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worksheets/sheet8.xml" ContentType="application/vnd.openxmlformats-officedocument.spreadsheetml.worksheet+xml"/>
  <Override PartName="/xl/charts/colors2.xml" ContentType="application/vnd.ms-office.chartcolorstyle+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charts/style2.xml" ContentType="application/vnd.ms-office.chartstyle+xml"/>
  <Override PartName="/xl/charts/chart10.xml" ContentType="application/vnd.openxmlformats-officedocument.drawingml.chart+xml"/>
  <Override PartName="/xl/worksheets/sheet1.xml" ContentType="application/vnd.openxmlformats-officedocument.spreadsheetml.worksheet+xml"/>
  <Override PartName="/xl/charts/colors1.xml" ContentType="application/vnd.ms-office.chartcolorstyle+xml"/>
  <Override PartName="/xl/worksheets/sheet2.xml" ContentType="application/vnd.openxmlformats-officedocument.spreadsheetml.worksheet+xml"/>
  <Override PartName="/xl/worksheets/sheet3.xml" ContentType="application/vnd.openxmlformats-officedocument.spreadsheetml.worksheet+xml"/>
  <Override PartName="/xl/charts/style1.xml" ContentType="application/vnd.ms-office.chartstyle+xml"/>
  <Override PartName="/xl/worksheets/sheet7.xml" ContentType="application/vnd.openxmlformats-officedocument.spreadsheetml.worksheet+xml"/>
  <Override PartName="/xl/drawings/drawing3.xml" ContentType="application/vnd.openxmlformats-officedocument.drawing+xml"/>
  <Override PartName="/xl/charts/chart9.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9.xml" ContentType="application/vnd.openxmlformats-officedocument.spreadsheetml.worksheet+xml"/>
  <Override PartName="/xl/charts/chart4.xml" ContentType="application/vnd.openxmlformats-officedocument.drawingml.chart+xml"/>
  <Override PartName="/xl/charts/chart3.xml" ContentType="application/vnd.openxmlformats-officedocument.drawingml.chart+xml"/>
  <Override PartName="/xl/charts/chart8.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Forecasts\"/>
    </mc:Choice>
  </mc:AlternateContent>
  <bookViews>
    <workbookView xWindow="0" yWindow="0" windowWidth="19200" windowHeight="11460" activeTab="4"/>
  </bookViews>
  <sheets>
    <sheet name="MASTER" sheetId="1" r:id="rId1"/>
    <sheet name="Calculations_actual" sheetId="29" r:id="rId2"/>
    <sheet name="Calculations_forecast" sheetId="5" r:id="rId3"/>
    <sheet name="HaverPull" sheetId="2" r:id="rId4"/>
    <sheet name="CBO_quarterly" sheetId="25" r:id="rId5"/>
    <sheet name="CBO_annual" sheetId="27" r:id="rId6"/>
    <sheet name="Projections_clean" sheetId="28" r:id="rId7"/>
    <sheet name="fiscal_impact" sheetId="19" r:id="rId8"/>
    <sheet name="Fiscal_impact_072718" sheetId="20" r:id="rId9"/>
  </sheets>
  <externalReferences>
    <externalReference r:id="rId10"/>
    <externalReference r:id="rId11"/>
  </externalReferences>
  <definedNames>
    <definedName name="_DLX1.USE" localSheetId="1">#REF!</definedName>
    <definedName name="_DLX1.USE">#REF!</definedName>
    <definedName name="_DLX10.USE">#REF!</definedName>
    <definedName name="_DLX11.USE" localSheetId="1">CBO_quarterly!#REF!</definedName>
    <definedName name="_DLX11.USE">CBO_quarterly!#REF!</definedName>
    <definedName name="_DLX12.USE" localSheetId="1">#REF!</definedName>
    <definedName name="_DLX12.USE">#REF!</definedName>
    <definedName name="_DLX13.USE">CBO_quarterly!$A$2:$AH$4</definedName>
    <definedName name="_DLX14.USE">#REF!</definedName>
    <definedName name="_DLX15.USE">HaverPull!$W$1:$AD$3</definedName>
    <definedName name="_DLX2.USE" localSheetId="1">#REF!</definedName>
    <definedName name="_DLX2.USE">#REF!</definedName>
    <definedName name="_DLX3.USE">'[1]Spending by Category (2)'!$1:$6</definedName>
    <definedName name="_DLX4.USE" localSheetId="1">#REF!</definedName>
    <definedName name="_DLX4.USE" localSheetId="7">#REF!</definedName>
    <definedName name="_DLX4.USE">#REF!</definedName>
    <definedName name="_DLX5.USE" localSheetId="1">#REF!</definedName>
    <definedName name="_DLX5.USE">#REF!</definedName>
    <definedName name="_DLX6.USE" localSheetId="1">#REF!</definedName>
    <definedName name="_DLX6.USE">#REF!</definedName>
    <definedName name="_DLX7.USE" localSheetId="1">#REF!</definedName>
    <definedName name="_DLX7.USE">#REF!</definedName>
    <definedName name="_DLX8.USE" localSheetId="1">#REF!</definedName>
    <definedName name="_DLX8.USE">#REF!</definedName>
    <definedName name="_DLX9.USE" localSheetId="1">#REF!</definedName>
    <definedName name="_DLX9.USE">#REF!</definedName>
    <definedName name="DLX1.USE">HaverPull!$2:$6</definedName>
    <definedName name="DLX2.USE" localSheetId="1">#REF!</definedName>
    <definedName name="DLX2.USE">#REF!</definedName>
    <definedName name="DLX3.USE" localSheetId="1">#REF!</definedName>
    <definedName name="DLX3.USE">#REF!</definedName>
    <definedName name="_xlnm.Print_Area" localSheetId="7">fiscal_impact!$A$1:$I$47</definedName>
  </definedNames>
  <calcPr calcId="162913"/>
</workbook>
</file>

<file path=xl/calcChain.xml><?xml version="1.0" encoding="utf-8"?>
<calcChain xmlns="http://schemas.openxmlformats.org/spreadsheetml/2006/main">
  <c r="AI6" i="25" l="1"/>
  <c r="D26" i="5" s="1"/>
  <c r="AJ6" i="25"/>
  <c r="D69" i="5" s="1"/>
  <c r="AK6" i="25"/>
  <c r="D70" i="5" s="1"/>
  <c r="AL6" i="25"/>
  <c r="D71" i="5" s="1"/>
  <c r="AM6" i="25"/>
  <c r="D72" i="5" s="1"/>
  <c r="AN6" i="25"/>
  <c r="D73" i="5" s="1"/>
  <c r="AO6" i="25"/>
  <c r="AP6" i="25"/>
  <c r="AI7" i="25"/>
  <c r="E26" i="5" s="1"/>
  <c r="AJ7" i="25"/>
  <c r="E69" i="5" s="1"/>
  <c r="AK7" i="25"/>
  <c r="E70" i="5" s="1"/>
  <c r="AL7" i="25"/>
  <c r="E71" i="5" s="1"/>
  <c r="AM7" i="25"/>
  <c r="E72" i="5" s="1"/>
  <c r="AN7" i="25"/>
  <c r="E73" i="5" s="1"/>
  <c r="AO7" i="25"/>
  <c r="AP7" i="25"/>
  <c r="AI8" i="25"/>
  <c r="F68" i="5" s="1"/>
  <c r="AJ8" i="25"/>
  <c r="F69" i="5" s="1"/>
  <c r="AK8" i="25"/>
  <c r="F70" i="5" s="1"/>
  <c r="AL8" i="25"/>
  <c r="F71" i="5" s="1"/>
  <c r="AM8" i="25"/>
  <c r="F72" i="5" s="1"/>
  <c r="AN8" i="25"/>
  <c r="F73" i="5" s="1"/>
  <c r="AO8" i="25"/>
  <c r="AP8" i="25"/>
  <c r="AI9" i="25"/>
  <c r="AJ9" i="25"/>
  <c r="G69" i="5" s="1"/>
  <c r="AK9" i="25"/>
  <c r="G70" i="5" s="1"/>
  <c r="AL9" i="25"/>
  <c r="G71" i="5" s="1"/>
  <c r="AM9" i="25"/>
  <c r="G72" i="5" s="1"/>
  <c r="AN9" i="25"/>
  <c r="G73" i="5" s="1"/>
  <c r="AO9" i="25"/>
  <c r="AP9" i="25"/>
  <c r="AI10" i="25"/>
  <c r="H68" i="5" s="1"/>
  <c r="AJ10" i="25"/>
  <c r="H69" i="5" s="1"/>
  <c r="AK10" i="25"/>
  <c r="H70" i="5" s="1"/>
  <c r="AL10" i="25"/>
  <c r="H71" i="5" s="1"/>
  <c r="AM10" i="25"/>
  <c r="H72" i="5" s="1"/>
  <c r="AN10" i="25"/>
  <c r="H73" i="5" s="1"/>
  <c r="AO10" i="25"/>
  <c r="AP10" i="25"/>
  <c r="AI11" i="25"/>
  <c r="AJ11" i="25"/>
  <c r="I69" i="5" s="1"/>
  <c r="AK11" i="25"/>
  <c r="I70" i="5" s="1"/>
  <c r="AL11" i="25"/>
  <c r="I71" i="5" s="1"/>
  <c r="AM11" i="25"/>
  <c r="I72" i="5" s="1"/>
  <c r="AN11" i="25"/>
  <c r="I73" i="5" s="1"/>
  <c r="AO11" i="25"/>
  <c r="AP11" i="25"/>
  <c r="AI12" i="25"/>
  <c r="J68" i="5" s="1"/>
  <c r="AJ12" i="25"/>
  <c r="J69" i="5" s="1"/>
  <c r="AK12" i="25"/>
  <c r="J70" i="5" s="1"/>
  <c r="AL12" i="25"/>
  <c r="J71" i="5" s="1"/>
  <c r="AM12" i="25"/>
  <c r="J72" i="5" s="1"/>
  <c r="AN12" i="25"/>
  <c r="J73" i="5" s="1"/>
  <c r="AO12" i="25"/>
  <c r="AP12" i="25"/>
  <c r="AI13" i="25"/>
  <c r="AJ13" i="25"/>
  <c r="K69" i="5" s="1"/>
  <c r="AK13" i="25"/>
  <c r="K70" i="5" s="1"/>
  <c r="AL13" i="25"/>
  <c r="K71" i="5" s="1"/>
  <c r="AM13" i="25"/>
  <c r="K72" i="5" s="1"/>
  <c r="AN13" i="25"/>
  <c r="K73" i="5" s="1"/>
  <c r="AO13" i="25"/>
  <c r="AP13" i="25"/>
  <c r="AI14" i="25"/>
  <c r="L26" i="5" s="1"/>
  <c r="AJ14" i="25"/>
  <c r="L69" i="5" s="1"/>
  <c r="AK14" i="25"/>
  <c r="L70" i="5" s="1"/>
  <c r="AL14" i="25"/>
  <c r="L71" i="5" s="1"/>
  <c r="AM14" i="25"/>
  <c r="L72" i="5" s="1"/>
  <c r="AN14" i="25"/>
  <c r="L73" i="5" s="1"/>
  <c r="AO14" i="25"/>
  <c r="AP14" i="25"/>
  <c r="AI15" i="25"/>
  <c r="M26" i="5" s="1"/>
  <c r="AJ15" i="25"/>
  <c r="M69" i="5" s="1"/>
  <c r="AK15" i="25"/>
  <c r="M70" i="5" s="1"/>
  <c r="AL15" i="25"/>
  <c r="M71" i="5" s="1"/>
  <c r="AM15" i="25"/>
  <c r="M72" i="5" s="1"/>
  <c r="AN15" i="25"/>
  <c r="M73" i="5" s="1"/>
  <c r="AO15" i="25"/>
  <c r="AP15" i="25"/>
  <c r="AI16" i="25"/>
  <c r="N68" i="5" s="1"/>
  <c r="AJ16" i="25"/>
  <c r="N69" i="5" s="1"/>
  <c r="AK16" i="25"/>
  <c r="N70" i="5" s="1"/>
  <c r="AL16" i="25"/>
  <c r="N71" i="5" s="1"/>
  <c r="AM16" i="25"/>
  <c r="N72" i="5" s="1"/>
  <c r="AN16" i="25"/>
  <c r="N73" i="5" s="1"/>
  <c r="AO16" i="25"/>
  <c r="AP16" i="25"/>
  <c r="AI17" i="25"/>
  <c r="O68" i="5" s="1"/>
  <c r="AJ17" i="25"/>
  <c r="O69" i="5" s="1"/>
  <c r="AK17" i="25"/>
  <c r="O70" i="5" s="1"/>
  <c r="AL17" i="25"/>
  <c r="O71" i="5" s="1"/>
  <c r="AM17" i="25"/>
  <c r="O72" i="5" s="1"/>
  <c r="AN17" i="25"/>
  <c r="O73" i="5" s="1"/>
  <c r="AO17" i="25"/>
  <c r="AP17" i="25"/>
  <c r="AI18" i="25"/>
  <c r="AJ18" i="25"/>
  <c r="P69" i="5" s="1"/>
  <c r="AK18" i="25"/>
  <c r="P70" i="5" s="1"/>
  <c r="AL18" i="25"/>
  <c r="P71" i="5" s="1"/>
  <c r="AM18" i="25"/>
  <c r="P72" i="5" s="1"/>
  <c r="AN18" i="25"/>
  <c r="P73" i="5" s="1"/>
  <c r="AO18" i="25"/>
  <c r="AP18" i="25"/>
  <c r="AI19" i="25"/>
  <c r="AJ19" i="25"/>
  <c r="Q69" i="5" s="1"/>
  <c r="AK19" i="25"/>
  <c r="Q70" i="5" s="1"/>
  <c r="AL19" i="25"/>
  <c r="Q71" i="5" s="1"/>
  <c r="AM19" i="25"/>
  <c r="Q72" i="5" s="1"/>
  <c r="AN19" i="25"/>
  <c r="Q73" i="5" s="1"/>
  <c r="AO19" i="25"/>
  <c r="AP19" i="25"/>
  <c r="AI20" i="25"/>
  <c r="R68" i="5" s="1"/>
  <c r="AJ20" i="25"/>
  <c r="R69" i="5" s="1"/>
  <c r="AK20" i="25"/>
  <c r="R70" i="5" s="1"/>
  <c r="AL20" i="25"/>
  <c r="R71" i="5" s="1"/>
  <c r="AM20" i="25"/>
  <c r="R72" i="5" s="1"/>
  <c r="AN20" i="25"/>
  <c r="R73" i="5" s="1"/>
  <c r="AO20" i="25"/>
  <c r="AP20" i="25"/>
  <c r="AI21" i="25"/>
  <c r="AJ21" i="25"/>
  <c r="S69" i="5" s="1"/>
  <c r="AK21" i="25"/>
  <c r="S70" i="5" s="1"/>
  <c r="AL21" i="25"/>
  <c r="S71" i="5" s="1"/>
  <c r="AM21" i="25"/>
  <c r="S72" i="5" s="1"/>
  <c r="AN21" i="25"/>
  <c r="S73" i="5" s="1"/>
  <c r="AO21" i="25"/>
  <c r="AP21" i="25"/>
  <c r="AI22" i="25"/>
  <c r="T26" i="5" s="1"/>
  <c r="AJ22" i="25"/>
  <c r="T69" i="5" s="1"/>
  <c r="AK22" i="25"/>
  <c r="T70" i="5" s="1"/>
  <c r="AL22" i="25"/>
  <c r="T71" i="5" s="1"/>
  <c r="AM22" i="25"/>
  <c r="T72" i="5" s="1"/>
  <c r="AN22" i="25"/>
  <c r="T73" i="5" s="1"/>
  <c r="AO22" i="25"/>
  <c r="AP22" i="25"/>
  <c r="AI23" i="25"/>
  <c r="U26" i="5" s="1"/>
  <c r="AJ23" i="25"/>
  <c r="U69" i="5" s="1"/>
  <c r="AK23" i="25"/>
  <c r="U70" i="5" s="1"/>
  <c r="AL23" i="25"/>
  <c r="U71" i="5" s="1"/>
  <c r="AM23" i="25"/>
  <c r="U72" i="5" s="1"/>
  <c r="AN23" i="25"/>
  <c r="U73" i="5" s="1"/>
  <c r="AO23" i="25"/>
  <c r="AP23" i="25"/>
  <c r="AI24" i="25"/>
  <c r="V68" i="5" s="1"/>
  <c r="AJ24" i="25"/>
  <c r="V69" i="5" s="1"/>
  <c r="AK24" i="25"/>
  <c r="V70" i="5" s="1"/>
  <c r="AL24" i="25"/>
  <c r="V71" i="5" s="1"/>
  <c r="AM24" i="25"/>
  <c r="V72" i="5" s="1"/>
  <c r="AN24" i="25"/>
  <c r="V73" i="5" s="1"/>
  <c r="AO24" i="25"/>
  <c r="AP24" i="25"/>
  <c r="AI25" i="25"/>
  <c r="W68" i="5" s="1"/>
  <c r="AJ25" i="25"/>
  <c r="W69" i="5" s="1"/>
  <c r="AK25" i="25"/>
  <c r="W70" i="5" s="1"/>
  <c r="AL25" i="25"/>
  <c r="W71" i="5" s="1"/>
  <c r="AM25" i="25"/>
  <c r="W72" i="5" s="1"/>
  <c r="AN25" i="25"/>
  <c r="W73" i="5" s="1"/>
  <c r="AO25" i="25"/>
  <c r="AP25" i="25"/>
  <c r="AI26" i="25"/>
  <c r="X68" i="5" s="1"/>
  <c r="AJ26" i="25"/>
  <c r="X69" i="5" s="1"/>
  <c r="AK26" i="25"/>
  <c r="X70" i="5" s="1"/>
  <c r="AL26" i="25"/>
  <c r="X71" i="5" s="1"/>
  <c r="AM26" i="25"/>
  <c r="X72" i="5" s="1"/>
  <c r="AN26" i="25"/>
  <c r="X73" i="5" s="1"/>
  <c r="AO26" i="25"/>
  <c r="AP26" i="25"/>
  <c r="AI27" i="25"/>
  <c r="AJ27" i="25"/>
  <c r="Y69" i="5" s="1"/>
  <c r="AK27" i="25"/>
  <c r="Y70" i="5" s="1"/>
  <c r="AL27" i="25"/>
  <c r="Y71" i="5" s="1"/>
  <c r="AM27" i="25"/>
  <c r="Y72" i="5" s="1"/>
  <c r="AN27" i="25"/>
  <c r="Y73" i="5" s="1"/>
  <c r="AO27" i="25"/>
  <c r="AP27" i="25"/>
  <c r="AI28" i="25"/>
  <c r="Z68" i="5" s="1"/>
  <c r="AJ28" i="25"/>
  <c r="Z69" i="5" s="1"/>
  <c r="AK28" i="25"/>
  <c r="Z70" i="5" s="1"/>
  <c r="AL28" i="25"/>
  <c r="Z71" i="5" s="1"/>
  <c r="AM28" i="25"/>
  <c r="Z72" i="5" s="1"/>
  <c r="AN28" i="25"/>
  <c r="Z73" i="5" s="1"/>
  <c r="AO28" i="25"/>
  <c r="AP28" i="25"/>
  <c r="AI29" i="25"/>
  <c r="AJ29" i="25"/>
  <c r="AA69" i="5" s="1"/>
  <c r="AK29" i="25"/>
  <c r="AA70" i="5" s="1"/>
  <c r="AL29" i="25"/>
  <c r="AA71" i="5" s="1"/>
  <c r="AM29" i="25"/>
  <c r="AA72" i="5" s="1"/>
  <c r="AN29" i="25"/>
  <c r="AA73" i="5" s="1"/>
  <c r="AO29" i="25"/>
  <c r="AP29" i="25"/>
  <c r="AI30" i="25"/>
  <c r="AB26" i="5" s="1"/>
  <c r="AJ30" i="25"/>
  <c r="AB69" i="5" s="1"/>
  <c r="AK30" i="25"/>
  <c r="AB70" i="5" s="1"/>
  <c r="AL30" i="25"/>
  <c r="AB71" i="5" s="1"/>
  <c r="AM30" i="25"/>
  <c r="AB72" i="5" s="1"/>
  <c r="AN30" i="25"/>
  <c r="AB73" i="5" s="1"/>
  <c r="AO30" i="25"/>
  <c r="AP30" i="25"/>
  <c r="AI31" i="25"/>
  <c r="AC26" i="5" s="1"/>
  <c r="AJ31" i="25"/>
  <c r="AC69" i="5" s="1"/>
  <c r="AK31" i="25"/>
  <c r="AC70" i="5" s="1"/>
  <c r="AL31" i="25"/>
  <c r="AC71" i="5" s="1"/>
  <c r="AM31" i="25"/>
  <c r="AC72" i="5" s="1"/>
  <c r="AN31" i="25"/>
  <c r="AC73" i="5" s="1"/>
  <c r="AO31" i="25"/>
  <c r="AP31" i="25"/>
  <c r="AI32" i="25"/>
  <c r="AD68" i="5" s="1"/>
  <c r="AJ32" i="25"/>
  <c r="AD69" i="5" s="1"/>
  <c r="AK32" i="25"/>
  <c r="AD70" i="5" s="1"/>
  <c r="AL32" i="25"/>
  <c r="AD71" i="5" s="1"/>
  <c r="AM32" i="25"/>
  <c r="AD72" i="5" s="1"/>
  <c r="AN32" i="25"/>
  <c r="AD73" i="5" s="1"/>
  <c r="AO32" i="25"/>
  <c r="AP32" i="25"/>
  <c r="AI33" i="25"/>
  <c r="AE68" i="5" s="1"/>
  <c r="AJ33" i="25"/>
  <c r="AE69" i="5" s="1"/>
  <c r="AK33" i="25"/>
  <c r="AE70" i="5" s="1"/>
  <c r="AL33" i="25"/>
  <c r="AE71" i="5" s="1"/>
  <c r="AM33" i="25"/>
  <c r="AE72" i="5" s="1"/>
  <c r="AN33" i="25"/>
  <c r="AE73" i="5" s="1"/>
  <c r="AO33" i="25"/>
  <c r="AP33" i="25"/>
  <c r="AI34" i="25"/>
  <c r="AF26" i="5" s="1"/>
  <c r="AJ34" i="25"/>
  <c r="AF69" i="5" s="1"/>
  <c r="AK34" i="25"/>
  <c r="AF70" i="5" s="1"/>
  <c r="AL34" i="25"/>
  <c r="AF71" i="5" s="1"/>
  <c r="AM34" i="25"/>
  <c r="AF72" i="5" s="1"/>
  <c r="AN34" i="25"/>
  <c r="AF73" i="5" s="1"/>
  <c r="AO34" i="25"/>
  <c r="AP34" i="25"/>
  <c r="AI35" i="25"/>
  <c r="AJ35" i="25"/>
  <c r="AG69" i="5" s="1"/>
  <c r="AK35" i="25"/>
  <c r="AG70" i="5" s="1"/>
  <c r="AL35" i="25"/>
  <c r="AG71" i="5" s="1"/>
  <c r="AM35" i="25"/>
  <c r="AG72" i="5" s="1"/>
  <c r="AN35" i="25"/>
  <c r="AG73" i="5" s="1"/>
  <c r="AO35" i="25"/>
  <c r="AP35" i="25"/>
  <c r="AI36" i="25"/>
  <c r="AH68" i="5" s="1"/>
  <c r="AJ36" i="25"/>
  <c r="AH69" i="5" s="1"/>
  <c r="AK36" i="25"/>
  <c r="AH70" i="5" s="1"/>
  <c r="AL36" i="25"/>
  <c r="AH71" i="5" s="1"/>
  <c r="AM36" i="25"/>
  <c r="AH72" i="5" s="1"/>
  <c r="AN36" i="25"/>
  <c r="AH73" i="5" s="1"/>
  <c r="AO36" i="25"/>
  <c r="AP36" i="25"/>
  <c r="AI37" i="25"/>
  <c r="AJ37" i="25"/>
  <c r="AI69" i="5" s="1"/>
  <c r="AK37" i="25"/>
  <c r="AI70" i="5" s="1"/>
  <c r="AL37" i="25"/>
  <c r="AI71" i="5" s="1"/>
  <c r="AM37" i="25"/>
  <c r="AI72" i="5" s="1"/>
  <c r="AN37" i="25"/>
  <c r="AI73" i="5" s="1"/>
  <c r="AO37" i="25"/>
  <c r="AP37" i="25"/>
  <c r="AI38" i="25"/>
  <c r="AJ26" i="5" s="1"/>
  <c r="AJ38" i="25"/>
  <c r="AJ69" i="5" s="1"/>
  <c r="AK38" i="25"/>
  <c r="AJ70" i="5" s="1"/>
  <c r="AL38" i="25"/>
  <c r="AJ71" i="5" s="1"/>
  <c r="AM38" i="25"/>
  <c r="AJ72" i="5" s="1"/>
  <c r="AN38" i="25"/>
  <c r="AJ73" i="5" s="1"/>
  <c r="AO38" i="25"/>
  <c r="AP38" i="25"/>
  <c r="AI39" i="25"/>
  <c r="AK26" i="5" s="1"/>
  <c r="AJ39" i="25"/>
  <c r="AK69" i="5" s="1"/>
  <c r="AK39" i="25"/>
  <c r="AK70" i="5" s="1"/>
  <c r="AL39" i="25"/>
  <c r="AK71" i="5" s="1"/>
  <c r="AM39" i="25"/>
  <c r="AK72" i="5" s="1"/>
  <c r="AN39" i="25"/>
  <c r="AK73" i="5" s="1"/>
  <c r="AO39" i="25"/>
  <c r="AP39" i="25"/>
  <c r="AI40" i="25"/>
  <c r="AL68" i="5" s="1"/>
  <c r="AJ40" i="25"/>
  <c r="AL69" i="5" s="1"/>
  <c r="AK40" i="25"/>
  <c r="AL70" i="5" s="1"/>
  <c r="AL40" i="25"/>
  <c r="AL71" i="5" s="1"/>
  <c r="AM40" i="25"/>
  <c r="AL72" i="5" s="1"/>
  <c r="AN40" i="25"/>
  <c r="AL73" i="5" s="1"/>
  <c r="AO40" i="25"/>
  <c r="AP40" i="25"/>
  <c r="AI41" i="25"/>
  <c r="AM68" i="5" s="1"/>
  <c r="AJ41" i="25"/>
  <c r="AM69" i="5" s="1"/>
  <c r="AK41" i="25"/>
  <c r="AM70" i="5" s="1"/>
  <c r="AL41" i="25"/>
  <c r="AM71" i="5" s="1"/>
  <c r="AM41" i="25"/>
  <c r="AM72" i="5" s="1"/>
  <c r="AN41" i="25"/>
  <c r="AM73" i="5" s="1"/>
  <c r="AO41" i="25"/>
  <c r="AP41" i="25"/>
  <c r="AI42" i="25"/>
  <c r="AJ42" i="25"/>
  <c r="AN69" i="5" s="1"/>
  <c r="AK42" i="25"/>
  <c r="AN70" i="5" s="1"/>
  <c r="AL42" i="25"/>
  <c r="AN71" i="5" s="1"/>
  <c r="AM42" i="25"/>
  <c r="AN72" i="5" s="1"/>
  <c r="AN42" i="25"/>
  <c r="AN73" i="5" s="1"/>
  <c r="AO42" i="25"/>
  <c r="AP42" i="25"/>
  <c r="AI43" i="25"/>
  <c r="AJ43" i="25"/>
  <c r="AO69" i="5" s="1"/>
  <c r="AK43" i="25"/>
  <c r="AO70" i="5" s="1"/>
  <c r="AL43" i="25"/>
  <c r="AO71" i="5" s="1"/>
  <c r="AM43" i="25"/>
  <c r="AO72" i="5" s="1"/>
  <c r="AN43" i="25"/>
  <c r="AO73" i="5" s="1"/>
  <c r="AO43" i="25"/>
  <c r="AP43" i="25"/>
  <c r="AI44" i="25"/>
  <c r="AP68" i="5" s="1"/>
  <c r="AJ44" i="25"/>
  <c r="AP69" i="5" s="1"/>
  <c r="AK44" i="25"/>
  <c r="AP70" i="5" s="1"/>
  <c r="AL44" i="25"/>
  <c r="AP71" i="5" s="1"/>
  <c r="AM44" i="25"/>
  <c r="AP72" i="5" s="1"/>
  <c r="AN44" i="25"/>
  <c r="AP73" i="5" s="1"/>
  <c r="AO44" i="25"/>
  <c r="AP44" i="25"/>
  <c r="AI45" i="25"/>
  <c r="AJ45" i="25"/>
  <c r="AQ69" i="5" s="1"/>
  <c r="AK45" i="25"/>
  <c r="AQ70" i="5" s="1"/>
  <c r="AL45" i="25"/>
  <c r="AQ71" i="5" s="1"/>
  <c r="AM45" i="25"/>
  <c r="AQ72" i="5" s="1"/>
  <c r="AN45" i="25"/>
  <c r="AQ73" i="5" s="1"/>
  <c r="AO45" i="25"/>
  <c r="AP45" i="25"/>
  <c r="AI46" i="25"/>
  <c r="AR26" i="5" s="1"/>
  <c r="AJ46" i="25"/>
  <c r="AR69" i="5" s="1"/>
  <c r="AK46" i="25"/>
  <c r="AR70" i="5" s="1"/>
  <c r="AL46" i="25"/>
  <c r="AR71" i="5" s="1"/>
  <c r="AM46" i="25"/>
  <c r="AR72" i="5" s="1"/>
  <c r="AN46" i="25"/>
  <c r="AR73" i="5" s="1"/>
  <c r="AO46" i="25"/>
  <c r="AP46" i="25"/>
  <c r="AI47" i="25"/>
  <c r="AS26" i="5" s="1"/>
  <c r="AJ47" i="25"/>
  <c r="AS69" i="5" s="1"/>
  <c r="AK47" i="25"/>
  <c r="AS70" i="5" s="1"/>
  <c r="AL47" i="25"/>
  <c r="AS71" i="5" s="1"/>
  <c r="AM47" i="25"/>
  <c r="AS72" i="5" s="1"/>
  <c r="AN47" i="25"/>
  <c r="AS73" i="5" s="1"/>
  <c r="AO47" i="25"/>
  <c r="AP47" i="25"/>
  <c r="AI48" i="25"/>
  <c r="AT68" i="5" s="1"/>
  <c r="AJ48" i="25"/>
  <c r="AT69" i="5" s="1"/>
  <c r="AK48" i="25"/>
  <c r="AT70" i="5" s="1"/>
  <c r="AL48" i="25"/>
  <c r="AT71" i="5" s="1"/>
  <c r="AM48" i="25"/>
  <c r="AT72" i="5" s="1"/>
  <c r="AN48" i="25"/>
  <c r="AT73" i="5" s="1"/>
  <c r="AO48" i="25"/>
  <c r="AP48" i="25"/>
  <c r="AI49" i="25"/>
  <c r="AU68" i="5" s="1"/>
  <c r="AJ49" i="25"/>
  <c r="AU69" i="5" s="1"/>
  <c r="AK49" i="25"/>
  <c r="AU70" i="5" s="1"/>
  <c r="AL49" i="25"/>
  <c r="AU71" i="5" s="1"/>
  <c r="AM49" i="25"/>
  <c r="AU72" i="5" s="1"/>
  <c r="AN49" i="25"/>
  <c r="AU73" i="5" s="1"/>
  <c r="AO49" i="25"/>
  <c r="AP49" i="25"/>
  <c r="AI50" i="25"/>
  <c r="AJ50" i="25"/>
  <c r="AV69" i="5" s="1"/>
  <c r="AK50" i="25"/>
  <c r="AV70" i="5" s="1"/>
  <c r="AL50" i="25"/>
  <c r="AV71" i="5" s="1"/>
  <c r="AM50" i="25"/>
  <c r="AV72" i="5" s="1"/>
  <c r="AN50" i="25"/>
  <c r="AV73" i="5" s="1"/>
  <c r="AO50" i="25"/>
  <c r="AP50" i="25"/>
  <c r="AI51" i="25"/>
  <c r="AJ51" i="25"/>
  <c r="AW69" i="5" s="1"/>
  <c r="AK51" i="25"/>
  <c r="AW70" i="5" s="1"/>
  <c r="AL51" i="25"/>
  <c r="AW71" i="5" s="1"/>
  <c r="AM51" i="25"/>
  <c r="AW72" i="5" s="1"/>
  <c r="AN51" i="25"/>
  <c r="AW73" i="5" s="1"/>
  <c r="AO51" i="25"/>
  <c r="AP51" i="25"/>
  <c r="AI52" i="25"/>
  <c r="AX68" i="5" s="1"/>
  <c r="AJ52" i="25"/>
  <c r="AX69" i="5" s="1"/>
  <c r="AK52" i="25"/>
  <c r="AX70" i="5" s="1"/>
  <c r="AL52" i="25"/>
  <c r="AX71" i="5" s="1"/>
  <c r="AM52" i="25"/>
  <c r="AX72" i="5" s="1"/>
  <c r="AN52" i="25"/>
  <c r="AX73" i="5" s="1"/>
  <c r="AO52" i="25"/>
  <c r="AP52" i="25"/>
  <c r="AI53" i="25"/>
  <c r="AJ53" i="25"/>
  <c r="AY69" i="5" s="1"/>
  <c r="AK53" i="25"/>
  <c r="AY70" i="5" s="1"/>
  <c r="AL53" i="25"/>
  <c r="AY71" i="5" s="1"/>
  <c r="AM53" i="25"/>
  <c r="AY72" i="5" s="1"/>
  <c r="AN53" i="25"/>
  <c r="AY73" i="5" s="1"/>
  <c r="AO53" i="25"/>
  <c r="AP53" i="25"/>
  <c r="AI54" i="25"/>
  <c r="AZ26" i="5" s="1"/>
  <c r="AJ54" i="25"/>
  <c r="AZ69" i="5" s="1"/>
  <c r="AK54" i="25"/>
  <c r="AZ70" i="5" s="1"/>
  <c r="AL54" i="25"/>
  <c r="AZ71" i="5" s="1"/>
  <c r="AM54" i="25"/>
  <c r="AZ72" i="5" s="1"/>
  <c r="AN54" i="25"/>
  <c r="AZ73" i="5" s="1"/>
  <c r="AO54" i="25"/>
  <c r="AP54" i="25"/>
  <c r="AI55" i="25"/>
  <c r="BA26" i="5" s="1"/>
  <c r="AJ55" i="25"/>
  <c r="BA69" i="5" s="1"/>
  <c r="AK55" i="25"/>
  <c r="BA70" i="5" s="1"/>
  <c r="AL55" i="25"/>
  <c r="BA71" i="5" s="1"/>
  <c r="AM55" i="25"/>
  <c r="BA72" i="5" s="1"/>
  <c r="AN55" i="25"/>
  <c r="BA73" i="5" s="1"/>
  <c r="AO55" i="25"/>
  <c r="AP55" i="25"/>
  <c r="AI56" i="25"/>
  <c r="BB68" i="5" s="1"/>
  <c r="AJ56" i="25"/>
  <c r="BB69" i="5" s="1"/>
  <c r="AK56" i="25"/>
  <c r="BB70" i="5" s="1"/>
  <c r="AL56" i="25"/>
  <c r="BB71" i="5" s="1"/>
  <c r="AM56" i="25"/>
  <c r="BB72" i="5" s="1"/>
  <c r="AN56" i="25"/>
  <c r="BB73" i="5" s="1"/>
  <c r="AO56" i="25"/>
  <c r="AP56" i="25"/>
  <c r="AI57" i="25"/>
  <c r="BC68" i="5" s="1"/>
  <c r="AJ57" i="25"/>
  <c r="BC69" i="5" s="1"/>
  <c r="AK57" i="25"/>
  <c r="BC70" i="5" s="1"/>
  <c r="AL57" i="25"/>
  <c r="BC71" i="5" s="1"/>
  <c r="AM57" i="25"/>
  <c r="BC72" i="5" s="1"/>
  <c r="AN57" i="25"/>
  <c r="BC73" i="5" s="1"/>
  <c r="AO57" i="25"/>
  <c r="AP57" i="25"/>
  <c r="AI58" i="25"/>
  <c r="BD26" i="5" s="1"/>
  <c r="AJ58" i="25"/>
  <c r="BD69" i="5" s="1"/>
  <c r="AK58" i="25"/>
  <c r="BD70" i="5" s="1"/>
  <c r="AL58" i="25"/>
  <c r="BD71" i="5" s="1"/>
  <c r="AM58" i="25"/>
  <c r="BD72" i="5" s="1"/>
  <c r="AN58" i="25"/>
  <c r="BD73" i="5" s="1"/>
  <c r="AO58" i="25"/>
  <c r="AP58" i="25"/>
  <c r="AI59" i="25"/>
  <c r="AJ59" i="25"/>
  <c r="BE69" i="5" s="1"/>
  <c r="AK59" i="25"/>
  <c r="BE70" i="5" s="1"/>
  <c r="AL59" i="25"/>
  <c r="BE71" i="5" s="1"/>
  <c r="AM59" i="25"/>
  <c r="BE72" i="5" s="1"/>
  <c r="AN59" i="25"/>
  <c r="BE73" i="5" s="1"/>
  <c r="AO59" i="25"/>
  <c r="AP59" i="25"/>
  <c r="AI60" i="25"/>
  <c r="BF68" i="5" s="1"/>
  <c r="AJ60" i="25"/>
  <c r="BF69" i="5" s="1"/>
  <c r="AK60" i="25"/>
  <c r="BF70" i="5" s="1"/>
  <c r="AL60" i="25"/>
  <c r="BF71" i="5" s="1"/>
  <c r="AM60" i="25"/>
  <c r="BF72" i="5" s="1"/>
  <c r="AN60" i="25"/>
  <c r="BF73" i="5" s="1"/>
  <c r="AO60" i="25"/>
  <c r="AP60" i="25"/>
  <c r="AI61" i="25"/>
  <c r="AJ61" i="25"/>
  <c r="BG69" i="5" s="1"/>
  <c r="AK61" i="25"/>
  <c r="BG70" i="5" s="1"/>
  <c r="AL61" i="25"/>
  <c r="BG71" i="5" s="1"/>
  <c r="AM61" i="25"/>
  <c r="BG72" i="5" s="1"/>
  <c r="AN61" i="25"/>
  <c r="BG73" i="5" s="1"/>
  <c r="AO61" i="25"/>
  <c r="AP61" i="25"/>
  <c r="AI62" i="25"/>
  <c r="BH26" i="5" s="1"/>
  <c r="AJ62" i="25"/>
  <c r="BH69" i="5" s="1"/>
  <c r="AK62" i="25"/>
  <c r="BH70" i="5" s="1"/>
  <c r="AL62" i="25"/>
  <c r="BH71" i="5" s="1"/>
  <c r="AM62" i="25"/>
  <c r="BH72" i="5" s="1"/>
  <c r="AN62" i="25"/>
  <c r="BH73" i="5" s="1"/>
  <c r="AO62" i="25"/>
  <c r="AP62" i="25"/>
  <c r="AI63" i="25"/>
  <c r="BI26" i="5" s="1"/>
  <c r="AJ63" i="25"/>
  <c r="BI69" i="5" s="1"/>
  <c r="AK63" i="25"/>
  <c r="BI70" i="5" s="1"/>
  <c r="AL63" i="25"/>
  <c r="BI71" i="5" s="1"/>
  <c r="AM63" i="25"/>
  <c r="BI72" i="5" s="1"/>
  <c r="AN63" i="25"/>
  <c r="BI73" i="5" s="1"/>
  <c r="AO63" i="25"/>
  <c r="AP63" i="25"/>
  <c r="AI64" i="25"/>
  <c r="BJ68" i="5" s="1"/>
  <c r="AJ64" i="25"/>
  <c r="BJ69" i="5" s="1"/>
  <c r="AK64" i="25"/>
  <c r="BJ70" i="5" s="1"/>
  <c r="AL64" i="25"/>
  <c r="BJ71" i="5" s="1"/>
  <c r="AM64" i="25"/>
  <c r="BJ72" i="5" s="1"/>
  <c r="AN64" i="25"/>
  <c r="BJ73" i="5" s="1"/>
  <c r="AO64" i="25"/>
  <c r="AP64" i="25"/>
  <c r="AN5" i="25"/>
  <c r="C73" i="5" s="1"/>
  <c r="AO5" i="25"/>
  <c r="AP5" i="25"/>
  <c r="AJ5" i="25"/>
  <c r="C69" i="5" s="1"/>
  <c r="AK5" i="25"/>
  <c r="C70" i="5" s="1"/>
  <c r="AL5" i="25"/>
  <c r="C71" i="5" s="1"/>
  <c r="AM5" i="25"/>
  <c r="C72" i="5" s="1"/>
  <c r="AI5" i="25"/>
  <c r="C68" i="5" s="1"/>
  <c r="C193" i="25"/>
  <c r="D193" i="25"/>
  <c r="E193" i="25"/>
  <c r="F193" i="25"/>
  <c r="G193" i="25"/>
  <c r="H193" i="25"/>
  <c r="I193" i="25"/>
  <c r="C194" i="25"/>
  <c r="D194" i="25"/>
  <c r="E194" i="25"/>
  <c r="F194" i="25"/>
  <c r="G194" i="25"/>
  <c r="H194" i="25"/>
  <c r="I194" i="25"/>
  <c r="C195" i="25"/>
  <c r="D195" i="25"/>
  <c r="E195" i="25"/>
  <c r="F195" i="25"/>
  <c r="G195" i="25"/>
  <c r="H195" i="25"/>
  <c r="I195" i="25"/>
  <c r="C196" i="25"/>
  <c r="D196" i="25"/>
  <c r="E196" i="25"/>
  <c r="F196" i="25"/>
  <c r="G196" i="25"/>
  <c r="H196" i="25"/>
  <c r="I196" i="25"/>
  <c r="C197" i="25"/>
  <c r="D197" i="25"/>
  <c r="E197" i="25"/>
  <c r="F197" i="25"/>
  <c r="G197" i="25"/>
  <c r="H197" i="25"/>
  <c r="I197" i="25"/>
  <c r="C198" i="25"/>
  <c r="D198" i="25"/>
  <c r="E198" i="25"/>
  <c r="F198" i="25"/>
  <c r="G198" i="25"/>
  <c r="H198" i="25"/>
  <c r="I198" i="25"/>
  <c r="C199" i="25"/>
  <c r="D199" i="25"/>
  <c r="E199" i="25"/>
  <c r="F199" i="25"/>
  <c r="G199" i="25"/>
  <c r="H199" i="25"/>
  <c r="I199" i="25"/>
  <c r="C200" i="25"/>
  <c r="D200" i="25"/>
  <c r="E200" i="25"/>
  <c r="F200" i="25"/>
  <c r="G200" i="25"/>
  <c r="H200" i="25"/>
  <c r="I200" i="25"/>
  <c r="C201" i="25"/>
  <c r="D201" i="25"/>
  <c r="E201" i="25"/>
  <c r="F201" i="25"/>
  <c r="G201" i="25"/>
  <c r="H201" i="25"/>
  <c r="I201" i="25"/>
  <c r="C202" i="25"/>
  <c r="D202" i="25"/>
  <c r="E202" i="25"/>
  <c r="F202" i="25"/>
  <c r="G202" i="25"/>
  <c r="H202" i="25"/>
  <c r="I202" i="25"/>
  <c r="C203" i="25"/>
  <c r="D203" i="25"/>
  <c r="E203" i="25"/>
  <c r="F203" i="25"/>
  <c r="G203" i="25"/>
  <c r="H203" i="25"/>
  <c r="I203" i="25"/>
  <c r="C204" i="25"/>
  <c r="D204" i="25"/>
  <c r="E204" i="25"/>
  <c r="F204" i="25"/>
  <c r="G204" i="25"/>
  <c r="H204" i="25"/>
  <c r="I204" i="25"/>
  <c r="C205" i="25"/>
  <c r="D205" i="25"/>
  <c r="E205" i="25"/>
  <c r="F205" i="25"/>
  <c r="G205" i="25"/>
  <c r="H205" i="25"/>
  <c r="I205" i="25"/>
  <c r="C206" i="25"/>
  <c r="D206" i="25"/>
  <c r="E206" i="25"/>
  <c r="F206" i="25"/>
  <c r="G206" i="25"/>
  <c r="H206" i="25"/>
  <c r="I206" i="25"/>
  <c r="C207" i="25"/>
  <c r="D207" i="25"/>
  <c r="E207" i="25"/>
  <c r="F207" i="25"/>
  <c r="G207" i="25"/>
  <c r="H207" i="25"/>
  <c r="I207" i="25"/>
  <c r="C208" i="25"/>
  <c r="D208" i="25"/>
  <c r="E208" i="25"/>
  <c r="F208" i="25"/>
  <c r="G208" i="25"/>
  <c r="H208" i="25"/>
  <c r="I208" i="25"/>
  <c r="C209" i="25"/>
  <c r="D209" i="25"/>
  <c r="E209" i="25"/>
  <c r="F209" i="25"/>
  <c r="G209" i="25"/>
  <c r="H209" i="25"/>
  <c r="I209" i="25"/>
  <c r="C210" i="25"/>
  <c r="D210" i="25"/>
  <c r="E210" i="25"/>
  <c r="F210" i="25"/>
  <c r="G210" i="25"/>
  <c r="H210" i="25"/>
  <c r="I210" i="25"/>
  <c r="C211" i="25"/>
  <c r="D211" i="25"/>
  <c r="E211" i="25"/>
  <c r="F211" i="25"/>
  <c r="G211" i="25"/>
  <c r="H211" i="25"/>
  <c r="I211" i="25"/>
  <c r="C212" i="25"/>
  <c r="D212" i="25"/>
  <c r="E212" i="25"/>
  <c r="F212" i="25"/>
  <c r="G212" i="25"/>
  <c r="H212" i="25"/>
  <c r="I212" i="25"/>
  <c r="C213" i="25"/>
  <c r="D213" i="25"/>
  <c r="E213" i="25"/>
  <c r="F213" i="25"/>
  <c r="G213" i="25"/>
  <c r="H213" i="25"/>
  <c r="I213" i="25"/>
  <c r="C214" i="25"/>
  <c r="D214" i="25"/>
  <c r="E214" i="25"/>
  <c r="F214" i="25"/>
  <c r="G214" i="25"/>
  <c r="H214" i="25"/>
  <c r="I214" i="25"/>
  <c r="C215" i="25"/>
  <c r="D215" i="25"/>
  <c r="E215" i="25"/>
  <c r="F215" i="25"/>
  <c r="G215" i="25"/>
  <c r="H215" i="25"/>
  <c r="I215" i="25"/>
  <c r="C216" i="25"/>
  <c r="D216" i="25"/>
  <c r="E216" i="25"/>
  <c r="F216" i="25"/>
  <c r="G216" i="25"/>
  <c r="H216" i="25"/>
  <c r="I216" i="25"/>
  <c r="C217" i="25"/>
  <c r="D217" i="25"/>
  <c r="E217" i="25"/>
  <c r="F217" i="25"/>
  <c r="G217" i="25"/>
  <c r="H217" i="25"/>
  <c r="I217" i="25"/>
  <c r="C218" i="25"/>
  <c r="D218" i="25"/>
  <c r="E218" i="25"/>
  <c r="F218" i="25"/>
  <c r="G218" i="25"/>
  <c r="H218" i="25"/>
  <c r="I218" i="25"/>
  <c r="C219" i="25"/>
  <c r="D219" i="25"/>
  <c r="E219" i="25"/>
  <c r="F219" i="25"/>
  <c r="G219" i="25"/>
  <c r="H219" i="25"/>
  <c r="I219" i="25"/>
  <c r="C220" i="25"/>
  <c r="D220" i="25"/>
  <c r="E220" i="25"/>
  <c r="F220" i="25"/>
  <c r="G220" i="25"/>
  <c r="H220" i="25"/>
  <c r="I220" i="25"/>
  <c r="C221" i="25"/>
  <c r="D221" i="25"/>
  <c r="E221" i="25"/>
  <c r="F221" i="25"/>
  <c r="G221" i="25"/>
  <c r="H221" i="25"/>
  <c r="I221" i="25"/>
  <c r="C222" i="25"/>
  <c r="D222" i="25"/>
  <c r="E222" i="25"/>
  <c r="F222" i="25"/>
  <c r="G222" i="25"/>
  <c r="H222" i="25"/>
  <c r="I222" i="25"/>
  <c r="C223" i="25"/>
  <c r="D223" i="25"/>
  <c r="E223" i="25"/>
  <c r="F223" i="25"/>
  <c r="G223" i="25"/>
  <c r="H223" i="25"/>
  <c r="I223" i="25"/>
  <c r="C224" i="25"/>
  <c r="D224" i="25"/>
  <c r="E224" i="25"/>
  <c r="F224" i="25"/>
  <c r="G224" i="25"/>
  <c r="H224" i="25"/>
  <c r="I224" i="25"/>
  <c r="C225" i="25"/>
  <c r="D225" i="25"/>
  <c r="E225" i="25"/>
  <c r="F225" i="25"/>
  <c r="G225" i="25"/>
  <c r="H225" i="25"/>
  <c r="I225" i="25"/>
  <c r="C226" i="25"/>
  <c r="D226" i="25"/>
  <c r="E226" i="25"/>
  <c r="F226" i="25"/>
  <c r="G226" i="25"/>
  <c r="H226" i="25"/>
  <c r="I226" i="25"/>
  <c r="C227" i="25"/>
  <c r="D227" i="25"/>
  <c r="E227" i="25"/>
  <c r="F227" i="25"/>
  <c r="G227" i="25"/>
  <c r="H227" i="25"/>
  <c r="I227" i="25"/>
  <c r="C228" i="25"/>
  <c r="D228" i="25"/>
  <c r="E228" i="25"/>
  <c r="F228" i="25"/>
  <c r="G228" i="25"/>
  <c r="H228" i="25"/>
  <c r="I228" i="25"/>
  <c r="C229" i="25"/>
  <c r="D229" i="25"/>
  <c r="E229" i="25"/>
  <c r="F229" i="25"/>
  <c r="G229" i="25"/>
  <c r="H229" i="25"/>
  <c r="I229" i="25"/>
  <c r="C230" i="25"/>
  <c r="D230" i="25"/>
  <c r="E230" i="25"/>
  <c r="F230" i="25"/>
  <c r="G230" i="25"/>
  <c r="H230" i="25"/>
  <c r="I230" i="25"/>
  <c r="C231" i="25"/>
  <c r="D231" i="25"/>
  <c r="E231" i="25"/>
  <c r="F231" i="25"/>
  <c r="G231" i="25"/>
  <c r="H231" i="25"/>
  <c r="I231" i="25"/>
  <c r="C232" i="25"/>
  <c r="D232" i="25"/>
  <c r="E232" i="25"/>
  <c r="F232" i="25"/>
  <c r="G232" i="25"/>
  <c r="H232" i="25"/>
  <c r="I232" i="25"/>
  <c r="C233" i="25"/>
  <c r="D233" i="25"/>
  <c r="E233" i="25"/>
  <c r="F233" i="25"/>
  <c r="G233" i="25"/>
  <c r="H233" i="25"/>
  <c r="I233" i="25"/>
  <c r="C234" i="25"/>
  <c r="D234" i="25"/>
  <c r="E234" i="25"/>
  <c r="F234" i="25"/>
  <c r="G234" i="25"/>
  <c r="H234" i="25"/>
  <c r="I234" i="25"/>
  <c r="C235" i="25"/>
  <c r="D235" i="25"/>
  <c r="E235" i="25"/>
  <c r="F235" i="25"/>
  <c r="G235" i="25"/>
  <c r="H235" i="25"/>
  <c r="I235" i="25"/>
  <c r="C236" i="25"/>
  <c r="D236" i="25"/>
  <c r="E236" i="25"/>
  <c r="F236" i="25"/>
  <c r="G236" i="25"/>
  <c r="H236" i="25"/>
  <c r="I236" i="25"/>
  <c r="C237" i="25"/>
  <c r="D237" i="25"/>
  <c r="E237" i="25"/>
  <c r="F237" i="25"/>
  <c r="G237" i="25"/>
  <c r="H237" i="25"/>
  <c r="I237" i="25"/>
  <c r="C238" i="25"/>
  <c r="D238" i="25"/>
  <c r="E238" i="25"/>
  <c r="F238" i="25"/>
  <c r="G238" i="25"/>
  <c r="H238" i="25"/>
  <c r="I238" i="25"/>
  <c r="C239" i="25"/>
  <c r="D239" i="25"/>
  <c r="E239" i="25"/>
  <c r="F239" i="25"/>
  <c r="G239" i="25"/>
  <c r="H239" i="25"/>
  <c r="I239" i="25"/>
  <c r="C240" i="25"/>
  <c r="D240" i="25"/>
  <c r="E240" i="25"/>
  <c r="F240" i="25"/>
  <c r="G240" i="25"/>
  <c r="H240" i="25"/>
  <c r="I240" i="25"/>
  <c r="AQ65" i="25"/>
  <c r="G68" i="5"/>
  <c r="P68" i="5"/>
  <c r="AN68" i="5"/>
  <c r="AV68" i="5"/>
  <c r="AI65" i="25"/>
  <c r="BK68" i="5" s="1"/>
  <c r="AJ65" i="25"/>
  <c r="BK69" i="5" s="1"/>
  <c r="AK65" i="25"/>
  <c r="BK70" i="5" s="1"/>
  <c r="AL65" i="25"/>
  <c r="BK71" i="5" s="1"/>
  <c r="AM65" i="25"/>
  <c r="BK72" i="5" s="1"/>
  <c r="AN65" i="25"/>
  <c r="BK73" i="5" s="1"/>
  <c r="AO65" i="25"/>
  <c r="AP65" i="25"/>
  <c r="AI66" i="25"/>
  <c r="BL68" i="5" s="1"/>
  <c r="AJ66" i="25"/>
  <c r="BL69" i="5" s="1"/>
  <c r="AK66" i="25"/>
  <c r="BL70" i="5" s="1"/>
  <c r="AL66" i="25"/>
  <c r="BL71" i="5" s="1"/>
  <c r="AM66" i="25"/>
  <c r="BL72" i="5" s="1"/>
  <c r="AN66" i="25"/>
  <c r="BL73" i="5" s="1"/>
  <c r="AO66" i="25"/>
  <c r="AP66" i="25"/>
  <c r="AI67" i="25"/>
  <c r="AJ67" i="25"/>
  <c r="BM69" i="5" s="1"/>
  <c r="AK67" i="25"/>
  <c r="BM70" i="5" s="1"/>
  <c r="AL67" i="25"/>
  <c r="BM71" i="5" s="1"/>
  <c r="AM67" i="25"/>
  <c r="BM72" i="5" s="1"/>
  <c r="AN67" i="25"/>
  <c r="BM73" i="5" s="1"/>
  <c r="AO67" i="25"/>
  <c r="AP67" i="25"/>
  <c r="AI68" i="25"/>
  <c r="BN68" i="5" s="1"/>
  <c r="AJ68" i="25"/>
  <c r="BN69" i="5" s="1"/>
  <c r="AK68" i="25"/>
  <c r="BN70" i="5" s="1"/>
  <c r="AL68" i="25"/>
  <c r="BN71" i="5" s="1"/>
  <c r="AM68" i="25"/>
  <c r="BN72" i="5" s="1"/>
  <c r="AN68" i="25"/>
  <c r="BN73" i="5" s="1"/>
  <c r="AO68" i="25"/>
  <c r="AP68" i="25"/>
  <c r="AI69" i="25"/>
  <c r="AJ69" i="25"/>
  <c r="BO69" i="5" s="1"/>
  <c r="AK69" i="25"/>
  <c r="BO70" i="5" s="1"/>
  <c r="AL69" i="25"/>
  <c r="BO71" i="5" s="1"/>
  <c r="AM69" i="25"/>
  <c r="BO72" i="5" s="1"/>
  <c r="AN69" i="25"/>
  <c r="BO73" i="5" s="1"/>
  <c r="AO69" i="25"/>
  <c r="AP69" i="25"/>
  <c r="AI70" i="25"/>
  <c r="BP26" i="5" s="1"/>
  <c r="AJ70" i="25"/>
  <c r="BP69" i="5" s="1"/>
  <c r="AK70" i="25"/>
  <c r="BP70" i="5" s="1"/>
  <c r="AL70" i="25"/>
  <c r="BP71" i="5" s="1"/>
  <c r="AM70" i="25"/>
  <c r="BP72" i="5" s="1"/>
  <c r="AN70" i="25"/>
  <c r="BP73" i="5" s="1"/>
  <c r="AO70" i="25"/>
  <c r="AP70" i="25"/>
  <c r="AI71" i="25"/>
  <c r="BQ26" i="5" s="1"/>
  <c r="AJ71" i="25"/>
  <c r="BQ69" i="5" s="1"/>
  <c r="AK71" i="25"/>
  <c r="BQ70" i="5" s="1"/>
  <c r="AL71" i="25"/>
  <c r="BQ71" i="5" s="1"/>
  <c r="AM71" i="25"/>
  <c r="BQ72" i="5" s="1"/>
  <c r="AN71" i="25"/>
  <c r="BQ73" i="5" s="1"/>
  <c r="AO71" i="25"/>
  <c r="AP71" i="25"/>
  <c r="AI72" i="25"/>
  <c r="BR68" i="5" s="1"/>
  <c r="AJ72" i="25"/>
  <c r="BR69" i="5" s="1"/>
  <c r="AK72" i="25"/>
  <c r="BR70" i="5" s="1"/>
  <c r="AL72" i="25"/>
  <c r="BR71" i="5" s="1"/>
  <c r="AM72" i="25"/>
  <c r="BR72" i="5" s="1"/>
  <c r="AN72" i="25"/>
  <c r="BR73" i="5" s="1"/>
  <c r="AO72" i="25"/>
  <c r="AP72" i="25"/>
  <c r="AI73" i="25"/>
  <c r="BS68" i="5" s="1"/>
  <c r="AJ73" i="25"/>
  <c r="BS69" i="5" s="1"/>
  <c r="AK73" i="25"/>
  <c r="BS70" i="5" s="1"/>
  <c r="AL73" i="25"/>
  <c r="BS71" i="5" s="1"/>
  <c r="AM73" i="25"/>
  <c r="BS72" i="5" s="1"/>
  <c r="AN73" i="25"/>
  <c r="BS73" i="5" s="1"/>
  <c r="AO73" i="25"/>
  <c r="AP73" i="25"/>
  <c r="AI74" i="25"/>
  <c r="BT68" i="5" s="1"/>
  <c r="AJ74" i="25"/>
  <c r="BT69" i="5" s="1"/>
  <c r="AK74" i="25"/>
  <c r="BT70" i="5" s="1"/>
  <c r="AL74" i="25"/>
  <c r="BT71" i="5" s="1"/>
  <c r="AM74" i="25"/>
  <c r="BT72" i="5" s="1"/>
  <c r="AN74" i="25"/>
  <c r="BT73" i="5" s="1"/>
  <c r="AO74" i="25"/>
  <c r="AP74" i="25"/>
  <c r="AI75" i="25"/>
  <c r="AJ75" i="25"/>
  <c r="BU69" i="5" s="1"/>
  <c r="AK75" i="25"/>
  <c r="BU70" i="5" s="1"/>
  <c r="AL75" i="25"/>
  <c r="BU71" i="5" s="1"/>
  <c r="AM75" i="25"/>
  <c r="BU72" i="5" s="1"/>
  <c r="AN75" i="25"/>
  <c r="BU73" i="5" s="1"/>
  <c r="AO75" i="25"/>
  <c r="AP75" i="25"/>
  <c r="AI76" i="25"/>
  <c r="BV68" i="5" s="1"/>
  <c r="AJ76" i="25"/>
  <c r="BV69" i="5" s="1"/>
  <c r="AK76" i="25"/>
  <c r="BV70" i="5" s="1"/>
  <c r="AL76" i="25"/>
  <c r="BV71" i="5" s="1"/>
  <c r="AM76" i="25"/>
  <c r="BV72" i="5" s="1"/>
  <c r="AN76" i="25"/>
  <c r="BV73" i="5" s="1"/>
  <c r="AO76" i="25"/>
  <c r="AP76" i="25"/>
  <c r="AI77" i="25"/>
  <c r="AJ77" i="25"/>
  <c r="BW69" i="5" s="1"/>
  <c r="AK77" i="25"/>
  <c r="BW70" i="5" s="1"/>
  <c r="AL77" i="25"/>
  <c r="BW71" i="5" s="1"/>
  <c r="AM77" i="25"/>
  <c r="BW72" i="5" s="1"/>
  <c r="AN77" i="25"/>
  <c r="BW73" i="5" s="1"/>
  <c r="AO77" i="25"/>
  <c r="AP77" i="25"/>
  <c r="AI78" i="25"/>
  <c r="BX26" i="5" s="1"/>
  <c r="AJ78" i="25"/>
  <c r="BX69" i="5" s="1"/>
  <c r="AK78" i="25"/>
  <c r="BX70" i="5" s="1"/>
  <c r="AL78" i="25"/>
  <c r="BX71" i="5" s="1"/>
  <c r="AM78" i="25"/>
  <c r="BX72" i="5" s="1"/>
  <c r="AN78" i="25"/>
  <c r="BX73" i="5" s="1"/>
  <c r="AO78" i="25"/>
  <c r="AP78" i="25"/>
  <c r="AI79" i="25"/>
  <c r="BY26" i="5" s="1"/>
  <c r="AJ79" i="25"/>
  <c r="BY69" i="5" s="1"/>
  <c r="AK79" i="25"/>
  <c r="BY70" i="5" s="1"/>
  <c r="AL79" i="25"/>
  <c r="BY71" i="5" s="1"/>
  <c r="AM79" i="25"/>
  <c r="BY72" i="5" s="1"/>
  <c r="AN79" i="25"/>
  <c r="BY73" i="5" s="1"/>
  <c r="AO79" i="25"/>
  <c r="AP79" i="25"/>
  <c r="AI80" i="25"/>
  <c r="BZ68" i="5" s="1"/>
  <c r="AJ80" i="25"/>
  <c r="BZ69" i="5" s="1"/>
  <c r="AK80" i="25"/>
  <c r="BZ70" i="5" s="1"/>
  <c r="AL80" i="25"/>
  <c r="BZ71" i="5" s="1"/>
  <c r="AM80" i="25"/>
  <c r="BZ72" i="5" s="1"/>
  <c r="AN80" i="25"/>
  <c r="BZ73" i="5" s="1"/>
  <c r="AO80" i="25"/>
  <c r="AP80" i="25"/>
  <c r="AI81" i="25"/>
  <c r="CA68" i="5" s="1"/>
  <c r="AJ81" i="25"/>
  <c r="CA69" i="5" s="1"/>
  <c r="AK81" i="25"/>
  <c r="CA70" i="5" s="1"/>
  <c r="AL81" i="25"/>
  <c r="CA71" i="5" s="1"/>
  <c r="AM81" i="25"/>
  <c r="CA72" i="5" s="1"/>
  <c r="AN81" i="25"/>
  <c r="CA73" i="5" s="1"/>
  <c r="AO81" i="25"/>
  <c r="AP81" i="25"/>
  <c r="AI82" i="25"/>
  <c r="CB68" i="5" s="1"/>
  <c r="AJ82" i="25"/>
  <c r="CB69" i="5" s="1"/>
  <c r="AK82" i="25"/>
  <c r="CB70" i="5" s="1"/>
  <c r="AL82" i="25"/>
  <c r="CB71" i="5" s="1"/>
  <c r="AM82" i="25"/>
  <c r="CB72" i="5" s="1"/>
  <c r="AN82" i="25"/>
  <c r="CB73" i="5" s="1"/>
  <c r="AO82" i="25"/>
  <c r="AP82" i="25"/>
  <c r="AI83" i="25"/>
  <c r="AJ83" i="25"/>
  <c r="CC69" i="5" s="1"/>
  <c r="AK83" i="25"/>
  <c r="CC70" i="5" s="1"/>
  <c r="AL83" i="25"/>
  <c r="CC71" i="5" s="1"/>
  <c r="AM83" i="25"/>
  <c r="CC72" i="5" s="1"/>
  <c r="AN83" i="25"/>
  <c r="CC73" i="5" s="1"/>
  <c r="AO83" i="25"/>
  <c r="AP83" i="25"/>
  <c r="AI84" i="25"/>
  <c r="CD68" i="5" s="1"/>
  <c r="AJ84" i="25"/>
  <c r="CD69" i="5" s="1"/>
  <c r="AK84" i="25"/>
  <c r="CD70" i="5" s="1"/>
  <c r="AL84" i="25"/>
  <c r="CD71" i="5" s="1"/>
  <c r="AM84" i="25"/>
  <c r="CD72" i="5" s="1"/>
  <c r="AN84" i="25"/>
  <c r="CD73" i="5" s="1"/>
  <c r="AO84" i="25"/>
  <c r="AP84" i="25"/>
  <c r="AI85" i="25"/>
  <c r="AJ85" i="25"/>
  <c r="CE69" i="5" s="1"/>
  <c r="AK85" i="25"/>
  <c r="CE70" i="5" s="1"/>
  <c r="AL85" i="25"/>
  <c r="CE71" i="5" s="1"/>
  <c r="AM85" i="25"/>
  <c r="CE72" i="5" s="1"/>
  <c r="AN85" i="25"/>
  <c r="CE73" i="5" s="1"/>
  <c r="AO85" i="25"/>
  <c r="AP85" i="25"/>
  <c r="AI86" i="25"/>
  <c r="CF26" i="5" s="1"/>
  <c r="AJ86" i="25"/>
  <c r="CF69" i="5" s="1"/>
  <c r="AK86" i="25"/>
  <c r="CF70" i="5" s="1"/>
  <c r="AL86" i="25"/>
  <c r="CF71" i="5" s="1"/>
  <c r="AM86" i="25"/>
  <c r="CF72" i="5" s="1"/>
  <c r="AN86" i="25"/>
  <c r="CF73" i="5" s="1"/>
  <c r="AO86" i="25"/>
  <c r="AP86" i="25"/>
  <c r="AI87" i="25"/>
  <c r="CG26" i="5" s="1"/>
  <c r="AJ87" i="25"/>
  <c r="CG69" i="5" s="1"/>
  <c r="AK87" i="25"/>
  <c r="CG70" i="5" s="1"/>
  <c r="AL87" i="25"/>
  <c r="CG71" i="5" s="1"/>
  <c r="AM87" i="25"/>
  <c r="CG72" i="5" s="1"/>
  <c r="AN87" i="25"/>
  <c r="CG73" i="5" s="1"/>
  <c r="AO87" i="25"/>
  <c r="AP87" i="25"/>
  <c r="AI88" i="25"/>
  <c r="CH68" i="5" s="1"/>
  <c r="AJ88" i="25"/>
  <c r="CH69" i="5" s="1"/>
  <c r="AK88" i="25"/>
  <c r="CH70" i="5" s="1"/>
  <c r="AL88" i="25"/>
  <c r="CH71" i="5" s="1"/>
  <c r="AM88" i="25"/>
  <c r="CH72" i="5" s="1"/>
  <c r="AN88" i="25"/>
  <c r="CH73" i="5" s="1"/>
  <c r="AO88" i="25"/>
  <c r="AP88" i="25"/>
  <c r="AI89" i="25"/>
  <c r="CI68" i="5" s="1"/>
  <c r="AJ89" i="25"/>
  <c r="CI69" i="5" s="1"/>
  <c r="AK89" i="25"/>
  <c r="CI70" i="5" s="1"/>
  <c r="AL89" i="25"/>
  <c r="CI71" i="5" s="1"/>
  <c r="AM89" i="25"/>
  <c r="CI72" i="5" s="1"/>
  <c r="AN89" i="25"/>
  <c r="CI73" i="5" s="1"/>
  <c r="AO89" i="25"/>
  <c r="AP89" i="25"/>
  <c r="AI90" i="25"/>
  <c r="CJ26" i="5" s="1"/>
  <c r="AJ90" i="25"/>
  <c r="CJ69" i="5" s="1"/>
  <c r="AK90" i="25"/>
  <c r="CJ70" i="5" s="1"/>
  <c r="AL90" i="25"/>
  <c r="CJ71" i="5" s="1"/>
  <c r="AM90" i="25"/>
  <c r="CJ72" i="5" s="1"/>
  <c r="AN90" i="25"/>
  <c r="CJ73" i="5" s="1"/>
  <c r="AO90" i="25"/>
  <c r="AP90" i="25"/>
  <c r="AI91" i="25"/>
  <c r="AJ91" i="25"/>
  <c r="CK69" i="5" s="1"/>
  <c r="AK91" i="25"/>
  <c r="CK70" i="5" s="1"/>
  <c r="AL91" i="25"/>
  <c r="CK71" i="5" s="1"/>
  <c r="AM91" i="25"/>
  <c r="CK72" i="5" s="1"/>
  <c r="AN91" i="25"/>
  <c r="CK73" i="5" s="1"/>
  <c r="AO91" i="25"/>
  <c r="AP91" i="25"/>
  <c r="AI92" i="25"/>
  <c r="CL68" i="5" s="1"/>
  <c r="AJ92" i="25"/>
  <c r="CL69" i="5" s="1"/>
  <c r="AK92" i="25"/>
  <c r="CL70" i="5" s="1"/>
  <c r="AL92" i="25"/>
  <c r="CL71" i="5" s="1"/>
  <c r="AM92" i="25"/>
  <c r="CL72" i="5" s="1"/>
  <c r="AN92" i="25"/>
  <c r="CL73" i="5" s="1"/>
  <c r="AO92" i="25"/>
  <c r="AP92" i="25"/>
  <c r="AI93" i="25"/>
  <c r="AJ93" i="25"/>
  <c r="CM69" i="5" s="1"/>
  <c r="AK93" i="25"/>
  <c r="CM70" i="5" s="1"/>
  <c r="AL93" i="25"/>
  <c r="CM71" i="5" s="1"/>
  <c r="AM93" i="25"/>
  <c r="CM72" i="5" s="1"/>
  <c r="AN93" i="25"/>
  <c r="CM73" i="5" s="1"/>
  <c r="AO93" i="25"/>
  <c r="AP93" i="25"/>
  <c r="AI94" i="25"/>
  <c r="CN26" i="5" s="1"/>
  <c r="AJ94" i="25"/>
  <c r="CN69" i="5" s="1"/>
  <c r="AK94" i="25"/>
  <c r="CN70" i="5" s="1"/>
  <c r="AL94" i="25"/>
  <c r="CN71" i="5" s="1"/>
  <c r="AM94" i="25"/>
  <c r="CN72" i="5" s="1"/>
  <c r="AN94" i="25"/>
  <c r="CN73" i="5" s="1"/>
  <c r="AO94" i="25"/>
  <c r="AP94" i="25"/>
  <c r="AI95" i="25"/>
  <c r="CO26" i="5" s="1"/>
  <c r="AJ95" i="25"/>
  <c r="CO69" i="5" s="1"/>
  <c r="AK95" i="25"/>
  <c r="CO70" i="5" s="1"/>
  <c r="AL95" i="25"/>
  <c r="CO71" i="5" s="1"/>
  <c r="AM95" i="25"/>
  <c r="CO72" i="5" s="1"/>
  <c r="AN95" i="25"/>
  <c r="CO73" i="5" s="1"/>
  <c r="AO95" i="25"/>
  <c r="AP95" i="25"/>
  <c r="AI96" i="25"/>
  <c r="CP68" i="5" s="1"/>
  <c r="AJ96" i="25"/>
  <c r="CP69" i="5" s="1"/>
  <c r="AK96" i="25"/>
  <c r="CP70" i="5" s="1"/>
  <c r="AL96" i="25"/>
  <c r="CP71" i="5" s="1"/>
  <c r="AM96" i="25"/>
  <c r="CP72" i="5" s="1"/>
  <c r="AN96" i="25"/>
  <c r="CP73" i="5" s="1"/>
  <c r="AO96" i="25"/>
  <c r="AP96" i="25"/>
  <c r="AI97" i="25"/>
  <c r="CQ68" i="5" s="1"/>
  <c r="AJ97" i="25"/>
  <c r="CQ69" i="5" s="1"/>
  <c r="AK97" i="25"/>
  <c r="CQ70" i="5" s="1"/>
  <c r="AL97" i="25"/>
  <c r="CQ71" i="5" s="1"/>
  <c r="AM97" i="25"/>
  <c r="CQ72" i="5" s="1"/>
  <c r="AN97" i="25"/>
  <c r="CQ73" i="5" s="1"/>
  <c r="AO97" i="25"/>
  <c r="AP97" i="25"/>
  <c r="AI98" i="25"/>
  <c r="CR68" i="5" s="1"/>
  <c r="AJ98" i="25"/>
  <c r="CR69" i="5" s="1"/>
  <c r="AK98" i="25"/>
  <c r="CR70" i="5" s="1"/>
  <c r="AL98" i="25"/>
  <c r="CR71" i="5" s="1"/>
  <c r="AM98" i="25"/>
  <c r="CR72" i="5" s="1"/>
  <c r="AN98" i="25"/>
  <c r="CR73" i="5" s="1"/>
  <c r="AO98" i="25"/>
  <c r="AP98" i="25"/>
  <c r="AI99" i="25"/>
  <c r="AJ99" i="25"/>
  <c r="CS69" i="5" s="1"/>
  <c r="AK99" i="25"/>
  <c r="CS70" i="5" s="1"/>
  <c r="AL99" i="25"/>
  <c r="CS71" i="5" s="1"/>
  <c r="AM99" i="25"/>
  <c r="CS72" i="5" s="1"/>
  <c r="AN99" i="25"/>
  <c r="CS73" i="5" s="1"/>
  <c r="AO99" i="25"/>
  <c r="AP99" i="25"/>
  <c r="AI100" i="25"/>
  <c r="CT68" i="5" s="1"/>
  <c r="AJ100" i="25"/>
  <c r="CT69" i="5" s="1"/>
  <c r="AK100" i="25"/>
  <c r="CT70" i="5" s="1"/>
  <c r="AL100" i="25"/>
  <c r="CT71" i="5" s="1"/>
  <c r="AM100" i="25"/>
  <c r="CT72" i="5" s="1"/>
  <c r="AN100" i="25"/>
  <c r="CT73" i="5" s="1"/>
  <c r="AO100" i="25"/>
  <c r="AP100" i="25"/>
  <c r="AI101" i="25"/>
  <c r="AJ101" i="25"/>
  <c r="CU69" i="5" s="1"/>
  <c r="AK101" i="25"/>
  <c r="CU70" i="5" s="1"/>
  <c r="AL101" i="25"/>
  <c r="CU71" i="5" s="1"/>
  <c r="AM101" i="25"/>
  <c r="CU72" i="5" s="1"/>
  <c r="AN101" i="25"/>
  <c r="CU73" i="5" s="1"/>
  <c r="AO101" i="25"/>
  <c r="AP101" i="25"/>
  <c r="AI102" i="25"/>
  <c r="CV26" i="5" s="1"/>
  <c r="AJ102" i="25"/>
  <c r="CV69" i="5" s="1"/>
  <c r="AK102" i="25"/>
  <c r="CV70" i="5" s="1"/>
  <c r="AL102" i="25"/>
  <c r="CV71" i="5" s="1"/>
  <c r="AM102" i="25"/>
  <c r="CV72" i="5" s="1"/>
  <c r="AN102" i="25"/>
  <c r="CV73" i="5" s="1"/>
  <c r="AO102" i="25"/>
  <c r="AP102" i="25"/>
  <c r="AI103" i="25"/>
  <c r="CW26" i="5" s="1"/>
  <c r="AJ103" i="25"/>
  <c r="CW69" i="5" s="1"/>
  <c r="AK103" i="25"/>
  <c r="CW70" i="5" s="1"/>
  <c r="AL103" i="25"/>
  <c r="CW71" i="5" s="1"/>
  <c r="AM103" i="25"/>
  <c r="CW72" i="5" s="1"/>
  <c r="AN103" i="25"/>
  <c r="CW73" i="5" s="1"/>
  <c r="AO103" i="25"/>
  <c r="AP103" i="25"/>
  <c r="AI104" i="25"/>
  <c r="CX68" i="5" s="1"/>
  <c r="AJ104" i="25"/>
  <c r="CX69" i="5" s="1"/>
  <c r="AK104" i="25"/>
  <c r="CX70" i="5" s="1"/>
  <c r="AL104" i="25"/>
  <c r="CX71" i="5" s="1"/>
  <c r="AM104" i="25"/>
  <c r="CX72" i="5" s="1"/>
  <c r="AN104" i="25"/>
  <c r="CX73" i="5" s="1"/>
  <c r="AO104" i="25"/>
  <c r="AP104" i="25"/>
  <c r="AI105" i="25"/>
  <c r="CY68" i="5" s="1"/>
  <c r="AJ105" i="25"/>
  <c r="CY69" i="5" s="1"/>
  <c r="AK105" i="25"/>
  <c r="CY70" i="5" s="1"/>
  <c r="AL105" i="25"/>
  <c r="CY71" i="5" s="1"/>
  <c r="AM105" i="25"/>
  <c r="CY72" i="5" s="1"/>
  <c r="AN105" i="25"/>
  <c r="CY73" i="5" s="1"/>
  <c r="AO105" i="25"/>
  <c r="AP105" i="25"/>
  <c r="AI106" i="25"/>
  <c r="CZ68" i="5" s="1"/>
  <c r="AJ106" i="25"/>
  <c r="CZ69" i="5" s="1"/>
  <c r="AK106" i="25"/>
  <c r="CZ70" i="5" s="1"/>
  <c r="AL106" i="25"/>
  <c r="CZ71" i="5" s="1"/>
  <c r="AM106" i="25"/>
  <c r="CZ72" i="5" s="1"/>
  <c r="AN106" i="25"/>
  <c r="CZ73" i="5" s="1"/>
  <c r="AO106" i="25"/>
  <c r="AP106" i="25"/>
  <c r="AI107" i="25"/>
  <c r="AJ107" i="25"/>
  <c r="DA69" i="5" s="1"/>
  <c r="AK107" i="25"/>
  <c r="DA70" i="5" s="1"/>
  <c r="AL107" i="25"/>
  <c r="DA71" i="5" s="1"/>
  <c r="AM107" i="25"/>
  <c r="DA72" i="5" s="1"/>
  <c r="AN107" i="25"/>
  <c r="DA73" i="5" s="1"/>
  <c r="AO107" i="25"/>
  <c r="AP107" i="25"/>
  <c r="AI108" i="25"/>
  <c r="DB68" i="5" s="1"/>
  <c r="AJ108" i="25"/>
  <c r="DB69" i="5" s="1"/>
  <c r="AK108" i="25"/>
  <c r="DB70" i="5" s="1"/>
  <c r="AL108" i="25"/>
  <c r="DB71" i="5" s="1"/>
  <c r="AM108" i="25"/>
  <c r="DB72" i="5" s="1"/>
  <c r="AN108" i="25"/>
  <c r="DB73" i="5" s="1"/>
  <c r="AO108" i="25"/>
  <c r="AP108" i="25"/>
  <c r="AI109" i="25"/>
  <c r="AJ109" i="25"/>
  <c r="DC69" i="5" s="1"/>
  <c r="AK109" i="25"/>
  <c r="DC70" i="5" s="1"/>
  <c r="AL109" i="25"/>
  <c r="DC71" i="5" s="1"/>
  <c r="AM109" i="25"/>
  <c r="DC72" i="5" s="1"/>
  <c r="AN109" i="25"/>
  <c r="DC73" i="5" s="1"/>
  <c r="AO109" i="25"/>
  <c r="AP109" i="25"/>
  <c r="AI110" i="25"/>
  <c r="DD26" i="5" s="1"/>
  <c r="AJ110" i="25"/>
  <c r="DD69" i="5" s="1"/>
  <c r="AK110" i="25"/>
  <c r="DD70" i="5" s="1"/>
  <c r="AL110" i="25"/>
  <c r="DD71" i="5" s="1"/>
  <c r="AM110" i="25"/>
  <c r="DD72" i="5" s="1"/>
  <c r="AN110" i="25"/>
  <c r="DD73" i="5" s="1"/>
  <c r="AO110" i="25"/>
  <c r="AP110" i="25"/>
  <c r="AI111" i="25"/>
  <c r="DE26" i="5" s="1"/>
  <c r="AJ111" i="25"/>
  <c r="DE69" i="5" s="1"/>
  <c r="AK111" i="25"/>
  <c r="DE70" i="5" s="1"/>
  <c r="AL111" i="25"/>
  <c r="DE71" i="5" s="1"/>
  <c r="AM111" i="25"/>
  <c r="DE72" i="5" s="1"/>
  <c r="AN111" i="25"/>
  <c r="DE73" i="5" s="1"/>
  <c r="AO111" i="25"/>
  <c r="AP111" i="25"/>
  <c r="AI112" i="25"/>
  <c r="DF68" i="5" s="1"/>
  <c r="AJ112" i="25"/>
  <c r="DF69" i="5" s="1"/>
  <c r="AK112" i="25"/>
  <c r="DF70" i="5" s="1"/>
  <c r="AL112" i="25"/>
  <c r="DF71" i="5" s="1"/>
  <c r="AM112" i="25"/>
  <c r="DF72" i="5" s="1"/>
  <c r="AN112" i="25"/>
  <c r="DF73" i="5" s="1"/>
  <c r="AO112" i="25"/>
  <c r="AP112" i="25"/>
  <c r="AI113" i="25"/>
  <c r="DG68" i="5" s="1"/>
  <c r="AJ113" i="25"/>
  <c r="DG69" i="5" s="1"/>
  <c r="AK113" i="25"/>
  <c r="DG70" i="5" s="1"/>
  <c r="AL113" i="25"/>
  <c r="DG71" i="5" s="1"/>
  <c r="AM113" i="25"/>
  <c r="DG72" i="5" s="1"/>
  <c r="AN113" i="25"/>
  <c r="DG73" i="5" s="1"/>
  <c r="AO113" i="25"/>
  <c r="AP113" i="25"/>
  <c r="AI114" i="25"/>
  <c r="DH68" i="5" s="1"/>
  <c r="AJ114" i="25"/>
  <c r="DH69" i="5" s="1"/>
  <c r="AK114" i="25"/>
  <c r="DH70" i="5" s="1"/>
  <c r="AL114" i="25"/>
  <c r="DH71" i="5" s="1"/>
  <c r="AM114" i="25"/>
  <c r="DH72" i="5" s="1"/>
  <c r="AN114" i="25"/>
  <c r="DH73" i="5" s="1"/>
  <c r="AO114" i="25"/>
  <c r="AP114" i="25"/>
  <c r="AI115" i="25"/>
  <c r="AJ115" i="25"/>
  <c r="DI69" i="5" s="1"/>
  <c r="AK115" i="25"/>
  <c r="DI70" i="5" s="1"/>
  <c r="AL115" i="25"/>
  <c r="DI71" i="5" s="1"/>
  <c r="AM115" i="25"/>
  <c r="DI72" i="5" s="1"/>
  <c r="AN115" i="25"/>
  <c r="DI73" i="5" s="1"/>
  <c r="AO115" i="25"/>
  <c r="AP115" i="25"/>
  <c r="AI116" i="25"/>
  <c r="DJ68" i="5" s="1"/>
  <c r="AJ116" i="25"/>
  <c r="DJ69" i="5" s="1"/>
  <c r="AK116" i="25"/>
  <c r="DJ70" i="5" s="1"/>
  <c r="AL116" i="25"/>
  <c r="DJ71" i="5" s="1"/>
  <c r="AM116" i="25"/>
  <c r="DJ72" i="5" s="1"/>
  <c r="AN116" i="25"/>
  <c r="DJ73" i="5" s="1"/>
  <c r="AO116" i="25"/>
  <c r="AP116" i="25"/>
  <c r="AI117" i="25"/>
  <c r="AJ117" i="25"/>
  <c r="DK69" i="5" s="1"/>
  <c r="AK117" i="25"/>
  <c r="DK70" i="5" s="1"/>
  <c r="AL117" i="25"/>
  <c r="DK71" i="5" s="1"/>
  <c r="AM117" i="25"/>
  <c r="DK72" i="5" s="1"/>
  <c r="AN117" i="25"/>
  <c r="DK73" i="5" s="1"/>
  <c r="AO117" i="25"/>
  <c r="AP117" i="25"/>
  <c r="AI118" i="25"/>
  <c r="DL26" i="5" s="1"/>
  <c r="AJ118" i="25"/>
  <c r="DL69" i="5" s="1"/>
  <c r="AK118" i="25"/>
  <c r="DL70" i="5" s="1"/>
  <c r="AL118" i="25"/>
  <c r="DL71" i="5" s="1"/>
  <c r="AM118" i="25"/>
  <c r="DL72" i="5" s="1"/>
  <c r="AN118" i="25"/>
  <c r="DL73" i="5" s="1"/>
  <c r="AO118" i="25"/>
  <c r="AP118" i="25"/>
  <c r="AI119" i="25"/>
  <c r="DM26" i="5" s="1"/>
  <c r="AJ119" i="25"/>
  <c r="DM69" i="5" s="1"/>
  <c r="AK119" i="25"/>
  <c r="DM70" i="5" s="1"/>
  <c r="AL119" i="25"/>
  <c r="DM71" i="5" s="1"/>
  <c r="AM119" i="25"/>
  <c r="DM72" i="5" s="1"/>
  <c r="AN119" i="25"/>
  <c r="DM73" i="5" s="1"/>
  <c r="AO119" i="25"/>
  <c r="AP119" i="25"/>
  <c r="AI120" i="25"/>
  <c r="DN68" i="5" s="1"/>
  <c r="AJ120" i="25"/>
  <c r="DN69" i="5" s="1"/>
  <c r="AK120" i="25"/>
  <c r="DN70" i="5" s="1"/>
  <c r="AL120" i="25"/>
  <c r="DN71" i="5" s="1"/>
  <c r="AM120" i="25"/>
  <c r="DN72" i="5" s="1"/>
  <c r="AN120" i="25"/>
  <c r="DN73" i="5" s="1"/>
  <c r="AO120" i="25"/>
  <c r="AP120" i="25"/>
  <c r="AI121" i="25"/>
  <c r="DO68" i="5" s="1"/>
  <c r="AJ121" i="25"/>
  <c r="DO69" i="5" s="1"/>
  <c r="AK121" i="25"/>
  <c r="DO70" i="5" s="1"/>
  <c r="AL121" i="25"/>
  <c r="DO71" i="5" s="1"/>
  <c r="AM121" i="25"/>
  <c r="DO72" i="5" s="1"/>
  <c r="AN121" i="25"/>
  <c r="DO73" i="5" s="1"/>
  <c r="AO121" i="25"/>
  <c r="AP121" i="25"/>
  <c r="AI122" i="25"/>
  <c r="DP26" i="5" s="1"/>
  <c r="AJ122" i="25"/>
  <c r="DP69" i="5" s="1"/>
  <c r="AK122" i="25"/>
  <c r="DP70" i="5" s="1"/>
  <c r="AL122" i="25"/>
  <c r="DP71" i="5" s="1"/>
  <c r="AM122" i="25"/>
  <c r="DP72" i="5" s="1"/>
  <c r="AN122" i="25"/>
  <c r="DP73" i="5" s="1"/>
  <c r="AO122" i="25"/>
  <c r="AP122" i="25"/>
  <c r="AI123" i="25"/>
  <c r="AJ123" i="25"/>
  <c r="DQ69" i="5" s="1"/>
  <c r="AK123" i="25"/>
  <c r="DQ70" i="5" s="1"/>
  <c r="AL123" i="25"/>
  <c r="DQ71" i="5" s="1"/>
  <c r="AM123" i="25"/>
  <c r="DQ72" i="5" s="1"/>
  <c r="AN123" i="25"/>
  <c r="DQ73" i="5" s="1"/>
  <c r="AO123" i="25"/>
  <c r="AP123" i="25"/>
  <c r="AI124" i="25"/>
  <c r="DR68" i="5" s="1"/>
  <c r="AJ124" i="25"/>
  <c r="DR69" i="5" s="1"/>
  <c r="AK124" i="25"/>
  <c r="DR70" i="5" s="1"/>
  <c r="AL124" i="25"/>
  <c r="DR71" i="5" s="1"/>
  <c r="AM124" i="25"/>
  <c r="DR72" i="5" s="1"/>
  <c r="AN124" i="25"/>
  <c r="DR73" i="5" s="1"/>
  <c r="AO124" i="25"/>
  <c r="AP124" i="25"/>
  <c r="AI125" i="25"/>
  <c r="AJ125" i="25"/>
  <c r="DS69" i="5" s="1"/>
  <c r="AK125" i="25"/>
  <c r="DS70" i="5" s="1"/>
  <c r="AL125" i="25"/>
  <c r="DS71" i="5" s="1"/>
  <c r="AM125" i="25"/>
  <c r="DS72" i="5" s="1"/>
  <c r="AN125" i="25"/>
  <c r="DS73" i="5" s="1"/>
  <c r="AO125" i="25"/>
  <c r="AP125" i="25"/>
  <c r="AI126" i="25"/>
  <c r="DT26" i="5" s="1"/>
  <c r="AJ126" i="25"/>
  <c r="DT69" i="5" s="1"/>
  <c r="AK126" i="25"/>
  <c r="DT70" i="5" s="1"/>
  <c r="AL126" i="25"/>
  <c r="DT71" i="5" s="1"/>
  <c r="AM126" i="25"/>
  <c r="DT72" i="5" s="1"/>
  <c r="AN126" i="25"/>
  <c r="DT73" i="5" s="1"/>
  <c r="AO126" i="25"/>
  <c r="AP126" i="25"/>
  <c r="AI127" i="25"/>
  <c r="DU26" i="5" s="1"/>
  <c r="AJ127" i="25"/>
  <c r="DU69" i="5" s="1"/>
  <c r="AK127" i="25"/>
  <c r="DU70" i="5" s="1"/>
  <c r="AL127" i="25"/>
  <c r="DU71" i="5" s="1"/>
  <c r="AM127" i="25"/>
  <c r="DU72" i="5" s="1"/>
  <c r="AN127" i="25"/>
  <c r="DU73" i="5" s="1"/>
  <c r="AO127" i="25"/>
  <c r="AP127" i="25"/>
  <c r="AI128" i="25"/>
  <c r="DV68" i="5" s="1"/>
  <c r="AJ128" i="25"/>
  <c r="DV69" i="5" s="1"/>
  <c r="AK128" i="25"/>
  <c r="DV70" i="5" s="1"/>
  <c r="AL128" i="25"/>
  <c r="DV71" i="5" s="1"/>
  <c r="AM128" i="25"/>
  <c r="DV72" i="5" s="1"/>
  <c r="AN128" i="25"/>
  <c r="DV73" i="5" s="1"/>
  <c r="AO128" i="25"/>
  <c r="AP128" i="25"/>
  <c r="AI129" i="25"/>
  <c r="DW68" i="5" s="1"/>
  <c r="AJ129" i="25"/>
  <c r="DW69" i="5" s="1"/>
  <c r="AK129" i="25"/>
  <c r="DW70" i="5" s="1"/>
  <c r="AL129" i="25"/>
  <c r="DW71" i="5" s="1"/>
  <c r="AM129" i="25"/>
  <c r="DW72" i="5" s="1"/>
  <c r="AN129" i="25"/>
  <c r="DW73" i="5" s="1"/>
  <c r="AO129" i="25"/>
  <c r="AP129" i="25"/>
  <c r="AI130" i="25"/>
  <c r="DX26" i="5" s="1"/>
  <c r="AJ130" i="25"/>
  <c r="DX69" i="5" s="1"/>
  <c r="AK130" i="25"/>
  <c r="DX70" i="5" s="1"/>
  <c r="AL130" i="25"/>
  <c r="DX71" i="5" s="1"/>
  <c r="AM130" i="25"/>
  <c r="DX72" i="5" s="1"/>
  <c r="AN130" i="25"/>
  <c r="DX73" i="5" s="1"/>
  <c r="AO130" i="25"/>
  <c r="AP130" i="25"/>
  <c r="AI131" i="25"/>
  <c r="AJ131" i="25"/>
  <c r="DY69" i="5" s="1"/>
  <c r="AK131" i="25"/>
  <c r="DY70" i="5" s="1"/>
  <c r="AL131" i="25"/>
  <c r="DY71" i="5" s="1"/>
  <c r="AM131" i="25"/>
  <c r="DY72" i="5" s="1"/>
  <c r="AN131" i="25"/>
  <c r="DY73" i="5" s="1"/>
  <c r="AO131" i="25"/>
  <c r="AP131" i="25"/>
  <c r="AI132" i="25"/>
  <c r="DZ68" i="5" s="1"/>
  <c r="AJ132" i="25"/>
  <c r="DZ69" i="5" s="1"/>
  <c r="AK132" i="25"/>
  <c r="DZ70" i="5" s="1"/>
  <c r="AL132" i="25"/>
  <c r="DZ71" i="5" s="1"/>
  <c r="AM132" i="25"/>
  <c r="DZ72" i="5" s="1"/>
  <c r="AN132" i="25"/>
  <c r="DZ73" i="5" s="1"/>
  <c r="AO132" i="25"/>
  <c r="AP132" i="25"/>
  <c r="AI133" i="25"/>
  <c r="AJ133" i="25"/>
  <c r="EA69" i="5" s="1"/>
  <c r="AK133" i="25"/>
  <c r="EA70" i="5" s="1"/>
  <c r="AL133" i="25"/>
  <c r="EA71" i="5" s="1"/>
  <c r="AM133" i="25"/>
  <c r="EA72" i="5" s="1"/>
  <c r="AN133" i="25"/>
  <c r="EA73" i="5" s="1"/>
  <c r="AO133" i="25"/>
  <c r="AP133" i="25"/>
  <c r="AI134" i="25"/>
  <c r="EB26" i="5" s="1"/>
  <c r="AJ134" i="25"/>
  <c r="EB69" i="5" s="1"/>
  <c r="AK134" i="25"/>
  <c r="EB70" i="5" s="1"/>
  <c r="AL134" i="25"/>
  <c r="EB71" i="5" s="1"/>
  <c r="AM134" i="25"/>
  <c r="EB72" i="5" s="1"/>
  <c r="AN134" i="25"/>
  <c r="EB73" i="5" s="1"/>
  <c r="AO134" i="25"/>
  <c r="AP134" i="25"/>
  <c r="AI135" i="25"/>
  <c r="EC26" i="5" s="1"/>
  <c r="AJ135" i="25"/>
  <c r="EC69" i="5" s="1"/>
  <c r="AK135" i="25"/>
  <c r="EC70" i="5" s="1"/>
  <c r="AL135" i="25"/>
  <c r="EC71" i="5" s="1"/>
  <c r="AM135" i="25"/>
  <c r="EC72" i="5" s="1"/>
  <c r="AN135" i="25"/>
  <c r="EC73" i="5" s="1"/>
  <c r="AO135" i="25"/>
  <c r="AP135" i="25"/>
  <c r="AI136" i="25"/>
  <c r="ED68" i="5" s="1"/>
  <c r="AJ136" i="25"/>
  <c r="ED69" i="5" s="1"/>
  <c r="AK136" i="25"/>
  <c r="ED70" i="5" s="1"/>
  <c r="AL136" i="25"/>
  <c r="ED71" i="5" s="1"/>
  <c r="AM136" i="25"/>
  <c r="ED72" i="5" s="1"/>
  <c r="AN136" i="25"/>
  <c r="ED73" i="5" s="1"/>
  <c r="AO136" i="25"/>
  <c r="AP136" i="25"/>
  <c r="AI137" i="25"/>
  <c r="EE68" i="5" s="1"/>
  <c r="AJ137" i="25"/>
  <c r="EE69" i="5" s="1"/>
  <c r="AK137" i="25"/>
  <c r="EE70" i="5" s="1"/>
  <c r="AL137" i="25"/>
  <c r="EE71" i="5" s="1"/>
  <c r="AM137" i="25"/>
  <c r="EE72" i="5" s="1"/>
  <c r="AN137" i="25"/>
  <c r="EE73" i="5" s="1"/>
  <c r="AO137" i="25"/>
  <c r="AP137" i="25"/>
  <c r="AI138" i="25"/>
  <c r="EF26" i="5" s="1"/>
  <c r="AJ138" i="25"/>
  <c r="EF69" i="5" s="1"/>
  <c r="AK138" i="25"/>
  <c r="EF70" i="5" s="1"/>
  <c r="AL138" i="25"/>
  <c r="EF71" i="5" s="1"/>
  <c r="AM138" i="25"/>
  <c r="EF72" i="5" s="1"/>
  <c r="AN138" i="25"/>
  <c r="EF73" i="5" s="1"/>
  <c r="AO138" i="25"/>
  <c r="AP138" i="25"/>
  <c r="AI139" i="25"/>
  <c r="AJ139" i="25"/>
  <c r="EG69" i="5" s="1"/>
  <c r="AK139" i="25"/>
  <c r="EG70" i="5" s="1"/>
  <c r="AL139" i="25"/>
  <c r="EG71" i="5" s="1"/>
  <c r="AM139" i="25"/>
  <c r="EG72" i="5" s="1"/>
  <c r="AN139" i="25"/>
  <c r="EG73" i="5" s="1"/>
  <c r="AO139" i="25"/>
  <c r="AP139" i="25"/>
  <c r="AI140" i="25"/>
  <c r="EH68" i="5" s="1"/>
  <c r="AJ140" i="25"/>
  <c r="EH69" i="5" s="1"/>
  <c r="AK140" i="25"/>
  <c r="EH70" i="5" s="1"/>
  <c r="AL140" i="25"/>
  <c r="EH71" i="5" s="1"/>
  <c r="AM140" i="25"/>
  <c r="EH72" i="5" s="1"/>
  <c r="AN140" i="25"/>
  <c r="EH73" i="5" s="1"/>
  <c r="AO140" i="25"/>
  <c r="AP140" i="25"/>
  <c r="AI141" i="25"/>
  <c r="AJ141" i="25"/>
  <c r="EI69" i="5" s="1"/>
  <c r="AK141" i="25"/>
  <c r="EI70" i="5" s="1"/>
  <c r="AL141" i="25"/>
  <c r="EI71" i="5" s="1"/>
  <c r="AM141" i="25"/>
  <c r="EI72" i="5" s="1"/>
  <c r="AN141" i="25"/>
  <c r="EI73" i="5" s="1"/>
  <c r="AO141" i="25"/>
  <c r="AP141" i="25"/>
  <c r="AI142" i="25"/>
  <c r="EJ26" i="5" s="1"/>
  <c r="AJ142" i="25"/>
  <c r="EJ69" i="5" s="1"/>
  <c r="AK142" i="25"/>
  <c r="EJ70" i="5" s="1"/>
  <c r="AL142" i="25"/>
  <c r="EJ71" i="5" s="1"/>
  <c r="AM142" i="25"/>
  <c r="EJ72" i="5" s="1"/>
  <c r="AN142" i="25"/>
  <c r="EJ73" i="5" s="1"/>
  <c r="AO142" i="25"/>
  <c r="AP142" i="25"/>
  <c r="AI143" i="25"/>
  <c r="EK26" i="5" s="1"/>
  <c r="AJ143" i="25"/>
  <c r="EK69" i="5" s="1"/>
  <c r="AK143" i="25"/>
  <c r="EK70" i="5" s="1"/>
  <c r="AL143" i="25"/>
  <c r="EK71" i="5" s="1"/>
  <c r="AM143" i="25"/>
  <c r="EK72" i="5" s="1"/>
  <c r="AN143" i="25"/>
  <c r="EK73" i="5" s="1"/>
  <c r="AO143" i="25"/>
  <c r="AP143" i="25"/>
  <c r="AI144" i="25"/>
  <c r="EL68" i="5" s="1"/>
  <c r="AJ144" i="25"/>
  <c r="EL69" i="5" s="1"/>
  <c r="AK144" i="25"/>
  <c r="EL70" i="5" s="1"/>
  <c r="AL144" i="25"/>
  <c r="EL71" i="5" s="1"/>
  <c r="AM144" i="25"/>
  <c r="EL72" i="5" s="1"/>
  <c r="AN144" i="25"/>
  <c r="EL73" i="5" s="1"/>
  <c r="AO144" i="25"/>
  <c r="AP144" i="25"/>
  <c r="AI145" i="25"/>
  <c r="EM68" i="5" s="1"/>
  <c r="AJ145" i="25"/>
  <c r="EM69" i="5" s="1"/>
  <c r="AK145" i="25"/>
  <c r="EM70" i="5" s="1"/>
  <c r="AL145" i="25"/>
  <c r="EM71" i="5" s="1"/>
  <c r="AM145" i="25"/>
  <c r="EM72" i="5" s="1"/>
  <c r="AN145" i="25"/>
  <c r="EM73" i="5" s="1"/>
  <c r="AO145" i="25"/>
  <c r="AP145" i="25"/>
  <c r="AI146" i="25"/>
  <c r="EN26" i="5" s="1"/>
  <c r="AJ146" i="25"/>
  <c r="EN69" i="5" s="1"/>
  <c r="AK146" i="25"/>
  <c r="EN70" i="5" s="1"/>
  <c r="AL146" i="25"/>
  <c r="EN71" i="5" s="1"/>
  <c r="AM146" i="25"/>
  <c r="EN72" i="5" s="1"/>
  <c r="AN146" i="25"/>
  <c r="EN73" i="5" s="1"/>
  <c r="AO146" i="25"/>
  <c r="AP146" i="25"/>
  <c r="AI147" i="25"/>
  <c r="AJ147" i="25"/>
  <c r="EO69" i="5" s="1"/>
  <c r="AK147" i="25"/>
  <c r="EO70" i="5" s="1"/>
  <c r="AL147" i="25"/>
  <c r="EO71" i="5" s="1"/>
  <c r="AM147" i="25"/>
  <c r="EO72" i="5" s="1"/>
  <c r="AN147" i="25"/>
  <c r="EO73" i="5" s="1"/>
  <c r="AO147" i="25"/>
  <c r="AP147" i="25"/>
  <c r="AI148" i="25"/>
  <c r="EP68" i="5" s="1"/>
  <c r="AJ148" i="25"/>
  <c r="EP69" i="5" s="1"/>
  <c r="AK148" i="25"/>
  <c r="EP70" i="5" s="1"/>
  <c r="AL148" i="25"/>
  <c r="EP71" i="5" s="1"/>
  <c r="AM148" i="25"/>
  <c r="EP72" i="5" s="1"/>
  <c r="AN148" i="25"/>
  <c r="EP73" i="5" s="1"/>
  <c r="AO148" i="25"/>
  <c r="AP148" i="25"/>
  <c r="AI149" i="25"/>
  <c r="AJ149" i="25"/>
  <c r="EQ69" i="5" s="1"/>
  <c r="AK149" i="25"/>
  <c r="EQ70" i="5" s="1"/>
  <c r="AL149" i="25"/>
  <c r="EQ71" i="5" s="1"/>
  <c r="AM149" i="25"/>
  <c r="EQ72" i="5" s="1"/>
  <c r="AN149" i="25"/>
  <c r="EQ73" i="5" s="1"/>
  <c r="AO149" i="25"/>
  <c r="AP149" i="25"/>
  <c r="AI150" i="25"/>
  <c r="ER26" i="5" s="1"/>
  <c r="AJ150" i="25"/>
  <c r="ER69" i="5" s="1"/>
  <c r="AK150" i="25"/>
  <c r="ER70" i="5" s="1"/>
  <c r="AL150" i="25"/>
  <c r="ER71" i="5" s="1"/>
  <c r="AM150" i="25"/>
  <c r="ER72" i="5" s="1"/>
  <c r="AN150" i="25"/>
  <c r="ER73" i="5" s="1"/>
  <c r="AO150" i="25"/>
  <c r="AP150" i="25"/>
  <c r="AI151" i="25"/>
  <c r="ES26" i="5" s="1"/>
  <c r="AJ151" i="25"/>
  <c r="ES69" i="5" s="1"/>
  <c r="AK151" i="25"/>
  <c r="ES70" i="5" s="1"/>
  <c r="AL151" i="25"/>
  <c r="ES71" i="5" s="1"/>
  <c r="AM151" i="25"/>
  <c r="ES72" i="5" s="1"/>
  <c r="AN151" i="25"/>
  <c r="ES73" i="5" s="1"/>
  <c r="AO151" i="25"/>
  <c r="AP151" i="25"/>
  <c r="AI152" i="25"/>
  <c r="ET68" i="5" s="1"/>
  <c r="AJ152" i="25"/>
  <c r="ET69" i="5" s="1"/>
  <c r="AK152" i="25"/>
  <c r="ET70" i="5" s="1"/>
  <c r="AL152" i="25"/>
  <c r="ET71" i="5" s="1"/>
  <c r="AM152" i="25"/>
  <c r="ET72" i="5" s="1"/>
  <c r="AN152" i="25"/>
  <c r="ET73" i="5" s="1"/>
  <c r="AO152" i="25"/>
  <c r="AP152" i="25"/>
  <c r="AI153" i="25"/>
  <c r="EU68" i="5" s="1"/>
  <c r="AJ153" i="25"/>
  <c r="EU69" i="5" s="1"/>
  <c r="AK153" i="25"/>
  <c r="EU70" i="5" s="1"/>
  <c r="AL153" i="25"/>
  <c r="EU71" i="5" s="1"/>
  <c r="AM153" i="25"/>
  <c r="EU72" i="5" s="1"/>
  <c r="AN153" i="25"/>
  <c r="EU73" i="5" s="1"/>
  <c r="AO153" i="25"/>
  <c r="AP153" i="25"/>
  <c r="AI154" i="25"/>
  <c r="EV26" i="5" s="1"/>
  <c r="AJ154" i="25"/>
  <c r="EV69" i="5" s="1"/>
  <c r="AK154" i="25"/>
  <c r="EV70" i="5" s="1"/>
  <c r="AL154" i="25"/>
  <c r="EV71" i="5" s="1"/>
  <c r="AM154" i="25"/>
  <c r="EV72" i="5" s="1"/>
  <c r="AN154" i="25"/>
  <c r="EV73" i="5" s="1"/>
  <c r="AO154" i="25"/>
  <c r="AP154" i="25"/>
  <c r="AI155" i="25"/>
  <c r="AJ155" i="25"/>
  <c r="EW69" i="5" s="1"/>
  <c r="AK155" i="25"/>
  <c r="EW70" i="5" s="1"/>
  <c r="AL155" i="25"/>
  <c r="EW71" i="5" s="1"/>
  <c r="AM155" i="25"/>
  <c r="EW72" i="5" s="1"/>
  <c r="AN155" i="25"/>
  <c r="EW73" i="5" s="1"/>
  <c r="AO155" i="25"/>
  <c r="AP155" i="25"/>
  <c r="AI156" i="25"/>
  <c r="EX68" i="5" s="1"/>
  <c r="AJ156" i="25"/>
  <c r="EX69" i="5" s="1"/>
  <c r="AK156" i="25"/>
  <c r="EX70" i="5" s="1"/>
  <c r="AL156" i="25"/>
  <c r="EX71" i="5" s="1"/>
  <c r="AM156" i="25"/>
  <c r="EX72" i="5" s="1"/>
  <c r="AN156" i="25"/>
  <c r="EX73" i="5" s="1"/>
  <c r="AO156" i="25"/>
  <c r="AP156" i="25"/>
  <c r="AI157" i="25"/>
  <c r="AJ157" i="25"/>
  <c r="EY69" i="5" s="1"/>
  <c r="AK157" i="25"/>
  <c r="EY70" i="5" s="1"/>
  <c r="AL157" i="25"/>
  <c r="EY71" i="5" s="1"/>
  <c r="AM157" i="25"/>
  <c r="EY72" i="5" s="1"/>
  <c r="AN157" i="25"/>
  <c r="EY73" i="5" s="1"/>
  <c r="AO157" i="25"/>
  <c r="AP157" i="25"/>
  <c r="AI158" i="25"/>
  <c r="EZ26" i="5" s="1"/>
  <c r="AJ158" i="25"/>
  <c r="EZ69" i="5" s="1"/>
  <c r="AK158" i="25"/>
  <c r="EZ70" i="5" s="1"/>
  <c r="AL158" i="25"/>
  <c r="EZ71" i="5" s="1"/>
  <c r="AM158" i="25"/>
  <c r="EZ72" i="5" s="1"/>
  <c r="AN158" i="25"/>
  <c r="EZ73" i="5" s="1"/>
  <c r="AO158" i="25"/>
  <c r="AP158" i="25"/>
  <c r="AI159" i="25"/>
  <c r="FA26" i="5" s="1"/>
  <c r="AJ159" i="25"/>
  <c r="FA69" i="5" s="1"/>
  <c r="AK159" i="25"/>
  <c r="FA70" i="5" s="1"/>
  <c r="AL159" i="25"/>
  <c r="FA71" i="5" s="1"/>
  <c r="AM159" i="25"/>
  <c r="FA72" i="5" s="1"/>
  <c r="AN159" i="25"/>
  <c r="FA73" i="5" s="1"/>
  <c r="AO159" i="25"/>
  <c r="AP159" i="25"/>
  <c r="AI160" i="25"/>
  <c r="FB68" i="5" s="1"/>
  <c r="AJ160" i="25"/>
  <c r="FB69" i="5" s="1"/>
  <c r="AK160" i="25"/>
  <c r="FB70" i="5" s="1"/>
  <c r="AL160" i="25"/>
  <c r="FB71" i="5" s="1"/>
  <c r="AM160" i="25"/>
  <c r="FB72" i="5" s="1"/>
  <c r="AN160" i="25"/>
  <c r="FB73" i="5" s="1"/>
  <c r="AO160" i="25"/>
  <c r="AP160" i="25"/>
  <c r="AI161" i="25"/>
  <c r="FC68" i="5" s="1"/>
  <c r="AJ161" i="25"/>
  <c r="FC69" i="5" s="1"/>
  <c r="AK161" i="25"/>
  <c r="FC70" i="5" s="1"/>
  <c r="AL161" i="25"/>
  <c r="FC71" i="5" s="1"/>
  <c r="AM161" i="25"/>
  <c r="FC72" i="5" s="1"/>
  <c r="AN161" i="25"/>
  <c r="FC73" i="5" s="1"/>
  <c r="AO161" i="25"/>
  <c r="AP161" i="25"/>
  <c r="AI162" i="25"/>
  <c r="FD26" i="5" s="1"/>
  <c r="AJ162" i="25"/>
  <c r="FD69" i="5" s="1"/>
  <c r="AK162" i="25"/>
  <c r="FD70" i="5" s="1"/>
  <c r="AL162" i="25"/>
  <c r="FD71" i="5" s="1"/>
  <c r="AM162" i="25"/>
  <c r="FD72" i="5" s="1"/>
  <c r="AN162" i="25"/>
  <c r="FD73" i="5" s="1"/>
  <c r="AO162" i="25"/>
  <c r="AP162" i="25"/>
  <c r="AI163" i="25"/>
  <c r="AJ163" i="25"/>
  <c r="FE69" i="5" s="1"/>
  <c r="AK163" i="25"/>
  <c r="FE70" i="5" s="1"/>
  <c r="AL163" i="25"/>
  <c r="FE71" i="5" s="1"/>
  <c r="AM163" i="25"/>
  <c r="FE72" i="5" s="1"/>
  <c r="AN163" i="25"/>
  <c r="FE73" i="5" s="1"/>
  <c r="AO163" i="25"/>
  <c r="AP163" i="25"/>
  <c r="AI164" i="25"/>
  <c r="FF68" i="5" s="1"/>
  <c r="AJ164" i="25"/>
  <c r="FF69" i="5" s="1"/>
  <c r="AK164" i="25"/>
  <c r="FF70" i="5" s="1"/>
  <c r="AL164" i="25"/>
  <c r="FF71" i="5" s="1"/>
  <c r="AM164" i="25"/>
  <c r="FF72" i="5" s="1"/>
  <c r="AN164" i="25"/>
  <c r="FF73" i="5" s="1"/>
  <c r="AO164" i="25"/>
  <c r="AP164" i="25"/>
  <c r="AI165" i="25"/>
  <c r="AJ165" i="25"/>
  <c r="FG69" i="5" s="1"/>
  <c r="AK165" i="25"/>
  <c r="FG70" i="5" s="1"/>
  <c r="AL165" i="25"/>
  <c r="FG71" i="5" s="1"/>
  <c r="AM165" i="25"/>
  <c r="FG72" i="5" s="1"/>
  <c r="AN165" i="25"/>
  <c r="FG73" i="5" s="1"/>
  <c r="AO165" i="25"/>
  <c r="AP165" i="25"/>
  <c r="AI166" i="25"/>
  <c r="FH26" i="5" s="1"/>
  <c r="AJ166" i="25"/>
  <c r="FH69" i="5" s="1"/>
  <c r="AK166" i="25"/>
  <c r="FH70" i="5" s="1"/>
  <c r="AL166" i="25"/>
  <c r="FH71" i="5" s="1"/>
  <c r="AM166" i="25"/>
  <c r="FH72" i="5" s="1"/>
  <c r="AN166" i="25"/>
  <c r="FH73" i="5" s="1"/>
  <c r="AO166" i="25"/>
  <c r="AP166" i="25"/>
  <c r="AI167" i="25"/>
  <c r="FI26" i="5" s="1"/>
  <c r="AJ167" i="25"/>
  <c r="FI69" i="5" s="1"/>
  <c r="AK167" i="25"/>
  <c r="FI70" i="5" s="1"/>
  <c r="AL167" i="25"/>
  <c r="FI71" i="5" s="1"/>
  <c r="AM167" i="25"/>
  <c r="FI72" i="5" s="1"/>
  <c r="AN167" i="25"/>
  <c r="FI73" i="5" s="1"/>
  <c r="AO167" i="25"/>
  <c r="AP167" i="25"/>
  <c r="AI168" i="25"/>
  <c r="FJ68" i="5" s="1"/>
  <c r="AJ168" i="25"/>
  <c r="FJ69" i="5" s="1"/>
  <c r="AK168" i="25"/>
  <c r="FJ70" i="5" s="1"/>
  <c r="AL168" i="25"/>
  <c r="FJ71" i="5" s="1"/>
  <c r="AM168" i="25"/>
  <c r="FJ72" i="5" s="1"/>
  <c r="AN168" i="25"/>
  <c r="FJ73" i="5" s="1"/>
  <c r="AO168" i="25"/>
  <c r="AP168" i="25"/>
  <c r="AI169" i="25"/>
  <c r="FK68" i="5" s="1"/>
  <c r="AJ169" i="25"/>
  <c r="FK69" i="5" s="1"/>
  <c r="AK169" i="25"/>
  <c r="FK70" i="5" s="1"/>
  <c r="AL169" i="25"/>
  <c r="FK71" i="5" s="1"/>
  <c r="AM169" i="25"/>
  <c r="FK72" i="5" s="1"/>
  <c r="AN169" i="25"/>
  <c r="FK73" i="5" s="1"/>
  <c r="AO169" i="25"/>
  <c r="AP169" i="25"/>
  <c r="AI170" i="25"/>
  <c r="FL26" i="5" s="1"/>
  <c r="AJ170" i="25"/>
  <c r="FL69" i="5" s="1"/>
  <c r="AK170" i="25"/>
  <c r="FL70" i="5" s="1"/>
  <c r="AL170" i="25"/>
  <c r="FL71" i="5" s="1"/>
  <c r="AM170" i="25"/>
  <c r="FL72" i="5" s="1"/>
  <c r="AN170" i="25"/>
  <c r="FL73" i="5" s="1"/>
  <c r="AO170" i="25"/>
  <c r="AP170" i="25"/>
  <c r="AI171" i="25"/>
  <c r="AJ171" i="25"/>
  <c r="FM69" i="5" s="1"/>
  <c r="AK171" i="25"/>
  <c r="FM70" i="5" s="1"/>
  <c r="AL171" i="25"/>
  <c r="FM71" i="5" s="1"/>
  <c r="AM171" i="25"/>
  <c r="FM72" i="5" s="1"/>
  <c r="AN171" i="25"/>
  <c r="FM73" i="5" s="1"/>
  <c r="AO171" i="25"/>
  <c r="AP171" i="25"/>
  <c r="AI172" i="25"/>
  <c r="FN68" i="5" s="1"/>
  <c r="AJ172" i="25"/>
  <c r="FN69" i="5" s="1"/>
  <c r="AK172" i="25"/>
  <c r="FN70" i="5" s="1"/>
  <c r="AL172" i="25"/>
  <c r="FN71" i="5" s="1"/>
  <c r="AM172" i="25"/>
  <c r="FN72" i="5" s="1"/>
  <c r="AN172" i="25"/>
  <c r="FN73" i="5" s="1"/>
  <c r="AO172" i="25"/>
  <c r="AP172" i="25"/>
  <c r="AI173" i="25"/>
  <c r="AJ173" i="25"/>
  <c r="FO69" i="5" s="1"/>
  <c r="AK173" i="25"/>
  <c r="FO70" i="5" s="1"/>
  <c r="AL173" i="25"/>
  <c r="FO71" i="5" s="1"/>
  <c r="AM173" i="25"/>
  <c r="FO72" i="5" s="1"/>
  <c r="AN173" i="25"/>
  <c r="FO73" i="5" s="1"/>
  <c r="AO173" i="25"/>
  <c r="AP173" i="25"/>
  <c r="AI174" i="25"/>
  <c r="FP26" i="5" s="1"/>
  <c r="AJ174" i="25"/>
  <c r="FP69" i="5" s="1"/>
  <c r="AK174" i="25"/>
  <c r="FP70" i="5" s="1"/>
  <c r="AL174" i="25"/>
  <c r="FP71" i="5" s="1"/>
  <c r="AM174" i="25"/>
  <c r="FP72" i="5" s="1"/>
  <c r="AN174" i="25"/>
  <c r="FP73" i="5" s="1"/>
  <c r="AO174" i="25"/>
  <c r="AP174" i="25"/>
  <c r="AI175" i="25"/>
  <c r="FQ26" i="5" s="1"/>
  <c r="AJ175" i="25"/>
  <c r="FQ69" i="5" s="1"/>
  <c r="AK175" i="25"/>
  <c r="FQ70" i="5" s="1"/>
  <c r="AL175" i="25"/>
  <c r="FQ71" i="5" s="1"/>
  <c r="AM175" i="25"/>
  <c r="FQ72" i="5" s="1"/>
  <c r="AN175" i="25"/>
  <c r="FQ73" i="5" s="1"/>
  <c r="AO175" i="25"/>
  <c r="AP175" i="25"/>
  <c r="AI176" i="25"/>
  <c r="FR68" i="5" s="1"/>
  <c r="AJ176" i="25"/>
  <c r="FR69" i="5" s="1"/>
  <c r="AK176" i="25"/>
  <c r="FR70" i="5" s="1"/>
  <c r="AL176" i="25"/>
  <c r="FR71" i="5" s="1"/>
  <c r="AM176" i="25"/>
  <c r="FR72" i="5" s="1"/>
  <c r="AN176" i="25"/>
  <c r="FR73" i="5" s="1"/>
  <c r="AO176" i="25"/>
  <c r="AP176" i="25"/>
  <c r="AI177" i="25"/>
  <c r="FS68" i="5" s="1"/>
  <c r="AJ177" i="25"/>
  <c r="FS69" i="5" s="1"/>
  <c r="AK177" i="25"/>
  <c r="FS70" i="5" s="1"/>
  <c r="AL177" i="25"/>
  <c r="FS71" i="5" s="1"/>
  <c r="AM177" i="25"/>
  <c r="FS72" i="5" s="1"/>
  <c r="AN177" i="25"/>
  <c r="FS73" i="5" s="1"/>
  <c r="AO177" i="25"/>
  <c r="AP177" i="25"/>
  <c r="AI178" i="25"/>
  <c r="FT26" i="5" s="1"/>
  <c r="AJ178" i="25"/>
  <c r="FT69" i="5" s="1"/>
  <c r="AK178" i="25"/>
  <c r="FT70" i="5" s="1"/>
  <c r="AL178" i="25"/>
  <c r="FT71" i="5" s="1"/>
  <c r="AM178" i="25"/>
  <c r="FT72" i="5" s="1"/>
  <c r="AN178" i="25"/>
  <c r="FT73" i="5" s="1"/>
  <c r="AO178" i="25"/>
  <c r="AP178" i="25"/>
  <c r="AI179" i="25"/>
  <c r="AJ179" i="25"/>
  <c r="FU69" i="5" s="1"/>
  <c r="AK179" i="25"/>
  <c r="FU70" i="5" s="1"/>
  <c r="AL179" i="25"/>
  <c r="FU71" i="5" s="1"/>
  <c r="AM179" i="25"/>
  <c r="FU72" i="5" s="1"/>
  <c r="AN179" i="25"/>
  <c r="FU73" i="5" s="1"/>
  <c r="AO179" i="25"/>
  <c r="AP179" i="25"/>
  <c r="AI180" i="25"/>
  <c r="FV68" i="5" s="1"/>
  <c r="AJ180" i="25"/>
  <c r="FV69" i="5" s="1"/>
  <c r="AK180" i="25"/>
  <c r="FV70" i="5" s="1"/>
  <c r="AL180" i="25"/>
  <c r="FV71" i="5" s="1"/>
  <c r="AM180" i="25"/>
  <c r="FV72" i="5" s="1"/>
  <c r="AN180" i="25"/>
  <c r="FV73" i="5" s="1"/>
  <c r="AO180" i="25"/>
  <c r="AP180" i="25"/>
  <c r="AI181" i="25"/>
  <c r="AJ181" i="25"/>
  <c r="FW69" i="5" s="1"/>
  <c r="AK181" i="25"/>
  <c r="FW70" i="5" s="1"/>
  <c r="AL181" i="25"/>
  <c r="FW71" i="5" s="1"/>
  <c r="AM181" i="25"/>
  <c r="FW72" i="5" s="1"/>
  <c r="AN181" i="25"/>
  <c r="FW73" i="5" s="1"/>
  <c r="AO181" i="25"/>
  <c r="AP181" i="25"/>
  <c r="AI182" i="25"/>
  <c r="FX26" i="5" s="1"/>
  <c r="AJ182" i="25"/>
  <c r="FX69" i="5" s="1"/>
  <c r="AK182" i="25"/>
  <c r="FX70" i="5" s="1"/>
  <c r="AL182" i="25"/>
  <c r="FX71" i="5" s="1"/>
  <c r="AM182" i="25"/>
  <c r="FX72" i="5" s="1"/>
  <c r="AN182" i="25"/>
  <c r="FX73" i="5" s="1"/>
  <c r="AO182" i="25"/>
  <c r="AP182" i="25"/>
  <c r="AI183" i="25"/>
  <c r="FY26" i="5" s="1"/>
  <c r="AJ183" i="25"/>
  <c r="FY69" i="5" s="1"/>
  <c r="AK183" i="25"/>
  <c r="FY70" i="5" s="1"/>
  <c r="AL183" i="25"/>
  <c r="FY71" i="5" s="1"/>
  <c r="AM183" i="25"/>
  <c r="FY72" i="5" s="1"/>
  <c r="AN183" i="25"/>
  <c r="FY73" i="5" s="1"/>
  <c r="AO183" i="25"/>
  <c r="AP183" i="25"/>
  <c r="AI184" i="25"/>
  <c r="FZ68" i="5" s="1"/>
  <c r="AJ184" i="25"/>
  <c r="FZ69" i="5" s="1"/>
  <c r="AK184" i="25"/>
  <c r="FZ70" i="5" s="1"/>
  <c r="AL184" i="25"/>
  <c r="FZ71" i="5" s="1"/>
  <c r="AM184" i="25"/>
  <c r="FZ72" i="5" s="1"/>
  <c r="AN184" i="25"/>
  <c r="FZ73" i="5" s="1"/>
  <c r="AO184" i="25"/>
  <c r="AP184" i="25"/>
  <c r="AI185" i="25"/>
  <c r="GA68" i="5" s="1"/>
  <c r="AJ185" i="25"/>
  <c r="GA69" i="5" s="1"/>
  <c r="AK185" i="25"/>
  <c r="GA70" i="5" s="1"/>
  <c r="AL185" i="25"/>
  <c r="GA71" i="5" s="1"/>
  <c r="AM185" i="25"/>
  <c r="GA72" i="5" s="1"/>
  <c r="AN185" i="25"/>
  <c r="GA73" i="5" s="1"/>
  <c r="AO185" i="25"/>
  <c r="AP185" i="25"/>
  <c r="AI186" i="25"/>
  <c r="GB26" i="5" s="1"/>
  <c r="AJ186" i="25"/>
  <c r="GB69" i="5" s="1"/>
  <c r="AK186" i="25"/>
  <c r="GB70" i="5" s="1"/>
  <c r="AL186" i="25"/>
  <c r="GB71" i="5" s="1"/>
  <c r="AM186" i="25"/>
  <c r="GB72" i="5" s="1"/>
  <c r="AN186" i="25"/>
  <c r="GB73" i="5" s="1"/>
  <c r="AO186" i="25"/>
  <c r="AP186" i="25"/>
  <c r="AI187" i="25"/>
  <c r="AJ187" i="25"/>
  <c r="GC69" i="5" s="1"/>
  <c r="AK187" i="25"/>
  <c r="GC70" i="5" s="1"/>
  <c r="AL187" i="25"/>
  <c r="GC71" i="5" s="1"/>
  <c r="AM187" i="25"/>
  <c r="GC72" i="5" s="1"/>
  <c r="AN187" i="25"/>
  <c r="GC73" i="5" s="1"/>
  <c r="AO187" i="25"/>
  <c r="AP187" i="25"/>
  <c r="AI188" i="25"/>
  <c r="GD68" i="5" s="1"/>
  <c r="AJ188" i="25"/>
  <c r="GD69" i="5" s="1"/>
  <c r="AK188" i="25"/>
  <c r="GD70" i="5" s="1"/>
  <c r="AL188" i="25"/>
  <c r="GD71" i="5" s="1"/>
  <c r="AM188" i="25"/>
  <c r="GD72" i="5" s="1"/>
  <c r="AN188" i="25"/>
  <c r="GD73" i="5" s="1"/>
  <c r="AO188" i="25"/>
  <c r="AP188" i="25"/>
  <c r="AI189" i="25"/>
  <c r="AJ189" i="25"/>
  <c r="GE69" i="5" s="1"/>
  <c r="AK189" i="25"/>
  <c r="GE70" i="5" s="1"/>
  <c r="AL189" i="25"/>
  <c r="GE71" i="5" s="1"/>
  <c r="AM189" i="25"/>
  <c r="GE72" i="5" s="1"/>
  <c r="AN189" i="25"/>
  <c r="GE73" i="5" s="1"/>
  <c r="AO189" i="25"/>
  <c r="AP189" i="25"/>
  <c r="AI190" i="25"/>
  <c r="GF26" i="5" s="1"/>
  <c r="AJ190" i="25"/>
  <c r="GF69" i="5" s="1"/>
  <c r="AK190" i="25"/>
  <c r="GF70" i="5" s="1"/>
  <c r="AL190" i="25"/>
  <c r="GF71" i="5" s="1"/>
  <c r="AM190" i="25"/>
  <c r="GF72" i="5" s="1"/>
  <c r="AN190" i="25"/>
  <c r="GF73" i="5" s="1"/>
  <c r="AO190" i="25"/>
  <c r="AP190" i="25"/>
  <c r="AI191" i="25"/>
  <c r="GG26" i="5" s="1"/>
  <c r="AJ191" i="25"/>
  <c r="GG69" i="5" s="1"/>
  <c r="AK191" i="25"/>
  <c r="GG70" i="5" s="1"/>
  <c r="AL191" i="25"/>
  <c r="GG71" i="5" s="1"/>
  <c r="AM191" i="25"/>
  <c r="GG72" i="5" s="1"/>
  <c r="AN191" i="25"/>
  <c r="GG73" i="5" s="1"/>
  <c r="AO191" i="25"/>
  <c r="AP191" i="25"/>
  <c r="AI192" i="25"/>
  <c r="GH68" i="5" s="1"/>
  <c r="AJ192" i="25"/>
  <c r="GH69" i="5" s="1"/>
  <c r="AK192" i="25"/>
  <c r="GH70" i="5" s="1"/>
  <c r="AL192" i="25"/>
  <c r="GH71" i="5" s="1"/>
  <c r="AM192" i="25"/>
  <c r="GH72" i="5" s="1"/>
  <c r="AN192" i="25"/>
  <c r="GH73" i="5" s="1"/>
  <c r="AO192" i="25"/>
  <c r="AP192" i="25"/>
  <c r="AO193" i="25"/>
  <c r="AP193" i="25"/>
  <c r="AO194" i="25"/>
  <c r="AP194" i="25"/>
  <c r="AO195" i="25"/>
  <c r="AP195" i="25"/>
  <c r="AO196" i="25"/>
  <c r="AP196" i="25"/>
  <c r="AO197" i="25"/>
  <c r="AP197" i="25"/>
  <c r="AO198" i="25"/>
  <c r="AP198" i="25"/>
  <c r="AO199" i="25"/>
  <c r="AP199" i="25"/>
  <c r="AO200" i="25"/>
  <c r="AP200" i="25"/>
  <c r="AO201" i="25"/>
  <c r="AP201" i="25"/>
  <c r="AO202" i="25"/>
  <c r="AP202" i="25"/>
  <c r="AO203" i="25"/>
  <c r="AP203" i="25"/>
  <c r="AO204" i="25"/>
  <c r="AP204" i="25"/>
  <c r="AO205" i="25"/>
  <c r="AP205" i="25"/>
  <c r="AO206" i="25"/>
  <c r="AP206" i="25"/>
  <c r="AO207" i="25"/>
  <c r="AP207" i="25"/>
  <c r="AO208" i="25"/>
  <c r="AP208" i="25"/>
  <c r="AO209" i="25"/>
  <c r="AP209" i="25"/>
  <c r="AO210" i="25"/>
  <c r="AP210" i="25"/>
  <c r="AO211" i="25"/>
  <c r="AP211" i="25"/>
  <c r="AO212" i="25"/>
  <c r="AP212" i="25"/>
  <c r="AO213" i="25"/>
  <c r="AP213" i="25"/>
  <c r="AO214" i="25"/>
  <c r="AP214" i="25"/>
  <c r="AO215" i="25"/>
  <c r="AP215" i="25"/>
  <c r="AO216" i="25"/>
  <c r="AP216" i="25"/>
  <c r="AO217" i="25"/>
  <c r="AP217" i="25"/>
  <c r="AO218" i="25"/>
  <c r="AP218" i="25"/>
  <c r="AO219" i="25"/>
  <c r="AP219" i="25"/>
  <c r="AO220" i="25"/>
  <c r="AP220" i="25"/>
  <c r="AO221" i="25"/>
  <c r="AP221" i="25"/>
  <c r="AO222" i="25"/>
  <c r="AP222" i="25"/>
  <c r="AO223" i="25"/>
  <c r="AP223" i="25"/>
  <c r="AO224" i="25"/>
  <c r="AP224" i="25"/>
  <c r="AO225" i="25"/>
  <c r="AP225" i="25"/>
  <c r="AO226" i="25"/>
  <c r="AP226" i="25"/>
  <c r="AO227" i="25"/>
  <c r="AP227" i="25"/>
  <c r="AO228" i="25"/>
  <c r="AP228" i="25"/>
  <c r="AO229" i="25"/>
  <c r="AP229" i="25"/>
  <c r="AO230" i="25"/>
  <c r="AP230" i="25"/>
  <c r="AO231" i="25"/>
  <c r="AP231" i="25"/>
  <c r="AO232" i="25"/>
  <c r="AP232" i="25"/>
  <c r="AO233" i="25"/>
  <c r="AP233" i="25"/>
  <c r="AO234" i="25"/>
  <c r="AP234" i="25"/>
  <c r="AO235" i="25"/>
  <c r="AP235" i="25"/>
  <c r="AO236" i="25"/>
  <c r="AP236" i="25"/>
  <c r="AO237" i="25"/>
  <c r="AP237" i="25"/>
  <c r="AO238" i="25"/>
  <c r="AP238" i="25"/>
  <c r="AO239" i="25"/>
  <c r="AP239" i="25"/>
  <c r="AO240" i="25"/>
  <c r="AP240" i="25"/>
  <c r="GV69" i="5"/>
  <c r="GV26" i="5"/>
  <c r="GU70" i="5"/>
  <c r="GT70" i="5"/>
  <c r="GT69" i="5"/>
  <c r="GT68" i="5"/>
  <c r="GS70" i="5"/>
  <c r="GS69" i="5"/>
  <c r="GR26" i="5"/>
  <c r="GQ70" i="5"/>
  <c r="GQ69" i="5"/>
  <c r="GP70" i="5"/>
  <c r="GP69" i="5"/>
  <c r="GP68" i="5"/>
  <c r="GO70" i="5"/>
  <c r="GO69" i="5"/>
  <c r="GN70" i="5"/>
  <c r="GN69" i="5"/>
  <c r="GN26" i="5"/>
  <c r="GM73" i="5"/>
  <c r="GM70" i="5"/>
  <c r="GM69" i="5"/>
  <c r="GL70" i="5"/>
  <c r="GL69" i="5"/>
  <c r="GL68" i="5"/>
  <c r="GK70" i="5"/>
  <c r="GK69" i="5"/>
  <c r="GJ70" i="5"/>
  <c r="GJ69" i="5"/>
  <c r="GJ26" i="5"/>
  <c r="GI73" i="5"/>
  <c r="GI70" i="5"/>
  <c r="GI69" i="5"/>
  <c r="C6" i="25"/>
  <c r="D13" i="5" s="1"/>
  <c r="D6" i="25"/>
  <c r="E6" i="25"/>
  <c r="F6" i="25"/>
  <c r="G6" i="25"/>
  <c r="H6" i="25"/>
  <c r="I6" i="25"/>
  <c r="J6" i="25"/>
  <c r="K6" i="25"/>
  <c r="L6" i="25"/>
  <c r="M6" i="25"/>
  <c r="N6" i="25"/>
  <c r="O6" i="25"/>
  <c r="P6" i="25"/>
  <c r="Q6" i="25"/>
  <c r="R6" i="25"/>
  <c r="S6" i="25"/>
  <c r="T6" i="25"/>
  <c r="U6" i="25"/>
  <c r="V6" i="25"/>
  <c r="W6" i="25"/>
  <c r="X6" i="25"/>
  <c r="Y6" i="25"/>
  <c r="Z6" i="25"/>
  <c r="AA6" i="25"/>
  <c r="AA240" i="25"/>
  <c r="Z240" i="25"/>
  <c r="Y240" i="25"/>
  <c r="X240" i="25"/>
  <c r="W240" i="25"/>
  <c r="V240" i="25"/>
  <c r="U240" i="25"/>
  <c r="T240" i="25"/>
  <c r="S240" i="25"/>
  <c r="R240" i="25"/>
  <c r="Q240" i="25"/>
  <c r="P240" i="25"/>
  <c r="O240" i="25"/>
  <c r="N240" i="25"/>
  <c r="M240" i="25"/>
  <c r="L240" i="25"/>
  <c r="K240" i="25"/>
  <c r="J240" i="25"/>
  <c r="AA239" i="25"/>
  <c r="Z239" i="25"/>
  <c r="Y239" i="25"/>
  <c r="X239" i="25"/>
  <c r="W239" i="25"/>
  <c r="V239" i="25"/>
  <c r="U239" i="25"/>
  <c r="T239" i="25"/>
  <c r="S239" i="25"/>
  <c r="R239" i="25"/>
  <c r="Q239" i="25"/>
  <c r="P239" i="25"/>
  <c r="O239" i="25"/>
  <c r="N239" i="25"/>
  <c r="M239" i="25"/>
  <c r="L239" i="25"/>
  <c r="K239" i="25"/>
  <c r="J239" i="25"/>
  <c r="AA238" i="25"/>
  <c r="Z238" i="25"/>
  <c r="Y238" i="25"/>
  <c r="X238" i="25"/>
  <c r="W238" i="25"/>
  <c r="V238" i="25"/>
  <c r="U238" i="25"/>
  <c r="T238" i="25"/>
  <c r="S238" i="25"/>
  <c r="R238" i="25"/>
  <c r="Q238" i="25"/>
  <c r="P238" i="25"/>
  <c r="O238" i="25"/>
  <c r="N238" i="25"/>
  <c r="M238" i="25"/>
  <c r="L238" i="25"/>
  <c r="K238" i="25"/>
  <c r="J238" i="25"/>
  <c r="AA237" i="25"/>
  <c r="Z237" i="25"/>
  <c r="Y237" i="25"/>
  <c r="X237" i="25"/>
  <c r="W237" i="25"/>
  <c r="V237" i="25"/>
  <c r="U237" i="25"/>
  <c r="T237" i="25"/>
  <c r="S237" i="25"/>
  <c r="R237" i="25"/>
  <c r="Q237" i="25"/>
  <c r="P237" i="25"/>
  <c r="O237" i="25"/>
  <c r="N237" i="25"/>
  <c r="M237" i="25"/>
  <c r="L237" i="25"/>
  <c r="K237" i="25"/>
  <c r="J237" i="25"/>
  <c r="AA236" i="25"/>
  <c r="Z236" i="25"/>
  <c r="Y236" i="25"/>
  <c r="X236" i="25"/>
  <c r="W236" i="25"/>
  <c r="V236" i="25"/>
  <c r="U236" i="25"/>
  <c r="T236" i="25"/>
  <c r="S236" i="25"/>
  <c r="R236" i="25"/>
  <c r="Q236" i="25"/>
  <c r="P236" i="25"/>
  <c r="O236" i="25"/>
  <c r="N236" i="25"/>
  <c r="M236" i="25"/>
  <c r="L236" i="25"/>
  <c r="K236" i="25"/>
  <c r="J236" i="25"/>
  <c r="AA235" i="25"/>
  <c r="Z235" i="25"/>
  <c r="Y235" i="25"/>
  <c r="X235" i="25"/>
  <c r="W235" i="25"/>
  <c r="V235" i="25"/>
  <c r="U235" i="25"/>
  <c r="T235" i="25"/>
  <c r="S235" i="25"/>
  <c r="R235" i="25"/>
  <c r="Q235" i="25"/>
  <c r="P235" i="25"/>
  <c r="O235" i="25"/>
  <c r="N235" i="25"/>
  <c r="M235" i="25"/>
  <c r="L235" i="25"/>
  <c r="K235" i="25"/>
  <c r="J235" i="25"/>
  <c r="AA234" i="25"/>
  <c r="Z234" i="25"/>
  <c r="Y234" i="25"/>
  <c r="X234" i="25"/>
  <c r="W234" i="25"/>
  <c r="V234" i="25"/>
  <c r="U234" i="25"/>
  <c r="T234" i="25"/>
  <c r="S234" i="25"/>
  <c r="R234" i="25"/>
  <c r="Q234" i="25"/>
  <c r="P234" i="25"/>
  <c r="O234" i="25"/>
  <c r="N234" i="25"/>
  <c r="M234" i="25"/>
  <c r="L234" i="25"/>
  <c r="K234" i="25"/>
  <c r="J234" i="25"/>
  <c r="AA233" i="25"/>
  <c r="Z233" i="25"/>
  <c r="Y233" i="25"/>
  <c r="X233" i="25"/>
  <c r="W233" i="25"/>
  <c r="V233" i="25"/>
  <c r="U233" i="25"/>
  <c r="T233" i="25"/>
  <c r="S233" i="25"/>
  <c r="R233" i="25"/>
  <c r="Q233" i="25"/>
  <c r="P233" i="25"/>
  <c r="O233" i="25"/>
  <c r="N233" i="25"/>
  <c r="M233" i="25"/>
  <c r="L233" i="25"/>
  <c r="K233" i="25"/>
  <c r="J233" i="25"/>
  <c r="AA232" i="25"/>
  <c r="Z232" i="25"/>
  <c r="Y232" i="25"/>
  <c r="X232" i="25"/>
  <c r="W232" i="25"/>
  <c r="V232" i="25"/>
  <c r="U232" i="25"/>
  <c r="T232" i="25"/>
  <c r="S232" i="25"/>
  <c r="R232" i="25"/>
  <c r="Q232" i="25"/>
  <c r="P232" i="25"/>
  <c r="O232" i="25"/>
  <c r="N232" i="25"/>
  <c r="M232" i="25"/>
  <c r="L232" i="25"/>
  <c r="K232" i="25"/>
  <c r="J232" i="25"/>
  <c r="AA231" i="25"/>
  <c r="Z231" i="25"/>
  <c r="Y231" i="25"/>
  <c r="X231" i="25"/>
  <c r="W231" i="25"/>
  <c r="V231" i="25"/>
  <c r="U231" i="25"/>
  <c r="T231" i="25"/>
  <c r="S231" i="25"/>
  <c r="R231" i="25"/>
  <c r="Q231" i="25"/>
  <c r="P231" i="25"/>
  <c r="O231" i="25"/>
  <c r="N231" i="25"/>
  <c r="M231" i="25"/>
  <c r="L231" i="25"/>
  <c r="K231" i="25"/>
  <c r="J231" i="25"/>
  <c r="AA230" i="25"/>
  <c r="Z230" i="25"/>
  <c r="Y230" i="25"/>
  <c r="X230" i="25"/>
  <c r="W230" i="25"/>
  <c r="V230" i="25"/>
  <c r="U230" i="25"/>
  <c r="T230" i="25"/>
  <c r="S230" i="25"/>
  <c r="R230" i="25"/>
  <c r="Q230" i="25"/>
  <c r="P230" i="25"/>
  <c r="O230" i="25"/>
  <c r="N230" i="25"/>
  <c r="M230" i="25"/>
  <c r="L230" i="25"/>
  <c r="K230" i="25"/>
  <c r="J230" i="25"/>
  <c r="AA229" i="25"/>
  <c r="Z229" i="25"/>
  <c r="Y229" i="25"/>
  <c r="X229" i="25"/>
  <c r="W229" i="25"/>
  <c r="V229" i="25"/>
  <c r="U229" i="25"/>
  <c r="T229" i="25"/>
  <c r="S229" i="25"/>
  <c r="R229" i="25"/>
  <c r="Q229" i="25"/>
  <c r="P229" i="25"/>
  <c r="O229" i="25"/>
  <c r="N229" i="25"/>
  <c r="M229" i="25"/>
  <c r="L229" i="25"/>
  <c r="K229" i="25"/>
  <c r="J229" i="25"/>
  <c r="AA228" i="25"/>
  <c r="Z228" i="25"/>
  <c r="Y228" i="25"/>
  <c r="X228" i="25"/>
  <c r="W228" i="25"/>
  <c r="V228" i="25"/>
  <c r="U228" i="25"/>
  <c r="T228" i="25"/>
  <c r="S228" i="25"/>
  <c r="R228" i="25"/>
  <c r="Q228" i="25"/>
  <c r="P228" i="25"/>
  <c r="O228" i="25"/>
  <c r="N228" i="25"/>
  <c r="M228" i="25"/>
  <c r="L228" i="25"/>
  <c r="K228" i="25"/>
  <c r="J228" i="25"/>
  <c r="AA227" i="25"/>
  <c r="Z227" i="25"/>
  <c r="Y227" i="25"/>
  <c r="X227" i="25"/>
  <c r="W227" i="25"/>
  <c r="V227" i="25"/>
  <c r="U227" i="25"/>
  <c r="T227" i="25"/>
  <c r="S227" i="25"/>
  <c r="R227" i="25"/>
  <c r="Q227" i="25"/>
  <c r="P227" i="25"/>
  <c r="O227" i="25"/>
  <c r="N227" i="25"/>
  <c r="M227" i="25"/>
  <c r="L227" i="25"/>
  <c r="K227" i="25"/>
  <c r="J227" i="25"/>
  <c r="AA226" i="25"/>
  <c r="Z226" i="25"/>
  <c r="Y226" i="25"/>
  <c r="X226" i="25"/>
  <c r="W226" i="25"/>
  <c r="V226" i="25"/>
  <c r="U226" i="25"/>
  <c r="T226" i="25"/>
  <c r="S226" i="25"/>
  <c r="R226" i="25"/>
  <c r="Q226" i="25"/>
  <c r="P226" i="25"/>
  <c r="O226" i="25"/>
  <c r="N226" i="25"/>
  <c r="M226" i="25"/>
  <c r="L226" i="25"/>
  <c r="K226" i="25"/>
  <c r="J226" i="25"/>
  <c r="AA225" i="25"/>
  <c r="Z225" i="25"/>
  <c r="Y225" i="25"/>
  <c r="X225" i="25"/>
  <c r="W225" i="25"/>
  <c r="V225" i="25"/>
  <c r="U225" i="25"/>
  <c r="T225" i="25"/>
  <c r="S225" i="25"/>
  <c r="R225" i="25"/>
  <c r="Q225" i="25"/>
  <c r="P225" i="25"/>
  <c r="O225" i="25"/>
  <c r="N225" i="25"/>
  <c r="M225" i="25"/>
  <c r="L225" i="25"/>
  <c r="K225" i="25"/>
  <c r="J225" i="25"/>
  <c r="AA224" i="25"/>
  <c r="Z224" i="25"/>
  <c r="Y224" i="25"/>
  <c r="X224" i="25"/>
  <c r="W224" i="25"/>
  <c r="V224" i="25"/>
  <c r="U224" i="25"/>
  <c r="T224" i="25"/>
  <c r="S224" i="25"/>
  <c r="R224" i="25"/>
  <c r="Q224" i="25"/>
  <c r="P224" i="25"/>
  <c r="O224" i="25"/>
  <c r="N224" i="25"/>
  <c r="M224" i="25"/>
  <c r="L224" i="25"/>
  <c r="K224" i="25"/>
  <c r="J224" i="25"/>
  <c r="AA223" i="25"/>
  <c r="Z223" i="25"/>
  <c r="Y223" i="25"/>
  <c r="X223" i="25"/>
  <c r="W223" i="25"/>
  <c r="V223" i="25"/>
  <c r="U223" i="25"/>
  <c r="T223" i="25"/>
  <c r="S223" i="25"/>
  <c r="R223" i="25"/>
  <c r="Q223" i="25"/>
  <c r="P223" i="25"/>
  <c r="O223" i="25"/>
  <c r="N223" i="25"/>
  <c r="M223" i="25"/>
  <c r="L223" i="25"/>
  <c r="K223" i="25"/>
  <c r="J223" i="25"/>
  <c r="AA222" i="25"/>
  <c r="Z222" i="25"/>
  <c r="Y222" i="25"/>
  <c r="X222" i="25"/>
  <c r="W222" i="25"/>
  <c r="V222" i="25"/>
  <c r="U222" i="25"/>
  <c r="T222" i="25"/>
  <c r="S222" i="25"/>
  <c r="R222" i="25"/>
  <c r="Q222" i="25"/>
  <c r="P222" i="25"/>
  <c r="O222" i="25"/>
  <c r="N222" i="25"/>
  <c r="M222" i="25"/>
  <c r="L222" i="25"/>
  <c r="K222" i="25"/>
  <c r="J222" i="25"/>
  <c r="AA221" i="25"/>
  <c r="Z221" i="25"/>
  <c r="Y221" i="25"/>
  <c r="X221" i="25"/>
  <c r="W221" i="25"/>
  <c r="V221" i="25"/>
  <c r="U221" i="25"/>
  <c r="T221" i="25"/>
  <c r="S221" i="25"/>
  <c r="R221" i="25"/>
  <c r="Q221" i="25"/>
  <c r="P221" i="25"/>
  <c r="O221" i="25"/>
  <c r="N221" i="25"/>
  <c r="M221" i="25"/>
  <c r="L221" i="25"/>
  <c r="K221" i="25"/>
  <c r="J221" i="25"/>
  <c r="AA220" i="25"/>
  <c r="Z220" i="25"/>
  <c r="Y220" i="25"/>
  <c r="X220" i="25"/>
  <c r="W220" i="25"/>
  <c r="V220" i="25"/>
  <c r="U220" i="25"/>
  <c r="T220" i="25"/>
  <c r="S220" i="25"/>
  <c r="R220" i="25"/>
  <c r="Q220" i="25"/>
  <c r="P220" i="25"/>
  <c r="O220" i="25"/>
  <c r="N220" i="25"/>
  <c r="M220" i="25"/>
  <c r="L220" i="25"/>
  <c r="K220" i="25"/>
  <c r="J220" i="25"/>
  <c r="AA219" i="25"/>
  <c r="Z219" i="25"/>
  <c r="Y219" i="25"/>
  <c r="X219" i="25"/>
  <c r="W219" i="25"/>
  <c r="V219" i="25"/>
  <c r="U219" i="25"/>
  <c r="T219" i="25"/>
  <c r="S219" i="25"/>
  <c r="R219" i="25"/>
  <c r="Q219" i="25"/>
  <c r="P219" i="25"/>
  <c r="O219" i="25"/>
  <c r="N219" i="25"/>
  <c r="M219" i="25"/>
  <c r="L219" i="25"/>
  <c r="K219" i="25"/>
  <c r="J219" i="25"/>
  <c r="AA218" i="25"/>
  <c r="Z218" i="25"/>
  <c r="Y218" i="25"/>
  <c r="X218" i="25"/>
  <c r="W218" i="25"/>
  <c r="V218" i="25"/>
  <c r="U218" i="25"/>
  <c r="T218" i="25"/>
  <c r="S218" i="25"/>
  <c r="R218" i="25"/>
  <c r="Q218" i="25"/>
  <c r="P218" i="25"/>
  <c r="O218" i="25"/>
  <c r="N218" i="25"/>
  <c r="M218" i="25"/>
  <c r="L218" i="25"/>
  <c r="K218" i="25"/>
  <c r="J218" i="25"/>
  <c r="AA217" i="25"/>
  <c r="Z217" i="25"/>
  <c r="Y217" i="25"/>
  <c r="X217" i="25"/>
  <c r="W217" i="25"/>
  <c r="V217" i="25"/>
  <c r="U217" i="25"/>
  <c r="T217" i="25"/>
  <c r="S217" i="25"/>
  <c r="R217" i="25"/>
  <c r="Q217" i="25"/>
  <c r="P217" i="25"/>
  <c r="O217" i="25"/>
  <c r="N217" i="25"/>
  <c r="M217" i="25"/>
  <c r="L217" i="25"/>
  <c r="K217" i="25"/>
  <c r="J217" i="25"/>
  <c r="AA216" i="25"/>
  <c r="Z216" i="25"/>
  <c r="Y216" i="25"/>
  <c r="X216" i="25"/>
  <c r="W216" i="25"/>
  <c r="V216" i="25"/>
  <c r="U216" i="25"/>
  <c r="T216" i="25"/>
  <c r="S216" i="25"/>
  <c r="R216" i="25"/>
  <c r="Q216" i="25"/>
  <c r="P216" i="25"/>
  <c r="O216" i="25"/>
  <c r="N216" i="25"/>
  <c r="M216" i="25"/>
  <c r="L216" i="25"/>
  <c r="K216" i="25"/>
  <c r="J216" i="25"/>
  <c r="AA215" i="25"/>
  <c r="Z215" i="25"/>
  <c r="Y215" i="25"/>
  <c r="X215" i="25"/>
  <c r="W215" i="25"/>
  <c r="V215" i="25"/>
  <c r="U215" i="25"/>
  <c r="T215" i="25"/>
  <c r="S215" i="25"/>
  <c r="R215" i="25"/>
  <c r="Q215" i="25"/>
  <c r="P215" i="25"/>
  <c r="O215" i="25"/>
  <c r="N215" i="25"/>
  <c r="M215" i="25"/>
  <c r="L215" i="25"/>
  <c r="K215" i="25"/>
  <c r="J215" i="25"/>
  <c r="AA214" i="25"/>
  <c r="Z214" i="25"/>
  <c r="Y214" i="25"/>
  <c r="X214" i="25"/>
  <c r="W214" i="25"/>
  <c r="V214" i="25"/>
  <c r="U214" i="25"/>
  <c r="T214" i="25"/>
  <c r="S214" i="25"/>
  <c r="R214" i="25"/>
  <c r="Q214" i="25"/>
  <c r="P214" i="25"/>
  <c r="O214" i="25"/>
  <c r="N214" i="25"/>
  <c r="M214" i="25"/>
  <c r="L214" i="25"/>
  <c r="K214" i="25"/>
  <c r="J214" i="25"/>
  <c r="AA213" i="25"/>
  <c r="Z213" i="25"/>
  <c r="Y213" i="25"/>
  <c r="X213" i="25"/>
  <c r="W213" i="25"/>
  <c r="V213" i="25"/>
  <c r="U213" i="25"/>
  <c r="T213" i="25"/>
  <c r="S213" i="25"/>
  <c r="R213" i="25"/>
  <c r="Q213" i="25"/>
  <c r="P213" i="25"/>
  <c r="O213" i="25"/>
  <c r="N213" i="25"/>
  <c r="M213" i="25"/>
  <c r="L213" i="25"/>
  <c r="K213" i="25"/>
  <c r="J213" i="25"/>
  <c r="AA212" i="25"/>
  <c r="Z212" i="25"/>
  <c r="Y212" i="25"/>
  <c r="X212" i="25"/>
  <c r="W212" i="25"/>
  <c r="V212" i="25"/>
  <c r="U212" i="25"/>
  <c r="T212" i="25"/>
  <c r="S212" i="25"/>
  <c r="R212" i="25"/>
  <c r="Q212" i="25"/>
  <c r="P212" i="25"/>
  <c r="O212" i="25"/>
  <c r="N212" i="25"/>
  <c r="M212" i="25"/>
  <c r="L212" i="25"/>
  <c r="K212" i="25"/>
  <c r="J212" i="25"/>
  <c r="AA211" i="25"/>
  <c r="Z211" i="25"/>
  <c r="Y211" i="25"/>
  <c r="X211" i="25"/>
  <c r="W211" i="25"/>
  <c r="V211" i="25"/>
  <c r="U211" i="25"/>
  <c r="T211" i="25"/>
  <c r="S211" i="25"/>
  <c r="R211" i="25"/>
  <c r="Q211" i="25"/>
  <c r="P211" i="25"/>
  <c r="O211" i="25"/>
  <c r="N211" i="25"/>
  <c r="M211" i="25"/>
  <c r="L211" i="25"/>
  <c r="K211" i="25"/>
  <c r="J211" i="25"/>
  <c r="AA210" i="25"/>
  <c r="Z210" i="25"/>
  <c r="Y210" i="25"/>
  <c r="X210" i="25"/>
  <c r="W210" i="25"/>
  <c r="V210" i="25"/>
  <c r="U210" i="25"/>
  <c r="T210" i="25"/>
  <c r="S210" i="25"/>
  <c r="R210" i="25"/>
  <c r="Q210" i="25"/>
  <c r="P210" i="25"/>
  <c r="O210" i="25"/>
  <c r="N210" i="25"/>
  <c r="M210" i="25"/>
  <c r="L210" i="25"/>
  <c r="K210" i="25"/>
  <c r="J210" i="25"/>
  <c r="AA209" i="25"/>
  <c r="Z209" i="25"/>
  <c r="Y209" i="25"/>
  <c r="X209" i="25"/>
  <c r="W209" i="25"/>
  <c r="V209" i="25"/>
  <c r="U209" i="25"/>
  <c r="T209" i="25"/>
  <c r="S209" i="25"/>
  <c r="R209" i="25"/>
  <c r="Q209" i="25"/>
  <c r="P209" i="25"/>
  <c r="O209" i="25"/>
  <c r="N209" i="25"/>
  <c r="M209" i="25"/>
  <c r="L209" i="25"/>
  <c r="K209" i="25"/>
  <c r="J209" i="25"/>
  <c r="AA208" i="25"/>
  <c r="Z208" i="25"/>
  <c r="Y208" i="25"/>
  <c r="X208" i="25"/>
  <c r="W208" i="25"/>
  <c r="V208" i="25"/>
  <c r="U208" i="25"/>
  <c r="T208" i="25"/>
  <c r="S208" i="25"/>
  <c r="R208" i="25"/>
  <c r="Q208" i="25"/>
  <c r="P208" i="25"/>
  <c r="O208" i="25"/>
  <c r="N208" i="25"/>
  <c r="M208" i="25"/>
  <c r="L208" i="25"/>
  <c r="K208" i="25"/>
  <c r="J208" i="25"/>
  <c r="AA207" i="25"/>
  <c r="Z207" i="25"/>
  <c r="Y207" i="25"/>
  <c r="X207" i="25"/>
  <c r="W207" i="25"/>
  <c r="V207" i="25"/>
  <c r="U207" i="25"/>
  <c r="T207" i="25"/>
  <c r="S207" i="25"/>
  <c r="R207" i="25"/>
  <c r="Q207" i="25"/>
  <c r="P207" i="25"/>
  <c r="O207" i="25"/>
  <c r="N207" i="25"/>
  <c r="M207" i="25"/>
  <c r="L207" i="25"/>
  <c r="K207" i="25"/>
  <c r="J207" i="25"/>
  <c r="AA206" i="25"/>
  <c r="Z206" i="25"/>
  <c r="Y206" i="25"/>
  <c r="X206" i="25"/>
  <c r="W206" i="25"/>
  <c r="V206" i="25"/>
  <c r="U206" i="25"/>
  <c r="T206" i="25"/>
  <c r="S206" i="25"/>
  <c r="R206" i="25"/>
  <c r="Q206" i="25"/>
  <c r="P206" i="25"/>
  <c r="O206" i="25"/>
  <c r="N206" i="25"/>
  <c r="M206" i="25"/>
  <c r="L206" i="25"/>
  <c r="K206" i="25"/>
  <c r="J206" i="25"/>
  <c r="GV18" i="5" s="1"/>
  <c r="AA205" i="25"/>
  <c r="Z205" i="25"/>
  <c r="Y205" i="25"/>
  <c r="X205" i="25"/>
  <c r="W205" i="25"/>
  <c r="V205" i="25"/>
  <c r="U205" i="25"/>
  <c r="T205" i="25"/>
  <c r="S205" i="25"/>
  <c r="R205" i="25"/>
  <c r="Q205" i="25"/>
  <c r="P205" i="25"/>
  <c r="O205" i="25"/>
  <c r="N205" i="25"/>
  <c r="M205" i="25"/>
  <c r="L205" i="25"/>
  <c r="K205" i="25"/>
  <c r="J205" i="25"/>
  <c r="GU18" i="5" s="1"/>
  <c r="AA204" i="25"/>
  <c r="Z204" i="25"/>
  <c r="Y204" i="25"/>
  <c r="X204" i="25"/>
  <c r="W204" i="25"/>
  <c r="V204" i="25"/>
  <c r="U204" i="25"/>
  <c r="T204" i="25"/>
  <c r="S204" i="25"/>
  <c r="R204" i="25"/>
  <c r="Q204" i="25"/>
  <c r="P204" i="25"/>
  <c r="O204" i="25"/>
  <c r="N204" i="25"/>
  <c r="M204" i="25"/>
  <c r="L204" i="25"/>
  <c r="K204" i="25"/>
  <c r="J204" i="25"/>
  <c r="GT18" i="5" s="1"/>
  <c r="AA203" i="25"/>
  <c r="Z203" i="25"/>
  <c r="Y203" i="25"/>
  <c r="X203" i="25"/>
  <c r="W203" i="25"/>
  <c r="V203" i="25"/>
  <c r="U203" i="25"/>
  <c r="T203" i="25"/>
  <c r="S203" i="25"/>
  <c r="R203" i="25"/>
  <c r="Q203" i="25"/>
  <c r="P203" i="25"/>
  <c r="O203" i="25"/>
  <c r="N203" i="25"/>
  <c r="M203" i="25"/>
  <c r="L203" i="25"/>
  <c r="K203" i="25"/>
  <c r="J203" i="25"/>
  <c r="GS18" i="5" s="1"/>
  <c r="AA202" i="25"/>
  <c r="Z202" i="25"/>
  <c r="Y202" i="25"/>
  <c r="X202" i="25"/>
  <c r="W202" i="25"/>
  <c r="V202" i="25"/>
  <c r="U202" i="25"/>
  <c r="T202" i="25"/>
  <c r="S202" i="25"/>
  <c r="R202" i="25"/>
  <c r="Q202" i="25"/>
  <c r="P202" i="25"/>
  <c r="O202" i="25"/>
  <c r="N202" i="25"/>
  <c r="M202" i="25"/>
  <c r="L202" i="25"/>
  <c r="K202" i="25"/>
  <c r="J202" i="25"/>
  <c r="GR18" i="5" s="1"/>
  <c r="AA201" i="25"/>
  <c r="Z201" i="25"/>
  <c r="Y201" i="25"/>
  <c r="X201" i="25"/>
  <c r="W201" i="25"/>
  <c r="V201" i="25"/>
  <c r="U201" i="25"/>
  <c r="T201" i="25"/>
  <c r="S201" i="25"/>
  <c r="R201" i="25"/>
  <c r="Q201" i="25"/>
  <c r="P201" i="25"/>
  <c r="O201" i="25"/>
  <c r="N201" i="25"/>
  <c r="M201" i="25"/>
  <c r="L201" i="25"/>
  <c r="K201" i="25"/>
  <c r="J201" i="25"/>
  <c r="GQ18" i="5" s="1"/>
  <c r="AA200" i="25"/>
  <c r="Z200" i="25"/>
  <c r="Y200" i="25"/>
  <c r="X200" i="25"/>
  <c r="W200" i="25"/>
  <c r="V200" i="25"/>
  <c r="U200" i="25"/>
  <c r="T200" i="25"/>
  <c r="S200" i="25"/>
  <c r="R200" i="25"/>
  <c r="Q200" i="25"/>
  <c r="P200" i="25"/>
  <c r="O200" i="25"/>
  <c r="N200" i="25"/>
  <c r="M200" i="25"/>
  <c r="L200" i="25"/>
  <c r="K200" i="25"/>
  <c r="J200" i="25"/>
  <c r="GP18" i="5" s="1"/>
  <c r="AA199" i="25"/>
  <c r="Z199" i="25"/>
  <c r="Y199" i="25"/>
  <c r="X199" i="25"/>
  <c r="W199" i="25"/>
  <c r="V199" i="25"/>
  <c r="U199" i="25"/>
  <c r="T199" i="25"/>
  <c r="S199" i="25"/>
  <c r="R199" i="25"/>
  <c r="Q199" i="25"/>
  <c r="P199" i="25"/>
  <c r="O199" i="25"/>
  <c r="N199" i="25"/>
  <c r="M199" i="25"/>
  <c r="L199" i="25"/>
  <c r="K199" i="25"/>
  <c r="J199" i="25"/>
  <c r="GO18" i="5" s="1"/>
  <c r="AA198" i="25"/>
  <c r="Z198" i="25"/>
  <c r="Y198" i="25"/>
  <c r="X198" i="25"/>
  <c r="W198" i="25"/>
  <c r="V198" i="25"/>
  <c r="U198" i="25"/>
  <c r="T198" i="25"/>
  <c r="S198" i="25"/>
  <c r="R198" i="25"/>
  <c r="Q198" i="25"/>
  <c r="P198" i="25"/>
  <c r="O198" i="25"/>
  <c r="N198" i="25"/>
  <c r="M198" i="25"/>
  <c r="L198" i="25"/>
  <c r="K198" i="25"/>
  <c r="J198" i="25"/>
  <c r="AA197" i="25"/>
  <c r="Z197" i="25"/>
  <c r="Y197" i="25"/>
  <c r="X197" i="25"/>
  <c r="W197" i="25"/>
  <c r="V197" i="25"/>
  <c r="U197" i="25"/>
  <c r="T197" i="25"/>
  <c r="S197" i="25"/>
  <c r="R197" i="25"/>
  <c r="Q197" i="25"/>
  <c r="P197" i="25"/>
  <c r="O197" i="25"/>
  <c r="N197" i="25"/>
  <c r="M197" i="25"/>
  <c r="L197" i="25"/>
  <c r="K197" i="25"/>
  <c r="J197" i="25"/>
  <c r="AA196" i="25"/>
  <c r="Z196" i="25"/>
  <c r="Y196" i="25"/>
  <c r="X196" i="25"/>
  <c r="W196" i="25"/>
  <c r="V196" i="25"/>
  <c r="U196" i="25"/>
  <c r="T196" i="25"/>
  <c r="S196" i="25"/>
  <c r="R196" i="25"/>
  <c r="Q196" i="25"/>
  <c r="P196" i="25"/>
  <c r="O196" i="25"/>
  <c r="N196" i="25"/>
  <c r="M196" i="25"/>
  <c r="L196" i="25"/>
  <c r="K196" i="25"/>
  <c r="J196" i="25"/>
  <c r="AA195" i="25"/>
  <c r="Z195" i="25"/>
  <c r="Y195" i="25"/>
  <c r="X195" i="25"/>
  <c r="W195" i="25"/>
  <c r="V195" i="25"/>
  <c r="U195" i="25"/>
  <c r="T195" i="25"/>
  <c r="S195" i="25"/>
  <c r="R195" i="25"/>
  <c r="Q195" i="25"/>
  <c r="P195" i="25"/>
  <c r="O195" i="25"/>
  <c r="N195" i="25"/>
  <c r="M195" i="25"/>
  <c r="L195" i="25"/>
  <c r="K195" i="25"/>
  <c r="J195" i="25"/>
  <c r="AA194" i="25"/>
  <c r="Z194" i="25"/>
  <c r="Y194" i="25"/>
  <c r="X194" i="25"/>
  <c r="W194" i="25"/>
  <c r="V194" i="25"/>
  <c r="U194" i="25"/>
  <c r="T194" i="25"/>
  <c r="S194" i="25"/>
  <c r="R194" i="25"/>
  <c r="Q194" i="25"/>
  <c r="P194" i="25"/>
  <c r="O194" i="25"/>
  <c r="N194" i="25"/>
  <c r="M194" i="25"/>
  <c r="L194" i="25"/>
  <c r="K194" i="25"/>
  <c r="J194" i="25"/>
  <c r="AA193" i="25"/>
  <c r="Z193" i="25"/>
  <c r="Y193" i="25"/>
  <c r="X193" i="25"/>
  <c r="W193" i="25"/>
  <c r="V193" i="25"/>
  <c r="U193" i="25"/>
  <c r="T193" i="25"/>
  <c r="S193" i="25"/>
  <c r="R193" i="25"/>
  <c r="Q193" i="25"/>
  <c r="P193" i="25"/>
  <c r="O193" i="25"/>
  <c r="N193" i="25"/>
  <c r="M193" i="25"/>
  <c r="L193" i="25"/>
  <c r="K193" i="25"/>
  <c r="J193" i="25"/>
  <c r="AA192" i="25"/>
  <c r="Z192" i="25"/>
  <c r="Y192" i="25"/>
  <c r="X192" i="25"/>
  <c r="W192" i="25"/>
  <c r="V192" i="25"/>
  <c r="U192" i="25"/>
  <c r="T192" i="25"/>
  <c r="S192" i="25"/>
  <c r="R192" i="25"/>
  <c r="Q192" i="25"/>
  <c r="P192" i="25"/>
  <c r="O192" i="25"/>
  <c r="N192" i="25"/>
  <c r="M192" i="25"/>
  <c r="L192" i="25"/>
  <c r="K192" i="25"/>
  <c r="J192" i="25"/>
  <c r="AA191" i="25"/>
  <c r="Z191" i="25"/>
  <c r="Y191" i="25"/>
  <c r="X191" i="25"/>
  <c r="W191" i="25"/>
  <c r="V191" i="25"/>
  <c r="U191" i="25"/>
  <c r="T191" i="25"/>
  <c r="S191" i="25"/>
  <c r="R191" i="25"/>
  <c r="Q191" i="25"/>
  <c r="P191" i="25"/>
  <c r="O191" i="25"/>
  <c r="N191" i="25"/>
  <c r="M191" i="25"/>
  <c r="L191" i="25"/>
  <c r="K191" i="25"/>
  <c r="J191" i="25"/>
  <c r="AA190" i="25"/>
  <c r="Z190" i="25"/>
  <c r="Y190" i="25"/>
  <c r="X190" i="25"/>
  <c r="W190" i="25"/>
  <c r="V190" i="25"/>
  <c r="U190" i="25"/>
  <c r="T190" i="25"/>
  <c r="S190" i="25"/>
  <c r="R190" i="25"/>
  <c r="Q190" i="25"/>
  <c r="P190" i="25"/>
  <c r="O190" i="25"/>
  <c r="N190" i="25"/>
  <c r="M190" i="25"/>
  <c r="L190" i="25"/>
  <c r="K190" i="25"/>
  <c r="J190" i="25"/>
  <c r="AA189" i="25"/>
  <c r="Z189" i="25"/>
  <c r="Y189" i="25"/>
  <c r="X189" i="25"/>
  <c r="W189" i="25"/>
  <c r="V189" i="25"/>
  <c r="U189" i="25"/>
  <c r="T189" i="25"/>
  <c r="S189" i="25"/>
  <c r="R189" i="25"/>
  <c r="Q189" i="25"/>
  <c r="P189" i="25"/>
  <c r="O189" i="25"/>
  <c r="N189" i="25"/>
  <c r="M189" i="25"/>
  <c r="L189" i="25"/>
  <c r="K189" i="25"/>
  <c r="J189" i="25"/>
  <c r="AA188" i="25"/>
  <c r="Z188" i="25"/>
  <c r="Y188" i="25"/>
  <c r="X188" i="25"/>
  <c r="W188" i="25"/>
  <c r="V188" i="25"/>
  <c r="U188" i="25"/>
  <c r="T188" i="25"/>
  <c r="S188" i="25"/>
  <c r="R188" i="25"/>
  <c r="Q188" i="25"/>
  <c r="P188" i="25"/>
  <c r="O188" i="25"/>
  <c r="N188" i="25"/>
  <c r="M188" i="25"/>
  <c r="L188" i="25"/>
  <c r="K188" i="25"/>
  <c r="J188" i="25"/>
  <c r="AA187" i="25"/>
  <c r="Z187" i="25"/>
  <c r="Y187" i="25"/>
  <c r="X187" i="25"/>
  <c r="W187" i="25"/>
  <c r="V187" i="25"/>
  <c r="U187" i="25"/>
  <c r="T187" i="25"/>
  <c r="S187" i="25"/>
  <c r="R187" i="25"/>
  <c r="Q187" i="25"/>
  <c r="P187" i="25"/>
  <c r="O187" i="25"/>
  <c r="N187" i="25"/>
  <c r="M187" i="25"/>
  <c r="L187" i="25"/>
  <c r="K187" i="25"/>
  <c r="J187" i="25"/>
  <c r="AA186" i="25"/>
  <c r="Z186" i="25"/>
  <c r="Y186" i="25"/>
  <c r="X186" i="25"/>
  <c r="W186" i="25"/>
  <c r="V186" i="25"/>
  <c r="U186" i="25"/>
  <c r="T186" i="25"/>
  <c r="S186" i="25"/>
  <c r="R186" i="25"/>
  <c r="Q186" i="25"/>
  <c r="P186" i="25"/>
  <c r="O186" i="25"/>
  <c r="N186" i="25"/>
  <c r="M186" i="25"/>
  <c r="L186" i="25"/>
  <c r="K186" i="25"/>
  <c r="J186" i="25"/>
  <c r="AA185" i="25"/>
  <c r="Z185" i="25"/>
  <c r="Y185" i="25"/>
  <c r="X185" i="25"/>
  <c r="W185" i="25"/>
  <c r="V185" i="25"/>
  <c r="U185" i="25"/>
  <c r="T185" i="25"/>
  <c r="S185" i="25"/>
  <c r="R185" i="25"/>
  <c r="Q185" i="25"/>
  <c r="P185" i="25"/>
  <c r="O185" i="25"/>
  <c r="N185" i="25"/>
  <c r="M185" i="25"/>
  <c r="L185" i="25"/>
  <c r="K185" i="25"/>
  <c r="J185" i="25"/>
  <c r="AA184" i="25"/>
  <c r="Z184" i="25"/>
  <c r="Y184" i="25"/>
  <c r="X184" i="25"/>
  <c r="W184" i="25"/>
  <c r="V184" i="25"/>
  <c r="U184" i="25"/>
  <c r="T184" i="25"/>
  <c r="S184" i="25"/>
  <c r="R184" i="25"/>
  <c r="Q184" i="25"/>
  <c r="P184" i="25"/>
  <c r="O184" i="25"/>
  <c r="N184" i="25"/>
  <c r="M184" i="25"/>
  <c r="L184" i="25"/>
  <c r="K184" i="25"/>
  <c r="J184" i="25"/>
  <c r="AA183" i="25"/>
  <c r="Z183" i="25"/>
  <c r="Y183" i="25"/>
  <c r="X183" i="25"/>
  <c r="W183" i="25"/>
  <c r="V183" i="25"/>
  <c r="U183" i="25"/>
  <c r="T183" i="25"/>
  <c r="S183" i="25"/>
  <c r="R183" i="25"/>
  <c r="Q183" i="25"/>
  <c r="P183" i="25"/>
  <c r="O183" i="25"/>
  <c r="N183" i="25"/>
  <c r="M183" i="25"/>
  <c r="L183" i="25"/>
  <c r="K183" i="25"/>
  <c r="J183" i="25"/>
  <c r="AA182" i="25"/>
  <c r="Z182" i="25"/>
  <c r="Y182" i="25"/>
  <c r="X182" i="25"/>
  <c r="W182" i="25"/>
  <c r="V182" i="25"/>
  <c r="U182" i="25"/>
  <c r="T182" i="25"/>
  <c r="S182" i="25"/>
  <c r="R182" i="25"/>
  <c r="Q182" i="25"/>
  <c r="P182" i="25"/>
  <c r="O182" i="25"/>
  <c r="N182" i="25"/>
  <c r="M182" i="25"/>
  <c r="L182" i="25"/>
  <c r="K182" i="25"/>
  <c r="J182" i="25"/>
  <c r="AA181" i="25"/>
  <c r="Z181" i="25"/>
  <c r="Y181" i="25"/>
  <c r="X181" i="25"/>
  <c r="W181" i="25"/>
  <c r="V181" i="25"/>
  <c r="U181" i="25"/>
  <c r="T181" i="25"/>
  <c r="S181" i="25"/>
  <c r="R181" i="25"/>
  <c r="Q181" i="25"/>
  <c r="P181" i="25"/>
  <c r="O181" i="25"/>
  <c r="N181" i="25"/>
  <c r="M181" i="25"/>
  <c r="L181" i="25"/>
  <c r="K181" i="25"/>
  <c r="J181" i="25"/>
  <c r="AA180" i="25"/>
  <c r="Z180" i="25"/>
  <c r="Y180" i="25"/>
  <c r="X180" i="25"/>
  <c r="W180" i="25"/>
  <c r="V180" i="25"/>
  <c r="U180" i="25"/>
  <c r="T180" i="25"/>
  <c r="S180" i="25"/>
  <c r="R180" i="25"/>
  <c r="Q180" i="25"/>
  <c r="P180" i="25"/>
  <c r="O180" i="25"/>
  <c r="N180" i="25"/>
  <c r="M180" i="25"/>
  <c r="L180" i="25"/>
  <c r="K180" i="25"/>
  <c r="J180" i="25"/>
  <c r="AA179" i="25"/>
  <c r="Z179" i="25"/>
  <c r="Y179" i="25"/>
  <c r="X179" i="25"/>
  <c r="W179" i="25"/>
  <c r="V179" i="25"/>
  <c r="U179" i="25"/>
  <c r="T179" i="25"/>
  <c r="S179" i="25"/>
  <c r="R179" i="25"/>
  <c r="Q179" i="25"/>
  <c r="P179" i="25"/>
  <c r="O179" i="25"/>
  <c r="N179" i="25"/>
  <c r="M179" i="25"/>
  <c r="L179" i="25"/>
  <c r="K179" i="25"/>
  <c r="J179" i="25"/>
  <c r="AA178" i="25"/>
  <c r="Z178" i="25"/>
  <c r="Y178" i="25"/>
  <c r="X178" i="25"/>
  <c r="W178" i="25"/>
  <c r="V178" i="25"/>
  <c r="U178" i="25"/>
  <c r="T178" i="25"/>
  <c r="S178" i="25"/>
  <c r="R178" i="25"/>
  <c r="Q178" i="25"/>
  <c r="P178" i="25"/>
  <c r="O178" i="25"/>
  <c r="N178" i="25"/>
  <c r="M178" i="25"/>
  <c r="L178" i="25"/>
  <c r="K178" i="25"/>
  <c r="J178" i="25"/>
  <c r="AA177" i="25"/>
  <c r="Z177" i="25"/>
  <c r="Y177" i="25"/>
  <c r="X177" i="25"/>
  <c r="W177" i="25"/>
  <c r="V177" i="25"/>
  <c r="U177" i="25"/>
  <c r="T177" i="25"/>
  <c r="S177" i="25"/>
  <c r="R177" i="25"/>
  <c r="Q177" i="25"/>
  <c r="P177" i="25"/>
  <c r="O177" i="25"/>
  <c r="N177" i="25"/>
  <c r="M177" i="25"/>
  <c r="L177" i="25"/>
  <c r="K177" i="25"/>
  <c r="J177" i="25"/>
  <c r="AA176" i="25"/>
  <c r="Z176" i="25"/>
  <c r="Y176" i="25"/>
  <c r="X176" i="25"/>
  <c r="W176" i="25"/>
  <c r="V176" i="25"/>
  <c r="U176" i="25"/>
  <c r="T176" i="25"/>
  <c r="S176" i="25"/>
  <c r="R176" i="25"/>
  <c r="Q176" i="25"/>
  <c r="P176" i="25"/>
  <c r="O176" i="25"/>
  <c r="N176" i="25"/>
  <c r="M176" i="25"/>
  <c r="L176" i="25"/>
  <c r="K176" i="25"/>
  <c r="J176" i="25"/>
  <c r="AA175" i="25"/>
  <c r="Z175" i="25"/>
  <c r="Y175" i="25"/>
  <c r="X175" i="25"/>
  <c r="W175" i="25"/>
  <c r="V175" i="25"/>
  <c r="U175" i="25"/>
  <c r="T175" i="25"/>
  <c r="S175" i="25"/>
  <c r="R175" i="25"/>
  <c r="Q175" i="25"/>
  <c r="P175" i="25"/>
  <c r="O175" i="25"/>
  <c r="N175" i="25"/>
  <c r="M175" i="25"/>
  <c r="L175" i="25"/>
  <c r="K175" i="25"/>
  <c r="J175" i="25"/>
  <c r="AA174" i="25"/>
  <c r="Z174" i="25"/>
  <c r="Y174" i="25"/>
  <c r="X174" i="25"/>
  <c r="W174" i="25"/>
  <c r="V174" i="25"/>
  <c r="U174" i="25"/>
  <c r="T174" i="25"/>
  <c r="S174" i="25"/>
  <c r="R174" i="25"/>
  <c r="Q174" i="25"/>
  <c r="P174" i="25"/>
  <c r="O174" i="25"/>
  <c r="N174" i="25"/>
  <c r="M174" i="25"/>
  <c r="L174" i="25"/>
  <c r="K174" i="25"/>
  <c r="J174" i="25"/>
  <c r="AA173" i="25"/>
  <c r="Z173" i="25"/>
  <c r="Y173" i="25"/>
  <c r="X173" i="25"/>
  <c r="W173" i="25"/>
  <c r="V173" i="25"/>
  <c r="U173" i="25"/>
  <c r="T173" i="25"/>
  <c r="S173" i="25"/>
  <c r="R173" i="25"/>
  <c r="Q173" i="25"/>
  <c r="P173" i="25"/>
  <c r="O173" i="25"/>
  <c r="N173" i="25"/>
  <c r="M173" i="25"/>
  <c r="L173" i="25"/>
  <c r="K173" i="25"/>
  <c r="J173" i="25"/>
  <c r="AA172" i="25"/>
  <c r="Z172" i="25"/>
  <c r="Y172" i="25"/>
  <c r="X172" i="25"/>
  <c r="W172" i="25"/>
  <c r="V172" i="25"/>
  <c r="U172" i="25"/>
  <c r="T172" i="25"/>
  <c r="S172" i="25"/>
  <c r="R172" i="25"/>
  <c r="Q172" i="25"/>
  <c r="P172" i="25"/>
  <c r="O172" i="25"/>
  <c r="N172" i="25"/>
  <c r="M172" i="25"/>
  <c r="L172" i="25"/>
  <c r="K172" i="25"/>
  <c r="J172" i="25"/>
  <c r="AA171" i="25"/>
  <c r="Z171" i="25"/>
  <c r="Y171" i="25"/>
  <c r="X171" i="25"/>
  <c r="W171" i="25"/>
  <c r="V171" i="25"/>
  <c r="U171" i="25"/>
  <c r="T171" i="25"/>
  <c r="S171" i="25"/>
  <c r="R171" i="25"/>
  <c r="Q171" i="25"/>
  <c r="P171" i="25"/>
  <c r="O171" i="25"/>
  <c r="N171" i="25"/>
  <c r="M171" i="25"/>
  <c r="L171" i="25"/>
  <c r="K171" i="25"/>
  <c r="J171" i="25"/>
  <c r="AA170" i="25"/>
  <c r="Z170" i="25"/>
  <c r="Y170" i="25"/>
  <c r="X170" i="25"/>
  <c r="W170" i="25"/>
  <c r="V170" i="25"/>
  <c r="U170" i="25"/>
  <c r="T170" i="25"/>
  <c r="S170" i="25"/>
  <c r="R170" i="25"/>
  <c r="Q170" i="25"/>
  <c r="P170" i="25"/>
  <c r="O170" i="25"/>
  <c r="N170" i="25"/>
  <c r="M170" i="25"/>
  <c r="L170" i="25"/>
  <c r="K170" i="25"/>
  <c r="J170" i="25"/>
  <c r="AA169" i="25"/>
  <c r="Z169" i="25"/>
  <c r="Y169" i="25"/>
  <c r="X169" i="25"/>
  <c r="W169" i="25"/>
  <c r="V169" i="25"/>
  <c r="U169" i="25"/>
  <c r="T169" i="25"/>
  <c r="S169" i="25"/>
  <c r="R169" i="25"/>
  <c r="Q169" i="25"/>
  <c r="P169" i="25"/>
  <c r="O169" i="25"/>
  <c r="N169" i="25"/>
  <c r="M169" i="25"/>
  <c r="L169" i="25"/>
  <c r="K169" i="25"/>
  <c r="J169" i="25"/>
  <c r="AA168" i="25"/>
  <c r="Z168" i="25"/>
  <c r="Y168" i="25"/>
  <c r="X168" i="25"/>
  <c r="W168" i="25"/>
  <c r="V168" i="25"/>
  <c r="U168" i="25"/>
  <c r="T168" i="25"/>
  <c r="S168" i="25"/>
  <c r="R168" i="25"/>
  <c r="Q168" i="25"/>
  <c r="P168" i="25"/>
  <c r="O168" i="25"/>
  <c r="N168" i="25"/>
  <c r="M168" i="25"/>
  <c r="L168" i="25"/>
  <c r="K168" i="25"/>
  <c r="J168" i="25"/>
  <c r="AA167" i="25"/>
  <c r="Z167" i="25"/>
  <c r="Y167" i="25"/>
  <c r="X167" i="25"/>
  <c r="W167" i="25"/>
  <c r="V167" i="25"/>
  <c r="U167" i="25"/>
  <c r="T167" i="25"/>
  <c r="S167" i="25"/>
  <c r="R167" i="25"/>
  <c r="Q167" i="25"/>
  <c r="P167" i="25"/>
  <c r="O167" i="25"/>
  <c r="N167" i="25"/>
  <c r="M167" i="25"/>
  <c r="L167" i="25"/>
  <c r="K167" i="25"/>
  <c r="J167" i="25"/>
  <c r="AA166" i="25"/>
  <c r="Z166" i="25"/>
  <c r="Y166" i="25"/>
  <c r="X166" i="25"/>
  <c r="W166" i="25"/>
  <c r="V166" i="25"/>
  <c r="U166" i="25"/>
  <c r="T166" i="25"/>
  <c r="S166" i="25"/>
  <c r="R166" i="25"/>
  <c r="Q166" i="25"/>
  <c r="P166" i="25"/>
  <c r="O166" i="25"/>
  <c r="N166" i="25"/>
  <c r="M166" i="25"/>
  <c r="L166" i="25"/>
  <c r="K166" i="25"/>
  <c r="J166" i="25"/>
  <c r="AA165" i="25"/>
  <c r="Z165" i="25"/>
  <c r="Y165" i="25"/>
  <c r="X165" i="25"/>
  <c r="W165" i="25"/>
  <c r="V165" i="25"/>
  <c r="U165" i="25"/>
  <c r="T165" i="25"/>
  <c r="S165" i="25"/>
  <c r="R165" i="25"/>
  <c r="Q165" i="25"/>
  <c r="P165" i="25"/>
  <c r="O165" i="25"/>
  <c r="N165" i="25"/>
  <c r="M165" i="25"/>
  <c r="L165" i="25"/>
  <c r="K165" i="25"/>
  <c r="J165" i="25"/>
  <c r="AA164" i="25"/>
  <c r="Z164" i="25"/>
  <c r="Y164" i="25"/>
  <c r="X164" i="25"/>
  <c r="W164" i="25"/>
  <c r="V164" i="25"/>
  <c r="U164" i="25"/>
  <c r="T164" i="25"/>
  <c r="S164" i="25"/>
  <c r="R164" i="25"/>
  <c r="Q164" i="25"/>
  <c r="P164" i="25"/>
  <c r="O164" i="25"/>
  <c r="N164" i="25"/>
  <c r="M164" i="25"/>
  <c r="L164" i="25"/>
  <c r="K164" i="25"/>
  <c r="J164" i="25"/>
  <c r="AA163" i="25"/>
  <c r="Z163" i="25"/>
  <c r="Y163" i="25"/>
  <c r="X163" i="25"/>
  <c r="W163" i="25"/>
  <c r="V163" i="25"/>
  <c r="U163" i="25"/>
  <c r="T163" i="25"/>
  <c r="S163" i="25"/>
  <c r="R163" i="25"/>
  <c r="Q163" i="25"/>
  <c r="P163" i="25"/>
  <c r="O163" i="25"/>
  <c r="N163" i="25"/>
  <c r="M163" i="25"/>
  <c r="L163" i="25"/>
  <c r="K163" i="25"/>
  <c r="J163" i="25"/>
  <c r="AA162" i="25"/>
  <c r="Z162" i="25"/>
  <c r="Y162" i="25"/>
  <c r="X162" i="25"/>
  <c r="W162" i="25"/>
  <c r="V162" i="25"/>
  <c r="U162" i="25"/>
  <c r="T162" i="25"/>
  <c r="S162" i="25"/>
  <c r="R162" i="25"/>
  <c r="Q162" i="25"/>
  <c r="P162" i="25"/>
  <c r="O162" i="25"/>
  <c r="N162" i="25"/>
  <c r="M162" i="25"/>
  <c r="L162" i="25"/>
  <c r="K162" i="25"/>
  <c r="J162" i="25"/>
  <c r="AA161" i="25"/>
  <c r="Z161" i="25"/>
  <c r="Y161" i="25"/>
  <c r="X161" i="25"/>
  <c r="W161" i="25"/>
  <c r="V161" i="25"/>
  <c r="U161" i="25"/>
  <c r="T161" i="25"/>
  <c r="S161" i="25"/>
  <c r="R161" i="25"/>
  <c r="Q161" i="25"/>
  <c r="P161" i="25"/>
  <c r="O161" i="25"/>
  <c r="N161" i="25"/>
  <c r="M161" i="25"/>
  <c r="L161" i="25"/>
  <c r="K161" i="25"/>
  <c r="J161" i="25"/>
  <c r="AA160" i="25"/>
  <c r="Z160" i="25"/>
  <c r="Y160" i="25"/>
  <c r="X160" i="25"/>
  <c r="W160" i="25"/>
  <c r="V160" i="25"/>
  <c r="U160" i="25"/>
  <c r="T160" i="25"/>
  <c r="S160" i="25"/>
  <c r="R160" i="25"/>
  <c r="Q160" i="25"/>
  <c r="P160" i="25"/>
  <c r="O160" i="25"/>
  <c r="N160" i="25"/>
  <c r="M160" i="25"/>
  <c r="L160" i="25"/>
  <c r="K160" i="25"/>
  <c r="J160" i="25"/>
  <c r="AA159" i="25"/>
  <c r="Z159" i="25"/>
  <c r="Y159" i="25"/>
  <c r="X159" i="25"/>
  <c r="W159" i="25"/>
  <c r="V159" i="25"/>
  <c r="U159" i="25"/>
  <c r="T159" i="25"/>
  <c r="S159" i="25"/>
  <c r="R159" i="25"/>
  <c r="Q159" i="25"/>
  <c r="P159" i="25"/>
  <c r="O159" i="25"/>
  <c r="N159" i="25"/>
  <c r="M159" i="25"/>
  <c r="L159" i="25"/>
  <c r="K159" i="25"/>
  <c r="J159" i="25"/>
  <c r="AA158" i="25"/>
  <c r="Z158" i="25"/>
  <c r="Y158" i="25"/>
  <c r="X158" i="25"/>
  <c r="W158" i="25"/>
  <c r="V158" i="25"/>
  <c r="U158" i="25"/>
  <c r="T158" i="25"/>
  <c r="S158" i="25"/>
  <c r="R158" i="25"/>
  <c r="Q158" i="25"/>
  <c r="P158" i="25"/>
  <c r="O158" i="25"/>
  <c r="N158" i="25"/>
  <c r="M158" i="25"/>
  <c r="L158" i="25"/>
  <c r="K158" i="25"/>
  <c r="J158" i="25"/>
  <c r="AA157" i="25"/>
  <c r="Z157" i="25"/>
  <c r="Y157" i="25"/>
  <c r="X157" i="25"/>
  <c r="W157" i="25"/>
  <c r="V157" i="25"/>
  <c r="U157" i="25"/>
  <c r="T157" i="25"/>
  <c r="S157" i="25"/>
  <c r="R157" i="25"/>
  <c r="Q157" i="25"/>
  <c r="P157" i="25"/>
  <c r="O157" i="25"/>
  <c r="N157" i="25"/>
  <c r="M157" i="25"/>
  <c r="L157" i="25"/>
  <c r="K157" i="25"/>
  <c r="J157" i="25"/>
  <c r="AA156" i="25"/>
  <c r="Z156" i="25"/>
  <c r="Y156" i="25"/>
  <c r="X156" i="25"/>
  <c r="W156" i="25"/>
  <c r="V156" i="25"/>
  <c r="U156" i="25"/>
  <c r="T156" i="25"/>
  <c r="S156" i="25"/>
  <c r="R156" i="25"/>
  <c r="Q156" i="25"/>
  <c r="P156" i="25"/>
  <c r="O156" i="25"/>
  <c r="N156" i="25"/>
  <c r="M156" i="25"/>
  <c r="L156" i="25"/>
  <c r="K156" i="25"/>
  <c r="J156" i="25"/>
  <c r="AA155" i="25"/>
  <c r="Z155" i="25"/>
  <c r="Y155" i="25"/>
  <c r="X155" i="25"/>
  <c r="W155" i="25"/>
  <c r="V155" i="25"/>
  <c r="U155" i="25"/>
  <c r="T155" i="25"/>
  <c r="S155" i="25"/>
  <c r="R155" i="25"/>
  <c r="Q155" i="25"/>
  <c r="P155" i="25"/>
  <c r="O155" i="25"/>
  <c r="N155" i="25"/>
  <c r="M155" i="25"/>
  <c r="L155" i="25"/>
  <c r="K155" i="25"/>
  <c r="J155" i="25"/>
  <c r="AA154" i="25"/>
  <c r="Z154" i="25"/>
  <c r="Y154" i="25"/>
  <c r="X154" i="25"/>
  <c r="W154" i="25"/>
  <c r="V154" i="25"/>
  <c r="U154" i="25"/>
  <c r="T154" i="25"/>
  <c r="S154" i="25"/>
  <c r="R154" i="25"/>
  <c r="Q154" i="25"/>
  <c r="P154" i="25"/>
  <c r="O154" i="25"/>
  <c r="N154" i="25"/>
  <c r="M154" i="25"/>
  <c r="L154" i="25"/>
  <c r="K154" i="25"/>
  <c r="J154" i="25"/>
  <c r="AA153" i="25"/>
  <c r="Z153" i="25"/>
  <c r="Y153" i="25"/>
  <c r="X153" i="25"/>
  <c r="W153" i="25"/>
  <c r="V153" i="25"/>
  <c r="U153" i="25"/>
  <c r="T153" i="25"/>
  <c r="S153" i="25"/>
  <c r="R153" i="25"/>
  <c r="Q153" i="25"/>
  <c r="P153" i="25"/>
  <c r="O153" i="25"/>
  <c r="N153" i="25"/>
  <c r="M153" i="25"/>
  <c r="L153" i="25"/>
  <c r="K153" i="25"/>
  <c r="J153" i="25"/>
  <c r="AA152" i="25"/>
  <c r="Z152" i="25"/>
  <c r="Y152" i="25"/>
  <c r="X152" i="25"/>
  <c r="W152" i="25"/>
  <c r="V152" i="25"/>
  <c r="U152" i="25"/>
  <c r="T152" i="25"/>
  <c r="S152" i="25"/>
  <c r="R152" i="25"/>
  <c r="Q152" i="25"/>
  <c r="P152" i="25"/>
  <c r="O152" i="25"/>
  <c r="N152" i="25"/>
  <c r="M152" i="25"/>
  <c r="L152" i="25"/>
  <c r="K152" i="25"/>
  <c r="J152" i="25"/>
  <c r="AA151" i="25"/>
  <c r="Z151" i="25"/>
  <c r="Y151" i="25"/>
  <c r="X151" i="25"/>
  <c r="W151" i="25"/>
  <c r="V151" i="25"/>
  <c r="U151" i="25"/>
  <c r="T151" i="25"/>
  <c r="S151" i="25"/>
  <c r="R151" i="25"/>
  <c r="Q151" i="25"/>
  <c r="P151" i="25"/>
  <c r="O151" i="25"/>
  <c r="N151" i="25"/>
  <c r="M151" i="25"/>
  <c r="L151" i="25"/>
  <c r="K151" i="25"/>
  <c r="J151" i="25"/>
  <c r="AA150" i="25"/>
  <c r="Z150" i="25"/>
  <c r="Y150" i="25"/>
  <c r="X150" i="25"/>
  <c r="W150" i="25"/>
  <c r="V150" i="25"/>
  <c r="U150" i="25"/>
  <c r="T150" i="25"/>
  <c r="S150" i="25"/>
  <c r="R150" i="25"/>
  <c r="Q150" i="25"/>
  <c r="P150" i="25"/>
  <c r="O150" i="25"/>
  <c r="N150" i="25"/>
  <c r="M150" i="25"/>
  <c r="L150" i="25"/>
  <c r="K150" i="25"/>
  <c r="J150" i="25"/>
  <c r="AA149" i="25"/>
  <c r="Z149" i="25"/>
  <c r="Y149" i="25"/>
  <c r="X149" i="25"/>
  <c r="W149" i="25"/>
  <c r="V149" i="25"/>
  <c r="U149" i="25"/>
  <c r="T149" i="25"/>
  <c r="S149" i="25"/>
  <c r="R149" i="25"/>
  <c r="Q149" i="25"/>
  <c r="P149" i="25"/>
  <c r="O149" i="25"/>
  <c r="N149" i="25"/>
  <c r="M149" i="25"/>
  <c r="L149" i="25"/>
  <c r="K149" i="25"/>
  <c r="J149" i="25"/>
  <c r="AA148" i="25"/>
  <c r="Z148" i="25"/>
  <c r="Y148" i="25"/>
  <c r="X148" i="25"/>
  <c r="W148" i="25"/>
  <c r="V148" i="25"/>
  <c r="U148" i="25"/>
  <c r="T148" i="25"/>
  <c r="S148" i="25"/>
  <c r="R148" i="25"/>
  <c r="Q148" i="25"/>
  <c r="P148" i="25"/>
  <c r="O148" i="25"/>
  <c r="N148" i="25"/>
  <c r="M148" i="25"/>
  <c r="L148" i="25"/>
  <c r="K148" i="25"/>
  <c r="J148" i="25"/>
  <c r="AA147" i="25"/>
  <c r="Z147" i="25"/>
  <c r="Y147" i="25"/>
  <c r="X147" i="25"/>
  <c r="W147" i="25"/>
  <c r="V147" i="25"/>
  <c r="U147" i="25"/>
  <c r="T147" i="25"/>
  <c r="S147" i="25"/>
  <c r="R147" i="25"/>
  <c r="Q147" i="25"/>
  <c r="P147" i="25"/>
  <c r="O147" i="25"/>
  <c r="N147" i="25"/>
  <c r="M147" i="25"/>
  <c r="L147" i="25"/>
  <c r="K147" i="25"/>
  <c r="J147" i="25"/>
  <c r="AA146" i="25"/>
  <c r="Z146" i="25"/>
  <c r="Y146" i="25"/>
  <c r="X146" i="25"/>
  <c r="W146" i="25"/>
  <c r="V146" i="25"/>
  <c r="U146" i="25"/>
  <c r="T146" i="25"/>
  <c r="S146" i="25"/>
  <c r="R146" i="25"/>
  <c r="Q146" i="25"/>
  <c r="P146" i="25"/>
  <c r="O146" i="25"/>
  <c r="N146" i="25"/>
  <c r="M146" i="25"/>
  <c r="L146" i="25"/>
  <c r="K146" i="25"/>
  <c r="J146" i="25"/>
  <c r="AA145" i="25"/>
  <c r="Z145" i="25"/>
  <c r="Y145" i="25"/>
  <c r="X145" i="25"/>
  <c r="W145" i="25"/>
  <c r="V145" i="25"/>
  <c r="U145" i="25"/>
  <c r="T145" i="25"/>
  <c r="S145" i="25"/>
  <c r="R145" i="25"/>
  <c r="Q145" i="25"/>
  <c r="P145" i="25"/>
  <c r="O145" i="25"/>
  <c r="N145" i="25"/>
  <c r="M145" i="25"/>
  <c r="L145" i="25"/>
  <c r="K145" i="25"/>
  <c r="J145" i="25"/>
  <c r="AA144" i="25"/>
  <c r="Z144" i="25"/>
  <c r="Y144" i="25"/>
  <c r="X144" i="25"/>
  <c r="W144" i="25"/>
  <c r="V144" i="25"/>
  <c r="U144" i="25"/>
  <c r="T144" i="25"/>
  <c r="S144" i="25"/>
  <c r="R144" i="25"/>
  <c r="Q144" i="25"/>
  <c r="P144" i="25"/>
  <c r="O144" i="25"/>
  <c r="N144" i="25"/>
  <c r="M144" i="25"/>
  <c r="L144" i="25"/>
  <c r="K144" i="25"/>
  <c r="J144" i="25"/>
  <c r="AA143" i="25"/>
  <c r="Z143" i="25"/>
  <c r="Y143" i="25"/>
  <c r="X143" i="25"/>
  <c r="W143" i="25"/>
  <c r="V143" i="25"/>
  <c r="U143" i="25"/>
  <c r="T143" i="25"/>
  <c r="S143" i="25"/>
  <c r="R143" i="25"/>
  <c r="Q143" i="25"/>
  <c r="P143" i="25"/>
  <c r="O143" i="25"/>
  <c r="N143" i="25"/>
  <c r="M143" i="25"/>
  <c r="L143" i="25"/>
  <c r="K143" i="25"/>
  <c r="J143" i="25"/>
  <c r="AA142" i="25"/>
  <c r="Z142" i="25"/>
  <c r="Y142" i="25"/>
  <c r="X142" i="25"/>
  <c r="W142" i="25"/>
  <c r="V142" i="25"/>
  <c r="U142" i="25"/>
  <c r="T142" i="25"/>
  <c r="S142" i="25"/>
  <c r="R142" i="25"/>
  <c r="Q142" i="25"/>
  <c r="P142" i="25"/>
  <c r="O142" i="25"/>
  <c r="N142" i="25"/>
  <c r="M142" i="25"/>
  <c r="L142" i="25"/>
  <c r="K142" i="25"/>
  <c r="J142" i="25"/>
  <c r="AA141" i="25"/>
  <c r="Z141" i="25"/>
  <c r="Y141" i="25"/>
  <c r="X141" i="25"/>
  <c r="W141" i="25"/>
  <c r="V141" i="25"/>
  <c r="U141" i="25"/>
  <c r="T141" i="25"/>
  <c r="S141" i="25"/>
  <c r="R141" i="25"/>
  <c r="Q141" i="25"/>
  <c r="P141" i="25"/>
  <c r="O141" i="25"/>
  <c r="N141" i="25"/>
  <c r="M141" i="25"/>
  <c r="L141" i="25"/>
  <c r="K141" i="25"/>
  <c r="J141" i="25"/>
  <c r="AA140" i="25"/>
  <c r="Z140" i="25"/>
  <c r="Y140" i="25"/>
  <c r="X140" i="25"/>
  <c r="W140" i="25"/>
  <c r="V140" i="25"/>
  <c r="U140" i="25"/>
  <c r="T140" i="25"/>
  <c r="S140" i="25"/>
  <c r="R140" i="25"/>
  <c r="Q140" i="25"/>
  <c r="P140" i="25"/>
  <c r="O140" i="25"/>
  <c r="N140" i="25"/>
  <c r="M140" i="25"/>
  <c r="L140" i="25"/>
  <c r="K140" i="25"/>
  <c r="J140" i="25"/>
  <c r="AA139" i="25"/>
  <c r="Z139" i="25"/>
  <c r="Y139" i="25"/>
  <c r="X139" i="25"/>
  <c r="W139" i="25"/>
  <c r="V139" i="25"/>
  <c r="U139" i="25"/>
  <c r="T139" i="25"/>
  <c r="S139" i="25"/>
  <c r="R139" i="25"/>
  <c r="Q139" i="25"/>
  <c r="P139" i="25"/>
  <c r="O139" i="25"/>
  <c r="N139" i="25"/>
  <c r="M139" i="25"/>
  <c r="L139" i="25"/>
  <c r="K139" i="25"/>
  <c r="J139" i="25"/>
  <c r="AA138" i="25"/>
  <c r="Z138" i="25"/>
  <c r="Y138" i="25"/>
  <c r="X138" i="25"/>
  <c r="W138" i="25"/>
  <c r="V138" i="25"/>
  <c r="U138" i="25"/>
  <c r="T138" i="25"/>
  <c r="S138" i="25"/>
  <c r="R138" i="25"/>
  <c r="Q138" i="25"/>
  <c r="P138" i="25"/>
  <c r="O138" i="25"/>
  <c r="N138" i="25"/>
  <c r="M138" i="25"/>
  <c r="L138" i="25"/>
  <c r="K138" i="25"/>
  <c r="J138" i="25"/>
  <c r="AA137" i="25"/>
  <c r="Z137" i="25"/>
  <c r="Y137" i="25"/>
  <c r="X137" i="25"/>
  <c r="W137" i="25"/>
  <c r="V137" i="25"/>
  <c r="U137" i="25"/>
  <c r="T137" i="25"/>
  <c r="S137" i="25"/>
  <c r="R137" i="25"/>
  <c r="Q137" i="25"/>
  <c r="P137" i="25"/>
  <c r="O137" i="25"/>
  <c r="N137" i="25"/>
  <c r="M137" i="25"/>
  <c r="L137" i="25"/>
  <c r="K137" i="25"/>
  <c r="J137" i="25"/>
  <c r="AA136" i="25"/>
  <c r="Z136" i="25"/>
  <c r="Y136" i="25"/>
  <c r="X136" i="25"/>
  <c r="W136" i="25"/>
  <c r="V136" i="25"/>
  <c r="U136" i="25"/>
  <c r="T136" i="25"/>
  <c r="S136" i="25"/>
  <c r="R136" i="25"/>
  <c r="Q136" i="25"/>
  <c r="P136" i="25"/>
  <c r="O136" i="25"/>
  <c r="N136" i="25"/>
  <c r="M136" i="25"/>
  <c r="L136" i="25"/>
  <c r="K136" i="25"/>
  <c r="J136" i="25"/>
  <c r="AA135" i="25"/>
  <c r="Z135" i="25"/>
  <c r="Y135" i="25"/>
  <c r="X135" i="25"/>
  <c r="W135" i="25"/>
  <c r="V135" i="25"/>
  <c r="U135" i="25"/>
  <c r="T135" i="25"/>
  <c r="S135" i="25"/>
  <c r="R135" i="25"/>
  <c r="Q135" i="25"/>
  <c r="P135" i="25"/>
  <c r="O135" i="25"/>
  <c r="N135" i="25"/>
  <c r="M135" i="25"/>
  <c r="L135" i="25"/>
  <c r="K135" i="25"/>
  <c r="J135" i="25"/>
  <c r="AA134" i="25"/>
  <c r="Z134" i="25"/>
  <c r="Y134" i="25"/>
  <c r="X134" i="25"/>
  <c r="W134" i="25"/>
  <c r="V134" i="25"/>
  <c r="U134" i="25"/>
  <c r="T134" i="25"/>
  <c r="S134" i="25"/>
  <c r="R134" i="25"/>
  <c r="Q134" i="25"/>
  <c r="P134" i="25"/>
  <c r="O134" i="25"/>
  <c r="N134" i="25"/>
  <c r="M134" i="25"/>
  <c r="L134" i="25"/>
  <c r="K134" i="25"/>
  <c r="J134" i="25"/>
  <c r="AA133" i="25"/>
  <c r="Z133" i="25"/>
  <c r="Y133" i="25"/>
  <c r="X133" i="25"/>
  <c r="W133" i="25"/>
  <c r="V133" i="25"/>
  <c r="U133" i="25"/>
  <c r="T133" i="25"/>
  <c r="S133" i="25"/>
  <c r="R133" i="25"/>
  <c r="Q133" i="25"/>
  <c r="P133" i="25"/>
  <c r="O133" i="25"/>
  <c r="N133" i="25"/>
  <c r="M133" i="25"/>
  <c r="L133" i="25"/>
  <c r="K133" i="25"/>
  <c r="J133" i="25"/>
  <c r="AA132" i="25"/>
  <c r="Z132" i="25"/>
  <c r="Y132" i="25"/>
  <c r="X132" i="25"/>
  <c r="W132" i="25"/>
  <c r="V132" i="25"/>
  <c r="U132" i="25"/>
  <c r="T132" i="25"/>
  <c r="S132" i="25"/>
  <c r="R132" i="25"/>
  <c r="Q132" i="25"/>
  <c r="P132" i="25"/>
  <c r="O132" i="25"/>
  <c r="N132" i="25"/>
  <c r="M132" i="25"/>
  <c r="L132" i="25"/>
  <c r="K132" i="25"/>
  <c r="J132" i="25"/>
  <c r="AA131" i="25"/>
  <c r="Z131" i="25"/>
  <c r="Y131" i="25"/>
  <c r="X131" i="25"/>
  <c r="W131" i="25"/>
  <c r="V131" i="25"/>
  <c r="U131" i="25"/>
  <c r="T131" i="25"/>
  <c r="S131" i="25"/>
  <c r="R131" i="25"/>
  <c r="Q131" i="25"/>
  <c r="P131" i="25"/>
  <c r="O131" i="25"/>
  <c r="N131" i="25"/>
  <c r="M131" i="25"/>
  <c r="L131" i="25"/>
  <c r="K131" i="25"/>
  <c r="J131" i="25"/>
  <c r="AA130" i="25"/>
  <c r="Z130" i="25"/>
  <c r="Y130" i="25"/>
  <c r="X130" i="25"/>
  <c r="W130" i="25"/>
  <c r="V130" i="25"/>
  <c r="U130" i="25"/>
  <c r="T130" i="25"/>
  <c r="S130" i="25"/>
  <c r="R130" i="25"/>
  <c r="Q130" i="25"/>
  <c r="P130" i="25"/>
  <c r="O130" i="25"/>
  <c r="N130" i="25"/>
  <c r="M130" i="25"/>
  <c r="L130" i="25"/>
  <c r="K130" i="25"/>
  <c r="J130" i="25"/>
  <c r="AA129" i="25"/>
  <c r="Z129" i="25"/>
  <c r="Y129" i="25"/>
  <c r="X129" i="25"/>
  <c r="W129" i="25"/>
  <c r="V129" i="25"/>
  <c r="U129" i="25"/>
  <c r="T129" i="25"/>
  <c r="S129" i="25"/>
  <c r="R129" i="25"/>
  <c r="Q129" i="25"/>
  <c r="P129" i="25"/>
  <c r="O129" i="25"/>
  <c r="N129" i="25"/>
  <c r="M129" i="25"/>
  <c r="L129" i="25"/>
  <c r="K129" i="25"/>
  <c r="J129" i="25"/>
  <c r="AA128" i="25"/>
  <c r="Z128" i="25"/>
  <c r="Y128" i="25"/>
  <c r="X128" i="25"/>
  <c r="W128" i="25"/>
  <c r="V128" i="25"/>
  <c r="U128" i="25"/>
  <c r="T128" i="25"/>
  <c r="S128" i="25"/>
  <c r="R128" i="25"/>
  <c r="Q128" i="25"/>
  <c r="P128" i="25"/>
  <c r="O128" i="25"/>
  <c r="N128" i="25"/>
  <c r="M128" i="25"/>
  <c r="L128" i="25"/>
  <c r="K128" i="25"/>
  <c r="J128" i="25"/>
  <c r="AA127" i="25"/>
  <c r="Z127" i="25"/>
  <c r="Y127" i="25"/>
  <c r="X127" i="25"/>
  <c r="W127" i="25"/>
  <c r="V127" i="25"/>
  <c r="U127" i="25"/>
  <c r="T127" i="25"/>
  <c r="S127" i="25"/>
  <c r="R127" i="25"/>
  <c r="Q127" i="25"/>
  <c r="P127" i="25"/>
  <c r="O127" i="25"/>
  <c r="N127" i="25"/>
  <c r="M127" i="25"/>
  <c r="L127" i="25"/>
  <c r="K127" i="25"/>
  <c r="J127" i="25"/>
  <c r="AA126" i="25"/>
  <c r="Z126" i="25"/>
  <c r="Y126" i="25"/>
  <c r="X126" i="25"/>
  <c r="W126" i="25"/>
  <c r="V126" i="25"/>
  <c r="U126" i="25"/>
  <c r="T126" i="25"/>
  <c r="S126" i="25"/>
  <c r="R126" i="25"/>
  <c r="Q126" i="25"/>
  <c r="P126" i="25"/>
  <c r="O126" i="25"/>
  <c r="N126" i="25"/>
  <c r="M126" i="25"/>
  <c r="L126" i="25"/>
  <c r="K126" i="25"/>
  <c r="J126" i="25"/>
  <c r="AA125" i="25"/>
  <c r="Z125" i="25"/>
  <c r="Y125" i="25"/>
  <c r="X125" i="25"/>
  <c r="W125" i="25"/>
  <c r="V125" i="25"/>
  <c r="U125" i="25"/>
  <c r="T125" i="25"/>
  <c r="S125" i="25"/>
  <c r="R125" i="25"/>
  <c r="Q125" i="25"/>
  <c r="P125" i="25"/>
  <c r="O125" i="25"/>
  <c r="N125" i="25"/>
  <c r="M125" i="25"/>
  <c r="L125" i="25"/>
  <c r="K125" i="25"/>
  <c r="J125" i="25"/>
  <c r="AA124" i="25"/>
  <c r="Z124" i="25"/>
  <c r="Y124" i="25"/>
  <c r="X124" i="25"/>
  <c r="W124" i="25"/>
  <c r="V124" i="25"/>
  <c r="U124" i="25"/>
  <c r="T124" i="25"/>
  <c r="S124" i="25"/>
  <c r="R124" i="25"/>
  <c r="Q124" i="25"/>
  <c r="P124" i="25"/>
  <c r="O124" i="25"/>
  <c r="N124" i="25"/>
  <c r="M124" i="25"/>
  <c r="L124" i="25"/>
  <c r="K124" i="25"/>
  <c r="J124" i="25"/>
  <c r="AA123" i="25"/>
  <c r="Z123" i="25"/>
  <c r="Y123" i="25"/>
  <c r="X123" i="25"/>
  <c r="W123" i="25"/>
  <c r="V123" i="25"/>
  <c r="U123" i="25"/>
  <c r="T123" i="25"/>
  <c r="S123" i="25"/>
  <c r="R123" i="25"/>
  <c r="Q123" i="25"/>
  <c r="P123" i="25"/>
  <c r="O123" i="25"/>
  <c r="N123" i="25"/>
  <c r="M123" i="25"/>
  <c r="L123" i="25"/>
  <c r="K123" i="25"/>
  <c r="J123" i="25"/>
  <c r="AA122" i="25"/>
  <c r="Z122" i="25"/>
  <c r="Y122" i="25"/>
  <c r="X122" i="25"/>
  <c r="W122" i="25"/>
  <c r="V122" i="25"/>
  <c r="U122" i="25"/>
  <c r="T122" i="25"/>
  <c r="S122" i="25"/>
  <c r="R122" i="25"/>
  <c r="Q122" i="25"/>
  <c r="P122" i="25"/>
  <c r="O122" i="25"/>
  <c r="N122" i="25"/>
  <c r="M122" i="25"/>
  <c r="L122" i="25"/>
  <c r="K122" i="25"/>
  <c r="J122" i="25"/>
  <c r="AA121" i="25"/>
  <c r="Z121" i="25"/>
  <c r="Y121" i="25"/>
  <c r="X121" i="25"/>
  <c r="W121" i="25"/>
  <c r="V121" i="25"/>
  <c r="U121" i="25"/>
  <c r="T121" i="25"/>
  <c r="S121" i="25"/>
  <c r="R121" i="25"/>
  <c r="Q121" i="25"/>
  <c r="P121" i="25"/>
  <c r="O121" i="25"/>
  <c r="N121" i="25"/>
  <c r="M121" i="25"/>
  <c r="L121" i="25"/>
  <c r="K121" i="25"/>
  <c r="J121" i="25"/>
  <c r="AA120" i="25"/>
  <c r="Z120" i="25"/>
  <c r="Y120" i="25"/>
  <c r="X120" i="25"/>
  <c r="W120" i="25"/>
  <c r="V120" i="25"/>
  <c r="U120" i="25"/>
  <c r="T120" i="25"/>
  <c r="S120" i="25"/>
  <c r="R120" i="25"/>
  <c r="Q120" i="25"/>
  <c r="P120" i="25"/>
  <c r="O120" i="25"/>
  <c r="N120" i="25"/>
  <c r="M120" i="25"/>
  <c r="L120" i="25"/>
  <c r="K120" i="25"/>
  <c r="J120" i="25"/>
  <c r="AA119" i="25"/>
  <c r="Z119" i="25"/>
  <c r="Y119" i="25"/>
  <c r="X119" i="25"/>
  <c r="W119" i="25"/>
  <c r="V119" i="25"/>
  <c r="U119" i="25"/>
  <c r="T119" i="25"/>
  <c r="S119" i="25"/>
  <c r="R119" i="25"/>
  <c r="Q119" i="25"/>
  <c r="P119" i="25"/>
  <c r="O119" i="25"/>
  <c r="N119" i="25"/>
  <c r="M119" i="25"/>
  <c r="L119" i="25"/>
  <c r="K119" i="25"/>
  <c r="J119" i="25"/>
  <c r="AA118" i="25"/>
  <c r="Z118" i="25"/>
  <c r="Y118" i="25"/>
  <c r="X118" i="25"/>
  <c r="W118" i="25"/>
  <c r="V118" i="25"/>
  <c r="U118" i="25"/>
  <c r="T118" i="25"/>
  <c r="S118" i="25"/>
  <c r="R118" i="25"/>
  <c r="Q118" i="25"/>
  <c r="P118" i="25"/>
  <c r="O118" i="25"/>
  <c r="N118" i="25"/>
  <c r="M118" i="25"/>
  <c r="L118" i="25"/>
  <c r="K118" i="25"/>
  <c r="J118" i="25"/>
  <c r="AA117" i="25"/>
  <c r="Z117" i="25"/>
  <c r="Y117" i="25"/>
  <c r="X117" i="25"/>
  <c r="W117" i="25"/>
  <c r="V117" i="25"/>
  <c r="U117" i="25"/>
  <c r="T117" i="25"/>
  <c r="S117" i="25"/>
  <c r="R117" i="25"/>
  <c r="Q117" i="25"/>
  <c r="P117" i="25"/>
  <c r="O117" i="25"/>
  <c r="N117" i="25"/>
  <c r="M117" i="25"/>
  <c r="L117" i="25"/>
  <c r="K117" i="25"/>
  <c r="J117" i="25"/>
  <c r="AA116" i="25"/>
  <c r="Z116" i="25"/>
  <c r="Y116" i="25"/>
  <c r="X116" i="25"/>
  <c r="W116" i="25"/>
  <c r="V116" i="25"/>
  <c r="U116" i="25"/>
  <c r="T116" i="25"/>
  <c r="S116" i="25"/>
  <c r="R116" i="25"/>
  <c r="Q116" i="25"/>
  <c r="P116" i="25"/>
  <c r="O116" i="25"/>
  <c r="N116" i="25"/>
  <c r="M116" i="25"/>
  <c r="L116" i="25"/>
  <c r="K116" i="25"/>
  <c r="J116" i="25"/>
  <c r="AA115" i="25"/>
  <c r="Z115" i="25"/>
  <c r="Y115" i="25"/>
  <c r="X115" i="25"/>
  <c r="W115" i="25"/>
  <c r="V115" i="25"/>
  <c r="U115" i="25"/>
  <c r="T115" i="25"/>
  <c r="S115" i="25"/>
  <c r="R115" i="25"/>
  <c r="Q115" i="25"/>
  <c r="P115" i="25"/>
  <c r="O115" i="25"/>
  <c r="N115" i="25"/>
  <c r="M115" i="25"/>
  <c r="L115" i="25"/>
  <c r="K115" i="25"/>
  <c r="J115" i="25"/>
  <c r="AA114" i="25"/>
  <c r="Z114" i="25"/>
  <c r="Y114" i="25"/>
  <c r="X114" i="25"/>
  <c r="W114" i="25"/>
  <c r="V114" i="25"/>
  <c r="U114" i="25"/>
  <c r="T114" i="25"/>
  <c r="S114" i="25"/>
  <c r="R114" i="25"/>
  <c r="Q114" i="25"/>
  <c r="P114" i="25"/>
  <c r="O114" i="25"/>
  <c r="N114" i="25"/>
  <c r="M114" i="25"/>
  <c r="L114" i="25"/>
  <c r="K114" i="25"/>
  <c r="J114" i="25"/>
  <c r="AA113" i="25"/>
  <c r="Z113" i="25"/>
  <c r="Y113" i="25"/>
  <c r="X113" i="25"/>
  <c r="W113" i="25"/>
  <c r="V113" i="25"/>
  <c r="U113" i="25"/>
  <c r="T113" i="25"/>
  <c r="S113" i="25"/>
  <c r="R113" i="25"/>
  <c r="Q113" i="25"/>
  <c r="P113" i="25"/>
  <c r="O113" i="25"/>
  <c r="N113" i="25"/>
  <c r="M113" i="25"/>
  <c r="L113" i="25"/>
  <c r="K113" i="25"/>
  <c r="J113" i="25"/>
  <c r="AA112" i="25"/>
  <c r="Z112" i="25"/>
  <c r="Y112" i="25"/>
  <c r="X112" i="25"/>
  <c r="W112" i="25"/>
  <c r="V112" i="25"/>
  <c r="U112" i="25"/>
  <c r="T112" i="25"/>
  <c r="S112" i="25"/>
  <c r="R112" i="25"/>
  <c r="Q112" i="25"/>
  <c r="P112" i="25"/>
  <c r="O112" i="25"/>
  <c r="N112" i="25"/>
  <c r="M112" i="25"/>
  <c r="L112" i="25"/>
  <c r="K112" i="25"/>
  <c r="J112" i="25"/>
  <c r="AA111" i="25"/>
  <c r="Z111" i="25"/>
  <c r="Y111" i="25"/>
  <c r="X111" i="25"/>
  <c r="W111" i="25"/>
  <c r="V111" i="25"/>
  <c r="U111" i="25"/>
  <c r="T111" i="25"/>
  <c r="S111" i="25"/>
  <c r="R111" i="25"/>
  <c r="Q111" i="25"/>
  <c r="P111" i="25"/>
  <c r="O111" i="25"/>
  <c r="N111" i="25"/>
  <c r="M111" i="25"/>
  <c r="L111" i="25"/>
  <c r="K111" i="25"/>
  <c r="J111" i="25"/>
  <c r="AA110" i="25"/>
  <c r="Z110" i="25"/>
  <c r="Y110" i="25"/>
  <c r="X110" i="25"/>
  <c r="W110" i="25"/>
  <c r="V110" i="25"/>
  <c r="U110" i="25"/>
  <c r="T110" i="25"/>
  <c r="S110" i="25"/>
  <c r="R110" i="25"/>
  <c r="Q110" i="25"/>
  <c r="P110" i="25"/>
  <c r="O110" i="25"/>
  <c r="N110" i="25"/>
  <c r="M110" i="25"/>
  <c r="L110" i="25"/>
  <c r="K110" i="25"/>
  <c r="J110" i="25"/>
  <c r="AA109" i="25"/>
  <c r="Z109" i="25"/>
  <c r="Y109" i="25"/>
  <c r="X109" i="25"/>
  <c r="W109" i="25"/>
  <c r="V109" i="25"/>
  <c r="U109" i="25"/>
  <c r="T109" i="25"/>
  <c r="S109" i="25"/>
  <c r="R109" i="25"/>
  <c r="Q109" i="25"/>
  <c r="P109" i="25"/>
  <c r="O109" i="25"/>
  <c r="N109" i="25"/>
  <c r="M109" i="25"/>
  <c r="L109" i="25"/>
  <c r="K109" i="25"/>
  <c r="J109" i="25"/>
  <c r="AA108" i="25"/>
  <c r="Z108" i="25"/>
  <c r="Y108" i="25"/>
  <c r="X108" i="25"/>
  <c r="W108" i="25"/>
  <c r="V108" i="25"/>
  <c r="U108" i="25"/>
  <c r="T108" i="25"/>
  <c r="S108" i="25"/>
  <c r="R108" i="25"/>
  <c r="Q108" i="25"/>
  <c r="P108" i="25"/>
  <c r="O108" i="25"/>
  <c r="N108" i="25"/>
  <c r="M108" i="25"/>
  <c r="L108" i="25"/>
  <c r="K108" i="25"/>
  <c r="J108" i="25"/>
  <c r="AA107" i="25"/>
  <c r="Z107" i="25"/>
  <c r="Y107" i="25"/>
  <c r="X107" i="25"/>
  <c r="W107" i="25"/>
  <c r="V107" i="25"/>
  <c r="U107" i="25"/>
  <c r="T107" i="25"/>
  <c r="S107" i="25"/>
  <c r="R107" i="25"/>
  <c r="Q107" i="25"/>
  <c r="P107" i="25"/>
  <c r="O107" i="25"/>
  <c r="N107" i="25"/>
  <c r="M107" i="25"/>
  <c r="L107" i="25"/>
  <c r="K107" i="25"/>
  <c r="J107" i="25"/>
  <c r="AA106" i="25"/>
  <c r="Z106" i="25"/>
  <c r="Y106" i="25"/>
  <c r="X106" i="25"/>
  <c r="W106" i="25"/>
  <c r="V106" i="25"/>
  <c r="U106" i="25"/>
  <c r="T106" i="25"/>
  <c r="S106" i="25"/>
  <c r="R106" i="25"/>
  <c r="Q106" i="25"/>
  <c r="P106" i="25"/>
  <c r="O106" i="25"/>
  <c r="N106" i="25"/>
  <c r="M106" i="25"/>
  <c r="L106" i="25"/>
  <c r="K106" i="25"/>
  <c r="J106" i="25"/>
  <c r="AA105" i="25"/>
  <c r="Z105" i="25"/>
  <c r="Y105" i="25"/>
  <c r="X105" i="25"/>
  <c r="W105" i="25"/>
  <c r="V105" i="25"/>
  <c r="U105" i="25"/>
  <c r="T105" i="25"/>
  <c r="S105" i="25"/>
  <c r="R105" i="25"/>
  <c r="Q105" i="25"/>
  <c r="P105" i="25"/>
  <c r="O105" i="25"/>
  <c r="N105" i="25"/>
  <c r="M105" i="25"/>
  <c r="L105" i="25"/>
  <c r="K105" i="25"/>
  <c r="J105" i="25"/>
  <c r="AA104" i="25"/>
  <c r="Z104" i="25"/>
  <c r="Y104" i="25"/>
  <c r="X104" i="25"/>
  <c r="W104" i="25"/>
  <c r="V104" i="25"/>
  <c r="U104" i="25"/>
  <c r="T104" i="25"/>
  <c r="S104" i="25"/>
  <c r="R104" i="25"/>
  <c r="Q104" i="25"/>
  <c r="P104" i="25"/>
  <c r="O104" i="25"/>
  <c r="N104" i="25"/>
  <c r="M104" i="25"/>
  <c r="L104" i="25"/>
  <c r="K104" i="25"/>
  <c r="J104" i="25"/>
  <c r="AA103" i="25"/>
  <c r="Z103" i="25"/>
  <c r="Y103" i="25"/>
  <c r="X103" i="25"/>
  <c r="W103" i="25"/>
  <c r="V103" i="25"/>
  <c r="U103" i="25"/>
  <c r="T103" i="25"/>
  <c r="S103" i="25"/>
  <c r="R103" i="25"/>
  <c r="Q103" i="25"/>
  <c r="P103" i="25"/>
  <c r="O103" i="25"/>
  <c r="N103" i="25"/>
  <c r="M103" i="25"/>
  <c r="L103" i="25"/>
  <c r="K103" i="25"/>
  <c r="J103" i="25"/>
  <c r="AA102" i="25"/>
  <c r="Z102" i="25"/>
  <c r="Y102" i="25"/>
  <c r="X102" i="25"/>
  <c r="W102" i="25"/>
  <c r="V102" i="25"/>
  <c r="U102" i="25"/>
  <c r="T102" i="25"/>
  <c r="S102" i="25"/>
  <c r="R102" i="25"/>
  <c r="Q102" i="25"/>
  <c r="P102" i="25"/>
  <c r="O102" i="25"/>
  <c r="N102" i="25"/>
  <c r="M102" i="25"/>
  <c r="L102" i="25"/>
  <c r="K102" i="25"/>
  <c r="J102" i="25"/>
  <c r="AA101" i="25"/>
  <c r="Z101" i="25"/>
  <c r="Y101" i="25"/>
  <c r="X101" i="25"/>
  <c r="W101" i="25"/>
  <c r="V101" i="25"/>
  <c r="U101" i="25"/>
  <c r="T101" i="25"/>
  <c r="S101" i="25"/>
  <c r="R101" i="25"/>
  <c r="Q101" i="25"/>
  <c r="P101" i="25"/>
  <c r="O101" i="25"/>
  <c r="N101" i="25"/>
  <c r="M101" i="25"/>
  <c r="L101" i="25"/>
  <c r="K101" i="25"/>
  <c r="J101" i="25"/>
  <c r="AA100" i="25"/>
  <c r="Z100" i="25"/>
  <c r="Y100" i="25"/>
  <c r="X100" i="25"/>
  <c r="W100" i="25"/>
  <c r="V100" i="25"/>
  <c r="U100" i="25"/>
  <c r="T100" i="25"/>
  <c r="S100" i="25"/>
  <c r="R100" i="25"/>
  <c r="Q100" i="25"/>
  <c r="P100" i="25"/>
  <c r="O100" i="25"/>
  <c r="N100" i="25"/>
  <c r="M100" i="25"/>
  <c r="L100" i="25"/>
  <c r="K100" i="25"/>
  <c r="J100" i="25"/>
  <c r="AA99" i="25"/>
  <c r="Z99" i="25"/>
  <c r="Y99" i="25"/>
  <c r="X99" i="25"/>
  <c r="W99" i="25"/>
  <c r="V99" i="25"/>
  <c r="U99" i="25"/>
  <c r="T99" i="25"/>
  <c r="S99" i="25"/>
  <c r="R99" i="25"/>
  <c r="Q99" i="25"/>
  <c r="P99" i="25"/>
  <c r="O99" i="25"/>
  <c r="N99" i="25"/>
  <c r="M99" i="25"/>
  <c r="L99" i="25"/>
  <c r="K99" i="25"/>
  <c r="J99" i="25"/>
  <c r="AA98" i="25"/>
  <c r="Z98" i="25"/>
  <c r="Y98" i="25"/>
  <c r="X98" i="25"/>
  <c r="W98" i="25"/>
  <c r="V98" i="25"/>
  <c r="U98" i="25"/>
  <c r="T98" i="25"/>
  <c r="S98" i="25"/>
  <c r="R98" i="25"/>
  <c r="Q98" i="25"/>
  <c r="P98" i="25"/>
  <c r="O98" i="25"/>
  <c r="N98" i="25"/>
  <c r="M98" i="25"/>
  <c r="L98" i="25"/>
  <c r="K98" i="25"/>
  <c r="J98" i="25"/>
  <c r="AA97" i="25"/>
  <c r="Z97" i="25"/>
  <c r="Y97" i="25"/>
  <c r="X97" i="25"/>
  <c r="W97" i="25"/>
  <c r="V97" i="25"/>
  <c r="U97" i="25"/>
  <c r="T97" i="25"/>
  <c r="S97" i="25"/>
  <c r="R97" i="25"/>
  <c r="Q97" i="25"/>
  <c r="P97" i="25"/>
  <c r="O97" i="25"/>
  <c r="N97" i="25"/>
  <c r="M97" i="25"/>
  <c r="L97" i="25"/>
  <c r="K97" i="25"/>
  <c r="J97" i="25"/>
  <c r="AA96" i="25"/>
  <c r="Z96" i="25"/>
  <c r="Y96" i="25"/>
  <c r="X96" i="25"/>
  <c r="W96" i="25"/>
  <c r="V96" i="25"/>
  <c r="U96" i="25"/>
  <c r="T96" i="25"/>
  <c r="S96" i="25"/>
  <c r="R96" i="25"/>
  <c r="Q96" i="25"/>
  <c r="P96" i="25"/>
  <c r="O96" i="25"/>
  <c r="N96" i="25"/>
  <c r="M96" i="25"/>
  <c r="L96" i="25"/>
  <c r="K96" i="25"/>
  <c r="J96" i="25"/>
  <c r="AA95" i="25"/>
  <c r="Z95" i="25"/>
  <c r="Y95" i="25"/>
  <c r="X95" i="25"/>
  <c r="W95" i="25"/>
  <c r="V95" i="25"/>
  <c r="U95" i="25"/>
  <c r="T95" i="25"/>
  <c r="S95" i="25"/>
  <c r="R95" i="25"/>
  <c r="Q95" i="25"/>
  <c r="P95" i="25"/>
  <c r="O95" i="25"/>
  <c r="N95" i="25"/>
  <c r="M95" i="25"/>
  <c r="L95" i="25"/>
  <c r="K95" i="25"/>
  <c r="J95" i="25"/>
  <c r="AA94" i="25"/>
  <c r="Z94" i="25"/>
  <c r="Y94" i="25"/>
  <c r="X94" i="25"/>
  <c r="W94" i="25"/>
  <c r="V94" i="25"/>
  <c r="U94" i="25"/>
  <c r="T94" i="25"/>
  <c r="S94" i="25"/>
  <c r="R94" i="25"/>
  <c r="Q94" i="25"/>
  <c r="P94" i="25"/>
  <c r="O94" i="25"/>
  <c r="N94" i="25"/>
  <c r="M94" i="25"/>
  <c r="L94" i="25"/>
  <c r="K94" i="25"/>
  <c r="J94" i="25"/>
  <c r="AA93" i="25"/>
  <c r="Z93" i="25"/>
  <c r="Y93" i="25"/>
  <c r="X93" i="25"/>
  <c r="W93" i="25"/>
  <c r="V93" i="25"/>
  <c r="U93" i="25"/>
  <c r="T93" i="25"/>
  <c r="S93" i="25"/>
  <c r="R93" i="25"/>
  <c r="Q93" i="25"/>
  <c r="P93" i="25"/>
  <c r="O93" i="25"/>
  <c r="N93" i="25"/>
  <c r="M93" i="25"/>
  <c r="L93" i="25"/>
  <c r="K93" i="25"/>
  <c r="J93" i="25"/>
  <c r="AA92" i="25"/>
  <c r="Z92" i="25"/>
  <c r="Y92" i="25"/>
  <c r="X92" i="25"/>
  <c r="W92" i="25"/>
  <c r="V92" i="25"/>
  <c r="U92" i="25"/>
  <c r="T92" i="25"/>
  <c r="S92" i="25"/>
  <c r="R92" i="25"/>
  <c r="Q92" i="25"/>
  <c r="P92" i="25"/>
  <c r="O92" i="25"/>
  <c r="N92" i="25"/>
  <c r="M92" i="25"/>
  <c r="L92" i="25"/>
  <c r="K92" i="25"/>
  <c r="J92" i="25"/>
  <c r="AA91" i="25"/>
  <c r="Z91" i="25"/>
  <c r="Y91" i="25"/>
  <c r="X91" i="25"/>
  <c r="W91" i="25"/>
  <c r="V91" i="25"/>
  <c r="U91" i="25"/>
  <c r="T91" i="25"/>
  <c r="S91" i="25"/>
  <c r="R91" i="25"/>
  <c r="Q91" i="25"/>
  <c r="P91" i="25"/>
  <c r="O91" i="25"/>
  <c r="N91" i="25"/>
  <c r="M91" i="25"/>
  <c r="L91" i="25"/>
  <c r="K91" i="25"/>
  <c r="J91" i="25"/>
  <c r="AA90" i="25"/>
  <c r="Z90" i="25"/>
  <c r="Y90" i="25"/>
  <c r="X90" i="25"/>
  <c r="W90" i="25"/>
  <c r="V90" i="25"/>
  <c r="U90" i="25"/>
  <c r="T90" i="25"/>
  <c r="S90" i="25"/>
  <c r="R90" i="25"/>
  <c r="Q90" i="25"/>
  <c r="P90" i="25"/>
  <c r="O90" i="25"/>
  <c r="N90" i="25"/>
  <c r="M90" i="25"/>
  <c r="L90" i="25"/>
  <c r="K90" i="25"/>
  <c r="J90" i="25"/>
  <c r="AA89" i="25"/>
  <c r="Z89" i="25"/>
  <c r="Y89" i="25"/>
  <c r="X89" i="25"/>
  <c r="W89" i="25"/>
  <c r="V89" i="25"/>
  <c r="U89" i="25"/>
  <c r="T89" i="25"/>
  <c r="S89" i="25"/>
  <c r="R89" i="25"/>
  <c r="Q89" i="25"/>
  <c r="P89" i="25"/>
  <c r="O89" i="25"/>
  <c r="N89" i="25"/>
  <c r="M89" i="25"/>
  <c r="L89" i="25"/>
  <c r="K89" i="25"/>
  <c r="J89" i="25"/>
  <c r="AA88" i="25"/>
  <c r="Z88" i="25"/>
  <c r="Y88" i="25"/>
  <c r="X88" i="25"/>
  <c r="W88" i="25"/>
  <c r="V88" i="25"/>
  <c r="U88" i="25"/>
  <c r="T88" i="25"/>
  <c r="S88" i="25"/>
  <c r="R88" i="25"/>
  <c r="Q88" i="25"/>
  <c r="P88" i="25"/>
  <c r="O88" i="25"/>
  <c r="N88" i="25"/>
  <c r="M88" i="25"/>
  <c r="L88" i="25"/>
  <c r="K88" i="25"/>
  <c r="J88" i="25"/>
  <c r="AA87" i="25"/>
  <c r="Z87" i="25"/>
  <c r="Y87" i="25"/>
  <c r="X87" i="25"/>
  <c r="W87" i="25"/>
  <c r="V87" i="25"/>
  <c r="U87" i="25"/>
  <c r="T87" i="25"/>
  <c r="S87" i="25"/>
  <c r="R87" i="25"/>
  <c r="Q87" i="25"/>
  <c r="P87" i="25"/>
  <c r="O87" i="25"/>
  <c r="N87" i="25"/>
  <c r="M87" i="25"/>
  <c r="L87" i="25"/>
  <c r="K87" i="25"/>
  <c r="J87" i="25"/>
  <c r="AA86" i="25"/>
  <c r="Z86" i="25"/>
  <c r="Y86" i="25"/>
  <c r="X86" i="25"/>
  <c r="W86" i="25"/>
  <c r="V86" i="25"/>
  <c r="U86" i="25"/>
  <c r="T86" i="25"/>
  <c r="S86" i="25"/>
  <c r="R86" i="25"/>
  <c r="Q86" i="25"/>
  <c r="P86" i="25"/>
  <c r="O86" i="25"/>
  <c r="N86" i="25"/>
  <c r="M86" i="25"/>
  <c r="L86" i="25"/>
  <c r="K86" i="25"/>
  <c r="J86" i="25"/>
  <c r="AA85" i="25"/>
  <c r="Z85" i="25"/>
  <c r="Y85" i="25"/>
  <c r="X85" i="25"/>
  <c r="W85" i="25"/>
  <c r="V85" i="25"/>
  <c r="U85" i="25"/>
  <c r="T85" i="25"/>
  <c r="S85" i="25"/>
  <c r="R85" i="25"/>
  <c r="Q85" i="25"/>
  <c r="P85" i="25"/>
  <c r="O85" i="25"/>
  <c r="N85" i="25"/>
  <c r="M85" i="25"/>
  <c r="L85" i="25"/>
  <c r="K85" i="25"/>
  <c r="J85" i="25"/>
  <c r="AA84" i="25"/>
  <c r="Z84" i="25"/>
  <c r="Y84" i="25"/>
  <c r="X84" i="25"/>
  <c r="W84" i="25"/>
  <c r="V84" i="25"/>
  <c r="U84" i="25"/>
  <c r="T84" i="25"/>
  <c r="S84" i="25"/>
  <c r="R84" i="25"/>
  <c r="Q84" i="25"/>
  <c r="P84" i="25"/>
  <c r="O84" i="25"/>
  <c r="N84" i="25"/>
  <c r="M84" i="25"/>
  <c r="L84" i="25"/>
  <c r="K84" i="25"/>
  <c r="J84" i="25"/>
  <c r="AA83" i="25"/>
  <c r="Z83" i="25"/>
  <c r="Y83" i="25"/>
  <c r="X83" i="25"/>
  <c r="W83" i="25"/>
  <c r="V83" i="25"/>
  <c r="U83" i="25"/>
  <c r="T83" i="25"/>
  <c r="S83" i="25"/>
  <c r="R83" i="25"/>
  <c r="Q83" i="25"/>
  <c r="P83" i="25"/>
  <c r="O83" i="25"/>
  <c r="N83" i="25"/>
  <c r="M83" i="25"/>
  <c r="L83" i="25"/>
  <c r="K83" i="25"/>
  <c r="J83" i="25"/>
  <c r="AA82" i="25"/>
  <c r="Z82" i="25"/>
  <c r="Y82" i="25"/>
  <c r="X82" i="25"/>
  <c r="W82" i="25"/>
  <c r="V82" i="25"/>
  <c r="U82" i="25"/>
  <c r="T82" i="25"/>
  <c r="S82" i="25"/>
  <c r="R82" i="25"/>
  <c r="Q82" i="25"/>
  <c r="P82" i="25"/>
  <c r="O82" i="25"/>
  <c r="N82" i="25"/>
  <c r="M82" i="25"/>
  <c r="L82" i="25"/>
  <c r="K82" i="25"/>
  <c r="J82" i="25"/>
  <c r="AA81" i="25"/>
  <c r="Z81" i="25"/>
  <c r="Y81" i="25"/>
  <c r="X81" i="25"/>
  <c r="W81" i="25"/>
  <c r="V81" i="25"/>
  <c r="U81" i="25"/>
  <c r="T81" i="25"/>
  <c r="S81" i="25"/>
  <c r="R81" i="25"/>
  <c r="Q81" i="25"/>
  <c r="P81" i="25"/>
  <c r="O81" i="25"/>
  <c r="N81" i="25"/>
  <c r="M81" i="25"/>
  <c r="L81" i="25"/>
  <c r="K81" i="25"/>
  <c r="J81" i="25"/>
  <c r="AA80" i="25"/>
  <c r="Z80" i="25"/>
  <c r="Y80" i="25"/>
  <c r="X80" i="25"/>
  <c r="W80" i="25"/>
  <c r="V80" i="25"/>
  <c r="U80" i="25"/>
  <c r="T80" i="25"/>
  <c r="S80" i="25"/>
  <c r="R80" i="25"/>
  <c r="Q80" i="25"/>
  <c r="P80" i="25"/>
  <c r="O80" i="25"/>
  <c r="N80" i="25"/>
  <c r="M80" i="25"/>
  <c r="L80" i="25"/>
  <c r="K80" i="25"/>
  <c r="J80" i="25"/>
  <c r="AA79" i="25"/>
  <c r="Z79" i="25"/>
  <c r="Y79" i="25"/>
  <c r="X79" i="25"/>
  <c r="W79" i="25"/>
  <c r="V79" i="25"/>
  <c r="U79" i="25"/>
  <c r="T79" i="25"/>
  <c r="S79" i="25"/>
  <c r="R79" i="25"/>
  <c r="Q79" i="25"/>
  <c r="P79" i="25"/>
  <c r="O79" i="25"/>
  <c r="N79" i="25"/>
  <c r="M79" i="25"/>
  <c r="L79" i="25"/>
  <c r="K79" i="25"/>
  <c r="J79" i="25"/>
  <c r="AA78" i="25"/>
  <c r="Z78" i="25"/>
  <c r="Y78" i="25"/>
  <c r="X78" i="25"/>
  <c r="W78" i="25"/>
  <c r="V78" i="25"/>
  <c r="U78" i="25"/>
  <c r="T78" i="25"/>
  <c r="S78" i="25"/>
  <c r="R78" i="25"/>
  <c r="Q78" i="25"/>
  <c r="P78" i="25"/>
  <c r="O78" i="25"/>
  <c r="N78" i="25"/>
  <c r="M78" i="25"/>
  <c r="L78" i="25"/>
  <c r="K78" i="25"/>
  <c r="J78" i="25"/>
  <c r="AA77" i="25"/>
  <c r="Z77" i="25"/>
  <c r="Y77" i="25"/>
  <c r="X77" i="25"/>
  <c r="W77" i="25"/>
  <c r="V77" i="25"/>
  <c r="U77" i="25"/>
  <c r="T77" i="25"/>
  <c r="S77" i="25"/>
  <c r="R77" i="25"/>
  <c r="Q77" i="25"/>
  <c r="P77" i="25"/>
  <c r="O77" i="25"/>
  <c r="N77" i="25"/>
  <c r="M77" i="25"/>
  <c r="L77" i="25"/>
  <c r="K77" i="25"/>
  <c r="J77" i="25"/>
  <c r="AA76" i="25"/>
  <c r="Z76" i="25"/>
  <c r="Y76" i="25"/>
  <c r="X76" i="25"/>
  <c r="W76" i="25"/>
  <c r="V76" i="25"/>
  <c r="U76" i="25"/>
  <c r="T76" i="25"/>
  <c r="S76" i="25"/>
  <c r="R76" i="25"/>
  <c r="Q76" i="25"/>
  <c r="P76" i="25"/>
  <c r="O76" i="25"/>
  <c r="N76" i="25"/>
  <c r="M76" i="25"/>
  <c r="L76" i="25"/>
  <c r="K76" i="25"/>
  <c r="J76" i="25"/>
  <c r="AA75" i="25"/>
  <c r="Z75" i="25"/>
  <c r="Y75" i="25"/>
  <c r="X75" i="25"/>
  <c r="W75" i="25"/>
  <c r="V75" i="25"/>
  <c r="U75" i="25"/>
  <c r="T75" i="25"/>
  <c r="S75" i="25"/>
  <c r="R75" i="25"/>
  <c r="Q75" i="25"/>
  <c r="P75" i="25"/>
  <c r="O75" i="25"/>
  <c r="N75" i="25"/>
  <c r="M75" i="25"/>
  <c r="L75" i="25"/>
  <c r="K75" i="25"/>
  <c r="J75" i="25"/>
  <c r="AA74" i="25"/>
  <c r="Z74" i="25"/>
  <c r="Y74" i="25"/>
  <c r="X74" i="25"/>
  <c r="W74" i="25"/>
  <c r="V74" i="25"/>
  <c r="U74" i="25"/>
  <c r="T74" i="25"/>
  <c r="S74" i="25"/>
  <c r="R74" i="25"/>
  <c r="Q74" i="25"/>
  <c r="P74" i="25"/>
  <c r="O74" i="25"/>
  <c r="N74" i="25"/>
  <c r="M74" i="25"/>
  <c r="L74" i="25"/>
  <c r="K74" i="25"/>
  <c r="J74" i="25"/>
  <c r="AA73" i="25"/>
  <c r="Z73" i="25"/>
  <c r="Y73" i="25"/>
  <c r="X73" i="25"/>
  <c r="W73" i="25"/>
  <c r="V73" i="25"/>
  <c r="U73" i="25"/>
  <c r="T73" i="25"/>
  <c r="S73" i="25"/>
  <c r="R73" i="25"/>
  <c r="Q73" i="25"/>
  <c r="P73" i="25"/>
  <c r="O73" i="25"/>
  <c r="N73" i="25"/>
  <c r="M73" i="25"/>
  <c r="L73" i="25"/>
  <c r="K73" i="25"/>
  <c r="J73" i="25"/>
  <c r="AA72" i="25"/>
  <c r="Z72" i="25"/>
  <c r="Y72" i="25"/>
  <c r="X72" i="25"/>
  <c r="W72" i="25"/>
  <c r="V72" i="25"/>
  <c r="U72" i="25"/>
  <c r="T72" i="25"/>
  <c r="S72" i="25"/>
  <c r="R72" i="25"/>
  <c r="Q72" i="25"/>
  <c r="P72" i="25"/>
  <c r="O72" i="25"/>
  <c r="N72" i="25"/>
  <c r="M72" i="25"/>
  <c r="L72" i="25"/>
  <c r="K72" i="25"/>
  <c r="J72" i="25"/>
  <c r="AA71" i="25"/>
  <c r="Z71" i="25"/>
  <c r="Y71" i="25"/>
  <c r="X71" i="25"/>
  <c r="W71" i="25"/>
  <c r="V71" i="25"/>
  <c r="U71" i="25"/>
  <c r="T71" i="25"/>
  <c r="S71" i="25"/>
  <c r="R71" i="25"/>
  <c r="Q71" i="25"/>
  <c r="P71" i="25"/>
  <c r="O71" i="25"/>
  <c r="N71" i="25"/>
  <c r="M71" i="25"/>
  <c r="L71" i="25"/>
  <c r="K71" i="25"/>
  <c r="J71" i="25"/>
  <c r="AA70" i="25"/>
  <c r="Z70" i="25"/>
  <c r="Y70" i="25"/>
  <c r="X70" i="25"/>
  <c r="W70" i="25"/>
  <c r="V70" i="25"/>
  <c r="U70" i="25"/>
  <c r="T70" i="25"/>
  <c r="S70" i="25"/>
  <c r="R70" i="25"/>
  <c r="Q70" i="25"/>
  <c r="P70" i="25"/>
  <c r="O70" i="25"/>
  <c r="N70" i="25"/>
  <c r="M70" i="25"/>
  <c r="L70" i="25"/>
  <c r="K70" i="25"/>
  <c r="J70" i="25"/>
  <c r="AA69" i="25"/>
  <c r="Z69" i="25"/>
  <c r="Y69" i="25"/>
  <c r="X69" i="25"/>
  <c r="W69" i="25"/>
  <c r="V69" i="25"/>
  <c r="U69" i="25"/>
  <c r="T69" i="25"/>
  <c r="S69" i="25"/>
  <c r="R69" i="25"/>
  <c r="Q69" i="25"/>
  <c r="P69" i="25"/>
  <c r="O69" i="25"/>
  <c r="N69" i="25"/>
  <c r="M69" i="25"/>
  <c r="L69" i="25"/>
  <c r="K69" i="25"/>
  <c r="J69" i="25"/>
  <c r="AA68" i="25"/>
  <c r="Z68" i="25"/>
  <c r="Y68" i="25"/>
  <c r="X68" i="25"/>
  <c r="W68" i="25"/>
  <c r="V68" i="25"/>
  <c r="U68" i="25"/>
  <c r="T68" i="25"/>
  <c r="S68" i="25"/>
  <c r="R68" i="25"/>
  <c r="Q68" i="25"/>
  <c r="P68" i="25"/>
  <c r="O68" i="25"/>
  <c r="N68" i="25"/>
  <c r="M68" i="25"/>
  <c r="L68" i="25"/>
  <c r="K68" i="25"/>
  <c r="J68" i="25"/>
  <c r="AA67" i="25"/>
  <c r="Z67" i="25"/>
  <c r="Y67" i="25"/>
  <c r="X67" i="25"/>
  <c r="W67" i="25"/>
  <c r="V67" i="25"/>
  <c r="U67" i="25"/>
  <c r="T67" i="25"/>
  <c r="S67" i="25"/>
  <c r="R67" i="25"/>
  <c r="Q67" i="25"/>
  <c r="P67" i="25"/>
  <c r="O67" i="25"/>
  <c r="N67" i="25"/>
  <c r="M67" i="25"/>
  <c r="L67" i="25"/>
  <c r="K67" i="25"/>
  <c r="J67" i="25"/>
  <c r="AA66" i="25"/>
  <c r="Z66" i="25"/>
  <c r="Y66" i="25"/>
  <c r="X66" i="25"/>
  <c r="W66" i="25"/>
  <c r="V66" i="25"/>
  <c r="U66" i="25"/>
  <c r="T66" i="25"/>
  <c r="S66" i="25"/>
  <c r="R66" i="25"/>
  <c r="Q66" i="25"/>
  <c r="P66" i="25"/>
  <c r="O66" i="25"/>
  <c r="N66" i="25"/>
  <c r="M66" i="25"/>
  <c r="L66" i="25"/>
  <c r="K66" i="25"/>
  <c r="J66" i="25"/>
  <c r="AA65" i="25"/>
  <c r="Z65" i="25"/>
  <c r="Y65" i="25"/>
  <c r="X65" i="25"/>
  <c r="W65" i="25"/>
  <c r="V65" i="25"/>
  <c r="U65" i="25"/>
  <c r="T65" i="25"/>
  <c r="S65" i="25"/>
  <c r="R65" i="25"/>
  <c r="Q65" i="25"/>
  <c r="P65" i="25"/>
  <c r="O65" i="25"/>
  <c r="N65" i="25"/>
  <c r="M65" i="25"/>
  <c r="L65" i="25"/>
  <c r="K65" i="25"/>
  <c r="J65" i="25"/>
  <c r="AA64" i="25"/>
  <c r="Z64" i="25"/>
  <c r="Y64" i="25"/>
  <c r="X64" i="25"/>
  <c r="W64" i="25"/>
  <c r="V64" i="25"/>
  <c r="U64" i="25"/>
  <c r="T64" i="25"/>
  <c r="S64" i="25"/>
  <c r="R64" i="25"/>
  <c r="Q64" i="25"/>
  <c r="P64" i="25"/>
  <c r="O64" i="25"/>
  <c r="N64" i="25"/>
  <c r="M64" i="25"/>
  <c r="L64" i="25"/>
  <c r="K64" i="25"/>
  <c r="J64" i="25"/>
  <c r="I64" i="25"/>
  <c r="H64" i="25"/>
  <c r="G64" i="25"/>
  <c r="F64" i="25"/>
  <c r="E64" i="25"/>
  <c r="D64" i="25"/>
  <c r="C64" i="25"/>
  <c r="AA63" i="25"/>
  <c r="Z63" i="25"/>
  <c r="Y63" i="25"/>
  <c r="X63" i="25"/>
  <c r="W63" i="25"/>
  <c r="V63" i="25"/>
  <c r="U63" i="25"/>
  <c r="T63" i="25"/>
  <c r="S63" i="25"/>
  <c r="R63" i="25"/>
  <c r="Q63" i="25"/>
  <c r="P63" i="25"/>
  <c r="O63" i="25"/>
  <c r="N63" i="25"/>
  <c r="M63" i="25"/>
  <c r="L63" i="25"/>
  <c r="K63" i="25"/>
  <c r="J63" i="25"/>
  <c r="I63" i="25"/>
  <c r="H63" i="25"/>
  <c r="G63" i="25"/>
  <c r="F63" i="25"/>
  <c r="E63" i="25"/>
  <c r="D63" i="25"/>
  <c r="C63" i="25"/>
  <c r="AA62" i="25"/>
  <c r="Z62" i="25"/>
  <c r="Y62" i="25"/>
  <c r="X62" i="25"/>
  <c r="W62" i="25"/>
  <c r="V62" i="25"/>
  <c r="U62" i="25"/>
  <c r="T62" i="25"/>
  <c r="S62" i="25"/>
  <c r="R62" i="25"/>
  <c r="Q62" i="25"/>
  <c r="P62" i="25"/>
  <c r="O62" i="25"/>
  <c r="N62" i="25"/>
  <c r="M62" i="25"/>
  <c r="L62" i="25"/>
  <c r="K62" i="25"/>
  <c r="J62" i="25"/>
  <c r="I62" i="25"/>
  <c r="H62" i="25"/>
  <c r="G62" i="25"/>
  <c r="F62" i="25"/>
  <c r="E62" i="25"/>
  <c r="D62" i="25"/>
  <c r="C62" i="25"/>
  <c r="AA61" i="25"/>
  <c r="Z61" i="25"/>
  <c r="Y61" i="25"/>
  <c r="X61" i="25"/>
  <c r="W61" i="25"/>
  <c r="V61" i="25"/>
  <c r="U61" i="25"/>
  <c r="T61" i="25"/>
  <c r="S61" i="25"/>
  <c r="R61" i="25"/>
  <c r="Q61" i="25"/>
  <c r="P61" i="25"/>
  <c r="O61" i="25"/>
  <c r="N61" i="25"/>
  <c r="M61" i="25"/>
  <c r="L61" i="25"/>
  <c r="K61" i="25"/>
  <c r="J61" i="25"/>
  <c r="I61" i="25"/>
  <c r="H61" i="25"/>
  <c r="G61" i="25"/>
  <c r="F61" i="25"/>
  <c r="E61" i="25"/>
  <c r="D61" i="25"/>
  <c r="C61" i="25"/>
  <c r="AA60" i="25"/>
  <c r="Z60" i="25"/>
  <c r="Y60" i="25"/>
  <c r="X60" i="25"/>
  <c r="W60" i="25"/>
  <c r="V60" i="25"/>
  <c r="U60" i="25"/>
  <c r="T60" i="25"/>
  <c r="S60" i="25"/>
  <c r="R60" i="25"/>
  <c r="Q60" i="25"/>
  <c r="P60" i="25"/>
  <c r="O60" i="25"/>
  <c r="N60" i="25"/>
  <c r="M60" i="25"/>
  <c r="L60" i="25"/>
  <c r="K60" i="25"/>
  <c r="J60" i="25"/>
  <c r="I60" i="25"/>
  <c r="H60" i="25"/>
  <c r="G60" i="25"/>
  <c r="F60" i="25"/>
  <c r="E60" i="25"/>
  <c r="D60" i="25"/>
  <c r="C60" i="25"/>
  <c r="AA59" i="25"/>
  <c r="Z59" i="25"/>
  <c r="Y59" i="25"/>
  <c r="X59" i="25"/>
  <c r="W59" i="25"/>
  <c r="V59" i="25"/>
  <c r="U59" i="25"/>
  <c r="T59" i="25"/>
  <c r="S59" i="25"/>
  <c r="R59" i="25"/>
  <c r="Q59" i="25"/>
  <c r="P59" i="25"/>
  <c r="O59" i="25"/>
  <c r="N59" i="25"/>
  <c r="M59" i="25"/>
  <c r="L59" i="25"/>
  <c r="K59" i="25"/>
  <c r="J59" i="25"/>
  <c r="I59" i="25"/>
  <c r="H59" i="25"/>
  <c r="G59" i="25"/>
  <c r="F59" i="25"/>
  <c r="E59" i="25"/>
  <c r="D59" i="25"/>
  <c r="C59" i="25"/>
  <c r="AA58" i="25"/>
  <c r="Z58" i="25"/>
  <c r="Y58" i="25"/>
  <c r="X58" i="25"/>
  <c r="W58" i="25"/>
  <c r="V58" i="25"/>
  <c r="U58" i="25"/>
  <c r="T58" i="25"/>
  <c r="S58" i="25"/>
  <c r="R58" i="25"/>
  <c r="Q58" i="25"/>
  <c r="P58" i="25"/>
  <c r="O58" i="25"/>
  <c r="N58" i="25"/>
  <c r="M58" i="25"/>
  <c r="L58" i="25"/>
  <c r="K58" i="25"/>
  <c r="J58" i="25"/>
  <c r="I58" i="25"/>
  <c r="H58" i="25"/>
  <c r="G58" i="25"/>
  <c r="F58" i="25"/>
  <c r="E58" i="25"/>
  <c r="D58" i="25"/>
  <c r="C58" i="25"/>
  <c r="AA57" i="25"/>
  <c r="Z57" i="25"/>
  <c r="Y57" i="25"/>
  <c r="X57" i="25"/>
  <c r="W57" i="25"/>
  <c r="V57" i="25"/>
  <c r="U57" i="25"/>
  <c r="T57" i="25"/>
  <c r="S57" i="25"/>
  <c r="R57" i="25"/>
  <c r="Q57" i="25"/>
  <c r="P57" i="25"/>
  <c r="O57" i="25"/>
  <c r="N57" i="25"/>
  <c r="M57" i="25"/>
  <c r="L57" i="25"/>
  <c r="K57" i="25"/>
  <c r="J57" i="25"/>
  <c r="I57" i="25"/>
  <c r="H57" i="25"/>
  <c r="G57" i="25"/>
  <c r="F57" i="25"/>
  <c r="E57" i="25"/>
  <c r="D57" i="25"/>
  <c r="C57" i="25"/>
  <c r="AA56" i="25"/>
  <c r="Z56" i="25"/>
  <c r="Y56" i="25"/>
  <c r="X56" i="25"/>
  <c r="W56" i="25"/>
  <c r="V56" i="25"/>
  <c r="U56" i="25"/>
  <c r="T56" i="25"/>
  <c r="S56" i="25"/>
  <c r="R56" i="25"/>
  <c r="Q56" i="25"/>
  <c r="P56" i="25"/>
  <c r="O56" i="25"/>
  <c r="N56" i="25"/>
  <c r="M56" i="25"/>
  <c r="L56" i="25"/>
  <c r="K56" i="25"/>
  <c r="J56" i="25"/>
  <c r="I56" i="25"/>
  <c r="H56" i="25"/>
  <c r="G56" i="25"/>
  <c r="F56" i="25"/>
  <c r="E56" i="25"/>
  <c r="D56" i="25"/>
  <c r="C56" i="25"/>
  <c r="AA55" i="25"/>
  <c r="Z55" i="25"/>
  <c r="Y55" i="25"/>
  <c r="X55" i="25"/>
  <c r="W55" i="25"/>
  <c r="V55" i="25"/>
  <c r="U55" i="25"/>
  <c r="T55" i="25"/>
  <c r="S55" i="25"/>
  <c r="R55" i="25"/>
  <c r="Q55" i="25"/>
  <c r="P55" i="25"/>
  <c r="O55" i="25"/>
  <c r="N55" i="25"/>
  <c r="M55" i="25"/>
  <c r="L55" i="25"/>
  <c r="K55" i="25"/>
  <c r="J55" i="25"/>
  <c r="I55" i="25"/>
  <c r="H55" i="25"/>
  <c r="G55" i="25"/>
  <c r="F55" i="25"/>
  <c r="E55" i="25"/>
  <c r="D55" i="25"/>
  <c r="C55" i="25"/>
  <c r="AA54" i="25"/>
  <c r="Z54" i="25"/>
  <c r="Y54" i="25"/>
  <c r="X54" i="25"/>
  <c r="W54" i="25"/>
  <c r="V54" i="25"/>
  <c r="U54" i="25"/>
  <c r="T54" i="25"/>
  <c r="S54" i="25"/>
  <c r="R54" i="25"/>
  <c r="Q54" i="25"/>
  <c r="P54" i="25"/>
  <c r="O54" i="25"/>
  <c r="N54" i="25"/>
  <c r="M54" i="25"/>
  <c r="L54" i="25"/>
  <c r="K54" i="25"/>
  <c r="J54" i="25"/>
  <c r="I54" i="25"/>
  <c r="H54" i="25"/>
  <c r="G54" i="25"/>
  <c r="F54" i="25"/>
  <c r="E54" i="25"/>
  <c r="D54" i="25"/>
  <c r="C54" i="25"/>
  <c r="AA53" i="25"/>
  <c r="Z53" i="25"/>
  <c r="Y53" i="25"/>
  <c r="X53" i="25"/>
  <c r="W53" i="25"/>
  <c r="V53" i="25"/>
  <c r="U53" i="25"/>
  <c r="T53" i="25"/>
  <c r="S53" i="25"/>
  <c r="R53" i="25"/>
  <c r="Q53" i="25"/>
  <c r="P53" i="25"/>
  <c r="O53" i="25"/>
  <c r="N53" i="25"/>
  <c r="M53" i="25"/>
  <c r="L53" i="25"/>
  <c r="K53" i="25"/>
  <c r="J53" i="25"/>
  <c r="I53" i="25"/>
  <c r="H53" i="25"/>
  <c r="G53" i="25"/>
  <c r="F53" i="25"/>
  <c r="E53" i="25"/>
  <c r="D53" i="25"/>
  <c r="C53" i="25"/>
  <c r="AA52" i="25"/>
  <c r="Z52" i="25"/>
  <c r="Y52" i="25"/>
  <c r="X52" i="25"/>
  <c r="W52" i="25"/>
  <c r="V52" i="25"/>
  <c r="U52" i="25"/>
  <c r="T52" i="25"/>
  <c r="S52" i="25"/>
  <c r="R52" i="25"/>
  <c r="Q52" i="25"/>
  <c r="P52" i="25"/>
  <c r="O52" i="25"/>
  <c r="N52" i="25"/>
  <c r="M52" i="25"/>
  <c r="L52" i="25"/>
  <c r="K52" i="25"/>
  <c r="J52" i="25"/>
  <c r="I52" i="25"/>
  <c r="H52" i="25"/>
  <c r="G52" i="25"/>
  <c r="F52" i="25"/>
  <c r="E52" i="25"/>
  <c r="D52" i="25"/>
  <c r="C52" i="25"/>
  <c r="AA51" i="25"/>
  <c r="Z51" i="25"/>
  <c r="Y51" i="25"/>
  <c r="X51" i="25"/>
  <c r="W51" i="25"/>
  <c r="V51" i="25"/>
  <c r="U51" i="25"/>
  <c r="T51" i="25"/>
  <c r="S51" i="25"/>
  <c r="R51" i="25"/>
  <c r="Q51" i="25"/>
  <c r="P51" i="25"/>
  <c r="O51" i="25"/>
  <c r="N51" i="25"/>
  <c r="M51" i="25"/>
  <c r="L51" i="25"/>
  <c r="K51" i="25"/>
  <c r="J51" i="25"/>
  <c r="I51" i="25"/>
  <c r="H51" i="25"/>
  <c r="G51" i="25"/>
  <c r="F51" i="25"/>
  <c r="E51" i="25"/>
  <c r="D51" i="25"/>
  <c r="C51" i="25"/>
  <c r="AA50" i="25"/>
  <c r="Z50" i="25"/>
  <c r="Y50" i="25"/>
  <c r="X50" i="25"/>
  <c r="W50" i="25"/>
  <c r="V50" i="25"/>
  <c r="U50" i="25"/>
  <c r="T50" i="25"/>
  <c r="S50" i="25"/>
  <c r="R50" i="25"/>
  <c r="Q50" i="25"/>
  <c r="P50" i="25"/>
  <c r="O50" i="25"/>
  <c r="N50" i="25"/>
  <c r="M50" i="25"/>
  <c r="L50" i="25"/>
  <c r="K50" i="25"/>
  <c r="J50" i="25"/>
  <c r="I50" i="25"/>
  <c r="H50" i="25"/>
  <c r="G50" i="25"/>
  <c r="F50" i="25"/>
  <c r="E50" i="25"/>
  <c r="D50" i="25"/>
  <c r="C50" i="25"/>
  <c r="AA49" i="25"/>
  <c r="Z49" i="25"/>
  <c r="Y49" i="25"/>
  <c r="X49" i="25"/>
  <c r="W49" i="25"/>
  <c r="V49" i="25"/>
  <c r="U49" i="25"/>
  <c r="T49" i="25"/>
  <c r="S49" i="25"/>
  <c r="R49" i="25"/>
  <c r="Q49" i="25"/>
  <c r="P49" i="25"/>
  <c r="O49" i="25"/>
  <c r="N49" i="25"/>
  <c r="M49" i="25"/>
  <c r="L49" i="25"/>
  <c r="K49" i="25"/>
  <c r="J49" i="25"/>
  <c r="I49" i="25"/>
  <c r="H49" i="25"/>
  <c r="G49" i="25"/>
  <c r="F49" i="25"/>
  <c r="E49" i="25"/>
  <c r="D49" i="25"/>
  <c r="C49" i="25"/>
  <c r="AA48" i="25"/>
  <c r="Z48" i="25"/>
  <c r="Y48" i="25"/>
  <c r="X48" i="25"/>
  <c r="W48" i="25"/>
  <c r="V48" i="25"/>
  <c r="U48" i="25"/>
  <c r="T48" i="25"/>
  <c r="S48" i="25"/>
  <c r="R48" i="25"/>
  <c r="Q48" i="25"/>
  <c r="P48" i="25"/>
  <c r="O48" i="25"/>
  <c r="N48" i="25"/>
  <c r="M48" i="25"/>
  <c r="L48" i="25"/>
  <c r="K48" i="25"/>
  <c r="J48" i="25"/>
  <c r="I48" i="25"/>
  <c r="H48" i="25"/>
  <c r="G48" i="25"/>
  <c r="F48" i="25"/>
  <c r="E48" i="25"/>
  <c r="D48" i="25"/>
  <c r="C48" i="25"/>
  <c r="AA47" i="25"/>
  <c r="Z47" i="25"/>
  <c r="Y47" i="25"/>
  <c r="X47" i="25"/>
  <c r="W47" i="25"/>
  <c r="V47" i="25"/>
  <c r="U47" i="25"/>
  <c r="T47" i="25"/>
  <c r="S47" i="25"/>
  <c r="R47" i="25"/>
  <c r="Q47" i="25"/>
  <c r="P47" i="25"/>
  <c r="O47" i="25"/>
  <c r="N47" i="25"/>
  <c r="M47" i="25"/>
  <c r="L47" i="25"/>
  <c r="K47" i="25"/>
  <c r="J47" i="25"/>
  <c r="I47" i="25"/>
  <c r="H47" i="25"/>
  <c r="G47" i="25"/>
  <c r="F47" i="25"/>
  <c r="E47" i="25"/>
  <c r="D47" i="25"/>
  <c r="C47" i="25"/>
  <c r="AA46" i="25"/>
  <c r="Z46" i="25"/>
  <c r="Y46" i="25"/>
  <c r="X46" i="25"/>
  <c r="W46" i="25"/>
  <c r="V46" i="25"/>
  <c r="U46" i="25"/>
  <c r="T46" i="25"/>
  <c r="S46" i="25"/>
  <c r="R46" i="25"/>
  <c r="Q46" i="25"/>
  <c r="P46" i="25"/>
  <c r="O46" i="25"/>
  <c r="N46" i="25"/>
  <c r="M46" i="25"/>
  <c r="L46" i="25"/>
  <c r="K46" i="25"/>
  <c r="J46" i="25"/>
  <c r="I46" i="25"/>
  <c r="H46" i="25"/>
  <c r="G46" i="25"/>
  <c r="F46" i="25"/>
  <c r="E46" i="25"/>
  <c r="D46" i="25"/>
  <c r="C46" i="25"/>
  <c r="AA45" i="25"/>
  <c r="Z45" i="25"/>
  <c r="Y45" i="25"/>
  <c r="X45" i="25"/>
  <c r="W45" i="25"/>
  <c r="V45" i="25"/>
  <c r="U45" i="25"/>
  <c r="T45" i="25"/>
  <c r="S45" i="25"/>
  <c r="R45" i="25"/>
  <c r="Q45" i="25"/>
  <c r="P45" i="25"/>
  <c r="O45" i="25"/>
  <c r="N45" i="25"/>
  <c r="M45" i="25"/>
  <c r="L45" i="25"/>
  <c r="K45" i="25"/>
  <c r="J45" i="25"/>
  <c r="I45" i="25"/>
  <c r="H45" i="25"/>
  <c r="G45" i="25"/>
  <c r="F45" i="25"/>
  <c r="E45" i="25"/>
  <c r="D45" i="25"/>
  <c r="C45" i="25"/>
  <c r="AA44" i="25"/>
  <c r="Z44" i="25"/>
  <c r="Y44" i="25"/>
  <c r="X44" i="25"/>
  <c r="W44" i="25"/>
  <c r="V44" i="25"/>
  <c r="U44" i="25"/>
  <c r="T44" i="25"/>
  <c r="S44" i="25"/>
  <c r="R44" i="25"/>
  <c r="Q44" i="25"/>
  <c r="P44" i="25"/>
  <c r="O44" i="25"/>
  <c r="N44" i="25"/>
  <c r="M44" i="25"/>
  <c r="L44" i="25"/>
  <c r="K44" i="25"/>
  <c r="J44" i="25"/>
  <c r="I44" i="25"/>
  <c r="H44" i="25"/>
  <c r="G44" i="25"/>
  <c r="F44" i="25"/>
  <c r="E44" i="25"/>
  <c r="D44" i="25"/>
  <c r="C44" i="25"/>
  <c r="AA43" i="25"/>
  <c r="Z43" i="25"/>
  <c r="Y43" i="25"/>
  <c r="X43" i="25"/>
  <c r="W43" i="25"/>
  <c r="V43" i="25"/>
  <c r="U43" i="25"/>
  <c r="T43" i="25"/>
  <c r="S43" i="25"/>
  <c r="R43" i="25"/>
  <c r="Q43" i="25"/>
  <c r="P43" i="25"/>
  <c r="O43" i="25"/>
  <c r="N43" i="25"/>
  <c r="M43" i="25"/>
  <c r="L43" i="25"/>
  <c r="K43" i="25"/>
  <c r="J43" i="25"/>
  <c r="I43" i="25"/>
  <c r="H43" i="25"/>
  <c r="G43" i="25"/>
  <c r="F43" i="25"/>
  <c r="E43" i="25"/>
  <c r="D43" i="25"/>
  <c r="C43" i="25"/>
  <c r="AA42" i="25"/>
  <c r="Z42" i="25"/>
  <c r="Y42" i="25"/>
  <c r="X42" i="25"/>
  <c r="W42" i="25"/>
  <c r="V42" i="25"/>
  <c r="U42" i="25"/>
  <c r="T42" i="25"/>
  <c r="S42" i="25"/>
  <c r="R42" i="25"/>
  <c r="Q42" i="25"/>
  <c r="P42" i="25"/>
  <c r="O42" i="25"/>
  <c r="N42" i="25"/>
  <c r="M42" i="25"/>
  <c r="L42" i="25"/>
  <c r="K42" i="25"/>
  <c r="J42" i="25"/>
  <c r="I42" i="25"/>
  <c r="H42" i="25"/>
  <c r="G42" i="25"/>
  <c r="F42" i="25"/>
  <c r="E42" i="25"/>
  <c r="D42" i="25"/>
  <c r="C42" i="25"/>
  <c r="AA41" i="25"/>
  <c r="Z41" i="25"/>
  <c r="Y41" i="25"/>
  <c r="X41" i="25"/>
  <c r="W41" i="25"/>
  <c r="V41" i="25"/>
  <c r="U41" i="25"/>
  <c r="T41" i="25"/>
  <c r="S41" i="25"/>
  <c r="R41" i="25"/>
  <c r="Q41" i="25"/>
  <c r="P41" i="25"/>
  <c r="O41" i="25"/>
  <c r="N41" i="25"/>
  <c r="M41" i="25"/>
  <c r="L41" i="25"/>
  <c r="K41" i="25"/>
  <c r="J41" i="25"/>
  <c r="I41" i="25"/>
  <c r="H41" i="25"/>
  <c r="G41" i="25"/>
  <c r="F41" i="25"/>
  <c r="E41" i="25"/>
  <c r="D41" i="25"/>
  <c r="C41" i="25"/>
  <c r="AA40" i="25"/>
  <c r="Z40" i="25"/>
  <c r="Y40" i="25"/>
  <c r="X40" i="25"/>
  <c r="W40" i="25"/>
  <c r="V40" i="25"/>
  <c r="U40" i="25"/>
  <c r="T40" i="25"/>
  <c r="S40" i="25"/>
  <c r="R40" i="25"/>
  <c r="Q40" i="25"/>
  <c r="P40" i="25"/>
  <c r="O40" i="25"/>
  <c r="N40" i="25"/>
  <c r="M40" i="25"/>
  <c r="L40" i="25"/>
  <c r="K40" i="25"/>
  <c r="J40" i="25"/>
  <c r="I40" i="25"/>
  <c r="H40" i="25"/>
  <c r="G40" i="25"/>
  <c r="F40" i="25"/>
  <c r="E40" i="25"/>
  <c r="D40" i="25"/>
  <c r="C40" i="25"/>
  <c r="AA39" i="25"/>
  <c r="Z39" i="25"/>
  <c r="Y39" i="25"/>
  <c r="X39" i="25"/>
  <c r="W39" i="25"/>
  <c r="V39" i="25"/>
  <c r="U39" i="25"/>
  <c r="T39" i="25"/>
  <c r="S39" i="25"/>
  <c r="R39" i="25"/>
  <c r="Q39" i="25"/>
  <c r="P39" i="25"/>
  <c r="O39" i="25"/>
  <c r="N39" i="25"/>
  <c r="M39" i="25"/>
  <c r="L39" i="25"/>
  <c r="K39" i="25"/>
  <c r="J39" i="25"/>
  <c r="I39" i="25"/>
  <c r="H39" i="25"/>
  <c r="G39" i="25"/>
  <c r="F39" i="25"/>
  <c r="E39" i="25"/>
  <c r="D39" i="25"/>
  <c r="C39" i="25"/>
  <c r="AA38" i="25"/>
  <c r="Z38" i="25"/>
  <c r="Y38" i="25"/>
  <c r="X38" i="25"/>
  <c r="W38" i="25"/>
  <c r="V38" i="25"/>
  <c r="U38" i="25"/>
  <c r="T38" i="25"/>
  <c r="S38" i="25"/>
  <c r="R38" i="25"/>
  <c r="Q38" i="25"/>
  <c r="P38" i="25"/>
  <c r="O38" i="25"/>
  <c r="N38" i="25"/>
  <c r="M38" i="25"/>
  <c r="L38" i="25"/>
  <c r="K38" i="25"/>
  <c r="J38" i="25"/>
  <c r="I38" i="25"/>
  <c r="H38" i="25"/>
  <c r="G38" i="25"/>
  <c r="F38" i="25"/>
  <c r="E38" i="25"/>
  <c r="D38" i="25"/>
  <c r="C38" i="25"/>
  <c r="AA37" i="25"/>
  <c r="Z37" i="25"/>
  <c r="Y37" i="25"/>
  <c r="X37" i="25"/>
  <c r="W37" i="25"/>
  <c r="V37" i="25"/>
  <c r="U37" i="25"/>
  <c r="T37" i="25"/>
  <c r="S37" i="25"/>
  <c r="R37" i="25"/>
  <c r="Q37" i="25"/>
  <c r="P37" i="25"/>
  <c r="O37" i="25"/>
  <c r="N37" i="25"/>
  <c r="M37" i="25"/>
  <c r="L37" i="25"/>
  <c r="K37" i="25"/>
  <c r="J37" i="25"/>
  <c r="I37" i="25"/>
  <c r="H37" i="25"/>
  <c r="G37" i="25"/>
  <c r="F37" i="25"/>
  <c r="E37" i="25"/>
  <c r="D37" i="25"/>
  <c r="C37" i="25"/>
  <c r="AA36" i="25"/>
  <c r="Z36" i="25"/>
  <c r="Y36" i="25"/>
  <c r="X36" i="25"/>
  <c r="W36" i="25"/>
  <c r="V36" i="25"/>
  <c r="U36" i="25"/>
  <c r="T36" i="25"/>
  <c r="S36" i="25"/>
  <c r="R36" i="25"/>
  <c r="Q36" i="25"/>
  <c r="P36" i="25"/>
  <c r="O36" i="25"/>
  <c r="N36" i="25"/>
  <c r="M36" i="25"/>
  <c r="L36" i="25"/>
  <c r="K36" i="25"/>
  <c r="J36" i="25"/>
  <c r="I36" i="25"/>
  <c r="H36" i="25"/>
  <c r="G36" i="25"/>
  <c r="F36" i="25"/>
  <c r="E36" i="25"/>
  <c r="D36" i="25"/>
  <c r="C36" i="25"/>
  <c r="AA35" i="25"/>
  <c r="Z35" i="25"/>
  <c r="Y35" i="25"/>
  <c r="X35" i="25"/>
  <c r="W35" i="25"/>
  <c r="V35" i="25"/>
  <c r="U35" i="25"/>
  <c r="T35" i="25"/>
  <c r="S35" i="25"/>
  <c r="R35" i="25"/>
  <c r="Q35" i="25"/>
  <c r="P35" i="25"/>
  <c r="O35" i="25"/>
  <c r="N35" i="25"/>
  <c r="M35" i="25"/>
  <c r="L35" i="25"/>
  <c r="K35" i="25"/>
  <c r="J35" i="25"/>
  <c r="I35" i="25"/>
  <c r="H35" i="25"/>
  <c r="G35" i="25"/>
  <c r="F35" i="25"/>
  <c r="E35" i="25"/>
  <c r="D35" i="25"/>
  <c r="C35" i="25"/>
  <c r="AA34" i="25"/>
  <c r="Z34" i="25"/>
  <c r="Y34" i="25"/>
  <c r="X34" i="25"/>
  <c r="W34" i="25"/>
  <c r="V34" i="25"/>
  <c r="U34" i="25"/>
  <c r="T34" i="25"/>
  <c r="S34" i="25"/>
  <c r="R34" i="25"/>
  <c r="Q34" i="25"/>
  <c r="P34" i="25"/>
  <c r="O34" i="25"/>
  <c r="N34" i="25"/>
  <c r="M34" i="25"/>
  <c r="L34" i="25"/>
  <c r="K34" i="25"/>
  <c r="J34" i="25"/>
  <c r="I34" i="25"/>
  <c r="H34" i="25"/>
  <c r="G34" i="25"/>
  <c r="F34" i="25"/>
  <c r="E34" i="25"/>
  <c r="D34" i="25"/>
  <c r="C34" i="25"/>
  <c r="AA33" i="25"/>
  <c r="Z33" i="25"/>
  <c r="Y33" i="25"/>
  <c r="X33" i="25"/>
  <c r="W33" i="25"/>
  <c r="V33" i="25"/>
  <c r="U33" i="25"/>
  <c r="T33" i="25"/>
  <c r="S33" i="25"/>
  <c r="R33" i="25"/>
  <c r="Q33" i="25"/>
  <c r="P33" i="25"/>
  <c r="O33" i="25"/>
  <c r="N33" i="25"/>
  <c r="M33" i="25"/>
  <c r="L33" i="25"/>
  <c r="K33" i="25"/>
  <c r="J33" i="25"/>
  <c r="I33" i="25"/>
  <c r="H33" i="25"/>
  <c r="G33" i="25"/>
  <c r="F33" i="25"/>
  <c r="E33" i="25"/>
  <c r="D33" i="25"/>
  <c r="C33" i="25"/>
  <c r="AA32" i="25"/>
  <c r="Z32" i="25"/>
  <c r="Y32" i="25"/>
  <c r="X32" i="25"/>
  <c r="W32" i="25"/>
  <c r="V32" i="25"/>
  <c r="U32" i="25"/>
  <c r="T32" i="25"/>
  <c r="S32" i="25"/>
  <c r="R32" i="25"/>
  <c r="Q32" i="25"/>
  <c r="P32" i="25"/>
  <c r="O32" i="25"/>
  <c r="N32" i="25"/>
  <c r="M32" i="25"/>
  <c r="L32" i="25"/>
  <c r="K32" i="25"/>
  <c r="J32" i="25"/>
  <c r="I32" i="25"/>
  <c r="H32" i="25"/>
  <c r="G32" i="25"/>
  <c r="F32" i="25"/>
  <c r="E32" i="25"/>
  <c r="D32" i="25"/>
  <c r="C32" i="25"/>
  <c r="AA31" i="25"/>
  <c r="Z31" i="25"/>
  <c r="Y31" i="25"/>
  <c r="X31" i="25"/>
  <c r="W31" i="25"/>
  <c r="V31" i="25"/>
  <c r="U31" i="25"/>
  <c r="T31" i="25"/>
  <c r="S31" i="25"/>
  <c r="R31" i="25"/>
  <c r="Q31" i="25"/>
  <c r="P31" i="25"/>
  <c r="O31" i="25"/>
  <c r="N31" i="25"/>
  <c r="M31" i="25"/>
  <c r="L31" i="25"/>
  <c r="K31" i="25"/>
  <c r="J31" i="25"/>
  <c r="I31" i="25"/>
  <c r="H31" i="25"/>
  <c r="G31" i="25"/>
  <c r="F31" i="25"/>
  <c r="E31" i="25"/>
  <c r="D31" i="25"/>
  <c r="C31" i="25"/>
  <c r="AA30" i="25"/>
  <c r="Z30" i="25"/>
  <c r="Y30" i="25"/>
  <c r="X30" i="25"/>
  <c r="W30" i="25"/>
  <c r="V30" i="25"/>
  <c r="U30" i="25"/>
  <c r="T30" i="25"/>
  <c r="S30" i="25"/>
  <c r="R30" i="25"/>
  <c r="Q30" i="25"/>
  <c r="P30" i="25"/>
  <c r="O30" i="25"/>
  <c r="N30" i="25"/>
  <c r="M30" i="25"/>
  <c r="L30" i="25"/>
  <c r="K30" i="25"/>
  <c r="J30" i="25"/>
  <c r="I30" i="25"/>
  <c r="H30" i="25"/>
  <c r="G30" i="25"/>
  <c r="F30" i="25"/>
  <c r="E30" i="25"/>
  <c r="D30" i="25"/>
  <c r="C30" i="25"/>
  <c r="AA29" i="25"/>
  <c r="Z29" i="25"/>
  <c r="Y29" i="25"/>
  <c r="X29" i="25"/>
  <c r="W29" i="25"/>
  <c r="V29" i="25"/>
  <c r="U29" i="25"/>
  <c r="T29" i="25"/>
  <c r="S29" i="25"/>
  <c r="R29" i="25"/>
  <c r="Q29" i="25"/>
  <c r="P29" i="25"/>
  <c r="O29" i="25"/>
  <c r="N29" i="25"/>
  <c r="M29" i="25"/>
  <c r="L29" i="25"/>
  <c r="K29" i="25"/>
  <c r="J29" i="25"/>
  <c r="I29" i="25"/>
  <c r="H29" i="25"/>
  <c r="G29" i="25"/>
  <c r="F29" i="25"/>
  <c r="E29" i="25"/>
  <c r="D29" i="25"/>
  <c r="C29" i="25"/>
  <c r="AA28" i="25"/>
  <c r="Z28" i="25"/>
  <c r="Y28" i="25"/>
  <c r="X28" i="25"/>
  <c r="W28" i="25"/>
  <c r="V28" i="25"/>
  <c r="U28" i="25"/>
  <c r="T28" i="25"/>
  <c r="S28" i="25"/>
  <c r="R28" i="25"/>
  <c r="Q28" i="25"/>
  <c r="P28" i="25"/>
  <c r="O28" i="25"/>
  <c r="N28" i="25"/>
  <c r="M28" i="25"/>
  <c r="L28" i="25"/>
  <c r="K28" i="25"/>
  <c r="J28" i="25"/>
  <c r="I28" i="25"/>
  <c r="H28" i="25"/>
  <c r="G28" i="25"/>
  <c r="F28" i="25"/>
  <c r="E28" i="25"/>
  <c r="D28" i="25"/>
  <c r="C28" i="25"/>
  <c r="AA27" i="25"/>
  <c r="Z27" i="25"/>
  <c r="Y27" i="25"/>
  <c r="X27" i="25"/>
  <c r="W27" i="25"/>
  <c r="V27" i="25"/>
  <c r="U27" i="25"/>
  <c r="T27" i="25"/>
  <c r="S27" i="25"/>
  <c r="R27" i="25"/>
  <c r="Q27" i="25"/>
  <c r="P27" i="25"/>
  <c r="O27" i="25"/>
  <c r="N27" i="25"/>
  <c r="M27" i="25"/>
  <c r="L27" i="25"/>
  <c r="K27" i="25"/>
  <c r="J27" i="25"/>
  <c r="I27" i="25"/>
  <c r="H27" i="25"/>
  <c r="G27" i="25"/>
  <c r="F27" i="25"/>
  <c r="E27" i="25"/>
  <c r="D27" i="25"/>
  <c r="C27" i="25"/>
  <c r="AA26" i="25"/>
  <c r="Z26" i="25"/>
  <c r="Y26" i="25"/>
  <c r="X26" i="25"/>
  <c r="W26" i="25"/>
  <c r="V26" i="25"/>
  <c r="U26" i="25"/>
  <c r="T26" i="25"/>
  <c r="S26" i="25"/>
  <c r="R26" i="25"/>
  <c r="Q26" i="25"/>
  <c r="P26" i="25"/>
  <c r="O26" i="25"/>
  <c r="N26" i="25"/>
  <c r="M26" i="25"/>
  <c r="L26" i="25"/>
  <c r="K26" i="25"/>
  <c r="J26" i="25"/>
  <c r="I26" i="25"/>
  <c r="H26" i="25"/>
  <c r="G26" i="25"/>
  <c r="F26" i="25"/>
  <c r="E26" i="25"/>
  <c r="D26" i="25"/>
  <c r="C26" i="25"/>
  <c r="AA25" i="25"/>
  <c r="Z25" i="25"/>
  <c r="Y25" i="25"/>
  <c r="X25" i="25"/>
  <c r="W25" i="25"/>
  <c r="V25" i="25"/>
  <c r="U25" i="25"/>
  <c r="T25" i="25"/>
  <c r="S25" i="25"/>
  <c r="R25" i="25"/>
  <c r="Q25" i="25"/>
  <c r="P25" i="25"/>
  <c r="O25" i="25"/>
  <c r="N25" i="25"/>
  <c r="M25" i="25"/>
  <c r="L25" i="25"/>
  <c r="K25" i="25"/>
  <c r="J25" i="25"/>
  <c r="I25" i="25"/>
  <c r="H25" i="25"/>
  <c r="G25" i="25"/>
  <c r="F25" i="25"/>
  <c r="E25" i="25"/>
  <c r="D25" i="25"/>
  <c r="C25" i="25"/>
  <c r="AA24" i="25"/>
  <c r="Z24" i="25"/>
  <c r="Y24" i="25"/>
  <c r="X24" i="25"/>
  <c r="W24" i="25"/>
  <c r="V24" i="25"/>
  <c r="U24" i="25"/>
  <c r="T24" i="25"/>
  <c r="S24" i="25"/>
  <c r="R24" i="25"/>
  <c r="Q24" i="25"/>
  <c r="P24" i="25"/>
  <c r="O24" i="25"/>
  <c r="N24" i="25"/>
  <c r="M24" i="25"/>
  <c r="L24" i="25"/>
  <c r="K24" i="25"/>
  <c r="J24" i="25"/>
  <c r="I24" i="25"/>
  <c r="H24" i="25"/>
  <c r="G24" i="25"/>
  <c r="F24" i="25"/>
  <c r="E24" i="25"/>
  <c r="D24" i="25"/>
  <c r="C24" i="25"/>
  <c r="AA23" i="25"/>
  <c r="Z23" i="25"/>
  <c r="Y23" i="25"/>
  <c r="X23" i="25"/>
  <c r="W23" i="25"/>
  <c r="V23" i="25"/>
  <c r="U23" i="25"/>
  <c r="T23" i="25"/>
  <c r="S23" i="25"/>
  <c r="R23" i="25"/>
  <c r="Q23" i="25"/>
  <c r="P23" i="25"/>
  <c r="O23" i="25"/>
  <c r="N23" i="25"/>
  <c r="M23" i="25"/>
  <c r="L23" i="25"/>
  <c r="K23" i="25"/>
  <c r="J23" i="25"/>
  <c r="I23" i="25"/>
  <c r="H23" i="25"/>
  <c r="G23" i="25"/>
  <c r="F23" i="25"/>
  <c r="E23" i="25"/>
  <c r="D23" i="25"/>
  <c r="C23" i="25"/>
  <c r="AA22" i="25"/>
  <c r="Z22" i="25"/>
  <c r="Y22" i="25"/>
  <c r="X22" i="25"/>
  <c r="W22" i="25"/>
  <c r="V22" i="25"/>
  <c r="U22" i="25"/>
  <c r="T22" i="25"/>
  <c r="S22" i="25"/>
  <c r="R22" i="25"/>
  <c r="Q22" i="25"/>
  <c r="P22" i="25"/>
  <c r="O22" i="25"/>
  <c r="N22" i="25"/>
  <c r="M22" i="25"/>
  <c r="L22" i="25"/>
  <c r="K22" i="25"/>
  <c r="J22" i="25"/>
  <c r="I22" i="25"/>
  <c r="H22" i="25"/>
  <c r="G22" i="25"/>
  <c r="F22" i="25"/>
  <c r="E22" i="25"/>
  <c r="D22" i="25"/>
  <c r="C22" i="25"/>
  <c r="AA21" i="25"/>
  <c r="Z21" i="25"/>
  <c r="Y21" i="25"/>
  <c r="X21" i="25"/>
  <c r="W21" i="25"/>
  <c r="V21" i="25"/>
  <c r="U21" i="25"/>
  <c r="T21" i="25"/>
  <c r="S21" i="25"/>
  <c r="R21" i="25"/>
  <c r="Q21" i="25"/>
  <c r="P21" i="25"/>
  <c r="O21" i="25"/>
  <c r="N21" i="25"/>
  <c r="M21" i="25"/>
  <c r="L21" i="25"/>
  <c r="K21" i="25"/>
  <c r="J21" i="25"/>
  <c r="I21" i="25"/>
  <c r="H21" i="25"/>
  <c r="G21" i="25"/>
  <c r="F21" i="25"/>
  <c r="E21" i="25"/>
  <c r="D21" i="25"/>
  <c r="C21" i="25"/>
  <c r="AA20" i="25"/>
  <c r="Z20" i="25"/>
  <c r="Y20" i="25"/>
  <c r="X20" i="25"/>
  <c r="W20" i="25"/>
  <c r="V20" i="25"/>
  <c r="U20" i="25"/>
  <c r="T20" i="25"/>
  <c r="S20" i="25"/>
  <c r="R20" i="25"/>
  <c r="Q20" i="25"/>
  <c r="P20" i="25"/>
  <c r="O20" i="25"/>
  <c r="N20" i="25"/>
  <c r="M20" i="25"/>
  <c r="L20" i="25"/>
  <c r="K20" i="25"/>
  <c r="J20" i="25"/>
  <c r="I20" i="25"/>
  <c r="H20" i="25"/>
  <c r="G20" i="25"/>
  <c r="F20" i="25"/>
  <c r="E20" i="25"/>
  <c r="D20" i="25"/>
  <c r="C20" i="25"/>
  <c r="AA19" i="25"/>
  <c r="Z19" i="25"/>
  <c r="Y19" i="25"/>
  <c r="X19" i="25"/>
  <c r="W19" i="25"/>
  <c r="V19" i="25"/>
  <c r="U19" i="25"/>
  <c r="T19" i="25"/>
  <c r="S19" i="25"/>
  <c r="R19" i="25"/>
  <c r="Q19" i="25"/>
  <c r="P19" i="25"/>
  <c r="O19" i="25"/>
  <c r="N19" i="25"/>
  <c r="M19" i="25"/>
  <c r="L19" i="25"/>
  <c r="K19" i="25"/>
  <c r="J19" i="25"/>
  <c r="I19" i="25"/>
  <c r="H19" i="25"/>
  <c r="G19" i="25"/>
  <c r="F19" i="25"/>
  <c r="E19" i="25"/>
  <c r="D19" i="25"/>
  <c r="C19" i="25"/>
  <c r="AA18" i="25"/>
  <c r="Z18" i="25"/>
  <c r="Y18" i="25"/>
  <c r="X18" i="25"/>
  <c r="W18" i="25"/>
  <c r="V18" i="25"/>
  <c r="U18" i="25"/>
  <c r="T18" i="25"/>
  <c r="S18" i="25"/>
  <c r="R18" i="25"/>
  <c r="Q18" i="25"/>
  <c r="P18" i="25"/>
  <c r="O18" i="25"/>
  <c r="N18" i="25"/>
  <c r="M18" i="25"/>
  <c r="L18" i="25"/>
  <c r="K18" i="25"/>
  <c r="J18" i="25"/>
  <c r="I18" i="25"/>
  <c r="H18" i="25"/>
  <c r="G18" i="25"/>
  <c r="F18" i="25"/>
  <c r="E18" i="25"/>
  <c r="D18" i="25"/>
  <c r="C18" i="25"/>
  <c r="AA17" i="25"/>
  <c r="Z17" i="25"/>
  <c r="Y17" i="25"/>
  <c r="X17" i="25"/>
  <c r="W17" i="25"/>
  <c r="V17" i="25"/>
  <c r="U17" i="25"/>
  <c r="T17" i="25"/>
  <c r="S17" i="25"/>
  <c r="R17" i="25"/>
  <c r="Q17" i="25"/>
  <c r="P17" i="25"/>
  <c r="O17" i="25"/>
  <c r="N17" i="25"/>
  <c r="M17" i="25"/>
  <c r="L17" i="25"/>
  <c r="K17" i="25"/>
  <c r="J17" i="25"/>
  <c r="I17" i="25"/>
  <c r="H17" i="25"/>
  <c r="G17" i="25"/>
  <c r="F17" i="25"/>
  <c r="E17" i="25"/>
  <c r="D17" i="25"/>
  <c r="C17" i="25"/>
  <c r="AA16" i="25"/>
  <c r="Z16" i="25"/>
  <c r="Y16" i="25"/>
  <c r="X16" i="25"/>
  <c r="W16" i="25"/>
  <c r="V16" i="25"/>
  <c r="U16" i="25"/>
  <c r="T16" i="25"/>
  <c r="S16" i="25"/>
  <c r="R16" i="25"/>
  <c r="Q16" i="25"/>
  <c r="P16" i="25"/>
  <c r="O16" i="25"/>
  <c r="N16" i="25"/>
  <c r="M16" i="25"/>
  <c r="L16" i="25"/>
  <c r="K16" i="25"/>
  <c r="J16" i="25"/>
  <c r="I16" i="25"/>
  <c r="H16" i="25"/>
  <c r="G16" i="25"/>
  <c r="F16" i="25"/>
  <c r="E16" i="25"/>
  <c r="D16" i="25"/>
  <c r="C16" i="25"/>
  <c r="AA15" i="25"/>
  <c r="Z15" i="25"/>
  <c r="Y15" i="25"/>
  <c r="X15" i="25"/>
  <c r="W15" i="25"/>
  <c r="V15" i="25"/>
  <c r="U15" i="25"/>
  <c r="T15" i="25"/>
  <c r="S15" i="25"/>
  <c r="R15" i="25"/>
  <c r="Q15" i="25"/>
  <c r="P15" i="25"/>
  <c r="O15" i="25"/>
  <c r="N15" i="25"/>
  <c r="M15" i="25"/>
  <c r="L15" i="25"/>
  <c r="K15" i="25"/>
  <c r="J15" i="25"/>
  <c r="I15" i="25"/>
  <c r="H15" i="25"/>
  <c r="G15" i="25"/>
  <c r="F15" i="25"/>
  <c r="E15" i="25"/>
  <c r="D15" i="25"/>
  <c r="C15" i="25"/>
  <c r="AA14" i="25"/>
  <c r="Z14" i="25"/>
  <c r="Y14" i="25"/>
  <c r="X14" i="25"/>
  <c r="W14" i="25"/>
  <c r="V14" i="25"/>
  <c r="U14" i="25"/>
  <c r="T14" i="25"/>
  <c r="S14" i="25"/>
  <c r="R14" i="25"/>
  <c r="Q14" i="25"/>
  <c r="P14" i="25"/>
  <c r="O14" i="25"/>
  <c r="N14" i="25"/>
  <c r="M14" i="25"/>
  <c r="L14" i="25"/>
  <c r="K14" i="25"/>
  <c r="J14" i="25"/>
  <c r="I14" i="25"/>
  <c r="H14" i="25"/>
  <c r="G14" i="25"/>
  <c r="F14" i="25"/>
  <c r="E14" i="25"/>
  <c r="D14" i="25"/>
  <c r="C14" i="25"/>
  <c r="AA13" i="25"/>
  <c r="Z13" i="25"/>
  <c r="Y13" i="25"/>
  <c r="X13" i="25"/>
  <c r="W13" i="25"/>
  <c r="V13" i="25"/>
  <c r="U13" i="25"/>
  <c r="T13" i="25"/>
  <c r="S13" i="25"/>
  <c r="R13" i="25"/>
  <c r="Q13" i="25"/>
  <c r="P13" i="25"/>
  <c r="O13" i="25"/>
  <c r="N13" i="25"/>
  <c r="M13" i="25"/>
  <c r="L13" i="25"/>
  <c r="K13" i="25"/>
  <c r="J13" i="25"/>
  <c r="I13" i="25"/>
  <c r="H13" i="25"/>
  <c r="G13" i="25"/>
  <c r="F13" i="25"/>
  <c r="E13" i="25"/>
  <c r="D13" i="25"/>
  <c r="C13" i="25"/>
  <c r="AA12" i="25"/>
  <c r="Z12" i="25"/>
  <c r="Y12" i="25"/>
  <c r="X12" i="25"/>
  <c r="W12" i="25"/>
  <c r="V12" i="25"/>
  <c r="U12" i="25"/>
  <c r="T12" i="25"/>
  <c r="S12" i="25"/>
  <c r="R12" i="25"/>
  <c r="Q12" i="25"/>
  <c r="P12" i="25"/>
  <c r="O12" i="25"/>
  <c r="N12" i="25"/>
  <c r="M12" i="25"/>
  <c r="L12" i="25"/>
  <c r="K12" i="25"/>
  <c r="J12" i="25"/>
  <c r="I12" i="25"/>
  <c r="H12" i="25"/>
  <c r="G12" i="25"/>
  <c r="F12" i="25"/>
  <c r="E12" i="25"/>
  <c r="D12" i="25"/>
  <c r="C12" i="25"/>
  <c r="AA11" i="25"/>
  <c r="Z11" i="25"/>
  <c r="Y11" i="25"/>
  <c r="X11" i="25"/>
  <c r="W11" i="25"/>
  <c r="V11" i="25"/>
  <c r="U11" i="25"/>
  <c r="T11" i="25"/>
  <c r="S11" i="25"/>
  <c r="R11" i="25"/>
  <c r="Q11" i="25"/>
  <c r="P11" i="25"/>
  <c r="O11" i="25"/>
  <c r="N11" i="25"/>
  <c r="M11" i="25"/>
  <c r="L11" i="25"/>
  <c r="K11" i="25"/>
  <c r="J11" i="25"/>
  <c r="I11" i="25"/>
  <c r="H11" i="25"/>
  <c r="G11" i="25"/>
  <c r="F11" i="25"/>
  <c r="E11" i="25"/>
  <c r="D11" i="25"/>
  <c r="C11" i="25"/>
  <c r="AA10" i="25"/>
  <c r="Z10" i="25"/>
  <c r="Y10" i="25"/>
  <c r="X10" i="25"/>
  <c r="W10" i="25"/>
  <c r="V10" i="25"/>
  <c r="U10" i="25"/>
  <c r="T10" i="25"/>
  <c r="S10" i="25"/>
  <c r="R10" i="25"/>
  <c r="Q10" i="25"/>
  <c r="P10" i="25"/>
  <c r="O10" i="25"/>
  <c r="N10" i="25"/>
  <c r="M10" i="25"/>
  <c r="L10" i="25"/>
  <c r="K10" i="25"/>
  <c r="J10" i="25"/>
  <c r="I10" i="25"/>
  <c r="H10" i="25"/>
  <c r="G10" i="25"/>
  <c r="F10" i="25"/>
  <c r="E10" i="25"/>
  <c r="D10" i="25"/>
  <c r="C10" i="25"/>
  <c r="AA9" i="25"/>
  <c r="Z9" i="25"/>
  <c r="Y9" i="25"/>
  <c r="X9" i="25"/>
  <c r="W9" i="25"/>
  <c r="V9" i="25"/>
  <c r="U9" i="25"/>
  <c r="T9" i="25"/>
  <c r="S9" i="25"/>
  <c r="R9" i="25"/>
  <c r="Q9" i="25"/>
  <c r="P9" i="25"/>
  <c r="O9" i="25"/>
  <c r="N9" i="25"/>
  <c r="M9" i="25"/>
  <c r="L9" i="25"/>
  <c r="K9" i="25"/>
  <c r="J9" i="25"/>
  <c r="I9" i="25"/>
  <c r="H9" i="25"/>
  <c r="G9" i="25"/>
  <c r="F9" i="25"/>
  <c r="E9" i="25"/>
  <c r="D9" i="25"/>
  <c r="C9" i="25"/>
  <c r="AA8" i="25"/>
  <c r="Z8" i="25"/>
  <c r="Y8" i="25"/>
  <c r="X8" i="25"/>
  <c r="W8" i="25"/>
  <c r="V8" i="25"/>
  <c r="U8" i="25"/>
  <c r="T8" i="25"/>
  <c r="S8" i="25"/>
  <c r="R8" i="25"/>
  <c r="Q8" i="25"/>
  <c r="P8" i="25"/>
  <c r="O8" i="25"/>
  <c r="N8" i="25"/>
  <c r="M8" i="25"/>
  <c r="L8" i="25"/>
  <c r="K8" i="25"/>
  <c r="J8" i="25"/>
  <c r="I8" i="25"/>
  <c r="H8" i="25"/>
  <c r="G8" i="25"/>
  <c r="F8" i="25"/>
  <c r="E8" i="25"/>
  <c r="D8" i="25"/>
  <c r="F15" i="5" s="1"/>
  <c r="C8" i="25"/>
  <c r="F13" i="5" s="1"/>
  <c r="AA7" i="25"/>
  <c r="Z7" i="25"/>
  <c r="Y7" i="25"/>
  <c r="X7" i="25"/>
  <c r="W7" i="25"/>
  <c r="V7" i="25"/>
  <c r="U7" i="25"/>
  <c r="T7" i="25"/>
  <c r="S7" i="25"/>
  <c r="R7" i="25"/>
  <c r="Q7" i="25"/>
  <c r="P7" i="25"/>
  <c r="O7" i="25"/>
  <c r="N7" i="25"/>
  <c r="M7" i="25"/>
  <c r="L7" i="25"/>
  <c r="K7" i="25"/>
  <c r="J7" i="25"/>
  <c r="I7" i="25"/>
  <c r="H7" i="25"/>
  <c r="G7" i="25"/>
  <c r="F7" i="25"/>
  <c r="E7" i="25"/>
  <c r="D7" i="25"/>
  <c r="E15" i="5" s="1"/>
  <c r="C7" i="25"/>
  <c r="H5" i="25"/>
  <c r="I5" i="25"/>
  <c r="J5" i="25"/>
  <c r="K5" i="25"/>
  <c r="L5" i="25"/>
  <c r="M5" i="25"/>
  <c r="N5" i="25"/>
  <c r="O5" i="25"/>
  <c r="P5" i="25"/>
  <c r="Q5" i="25"/>
  <c r="R5" i="25"/>
  <c r="S5" i="25"/>
  <c r="T5" i="25"/>
  <c r="U5" i="25"/>
  <c r="V5" i="25"/>
  <c r="W5" i="25"/>
  <c r="X5" i="25"/>
  <c r="Y5" i="25"/>
  <c r="Z5" i="25"/>
  <c r="AA5" i="25"/>
  <c r="D5" i="25"/>
  <c r="E5" i="25"/>
  <c r="F5" i="25"/>
  <c r="G5" i="25"/>
  <c r="C5" i="25"/>
  <c r="GI72" i="5"/>
  <c r="GK71" i="5"/>
  <c r="GL73" i="5"/>
  <c r="GM71" i="5"/>
  <c r="GM72" i="5"/>
  <c r="GI71" i="5"/>
  <c r="GJ71" i="5"/>
  <c r="GK73" i="5"/>
  <c r="GL71" i="5"/>
  <c r="GN71" i="5"/>
  <c r="GN73" i="5"/>
  <c r="GO26" i="5"/>
  <c r="GP71" i="5"/>
  <c r="GQ72" i="5"/>
  <c r="GQ73" i="5"/>
  <c r="GR70" i="5"/>
  <c r="GR71" i="5"/>
  <c r="GR73" i="5"/>
  <c r="GS73" i="5"/>
  <c r="GT71" i="5"/>
  <c r="GU71" i="5"/>
  <c r="GU72" i="5"/>
  <c r="GU73" i="5"/>
  <c r="GV71" i="5"/>
  <c r="AD6" i="25"/>
  <c r="D21" i="5" s="1"/>
  <c r="AE6" i="25"/>
  <c r="D22" i="5" s="1"/>
  <c r="AD7" i="25"/>
  <c r="E21" i="5" s="1"/>
  <c r="AE7" i="25"/>
  <c r="E22" i="5" s="1"/>
  <c r="AD8" i="25"/>
  <c r="F21" i="5" s="1"/>
  <c r="AE8" i="25"/>
  <c r="F22" i="5" s="1"/>
  <c r="AD9" i="25"/>
  <c r="G21" i="5" s="1"/>
  <c r="AE9" i="25"/>
  <c r="G22" i="5" s="1"/>
  <c r="AD10" i="25"/>
  <c r="H21" i="5" s="1"/>
  <c r="AE10" i="25"/>
  <c r="H22" i="5" s="1"/>
  <c r="AD11" i="25"/>
  <c r="I21" i="5" s="1"/>
  <c r="AE11" i="25"/>
  <c r="I22" i="5" s="1"/>
  <c r="AD12" i="25"/>
  <c r="J21" i="5" s="1"/>
  <c r="AE12" i="25"/>
  <c r="J22" i="5" s="1"/>
  <c r="AD13" i="25"/>
  <c r="K21" i="5" s="1"/>
  <c r="AE13" i="25"/>
  <c r="K22" i="5" s="1"/>
  <c r="AD14" i="25"/>
  <c r="L21" i="5" s="1"/>
  <c r="AE14" i="25"/>
  <c r="L22" i="5" s="1"/>
  <c r="AD15" i="25"/>
  <c r="M21" i="5" s="1"/>
  <c r="AE15" i="25"/>
  <c r="M22" i="5" s="1"/>
  <c r="AD16" i="25"/>
  <c r="N21" i="5" s="1"/>
  <c r="AE16" i="25"/>
  <c r="N22" i="5" s="1"/>
  <c r="AD17" i="25"/>
  <c r="O21" i="5" s="1"/>
  <c r="AE17" i="25"/>
  <c r="O22" i="5" s="1"/>
  <c r="AD18" i="25"/>
  <c r="P21" i="5" s="1"/>
  <c r="AE18" i="25"/>
  <c r="P22" i="5" s="1"/>
  <c r="AD19" i="25"/>
  <c r="Q21" i="5" s="1"/>
  <c r="AE19" i="25"/>
  <c r="Q22" i="5" s="1"/>
  <c r="AD20" i="25"/>
  <c r="R21" i="5" s="1"/>
  <c r="AE20" i="25"/>
  <c r="R22" i="5" s="1"/>
  <c r="AD21" i="25"/>
  <c r="S21" i="5" s="1"/>
  <c r="AE21" i="25"/>
  <c r="S22" i="5" s="1"/>
  <c r="AD22" i="25"/>
  <c r="T21" i="5" s="1"/>
  <c r="AE22" i="25"/>
  <c r="T22" i="5" s="1"/>
  <c r="AD23" i="25"/>
  <c r="U21" i="5" s="1"/>
  <c r="AE23" i="25"/>
  <c r="U22" i="5" s="1"/>
  <c r="AD24" i="25"/>
  <c r="V21" i="5" s="1"/>
  <c r="AE24" i="25"/>
  <c r="V22" i="5" s="1"/>
  <c r="AD25" i="25"/>
  <c r="W21" i="5" s="1"/>
  <c r="AE25" i="25"/>
  <c r="W22" i="5" s="1"/>
  <c r="AD26" i="25"/>
  <c r="X21" i="5" s="1"/>
  <c r="AE26" i="25"/>
  <c r="X22" i="5" s="1"/>
  <c r="AD27" i="25"/>
  <c r="Y21" i="5" s="1"/>
  <c r="AE27" i="25"/>
  <c r="Y22" i="5" s="1"/>
  <c r="AD28" i="25"/>
  <c r="Z21" i="5" s="1"/>
  <c r="AE28" i="25"/>
  <c r="Z22" i="5" s="1"/>
  <c r="AD29" i="25"/>
  <c r="AA21" i="5" s="1"/>
  <c r="AE29" i="25"/>
  <c r="AA22" i="5" s="1"/>
  <c r="AD30" i="25"/>
  <c r="AB21" i="5" s="1"/>
  <c r="AE30" i="25"/>
  <c r="AB22" i="5" s="1"/>
  <c r="AD31" i="25"/>
  <c r="AC21" i="5" s="1"/>
  <c r="AE31" i="25"/>
  <c r="AC22" i="5" s="1"/>
  <c r="AD32" i="25"/>
  <c r="AD21" i="5" s="1"/>
  <c r="AE32" i="25"/>
  <c r="AD22" i="5" s="1"/>
  <c r="AD33" i="25"/>
  <c r="AE21" i="5" s="1"/>
  <c r="AE33" i="25"/>
  <c r="AE22" i="5" s="1"/>
  <c r="AD34" i="25"/>
  <c r="AF21" i="5" s="1"/>
  <c r="AE34" i="25"/>
  <c r="AF22" i="5" s="1"/>
  <c r="AD35" i="25"/>
  <c r="AG21" i="5" s="1"/>
  <c r="AE35" i="25"/>
  <c r="AG22" i="5" s="1"/>
  <c r="AD36" i="25"/>
  <c r="AH21" i="5" s="1"/>
  <c r="AE36" i="25"/>
  <c r="AH22" i="5" s="1"/>
  <c r="AD37" i="25"/>
  <c r="AI21" i="5" s="1"/>
  <c r="AE37" i="25"/>
  <c r="AI22" i="5" s="1"/>
  <c r="AD38" i="25"/>
  <c r="AJ21" i="5" s="1"/>
  <c r="AE38" i="25"/>
  <c r="AJ22" i="5" s="1"/>
  <c r="AD39" i="25"/>
  <c r="AK21" i="5" s="1"/>
  <c r="AE39" i="25"/>
  <c r="AK22" i="5" s="1"/>
  <c r="AD40" i="25"/>
  <c r="AL21" i="5" s="1"/>
  <c r="AE40" i="25"/>
  <c r="AL22" i="5" s="1"/>
  <c r="AD41" i="25"/>
  <c r="AM21" i="5" s="1"/>
  <c r="AE41" i="25"/>
  <c r="AM22" i="5" s="1"/>
  <c r="AD42" i="25"/>
  <c r="AN21" i="5" s="1"/>
  <c r="AE42" i="25"/>
  <c r="AN22" i="5" s="1"/>
  <c r="AD43" i="25"/>
  <c r="AO21" i="5" s="1"/>
  <c r="AE43" i="25"/>
  <c r="AO22" i="5" s="1"/>
  <c r="AD44" i="25"/>
  <c r="AP21" i="5" s="1"/>
  <c r="AE44" i="25"/>
  <c r="AP22" i="5" s="1"/>
  <c r="AD45" i="25"/>
  <c r="AQ21" i="5" s="1"/>
  <c r="AE45" i="25"/>
  <c r="AQ22" i="5" s="1"/>
  <c r="AD46" i="25"/>
  <c r="AR21" i="5" s="1"/>
  <c r="AE46" i="25"/>
  <c r="AR22" i="5" s="1"/>
  <c r="AD47" i="25"/>
  <c r="AS21" i="5" s="1"/>
  <c r="AE47" i="25"/>
  <c r="AS22" i="5" s="1"/>
  <c r="AD48" i="25"/>
  <c r="AT21" i="5" s="1"/>
  <c r="AE48" i="25"/>
  <c r="AT22" i="5" s="1"/>
  <c r="AD49" i="25"/>
  <c r="AU21" i="5" s="1"/>
  <c r="AE49" i="25"/>
  <c r="AU22" i="5" s="1"/>
  <c r="AD50" i="25"/>
  <c r="AV21" i="5" s="1"/>
  <c r="AE50" i="25"/>
  <c r="AV22" i="5" s="1"/>
  <c r="AD51" i="25"/>
  <c r="AW21" i="5" s="1"/>
  <c r="AE51" i="25"/>
  <c r="AW22" i="5" s="1"/>
  <c r="AD52" i="25"/>
  <c r="AX21" i="5" s="1"/>
  <c r="AE52" i="25"/>
  <c r="AX22" i="5" s="1"/>
  <c r="AD53" i="25"/>
  <c r="AY21" i="5" s="1"/>
  <c r="AE53" i="25"/>
  <c r="AY22" i="5" s="1"/>
  <c r="AD54" i="25"/>
  <c r="AZ21" i="5" s="1"/>
  <c r="AE54" i="25"/>
  <c r="AZ22" i="5" s="1"/>
  <c r="AD55" i="25"/>
  <c r="BA21" i="5" s="1"/>
  <c r="AE55" i="25"/>
  <c r="BA22" i="5" s="1"/>
  <c r="AD56" i="25"/>
  <c r="BB21" i="5" s="1"/>
  <c r="AE56" i="25"/>
  <c r="BB22" i="5" s="1"/>
  <c r="AD57" i="25"/>
  <c r="BC21" i="5" s="1"/>
  <c r="AE57" i="25"/>
  <c r="BC22" i="5" s="1"/>
  <c r="AD58" i="25"/>
  <c r="BD21" i="5" s="1"/>
  <c r="AE58" i="25"/>
  <c r="BD22" i="5" s="1"/>
  <c r="AD59" i="25"/>
  <c r="BE21" i="5" s="1"/>
  <c r="AE59" i="25"/>
  <c r="BE22" i="5" s="1"/>
  <c r="AD60" i="25"/>
  <c r="BF21" i="5" s="1"/>
  <c r="AE60" i="25"/>
  <c r="BF22" i="5" s="1"/>
  <c r="AD61" i="25"/>
  <c r="BG21" i="5" s="1"/>
  <c r="AE61" i="25"/>
  <c r="BG22" i="5" s="1"/>
  <c r="AD62" i="25"/>
  <c r="BH21" i="5" s="1"/>
  <c r="AE62" i="25"/>
  <c r="BH22" i="5" s="1"/>
  <c r="AD63" i="25"/>
  <c r="BI21" i="5" s="1"/>
  <c r="AE63" i="25"/>
  <c r="BI22" i="5" s="1"/>
  <c r="AD64" i="25"/>
  <c r="BJ21" i="5" s="1"/>
  <c r="AE64" i="25"/>
  <c r="BJ22" i="5" s="1"/>
  <c r="AD65" i="25"/>
  <c r="BK21" i="5" s="1"/>
  <c r="AE65" i="25"/>
  <c r="BK22" i="5" s="1"/>
  <c r="AD66" i="25"/>
  <c r="BL21" i="5" s="1"/>
  <c r="AE66" i="25"/>
  <c r="BL22" i="5" s="1"/>
  <c r="AD67" i="25"/>
  <c r="BM21" i="5" s="1"/>
  <c r="AE67" i="25"/>
  <c r="BM22" i="5" s="1"/>
  <c r="AD68" i="25"/>
  <c r="BN21" i="5" s="1"/>
  <c r="AE68" i="25"/>
  <c r="BN22" i="5" s="1"/>
  <c r="AD69" i="25"/>
  <c r="BO21" i="5" s="1"/>
  <c r="AE69" i="25"/>
  <c r="BO22" i="5" s="1"/>
  <c r="AD70" i="25"/>
  <c r="BP21" i="5" s="1"/>
  <c r="AE70" i="25"/>
  <c r="BP22" i="5" s="1"/>
  <c r="AD71" i="25"/>
  <c r="BQ21" i="5" s="1"/>
  <c r="AE71" i="25"/>
  <c r="BQ22" i="5" s="1"/>
  <c r="AD72" i="25"/>
  <c r="BR21" i="5" s="1"/>
  <c r="AE72" i="25"/>
  <c r="BR22" i="5" s="1"/>
  <c r="AD73" i="25"/>
  <c r="BS21" i="5" s="1"/>
  <c r="AE73" i="25"/>
  <c r="BS22" i="5" s="1"/>
  <c r="AD74" i="25"/>
  <c r="BT21" i="5" s="1"/>
  <c r="AE74" i="25"/>
  <c r="BT22" i="5" s="1"/>
  <c r="AD75" i="25"/>
  <c r="BU21" i="5" s="1"/>
  <c r="AE75" i="25"/>
  <c r="BU22" i="5" s="1"/>
  <c r="AD76" i="25"/>
  <c r="BV21" i="5" s="1"/>
  <c r="AE76" i="25"/>
  <c r="BV22" i="5" s="1"/>
  <c r="AD77" i="25"/>
  <c r="BW21" i="5" s="1"/>
  <c r="AE77" i="25"/>
  <c r="BW22" i="5" s="1"/>
  <c r="AD78" i="25"/>
  <c r="BX21" i="5" s="1"/>
  <c r="AE78" i="25"/>
  <c r="BX22" i="5" s="1"/>
  <c r="AD79" i="25"/>
  <c r="BY21" i="5" s="1"/>
  <c r="AE79" i="25"/>
  <c r="BY22" i="5" s="1"/>
  <c r="AD80" i="25"/>
  <c r="BZ21" i="5" s="1"/>
  <c r="AE80" i="25"/>
  <c r="BZ22" i="5" s="1"/>
  <c r="AD81" i="25"/>
  <c r="CA21" i="5" s="1"/>
  <c r="AE81" i="25"/>
  <c r="CA22" i="5" s="1"/>
  <c r="AD82" i="25"/>
  <c r="CB21" i="5" s="1"/>
  <c r="AE82" i="25"/>
  <c r="CB22" i="5" s="1"/>
  <c r="AD83" i="25"/>
  <c r="CC21" i="5" s="1"/>
  <c r="AE83" i="25"/>
  <c r="CC22" i="5" s="1"/>
  <c r="AD84" i="25"/>
  <c r="CD21" i="5" s="1"/>
  <c r="AE84" i="25"/>
  <c r="CD22" i="5" s="1"/>
  <c r="AD85" i="25"/>
  <c r="CE21" i="5" s="1"/>
  <c r="AE85" i="25"/>
  <c r="CE22" i="5" s="1"/>
  <c r="AD86" i="25"/>
  <c r="CF21" i="5" s="1"/>
  <c r="AE86" i="25"/>
  <c r="CF22" i="5" s="1"/>
  <c r="AD87" i="25"/>
  <c r="CG21" i="5" s="1"/>
  <c r="AE87" i="25"/>
  <c r="CG22" i="5" s="1"/>
  <c r="AD88" i="25"/>
  <c r="CH21" i="5" s="1"/>
  <c r="AE88" i="25"/>
  <c r="CH22" i="5" s="1"/>
  <c r="AD89" i="25"/>
  <c r="CI21" i="5" s="1"/>
  <c r="AE89" i="25"/>
  <c r="CI22" i="5" s="1"/>
  <c r="AD90" i="25"/>
  <c r="CJ21" i="5" s="1"/>
  <c r="AE90" i="25"/>
  <c r="CJ22" i="5" s="1"/>
  <c r="AD91" i="25"/>
  <c r="CK21" i="5" s="1"/>
  <c r="AE91" i="25"/>
  <c r="CK22" i="5" s="1"/>
  <c r="AD92" i="25"/>
  <c r="CL21" i="5" s="1"/>
  <c r="AE92" i="25"/>
  <c r="CL22" i="5" s="1"/>
  <c r="AD93" i="25"/>
  <c r="CM21" i="5" s="1"/>
  <c r="AE93" i="25"/>
  <c r="CM22" i="5" s="1"/>
  <c r="AD94" i="25"/>
  <c r="CN21" i="5" s="1"/>
  <c r="AE94" i="25"/>
  <c r="CN22" i="5" s="1"/>
  <c r="AD95" i="25"/>
  <c r="CO21" i="5" s="1"/>
  <c r="AE95" i="25"/>
  <c r="CO22" i="5" s="1"/>
  <c r="AD96" i="25"/>
  <c r="CP21" i="5" s="1"/>
  <c r="AE96" i="25"/>
  <c r="CP22" i="5" s="1"/>
  <c r="AD97" i="25"/>
  <c r="CQ21" i="5" s="1"/>
  <c r="AE97" i="25"/>
  <c r="CQ22" i="5" s="1"/>
  <c r="AD98" i="25"/>
  <c r="CR21" i="5" s="1"/>
  <c r="AE98" i="25"/>
  <c r="CR22" i="5" s="1"/>
  <c r="AD99" i="25"/>
  <c r="CS21" i="5" s="1"/>
  <c r="AE99" i="25"/>
  <c r="CS22" i="5" s="1"/>
  <c r="AD100" i="25"/>
  <c r="CT21" i="5" s="1"/>
  <c r="AE100" i="25"/>
  <c r="CT22" i="5" s="1"/>
  <c r="AD101" i="25"/>
  <c r="CU21" i="5" s="1"/>
  <c r="AE101" i="25"/>
  <c r="CU22" i="5" s="1"/>
  <c r="AD102" i="25"/>
  <c r="CV21" i="5" s="1"/>
  <c r="AE102" i="25"/>
  <c r="CV22" i="5" s="1"/>
  <c r="AD103" i="25"/>
  <c r="CW21" i="5" s="1"/>
  <c r="AE103" i="25"/>
  <c r="CW22" i="5" s="1"/>
  <c r="AD104" i="25"/>
  <c r="CX21" i="5" s="1"/>
  <c r="AE104" i="25"/>
  <c r="CX22" i="5" s="1"/>
  <c r="AD105" i="25"/>
  <c r="CY21" i="5" s="1"/>
  <c r="AE105" i="25"/>
  <c r="CY22" i="5" s="1"/>
  <c r="AD106" i="25"/>
  <c r="CZ21" i="5" s="1"/>
  <c r="AE106" i="25"/>
  <c r="CZ22" i="5" s="1"/>
  <c r="AD107" i="25"/>
  <c r="DA21" i="5" s="1"/>
  <c r="AE107" i="25"/>
  <c r="DA22" i="5" s="1"/>
  <c r="AD108" i="25"/>
  <c r="DB21" i="5" s="1"/>
  <c r="AE108" i="25"/>
  <c r="DB22" i="5" s="1"/>
  <c r="AD109" i="25"/>
  <c r="DC21" i="5" s="1"/>
  <c r="AE109" i="25"/>
  <c r="DC22" i="5" s="1"/>
  <c r="AD110" i="25"/>
  <c r="DD21" i="5" s="1"/>
  <c r="AE110" i="25"/>
  <c r="DD22" i="5" s="1"/>
  <c r="AD111" i="25"/>
  <c r="DE21" i="5" s="1"/>
  <c r="AE111" i="25"/>
  <c r="DE22" i="5" s="1"/>
  <c r="AD112" i="25"/>
  <c r="DF21" i="5" s="1"/>
  <c r="AE112" i="25"/>
  <c r="DF22" i="5" s="1"/>
  <c r="AD113" i="25"/>
  <c r="DG21" i="5" s="1"/>
  <c r="AE113" i="25"/>
  <c r="DG22" i="5" s="1"/>
  <c r="AD114" i="25"/>
  <c r="DH21" i="5" s="1"/>
  <c r="AE114" i="25"/>
  <c r="DH22" i="5" s="1"/>
  <c r="AD115" i="25"/>
  <c r="DI21" i="5" s="1"/>
  <c r="AE115" i="25"/>
  <c r="DI22" i="5" s="1"/>
  <c r="AD116" i="25"/>
  <c r="DJ21" i="5" s="1"/>
  <c r="AE116" i="25"/>
  <c r="DJ22" i="5" s="1"/>
  <c r="AD117" i="25"/>
  <c r="DK21" i="5" s="1"/>
  <c r="AE117" i="25"/>
  <c r="DK22" i="5" s="1"/>
  <c r="AD118" i="25"/>
  <c r="DL21" i="5" s="1"/>
  <c r="AE118" i="25"/>
  <c r="DL22" i="5" s="1"/>
  <c r="AD119" i="25"/>
  <c r="DM21" i="5" s="1"/>
  <c r="AE119" i="25"/>
  <c r="DM22" i="5" s="1"/>
  <c r="AD120" i="25"/>
  <c r="DN21" i="5" s="1"/>
  <c r="AE120" i="25"/>
  <c r="DN22" i="5" s="1"/>
  <c r="AD121" i="25"/>
  <c r="DO21" i="5" s="1"/>
  <c r="AE121" i="25"/>
  <c r="DO22" i="5" s="1"/>
  <c r="AD122" i="25"/>
  <c r="DP21" i="5" s="1"/>
  <c r="AE122" i="25"/>
  <c r="DP22" i="5" s="1"/>
  <c r="AD123" i="25"/>
  <c r="DQ21" i="5" s="1"/>
  <c r="AE123" i="25"/>
  <c r="DQ22" i="5" s="1"/>
  <c r="AD124" i="25"/>
  <c r="DR21" i="5" s="1"/>
  <c r="AE124" i="25"/>
  <c r="DR22" i="5" s="1"/>
  <c r="AD125" i="25"/>
  <c r="DS21" i="5" s="1"/>
  <c r="AE125" i="25"/>
  <c r="DS22" i="5" s="1"/>
  <c r="AD126" i="25"/>
  <c r="DT21" i="5" s="1"/>
  <c r="AE126" i="25"/>
  <c r="DT22" i="5" s="1"/>
  <c r="AD127" i="25"/>
  <c r="DU21" i="5" s="1"/>
  <c r="AE127" i="25"/>
  <c r="DU22" i="5" s="1"/>
  <c r="AD128" i="25"/>
  <c r="DV21" i="5" s="1"/>
  <c r="AE128" i="25"/>
  <c r="DV22" i="5" s="1"/>
  <c r="AD129" i="25"/>
  <c r="DW21" i="5" s="1"/>
  <c r="AE129" i="25"/>
  <c r="DW22" i="5" s="1"/>
  <c r="AD130" i="25"/>
  <c r="DX21" i="5" s="1"/>
  <c r="AE130" i="25"/>
  <c r="DX22" i="5" s="1"/>
  <c r="AD131" i="25"/>
  <c r="DY21" i="5" s="1"/>
  <c r="AE131" i="25"/>
  <c r="DY22" i="5" s="1"/>
  <c r="AD132" i="25"/>
  <c r="DZ21" i="5" s="1"/>
  <c r="AE132" i="25"/>
  <c r="DZ22" i="5" s="1"/>
  <c r="AD133" i="25"/>
  <c r="EA21" i="5" s="1"/>
  <c r="AE133" i="25"/>
  <c r="EA22" i="5" s="1"/>
  <c r="AD134" i="25"/>
  <c r="EB21" i="5" s="1"/>
  <c r="AE134" i="25"/>
  <c r="EB22" i="5" s="1"/>
  <c r="AD135" i="25"/>
  <c r="EC21" i="5" s="1"/>
  <c r="AE135" i="25"/>
  <c r="EC22" i="5" s="1"/>
  <c r="AD136" i="25"/>
  <c r="ED21" i="5" s="1"/>
  <c r="AE136" i="25"/>
  <c r="ED22" i="5" s="1"/>
  <c r="AD137" i="25"/>
  <c r="EE21" i="5" s="1"/>
  <c r="AE137" i="25"/>
  <c r="EE22" i="5" s="1"/>
  <c r="AD138" i="25"/>
  <c r="EF21" i="5" s="1"/>
  <c r="AE138" i="25"/>
  <c r="EF22" i="5" s="1"/>
  <c r="AD139" i="25"/>
  <c r="EG21" i="5" s="1"/>
  <c r="AE139" i="25"/>
  <c r="EG22" i="5" s="1"/>
  <c r="AD140" i="25"/>
  <c r="EH21" i="5" s="1"/>
  <c r="AE140" i="25"/>
  <c r="EH22" i="5" s="1"/>
  <c r="AD141" i="25"/>
  <c r="EI21" i="5" s="1"/>
  <c r="AE141" i="25"/>
  <c r="EI22" i="5" s="1"/>
  <c r="AD142" i="25"/>
  <c r="EJ21" i="5" s="1"/>
  <c r="AE142" i="25"/>
  <c r="EJ22" i="5" s="1"/>
  <c r="AD143" i="25"/>
  <c r="EK21" i="5" s="1"/>
  <c r="AE143" i="25"/>
  <c r="EK22" i="5" s="1"/>
  <c r="AD144" i="25"/>
  <c r="EL21" i="5" s="1"/>
  <c r="AE144" i="25"/>
  <c r="EL22" i="5" s="1"/>
  <c r="AD145" i="25"/>
  <c r="EM21" i="5" s="1"/>
  <c r="AE145" i="25"/>
  <c r="EM22" i="5" s="1"/>
  <c r="AD146" i="25"/>
  <c r="EN21" i="5" s="1"/>
  <c r="AE146" i="25"/>
  <c r="EN22" i="5" s="1"/>
  <c r="AD147" i="25"/>
  <c r="EO21" i="5" s="1"/>
  <c r="AE147" i="25"/>
  <c r="EO22" i="5" s="1"/>
  <c r="AD148" i="25"/>
  <c r="EP21" i="5" s="1"/>
  <c r="AE148" i="25"/>
  <c r="EP22" i="5" s="1"/>
  <c r="AD149" i="25"/>
  <c r="EQ21" i="5" s="1"/>
  <c r="AE149" i="25"/>
  <c r="EQ22" i="5" s="1"/>
  <c r="AD150" i="25"/>
  <c r="ER21" i="5" s="1"/>
  <c r="AE150" i="25"/>
  <c r="ER22" i="5" s="1"/>
  <c r="AD151" i="25"/>
  <c r="ES21" i="5" s="1"/>
  <c r="AE151" i="25"/>
  <c r="ES22" i="5" s="1"/>
  <c r="AD152" i="25"/>
  <c r="ET21" i="5" s="1"/>
  <c r="AE152" i="25"/>
  <c r="ET22" i="5" s="1"/>
  <c r="AD153" i="25"/>
  <c r="EU21" i="5" s="1"/>
  <c r="AE153" i="25"/>
  <c r="EU22" i="5" s="1"/>
  <c r="AD154" i="25"/>
  <c r="EV21" i="5" s="1"/>
  <c r="AE154" i="25"/>
  <c r="EV22" i="5" s="1"/>
  <c r="AD155" i="25"/>
  <c r="EW21" i="5" s="1"/>
  <c r="AE155" i="25"/>
  <c r="EW22" i="5" s="1"/>
  <c r="AD156" i="25"/>
  <c r="EX21" i="5" s="1"/>
  <c r="AE156" i="25"/>
  <c r="EX22" i="5" s="1"/>
  <c r="AD157" i="25"/>
  <c r="EY21" i="5" s="1"/>
  <c r="AE157" i="25"/>
  <c r="EY22" i="5" s="1"/>
  <c r="AD158" i="25"/>
  <c r="EZ21" i="5" s="1"/>
  <c r="AE158" i="25"/>
  <c r="EZ22" i="5" s="1"/>
  <c r="AD159" i="25"/>
  <c r="FA21" i="5" s="1"/>
  <c r="AE159" i="25"/>
  <c r="FA22" i="5" s="1"/>
  <c r="AD160" i="25"/>
  <c r="FB21" i="5" s="1"/>
  <c r="AE160" i="25"/>
  <c r="FB22" i="5" s="1"/>
  <c r="AD161" i="25"/>
  <c r="FC21" i="5" s="1"/>
  <c r="AE161" i="25"/>
  <c r="FC22" i="5" s="1"/>
  <c r="AD162" i="25"/>
  <c r="FD21" i="5" s="1"/>
  <c r="AE162" i="25"/>
  <c r="FD22" i="5" s="1"/>
  <c r="AD163" i="25"/>
  <c r="FE21" i="5" s="1"/>
  <c r="AE163" i="25"/>
  <c r="FE22" i="5" s="1"/>
  <c r="AD164" i="25"/>
  <c r="FF21" i="5" s="1"/>
  <c r="AE164" i="25"/>
  <c r="FF22" i="5" s="1"/>
  <c r="AD165" i="25"/>
  <c r="FG21" i="5" s="1"/>
  <c r="AE165" i="25"/>
  <c r="FG22" i="5" s="1"/>
  <c r="AD166" i="25"/>
  <c r="FH21" i="5" s="1"/>
  <c r="AE166" i="25"/>
  <c r="FH22" i="5" s="1"/>
  <c r="AD167" i="25"/>
  <c r="FI21" i="5" s="1"/>
  <c r="AE167" i="25"/>
  <c r="FI22" i="5" s="1"/>
  <c r="AD168" i="25"/>
  <c r="FJ21" i="5" s="1"/>
  <c r="AE168" i="25"/>
  <c r="FJ22" i="5" s="1"/>
  <c r="AD169" i="25"/>
  <c r="FK21" i="5" s="1"/>
  <c r="AE169" i="25"/>
  <c r="FK22" i="5" s="1"/>
  <c r="AD170" i="25"/>
  <c r="FL21" i="5" s="1"/>
  <c r="AE170" i="25"/>
  <c r="FL22" i="5" s="1"/>
  <c r="AD171" i="25"/>
  <c r="FM21" i="5" s="1"/>
  <c r="AE171" i="25"/>
  <c r="FM22" i="5" s="1"/>
  <c r="AD172" i="25"/>
  <c r="FN21" i="5" s="1"/>
  <c r="AE172" i="25"/>
  <c r="FN22" i="5" s="1"/>
  <c r="AD173" i="25"/>
  <c r="FO21" i="5" s="1"/>
  <c r="AE173" i="25"/>
  <c r="FO22" i="5" s="1"/>
  <c r="AD174" i="25"/>
  <c r="FP21" i="5" s="1"/>
  <c r="AE174" i="25"/>
  <c r="FP22" i="5" s="1"/>
  <c r="AD175" i="25"/>
  <c r="FQ21" i="5" s="1"/>
  <c r="AE175" i="25"/>
  <c r="FQ22" i="5" s="1"/>
  <c r="AD176" i="25"/>
  <c r="FR21" i="5" s="1"/>
  <c r="AE176" i="25"/>
  <c r="FR22" i="5" s="1"/>
  <c r="AD177" i="25"/>
  <c r="FS21" i="5" s="1"/>
  <c r="AE177" i="25"/>
  <c r="FS22" i="5" s="1"/>
  <c r="AD178" i="25"/>
  <c r="FT21" i="5" s="1"/>
  <c r="AE178" i="25"/>
  <c r="FT22" i="5" s="1"/>
  <c r="AD179" i="25"/>
  <c r="FU21" i="5" s="1"/>
  <c r="AE179" i="25"/>
  <c r="FU22" i="5" s="1"/>
  <c r="AD180" i="25"/>
  <c r="FV21" i="5" s="1"/>
  <c r="AE180" i="25"/>
  <c r="FV22" i="5" s="1"/>
  <c r="AD181" i="25"/>
  <c r="FW21" i="5" s="1"/>
  <c r="AE181" i="25"/>
  <c r="FW22" i="5" s="1"/>
  <c r="AD182" i="25"/>
  <c r="FX21" i="5" s="1"/>
  <c r="AE182" i="25"/>
  <c r="FX22" i="5" s="1"/>
  <c r="AD183" i="25"/>
  <c r="FY21" i="5" s="1"/>
  <c r="AE183" i="25"/>
  <c r="FY22" i="5" s="1"/>
  <c r="AD184" i="25"/>
  <c r="FZ21" i="5" s="1"/>
  <c r="AE184" i="25"/>
  <c r="FZ22" i="5" s="1"/>
  <c r="AD185" i="25"/>
  <c r="GA21" i="5" s="1"/>
  <c r="AE185" i="25"/>
  <c r="GA22" i="5" s="1"/>
  <c r="AD186" i="25"/>
  <c r="GB21" i="5" s="1"/>
  <c r="AE186" i="25"/>
  <c r="GB22" i="5" s="1"/>
  <c r="AD187" i="25"/>
  <c r="GC21" i="5" s="1"/>
  <c r="AE187" i="25"/>
  <c r="GC22" i="5" s="1"/>
  <c r="AD188" i="25"/>
  <c r="GD21" i="5" s="1"/>
  <c r="AE188" i="25"/>
  <c r="GD22" i="5" s="1"/>
  <c r="AE5" i="25"/>
  <c r="C22" i="5" s="1"/>
  <c r="AD5" i="25"/>
  <c r="C21" i="5" s="1"/>
  <c r="GI68" i="5"/>
  <c r="GQ68" i="5"/>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2" i="20"/>
  <c r="ID27" i="5"/>
  <c r="C117" i="20" s="1"/>
  <c r="IC27" i="5"/>
  <c r="C116" i="20" s="1"/>
  <c r="IB27" i="5"/>
  <c r="C115" i="20" s="1"/>
  <c r="IA27" i="5"/>
  <c r="C114" i="20" s="1"/>
  <c r="HZ27" i="5"/>
  <c r="C113" i="20" s="1"/>
  <c r="HY27" i="5"/>
  <c r="C112" i="20" s="1"/>
  <c r="HX27" i="5"/>
  <c r="C111" i="20" s="1"/>
  <c r="HW27" i="5"/>
  <c r="C110" i="20" s="1"/>
  <c r="HV27" i="5"/>
  <c r="C109" i="20" s="1"/>
  <c r="HU27" i="5"/>
  <c r="C108" i="20" s="1"/>
  <c r="HT27" i="5"/>
  <c r="C107" i="20" s="1"/>
  <c r="HS27" i="5"/>
  <c r="C106" i="20" s="1"/>
  <c r="HR27" i="5"/>
  <c r="C105" i="20" s="1"/>
  <c r="HQ27" i="5"/>
  <c r="C104" i="20" s="1"/>
  <c r="HP27" i="5"/>
  <c r="C103" i="20" s="1"/>
  <c r="HO27" i="5"/>
  <c r="C102" i="20" s="1"/>
  <c r="HN27" i="5"/>
  <c r="C101" i="20" s="1"/>
  <c r="HM27" i="5"/>
  <c r="C100" i="20" s="1"/>
  <c r="HL27" i="5"/>
  <c r="C99" i="20" s="1"/>
  <c r="HK27" i="5"/>
  <c r="C98" i="20" s="1"/>
  <c r="HJ27" i="5"/>
  <c r="C97" i="20" s="1"/>
  <c r="HI27" i="5"/>
  <c r="C96" i="20" s="1"/>
  <c r="HH27" i="5"/>
  <c r="C95" i="20" s="1"/>
  <c r="HG27" i="5"/>
  <c r="C94" i="20" s="1"/>
  <c r="HF27" i="5"/>
  <c r="C93" i="20" s="1"/>
  <c r="HE27" i="5"/>
  <c r="C92" i="20" s="1"/>
  <c r="HD27" i="5"/>
  <c r="C91" i="20" s="1"/>
  <c r="HC27" i="5"/>
  <c r="C90" i="20" s="1"/>
  <c r="HB27" i="5"/>
  <c r="C89" i="20" s="1"/>
  <c r="HA27" i="5"/>
  <c r="C88" i="20" s="1"/>
  <c r="GZ27" i="5"/>
  <c r="C87" i="20" s="1"/>
  <c r="GY27" i="5"/>
  <c r="C86" i="20" s="1"/>
  <c r="GX27" i="5"/>
  <c r="C85" i="20" s="1"/>
  <c r="GW27" i="5"/>
  <c r="C84" i="20" s="1"/>
  <c r="GV27" i="5"/>
  <c r="C83" i="20" s="1"/>
  <c r="GU27" i="5"/>
  <c r="C82" i="20" s="1"/>
  <c r="GT27" i="5"/>
  <c r="C81" i="20" s="1"/>
  <c r="GS27" i="5"/>
  <c r="C80" i="20" s="1"/>
  <c r="GR27" i="5"/>
  <c r="C79" i="20" s="1"/>
  <c r="GQ27" i="5"/>
  <c r="C78" i="20" s="1"/>
  <c r="GP27" i="5"/>
  <c r="C77" i="20" s="1"/>
  <c r="GO27" i="5"/>
  <c r="C76" i="20" s="1"/>
  <c r="GN27" i="5"/>
  <c r="C75" i="20" s="1"/>
  <c r="GM27" i="5"/>
  <c r="C74" i="20" s="1"/>
  <c r="GL27" i="5"/>
  <c r="C73" i="20" s="1"/>
  <c r="GK27" i="5"/>
  <c r="C72" i="20" s="1"/>
  <c r="GJ27" i="5"/>
  <c r="C71" i="20" s="1"/>
  <c r="GI27" i="5"/>
  <c r="C70" i="20" s="1"/>
  <c r="GH27" i="5"/>
  <c r="C69" i="20" s="1"/>
  <c r="GG27" i="5"/>
  <c r="C68" i="20" s="1"/>
  <c r="GF27" i="5"/>
  <c r="C67" i="20" s="1"/>
  <c r="GE27" i="5"/>
  <c r="C66" i="20" s="1"/>
  <c r="GD27" i="5"/>
  <c r="C65" i="20" s="1"/>
  <c r="GC27" i="5"/>
  <c r="C64" i="20" s="1"/>
  <c r="GB27" i="5"/>
  <c r="C63" i="20" s="1"/>
  <c r="GA27" i="5"/>
  <c r="C62" i="20" s="1"/>
  <c r="FZ27" i="5"/>
  <c r="C61" i="20" s="1"/>
  <c r="FY27" i="5"/>
  <c r="C60" i="20" s="1"/>
  <c r="FX27" i="5"/>
  <c r="C59" i="20" s="1"/>
  <c r="FW27" i="5"/>
  <c r="C58" i="20" s="1"/>
  <c r="FV27" i="5"/>
  <c r="C57" i="20" s="1"/>
  <c r="FU27" i="5"/>
  <c r="C56" i="20" s="1"/>
  <c r="FT27" i="5"/>
  <c r="C55" i="20" s="1"/>
  <c r="FS27" i="5"/>
  <c r="C54" i="20" s="1"/>
  <c r="FR27" i="5"/>
  <c r="C53" i="20" s="1"/>
  <c r="FQ27" i="5"/>
  <c r="C52" i="20" s="1"/>
  <c r="FP27" i="5"/>
  <c r="C51" i="20" s="1"/>
  <c r="FO27" i="5"/>
  <c r="C50" i="20" s="1"/>
  <c r="FN27" i="5"/>
  <c r="C49" i="20" s="1"/>
  <c r="FM27" i="5"/>
  <c r="C48" i="20" s="1"/>
  <c r="FL27" i="5"/>
  <c r="C47" i="20" s="1"/>
  <c r="FK27" i="5"/>
  <c r="C46" i="20" s="1"/>
  <c r="FJ27" i="5"/>
  <c r="C45" i="20" s="1"/>
  <c r="FI27" i="5"/>
  <c r="C44" i="20" s="1"/>
  <c r="FH27" i="5"/>
  <c r="C43" i="20" s="1"/>
  <c r="FG27" i="5"/>
  <c r="C42" i="20" s="1"/>
  <c r="FF27" i="5"/>
  <c r="C41" i="20" s="1"/>
  <c r="FE27" i="5"/>
  <c r="C40" i="20" s="1"/>
  <c r="FD27" i="5"/>
  <c r="C39" i="20" s="1"/>
  <c r="FC27" i="5"/>
  <c r="C38" i="20" s="1"/>
  <c r="FB27" i="5"/>
  <c r="C37" i="20" s="1"/>
  <c r="FA27" i="5"/>
  <c r="C36" i="20" s="1"/>
  <c r="EZ27" i="5"/>
  <c r="C35" i="20" s="1"/>
  <c r="EY27" i="5"/>
  <c r="C34" i="20" s="1"/>
  <c r="EX27" i="5"/>
  <c r="C33" i="20" s="1"/>
  <c r="EW27" i="5"/>
  <c r="C32" i="20" s="1"/>
  <c r="EV27" i="5"/>
  <c r="C31" i="20" s="1"/>
  <c r="EU27" i="5"/>
  <c r="C30" i="20" s="1"/>
  <c r="ET27" i="5"/>
  <c r="C29" i="20" s="1"/>
  <c r="ES27" i="5"/>
  <c r="C28" i="20" s="1"/>
  <c r="ER27" i="5"/>
  <c r="C27" i="20" s="1"/>
  <c r="EQ27" i="5"/>
  <c r="C26" i="20" s="1"/>
  <c r="EP27" i="5"/>
  <c r="C25" i="20" s="1"/>
  <c r="EO27" i="5"/>
  <c r="C24" i="20" s="1"/>
  <c r="EN27" i="5"/>
  <c r="C23" i="20" s="1"/>
  <c r="EM27" i="5"/>
  <c r="C22" i="20" s="1"/>
  <c r="EL27" i="5"/>
  <c r="C21" i="20" s="1"/>
  <c r="EK27" i="5"/>
  <c r="C20" i="20" s="1"/>
  <c r="EJ27" i="5"/>
  <c r="C19" i="20" s="1"/>
  <c r="EI27" i="5"/>
  <c r="C18" i="20" s="1"/>
  <c r="EH27" i="5"/>
  <c r="C17" i="20" s="1"/>
  <c r="EG27" i="5"/>
  <c r="C16" i="20" s="1"/>
  <c r="EF27" i="5"/>
  <c r="C15" i="20" s="1"/>
  <c r="EE27" i="5"/>
  <c r="C14" i="20" s="1"/>
  <c r="ED27" i="5"/>
  <c r="C13" i="20" s="1"/>
  <c r="EC27" i="5"/>
  <c r="C12" i="20" s="1"/>
  <c r="EB27" i="5"/>
  <c r="C11" i="20" s="1"/>
  <c r="EA27" i="5"/>
  <c r="C10" i="20" s="1"/>
  <c r="DZ27" i="5"/>
  <c r="C9" i="20" s="1"/>
  <c r="DY27" i="5"/>
  <c r="C8" i="20" s="1"/>
  <c r="DX27" i="5"/>
  <c r="C7" i="20" s="1"/>
  <c r="DW27" i="5"/>
  <c r="C6" i="20" s="1"/>
  <c r="DV27" i="5"/>
  <c r="C5" i="20" s="1"/>
  <c r="DU27" i="5"/>
  <c r="C4" i="20" s="1"/>
  <c r="DT27" i="5"/>
  <c r="C3" i="20" s="1"/>
  <c r="DS27" i="5"/>
  <c r="C2" i="20" s="1"/>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D2" i="20"/>
  <c r="E2" i="20"/>
  <c r="F2" i="20"/>
  <c r="G2" i="20"/>
  <c r="H2" i="20" s="1"/>
  <c r="D3" i="20"/>
  <c r="E3" i="20"/>
  <c r="F3" i="20"/>
  <c r="G3" i="20"/>
  <c r="H3" i="20" s="1"/>
  <c r="D4" i="20"/>
  <c r="E4" i="20"/>
  <c r="F4" i="20"/>
  <c r="G4" i="20"/>
  <c r="H4" i="20" s="1"/>
  <c r="D5" i="20"/>
  <c r="E5" i="20"/>
  <c r="F5" i="20"/>
  <c r="G5" i="20"/>
  <c r="H5" i="20" s="1"/>
  <c r="D6" i="20"/>
  <c r="E6" i="20"/>
  <c r="F6" i="20"/>
  <c r="G6" i="20"/>
  <c r="H6" i="20" s="1"/>
  <c r="D7" i="20"/>
  <c r="E7" i="20"/>
  <c r="F7" i="20"/>
  <c r="G7" i="20"/>
  <c r="H7" i="20" s="1"/>
  <c r="D8" i="20"/>
  <c r="E8" i="20"/>
  <c r="F8" i="20"/>
  <c r="G8" i="20"/>
  <c r="H8" i="20" s="1"/>
  <c r="D9" i="20"/>
  <c r="E9" i="20"/>
  <c r="F9" i="20"/>
  <c r="G9" i="20"/>
  <c r="H9" i="20" s="1"/>
  <c r="D10" i="20"/>
  <c r="E10" i="20"/>
  <c r="F10" i="20"/>
  <c r="G10" i="20"/>
  <c r="H10" i="20" s="1"/>
  <c r="D11" i="20"/>
  <c r="E11" i="20"/>
  <c r="F11" i="20"/>
  <c r="G11" i="20"/>
  <c r="H11" i="20" s="1"/>
  <c r="D12" i="20"/>
  <c r="E12" i="20"/>
  <c r="F12" i="20"/>
  <c r="G12" i="20"/>
  <c r="H12" i="20" s="1"/>
  <c r="D13" i="20"/>
  <c r="E13" i="20"/>
  <c r="F13" i="20"/>
  <c r="G13" i="20"/>
  <c r="H13" i="20" s="1"/>
  <c r="D14" i="20"/>
  <c r="E14" i="20"/>
  <c r="F14" i="20"/>
  <c r="G14" i="20"/>
  <c r="H14" i="20" s="1"/>
  <c r="D15" i="20"/>
  <c r="E15" i="20"/>
  <c r="F15" i="20"/>
  <c r="G15" i="20"/>
  <c r="H15" i="20" s="1"/>
  <c r="D16" i="20"/>
  <c r="E16" i="20"/>
  <c r="F16" i="20"/>
  <c r="G16" i="20"/>
  <c r="H16" i="20" s="1"/>
  <c r="D17" i="20"/>
  <c r="E17" i="20"/>
  <c r="F17" i="20"/>
  <c r="G17" i="20"/>
  <c r="H17" i="20" s="1"/>
  <c r="D18" i="20"/>
  <c r="E18" i="20"/>
  <c r="F18" i="20"/>
  <c r="G18" i="20"/>
  <c r="H18" i="20" s="1"/>
  <c r="D19" i="20"/>
  <c r="E19" i="20"/>
  <c r="F19" i="20"/>
  <c r="G19" i="20"/>
  <c r="H19" i="20" s="1"/>
  <c r="D20" i="20"/>
  <c r="E20" i="20"/>
  <c r="F20" i="20"/>
  <c r="G20" i="20"/>
  <c r="H20" i="20" s="1"/>
  <c r="D21" i="20"/>
  <c r="E21" i="20"/>
  <c r="F21" i="20"/>
  <c r="G21" i="20"/>
  <c r="H21" i="20" s="1"/>
  <c r="D22" i="20"/>
  <c r="E22" i="20"/>
  <c r="F22" i="20"/>
  <c r="G22" i="20"/>
  <c r="H22" i="20" s="1"/>
  <c r="D23" i="20"/>
  <c r="E23" i="20"/>
  <c r="F23" i="20"/>
  <c r="G23" i="20"/>
  <c r="H23" i="20" s="1"/>
  <c r="D24" i="20"/>
  <c r="E24" i="20"/>
  <c r="F24" i="20"/>
  <c r="G24" i="20"/>
  <c r="H24" i="20" s="1"/>
  <c r="D25" i="20"/>
  <c r="E25" i="20"/>
  <c r="F25" i="20"/>
  <c r="G25" i="20"/>
  <c r="H25" i="20" s="1"/>
  <c r="D26" i="20"/>
  <c r="E26" i="20"/>
  <c r="F26" i="20"/>
  <c r="G26" i="20"/>
  <c r="H26" i="20" s="1"/>
  <c r="D27" i="20"/>
  <c r="E27" i="20"/>
  <c r="F27" i="20"/>
  <c r="G27" i="20"/>
  <c r="H27" i="20" s="1"/>
  <c r="D28" i="20"/>
  <c r="E28" i="20"/>
  <c r="F28" i="20"/>
  <c r="G28" i="20"/>
  <c r="H28" i="20" s="1"/>
  <c r="D29" i="20"/>
  <c r="E29" i="20"/>
  <c r="F29" i="20"/>
  <c r="G29" i="20"/>
  <c r="H29" i="20" s="1"/>
  <c r="D30" i="20"/>
  <c r="E30" i="20"/>
  <c r="F30" i="20"/>
  <c r="G30" i="20"/>
  <c r="H30" i="20" s="1"/>
  <c r="D31" i="20"/>
  <c r="E31" i="20"/>
  <c r="F31" i="20"/>
  <c r="G31" i="20"/>
  <c r="H31" i="20" s="1"/>
  <c r="D32" i="20"/>
  <c r="E32" i="20"/>
  <c r="F32" i="20"/>
  <c r="G32" i="20"/>
  <c r="H32" i="20" s="1"/>
  <c r="D33" i="20"/>
  <c r="E33" i="20"/>
  <c r="F33" i="20"/>
  <c r="G33" i="20"/>
  <c r="H33" i="20" s="1"/>
  <c r="D34" i="20"/>
  <c r="E34" i="20"/>
  <c r="F34" i="20"/>
  <c r="G34" i="20"/>
  <c r="H34" i="20" s="1"/>
  <c r="D35" i="20"/>
  <c r="E35" i="20"/>
  <c r="F35" i="20"/>
  <c r="G35" i="20"/>
  <c r="H35" i="20" s="1"/>
  <c r="D36" i="20"/>
  <c r="E36" i="20"/>
  <c r="F36" i="20"/>
  <c r="G36" i="20"/>
  <c r="H36" i="20" s="1"/>
  <c r="D37" i="20"/>
  <c r="E37" i="20"/>
  <c r="F37" i="20"/>
  <c r="G37" i="20"/>
  <c r="H37" i="20" s="1"/>
  <c r="D38" i="20"/>
  <c r="E38" i="20"/>
  <c r="F38" i="20"/>
  <c r="G38" i="20"/>
  <c r="H38" i="20" s="1"/>
  <c r="D39" i="20"/>
  <c r="E39" i="20"/>
  <c r="F39" i="20"/>
  <c r="G39" i="20"/>
  <c r="H39" i="20" s="1"/>
  <c r="D40" i="20"/>
  <c r="E40" i="20"/>
  <c r="F40" i="20"/>
  <c r="G40" i="20"/>
  <c r="H40" i="20" s="1"/>
  <c r="D41" i="20"/>
  <c r="E41" i="20"/>
  <c r="F41" i="20"/>
  <c r="G41" i="20"/>
  <c r="H41" i="20" s="1"/>
  <c r="D42" i="20"/>
  <c r="E42" i="20"/>
  <c r="F42" i="20"/>
  <c r="G42" i="20"/>
  <c r="H42" i="20" s="1"/>
  <c r="D43" i="20"/>
  <c r="E43" i="20"/>
  <c r="F43" i="20"/>
  <c r="G43" i="20"/>
  <c r="H43" i="20" s="1"/>
  <c r="D44" i="20"/>
  <c r="E44" i="20"/>
  <c r="F44" i="20"/>
  <c r="G44" i="20"/>
  <c r="H44" i="20" s="1"/>
  <c r="D45" i="20"/>
  <c r="E45" i="20"/>
  <c r="F45" i="20"/>
  <c r="G45" i="20"/>
  <c r="H45" i="20" s="1"/>
  <c r="D46" i="20"/>
  <c r="E46" i="20"/>
  <c r="F46" i="20"/>
  <c r="G46" i="20"/>
  <c r="H46" i="20" s="1"/>
  <c r="D47" i="20"/>
  <c r="E47" i="20"/>
  <c r="F47" i="20"/>
  <c r="G47" i="20"/>
  <c r="H47" i="20" s="1"/>
  <c r="D48" i="20"/>
  <c r="E48" i="20"/>
  <c r="F48" i="20"/>
  <c r="G48" i="20"/>
  <c r="H48" i="20" s="1"/>
  <c r="D49" i="20"/>
  <c r="E49" i="20"/>
  <c r="F49" i="20"/>
  <c r="G49" i="20"/>
  <c r="H49" i="20" s="1"/>
  <c r="D50" i="20"/>
  <c r="E50" i="20"/>
  <c r="F50" i="20"/>
  <c r="G50" i="20"/>
  <c r="H50" i="20" s="1"/>
  <c r="D51" i="20"/>
  <c r="E51" i="20"/>
  <c r="F51" i="20"/>
  <c r="G51" i="20"/>
  <c r="H51" i="20" s="1"/>
  <c r="D52" i="20"/>
  <c r="E52" i="20"/>
  <c r="F52" i="20"/>
  <c r="G52" i="20"/>
  <c r="H52" i="20" s="1"/>
  <c r="D53" i="20"/>
  <c r="E53" i="20"/>
  <c r="F53" i="20"/>
  <c r="G53" i="20"/>
  <c r="H53" i="20" s="1"/>
  <c r="D54" i="20"/>
  <c r="E54" i="20"/>
  <c r="F54" i="20"/>
  <c r="G54" i="20"/>
  <c r="H54" i="20" s="1"/>
  <c r="D55" i="20"/>
  <c r="E55" i="20"/>
  <c r="F55" i="20"/>
  <c r="G55" i="20"/>
  <c r="H55" i="20" s="1"/>
  <c r="D56" i="20"/>
  <c r="E56" i="20"/>
  <c r="F56" i="20"/>
  <c r="G56" i="20"/>
  <c r="H56" i="20" s="1"/>
  <c r="D57" i="20"/>
  <c r="E57" i="20"/>
  <c r="F57" i="20"/>
  <c r="G57" i="20"/>
  <c r="H57" i="20" s="1"/>
  <c r="D58" i="20"/>
  <c r="E58" i="20"/>
  <c r="F58" i="20"/>
  <c r="G58" i="20"/>
  <c r="H58" i="20" s="1"/>
  <c r="D59" i="20"/>
  <c r="E59" i="20"/>
  <c r="F59" i="20"/>
  <c r="G59" i="20"/>
  <c r="H59" i="20" s="1"/>
  <c r="D60" i="20"/>
  <c r="E60" i="20"/>
  <c r="F60" i="20"/>
  <c r="G60" i="20"/>
  <c r="H60" i="20" s="1"/>
  <c r="D61" i="20"/>
  <c r="E61" i="20"/>
  <c r="F61" i="20"/>
  <c r="G61" i="20"/>
  <c r="H61" i="20" s="1"/>
  <c r="D62" i="20"/>
  <c r="E62" i="20"/>
  <c r="F62" i="20"/>
  <c r="G62" i="20"/>
  <c r="H62" i="20" s="1"/>
  <c r="D63" i="20"/>
  <c r="E63" i="20"/>
  <c r="F63" i="20"/>
  <c r="G63" i="20"/>
  <c r="H63" i="20" s="1"/>
  <c r="D64" i="20"/>
  <c r="E64" i="20"/>
  <c r="F64" i="20"/>
  <c r="G64" i="20"/>
  <c r="H64" i="20" s="1"/>
  <c r="D65" i="20"/>
  <c r="E65" i="20"/>
  <c r="F65" i="20"/>
  <c r="G65" i="20"/>
  <c r="H65" i="20" s="1"/>
  <c r="D66" i="20"/>
  <c r="E66" i="20"/>
  <c r="F66" i="20"/>
  <c r="G66" i="20"/>
  <c r="H66" i="20" s="1"/>
  <c r="D67" i="20"/>
  <c r="E67" i="20"/>
  <c r="F67" i="20"/>
  <c r="G67" i="20"/>
  <c r="H67" i="20" s="1"/>
  <c r="D68" i="20"/>
  <c r="E68" i="20"/>
  <c r="F68" i="20"/>
  <c r="G68" i="20"/>
  <c r="H68" i="20" s="1"/>
  <c r="D69" i="20"/>
  <c r="E69" i="20"/>
  <c r="F69" i="20"/>
  <c r="G69" i="20"/>
  <c r="H69" i="20" s="1"/>
  <c r="D70" i="20"/>
  <c r="E70" i="20"/>
  <c r="F70" i="20"/>
  <c r="G70" i="20"/>
  <c r="H70" i="20" s="1"/>
  <c r="D71" i="20"/>
  <c r="E71" i="20"/>
  <c r="F71" i="20"/>
  <c r="G71" i="20"/>
  <c r="H71" i="20" s="1"/>
  <c r="D72" i="20"/>
  <c r="E72" i="20"/>
  <c r="F72" i="20"/>
  <c r="G72" i="20"/>
  <c r="H72" i="20" s="1"/>
  <c r="D73" i="20"/>
  <c r="E73" i="20"/>
  <c r="F73" i="20"/>
  <c r="G73" i="20"/>
  <c r="H73" i="20" s="1"/>
  <c r="D74" i="20"/>
  <c r="E74" i="20"/>
  <c r="F74" i="20"/>
  <c r="G74" i="20"/>
  <c r="H74" i="20" s="1"/>
  <c r="D75" i="20"/>
  <c r="E75" i="20"/>
  <c r="F75" i="20"/>
  <c r="G75" i="20"/>
  <c r="H75" i="20" s="1"/>
  <c r="I75" i="20"/>
  <c r="I74" i="20"/>
  <c r="I73" i="20"/>
  <c r="I72" i="20"/>
  <c r="I71" i="20"/>
  <c r="I70" i="20"/>
  <c r="I69" i="20"/>
  <c r="I68" i="20"/>
  <c r="I67" i="20"/>
  <c r="I66" i="20"/>
  <c r="I65" i="20"/>
  <c r="I64" i="20"/>
  <c r="I63" i="20"/>
  <c r="I62" i="20"/>
  <c r="I61" i="20"/>
  <c r="I60" i="20"/>
  <c r="I59" i="20"/>
  <c r="I58" i="20"/>
  <c r="I57" i="20"/>
  <c r="I56" i="20"/>
  <c r="I55" i="20"/>
  <c r="I54" i="20"/>
  <c r="I53" i="20"/>
  <c r="I52" i="20"/>
  <c r="I51" i="20"/>
  <c r="I50" i="20"/>
  <c r="I49" i="20"/>
  <c r="I48" i="20"/>
  <c r="I47" i="20"/>
  <c r="I46" i="20"/>
  <c r="I45" i="20"/>
  <c r="I44" i="20"/>
  <c r="I43" i="20"/>
  <c r="I42" i="20"/>
  <c r="I41" i="20"/>
  <c r="I40" i="20"/>
  <c r="I39" i="20"/>
  <c r="I38" i="20"/>
  <c r="I37" i="20"/>
  <c r="I36" i="20"/>
  <c r="I35" i="20"/>
  <c r="I34" i="20"/>
  <c r="I33" i="20"/>
  <c r="I32" i="20"/>
  <c r="I31" i="20"/>
  <c r="I30" i="20"/>
  <c r="I29" i="20"/>
  <c r="I28" i="20"/>
  <c r="I27" i="20"/>
  <c r="I26" i="20"/>
  <c r="I25" i="20"/>
  <c r="I24" i="20"/>
  <c r="I23" i="20"/>
  <c r="I22" i="20"/>
  <c r="I21" i="20"/>
  <c r="I20" i="20"/>
  <c r="I19" i="20"/>
  <c r="I18" i="20"/>
  <c r="I17" i="20"/>
  <c r="I16" i="20"/>
  <c r="I15" i="20"/>
  <c r="I14" i="20"/>
  <c r="I13" i="20"/>
  <c r="I12" i="20"/>
  <c r="I11" i="20"/>
  <c r="I10" i="20"/>
  <c r="I9" i="20"/>
  <c r="I8" i="20"/>
  <c r="I7" i="20"/>
  <c r="I6" i="20"/>
  <c r="I5" i="20"/>
  <c r="I4" i="20"/>
  <c r="I3" i="20"/>
  <c r="I2" i="20"/>
  <c r="N75" i="20"/>
  <c r="M75" i="20"/>
  <c r="N74" i="20"/>
  <c r="M74" i="20"/>
  <c r="N73" i="20"/>
  <c r="M73" i="20"/>
  <c r="N72" i="20"/>
  <c r="M72" i="20"/>
  <c r="N71" i="20"/>
  <c r="M71" i="20"/>
  <c r="N70" i="20"/>
  <c r="M70" i="20"/>
  <c r="N69" i="20"/>
  <c r="M69" i="20"/>
  <c r="N68" i="20"/>
  <c r="M68" i="20"/>
  <c r="N67" i="20"/>
  <c r="M67" i="20"/>
  <c r="N66" i="20"/>
  <c r="M66" i="20"/>
  <c r="N65" i="20"/>
  <c r="M65" i="20"/>
  <c r="N64" i="20"/>
  <c r="M64" i="20"/>
  <c r="N63" i="20"/>
  <c r="M63" i="20"/>
  <c r="N62" i="20"/>
  <c r="M62" i="20"/>
  <c r="N61" i="20"/>
  <c r="M61" i="20"/>
  <c r="N60" i="20"/>
  <c r="M60" i="20"/>
  <c r="N59" i="20"/>
  <c r="M59" i="20"/>
  <c r="N58" i="20"/>
  <c r="M58" i="20"/>
  <c r="N57" i="20"/>
  <c r="M57" i="20"/>
  <c r="N56" i="20"/>
  <c r="M56" i="20"/>
  <c r="N55" i="20"/>
  <c r="M55" i="20"/>
  <c r="N54" i="20"/>
  <c r="M54" i="20"/>
  <c r="N53" i="20"/>
  <c r="M53" i="20"/>
  <c r="N52" i="20"/>
  <c r="M52" i="20"/>
  <c r="N51" i="20"/>
  <c r="M51" i="20"/>
  <c r="N50" i="20"/>
  <c r="M50" i="20"/>
  <c r="N49" i="20"/>
  <c r="M49" i="20"/>
  <c r="N48" i="20"/>
  <c r="M48" i="20"/>
  <c r="N47" i="20"/>
  <c r="M47" i="20"/>
  <c r="N46" i="20"/>
  <c r="M46" i="20"/>
  <c r="N45" i="20"/>
  <c r="M45" i="20"/>
  <c r="N44" i="20"/>
  <c r="M44" i="20"/>
  <c r="N43" i="20"/>
  <c r="M43" i="20"/>
  <c r="N42" i="20"/>
  <c r="M42" i="20"/>
  <c r="N41" i="20"/>
  <c r="M41" i="20"/>
  <c r="N40" i="20"/>
  <c r="M40" i="20"/>
  <c r="N39" i="20"/>
  <c r="M39" i="20"/>
  <c r="N38" i="20"/>
  <c r="M38" i="20"/>
  <c r="N37" i="20"/>
  <c r="M37" i="20"/>
  <c r="N36" i="20"/>
  <c r="M36" i="20"/>
  <c r="N35" i="20"/>
  <c r="M35" i="20"/>
  <c r="N34" i="20"/>
  <c r="M34" i="20"/>
  <c r="N33" i="20"/>
  <c r="M33" i="20"/>
  <c r="N32" i="20"/>
  <c r="M32" i="20"/>
  <c r="N31" i="20"/>
  <c r="M31" i="20"/>
  <c r="N30" i="20"/>
  <c r="M30" i="20"/>
  <c r="N29" i="20"/>
  <c r="M29" i="20"/>
  <c r="N28" i="20"/>
  <c r="M28" i="20"/>
  <c r="N27" i="20"/>
  <c r="M27" i="20"/>
  <c r="N26" i="20"/>
  <c r="M26" i="20"/>
  <c r="N25" i="20"/>
  <c r="M25" i="20"/>
  <c r="N24" i="20"/>
  <c r="M24" i="20"/>
  <c r="N23" i="20"/>
  <c r="M23" i="20"/>
  <c r="N22" i="20"/>
  <c r="M22" i="20"/>
  <c r="N21" i="20"/>
  <c r="M21" i="20"/>
  <c r="N20" i="20"/>
  <c r="M20" i="20"/>
  <c r="N19" i="20"/>
  <c r="M19" i="20"/>
  <c r="N18" i="20"/>
  <c r="M18" i="20"/>
  <c r="N17" i="20"/>
  <c r="M17" i="20"/>
  <c r="N16" i="20"/>
  <c r="M16" i="20"/>
  <c r="N15" i="20"/>
  <c r="M15" i="20"/>
  <c r="N14" i="20"/>
  <c r="M14" i="20"/>
  <c r="N13" i="20"/>
  <c r="M13" i="20"/>
  <c r="N12" i="20"/>
  <c r="M12" i="20"/>
  <c r="N11" i="20"/>
  <c r="M11" i="20"/>
  <c r="N10" i="20"/>
  <c r="M10" i="20"/>
  <c r="N9" i="20"/>
  <c r="M9" i="20"/>
  <c r="N8" i="20"/>
  <c r="M8" i="20"/>
  <c r="N7" i="20"/>
  <c r="M7" i="20"/>
  <c r="N6" i="20"/>
  <c r="M6" i="20"/>
  <c r="N5" i="20"/>
  <c r="M5" i="20"/>
  <c r="N4" i="20"/>
  <c r="M4" i="20"/>
  <c r="N3" i="20"/>
  <c r="M3" i="20"/>
  <c r="N2" i="20"/>
  <c r="M2" i="20"/>
  <c r="GV73" i="5"/>
  <c r="GT73" i="5"/>
  <c r="GP73" i="5"/>
  <c r="GO73" i="5"/>
  <c r="GJ73" i="5"/>
  <c r="GV72" i="5"/>
  <c r="GT72" i="5"/>
  <c r="GS72" i="5"/>
  <c r="GR72" i="5"/>
  <c r="GP72" i="5"/>
  <c r="GO72" i="5"/>
  <c r="GN72" i="5"/>
  <c r="GL72" i="5"/>
  <c r="GK72" i="5"/>
  <c r="GJ72" i="5"/>
  <c r="GS71" i="5"/>
  <c r="GQ71" i="5"/>
  <c r="GO71" i="5"/>
  <c r="GV70" i="5"/>
  <c r="GU69" i="5"/>
  <c r="GR69" i="5"/>
  <c r="GW25" i="5"/>
  <c r="GV25" i="5"/>
  <c r="GU25" i="5"/>
  <c r="GT25" i="5"/>
  <c r="GS25" i="5"/>
  <c r="GR25" i="5"/>
  <c r="GQ25" i="5"/>
  <c r="GP25" i="5"/>
  <c r="GO25" i="5"/>
  <c r="GN25" i="5"/>
  <c r="GM25" i="5"/>
  <c r="GL25" i="5"/>
  <c r="GK25" i="5"/>
  <c r="GJ25" i="5"/>
  <c r="GI25" i="5"/>
  <c r="GH25" i="5"/>
  <c r="GG25"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GV24" i="5"/>
  <c r="GU24" i="5"/>
  <c r="GT24" i="5"/>
  <c r="GS24" i="5"/>
  <c r="GR24" i="5"/>
  <c r="GQ24" i="5"/>
  <c r="GP24" i="5"/>
  <c r="GO24" i="5"/>
  <c r="GN24" i="5"/>
  <c r="GM24" i="5"/>
  <c r="GL24" i="5"/>
  <c r="GK24" i="5"/>
  <c r="GJ24" i="5"/>
  <c r="GI24" i="5"/>
  <c r="GH24" i="5"/>
  <c r="GG24" i="5"/>
  <c r="GF24" i="5"/>
  <c r="GE24" i="5"/>
  <c r="GD24" i="5"/>
  <c r="GC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GV23" i="5"/>
  <c r="GU23" i="5"/>
  <c r="GT23" i="5"/>
  <c r="GS23" i="5"/>
  <c r="GR23" i="5"/>
  <c r="GQ23" i="5"/>
  <c r="GP23" i="5"/>
  <c r="GO23" i="5"/>
  <c r="GN23" i="5"/>
  <c r="GM23" i="5"/>
  <c r="GL23" i="5"/>
  <c r="GK23" i="5"/>
  <c r="GJ23" i="5"/>
  <c r="GI23" i="5"/>
  <c r="GH23" i="5"/>
  <c r="GG23" i="5"/>
  <c r="GF23" i="5"/>
  <c r="GE23" i="5"/>
  <c r="GD23" i="5"/>
  <c r="GC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GV22" i="5"/>
  <c r="GU22" i="5"/>
  <c r="GT22" i="5"/>
  <c r="GS22" i="5"/>
  <c r="GR22" i="5"/>
  <c r="GQ22" i="5"/>
  <c r="GP22" i="5"/>
  <c r="GO22" i="5"/>
  <c r="GN22" i="5"/>
  <c r="GM22" i="5"/>
  <c r="GL22" i="5"/>
  <c r="GK22" i="5"/>
  <c r="GJ22" i="5"/>
  <c r="GI22" i="5"/>
  <c r="GH22" i="5"/>
  <c r="GG22" i="5"/>
  <c r="GF22" i="5"/>
  <c r="GE22" i="5"/>
  <c r="GV21" i="5"/>
  <c r="GU21" i="5"/>
  <c r="GT21" i="5"/>
  <c r="GS21" i="5"/>
  <c r="GR21" i="5"/>
  <c r="GQ21" i="5"/>
  <c r="GP21" i="5"/>
  <c r="GO21" i="5"/>
  <c r="GN21" i="5"/>
  <c r="GM21" i="5"/>
  <c r="GL21" i="5"/>
  <c r="GK21" i="5"/>
  <c r="GJ21" i="5"/>
  <c r="GI21" i="5"/>
  <c r="GH21" i="5"/>
  <c r="GG21" i="5"/>
  <c r="GF21" i="5"/>
  <c r="GE21" i="5"/>
  <c r="GV20" i="5"/>
  <c r="GU20" i="5"/>
  <c r="GT20" i="5"/>
  <c r="GS20" i="5"/>
  <c r="GR20" i="5"/>
  <c r="GQ20" i="5"/>
  <c r="GP20" i="5"/>
  <c r="GO20" i="5"/>
  <c r="GN20" i="5"/>
  <c r="GM20" i="5"/>
  <c r="GL20" i="5"/>
  <c r="GK20" i="5"/>
  <c r="GJ20" i="5"/>
  <c r="GI20" i="5"/>
  <c r="GH20" i="5"/>
  <c r="GG20" i="5"/>
  <c r="GF20" i="5"/>
  <c r="GE20" i="5"/>
  <c r="GD20" i="5"/>
  <c r="GC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GV19" i="5"/>
  <c r="GU19" i="5"/>
  <c r="GT19" i="5"/>
  <c r="GS19" i="5"/>
  <c r="GR19" i="5"/>
  <c r="GQ19" i="5"/>
  <c r="GP19" i="5"/>
  <c r="GO19" i="5"/>
  <c r="GN19" i="5"/>
  <c r="GM19" i="5"/>
  <c r="GL19" i="5"/>
  <c r="GK19" i="5"/>
  <c r="GJ19" i="5"/>
  <c r="GI19" i="5"/>
  <c r="GH19" i="5"/>
  <c r="GG19" i="5"/>
  <c r="GF19" i="5"/>
  <c r="GE19" i="5"/>
  <c r="GD19" i="5"/>
  <c r="GC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B207" i="25"/>
  <c r="J41" i="5"/>
  <c r="E39" i="5"/>
  <c r="D39" i="5"/>
  <c r="H41" i="5"/>
  <c r="C39" i="5"/>
  <c r="E38" i="5"/>
  <c r="D41" i="5"/>
  <c r="I41" i="5"/>
  <c r="G41" i="5"/>
  <c r="K41" i="5"/>
  <c r="F41" i="5"/>
  <c r="D38" i="5"/>
  <c r="E41" i="5"/>
  <c r="C38" i="5"/>
  <c r="L41" i="5"/>
  <c r="M41" i="5"/>
  <c r="C41" i="5"/>
  <c r="I192" i="25" l="1"/>
  <c r="I191" i="25" s="1"/>
  <c r="I190" i="25" s="1"/>
  <c r="I189" i="25" s="1"/>
  <c r="I188" i="25" s="1"/>
  <c r="I187" i="25" s="1"/>
  <c r="I186" i="25" s="1"/>
  <c r="I185" i="25" s="1"/>
  <c r="I184" i="25" s="1"/>
  <c r="I183" i="25" s="1"/>
  <c r="I182" i="25" s="1"/>
  <c r="I181" i="25" s="1"/>
  <c r="I180" i="25" s="1"/>
  <c r="I179" i="25" s="1"/>
  <c r="I178" i="25" s="1"/>
  <c r="I177" i="25" s="1"/>
  <c r="I176" i="25" s="1"/>
  <c r="I175" i="25" s="1"/>
  <c r="I174" i="25" s="1"/>
  <c r="I173" i="25" s="1"/>
  <c r="I172" i="25" s="1"/>
  <c r="I171" i="25" s="1"/>
  <c r="I170" i="25" s="1"/>
  <c r="I169" i="25" s="1"/>
  <c r="I168" i="25" s="1"/>
  <c r="I167" i="25" s="1"/>
  <c r="I166" i="25" s="1"/>
  <c r="I165" i="25" s="1"/>
  <c r="I164" i="25" s="1"/>
  <c r="I163" i="25" s="1"/>
  <c r="I162" i="25" s="1"/>
  <c r="I161" i="25" s="1"/>
  <c r="I160" i="25" s="1"/>
  <c r="I159" i="25" s="1"/>
  <c r="I158" i="25" s="1"/>
  <c r="I157" i="25" s="1"/>
  <c r="I156" i="25" s="1"/>
  <c r="I155" i="25" s="1"/>
  <c r="I154" i="25" s="1"/>
  <c r="I153" i="25" s="1"/>
  <c r="I152" i="25" s="1"/>
  <c r="I151" i="25" s="1"/>
  <c r="I150" i="25" s="1"/>
  <c r="I149" i="25" s="1"/>
  <c r="I148" i="25" s="1"/>
  <c r="I147" i="25" s="1"/>
  <c r="I146" i="25" s="1"/>
  <c r="I145" i="25" s="1"/>
  <c r="I144" i="25" s="1"/>
  <c r="I143" i="25" s="1"/>
  <c r="I142" i="25" s="1"/>
  <c r="I141" i="25" s="1"/>
  <c r="I140" i="25" s="1"/>
  <c r="I139" i="25" s="1"/>
  <c r="I138" i="25" s="1"/>
  <c r="I137" i="25" s="1"/>
  <c r="I136" i="25" s="1"/>
  <c r="I135" i="25" s="1"/>
  <c r="I134" i="25" s="1"/>
  <c r="I133" i="25" s="1"/>
  <c r="I132" i="25" s="1"/>
  <c r="I131" i="25" s="1"/>
  <c r="I130" i="25" s="1"/>
  <c r="I129" i="25" s="1"/>
  <c r="I128" i="25" s="1"/>
  <c r="I127" i="25" s="1"/>
  <c r="I126" i="25" s="1"/>
  <c r="I125" i="25" s="1"/>
  <c r="I124" i="25" s="1"/>
  <c r="I123" i="25" s="1"/>
  <c r="I122" i="25" s="1"/>
  <c r="I121" i="25" s="1"/>
  <c r="I120" i="25" s="1"/>
  <c r="I119" i="25" s="1"/>
  <c r="I118" i="25" s="1"/>
  <c r="I117" i="25" s="1"/>
  <c r="I116" i="25" s="1"/>
  <c r="I115" i="25" s="1"/>
  <c r="I114" i="25" s="1"/>
  <c r="I113" i="25" s="1"/>
  <c r="I112" i="25" s="1"/>
  <c r="I111" i="25" s="1"/>
  <c r="I110" i="25" s="1"/>
  <c r="I109" i="25" s="1"/>
  <c r="I108" i="25" s="1"/>
  <c r="I107" i="25" s="1"/>
  <c r="I106" i="25" s="1"/>
  <c r="I105" i="25" s="1"/>
  <c r="I104" i="25" s="1"/>
  <c r="I103" i="25" s="1"/>
  <c r="I102" i="25" s="1"/>
  <c r="I101" i="25" s="1"/>
  <c r="I100" i="25" s="1"/>
  <c r="I99" i="25" s="1"/>
  <c r="I98" i="25" s="1"/>
  <c r="I97" i="25" s="1"/>
  <c r="I96" i="25" s="1"/>
  <c r="I95" i="25" s="1"/>
  <c r="I94" i="25" s="1"/>
  <c r="I93" i="25" s="1"/>
  <c r="I92" i="25" s="1"/>
  <c r="I91" i="25" s="1"/>
  <c r="I90" i="25" s="1"/>
  <c r="I89" i="25" s="1"/>
  <c r="I88" i="25" s="1"/>
  <c r="I87" i="25" s="1"/>
  <c r="I86" i="25" s="1"/>
  <c r="I85" i="25" s="1"/>
  <c r="I84" i="25" s="1"/>
  <c r="I83" i="25" s="1"/>
  <c r="I82" i="25" s="1"/>
  <c r="I81" i="25" s="1"/>
  <c r="I80" i="25" s="1"/>
  <c r="I79" i="25" s="1"/>
  <c r="I78" i="25" s="1"/>
  <c r="I77" i="25" s="1"/>
  <c r="I76" i="25" s="1"/>
  <c r="I75" i="25" s="1"/>
  <c r="I74" i="25" s="1"/>
  <c r="I73" i="25" s="1"/>
  <c r="I72" i="25" s="1"/>
  <c r="I71" i="25" s="1"/>
  <c r="I70" i="25" s="1"/>
  <c r="I69" i="25" s="1"/>
  <c r="I68" i="25" s="1"/>
  <c r="I67" i="25" s="1"/>
  <c r="I66" i="25" s="1"/>
  <c r="I65" i="25" s="1"/>
  <c r="D192" i="25"/>
  <c r="D191" i="25" s="1"/>
  <c r="D190" i="25" s="1"/>
  <c r="D189" i="25" s="1"/>
  <c r="D188" i="25" s="1"/>
  <c r="D187" i="25" s="1"/>
  <c r="D186" i="25" s="1"/>
  <c r="D185" i="25" s="1"/>
  <c r="D184" i="25" s="1"/>
  <c r="D183" i="25" s="1"/>
  <c r="D182" i="25" s="1"/>
  <c r="D181" i="25" s="1"/>
  <c r="D180" i="25" s="1"/>
  <c r="D179" i="25" s="1"/>
  <c r="D178" i="25" s="1"/>
  <c r="D177" i="25" s="1"/>
  <c r="D176" i="25" s="1"/>
  <c r="D175" i="25" s="1"/>
  <c r="D174" i="25" s="1"/>
  <c r="D173" i="25" s="1"/>
  <c r="D172" i="25" s="1"/>
  <c r="D171" i="25" s="1"/>
  <c r="D170" i="25" s="1"/>
  <c r="D169" i="25" s="1"/>
  <c r="D168" i="25" s="1"/>
  <c r="D167" i="25" s="1"/>
  <c r="D166" i="25" s="1"/>
  <c r="D165" i="25" s="1"/>
  <c r="D164" i="25" s="1"/>
  <c r="D163" i="25" s="1"/>
  <c r="D162" i="25" s="1"/>
  <c r="D161" i="25" s="1"/>
  <c r="D160" i="25" s="1"/>
  <c r="D159" i="25" s="1"/>
  <c r="D158" i="25" s="1"/>
  <c r="D157" i="25" s="1"/>
  <c r="D156" i="25" s="1"/>
  <c r="D155" i="25" s="1"/>
  <c r="D154" i="25" s="1"/>
  <c r="D153" i="25" s="1"/>
  <c r="D152" i="25" s="1"/>
  <c r="D151" i="25" s="1"/>
  <c r="D150" i="25" s="1"/>
  <c r="D149" i="25" s="1"/>
  <c r="D148" i="25" s="1"/>
  <c r="D147" i="25" s="1"/>
  <c r="D146" i="25" s="1"/>
  <c r="D145" i="25" s="1"/>
  <c r="D144" i="25" s="1"/>
  <c r="D143" i="25" s="1"/>
  <c r="D142" i="25" s="1"/>
  <c r="D141" i="25" s="1"/>
  <c r="D140" i="25" s="1"/>
  <c r="D139" i="25" s="1"/>
  <c r="D138" i="25" s="1"/>
  <c r="D137" i="25" s="1"/>
  <c r="D136" i="25" s="1"/>
  <c r="D135" i="25" s="1"/>
  <c r="D134" i="25" s="1"/>
  <c r="D133" i="25" s="1"/>
  <c r="D132" i="25" s="1"/>
  <c r="D131" i="25" s="1"/>
  <c r="D130" i="25" s="1"/>
  <c r="D129" i="25" s="1"/>
  <c r="D128" i="25" s="1"/>
  <c r="D127" i="25" s="1"/>
  <c r="D126" i="25" s="1"/>
  <c r="D125" i="25" s="1"/>
  <c r="D124" i="25" s="1"/>
  <c r="D123" i="25" s="1"/>
  <c r="D122" i="25" s="1"/>
  <c r="D121" i="25" s="1"/>
  <c r="D120" i="25" s="1"/>
  <c r="D119" i="25" s="1"/>
  <c r="D118" i="25" s="1"/>
  <c r="D117" i="25" s="1"/>
  <c r="D116" i="25" s="1"/>
  <c r="D115" i="25" s="1"/>
  <c r="D114" i="25" s="1"/>
  <c r="D113" i="25" s="1"/>
  <c r="D112" i="25" s="1"/>
  <c r="D111" i="25" s="1"/>
  <c r="D110" i="25" s="1"/>
  <c r="D109" i="25" s="1"/>
  <c r="D108" i="25" s="1"/>
  <c r="D107" i="25" s="1"/>
  <c r="D106" i="25" s="1"/>
  <c r="D105" i="25" s="1"/>
  <c r="D104" i="25" s="1"/>
  <c r="D103" i="25" s="1"/>
  <c r="D102" i="25" s="1"/>
  <c r="D101" i="25" s="1"/>
  <c r="D100" i="25" s="1"/>
  <c r="D99" i="25" s="1"/>
  <c r="D98" i="25" s="1"/>
  <c r="D97" i="25" s="1"/>
  <c r="D96" i="25" s="1"/>
  <c r="D95" i="25" s="1"/>
  <c r="D94" i="25" s="1"/>
  <c r="D93" i="25" s="1"/>
  <c r="D92" i="25" s="1"/>
  <c r="D91" i="25" s="1"/>
  <c r="D90" i="25" s="1"/>
  <c r="D89" i="25" s="1"/>
  <c r="D88" i="25" s="1"/>
  <c r="D87" i="25" s="1"/>
  <c r="D86" i="25" s="1"/>
  <c r="D85" i="25" s="1"/>
  <c r="D84" i="25" s="1"/>
  <c r="D83" i="25" s="1"/>
  <c r="D82" i="25" s="1"/>
  <c r="D81" i="25" s="1"/>
  <c r="D80" i="25" s="1"/>
  <c r="D79" i="25" s="1"/>
  <c r="D78" i="25" s="1"/>
  <c r="D77" i="25" s="1"/>
  <c r="D76" i="25" s="1"/>
  <c r="D75" i="25" s="1"/>
  <c r="D74" i="25" s="1"/>
  <c r="D73" i="25" s="1"/>
  <c r="D72" i="25" s="1"/>
  <c r="D71" i="25" s="1"/>
  <c r="D70" i="25" s="1"/>
  <c r="D69" i="25" s="1"/>
  <c r="D68" i="25" s="1"/>
  <c r="D67" i="25" s="1"/>
  <c r="D66" i="25" s="1"/>
  <c r="D65" i="25" s="1"/>
  <c r="E192" i="25"/>
  <c r="E191" i="25" s="1"/>
  <c r="E190" i="25" s="1"/>
  <c r="E189" i="25" s="1"/>
  <c r="E188" i="25" s="1"/>
  <c r="E187" i="25" s="1"/>
  <c r="E186" i="25" s="1"/>
  <c r="E185" i="25" s="1"/>
  <c r="E184" i="25" s="1"/>
  <c r="E183" i="25" s="1"/>
  <c r="E182" i="25" s="1"/>
  <c r="E181" i="25" s="1"/>
  <c r="E180" i="25" s="1"/>
  <c r="E179" i="25" s="1"/>
  <c r="E178" i="25" s="1"/>
  <c r="E177" i="25" s="1"/>
  <c r="E176" i="25" s="1"/>
  <c r="E175" i="25" s="1"/>
  <c r="E174" i="25" s="1"/>
  <c r="E173" i="25" s="1"/>
  <c r="E172" i="25" s="1"/>
  <c r="E171" i="25" s="1"/>
  <c r="E170" i="25" s="1"/>
  <c r="E169" i="25" s="1"/>
  <c r="E168" i="25" s="1"/>
  <c r="E167" i="25" s="1"/>
  <c r="E166" i="25" s="1"/>
  <c r="E165" i="25" s="1"/>
  <c r="E164" i="25" s="1"/>
  <c r="E163" i="25" s="1"/>
  <c r="E162" i="25" s="1"/>
  <c r="E161" i="25" s="1"/>
  <c r="E160" i="25" s="1"/>
  <c r="E159" i="25" s="1"/>
  <c r="E158" i="25" s="1"/>
  <c r="E157" i="25" s="1"/>
  <c r="E156" i="25" s="1"/>
  <c r="E155" i="25" s="1"/>
  <c r="E154" i="25" s="1"/>
  <c r="E153" i="25" s="1"/>
  <c r="E152" i="25" s="1"/>
  <c r="E151" i="25" s="1"/>
  <c r="E150" i="25" s="1"/>
  <c r="E149" i="25" s="1"/>
  <c r="E148" i="25" s="1"/>
  <c r="E147" i="25" s="1"/>
  <c r="E146" i="25" s="1"/>
  <c r="E145" i="25" s="1"/>
  <c r="E144" i="25" s="1"/>
  <c r="E143" i="25" s="1"/>
  <c r="E142" i="25" s="1"/>
  <c r="E141" i="25" s="1"/>
  <c r="E140" i="25" s="1"/>
  <c r="E139" i="25" s="1"/>
  <c r="E138" i="25" s="1"/>
  <c r="E137" i="25" s="1"/>
  <c r="E136" i="25" s="1"/>
  <c r="E135" i="25" s="1"/>
  <c r="E134" i="25" s="1"/>
  <c r="E133" i="25" s="1"/>
  <c r="E132" i="25" s="1"/>
  <c r="E131" i="25" s="1"/>
  <c r="E130" i="25" s="1"/>
  <c r="E129" i="25" s="1"/>
  <c r="E128" i="25" s="1"/>
  <c r="E127" i="25" s="1"/>
  <c r="E126" i="25" s="1"/>
  <c r="E125" i="25" s="1"/>
  <c r="E124" i="25" s="1"/>
  <c r="E123" i="25" s="1"/>
  <c r="E122" i="25" s="1"/>
  <c r="E121" i="25" s="1"/>
  <c r="E120" i="25" s="1"/>
  <c r="E119" i="25" s="1"/>
  <c r="E118" i="25" s="1"/>
  <c r="E117" i="25" s="1"/>
  <c r="E116" i="25" s="1"/>
  <c r="E115" i="25" s="1"/>
  <c r="E114" i="25" s="1"/>
  <c r="E113" i="25" s="1"/>
  <c r="E112" i="25" s="1"/>
  <c r="E111" i="25" s="1"/>
  <c r="E110" i="25" s="1"/>
  <c r="E109" i="25" s="1"/>
  <c r="E108" i="25" s="1"/>
  <c r="E107" i="25" s="1"/>
  <c r="E106" i="25" s="1"/>
  <c r="E105" i="25" s="1"/>
  <c r="E104" i="25" s="1"/>
  <c r="E103" i="25" s="1"/>
  <c r="E102" i="25" s="1"/>
  <c r="E101" i="25" s="1"/>
  <c r="E100" i="25" s="1"/>
  <c r="E99" i="25" s="1"/>
  <c r="E98" i="25" s="1"/>
  <c r="E97" i="25" s="1"/>
  <c r="E96" i="25" s="1"/>
  <c r="E95" i="25" s="1"/>
  <c r="E94" i="25" s="1"/>
  <c r="E93" i="25" s="1"/>
  <c r="E92" i="25" s="1"/>
  <c r="E91" i="25" s="1"/>
  <c r="E90" i="25" s="1"/>
  <c r="E89" i="25" s="1"/>
  <c r="E88" i="25" s="1"/>
  <c r="E87" i="25" s="1"/>
  <c r="E86" i="25" s="1"/>
  <c r="E85" i="25" s="1"/>
  <c r="E84" i="25" s="1"/>
  <c r="E83" i="25" s="1"/>
  <c r="E82" i="25" s="1"/>
  <c r="E81" i="25" s="1"/>
  <c r="E80" i="25" s="1"/>
  <c r="E79" i="25" s="1"/>
  <c r="E78" i="25" s="1"/>
  <c r="E77" i="25" s="1"/>
  <c r="E76" i="25" s="1"/>
  <c r="E75" i="25" s="1"/>
  <c r="E74" i="25" s="1"/>
  <c r="E73" i="25" s="1"/>
  <c r="E72" i="25" s="1"/>
  <c r="E71" i="25" s="1"/>
  <c r="E70" i="25" s="1"/>
  <c r="E69" i="25" s="1"/>
  <c r="E68" i="25" s="1"/>
  <c r="E67" i="25" s="1"/>
  <c r="E66" i="25" s="1"/>
  <c r="E65" i="25" s="1"/>
  <c r="H192" i="25"/>
  <c r="H191" i="25" s="1"/>
  <c r="H190" i="25" s="1"/>
  <c r="H189" i="25" s="1"/>
  <c r="H188" i="25" s="1"/>
  <c r="H187" i="25" s="1"/>
  <c r="H186" i="25" s="1"/>
  <c r="H185" i="25" s="1"/>
  <c r="H184" i="25" s="1"/>
  <c r="H183" i="25" s="1"/>
  <c r="H182" i="25" s="1"/>
  <c r="H181" i="25" s="1"/>
  <c r="H180" i="25" s="1"/>
  <c r="H179" i="25" s="1"/>
  <c r="H178" i="25" s="1"/>
  <c r="H177" i="25" s="1"/>
  <c r="H176" i="25" s="1"/>
  <c r="H175" i="25" s="1"/>
  <c r="H174" i="25" s="1"/>
  <c r="H173" i="25" s="1"/>
  <c r="H172" i="25" s="1"/>
  <c r="H171" i="25" s="1"/>
  <c r="H170" i="25" s="1"/>
  <c r="H169" i="25" s="1"/>
  <c r="H168" i="25" s="1"/>
  <c r="H167" i="25" s="1"/>
  <c r="H166" i="25" s="1"/>
  <c r="H165" i="25" s="1"/>
  <c r="H164" i="25" s="1"/>
  <c r="H163" i="25" s="1"/>
  <c r="H162" i="25" s="1"/>
  <c r="H161" i="25" s="1"/>
  <c r="H160" i="25" s="1"/>
  <c r="H159" i="25" s="1"/>
  <c r="H158" i="25" s="1"/>
  <c r="H157" i="25" s="1"/>
  <c r="H156" i="25" s="1"/>
  <c r="H155" i="25" s="1"/>
  <c r="H154" i="25" s="1"/>
  <c r="H153" i="25" s="1"/>
  <c r="H152" i="25" s="1"/>
  <c r="H151" i="25" s="1"/>
  <c r="H150" i="25" s="1"/>
  <c r="H149" i="25" s="1"/>
  <c r="H148" i="25" s="1"/>
  <c r="H147" i="25" s="1"/>
  <c r="H146" i="25" s="1"/>
  <c r="H145" i="25" s="1"/>
  <c r="H144" i="25" s="1"/>
  <c r="H143" i="25" s="1"/>
  <c r="H142" i="25" s="1"/>
  <c r="H141" i="25" s="1"/>
  <c r="H140" i="25" s="1"/>
  <c r="H139" i="25" s="1"/>
  <c r="H138" i="25" s="1"/>
  <c r="H137" i="25" s="1"/>
  <c r="H136" i="25" s="1"/>
  <c r="H135" i="25" s="1"/>
  <c r="H134" i="25" s="1"/>
  <c r="H133" i="25" s="1"/>
  <c r="H132" i="25" s="1"/>
  <c r="H131" i="25" s="1"/>
  <c r="H130" i="25" s="1"/>
  <c r="H129" i="25" s="1"/>
  <c r="H128" i="25" s="1"/>
  <c r="H127" i="25" s="1"/>
  <c r="H126" i="25" s="1"/>
  <c r="H125" i="25" s="1"/>
  <c r="H124" i="25" s="1"/>
  <c r="H123" i="25" s="1"/>
  <c r="H122" i="25" s="1"/>
  <c r="H121" i="25" s="1"/>
  <c r="H120" i="25" s="1"/>
  <c r="H119" i="25" s="1"/>
  <c r="H118" i="25" s="1"/>
  <c r="H117" i="25" s="1"/>
  <c r="H116" i="25" s="1"/>
  <c r="H115" i="25" s="1"/>
  <c r="H114" i="25" s="1"/>
  <c r="H113" i="25" s="1"/>
  <c r="H112" i="25" s="1"/>
  <c r="H111" i="25" s="1"/>
  <c r="H110" i="25" s="1"/>
  <c r="H109" i="25" s="1"/>
  <c r="H108" i="25" s="1"/>
  <c r="H107" i="25" s="1"/>
  <c r="H106" i="25" s="1"/>
  <c r="H105" i="25" s="1"/>
  <c r="H104" i="25" s="1"/>
  <c r="H103" i="25" s="1"/>
  <c r="H102" i="25" s="1"/>
  <c r="H101" i="25" s="1"/>
  <c r="H100" i="25" s="1"/>
  <c r="H99" i="25" s="1"/>
  <c r="H98" i="25" s="1"/>
  <c r="H97" i="25" s="1"/>
  <c r="H96" i="25" s="1"/>
  <c r="H95" i="25" s="1"/>
  <c r="H94" i="25" s="1"/>
  <c r="H93" i="25" s="1"/>
  <c r="H92" i="25" s="1"/>
  <c r="H91" i="25" s="1"/>
  <c r="H90" i="25" s="1"/>
  <c r="H89" i="25" s="1"/>
  <c r="H88" i="25" s="1"/>
  <c r="H87" i="25" s="1"/>
  <c r="H86" i="25" s="1"/>
  <c r="H85" i="25" s="1"/>
  <c r="H84" i="25" s="1"/>
  <c r="H83" i="25" s="1"/>
  <c r="H82" i="25" s="1"/>
  <c r="H81" i="25" s="1"/>
  <c r="H80" i="25" s="1"/>
  <c r="H79" i="25" s="1"/>
  <c r="H78" i="25" s="1"/>
  <c r="H77" i="25" s="1"/>
  <c r="H76" i="25" s="1"/>
  <c r="H75" i="25" s="1"/>
  <c r="H74" i="25" s="1"/>
  <c r="H73" i="25" s="1"/>
  <c r="H72" i="25" s="1"/>
  <c r="H71" i="25" s="1"/>
  <c r="H70" i="25" s="1"/>
  <c r="H69" i="25" s="1"/>
  <c r="H68" i="25" s="1"/>
  <c r="H67" i="25" s="1"/>
  <c r="H66" i="25" s="1"/>
  <c r="H65" i="25" s="1"/>
  <c r="C192" i="25"/>
  <c r="C191" i="25" s="1"/>
  <c r="C190" i="25" s="1"/>
  <c r="C189" i="25" s="1"/>
  <c r="C188" i="25" s="1"/>
  <c r="C187" i="25" s="1"/>
  <c r="C186" i="25" s="1"/>
  <c r="C185" i="25" s="1"/>
  <c r="C184" i="25" s="1"/>
  <c r="C183" i="25" s="1"/>
  <c r="C182" i="25" s="1"/>
  <c r="C181" i="25" s="1"/>
  <c r="C180" i="25" s="1"/>
  <c r="C179" i="25" s="1"/>
  <c r="C178" i="25" s="1"/>
  <c r="C177" i="25" s="1"/>
  <c r="C176" i="25" s="1"/>
  <c r="C175" i="25" s="1"/>
  <c r="C174" i="25" s="1"/>
  <c r="C173" i="25" s="1"/>
  <c r="C172" i="25" s="1"/>
  <c r="C171" i="25" s="1"/>
  <c r="C170" i="25" s="1"/>
  <c r="C169" i="25" s="1"/>
  <c r="C168" i="25" s="1"/>
  <c r="C167" i="25" s="1"/>
  <c r="C166" i="25" s="1"/>
  <c r="C165" i="25" s="1"/>
  <c r="C164" i="25" s="1"/>
  <c r="C163" i="25" s="1"/>
  <c r="C162" i="25" s="1"/>
  <c r="C161" i="25" s="1"/>
  <c r="C160" i="25" s="1"/>
  <c r="C159" i="25" s="1"/>
  <c r="C158" i="25" s="1"/>
  <c r="C157" i="25" s="1"/>
  <c r="C156" i="25" s="1"/>
  <c r="C155" i="25" s="1"/>
  <c r="C154" i="25" s="1"/>
  <c r="C153" i="25" s="1"/>
  <c r="C152" i="25" s="1"/>
  <c r="C151" i="25" s="1"/>
  <c r="C150" i="25" s="1"/>
  <c r="C149" i="25" s="1"/>
  <c r="C148" i="25" s="1"/>
  <c r="C147" i="25" s="1"/>
  <c r="C146" i="25" s="1"/>
  <c r="C145" i="25" s="1"/>
  <c r="C144" i="25" s="1"/>
  <c r="C143" i="25" s="1"/>
  <c r="C142" i="25" s="1"/>
  <c r="C141" i="25" s="1"/>
  <c r="C140" i="25" s="1"/>
  <c r="C139" i="25" s="1"/>
  <c r="C138" i="25" s="1"/>
  <c r="C137" i="25" s="1"/>
  <c r="C136" i="25" s="1"/>
  <c r="C135" i="25" s="1"/>
  <c r="C134" i="25" s="1"/>
  <c r="C133" i="25" s="1"/>
  <c r="C132" i="25" s="1"/>
  <c r="C131" i="25" s="1"/>
  <c r="C130" i="25" s="1"/>
  <c r="C129" i="25" s="1"/>
  <c r="C128" i="25" s="1"/>
  <c r="C127" i="25" s="1"/>
  <c r="C126" i="25" s="1"/>
  <c r="C125" i="25" s="1"/>
  <c r="C124" i="25" s="1"/>
  <c r="C123" i="25" s="1"/>
  <c r="C122" i="25" s="1"/>
  <c r="C121" i="25" s="1"/>
  <c r="C120" i="25" s="1"/>
  <c r="C119" i="25" s="1"/>
  <c r="C118" i="25" s="1"/>
  <c r="C117" i="25" s="1"/>
  <c r="C116" i="25" s="1"/>
  <c r="C115" i="25" s="1"/>
  <c r="C114" i="25" s="1"/>
  <c r="C113" i="25" s="1"/>
  <c r="C112" i="25" s="1"/>
  <c r="C111" i="25" s="1"/>
  <c r="C110" i="25" s="1"/>
  <c r="C109" i="25" s="1"/>
  <c r="C108" i="25" s="1"/>
  <c r="C107" i="25" s="1"/>
  <c r="C106" i="25" s="1"/>
  <c r="C105" i="25" s="1"/>
  <c r="C104" i="25" s="1"/>
  <c r="C103" i="25" s="1"/>
  <c r="C102" i="25" s="1"/>
  <c r="C101" i="25" s="1"/>
  <c r="C100" i="25" s="1"/>
  <c r="C99" i="25" s="1"/>
  <c r="C98" i="25" s="1"/>
  <c r="C97" i="25" s="1"/>
  <c r="C96" i="25" s="1"/>
  <c r="C95" i="25" s="1"/>
  <c r="C94" i="25" s="1"/>
  <c r="C93" i="25" s="1"/>
  <c r="C92" i="25" s="1"/>
  <c r="C91" i="25" s="1"/>
  <c r="C90" i="25" s="1"/>
  <c r="C89" i="25" s="1"/>
  <c r="C88" i="25" s="1"/>
  <c r="C87" i="25" s="1"/>
  <c r="C86" i="25" s="1"/>
  <c r="C85" i="25" s="1"/>
  <c r="C84" i="25" s="1"/>
  <c r="C83" i="25" s="1"/>
  <c r="C82" i="25" s="1"/>
  <c r="C81" i="25" s="1"/>
  <c r="C80" i="25" s="1"/>
  <c r="C79" i="25" s="1"/>
  <c r="C78" i="25" s="1"/>
  <c r="C77" i="25" s="1"/>
  <c r="C76" i="25" s="1"/>
  <c r="C75" i="25" s="1"/>
  <c r="C74" i="25" s="1"/>
  <c r="C73" i="25" s="1"/>
  <c r="C72" i="25" s="1"/>
  <c r="C71" i="25" s="1"/>
  <c r="C70" i="25" s="1"/>
  <c r="C69" i="25" s="1"/>
  <c r="C68" i="25" s="1"/>
  <c r="C67" i="25" s="1"/>
  <c r="C66" i="25" s="1"/>
  <c r="C65" i="25" s="1"/>
  <c r="G192" i="25"/>
  <c r="G191" i="25" s="1"/>
  <c r="G190" i="25" s="1"/>
  <c r="G189" i="25" s="1"/>
  <c r="G188" i="25" s="1"/>
  <c r="G187" i="25" s="1"/>
  <c r="G186" i="25" s="1"/>
  <c r="G185" i="25" s="1"/>
  <c r="G184" i="25" s="1"/>
  <c r="G183" i="25" s="1"/>
  <c r="G182" i="25" s="1"/>
  <c r="G181" i="25" s="1"/>
  <c r="G180" i="25" s="1"/>
  <c r="G179" i="25" s="1"/>
  <c r="G178" i="25" s="1"/>
  <c r="G177" i="25" s="1"/>
  <c r="G176" i="25" s="1"/>
  <c r="G175" i="25" s="1"/>
  <c r="G174" i="25" s="1"/>
  <c r="G173" i="25" s="1"/>
  <c r="G172" i="25" s="1"/>
  <c r="G171" i="25" s="1"/>
  <c r="G170" i="25" s="1"/>
  <c r="G169" i="25" s="1"/>
  <c r="G168" i="25" s="1"/>
  <c r="G167" i="25" s="1"/>
  <c r="G166" i="25" s="1"/>
  <c r="G165" i="25" s="1"/>
  <c r="G164" i="25" s="1"/>
  <c r="G163" i="25" s="1"/>
  <c r="G162" i="25" s="1"/>
  <c r="G161" i="25" s="1"/>
  <c r="G160" i="25" s="1"/>
  <c r="G159" i="25" s="1"/>
  <c r="G158" i="25" s="1"/>
  <c r="G157" i="25" s="1"/>
  <c r="G156" i="25" s="1"/>
  <c r="G155" i="25" s="1"/>
  <c r="G154" i="25" s="1"/>
  <c r="G153" i="25" s="1"/>
  <c r="G152" i="25" s="1"/>
  <c r="G151" i="25" s="1"/>
  <c r="G150" i="25" s="1"/>
  <c r="G149" i="25" s="1"/>
  <c r="G148" i="25" s="1"/>
  <c r="G147" i="25" s="1"/>
  <c r="G146" i="25" s="1"/>
  <c r="G145" i="25" s="1"/>
  <c r="G144" i="25" s="1"/>
  <c r="G143" i="25" s="1"/>
  <c r="G142" i="25" s="1"/>
  <c r="G141" i="25" s="1"/>
  <c r="G140" i="25" s="1"/>
  <c r="G139" i="25" s="1"/>
  <c r="G138" i="25" s="1"/>
  <c r="G137" i="25" s="1"/>
  <c r="G136" i="25" s="1"/>
  <c r="G135" i="25" s="1"/>
  <c r="G134" i="25" s="1"/>
  <c r="G133" i="25" s="1"/>
  <c r="G132" i="25" s="1"/>
  <c r="G131" i="25" s="1"/>
  <c r="G130" i="25" s="1"/>
  <c r="G129" i="25" s="1"/>
  <c r="G128" i="25" s="1"/>
  <c r="G127" i="25" s="1"/>
  <c r="G126" i="25" s="1"/>
  <c r="G125" i="25" s="1"/>
  <c r="G124" i="25" s="1"/>
  <c r="G123" i="25" s="1"/>
  <c r="G122" i="25" s="1"/>
  <c r="G121" i="25" s="1"/>
  <c r="G120" i="25" s="1"/>
  <c r="G119" i="25" s="1"/>
  <c r="G118" i="25" s="1"/>
  <c r="G117" i="25" s="1"/>
  <c r="G116" i="25" s="1"/>
  <c r="G115" i="25" s="1"/>
  <c r="G114" i="25" s="1"/>
  <c r="G113" i="25" s="1"/>
  <c r="G112" i="25" s="1"/>
  <c r="G111" i="25" s="1"/>
  <c r="G110" i="25" s="1"/>
  <c r="G109" i="25" s="1"/>
  <c r="G108" i="25" s="1"/>
  <c r="G107" i="25" s="1"/>
  <c r="G106" i="25" s="1"/>
  <c r="G105" i="25" s="1"/>
  <c r="G104" i="25" s="1"/>
  <c r="G103" i="25" s="1"/>
  <c r="G102" i="25" s="1"/>
  <c r="G101" i="25" s="1"/>
  <c r="G100" i="25" s="1"/>
  <c r="G99" i="25" s="1"/>
  <c r="G98" i="25" s="1"/>
  <c r="G97" i="25" s="1"/>
  <c r="G96" i="25" s="1"/>
  <c r="G95" i="25" s="1"/>
  <c r="G94" i="25" s="1"/>
  <c r="G93" i="25" s="1"/>
  <c r="G92" i="25" s="1"/>
  <c r="G91" i="25" s="1"/>
  <c r="G90" i="25" s="1"/>
  <c r="G89" i="25" s="1"/>
  <c r="G88" i="25" s="1"/>
  <c r="G87" i="25" s="1"/>
  <c r="G86" i="25" s="1"/>
  <c r="G85" i="25" s="1"/>
  <c r="G84" i="25" s="1"/>
  <c r="G83" i="25" s="1"/>
  <c r="G82" i="25" s="1"/>
  <c r="G81" i="25" s="1"/>
  <c r="G80" i="25" s="1"/>
  <c r="G79" i="25" s="1"/>
  <c r="G78" i="25" s="1"/>
  <c r="G77" i="25" s="1"/>
  <c r="G76" i="25" s="1"/>
  <c r="G75" i="25" s="1"/>
  <c r="G74" i="25" s="1"/>
  <c r="G73" i="25" s="1"/>
  <c r="G72" i="25" s="1"/>
  <c r="G71" i="25" s="1"/>
  <c r="G70" i="25" s="1"/>
  <c r="G69" i="25" s="1"/>
  <c r="G68" i="25" s="1"/>
  <c r="G67" i="25" s="1"/>
  <c r="G66" i="25" s="1"/>
  <c r="G65" i="25" s="1"/>
  <c r="F192" i="25"/>
  <c r="F191" i="25" s="1"/>
  <c r="F190" i="25" s="1"/>
  <c r="F189" i="25" s="1"/>
  <c r="F188" i="25" s="1"/>
  <c r="F187" i="25" s="1"/>
  <c r="F186" i="25" s="1"/>
  <c r="F185" i="25" s="1"/>
  <c r="F184" i="25" s="1"/>
  <c r="F183" i="25" s="1"/>
  <c r="F182" i="25" s="1"/>
  <c r="F181" i="25" s="1"/>
  <c r="F180" i="25" s="1"/>
  <c r="F179" i="25" s="1"/>
  <c r="F178" i="25" s="1"/>
  <c r="F177" i="25" s="1"/>
  <c r="F176" i="25" s="1"/>
  <c r="F175" i="25" s="1"/>
  <c r="F174" i="25" s="1"/>
  <c r="F173" i="25" s="1"/>
  <c r="F172" i="25" s="1"/>
  <c r="F171" i="25" s="1"/>
  <c r="F170" i="25" s="1"/>
  <c r="F169" i="25" s="1"/>
  <c r="F168" i="25" s="1"/>
  <c r="F167" i="25" s="1"/>
  <c r="F166" i="25" s="1"/>
  <c r="F165" i="25" s="1"/>
  <c r="F164" i="25" s="1"/>
  <c r="F163" i="25" s="1"/>
  <c r="F162" i="25" s="1"/>
  <c r="F161" i="25" s="1"/>
  <c r="F160" i="25" s="1"/>
  <c r="F159" i="25" s="1"/>
  <c r="F158" i="25" s="1"/>
  <c r="F157" i="25" s="1"/>
  <c r="F156" i="25" s="1"/>
  <c r="F155" i="25" s="1"/>
  <c r="F154" i="25" s="1"/>
  <c r="F153" i="25" s="1"/>
  <c r="F152" i="25" s="1"/>
  <c r="F151" i="25" s="1"/>
  <c r="F150" i="25" s="1"/>
  <c r="F149" i="25" s="1"/>
  <c r="F148" i="25" s="1"/>
  <c r="F147" i="25" s="1"/>
  <c r="F146" i="25" s="1"/>
  <c r="F145" i="25" s="1"/>
  <c r="F144" i="25" s="1"/>
  <c r="F143" i="25" s="1"/>
  <c r="F142" i="25" s="1"/>
  <c r="F141" i="25" s="1"/>
  <c r="F140" i="25" s="1"/>
  <c r="F139" i="25" s="1"/>
  <c r="F138" i="25" s="1"/>
  <c r="F137" i="25" s="1"/>
  <c r="F136" i="25" s="1"/>
  <c r="F135" i="25" s="1"/>
  <c r="F134" i="25" s="1"/>
  <c r="F133" i="25" s="1"/>
  <c r="F132" i="25" s="1"/>
  <c r="F131" i="25" s="1"/>
  <c r="F130" i="25" s="1"/>
  <c r="F129" i="25" s="1"/>
  <c r="F128" i="25" s="1"/>
  <c r="F127" i="25" s="1"/>
  <c r="F126" i="25" s="1"/>
  <c r="F125" i="25" s="1"/>
  <c r="F124" i="25" s="1"/>
  <c r="F123" i="25" s="1"/>
  <c r="F122" i="25" s="1"/>
  <c r="F121" i="25" s="1"/>
  <c r="F120" i="25" s="1"/>
  <c r="F119" i="25" s="1"/>
  <c r="F118" i="25" s="1"/>
  <c r="F117" i="25" s="1"/>
  <c r="F116" i="25" s="1"/>
  <c r="F115" i="25" s="1"/>
  <c r="F114" i="25" s="1"/>
  <c r="F113" i="25" s="1"/>
  <c r="F112" i="25" s="1"/>
  <c r="F111" i="25" s="1"/>
  <c r="F110" i="25" s="1"/>
  <c r="F109" i="25" s="1"/>
  <c r="F108" i="25" s="1"/>
  <c r="F107" i="25" s="1"/>
  <c r="F106" i="25" s="1"/>
  <c r="F105" i="25" s="1"/>
  <c r="F104" i="25" s="1"/>
  <c r="F103" i="25" s="1"/>
  <c r="F102" i="25" s="1"/>
  <c r="F101" i="25" s="1"/>
  <c r="F100" i="25" s="1"/>
  <c r="F99" i="25" s="1"/>
  <c r="F98" i="25" s="1"/>
  <c r="F97" i="25" s="1"/>
  <c r="F96" i="25" s="1"/>
  <c r="F95" i="25" s="1"/>
  <c r="F94" i="25" s="1"/>
  <c r="F93" i="25" s="1"/>
  <c r="F92" i="25" s="1"/>
  <c r="F91" i="25" s="1"/>
  <c r="F90" i="25" s="1"/>
  <c r="F89" i="25" s="1"/>
  <c r="F88" i="25" s="1"/>
  <c r="F87" i="25" s="1"/>
  <c r="F86" i="25" s="1"/>
  <c r="F85" i="25" s="1"/>
  <c r="F84" i="25" s="1"/>
  <c r="F83" i="25" s="1"/>
  <c r="F82" i="25" s="1"/>
  <c r="F81" i="25" s="1"/>
  <c r="F80" i="25" s="1"/>
  <c r="F79" i="25" s="1"/>
  <c r="F78" i="25" s="1"/>
  <c r="F77" i="25" s="1"/>
  <c r="F76" i="25" s="1"/>
  <c r="F75" i="25" s="1"/>
  <c r="F74" i="25" s="1"/>
  <c r="F73" i="25" s="1"/>
  <c r="F72" i="25" s="1"/>
  <c r="F71" i="25" s="1"/>
  <c r="F70" i="25" s="1"/>
  <c r="F69" i="25" s="1"/>
  <c r="F68" i="25" s="1"/>
  <c r="F67" i="25" s="1"/>
  <c r="F66" i="25" s="1"/>
  <c r="F65" i="25" s="1"/>
  <c r="GW69" i="5"/>
  <c r="GW23" i="5"/>
  <c r="GP26" i="5"/>
  <c r="R26" i="5"/>
  <c r="C26" i="5"/>
  <c r="GV68" i="5"/>
  <c r="AV26" i="5"/>
  <c r="AF68" i="5"/>
  <c r="CB26" i="5"/>
  <c r="BX68" i="5"/>
  <c r="CD26" i="5"/>
  <c r="BY68" i="5"/>
  <c r="DJ26" i="5"/>
  <c r="DM68" i="5"/>
  <c r="AX26" i="5"/>
  <c r="AJ68" i="5"/>
  <c r="DH26" i="5"/>
  <c r="P26" i="5"/>
  <c r="GL26" i="5"/>
  <c r="DP68" i="5"/>
  <c r="Z26" i="5"/>
  <c r="BF26" i="5"/>
  <c r="CL26" i="5"/>
  <c r="ED26" i="5"/>
  <c r="D68" i="5"/>
  <c r="AS68" i="5"/>
  <c r="CJ68" i="5"/>
  <c r="EK68" i="5"/>
  <c r="X26" i="5"/>
  <c r="AR68" i="5"/>
  <c r="BL26" i="5"/>
  <c r="CR26" i="5"/>
  <c r="EU26" i="5"/>
  <c r="L68" i="5"/>
  <c r="BA68" i="5"/>
  <c r="FD68" i="5"/>
  <c r="DZ26" i="5"/>
  <c r="CG68" i="5"/>
  <c r="AH26" i="5"/>
  <c r="EX26" i="5"/>
  <c r="BD68" i="5"/>
  <c r="FH68" i="5"/>
  <c r="H26" i="5"/>
  <c r="AN26" i="5"/>
  <c r="BT26" i="5"/>
  <c r="CZ26" i="5"/>
  <c r="FR26" i="5"/>
  <c r="U68" i="5"/>
  <c r="DD68" i="5"/>
  <c r="FY68" i="5"/>
  <c r="EJ68" i="5"/>
  <c r="BN26" i="5"/>
  <c r="CT26" i="5"/>
  <c r="M68" i="5"/>
  <c r="CV68" i="5"/>
  <c r="J26" i="5"/>
  <c r="AP26" i="5"/>
  <c r="BV26" i="5"/>
  <c r="DB26" i="5"/>
  <c r="FS26" i="5"/>
  <c r="BP68" i="5"/>
  <c r="DE68" i="5"/>
  <c r="GB68" i="5"/>
  <c r="GU68" i="5"/>
  <c r="GU26" i="5"/>
  <c r="GM68" i="5"/>
  <c r="GM26" i="5"/>
  <c r="GK68" i="5"/>
  <c r="GK26" i="5"/>
  <c r="GE68" i="5"/>
  <c r="GE26" i="5"/>
  <c r="GC68" i="5"/>
  <c r="GC26" i="5"/>
  <c r="FW68" i="5"/>
  <c r="FW26" i="5"/>
  <c r="FU68" i="5"/>
  <c r="FU26" i="5"/>
  <c r="FO68" i="5"/>
  <c r="FO26" i="5"/>
  <c r="FM68" i="5"/>
  <c r="FM26" i="5"/>
  <c r="FG68" i="5"/>
  <c r="FG26" i="5"/>
  <c r="FE68" i="5"/>
  <c r="FE26" i="5"/>
  <c r="EY68" i="5"/>
  <c r="EY26" i="5"/>
  <c r="EW68" i="5"/>
  <c r="EW26" i="5"/>
  <c r="EQ68" i="5"/>
  <c r="EQ26" i="5"/>
  <c r="EO68" i="5"/>
  <c r="EO26" i="5"/>
  <c r="EI68" i="5"/>
  <c r="EI26" i="5"/>
  <c r="EG68" i="5"/>
  <c r="EG26" i="5"/>
  <c r="EA68" i="5"/>
  <c r="EA26" i="5"/>
  <c r="DY68" i="5"/>
  <c r="DY26" i="5"/>
  <c r="DS68" i="5"/>
  <c r="DS26" i="5"/>
  <c r="DQ68" i="5"/>
  <c r="DQ26" i="5"/>
  <c r="DK68" i="5"/>
  <c r="DK26" i="5"/>
  <c r="DI68" i="5"/>
  <c r="DI26" i="5"/>
  <c r="DC68" i="5"/>
  <c r="DC26" i="5"/>
  <c r="DA68" i="5"/>
  <c r="DA26" i="5"/>
  <c r="CU68" i="5"/>
  <c r="CU26" i="5"/>
  <c r="CS68" i="5"/>
  <c r="CS26" i="5"/>
  <c r="CM68" i="5"/>
  <c r="CM26" i="5"/>
  <c r="CK68" i="5"/>
  <c r="CK26" i="5"/>
  <c r="CE68" i="5"/>
  <c r="CE26" i="5"/>
  <c r="CC68" i="5"/>
  <c r="CC26" i="5"/>
  <c r="BW68" i="5"/>
  <c r="BW26" i="5"/>
  <c r="BU68" i="5"/>
  <c r="BU26" i="5"/>
  <c r="BO68" i="5"/>
  <c r="BO26" i="5"/>
  <c r="BM68" i="5"/>
  <c r="BM26" i="5"/>
  <c r="BG68" i="5"/>
  <c r="BG26" i="5"/>
  <c r="BE68" i="5"/>
  <c r="BE26" i="5"/>
  <c r="AY68" i="5"/>
  <c r="AY26" i="5"/>
  <c r="AW68" i="5"/>
  <c r="AW26" i="5"/>
  <c r="AQ68" i="5"/>
  <c r="AQ26" i="5"/>
  <c r="AO68" i="5"/>
  <c r="AO26" i="5"/>
  <c r="AI68" i="5"/>
  <c r="AI26" i="5"/>
  <c r="AG68" i="5"/>
  <c r="AG26" i="5"/>
  <c r="AA68" i="5"/>
  <c r="AA26" i="5"/>
  <c r="Y68" i="5"/>
  <c r="Y26" i="5"/>
  <c r="S68" i="5"/>
  <c r="S26" i="5"/>
  <c r="Q68" i="5"/>
  <c r="Q26" i="5"/>
  <c r="K68" i="5"/>
  <c r="K26" i="5"/>
  <c r="I68" i="5"/>
  <c r="I26" i="5"/>
  <c r="F26" i="5"/>
  <c r="V26" i="5"/>
  <c r="AL26" i="5"/>
  <c r="BB26" i="5"/>
  <c r="BR26" i="5"/>
  <c r="CH26" i="5"/>
  <c r="CX26" i="5"/>
  <c r="DN26" i="5"/>
  <c r="EE26" i="5"/>
  <c r="FB26" i="5"/>
  <c r="FV26" i="5"/>
  <c r="GQ26" i="5"/>
  <c r="AK68" i="5"/>
  <c r="BH68" i="5"/>
  <c r="CW68" i="5"/>
  <c r="DT68" i="5"/>
  <c r="EN68" i="5"/>
  <c r="FI68" i="5"/>
  <c r="GF68" i="5"/>
  <c r="G26" i="5"/>
  <c r="W26" i="5"/>
  <c r="AM26" i="5"/>
  <c r="BC26" i="5"/>
  <c r="BS26" i="5"/>
  <c r="CI26" i="5"/>
  <c r="CY26" i="5"/>
  <c r="DO26" i="5"/>
  <c r="EH26" i="5"/>
  <c r="FC26" i="5"/>
  <c r="FZ26" i="5"/>
  <c r="GT26" i="5"/>
  <c r="T68" i="5"/>
  <c r="BI68" i="5"/>
  <c r="CF68" i="5"/>
  <c r="DU68" i="5"/>
  <c r="ER68" i="5"/>
  <c r="FL68" i="5"/>
  <c r="GG68" i="5"/>
  <c r="GS68" i="5"/>
  <c r="GS26" i="5"/>
  <c r="EL26" i="5"/>
  <c r="FF26" i="5"/>
  <c r="GA26" i="5"/>
  <c r="DX68" i="5"/>
  <c r="ES68" i="5"/>
  <c r="FP68" i="5"/>
  <c r="GJ68" i="5"/>
  <c r="DR26" i="5"/>
  <c r="EM26" i="5"/>
  <c r="FJ26" i="5"/>
  <c r="GD26" i="5"/>
  <c r="EB68" i="5"/>
  <c r="EV68" i="5"/>
  <c r="FQ68" i="5"/>
  <c r="GN68" i="5"/>
  <c r="N26" i="5"/>
  <c r="AD26" i="5"/>
  <c r="AT26" i="5"/>
  <c r="BJ26" i="5"/>
  <c r="BZ26" i="5"/>
  <c r="CP26" i="5"/>
  <c r="DF26" i="5"/>
  <c r="DV26" i="5"/>
  <c r="EP26" i="5"/>
  <c r="FK26" i="5"/>
  <c r="GH26" i="5"/>
  <c r="E68" i="5"/>
  <c r="AB68" i="5"/>
  <c r="BQ68" i="5"/>
  <c r="CN68" i="5"/>
  <c r="EC68" i="5"/>
  <c r="EZ68" i="5"/>
  <c r="FT68" i="5"/>
  <c r="GO68" i="5"/>
  <c r="O26" i="5"/>
  <c r="AE26" i="5"/>
  <c r="AU26" i="5"/>
  <c r="BK26" i="5"/>
  <c r="CA26" i="5"/>
  <c r="CQ26" i="5"/>
  <c r="DG26" i="5"/>
  <c r="DW26" i="5"/>
  <c r="ET26" i="5"/>
  <c r="FN26" i="5"/>
  <c r="GI26" i="5"/>
  <c r="AC68" i="5"/>
  <c r="AZ68" i="5"/>
  <c r="CO68" i="5"/>
  <c r="DL68" i="5"/>
  <c r="EF68" i="5"/>
  <c r="FA68" i="5"/>
  <c r="FX68" i="5"/>
  <c r="GR68" i="5"/>
  <c r="F14" i="5"/>
  <c r="E14" i="5"/>
  <c r="D15" i="5"/>
  <c r="F17" i="5"/>
  <c r="D16" i="5"/>
  <c r="E16" i="5"/>
  <c r="E13" i="5"/>
  <c r="F16" i="5"/>
  <c r="E17" i="5"/>
  <c r="C13" i="5"/>
  <c r="GW18" i="5"/>
  <c r="GW19" i="5"/>
  <c r="GX22" i="5"/>
  <c r="GX25" i="5"/>
  <c r="GW73" i="5"/>
  <c r="B208" i="25"/>
  <c r="GX18" i="5"/>
  <c r="GW72" i="5"/>
  <c r="GW70" i="5"/>
  <c r="GW68" i="5"/>
  <c r="GW26" i="5"/>
  <c r="GW24" i="5"/>
  <c r="GW22" i="5"/>
  <c r="GW20" i="5"/>
  <c r="GX69" i="5"/>
  <c r="GX20" i="5"/>
  <c r="GX73" i="5"/>
  <c r="GW71" i="5"/>
  <c r="GX24" i="5"/>
  <c r="GW21"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BF18" i="5"/>
  <c r="BG18" i="5"/>
  <c r="BH18" i="5"/>
  <c r="BI18" i="5"/>
  <c r="BJ18" i="5"/>
  <c r="BK18" i="5"/>
  <c r="BL18" i="5"/>
  <c r="BM18" i="5"/>
  <c r="BN18" i="5"/>
  <c r="BO18" i="5"/>
  <c r="BP18" i="5"/>
  <c r="BQ18" i="5"/>
  <c r="BR18" i="5"/>
  <c r="BS18" i="5"/>
  <c r="BT18" i="5"/>
  <c r="BU18" i="5"/>
  <c r="BV18" i="5"/>
  <c r="BW18" i="5"/>
  <c r="BX18" i="5"/>
  <c r="BY18" i="5"/>
  <c r="BZ18" i="5"/>
  <c r="CA18" i="5"/>
  <c r="CB18" i="5"/>
  <c r="CC18" i="5"/>
  <c r="CD18" i="5"/>
  <c r="CE18" i="5"/>
  <c r="CF18" i="5"/>
  <c r="CG18" i="5"/>
  <c r="CH18" i="5"/>
  <c r="CI18" i="5"/>
  <c r="CJ18" i="5"/>
  <c r="CK18" i="5"/>
  <c r="CL18" i="5"/>
  <c r="CM18" i="5"/>
  <c r="CN18" i="5"/>
  <c r="CO18" i="5"/>
  <c r="CP18" i="5"/>
  <c r="CQ18" i="5"/>
  <c r="CR18" i="5"/>
  <c r="CS18" i="5"/>
  <c r="CT18" i="5"/>
  <c r="CU18" i="5"/>
  <c r="CV18" i="5"/>
  <c r="CW18" i="5"/>
  <c r="CX18" i="5"/>
  <c r="CY18" i="5"/>
  <c r="CZ18" i="5"/>
  <c r="DA18" i="5"/>
  <c r="DB18" i="5"/>
  <c r="DC18" i="5"/>
  <c r="DD18" i="5"/>
  <c r="DE18" i="5"/>
  <c r="DF18" i="5"/>
  <c r="DG18" i="5"/>
  <c r="DH18" i="5"/>
  <c r="DI18" i="5"/>
  <c r="DJ18" i="5"/>
  <c r="DK18" i="5"/>
  <c r="DL18" i="5"/>
  <c r="DM18" i="5"/>
  <c r="DN18" i="5"/>
  <c r="DO18" i="5"/>
  <c r="DP18" i="5"/>
  <c r="DQ18" i="5"/>
  <c r="DR18" i="5"/>
  <c r="DS18" i="5"/>
  <c r="DT18" i="5"/>
  <c r="DU18" i="5"/>
  <c r="DV18" i="5"/>
  <c r="DW18" i="5"/>
  <c r="DX18" i="5"/>
  <c r="DY18" i="5"/>
  <c r="DZ18" i="5"/>
  <c r="EA18" i="5"/>
  <c r="EB18" i="5"/>
  <c r="EC18" i="5"/>
  <c r="ED18" i="5"/>
  <c r="EE18" i="5"/>
  <c r="EF18" i="5"/>
  <c r="EG18" i="5"/>
  <c r="EH18" i="5"/>
  <c r="EI18" i="5"/>
  <c r="EJ18" i="5"/>
  <c r="EK18" i="5"/>
  <c r="EL18" i="5"/>
  <c r="EM18" i="5"/>
  <c r="EN18" i="5"/>
  <c r="EO18" i="5"/>
  <c r="EP18" i="5"/>
  <c r="EQ18" i="5"/>
  <c r="ER18" i="5"/>
  <c r="ES18" i="5"/>
  <c r="ET18" i="5"/>
  <c r="EU18" i="5"/>
  <c r="EV18" i="5"/>
  <c r="EW18" i="5"/>
  <c r="EX18" i="5"/>
  <c r="EY18" i="5"/>
  <c r="EZ18" i="5"/>
  <c r="FA18" i="5"/>
  <c r="FB18" i="5"/>
  <c r="FC18" i="5"/>
  <c r="FD18" i="5"/>
  <c r="FE18" i="5"/>
  <c r="FF18" i="5"/>
  <c r="FG18" i="5"/>
  <c r="FH18" i="5"/>
  <c r="FI18" i="5"/>
  <c r="FJ18" i="5"/>
  <c r="FK18" i="5"/>
  <c r="FL18" i="5"/>
  <c r="FM18" i="5"/>
  <c r="FN18" i="5"/>
  <c r="FO18" i="5"/>
  <c r="FP18" i="5"/>
  <c r="FQ18" i="5"/>
  <c r="FR18" i="5"/>
  <c r="FS18" i="5"/>
  <c r="FT18" i="5"/>
  <c r="FU18" i="5"/>
  <c r="FV18" i="5"/>
  <c r="FW18" i="5"/>
  <c r="FX18" i="5"/>
  <c r="FY18" i="5"/>
  <c r="FZ18" i="5"/>
  <c r="GA18" i="5"/>
  <c r="GB18" i="5"/>
  <c r="GC18" i="5"/>
  <c r="GD18" i="5"/>
  <c r="GE18" i="5"/>
  <c r="GF18" i="5"/>
  <c r="GG18" i="5"/>
  <c r="GH18" i="5"/>
  <c r="GI18" i="5"/>
  <c r="GJ18" i="5"/>
  <c r="GK18" i="5"/>
  <c r="GL18" i="5"/>
  <c r="GM18" i="5"/>
  <c r="GN18" i="5"/>
  <c r="C18" i="5"/>
  <c r="A111" i="20"/>
  <c r="A112" i="20"/>
  <c r="A113" i="20"/>
  <c r="A114" i="20"/>
  <c r="A115" i="20"/>
  <c r="A116" i="20"/>
  <c r="A117"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GZ9" i="5"/>
  <c r="HA9" i="5"/>
  <c r="GZ101" i="5"/>
  <c r="HA101" i="5"/>
  <c r="HB101" i="5"/>
  <c r="HC101" i="5"/>
  <c r="HD101" i="5"/>
  <c r="HE101" i="5"/>
  <c r="HF101" i="5"/>
  <c r="HG101" i="5"/>
  <c r="HH101" i="5"/>
  <c r="HI101" i="5"/>
  <c r="HJ101" i="5"/>
  <c r="HK101" i="5"/>
  <c r="HL101" i="5"/>
  <c r="HM101" i="5"/>
  <c r="HN101" i="5"/>
  <c r="HO101" i="5"/>
  <c r="HP101" i="5"/>
  <c r="HQ101" i="5"/>
  <c r="HR101" i="5"/>
  <c r="HS101" i="5"/>
  <c r="HT101" i="5"/>
  <c r="HU101" i="5"/>
  <c r="HV101" i="5"/>
  <c r="HW101" i="5"/>
  <c r="HX101" i="5"/>
  <c r="HY101" i="5"/>
  <c r="HZ101" i="5"/>
  <c r="IA101" i="5"/>
  <c r="IB101" i="5"/>
  <c r="IC101" i="5"/>
  <c r="ID101" i="5"/>
  <c r="GX9" i="5"/>
  <c r="GY9" i="5" s="1"/>
  <c r="GW9" i="5"/>
  <c r="A76" i="20"/>
  <c r="A77" i="20"/>
  <c r="A78" i="20"/>
  <c r="A79" i="20"/>
  <c r="A80" i="20"/>
  <c r="A81" i="20"/>
  <c r="A82" i="20"/>
  <c r="A83" i="20"/>
  <c r="A84" i="20"/>
  <c r="A85" i="20"/>
  <c r="GY101" i="5"/>
  <c r="GX101" i="5"/>
  <c r="GW101" i="5"/>
  <c r="J13" i="5" l="1"/>
  <c r="I13" i="5"/>
  <c r="D14" i="5"/>
  <c r="H13" i="5"/>
  <c r="G13" i="5"/>
  <c r="C15" i="5"/>
  <c r="GY68" i="5"/>
  <c r="GY70" i="5"/>
  <c r="B209" i="25"/>
  <c r="GY73" i="5"/>
  <c r="GX70" i="5"/>
  <c r="GY25" i="5"/>
  <c r="GX68" i="5"/>
  <c r="GX26" i="5"/>
  <c r="GX72" i="5"/>
  <c r="GX19" i="5"/>
  <c r="GX71" i="5"/>
  <c r="GY23" i="5"/>
  <c r="GX23" i="5"/>
  <c r="GY21" i="5"/>
  <c r="GX21" i="5"/>
  <c r="GY69" i="5"/>
  <c r="HB9" i="5"/>
  <c r="N13" i="5" l="1"/>
  <c r="J15" i="5"/>
  <c r="M13" i="5"/>
  <c r="H15" i="5"/>
  <c r="L13" i="5"/>
  <c r="I15" i="5"/>
  <c r="G15" i="5"/>
  <c r="K13" i="5"/>
  <c r="C16" i="5"/>
  <c r="B210" i="25"/>
  <c r="GY26" i="5"/>
  <c r="GY24" i="5"/>
  <c r="GY22" i="5"/>
  <c r="GY20" i="5"/>
  <c r="GY71" i="5"/>
  <c r="GY19" i="5"/>
  <c r="GZ73" i="5"/>
  <c r="GY18" i="5"/>
  <c r="GY72" i="5"/>
  <c r="HC9" i="5"/>
  <c r="GZ23" i="5" l="1"/>
  <c r="GZ70" i="5"/>
  <c r="GZ19" i="5"/>
  <c r="R13" i="5"/>
  <c r="J16" i="5"/>
  <c r="N15" i="5"/>
  <c r="I16" i="5"/>
  <c r="Q13" i="5"/>
  <c r="L15" i="5"/>
  <c r="H16" i="5"/>
  <c r="P13" i="5"/>
  <c r="M15" i="5"/>
  <c r="O13" i="5"/>
  <c r="K15" i="5"/>
  <c r="G16" i="5"/>
  <c r="D17" i="5"/>
  <c r="C17" i="5"/>
  <c r="B211" i="25"/>
  <c r="GZ71" i="5"/>
  <c r="HA70" i="5"/>
  <c r="GZ18" i="5"/>
  <c r="HA26" i="5"/>
  <c r="GZ69" i="5"/>
  <c r="HA18" i="5"/>
  <c r="GZ20" i="5"/>
  <c r="GZ68" i="5"/>
  <c r="HA22" i="5"/>
  <c r="GZ24" i="5"/>
  <c r="HA72" i="5"/>
  <c r="GZ72" i="5"/>
  <c r="GZ26" i="5"/>
  <c r="GZ21" i="5"/>
  <c r="GZ25" i="5"/>
  <c r="HA71" i="5"/>
  <c r="GZ22" i="5"/>
  <c r="HA23" i="5"/>
  <c r="HD9" i="5"/>
  <c r="HA21" i="5" l="1"/>
  <c r="HA25" i="5"/>
  <c r="HA20" i="5"/>
  <c r="N16" i="5"/>
  <c r="J14" i="5"/>
  <c r="V13" i="5"/>
  <c r="R15" i="5"/>
  <c r="M16" i="5"/>
  <c r="U13" i="5"/>
  <c r="P15" i="5"/>
  <c r="I17" i="5"/>
  <c r="J17" i="5"/>
  <c r="Q15" i="5"/>
  <c r="T13" i="5"/>
  <c r="H14" i="5"/>
  <c r="L16" i="5"/>
  <c r="G17" i="5"/>
  <c r="H17" i="5"/>
  <c r="S13" i="5"/>
  <c r="O15" i="5"/>
  <c r="K16" i="5"/>
  <c r="C14" i="5"/>
  <c r="B212" i="25"/>
  <c r="HA19" i="5"/>
  <c r="HA69" i="5"/>
  <c r="HA68" i="5"/>
  <c r="HA73" i="5"/>
  <c r="HA24" i="5"/>
  <c r="HB73" i="5"/>
  <c r="HE9" i="5"/>
  <c r="HB72" i="5" l="1"/>
  <c r="HB23" i="5"/>
  <c r="HB26" i="5"/>
  <c r="V15" i="5"/>
  <c r="Z13" i="5"/>
  <c r="R16" i="5"/>
  <c r="N14" i="5"/>
  <c r="T15" i="5"/>
  <c r="P16" i="5"/>
  <c r="Y13" i="5"/>
  <c r="U15" i="5"/>
  <c r="Q16" i="5"/>
  <c r="L14" i="5"/>
  <c r="I14" i="5"/>
  <c r="X13" i="5"/>
  <c r="M17" i="5"/>
  <c r="N17" i="5"/>
  <c r="O16" i="5"/>
  <c r="S15" i="5"/>
  <c r="K17" i="5"/>
  <c r="L17" i="5"/>
  <c r="G14" i="5"/>
  <c r="W13" i="5"/>
  <c r="B213" i="25"/>
  <c r="HB24" i="5"/>
  <c r="HB20" i="5"/>
  <c r="HB19" i="5"/>
  <c r="HB71" i="5"/>
  <c r="HB25" i="5"/>
  <c r="HB18" i="5"/>
  <c r="HB69" i="5"/>
  <c r="HB68" i="5"/>
  <c r="HB21" i="5"/>
  <c r="HB70" i="5"/>
  <c r="HB22" i="5"/>
  <c r="HF9" i="5"/>
  <c r="HC21" i="5" l="1"/>
  <c r="HC20" i="5"/>
  <c r="HC26" i="5"/>
  <c r="HC24" i="5"/>
  <c r="HC25" i="5"/>
  <c r="HC22" i="5"/>
  <c r="HC19" i="5"/>
  <c r="HC70" i="5"/>
  <c r="AD13" i="5"/>
  <c r="R14" i="5"/>
  <c r="Z15" i="5"/>
  <c r="V16" i="5"/>
  <c r="X15" i="5"/>
  <c r="U16" i="5"/>
  <c r="AC13" i="5"/>
  <c r="M14" i="5"/>
  <c r="Q17" i="5"/>
  <c r="R17" i="5"/>
  <c r="P14" i="5"/>
  <c r="Y15" i="5"/>
  <c r="AB13" i="5"/>
  <c r="T16" i="5"/>
  <c r="K14" i="5"/>
  <c r="O17" i="5"/>
  <c r="P17" i="5"/>
  <c r="AA13" i="5"/>
  <c r="W15" i="5"/>
  <c r="S16" i="5"/>
  <c r="B214" i="25"/>
  <c r="HC71" i="5"/>
  <c r="HC73" i="5"/>
  <c r="HC69" i="5"/>
  <c r="HC68" i="5"/>
  <c r="HC18" i="5"/>
  <c r="HC72" i="5"/>
  <c r="HC23" i="5"/>
  <c r="HD21" i="5"/>
  <c r="HD68" i="5"/>
  <c r="HG9" i="5"/>
  <c r="Z16" i="5" l="1"/>
  <c r="V14" i="5"/>
  <c r="AH13" i="5"/>
  <c r="AD15" i="5"/>
  <c r="AG13" i="5"/>
  <c r="V17" i="5"/>
  <c r="U17" i="5"/>
  <c r="AC15" i="5"/>
  <c r="T14" i="5"/>
  <c r="AF13" i="5"/>
  <c r="Q14" i="5"/>
  <c r="X16" i="5"/>
  <c r="Y16" i="5"/>
  <c r="AB15" i="5"/>
  <c r="O14" i="5"/>
  <c r="AE13" i="5"/>
  <c r="AA15" i="5"/>
  <c r="W16" i="5"/>
  <c r="S17" i="5"/>
  <c r="T17" i="5"/>
  <c r="B215" i="25"/>
  <c r="HD70" i="5"/>
  <c r="HD73" i="5"/>
  <c r="HD22" i="5"/>
  <c r="HD24" i="5"/>
  <c r="HD18" i="5"/>
  <c r="HD25" i="5"/>
  <c r="HD72" i="5"/>
  <c r="HE21" i="5"/>
  <c r="HD19" i="5"/>
  <c r="HD69" i="5"/>
  <c r="HD26" i="5"/>
  <c r="HD71" i="5"/>
  <c r="HD20" i="5"/>
  <c r="HE73" i="5"/>
  <c r="HE18" i="5"/>
  <c r="HE24" i="5"/>
  <c r="HE69" i="5"/>
  <c r="HE70" i="5"/>
  <c r="HE25" i="5"/>
  <c r="HD23" i="5"/>
  <c r="HH9" i="5"/>
  <c r="HE19" i="5" l="1"/>
  <c r="AL13" i="5"/>
  <c r="AH15" i="5"/>
  <c r="AD16" i="5"/>
  <c r="Z14" i="5"/>
  <c r="X14" i="5"/>
  <c r="AJ13" i="5"/>
  <c r="AB16" i="5"/>
  <c r="AF15" i="5"/>
  <c r="U14" i="5"/>
  <c r="AC16" i="5"/>
  <c r="Y17" i="5"/>
  <c r="Z17" i="5"/>
  <c r="AK13" i="5"/>
  <c r="AG15" i="5"/>
  <c r="W17" i="5"/>
  <c r="X17" i="5"/>
  <c r="AE15" i="5"/>
  <c r="AI13" i="5"/>
  <c r="S14" i="5"/>
  <c r="AA16" i="5"/>
  <c r="B216" i="25"/>
  <c r="HF69" i="5"/>
  <c r="HE71" i="5"/>
  <c r="HE23" i="5"/>
  <c r="HF20" i="5"/>
  <c r="HE22" i="5"/>
  <c r="HE68" i="5"/>
  <c r="HE20" i="5"/>
  <c r="HE72" i="5"/>
  <c r="HE26" i="5"/>
  <c r="HI9" i="5"/>
  <c r="AD14" i="5" l="1"/>
  <c r="AH16" i="5"/>
  <c r="AP13" i="5"/>
  <c r="AL15" i="5"/>
  <c r="Y14" i="5"/>
  <c r="AG16" i="5"/>
  <c r="AC17" i="5"/>
  <c r="AD17" i="5"/>
  <c r="AJ15" i="5"/>
  <c r="AF16" i="5"/>
  <c r="AN13" i="5"/>
  <c r="AO13" i="5"/>
  <c r="AB14" i="5"/>
  <c r="AK15" i="5"/>
  <c r="AI15" i="5"/>
  <c r="AE16" i="5"/>
  <c r="W14" i="5"/>
  <c r="AA17" i="5"/>
  <c r="AB17" i="5"/>
  <c r="AM13" i="5"/>
  <c r="B217" i="25"/>
  <c r="HF68" i="5"/>
  <c r="HF73" i="5"/>
  <c r="HF19" i="5"/>
  <c r="HG23" i="5"/>
  <c r="HG73" i="5"/>
  <c r="HF71" i="5"/>
  <c r="HF26" i="5"/>
  <c r="HF22" i="5"/>
  <c r="HF70" i="5"/>
  <c r="HF21" i="5"/>
  <c r="HG19" i="5"/>
  <c r="HF24" i="5"/>
  <c r="HJ9" i="5"/>
  <c r="B218" i="25" l="1"/>
  <c r="AT13" i="5"/>
  <c r="AP15" i="5"/>
  <c r="AH14" i="5"/>
  <c r="AL16" i="5"/>
  <c r="AC14" i="5"/>
  <c r="AN15" i="5"/>
  <c r="AK16" i="5"/>
  <c r="AR13" i="5"/>
  <c r="AG17" i="5"/>
  <c r="AH17" i="5"/>
  <c r="AS13" i="5"/>
  <c r="AF14" i="5"/>
  <c r="AO15" i="5"/>
  <c r="AJ16" i="5"/>
  <c r="AE17" i="5"/>
  <c r="AF17" i="5"/>
  <c r="AQ13" i="5"/>
  <c r="AA14" i="5"/>
  <c r="AM15" i="5"/>
  <c r="AI16" i="5"/>
  <c r="HF25" i="5"/>
  <c r="HG24" i="5"/>
  <c r="HG69" i="5"/>
  <c r="HG68" i="5"/>
  <c r="HH73" i="5"/>
  <c r="HG71" i="5"/>
  <c r="HH26" i="5"/>
  <c r="HG20" i="5"/>
  <c r="HG26" i="5"/>
  <c r="HH24" i="5"/>
  <c r="HF23" i="5"/>
  <c r="HG21" i="5"/>
  <c r="HH72" i="5"/>
  <c r="HH18" i="5"/>
  <c r="HG25" i="5"/>
  <c r="HH22" i="5"/>
  <c r="HF72" i="5"/>
  <c r="HG18" i="5"/>
  <c r="HF18" i="5"/>
  <c r="HG72" i="5"/>
  <c r="HH69" i="5"/>
  <c r="HG22" i="5"/>
  <c r="HG70" i="5"/>
  <c r="HK9" i="5"/>
  <c r="B219" i="25" l="1"/>
  <c r="HH70" i="5"/>
  <c r="HI72" i="5"/>
  <c r="HH71" i="5"/>
  <c r="HH19" i="5"/>
  <c r="HI18" i="5"/>
  <c r="HH20" i="5"/>
  <c r="HI70" i="5"/>
  <c r="HI68" i="5"/>
  <c r="HH23" i="5"/>
  <c r="HH21" i="5"/>
  <c r="HH25" i="5"/>
  <c r="HH68" i="5"/>
  <c r="HI26" i="5"/>
  <c r="AL14" i="5"/>
  <c r="AP16" i="5"/>
  <c r="AX13" i="5"/>
  <c r="AT15" i="5"/>
  <c r="AS15" i="5"/>
  <c r="AK17" i="5"/>
  <c r="AL17" i="5"/>
  <c r="AN16" i="5"/>
  <c r="AO16" i="5"/>
  <c r="AJ14" i="5"/>
  <c r="AG14" i="5"/>
  <c r="AR15" i="5"/>
  <c r="AW13" i="5"/>
  <c r="AV13" i="5"/>
  <c r="AQ15" i="5"/>
  <c r="AU13" i="5"/>
  <c r="AI17" i="5"/>
  <c r="AJ17" i="5"/>
  <c r="AE14" i="5"/>
  <c r="AM16" i="5"/>
  <c r="HL9" i="5"/>
  <c r="B220" i="25" l="1"/>
  <c r="HJ18" i="5"/>
  <c r="HI20" i="5"/>
  <c r="HJ21" i="5"/>
  <c r="HJ26" i="5"/>
  <c r="HJ71" i="5"/>
  <c r="HJ70" i="5"/>
  <c r="HJ22" i="5"/>
  <c r="HI24" i="5"/>
  <c r="HI22" i="5"/>
  <c r="HI73" i="5"/>
  <c r="HI23" i="5"/>
  <c r="HI71" i="5"/>
  <c r="HI19" i="5"/>
  <c r="HJ19" i="5"/>
  <c r="HJ73" i="5"/>
  <c r="HI69" i="5"/>
  <c r="HI25" i="5"/>
  <c r="HI21" i="5"/>
  <c r="HJ72" i="5"/>
  <c r="BB13" i="5"/>
  <c r="AX15" i="5"/>
  <c r="AP14" i="5"/>
  <c r="AT16" i="5"/>
  <c r="AR16" i="5"/>
  <c r="AK14" i="5"/>
  <c r="AZ13" i="5"/>
  <c r="BA13" i="5"/>
  <c r="AN14" i="5"/>
  <c r="AV15" i="5"/>
  <c r="AW15" i="5"/>
  <c r="AP17" i="5"/>
  <c r="AO17" i="5"/>
  <c r="AS16" i="5"/>
  <c r="AU15" i="5"/>
  <c r="AY13" i="5"/>
  <c r="AM17" i="5"/>
  <c r="AN17" i="5"/>
  <c r="AI14" i="5"/>
  <c r="AQ16" i="5"/>
  <c r="HM9" i="5"/>
  <c r="B221" i="25" l="1"/>
  <c r="HJ24" i="5"/>
  <c r="HJ68" i="5"/>
  <c r="HK72" i="5"/>
  <c r="HK22" i="5"/>
  <c r="HJ25" i="5"/>
  <c r="HK26" i="5"/>
  <c r="HJ23" i="5"/>
  <c r="HK20" i="5"/>
  <c r="HJ20" i="5"/>
  <c r="HJ69" i="5"/>
  <c r="AX16" i="5"/>
  <c r="AT14" i="5"/>
  <c r="BF13" i="5"/>
  <c r="BB15" i="5"/>
  <c r="BE13" i="5"/>
  <c r="AW16" i="5"/>
  <c r="BD13" i="5"/>
  <c r="AV16" i="5"/>
  <c r="AZ15" i="5"/>
  <c r="AT17" i="5"/>
  <c r="AS17" i="5"/>
  <c r="AO14" i="5"/>
  <c r="AR14" i="5"/>
  <c r="BA15" i="5"/>
  <c r="BC13" i="5"/>
  <c r="AU16" i="5"/>
  <c r="AM14" i="5"/>
  <c r="AY15" i="5"/>
  <c r="AQ17" i="5"/>
  <c r="AR17" i="5"/>
  <c r="HN9" i="5"/>
  <c r="B222" i="25" l="1"/>
  <c r="HL73" i="5"/>
  <c r="HL19" i="5"/>
  <c r="HL21" i="5"/>
  <c r="HK71" i="5"/>
  <c r="HL25" i="5"/>
  <c r="HK73" i="5"/>
  <c r="HK70" i="5"/>
  <c r="HK18" i="5"/>
  <c r="HK68" i="5"/>
  <c r="HL26" i="5"/>
  <c r="HK24" i="5"/>
  <c r="HK21" i="5"/>
  <c r="HK23" i="5"/>
  <c r="HK25" i="5"/>
  <c r="HL24" i="5"/>
  <c r="HK19" i="5"/>
  <c r="HL70" i="5"/>
  <c r="HK69" i="5"/>
  <c r="HL22" i="5"/>
  <c r="BJ13" i="5"/>
  <c r="BF15" i="5"/>
  <c r="AX14" i="5"/>
  <c r="BB16" i="5"/>
  <c r="AS14" i="5"/>
  <c r="BA16" i="5"/>
  <c r="AZ16" i="5"/>
  <c r="AW17" i="5"/>
  <c r="AX17" i="5"/>
  <c r="BH13" i="5"/>
  <c r="BD15" i="5"/>
  <c r="BI13" i="5"/>
  <c r="AV14" i="5"/>
  <c r="BE15" i="5"/>
  <c r="AY16" i="5"/>
  <c r="AU17" i="5"/>
  <c r="AV17" i="5"/>
  <c r="BC15" i="5"/>
  <c r="BG13" i="5"/>
  <c r="AQ14" i="5"/>
  <c r="HO9" i="5"/>
  <c r="B223" i="25" l="1"/>
  <c r="HL72" i="5"/>
  <c r="HM25" i="5"/>
  <c r="HM71" i="5"/>
  <c r="HL20" i="5"/>
  <c r="HL71" i="5"/>
  <c r="HL69" i="5"/>
  <c r="HL18" i="5"/>
  <c r="HM21" i="5"/>
  <c r="HL68" i="5"/>
  <c r="HL23" i="5"/>
  <c r="BB14" i="5"/>
  <c r="BF16" i="5"/>
  <c r="BJ15" i="5"/>
  <c r="BN13" i="5"/>
  <c r="BI15" i="5"/>
  <c r="AW14" i="5"/>
  <c r="BM13" i="5"/>
  <c r="BD16" i="5"/>
  <c r="AZ14" i="5"/>
  <c r="BE16" i="5"/>
  <c r="BH15" i="5"/>
  <c r="BL13" i="5"/>
  <c r="BA17" i="5"/>
  <c r="BB17" i="5"/>
  <c r="BK13" i="5"/>
  <c r="AY17" i="5"/>
  <c r="AZ17" i="5"/>
  <c r="BG15" i="5"/>
  <c r="BC16" i="5"/>
  <c r="AU14" i="5"/>
  <c r="HP9" i="5"/>
  <c r="B224" i="25" l="1"/>
  <c r="HM18" i="5"/>
  <c r="HM73" i="5"/>
  <c r="HM24" i="5"/>
  <c r="HM69" i="5"/>
  <c r="HN70" i="5"/>
  <c r="HM22" i="5"/>
  <c r="HM68" i="5"/>
  <c r="HN72" i="5"/>
  <c r="HN21" i="5"/>
  <c r="HM23" i="5"/>
  <c r="HM70" i="5"/>
  <c r="HM72" i="5"/>
  <c r="HM19" i="5"/>
  <c r="HN68" i="5"/>
  <c r="HN71" i="5"/>
  <c r="HN20" i="5"/>
  <c r="HM26" i="5"/>
  <c r="HM20" i="5"/>
  <c r="HN25" i="5"/>
  <c r="BJ16" i="5"/>
  <c r="BF14" i="5"/>
  <c r="BR13" i="5"/>
  <c r="BN15" i="5"/>
  <c r="BF17" i="5"/>
  <c r="BE17" i="5"/>
  <c r="BA14" i="5"/>
  <c r="BD14" i="5"/>
  <c r="BQ13" i="5"/>
  <c r="BM15" i="5"/>
  <c r="BP13" i="5"/>
  <c r="BI16" i="5"/>
  <c r="BH16" i="5"/>
  <c r="BL15" i="5"/>
  <c r="BG16" i="5"/>
  <c r="AY14" i="5"/>
  <c r="BK15" i="5"/>
  <c r="BC17" i="5"/>
  <c r="BD17" i="5"/>
  <c r="BO13" i="5"/>
  <c r="HQ9" i="5"/>
  <c r="B225" i="25" l="1"/>
  <c r="HN26" i="5"/>
  <c r="HO21" i="5"/>
  <c r="HN22" i="5"/>
  <c r="HN19" i="5"/>
  <c r="HN73" i="5"/>
  <c r="HO69" i="5"/>
  <c r="HN24" i="5"/>
  <c r="HN23" i="5"/>
  <c r="HN69" i="5"/>
  <c r="HN18" i="5"/>
  <c r="BR15" i="5"/>
  <c r="BV13" i="5"/>
  <c r="BJ14" i="5"/>
  <c r="BN16" i="5"/>
  <c r="BT13" i="5"/>
  <c r="BP15" i="5"/>
  <c r="BJ17" i="5"/>
  <c r="BI17" i="5"/>
  <c r="BH14" i="5"/>
  <c r="BM16" i="5"/>
  <c r="BU13" i="5"/>
  <c r="BE14" i="5"/>
  <c r="BL16" i="5"/>
  <c r="BQ15" i="5"/>
  <c r="BC14" i="5"/>
  <c r="BK16" i="5"/>
  <c r="BS13" i="5"/>
  <c r="BO15" i="5"/>
  <c r="BG17" i="5"/>
  <c r="BH17" i="5"/>
  <c r="HR9" i="5"/>
  <c r="GV69" i="29"/>
  <c r="GU69" i="29"/>
  <c r="GT69" i="29"/>
  <c r="GS69" i="29"/>
  <c r="GR69" i="29"/>
  <c r="GQ69" i="29"/>
  <c r="GP69" i="29"/>
  <c r="GO69" i="29"/>
  <c r="GN69" i="29"/>
  <c r="GM69" i="29"/>
  <c r="GL69" i="29"/>
  <c r="GK69" i="29"/>
  <c r="GJ69" i="29"/>
  <c r="GI69" i="29"/>
  <c r="GH69" i="29"/>
  <c r="GG69" i="29"/>
  <c r="GF69" i="29"/>
  <c r="GE69" i="29"/>
  <c r="GD69" i="29"/>
  <c r="GC69" i="29"/>
  <c r="GB69" i="29"/>
  <c r="GA69" i="29"/>
  <c r="FZ69" i="29"/>
  <c r="FY69" i="29"/>
  <c r="FX69" i="29"/>
  <c r="FW69" i="29"/>
  <c r="FV69" i="29"/>
  <c r="FU69" i="29"/>
  <c r="FT69" i="29"/>
  <c r="FS69" i="29"/>
  <c r="FR69" i="29"/>
  <c r="FQ69" i="29"/>
  <c r="FP69" i="29"/>
  <c r="FO69" i="29"/>
  <c r="FN69" i="29"/>
  <c r="FM69" i="29"/>
  <c r="FL69" i="29"/>
  <c r="FK69" i="29"/>
  <c r="FJ69" i="29"/>
  <c r="FI69" i="29"/>
  <c r="FH69" i="29"/>
  <c r="FG69" i="29"/>
  <c r="FF69" i="29"/>
  <c r="FE69" i="29"/>
  <c r="FD69" i="29"/>
  <c r="FC69" i="29"/>
  <c r="FB69" i="29"/>
  <c r="FA69" i="29"/>
  <c r="EZ69" i="29"/>
  <c r="EY69" i="29"/>
  <c r="EX69" i="29"/>
  <c r="EW69" i="29"/>
  <c r="EV69" i="29"/>
  <c r="EU69" i="29"/>
  <c r="ET69" i="29"/>
  <c r="ES69" i="29"/>
  <c r="ER69" i="29"/>
  <c r="EQ69" i="29"/>
  <c r="EP69" i="29"/>
  <c r="EO69" i="29"/>
  <c r="EN69" i="29"/>
  <c r="EM69" i="29"/>
  <c r="EL69" i="29"/>
  <c r="EK69" i="29"/>
  <c r="EJ69" i="29"/>
  <c r="EI69" i="29"/>
  <c r="EH69" i="29"/>
  <c r="EG69" i="29"/>
  <c r="EF69" i="29"/>
  <c r="EE69" i="29"/>
  <c r="ED69" i="29"/>
  <c r="EC69" i="29"/>
  <c r="EB69" i="29"/>
  <c r="EA69" i="29"/>
  <c r="DZ69" i="29"/>
  <c r="DY69" i="29"/>
  <c r="DX69" i="29"/>
  <c r="DW69" i="29"/>
  <c r="DV69" i="29"/>
  <c r="DU69" i="29"/>
  <c r="DT69" i="29"/>
  <c r="DS69" i="29"/>
  <c r="DR69" i="29"/>
  <c r="DQ69" i="29"/>
  <c r="DP69" i="29"/>
  <c r="DO69" i="29"/>
  <c r="DN69" i="29"/>
  <c r="DM69" i="29"/>
  <c r="DL69" i="29"/>
  <c r="DK69" i="29"/>
  <c r="DJ69" i="29"/>
  <c r="DI69" i="29"/>
  <c r="DH69" i="29"/>
  <c r="DG69" i="29"/>
  <c r="DF69" i="29"/>
  <c r="DE69" i="29"/>
  <c r="DD69" i="29"/>
  <c r="DC69" i="29"/>
  <c r="DB69" i="29"/>
  <c r="DA69" i="29"/>
  <c r="CZ69" i="29"/>
  <c r="CY69" i="29"/>
  <c r="CX69" i="29"/>
  <c r="CW69" i="29"/>
  <c r="CV69" i="29"/>
  <c r="CU69" i="29"/>
  <c r="CT69" i="29"/>
  <c r="CS69" i="29"/>
  <c r="CR69" i="29"/>
  <c r="CQ69" i="29"/>
  <c r="CP69" i="29"/>
  <c r="CO69" i="29"/>
  <c r="CN69" i="29"/>
  <c r="CM69" i="29"/>
  <c r="CL69" i="29"/>
  <c r="CK69" i="29"/>
  <c r="CJ69" i="29"/>
  <c r="CI69" i="29"/>
  <c r="CH69" i="29"/>
  <c r="CG69" i="29"/>
  <c r="CF69" i="29"/>
  <c r="CE69" i="29"/>
  <c r="CD69" i="29"/>
  <c r="CC69" i="29"/>
  <c r="CB69" i="29"/>
  <c r="CA69" i="29"/>
  <c r="BZ69" i="29"/>
  <c r="BY69" i="29"/>
  <c r="BX69" i="29"/>
  <c r="BW69" i="29"/>
  <c r="BV69" i="29"/>
  <c r="BU69" i="29"/>
  <c r="BT69" i="29"/>
  <c r="BS69" i="29"/>
  <c r="BR69" i="29"/>
  <c r="BQ69" i="29"/>
  <c r="BP69" i="29"/>
  <c r="BO69" i="29"/>
  <c r="BN69" i="29"/>
  <c r="BM69" i="29"/>
  <c r="BL69" i="29"/>
  <c r="BK69" i="29"/>
  <c r="BJ69" i="29"/>
  <c r="BI69" i="29"/>
  <c r="BH69" i="29"/>
  <c r="BG69" i="29"/>
  <c r="BF69" i="29"/>
  <c r="BE69" i="29"/>
  <c r="BD69" i="29"/>
  <c r="BC69" i="29"/>
  <c r="BB69" i="29"/>
  <c r="BA69" i="29"/>
  <c r="AZ69" i="29"/>
  <c r="AY69" i="29"/>
  <c r="AX69" i="29"/>
  <c r="AW69" i="29"/>
  <c r="AV69" i="29"/>
  <c r="AU69" i="29"/>
  <c r="AT69" i="29"/>
  <c r="AS69" i="29"/>
  <c r="AR69" i="29"/>
  <c r="AQ69" i="29"/>
  <c r="AP69" i="29"/>
  <c r="AO69" i="29"/>
  <c r="AN69" i="29"/>
  <c r="AM69" i="29"/>
  <c r="AL69" i="29"/>
  <c r="AK69" i="29"/>
  <c r="AJ69" i="29"/>
  <c r="AI69" i="29"/>
  <c r="AH69" i="29"/>
  <c r="AG69" i="29"/>
  <c r="AF69" i="29"/>
  <c r="AE69" i="29"/>
  <c r="AD69" i="29"/>
  <c r="AC69" i="29"/>
  <c r="AB69" i="29"/>
  <c r="AA69" i="29"/>
  <c r="Z69" i="29"/>
  <c r="Y69" i="29"/>
  <c r="X69" i="29"/>
  <c r="W69" i="29"/>
  <c r="V69" i="29"/>
  <c r="U69" i="29"/>
  <c r="T69" i="29"/>
  <c r="S69" i="29"/>
  <c r="R69" i="29"/>
  <c r="Q69" i="29"/>
  <c r="P69" i="29"/>
  <c r="O69" i="29"/>
  <c r="N69" i="29"/>
  <c r="M69" i="29"/>
  <c r="L69" i="29"/>
  <c r="K69" i="29"/>
  <c r="J69" i="29"/>
  <c r="I69" i="29"/>
  <c r="H69" i="29"/>
  <c r="G69" i="29"/>
  <c r="F69" i="29"/>
  <c r="E69" i="29"/>
  <c r="D69" i="29"/>
  <c r="GV68" i="29"/>
  <c r="GU68" i="29"/>
  <c r="GT68" i="29"/>
  <c r="GS68" i="29"/>
  <c r="GR68" i="29"/>
  <c r="GQ68" i="29"/>
  <c r="GP68" i="29"/>
  <c r="GO68" i="29"/>
  <c r="GN68" i="29"/>
  <c r="GM68" i="29"/>
  <c r="GL68" i="29"/>
  <c r="GK68" i="29"/>
  <c r="GJ68" i="29"/>
  <c r="GI68" i="29"/>
  <c r="GH68" i="29"/>
  <c r="GG68" i="29"/>
  <c r="GF68" i="29"/>
  <c r="GE68" i="29"/>
  <c r="GD68" i="29"/>
  <c r="GC68" i="29"/>
  <c r="GB68" i="29"/>
  <c r="GA68" i="29"/>
  <c r="FZ68" i="29"/>
  <c r="FY68" i="29"/>
  <c r="FX68" i="29"/>
  <c r="FW68" i="29"/>
  <c r="FV68" i="29"/>
  <c r="FU68" i="29"/>
  <c r="FT68" i="29"/>
  <c r="FS68" i="29"/>
  <c r="FR68" i="29"/>
  <c r="FQ68" i="29"/>
  <c r="FP68" i="29"/>
  <c r="FO68" i="29"/>
  <c r="FN68" i="29"/>
  <c r="FM68" i="29"/>
  <c r="FL68" i="29"/>
  <c r="FK68" i="29"/>
  <c r="FJ68" i="29"/>
  <c r="FI68" i="29"/>
  <c r="FH68" i="29"/>
  <c r="FG68" i="29"/>
  <c r="FF68" i="29"/>
  <c r="FE68" i="29"/>
  <c r="FD68" i="29"/>
  <c r="FC68" i="29"/>
  <c r="FB68" i="29"/>
  <c r="FA68" i="29"/>
  <c r="EZ68" i="29"/>
  <c r="EY68" i="29"/>
  <c r="EX68" i="29"/>
  <c r="EW68" i="29"/>
  <c r="EV68" i="29"/>
  <c r="EU68" i="29"/>
  <c r="ET68" i="29"/>
  <c r="ES68" i="29"/>
  <c r="ER68" i="29"/>
  <c r="EQ68" i="29"/>
  <c r="EP68" i="29"/>
  <c r="EO68" i="29"/>
  <c r="EN68" i="29"/>
  <c r="EM68" i="29"/>
  <c r="EL68" i="29"/>
  <c r="EK68" i="29"/>
  <c r="EJ68" i="29"/>
  <c r="EI68" i="29"/>
  <c r="EH68" i="29"/>
  <c r="EG68" i="29"/>
  <c r="EF68" i="29"/>
  <c r="EE68" i="29"/>
  <c r="ED68" i="29"/>
  <c r="EC68" i="29"/>
  <c r="EB68" i="29"/>
  <c r="EA68" i="29"/>
  <c r="DZ68" i="29"/>
  <c r="DY68" i="29"/>
  <c r="DX68" i="29"/>
  <c r="DW68" i="29"/>
  <c r="DV68" i="29"/>
  <c r="DU68" i="29"/>
  <c r="DT68" i="29"/>
  <c r="DS68" i="29"/>
  <c r="DR68" i="29"/>
  <c r="DQ68" i="29"/>
  <c r="DP68" i="29"/>
  <c r="DO68" i="29"/>
  <c r="DN68" i="29"/>
  <c r="DM68" i="29"/>
  <c r="DL68" i="29"/>
  <c r="DK68" i="29"/>
  <c r="DJ68" i="29"/>
  <c r="DI68" i="29"/>
  <c r="DH68" i="29"/>
  <c r="DG68" i="29"/>
  <c r="DF68" i="29"/>
  <c r="DE68" i="29"/>
  <c r="DD68" i="29"/>
  <c r="DC68" i="29"/>
  <c r="DB68" i="29"/>
  <c r="DA68" i="29"/>
  <c r="CZ68" i="29"/>
  <c r="CY68" i="29"/>
  <c r="CX68" i="29"/>
  <c r="CW68" i="29"/>
  <c r="CV68" i="29"/>
  <c r="CU68" i="29"/>
  <c r="CT68" i="29"/>
  <c r="CS68" i="29"/>
  <c r="CR68" i="29"/>
  <c r="CQ68" i="29"/>
  <c r="CP68" i="29"/>
  <c r="CO68" i="29"/>
  <c r="CN68" i="29"/>
  <c r="CM68" i="29"/>
  <c r="CL68" i="29"/>
  <c r="CK68" i="29"/>
  <c r="CJ68" i="29"/>
  <c r="CI68" i="29"/>
  <c r="CH68" i="29"/>
  <c r="CG68" i="29"/>
  <c r="CF68" i="29"/>
  <c r="CE68" i="29"/>
  <c r="CD68" i="29"/>
  <c r="CC68" i="29"/>
  <c r="CB68" i="29"/>
  <c r="CA68" i="29"/>
  <c r="BZ68" i="29"/>
  <c r="BY68" i="29"/>
  <c r="BX68" i="29"/>
  <c r="BW68" i="29"/>
  <c r="BV68" i="29"/>
  <c r="BU68" i="29"/>
  <c r="BT68" i="29"/>
  <c r="BS68" i="29"/>
  <c r="BR68" i="29"/>
  <c r="BQ68" i="29"/>
  <c r="BP68" i="29"/>
  <c r="BO68" i="29"/>
  <c r="BN68" i="29"/>
  <c r="BM68" i="29"/>
  <c r="BL68" i="29"/>
  <c r="BK68" i="29"/>
  <c r="BJ68" i="29"/>
  <c r="BI68" i="29"/>
  <c r="BH68" i="29"/>
  <c r="BG68" i="29"/>
  <c r="BF68" i="29"/>
  <c r="BE68" i="29"/>
  <c r="BD68" i="29"/>
  <c r="BC68" i="29"/>
  <c r="BB68" i="29"/>
  <c r="BA68" i="29"/>
  <c r="AZ68" i="29"/>
  <c r="AY68" i="29"/>
  <c r="AX68" i="29"/>
  <c r="AW68" i="29"/>
  <c r="AV68" i="29"/>
  <c r="AU68" i="29"/>
  <c r="AT68" i="29"/>
  <c r="AS68" i="29"/>
  <c r="AR68" i="29"/>
  <c r="AQ68" i="29"/>
  <c r="AP68" i="29"/>
  <c r="AO68" i="29"/>
  <c r="AN68" i="29"/>
  <c r="AM68" i="29"/>
  <c r="AL68" i="29"/>
  <c r="AK68" i="29"/>
  <c r="AJ68" i="29"/>
  <c r="AI68" i="29"/>
  <c r="AH68" i="29"/>
  <c r="AG68" i="29"/>
  <c r="AF68" i="29"/>
  <c r="AE68" i="29"/>
  <c r="AD68" i="29"/>
  <c r="AC68" i="29"/>
  <c r="AB68" i="29"/>
  <c r="AA68" i="29"/>
  <c r="Z68" i="29"/>
  <c r="Y68" i="29"/>
  <c r="X68" i="29"/>
  <c r="W68" i="29"/>
  <c r="V68" i="29"/>
  <c r="U68" i="29"/>
  <c r="T68" i="29"/>
  <c r="S68" i="29"/>
  <c r="R68" i="29"/>
  <c r="Q68" i="29"/>
  <c r="P68" i="29"/>
  <c r="O68" i="29"/>
  <c r="N68" i="29"/>
  <c r="M68" i="29"/>
  <c r="L68" i="29"/>
  <c r="K68" i="29"/>
  <c r="J68" i="29"/>
  <c r="I68" i="29"/>
  <c r="H68" i="29"/>
  <c r="G68" i="29"/>
  <c r="F68" i="29"/>
  <c r="E68" i="29"/>
  <c r="D68" i="29"/>
  <c r="GV67" i="29"/>
  <c r="GU67" i="29"/>
  <c r="GT67" i="29"/>
  <c r="GS67" i="29"/>
  <c r="GR67" i="29"/>
  <c r="GQ67" i="29"/>
  <c r="GP67" i="29"/>
  <c r="GO67" i="29"/>
  <c r="GN67" i="29"/>
  <c r="GM67" i="29"/>
  <c r="GL67" i="29"/>
  <c r="GK67" i="29"/>
  <c r="GJ67" i="29"/>
  <c r="GI67" i="29"/>
  <c r="GH67" i="29"/>
  <c r="GG67" i="29"/>
  <c r="GF67" i="29"/>
  <c r="GE67" i="29"/>
  <c r="GD67" i="29"/>
  <c r="GC67" i="29"/>
  <c r="GB67" i="29"/>
  <c r="GA67" i="29"/>
  <c r="FZ67" i="29"/>
  <c r="FY67" i="29"/>
  <c r="FX67" i="29"/>
  <c r="FW67" i="29"/>
  <c r="FV67" i="29"/>
  <c r="FU67" i="29"/>
  <c r="FT67" i="29"/>
  <c r="FS67" i="29"/>
  <c r="FR67" i="29"/>
  <c r="FQ67" i="29"/>
  <c r="FP67" i="29"/>
  <c r="FO67" i="29"/>
  <c r="FN67" i="29"/>
  <c r="FM67" i="29"/>
  <c r="FL67" i="29"/>
  <c r="FK67" i="29"/>
  <c r="FJ67" i="29"/>
  <c r="FI67" i="29"/>
  <c r="FH67" i="29"/>
  <c r="FG67" i="29"/>
  <c r="FF67" i="29"/>
  <c r="FE67" i="29"/>
  <c r="FD67" i="29"/>
  <c r="FC67" i="29"/>
  <c r="FB67" i="29"/>
  <c r="FA67" i="29"/>
  <c r="EZ67" i="29"/>
  <c r="EY67" i="29"/>
  <c r="EX67" i="29"/>
  <c r="EW67" i="29"/>
  <c r="EV67" i="29"/>
  <c r="EU67" i="29"/>
  <c r="ET67" i="29"/>
  <c r="ES67" i="29"/>
  <c r="ER67" i="29"/>
  <c r="EQ67" i="29"/>
  <c r="EP67" i="29"/>
  <c r="EO67" i="29"/>
  <c r="EN67" i="29"/>
  <c r="EM67" i="29"/>
  <c r="EL67" i="29"/>
  <c r="EK67" i="29"/>
  <c r="EJ67" i="29"/>
  <c r="EI67" i="29"/>
  <c r="EH67" i="29"/>
  <c r="EG67" i="29"/>
  <c r="EF67" i="29"/>
  <c r="EE67" i="29"/>
  <c r="ED67" i="29"/>
  <c r="EC67" i="29"/>
  <c r="EB67" i="29"/>
  <c r="EA67" i="29"/>
  <c r="DZ67" i="29"/>
  <c r="DY67" i="29"/>
  <c r="DX67" i="29"/>
  <c r="DW67" i="29"/>
  <c r="DV67" i="29"/>
  <c r="DU67" i="29"/>
  <c r="DT67" i="29"/>
  <c r="DS67" i="29"/>
  <c r="DR67" i="29"/>
  <c r="DQ67" i="29"/>
  <c r="DP67" i="29"/>
  <c r="DO67" i="29"/>
  <c r="DN67" i="29"/>
  <c r="DM67" i="29"/>
  <c r="DL67" i="29"/>
  <c r="DK67" i="29"/>
  <c r="DJ67" i="29"/>
  <c r="DI67" i="29"/>
  <c r="DH67" i="29"/>
  <c r="DG67" i="29"/>
  <c r="DF67" i="29"/>
  <c r="DE67" i="29"/>
  <c r="DD67" i="29"/>
  <c r="DC67" i="29"/>
  <c r="DB67" i="29"/>
  <c r="DA67" i="29"/>
  <c r="CZ67" i="29"/>
  <c r="CY67" i="29"/>
  <c r="CX67" i="29"/>
  <c r="CW67" i="29"/>
  <c r="CV67" i="29"/>
  <c r="CU67" i="29"/>
  <c r="CT67" i="29"/>
  <c r="CS67" i="29"/>
  <c r="CR67" i="29"/>
  <c r="CQ67" i="29"/>
  <c r="CP67" i="29"/>
  <c r="CO67" i="29"/>
  <c r="CN67" i="29"/>
  <c r="CM67" i="29"/>
  <c r="CL67" i="29"/>
  <c r="CK67" i="29"/>
  <c r="CJ67" i="29"/>
  <c r="CI67" i="29"/>
  <c r="CH67" i="29"/>
  <c r="CG67" i="29"/>
  <c r="CF67" i="29"/>
  <c r="CE67" i="29"/>
  <c r="CD67" i="29"/>
  <c r="CC67" i="29"/>
  <c r="CB67" i="29"/>
  <c r="CA67" i="29"/>
  <c r="BZ67" i="29"/>
  <c r="BY67" i="29"/>
  <c r="BX67" i="29"/>
  <c r="BW67" i="29"/>
  <c r="BV67" i="29"/>
  <c r="BU67" i="29"/>
  <c r="BT67" i="29"/>
  <c r="BS67" i="29"/>
  <c r="BR67" i="29"/>
  <c r="BQ67" i="29"/>
  <c r="BP67" i="29"/>
  <c r="BO67" i="29"/>
  <c r="BN67" i="29"/>
  <c r="BM67" i="29"/>
  <c r="BL67" i="29"/>
  <c r="BK67" i="29"/>
  <c r="BJ67" i="29"/>
  <c r="BI67" i="29"/>
  <c r="BH67" i="29"/>
  <c r="BG67" i="29"/>
  <c r="BF67" i="29"/>
  <c r="BE67" i="29"/>
  <c r="BD67" i="29"/>
  <c r="BC67" i="29"/>
  <c r="BB67" i="29"/>
  <c r="BA67" i="29"/>
  <c r="AZ67" i="29"/>
  <c r="AY67" i="29"/>
  <c r="AX67" i="29"/>
  <c r="AW67" i="29"/>
  <c r="AV67" i="29"/>
  <c r="AU67" i="29"/>
  <c r="AT67" i="29"/>
  <c r="AS67" i="29"/>
  <c r="AR67" i="29"/>
  <c r="AQ67" i="29"/>
  <c r="AP67" i="29"/>
  <c r="AO67" i="29"/>
  <c r="AN67" i="29"/>
  <c r="AM67" i="29"/>
  <c r="AL67" i="29"/>
  <c r="AK67" i="29"/>
  <c r="AJ67" i="29"/>
  <c r="AI67" i="29"/>
  <c r="AH67" i="29"/>
  <c r="AG67" i="29"/>
  <c r="AF67" i="29"/>
  <c r="AE67" i="29"/>
  <c r="AD67" i="29"/>
  <c r="AC67" i="29"/>
  <c r="AB67" i="29"/>
  <c r="AA67" i="29"/>
  <c r="Z67" i="29"/>
  <c r="Y67" i="29"/>
  <c r="X67" i="29"/>
  <c r="W67" i="29"/>
  <c r="V67" i="29"/>
  <c r="U67" i="29"/>
  <c r="T67" i="29"/>
  <c r="S67" i="29"/>
  <c r="R67" i="29"/>
  <c r="Q67" i="29"/>
  <c r="P67" i="29"/>
  <c r="O67" i="29"/>
  <c r="N67" i="29"/>
  <c r="M67" i="29"/>
  <c r="L67" i="29"/>
  <c r="K67" i="29"/>
  <c r="J67" i="29"/>
  <c r="I67" i="29"/>
  <c r="H67" i="29"/>
  <c r="G67" i="29"/>
  <c r="F67" i="29"/>
  <c r="E67" i="29"/>
  <c r="D67" i="29"/>
  <c r="GV66" i="29"/>
  <c r="GU66" i="29"/>
  <c r="GT66" i="29"/>
  <c r="GS66" i="29"/>
  <c r="GR66" i="29"/>
  <c r="GQ66" i="29"/>
  <c r="GP66" i="29"/>
  <c r="GO66" i="29"/>
  <c r="GN66" i="29"/>
  <c r="GM66" i="29"/>
  <c r="GL66" i="29"/>
  <c r="GK66" i="29"/>
  <c r="GJ66" i="29"/>
  <c r="GI66" i="29"/>
  <c r="GH66" i="29"/>
  <c r="GG66" i="29"/>
  <c r="GF66" i="29"/>
  <c r="GE66" i="29"/>
  <c r="GD66" i="29"/>
  <c r="GC66" i="29"/>
  <c r="GB66" i="29"/>
  <c r="GA66" i="29"/>
  <c r="FZ66" i="29"/>
  <c r="FY66" i="29"/>
  <c r="FX66" i="29"/>
  <c r="FW66" i="29"/>
  <c r="FV66" i="29"/>
  <c r="FU66" i="29"/>
  <c r="FT66" i="29"/>
  <c r="FS66" i="29"/>
  <c r="FR66" i="29"/>
  <c r="FQ66" i="29"/>
  <c r="FP66" i="29"/>
  <c r="FO66" i="29"/>
  <c r="FN66" i="29"/>
  <c r="FM66" i="29"/>
  <c r="FL66" i="29"/>
  <c r="FK66" i="29"/>
  <c r="FJ66" i="29"/>
  <c r="FI66" i="29"/>
  <c r="FH66" i="29"/>
  <c r="FG66" i="29"/>
  <c r="FF66" i="29"/>
  <c r="FE66" i="29"/>
  <c r="FD66" i="29"/>
  <c r="FC66" i="29"/>
  <c r="FB66" i="29"/>
  <c r="FA66" i="29"/>
  <c r="EZ66" i="29"/>
  <c r="EY66" i="29"/>
  <c r="EX66" i="29"/>
  <c r="EW66" i="29"/>
  <c r="EV66" i="29"/>
  <c r="EU66" i="29"/>
  <c r="ET66" i="29"/>
  <c r="ES66" i="29"/>
  <c r="ER66" i="29"/>
  <c r="EQ66" i="29"/>
  <c r="EP66" i="29"/>
  <c r="EO66" i="29"/>
  <c r="EN66" i="29"/>
  <c r="EM66" i="29"/>
  <c r="EL66" i="29"/>
  <c r="EK66" i="29"/>
  <c r="EJ66" i="29"/>
  <c r="EI66" i="29"/>
  <c r="EH66" i="29"/>
  <c r="EG66" i="29"/>
  <c r="EF66" i="29"/>
  <c r="EE66" i="29"/>
  <c r="ED66" i="29"/>
  <c r="EC66" i="29"/>
  <c r="EB66" i="29"/>
  <c r="EA66" i="29"/>
  <c r="DZ66" i="29"/>
  <c r="DY66" i="29"/>
  <c r="DX66" i="29"/>
  <c r="DW66" i="29"/>
  <c r="DV66" i="29"/>
  <c r="DU66" i="29"/>
  <c r="DT66" i="29"/>
  <c r="DS66" i="29"/>
  <c r="DR66" i="29"/>
  <c r="DQ66" i="29"/>
  <c r="DP66" i="29"/>
  <c r="DO66" i="29"/>
  <c r="DN66" i="29"/>
  <c r="DM66" i="29"/>
  <c r="DL66" i="29"/>
  <c r="DK66" i="29"/>
  <c r="DJ66" i="29"/>
  <c r="DI66" i="29"/>
  <c r="DH66" i="29"/>
  <c r="DG66" i="29"/>
  <c r="DF66" i="29"/>
  <c r="DE66" i="29"/>
  <c r="DD66" i="29"/>
  <c r="DC66" i="29"/>
  <c r="DB66" i="29"/>
  <c r="DA66" i="29"/>
  <c r="CZ66" i="29"/>
  <c r="CY66" i="29"/>
  <c r="CX66" i="29"/>
  <c r="CW66" i="29"/>
  <c r="CV66" i="29"/>
  <c r="CU66" i="29"/>
  <c r="CT66" i="29"/>
  <c r="CS66" i="29"/>
  <c r="CR66" i="29"/>
  <c r="CQ66" i="29"/>
  <c r="CP66" i="29"/>
  <c r="CO66" i="29"/>
  <c r="CN66" i="29"/>
  <c r="CM66" i="29"/>
  <c r="CL66" i="29"/>
  <c r="CK66" i="29"/>
  <c r="CJ66" i="29"/>
  <c r="CI66" i="29"/>
  <c r="CH66" i="29"/>
  <c r="CG66" i="29"/>
  <c r="CF66" i="29"/>
  <c r="CE66" i="29"/>
  <c r="CD66" i="29"/>
  <c r="CC66" i="29"/>
  <c r="CB66" i="29"/>
  <c r="CA66" i="29"/>
  <c r="BZ66" i="29"/>
  <c r="BY66" i="29"/>
  <c r="BX66" i="29"/>
  <c r="BW66" i="29"/>
  <c r="BV66" i="29"/>
  <c r="BU66" i="29"/>
  <c r="BT66" i="29"/>
  <c r="BS66" i="29"/>
  <c r="BR66" i="29"/>
  <c r="BQ66" i="29"/>
  <c r="BP66" i="29"/>
  <c r="BO66" i="29"/>
  <c r="BN66" i="29"/>
  <c r="BM66" i="29"/>
  <c r="BL66" i="29"/>
  <c r="BK66" i="29"/>
  <c r="BJ66" i="29"/>
  <c r="BI66" i="29"/>
  <c r="BH66" i="29"/>
  <c r="BG66" i="29"/>
  <c r="BF66" i="29"/>
  <c r="BE66" i="29"/>
  <c r="BD66" i="29"/>
  <c r="BC66" i="29"/>
  <c r="BB66" i="29"/>
  <c r="BA66" i="29"/>
  <c r="AZ66" i="29"/>
  <c r="AY66" i="29"/>
  <c r="AX66" i="29"/>
  <c r="AW66" i="29"/>
  <c r="AV66" i="29"/>
  <c r="AU66" i="29"/>
  <c r="AT66" i="29"/>
  <c r="AS66" i="29"/>
  <c r="AR66" i="29"/>
  <c r="AQ66" i="29"/>
  <c r="AP66" i="29"/>
  <c r="AO66" i="29"/>
  <c r="AN66" i="29"/>
  <c r="AM66" i="29"/>
  <c r="AL66" i="29"/>
  <c r="AK66" i="29"/>
  <c r="AJ66" i="29"/>
  <c r="AI66" i="29"/>
  <c r="AH66" i="29"/>
  <c r="AG66" i="29"/>
  <c r="AF66" i="29"/>
  <c r="AE66" i="29"/>
  <c r="AD66" i="29"/>
  <c r="AC66" i="29"/>
  <c r="AB66" i="29"/>
  <c r="AA66" i="29"/>
  <c r="Z66" i="29"/>
  <c r="Y66" i="29"/>
  <c r="X66" i="29"/>
  <c r="W66" i="29"/>
  <c r="V66" i="29"/>
  <c r="U66" i="29"/>
  <c r="T66" i="29"/>
  <c r="S66" i="29"/>
  <c r="R66" i="29"/>
  <c r="Q66" i="29"/>
  <c r="P66" i="29"/>
  <c r="O66" i="29"/>
  <c r="N66" i="29"/>
  <c r="M66" i="29"/>
  <c r="L66" i="29"/>
  <c r="K66" i="29"/>
  <c r="J66" i="29"/>
  <c r="I66" i="29"/>
  <c r="H66" i="29"/>
  <c r="G66" i="29"/>
  <c r="F66" i="29"/>
  <c r="E66" i="29"/>
  <c r="D66" i="29"/>
  <c r="C67" i="29"/>
  <c r="C68" i="29"/>
  <c r="C69" i="29"/>
  <c r="C66" i="29"/>
  <c r="B226" i="25" l="1"/>
  <c r="HP18" i="5"/>
  <c r="HO68" i="5"/>
  <c r="HO26" i="5"/>
  <c r="HO19" i="5"/>
  <c r="HO20" i="5"/>
  <c r="HO22" i="5"/>
  <c r="HO25" i="5"/>
  <c r="HO24" i="5"/>
  <c r="HO71" i="5"/>
  <c r="HP25" i="5"/>
  <c r="HP71" i="5"/>
  <c r="HO23" i="5"/>
  <c r="HP70" i="5"/>
  <c r="HO70" i="5"/>
  <c r="HP24" i="5"/>
  <c r="HO73" i="5"/>
  <c r="HP69" i="5"/>
  <c r="HO72" i="5"/>
  <c r="HP68" i="5"/>
  <c r="HP23" i="5"/>
  <c r="HP22" i="5"/>
  <c r="HP20" i="5"/>
  <c r="HO18" i="5"/>
  <c r="BN14" i="5"/>
  <c r="BV15" i="5"/>
  <c r="BZ13" i="5"/>
  <c r="BR16" i="5"/>
  <c r="BQ16" i="5"/>
  <c r="BM17" i="5"/>
  <c r="BN17" i="5"/>
  <c r="BP16" i="5"/>
  <c r="BU15" i="5"/>
  <c r="BL14" i="5"/>
  <c r="BX13" i="5"/>
  <c r="BY13" i="5"/>
  <c r="BI14" i="5"/>
  <c r="BT15" i="5"/>
  <c r="BS15" i="5"/>
  <c r="BG14" i="5"/>
  <c r="BK17" i="5"/>
  <c r="BL17" i="5"/>
  <c r="BO16" i="5"/>
  <c r="BW13" i="5"/>
  <c r="HS9" i="5"/>
  <c r="AB240" i="25"/>
  <c r="AB239" i="25"/>
  <c r="AB238" i="25"/>
  <c r="AB237" i="25"/>
  <c r="AB236" i="25"/>
  <c r="AB235" i="25"/>
  <c r="AB234" i="25"/>
  <c r="AB233" i="25"/>
  <c r="AB232" i="25"/>
  <c r="AB231" i="25"/>
  <c r="AB230" i="25"/>
  <c r="AB229" i="25"/>
  <c r="AB228" i="25"/>
  <c r="AB227" i="25"/>
  <c r="AB226" i="25"/>
  <c r="AB225" i="25"/>
  <c r="AB224" i="25"/>
  <c r="AB223" i="25"/>
  <c r="AB222" i="25"/>
  <c r="AB221" i="25"/>
  <c r="AB220" i="25"/>
  <c r="AB219" i="25"/>
  <c r="AB218" i="25"/>
  <c r="AB217" i="25"/>
  <c r="AB216" i="25"/>
  <c r="AB215" i="25"/>
  <c r="AB214" i="25"/>
  <c r="AB213" i="25"/>
  <c r="AB212" i="25"/>
  <c r="AB211" i="25"/>
  <c r="AB210" i="25"/>
  <c r="AB209" i="25"/>
  <c r="AB208" i="25"/>
  <c r="AB207" i="25"/>
  <c r="AB206" i="25"/>
  <c r="AB205" i="25"/>
  <c r="AB204" i="25"/>
  <c r="AB203" i="25"/>
  <c r="AB202" i="25"/>
  <c r="AB201" i="25"/>
  <c r="AB200" i="25"/>
  <c r="AB199" i="25"/>
  <c r="AB198" i="25"/>
  <c r="AB197" i="25"/>
  <c r="AB196" i="25"/>
  <c r="AB195" i="25"/>
  <c r="AB194" i="25"/>
  <c r="AB193" i="25"/>
  <c r="AB192" i="25"/>
  <c r="AB191" i="25"/>
  <c r="AB190" i="25"/>
  <c r="AB189" i="25"/>
  <c r="AB188" i="25"/>
  <c r="AB187" i="25"/>
  <c r="AB186" i="25"/>
  <c r="AB185" i="25"/>
  <c r="AB184" i="25"/>
  <c r="AB183" i="25"/>
  <c r="AB182" i="25"/>
  <c r="AB181" i="25"/>
  <c r="AB180" i="25"/>
  <c r="AB179" i="25"/>
  <c r="AB178" i="25"/>
  <c r="AB177" i="25"/>
  <c r="AB176" i="25"/>
  <c r="AB175" i="25"/>
  <c r="AB174" i="25"/>
  <c r="AB173" i="25"/>
  <c r="AB172" i="25"/>
  <c r="AB171" i="25"/>
  <c r="AB170" i="25"/>
  <c r="AB169" i="25"/>
  <c r="AB168" i="25"/>
  <c r="AB167" i="25"/>
  <c r="AB166" i="25"/>
  <c r="AB165" i="25"/>
  <c r="AB164" i="25"/>
  <c r="AB163" i="25"/>
  <c r="AB162" i="25"/>
  <c r="AB161" i="25"/>
  <c r="AB160" i="25"/>
  <c r="AB159" i="25"/>
  <c r="AB158" i="25"/>
  <c r="AB157" i="25"/>
  <c r="AB156" i="25"/>
  <c r="AB155" i="25"/>
  <c r="AB154" i="25"/>
  <c r="AB153" i="25"/>
  <c r="AB152" i="25"/>
  <c r="AB151" i="25"/>
  <c r="AB150" i="25"/>
  <c r="AB149" i="25"/>
  <c r="AB148" i="25"/>
  <c r="AB147" i="25"/>
  <c r="AB146" i="25"/>
  <c r="AB145" i="25"/>
  <c r="AB144" i="25"/>
  <c r="AB143" i="25"/>
  <c r="AB142" i="25"/>
  <c r="AB141" i="25"/>
  <c r="AB140" i="25"/>
  <c r="AB139" i="25"/>
  <c r="AB138" i="25"/>
  <c r="AB137" i="25"/>
  <c r="AB136" i="25"/>
  <c r="AB135" i="25"/>
  <c r="AB134" i="25"/>
  <c r="AB133" i="25"/>
  <c r="AB132" i="25"/>
  <c r="AB131" i="25"/>
  <c r="AB130" i="25"/>
  <c r="AB129" i="25"/>
  <c r="AB128" i="25"/>
  <c r="AB127" i="25"/>
  <c r="AB126" i="25"/>
  <c r="AB125" i="25"/>
  <c r="AB124" i="25"/>
  <c r="AB123" i="25"/>
  <c r="AB122" i="25"/>
  <c r="AB121" i="25"/>
  <c r="AB120" i="25"/>
  <c r="AB119" i="25"/>
  <c r="AB118" i="25"/>
  <c r="AB117" i="25"/>
  <c r="AB116" i="25"/>
  <c r="AB115" i="25"/>
  <c r="AB114" i="25"/>
  <c r="AB113" i="25"/>
  <c r="AB112" i="25"/>
  <c r="AB111" i="25"/>
  <c r="AB110" i="25"/>
  <c r="AB109" i="25"/>
  <c r="AB108" i="25"/>
  <c r="AB107" i="25"/>
  <c r="AB106" i="25"/>
  <c r="AB105" i="25"/>
  <c r="AB104" i="25"/>
  <c r="AB103" i="25"/>
  <c r="AB102" i="25"/>
  <c r="AB101" i="25"/>
  <c r="AB100" i="25"/>
  <c r="AB99" i="25"/>
  <c r="AB98" i="25"/>
  <c r="AB97" i="25"/>
  <c r="AB96" i="25"/>
  <c r="AB95" i="25"/>
  <c r="AB94" i="25"/>
  <c r="AB93" i="25"/>
  <c r="AB92" i="25"/>
  <c r="AB91" i="25"/>
  <c r="AB90" i="25"/>
  <c r="AB89" i="25"/>
  <c r="AB88" i="25"/>
  <c r="AB87" i="25"/>
  <c r="AB86" i="25"/>
  <c r="AB85" i="25"/>
  <c r="AB84" i="25"/>
  <c r="AB83" i="25"/>
  <c r="AB82" i="25"/>
  <c r="AB81" i="25"/>
  <c r="AB80" i="25"/>
  <c r="AB79" i="25"/>
  <c r="AB78" i="25"/>
  <c r="AB77" i="25"/>
  <c r="AB76" i="25"/>
  <c r="AB75" i="25"/>
  <c r="AB74" i="25"/>
  <c r="AB73" i="25"/>
  <c r="AB72" i="25"/>
  <c r="AB71" i="25"/>
  <c r="AB70" i="25"/>
  <c r="AB69" i="25"/>
  <c r="AB68" i="25"/>
  <c r="AB67" i="25"/>
  <c r="AB66" i="25"/>
  <c r="AB65" i="25"/>
  <c r="AB64" i="25"/>
  <c r="AB63" i="25"/>
  <c r="AB62" i="25"/>
  <c r="AB61" i="25"/>
  <c r="AB60" i="25"/>
  <c r="AB59" i="25"/>
  <c r="AB58" i="25"/>
  <c r="AB57" i="25"/>
  <c r="AB56" i="25"/>
  <c r="AB55" i="25"/>
  <c r="AB54" i="25"/>
  <c r="AB53" i="25"/>
  <c r="AB52" i="25"/>
  <c r="AB51" i="25"/>
  <c r="AB50" i="25"/>
  <c r="AB49" i="25"/>
  <c r="AB48" i="25"/>
  <c r="AB47" i="25"/>
  <c r="AB46" i="25"/>
  <c r="AB45" i="25"/>
  <c r="AB44" i="25"/>
  <c r="AB43" i="25"/>
  <c r="AB42" i="25"/>
  <c r="AB41" i="25"/>
  <c r="AB40" i="25"/>
  <c r="AB39" i="25"/>
  <c r="AB38" i="25"/>
  <c r="AB37" i="25"/>
  <c r="AB36" i="25"/>
  <c r="AB35" i="25"/>
  <c r="AB34" i="25"/>
  <c r="AB33" i="25"/>
  <c r="AB32" i="25"/>
  <c r="AB31" i="25"/>
  <c r="AB30" i="25"/>
  <c r="AB29" i="25"/>
  <c r="AB28" i="25"/>
  <c r="AB27" i="25"/>
  <c r="AB26" i="25"/>
  <c r="AB25" i="25"/>
  <c r="AB24" i="25"/>
  <c r="AB23" i="25"/>
  <c r="AB22" i="25"/>
  <c r="AB21" i="25"/>
  <c r="AB20" i="25"/>
  <c r="AB19" i="25"/>
  <c r="AB18" i="25"/>
  <c r="AB17" i="25"/>
  <c r="AB16" i="25"/>
  <c r="AB15" i="25"/>
  <c r="AB14" i="25"/>
  <c r="AB13" i="25"/>
  <c r="AB12" i="25"/>
  <c r="AB11" i="25"/>
  <c r="AB10" i="25"/>
  <c r="AB9" i="25"/>
  <c r="AB8" i="25"/>
  <c r="AB7" i="25"/>
  <c r="AB6" i="25"/>
  <c r="AB5" i="25"/>
  <c r="HO12" i="5"/>
  <c r="HN12" i="5"/>
  <c r="HL12" i="5"/>
  <c r="HF12" i="5"/>
  <c r="HE12" i="5"/>
  <c r="HC12" i="5"/>
  <c r="HB12" i="5"/>
  <c r="HA12" i="5"/>
  <c r="GZ12" i="5"/>
  <c r="GY12" i="5"/>
  <c r="GX12" i="5"/>
  <c r="GW12" i="5"/>
  <c r="GV12" i="5"/>
  <c r="GU12" i="5"/>
  <c r="GT12" i="5"/>
  <c r="GS12" i="5"/>
  <c r="GR12" i="5"/>
  <c r="GQ12" i="5"/>
  <c r="GP12" i="5"/>
  <c r="GO12" i="5"/>
  <c r="GN12" i="5"/>
  <c r="GM12" i="5"/>
  <c r="GL12" i="5"/>
  <c r="GK12" i="5"/>
  <c r="GJ12" i="5"/>
  <c r="GI12" i="5"/>
  <c r="GH12" i="5"/>
  <c r="GG12" i="5"/>
  <c r="GF12" i="5"/>
  <c r="GE12" i="5"/>
  <c r="GD12" i="5"/>
  <c r="GC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HP11" i="5"/>
  <c r="HJ11" i="5"/>
  <c r="HH11" i="5"/>
  <c r="HE11" i="5"/>
  <c r="HD11" i="5"/>
  <c r="HC11" i="5"/>
  <c r="HB11" i="5"/>
  <c r="HA11" i="5"/>
  <c r="GZ11" i="5"/>
  <c r="GY11" i="5"/>
  <c r="GX11" i="5"/>
  <c r="GW11" i="5"/>
  <c r="GV11" i="5"/>
  <c r="GU11" i="5"/>
  <c r="GT11" i="5"/>
  <c r="GS11" i="5"/>
  <c r="GR11" i="5"/>
  <c r="GQ11" i="5"/>
  <c r="GP11" i="5"/>
  <c r="GO11" i="5"/>
  <c r="GN11" i="5"/>
  <c r="GM11" i="5"/>
  <c r="GL11" i="5"/>
  <c r="GK11" i="5"/>
  <c r="GJ11" i="5"/>
  <c r="GI11" i="5"/>
  <c r="GH11" i="5"/>
  <c r="GG11" i="5"/>
  <c r="GF11" i="5"/>
  <c r="GE11" i="5"/>
  <c r="GD11" i="5"/>
  <c r="GC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GQ13" i="5"/>
  <c r="GR13" i="5"/>
  <c r="GS13" i="5"/>
  <c r="GT13" i="5"/>
  <c r="GU13" i="5"/>
  <c r="GV13" i="5"/>
  <c r="GW13" i="5"/>
  <c r="GX13" i="5"/>
  <c r="GY13" i="5"/>
  <c r="GZ13" i="5"/>
  <c r="HA13" i="5"/>
  <c r="HB13" i="5"/>
  <c r="HC13" i="5"/>
  <c r="HD13" i="5"/>
  <c r="HE13" i="5"/>
  <c r="HI13" i="5"/>
  <c r="HJ13" i="5"/>
  <c r="HK13" i="5"/>
  <c r="GV91" i="29"/>
  <c r="GU91" i="29"/>
  <c r="GT91" i="29"/>
  <c r="GS91" i="29"/>
  <c r="GR91" i="29"/>
  <c r="GQ91" i="29"/>
  <c r="GP91" i="29"/>
  <c r="GO91" i="29"/>
  <c r="GN91" i="29"/>
  <c r="GM91" i="29"/>
  <c r="GL91" i="29"/>
  <c r="GK91" i="29"/>
  <c r="GJ91" i="29"/>
  <c r="GI91" i="29"/>
  <c r="GH91" i="29"/>
  <c r="GG91" i="29"/>
  <c r="GF91" i="29"/>
  <c r="GE91" i="29"/>
  <c r="GD91" i="29"/>
  <c r="GC91" i="29"/>
  <c r="GB91" i="29"/>
  <c r="GA91" i="29"/>
  <c r="FZ91" i="29"/>
  <c r="FY91" i="29"/>
  <c r="FX91" i="29"/>
  <c r="FW91" i="29"/>
  <c r="FV91" i="29"/>
  <c r="FU91" i="29"/>
  <c r="FT91" i="29"/>
  <c r="FS91" i="29"/>
  <c r="FR91" i="29"/>
  <c r="FQ91" i="29"/>
  <c r="FP91" i="29"/>
  <c r="FO91" i="29"/>
  <c r="FN91" i="29"/>
  <c r="FM91" i="29"/>
  <c r="FL91" i="29"/>
  <c r="FK91" i="29"/>
  <c r="FJ91" i="29"/>
  <c r="FI91" i="29"/>
  <c r="FH91" i="29"/>
  <c r="FG91" i="29"/>
  <c r="FF91" i="29"/>
  <c r="FE91" i="29"/>
  <c r="FD91" i="29"/>
  <c r="FC91" i="29"/>
  <c r="FB91" i="29"/>
  <c r="FA91" i="29"/>
  <c r="EZ91" i="29"/>
  <c r="EY91" i="29"/>
  <c r="EX91" i="29"/>
  <c r="EW91" i="29"/>
  <c r="EV91" i="29"/>
  <c r="EU91" i="29"/>
  <c r="ET91" i="29"/>
  <c r="ES91" i="29"/>
  <c r="ER91" i="29"/>
  <c r="EQ91" i="29"/>
  <c r="EP91" i="29"/>
  <c r="EO91" i="29"/>
  <c r="EN91" i="29"/>
  <c r="EM91" i="29"/>
  <c r="EL91" i="29"/>
  <c r="EK91" i="29"/>
  <c r="EJ91" i="29"/>
  <c r="EI91" i="29"/>
  <c r="EH91" i="29"/>
  <c r="EG91" i="29"/>
  <c r="EF91" i="29"/>
  <c r="EE91" i="29"/>
  <c r="ED91" i="29"/>
  <c r="EC91" i="29"/>
  <c r="EB91" i="29"/>
  <c r="EA91" i="29"/>
  <c r="DZ91" i="29"/>
  <c r="DY91" i="29"/>
  <c r="DX91" i="29"/>
  <c r="DW91" i="29"/>
  <c r="DV91" i="29"/>
  <c r="DU91" i="29"/>
  <c r="DT91" i="29"/>
  <c r="DS91" i="29"/>
  <c r="DR91" i="29"/>
  <c r="DQ91" i="29"/>
  <c r="DP91" i="29"/>
  <c r="DO91" i="29"/>
  <c r="DN91" i="29"/>
  <c r="DM91" i="29"/>
  <c r="DL91" i="29"/>
  <c r="DK91" i="29"/>
  <c r="DJ91" i="29"/>
  <c r="DI91" i="29"/>
  <c r="DH91" i="29"/>
  <c r="DG91" i="29"/>
  <c r="DF91" i="29"/>
  <c r="DE91" i="29"/>
  <c r="DD91" i="29"/>
  <c r="DC91" i="29"/>
  <c r="DB91" i="29"/>
  <c r="DA91" i="29"/>
  <c r="CZ91" i="29"/>
  <c r="CY91" i="29"/>
  <c r="CX91" i="29"/>
  <c r="CW91" i="29"/>
  <c r="CV91" i="29"/>
  <c r="CU91" i="29"/>
  <c r="CT91" i="29"/>
  <c r="CS91" i="29"/>
  <c r="CR91" i="29"/>
  <c r="CQ91" i="29"/>
  <c r="CP91" i="29"/>
  <c r="CO91" i="29"/>
  <c r="CN91" i="29"/>
  <c r="CM91" i="29"/>
  <c r="CL91" i="29"/>
  <c r="CK91" i="29"/>
  <c r="CJ91" i="29"/>
  <c r="CI91" i="29"/>
  <c r="CH91" i="29"/>
  <c r="CG91" i="29"/>
  <c r="CF91" i="29"/>
  <c r="CE91" i="29"/>
  <c r="CD91" i="29"/>
  <c r="CC91" i="29"/>
  <c r="CB91" i="29"/>
  <c r="CA91" i="29"/>
  <c r="BZ91" i="29"/>
  <c r="BY91" i="29"/>
  <c r="BX91" i="29"/>
  <c r="BW91" i="29"/>
  <c r="BV91" i="29"/>
  <c r="BU91" i="29"/>
  <c r="BT91" i="29"/>
  <c r="BS91" i="29"/>
  <c r="BR91" i="29"/>
  <c r="BQ91" i="29"/>
  <c r="BP91" i="29"/>
  <c r="BO91" i="29"/>
  <c r="BN91" i="29"/>
  <c r="BM91" i="29"/>
  <c r="BL91" i="29"/>
  <c r="BK91" i="29"/>
  <c r="BJ91" i="29"/>
  <c r="BI91" i="29"/>
  <c r="BH91" i="29"/>
  <c r="BG91" i="29"/>
  <c r="BF91" i="29"/>
  <c r="BE91" i="29"/>
  <c r="BD91" i="29"/>
  <c r="BC91" i="29"/>
  <c r="BB91" i="29"/>
  <c r="BA91" i="29"/>
  <c r="AZ91" i="29"/>
  <c r="AY91" i="29"/>
  <c r="AX91" i="29"/>
  <c r="AW91" i="29"/>
  <c r="AV91" i="29"/>
  <c r="AU91" i="29"/>
  <c r="AT91" i="29"/>
  <c r="AS91" i="29"/>
  <c r="AR91" i="29"/>
  <c r="AQ91" i="29"/>
  <c r="AP91" i="29"/>
  <c r="AO91" i="29"/>
  <c r="AN91" i="29"/>
  <c r="AM91" i="29"/>
  <c r="AL91" i="29"/>
  <c r="AK91" i="29"/>
  <c r="AJ91" i="29"/>
  <c r="AI91" i="29"/>
  <c r="AH91" i="29"/>
  <c r="AG91" i="29"/>
  <c r="AF91" i="29"/>
  <c r="AE91" i="29"/>
  <c r="AD91" i="29"/>
  <c r="AC91" i="29"/>
  <c r="AB91" i="29"/>
  <c r="AA91" i="29"/>
  <c r="Z91" i="29"/>
  <c r="Y91" i="29"/>
  <c r="X91" i="29"/>
  <c r="W91" i="29"/>
  <c r="V91" i="29"/>
  <c r="U91" i="29"/>
  <c r="T91" i="29"/>
  <c r="S91" i="29"/>
  <c r="R91" i="29"/>
  <c r="Q91" i="29"/>
  <c r="P91" i="29"/>
  <c r="O91" i="29"/>
  <c r="N91" i="29"/>
  <c r="M91" i="29"/>
  <c r="L91" i="29"/>
  <c r="K91" i="29"/>
  <c r="J91" i="29"/>
  <c r="I91" i="29"/>
  <c r="H91" i="29"/>
  <c r="G91" i="29"/>
  <c r="F91" i="29"/>
  <c r="E91" i="29"/>
  <c r="D91" i="29"/>
  <c r="C91" i="29"/>
  <c r="E74" i="29"/>
  <c r="D74" i="29"/>
  <c r="C74" i="29"/>
  <c r="E73" i="29"/>
  <c r="D73" i="29"/>
  <c r="C73" i="29"/>
  <c r="GV27" i="29"/>
  <c r="GU27" i="29"/>
  <c r="GT27" i="29"/>
  <c r="GT29" i="29" s="1"/>
  <c r="GS27" i="29"/>
  <c r="GR27" i="29"/>
  <c r="GR29" i="29" s="1"/>
  <c r="GQ27" i="29"/>
  <c r="GP27" i="29"/>
  <c r="GP29" i="29" s="1"/>
  <c r="GO27" i="29"/>
  <c r="GO28" i="29" s="1"/>
  <c r="GN27" i="29"/>
  <c r="K75" i="20" s="1"/>
  <c r="GM27" i="29"/>
  <c r="K74" i="20" s="1"/>
  <c r="GL27" i="29"/>
  <c r="GK27" i="29"/>
  <c r="K72" i="20" s="1"/>
  <c r="GJ27" i="29"/>
  <c r="K71" i="20" s="1"/>
  <c r="GI27" i="29"/>
  <c r="GH27" i="29"/>
  <c r="K69" i="20" s="1"/>
  <c r="GG27" i="29"/>
  <c r="K68" i="20" s="1"/>
  <c r="GF27" i="29"/>
  <c r="K67" i="20" s="1"/>
  <c r="GE27" i="29"/>
  <c r="K66" i="20" s="1"/>
  <c r="GD27" i="29"/>
  <c r="GC27" i="29"/>
  <c r="GB27" i="29"/>
  <c r="GA27" i="29"/>
  <c r="K62" i="20" s="1"/>
  <c r="FZ27" i="29"/>
  <c r="K61" i="20" s="1"/>
  <c r="FY27" i="29"/>
  <c r="FX27" i="29"/>
  <c r="FW27" i="29"/>
  <c r="K58" i="20" s="1"/>
  <c r="FV27" i="29"/>
  <c r="FU27" i="29"/>
  <c r="K56" i="20" s="1"/>
  <c r="FT27" i="29"/>
  <c r="FS27" i="29"/>
  <c r="K54" i="20" s="1"/>
  <c r="FR27" i="29"/>
  <c r="K53" i="20" s="1"/>
  <c r="FQ27" i="29"/>
  <c r="K52" i="20" s="1"/>
  <c r="FP27" i="29"/>
  <c r="K51" i="20" s="1"/>
  <c r="FO27" i="29"/>
  <c r="K50" i="20" s="1"/>
  <c r="FN27" i="29"/>
  <c r="FM27" i="29"/>
  <c r="FL27" i="29"/>
  <c r="K47" i="20" s="1"/>
  <c r="FK27" i="29"/>
  <c r="K46" i="20" s="1"/>
  <c r="FJ27" i="29"/>
  <c r="K45" i="20" s="1"/>
  <c r="FI27" i="29"/>
  <c r="FH27" i="29"/>
  <c r="FG27" i="29"/>
  <c r="K42" i="20" s="1"/>
  <c r="FF27" i="29"/>
  <c r="FE27" i="29"/>
  <c r="FD27" i="29"/>
  <c r="FC27" i="29"/>
  <c r="K38" i="20" s="1"/>
  <c r="FB27" i="29"/>
  <c r="K37" i="20" s="1"/>
  <c r="FA27" i="29"/>
  <c r="K36" i="20" s="1"/>
  <c r="EZ27" i="29"/>
  <c r="K35" i="20" s="1"/>
  <c r="EY27" i="29"/>
  <c r="EX27" i="29"/>
  <c r="EW27" i="29"/>
  <c r="EV27" i="29"/>
  <c r="EU27" i="29"/>
  <c r="K30" i="20" s="1"/>
  <c r="ET27" i="29"/>
  <c r="K29" i="20" s="1"/>
  <c r="ES27" i="29"/>
  <c r="K28" i="20" s="1"/>
  <c r="ER27" i="29"/>
  <c r="K27" i="20" s="1"/>
  <c r="EQ27" i="29"/>
  <c r="EP27" i="29"/>
  <c r="EO27" i="29"/>
  <c r="K24" i="20" s="1"/>
  <c r="EN27" i="29"/>
  <c r="EM27" i="29"/>
  <c r="K22" i="20" s="1"/>
  <c r="EL27" i="29"/>
  <c r="K21" i="20" s="1"/>
  <c r="EK27" i="29"/>
  <c r="K20" i="20" s="1"/>
  <c r="EJ27" i="29"/>
  <c r="EI27" i="29"/>
  <c r="EH27" i="29"/>
  <c r="EG27" i="29"/>
  <c r="K16" i="20" s="1"/>
  <c r="EF27" i="29"/>
  <c r="EE27" i="29"/>
  <c r="ED27" i="29"/>
  <c r="EC27" i="29"/>
  <c r="EB27" i="29"/>
  <c r="K11" i="20" s="1"/>
  <c r="EA27" i="29"/>
  <c r="DZ27" i="29"/>
  <c r="DY27" i="29"/>
  <c r="K8" i="20" s="1"/>
  <c r="DX27" i="29"/>
  <c r="K7" i="20" s="1"/>
  <c r="DW27" i="29"/>
  <c r="K6" i="20" s="1"/>
  <c r="DV27" i="29"/>
  <c r="K5" i="20" s="1"/>
  <c r="DU27" i="29"/>
  <c r="DT27" i="29"/>
  <c r="DS27" i="29"/>
  <c r="DR27" i="29"/>
  <c r="DR29" i="29" s="1"/>
  <c r="DQ27" i="29"/>
  <c r="DQ29" i="29" s="1"/>
  <c r="DP27" i="29"/>
  <c r="DP28" i="29" s="1"/>
  <c r="DO27" i="29"/>
  <c r="DN27" i="29"/>
  <c r="DM27" i="29"/>
  <c r="DL27" i="29"/>
  <c r="DK27" i="29"/>
  <c r="DK28" i="29" s="1"/>
  <c r="DJ27" i="29"/>
  <c r="DI27" i="29"/>
  <c r="DH27" i="29"/>
  <c r="DH29" i="29" s="1"/>
  <c r="DG27" i="29"/>
  <c r="DF27" i="29"/>
  <c r="DE27" i="29"/>
  <c r="DD27" i="29"/>
  <c r="DD28" i="29" s="1"/>
  <c r="DC27" i="29"/>
  <c r="DC28" i="29" s="1"/>
  <c r="DB27" i="29"/>
  <c r="DB28" i="29" s="1"/>
  <c r="DA27" i="29"/>
  <c r="CZ27" i="29"/>
  <c r="CZ28" i="29" s="1"/>
  <c r="CY27" i="29"/>
  <c r="CX27" i="29"/>
  <c r="CW27" i="29"/>
  <c r="CW29" i="29" s="1"/>
  <c r="CV27" i="29"/>
  <c r="CU27" i="29"/>
  <c r="CT27" i="29"/>
  <c r="CT29" i="29" s="1"/>
  <c r="CS27" i="29"/>
  <c r="CS29" i="29" s="1"/>
  <c r="CR27" i="29"/>
  <c r="CR28" i="29" s="1"/>
  <c r="CQ27" i="29"/>
  <c r="CP27" i="29"/>
  <c r="CO27" i="29"/>
  <c r="CO28" i="29" s="1"/>
  <c r="CN27" i="29"/>
  <c r="CM27" i="29"/>
  <c r="CM28" i="29" s="1"/>
  <c r="CL27" i="29"/>
  <c r="CL29" i="29" s="1"/>
  <c r="CK27" i="29"/>
  <c r="CJ27" i="29"/>
  <c r="CJ29" i="29" s="1"/>
  <c r="CI27" i="29"/>
  <c r="CH27" i="29"/>
  <c r="CG27" i="29"/>
  <c r="CF27" i="29"/>
  <c r="CF28" i="29" s="1"/>
  <c r="CE27" i="29"/>
  <c r="CE28" i="29" s="1"/>
  <c r="CD27" i="29"/>
  <c r="CD29" i="29" s="1"/>
  <c r="CC27" i="29"/>
  <c r="CC29" i="29" s="1"/>
  <c r="CB27" i="29"/>
  <c r="CB28" i="29" s="1"/>
  <c r="CA27" i="29"/>
  <c r="CA28" i="29" s="1"/>
  <c r="BZ27" i="29"/>
  <c r="BZ28" i="29" s="1"/>
  <c r="BY27" i="29"/>
  <c r="BX27" i="29"/>
  <c r="BX29" i="29" s="1"/>
  <c r="BW27" i="29"/>
  <c r="BW28" i="29" s="1"/>
  <c r="BV27" i="29"/>
  <c r="BV29" i="29" s="1"/>
  <c r="BU27" i="29"/>
  <c r="BT27" i="29"/>
  <c r="BT29" i="29" s="1"/>
  <c r="BS27" i="29"/>
  <c r="BR27" i="29"/>
  <c r="BQ27" i="29"/>
  <c r="BP27" i="29"/>
  <c r="BO27" i="29"/>
  <c r="BO28" i="29" s="1"/>
  <c r="BN27" i="29"/>
  <c r="BN28" i="29" s="1"/>
  <c r="BM27" i="29"/>
  <c r="BL27" i="29"/>
  <c r="BK27" i="29"/>
  <c r="BK29" i="29" s="1"/>
  <c r="BJ27" i="29"/>
  <c r="BI27" i="29"/>
  <c r="BH27" i="29"/>
  <c r="BH29" i="29" s="1"/>
  <c r="BG27" i="29"/>
  <c r="BG28" i="29" s="1"/>
  <c r="BF27" i="29"/>
  <c r="BF29" i="29" s="1"/>
  <c r="BE27" i="29"/>
  <c r="BE29" i="29" s="1"/>
  <c r="BD27" i="29"/>
  <c r="BD28" i="29" s="1"/>
  <c r="BC27" i="29"/>
  <c r="BB27" i="29"/>
  <c r="BA27" i="29"/>
  <c r="BA28" i="29" s="1"/>
  <c r="AZ27" i="29"/>
  <c r="AY27" i="29"/>
  <c r="AY28" i="29" s="1"/>
  <c r="AX27" i="29"/>
  <c r="AX28" i="29" s="1"/>
  <c r="AW27" i="29"/>
  <c r="AV27" i="29"/>
  <c r="AV29" i="29" s="1"/>
  <c r="AU27" i="29"/>
  <c r="AT27" i="29"/>
  <c r="AS27" i="29"/>
  <c r="AS29" i="29" s="1"/>
  <c r="AR27" i="29"/>
  <c r="AR29" i="29" s="1"/>
  <c r="AQ27" i="29"/>
  <c r="AQ28" i="29" s="1"/>
  <c r="AP27" i="29"/>
  <c r="AP29" i="29" s="1"/>
  <c r="AO27" i="29"/>
  <c r="AO29" i="29" s="1"/>
  <c r="AN27" i="29"/>
  <c r="AN28" i="29" s="1"/>
  <c r="AM27" i="29"/>
  <c r="AL27" i="29"/>
  <c r="AK27" i="29"/>
  <c r="AK29" i="29" s="1"/>
  <c r="AJ27" i="29"/>
  <c r="AJ29" i="29" s="1"/>
  <c r="AI27" i="29"/>
  <c r="AI28" i="29" s="1"/>
  <c r="AH27" i="29"/>
  <c r="AH28" i="29" s="1"/>
  <c r="AG27" i="29"/>
  <c r="AG29" i="29" s="1"/>
  <c r="AF27" i="29"/>
  <c r="AF28" i="29" s="1"/>
  <c r="AE27" i="29"/>
  <c r="AD27" i="29"/>
  <c r="AD29" i="29" s="1"/>
  <c r="AC27" i="29"/>
  <c r="AC28" i="29" s="1"/>
  <c r="AB27" i="29"/>
  <c r="AA27" i="29"/>
  <c r="AA28" i="29" s="1"/>
  <c r="Z27" i="29"/>
  <c r="Z28" i="29" s="1"/>
  <c r="Y27" i="29"/>
  <c r="Y29" i="29" s="1"/>
  <c r="X27" i="29"/>
  <c r="X28" i="29" s="1"/>
  <c r="W27" i="29"/>
  <c r="V27" i="29"/>
  <c r="U27" i="29"/>
  <c r="T27" i="29"/>
  <c r="S27" i="29"/>
  <c r="S28" i="29" s="1"/>
  <c r="R27" i="29"/>
  <c r="R29" i="29" s="1"/>
  <c r="Q27" i="29"/>
  <c r="P27" i="29"/>
  <c r="P29" i="29" s="1"/>
  <c r="O27" i="29"/>
  <c r="O29" i="29" s="1"/>
  <c r="N27" i="29"/>
  <c r="M27" i="29"/>
  <c r="L27" i="29"/>
  <c r="K27" i="29"/>
  <c r="K28" i="29" s="1"/>
  <c r="J27" i="29"/>
  <c r="J29" i="29" s="1"/>
  <c r="I27" i="29"/>
  <c r="H27" i="29"/>
  <c r="H29" i="29" s="1"/>
  <c r="G27" i="29"/>
  <c r="G29" i="29" s="1"/>
  <c r="F27" i="29"/>
  <c r="F29" i="29" s="1"/>
  <c r="E27" i="29"/>
  <c r="E29" i="29" s="1"/>
  <c r="D27" i="29"/>
  <c r="D28" i="29" s="1"/>
  <c r="C27" i="29"/>
  <c r="C28" i="29" s="1"/>
  <c r="GV26" i="29"/>
  <c r="GU26" i="29"/>
  <c r="GT26" i="29"/>
  <c r="GS26" i="29"/>
  <c r="GR26" i="29"/>
  <c r="GQ26" i="29"/>
  <c r="GP26" i="29"/>
  <c r="GO26" i="29"/>
  <c r="GN26" i="29"/>
  <c r="GM26" i="29"/>
  <c r="GL26" i="29"/>
  <c r="GK26" i="29"/>
  <c r="GJ26" i="29"/>
  <c r="GI26" i="29"/>
  <c r="GH26" i="29"/>
  <c r="GG26" i="29"/>
  <c r="GF26" i="29"/>
  <c r="GE26" i="29"/>
  <c r="GD26" i="29"/>
  <c r="GC26" i="29"/>
  <c r="GB26" i="29"/>
  <c r="GA26" i="29"/>
  <c r="FZ26" i="29"/>
  <c r="FY26" i="29"/>
  <c r="FX26" i="29"/>
  <c r="FW26" i="29"/>
  <c r="FV26" i="29"/>
  <c r="FU26" i="29"/>
  <c r="FT26" i="29"/>
  <c r="FS26" i="29"/>
  <c r="FR26" i="29"/>
  <c r="FQ26" i="29"/>
  <c r="FP26" i="29"/>
  <c r="FO26" i="29"/>
  <c r="FN26" i="29"/>
  <c r="FM26" i="29"/>
  <c r="FL26" i="29"/>
  <c r="FK26" i="29"/>
  <c r="FJ26" i="29"/>
  <c r="FI26" i="29"/>
  <c r="FH26" i="29"/>
  <c r="FG26" i="29"/>
  <c r="FF26" i="29"/>
  <c r="FE26" i="29"/>
  <c r="FD26" i="29"/>
  <c r="FC26" i="29"/>
  <c r="FB26" i="29"/>
  <c r="FA26" i="29"/>
  <c r="EZ26" i="29"/>
  <c r="EY26" i="29"/>
  <c r="EX26" i="29"/>
  <c r="EW26" i="29"/>
  <c r="EV26" i="29"/>
  <c r="EU26" i="29"/>
  <c r="ET26" i="29"/>
  <c r="ES26" i="29"/>
  <c r="ER26" i="29"/>
  <c r="EQ26" i="29"/>
  <c r="EP26" i="29"/>
  <c r="EO26" i="29"/>
  <c r="EN26" i="29"/>
  <c r="EM26" i="29"/>
  <c r="EL26" i="29"/>
  <c r="EK26" i="29"/>
  <c r="EJ26" i="29"/>
  <c r="EI26" i="29"/>
  <c r="EH26" i="29"/>
  <c r="EG26" i="29"/>
  <c r="EF26" i="29"/>
  <c r="EE26" i="29"/>
  <c r="ED26" i="29"/>
  <c r="EC26" i="29"/>
  <c r="EB26" i="29"/>
  <c r="EA26" i="29"/>
  <c r="DZ26" i="29"/>
  <c r="DY26" i="29"/>
  <c r="DX26" i="29"/>
  <c r="DW26" i="29"/>
  <c r="DV26" i="29"/>
  <c r="DU26" i="29"/>
  <c r="DT26" i="29"/>
  <c r="DS26" i="29"/>
  <c r="DR26" i="29"/>
  <c r="DQ26" i="29"/>
  <c r="DP26" i="29"/>
  <c r="DO26" i="29"/>
  <c r="DN26" i="29"/>
  <c r="DM26" i="29"/>
  <c r="DL26" i="29"/>
  <c r="DK26" i="29"/>
  <c r="DJ26" i="29"/>
  <c r="DI26" i="29"/>
  <c r="DH26" i="29"/>
  <c r="DG26" i="29"/>
  <c r="DF26" i="29"/>
  <c r="DE26" i="29"/>
  <c r="DD26" i="29"/>
  <c r="DC26" i="29"/>
  <c r="DB26" i="29"/>
  <c r="DA26" i="29"/>
  <c r="CZ26" i="29"/>
  <c r="CY26" i="29"/>
  <c r="CX26" i="29"/>
  <c r="CW26" i="29"/>
  <c r="CV26" i="29"/>
  <c r="CU26" i="29"/>
  <c r="CT26" i="29"/>
  <c r="CS26" i="29"/>
  <c r="CR26" i="29"/>
  <c r="CQ26" i="29"/>
  <c r="CP26" i="29"/>
  <c r="CO26" i="29"/>
  <c r="CN26" i="29"/>
  <c r="CM26" i="29"/>
  <c r="CL26" i="29"/>
  <c r="CK26" i="29"/>
  <c r="CJ26" i="29"/>
  <c r="CI26" i="29"/>
  <c r="CH26" i="29"/>
  <c r="CG26" i="29"/>
  <c r="CF26" i="29"/>
  <c r="CE26" i="29"/>
  <c r="CD26" i="29"/>
  <c r="CC26" i="29"/>
  <c r="CB26" i="29"/>
  <c r="CA26" i="29"/>
  <c r="BZ26" i="29"/>
  <c r="BY26" i="29"/>
  <c r="BX26" i="29"/>
  <c r="BW26" i="29"/>
  <c r="BV26" i="29"/>
  <c r="BU26" i="29"/>
  <c r="BT26" i="29"/>
  <c r="BS26" i="29"/>
  <c r="BR26" i="29"/>
  <c r="BQ26" i="29"/>
  <c r="BP26" i="29"/>
  <c r="BO26" i="29"/>
  <c r="BN26" i="29"/>
  <c r="BM26" i="29"/>
  <c r="BL26" i="29"/>
  <c r="BK26" i="29"/>
  <c r="BJ26" i="29"/>
  <c r="BI26" i="29"/>
  <c r="BH26" i="29"/>
  <c r="BG26" i="29"/>
  <c r="BF26" i="29"/>
  <c r="BE26" i="29"/>
  <c r="BD26" i="29"/>
  <c r="BC26" i="29"/>
  <c r="BB26" i="29"/>
  <c r="BA26" i="29"/>
  <c r="AZ26" i="29"/>
  <c r="AY26" i="29"/>
  <c r="AX26" i="29"/>
  <c r="AW26" i="29"/>
  <c r="AV26" i="29"/>
  <c r="AU26" i="29"/>
  <c r="AT26" i="29"/>
  <c r="AS26" i="29"/>
  <c r="AR26" i="29"/>
  <c r="AQ26" i="29"/>
  <c r="AP26" i="29"/>
  <c r="AO26" i="29"/>
  <c r="AN26" i="29"/>
  <c r="AM26" i="29"/>
  <c r="AL26" i="29"/>
  <c r="AK26" i="29"/>
  <c r="AJ26" i="29"/>
  <c r="AI26" i="29"/>
  <c r="AH26" i="29"/>
  <c r="AG26" i="29"/>
  <c r="AF26" i="29"/>
  <c r="AE26" i="29"/>
  <c r="AD26" i="29"/>
  <c r="AC26" i="29"/>
  <c r="AB26" i="29"/>
  <c r="AA26" i="29"/>
  <c r="Z26" i="29"/>
  <c r="Y26" i="29"/>
  <c r="X26" i="29"/>
  <c r="W26" i="29"/>
  <c r="V26" i="29"/>
  <c r="U26" i="29"/>
  <c r="T26" i="29"/>
  <c r="S26" i="29"/>
  <c r="R26" i="29"/>
  <c r="Q26" i="29"/>
  <c r="P26" i="29"/>
  <c r="O26" i="29"/>
  <c r="N26" i="29"/>
  <c r="M26" i="29"/>
  <c r="L26" i="29"/>
  <c r="K26" i="29"/>
  <c r="J26" i="29"/>
  <c r="I26" i="29"/>
  <c r="H26" i="29"/>
  <c r="G26" i="29"/>
  <c r="F26" i="29"/>
  <c r="E26" i="29"/>
  <c r="D26" i="29"/>
  <c r="C26" i="29"/>
  <c r="GV25" i="29"/>
  <c r="GU25" i="29"/>
  <c r="GT25" i="29"/>
  <c r="GS25" i="29"/>
  <c r="GR25" i="29"/>
  <c r="GQ25" i="29"/>
  <c r="GP25" i="29"/>
  <c r="GO25" i="29"/>
  <c r="GN25" i="29"/>
  <c r="GM25" i="29"/>
  <c r="GL25" i="29"/>
  <c r="GK25" i="29"/>
  <c r="GJ25" i="29"/>
  <c r="GI25" i="29"/>
  <c r="GH25" i="29"/>
  <c r="GG25" i="29"/>
  <c r="GF25" i="29"/>
  <c r="GE25" i="29"/>
  <c r="GD25" i="29"/>
  <c r="GC25" i="29"/>
  <c r="GB25" i="29"/>
  <c r="GA25" i="29"/>
  <c r="FZ25" i="29"/>
  <c r="FY25" i="29"/>
  <c r="FX25" i="29"/>
  <c r="FW25" i="29"/>
  <c r="FV25" i="29"/>
  <c r="FU25" i="29"/>
  <c r="FT25" i="29"/>
  <c r="FS25" i="29"/>
  <c r="FR25" i="29"/>
  <c r="FQ25" i="29"/>
  <c r="FP25" i="29"/>
  <c r="FO25" i="29"/>
  <c r="FN25" i="29"/>
  <c r="FM25" i="29"/>
  <c r="FL25" i="29"/>
  <c r="FK25" i="29"/>
  <c r="FJ25" i="29"/>
  <c r="FI25" i="29"/>
  <c r="FH25" i="29"/>
  <c r="FG25" i="29"/>
  <c r="FF25" i="29"/>
  <c r="FE25" i="29"/>
  <c r="FD25" i="29"/>
  <c r="FC25" i="29"/>
  <c r="FB25" i="29"/>
  <c r="FA25" i="29"/>
  <c r="EZ25" i="29"/>
  <c r="EY25" i="29"/>
  <c r="EX25" i="29"/>
  <c r="EW25" i="29"/>
  <c r="EV25" i="29"/>
  <c r="EU25" i="29"/>
  <c r="ET25" i="29"/>
  <c r="ES25" i="29"/>
  <c r="ER25" i="29"/>
  <c r="EQ25" i="29"/>
  <c r="EP25" i="29"/>
  <c r="EO25" i="29"/>
  <c r="EN25" i="29"/>
  <c r="EM25" i="29"/>
  <c r="EL25" i="29"/>
  <c r="EK25" i="29"/>
  <c r="EJ25" i="29"/>
  <c r="EI25" i="29"/>
  <c r="EH25" i="29"/>
  <c r="EG25" i="29"/>
  <c r="EF25" i="29"/>
  <c r="EE25" i="29"/>
  <c r="ED25" i="29"/>
  <c r="EC25" i="29"/>
  <c r="EB25" i="29"/>
  <c r="EA25" i="29"/>
  <c r="DZ25" i="29"/>
  <c r="DY25" i="29"/>
  <c r="DX25" i="29"/>
  <c r="DW25" i="29"/>
  <c r="DV25" i="29"/>
  <c r="DU25" i="29"/>
  <c r="DT25" i="29"/>
  <c r="DS25" i="29"/>
  <c r="DR25" i="29"/>
  <c r="DQ25" i="29"/>
  <c r="DP25" i="29"/>
  <c r="DO25" i="29"/>
  <c r="DN25" i="29"/>
  <c r="DM25" i="29"/>
  <c r="DL25" i="29"/>
  <c r="DK25" i="29"/>
  <c r="DJ25" i="29"/>
  <c r="DI25" i="29"/>
  <c r="DH25" i="29"/>
  <c r="DG25" i="29"/>
  <c r="DF25" i="29"/>
  <c r="DE25" i="29"/>
  <c r="DD25" i="29"/>
  <c r="DC25" i="29"/>
  <c r="DB25" i="29"/>
  <c r="DA25" i="29"/>
  <c r="CZ25" i="29"/>
  <c r="CY25" i="29"/>
  <c r="CX25" i="29"/>
  <c r="CW25" i="29"/>
  <c r="CV25" i="29"/>
  <c r="CU25" i="29"/>
  <c r="CT25" i="29"/>
  <c r="CS25" i="29"/>
  <c r="CR25" i="29"/>
  <c r="CQ25" i="29"/>
  <c r="CP25" i="29"/>
  <c r="CO25" i="29"/>
  <c r="CN25" i="29"/>
  <c r="CM25" i="29"/>
  <c r="CL25" i="29"/>
  <c r="CK25" i="29"/>
  <c r="CJ25" i="29"/>
  <c r="CI25" i="29"/>
  <c r="CH25" i="29"/>
  <c r="CG25" i="29"/>
  <c r="CF25" i="29"/>
  <c r="CE25" i="29"/>
  <c r="CD25" i="29"/>
  <c r="CC25" i="29"/>
  <c r="CB25" i="29"/>
  <c r="CA25" i="29"/>
  <c r="BZ25" i="29"/>
  <c r="BY25" i="29"/>
  <c r="BX25" i="29"/>
  <c r="BW25" i="29"/>
  <c r="BV25" i="29"/>
  <c r="BU25" i="29"/>
  <c r="BT25" i="29"/>
  <c r="BS25" i="29"/>
  <c r="BR25" i="29"/>
  <c r="BQ25" i="29"/>
  <c r="BP25" i="29"/>
  <c r="BO25" i="29"/>
  <c r="BN25" i="29"/>
  <c r="BM25" i="29"/>
  <c r="BL25" i="29"/>
  <c r="BK25" i="29"/>
  <c r="BJ25" i="29"/>
  <c r="BI25" i="29"/>
  <c r="BH25" i="29"/>
  <c r="BG25" i="29"/>
  <c r="BF25" i="29"/>
  <c r="BE25" i="29"/>
  <c r="BD25" i="29"/>
  <c r="BC25" i="29"/>
  <c r="BB25" i="29"/>
  <c r="BA25" i="29"/>
  <c r="AZ25" i="29"/>
  <c r="AY25" i="29"/>
  <c r="AX25" i="29"/>
  <c r="AW25" i="29"/>
  <c r="AV25" i="29"/>
  <c r="AU25" i="29"/>
  <c r="AT25" i="29"/>
  <c r="AS25" i="29"/>
  <c r="AR25" i="29"/>
  <c r="AQ25" i="29"/>
  <c r="AP25" i="29"/>
  <c r="AO25" i="29"/>
  <c r="AN25" i="29"/>
  <c r="AM25" i="29"/>
  <c r="AL25" i="29"/>
  <c r="AK25" i="29"/>
  <c r="AJ25" i="29"/>
  <c r="AI25" i="29"/>
  <c r="AH25" i="29"/>
  <c r="AG25" i="29"/>
  <c r="AF25" i="29"/>
  <c r="AE25" i="29"/>
  <c r="AD25" i="29"/>
  <c r="AC25" i="29"/>
  <c r="AB25" i="29"/>
  <c r="AA25" i="29"/>
  <c r="Z25" i="29"/>
  <c r="Y25" i="29"/>
  <c r="X25" i="29"/>
  <c r="W25" i="29"/>
  <c r="V25" i="29"/>
  <c r="U25" i="29"/>
  <c r="T25" i="29"/>
  <c r="S25" i="29"/>
  <c r="R25" i="29"/>
  <c r="Q25" i="29"/>
  <c r="P25" i="29"/>
  <c r="O25" i="29"/>
  <c r="N25" i="29"/>
  <c r="M25" i="29"/>
  <c r="L25" i="29"/>
  <c r="K25" i="29"/>
  <c r="J25" i="29"/>
  <c r="I25" i="29"/>
  <c r="H25" i="29"/>
  <c r="G25" i="29"/>
  <c r="F25" i="29"/>
  <c r="E25" i="29"/>
  <c r="D25" i="29"/>
  <c r="C25" i="29"/>
  <c r="GV24" i="29"/>
  <c r="GV71" i="29" s="1"/>
  <c r="GU24" i="29"/>
  <c r="GU70" i="29" s="1"/>
  <c r="GT24" i="29"/>
  <c r="GT71" i="29" s="1"/>
  <c r="GS24" i="29"/>
  <c r="GS70" i="29" s="1"/>
  <c r="GR24" i="29"/>
  <c r="GR70" i="29" s="1"/>
  <c r="GQ24" i="29"/>
  <c r="GP24" i="29"/>
  <c r="GO24" i="29"/>
  <c r="GO70" i="29" s="1"/>
  <c r="GN24" i="29"/>
  <c r="GN71" i="29" s="1"/>
  <c r="GM24" i="29"/>
  <c r="GM71" i="29" s="1"/>
  <c r="GL24" i="29"/>
  <c r="GL70" i="29" s="1"/>
  <c r="GK24" i="29"/>
  <c r="GK70" i="29" s="1"/>
  <c r="GJ24" i="29"/>
  <c r="GJ71" i="29" s="1"/>
  <c r="GI24" i="29"/>
  <c r="GH24" i="29"/>
  <c r="GG24" i="29"/>
  <c r="GG70" i="29" s="1"/>
  <c r="GF24" i="29"/>
  <c r="GF71" i="29" s="1"/>
  <c r="GE24" i="29"/>
  <c r="GE70" i="29" s="1"/>
  <c r="GD24" i="29"/>
  <c r="GD71" i="29" s="1"/>
  <c r="GC24" i="29"/>
  <c r="GC71" i="29" s="1"/>
  <c r="GB24" i="29"/>
  <c r="GB70" i="29" s="1"/>
  <c r="GA24" i="29"/>
  <c r="FZ24" i="29"/>
  <c r="FY24" i="29"/>
  <c r="FY71" i="29" s="1"/>
  <c r="FX24" i="29"/>
  <c r="FX71" i="29" s="1"/>
  <c r="FW24" i="29"/>
  <c r="FW70" i="29" s="1"/>
  <c r="FV24" i="29"/>
  <c r="FV71" i="29" s="1"/>
  <c r="FU24" i="29"/>
  <c r="FU71" i="29" s="1"/>
  <c r="FT24" i="29"/>
  <c r="FT71" i="29" s="1"/>
  <c r="FS24" i="29"/>
  <c r="FS70" i="29" s="1"/>
  <c r="FR24" i="29"/>
  <c r="FQ24" i="29"/>
  <c r="FQ71" i="29" s="1"/>
  <c r="FP24" i="29"/>
  <c r="FP70" i="29" s="1"/>
  <c r="FO24" i="29"/>
  <c r="FO70" i="29" s="1"/>
  <c r="FN24" i="29"/>
  <c r="FN70" i="29" s="1"/>
  <c r="FM24" i="29"/>
  <c r="FM70" i="29" s="1"/>
  <c r="FL24" i="29"/>
  <c r="FL70" i="29" s="1"/>
  <c r="FK24" i="29"/>
  <c r="FK70" i="29" s="1"/>
  <c r="FJ24" i="29"/>
  <c r="FI24" i="29"/>
  <c r="FI71" i="29" s="1"/>
  <c r="FH24" i="29"/>
  <c r="FH71" i="29" s="1"/>
  <c r="FG24" i="29"/>
  <c r="FG71" i="29" s="1"/>
  <c r="FF24" i="29"/>
  <c r="FF71" i="29" s="1"/>
  <c r="FE24" i="29"/>
  <c r="FE71" i="29" s="1"/>
  <c r="FD24" i="29"/>
  <c r="FD70" i="29" s="1"/>
  <c r="FC24" i="29"/>
  <c r="FB24" i="29"/>
  <c r="FA24" i="29"/>
  <c r="FA71" i="29" s="1"/>
  <c r="EZ24" i="29"/>
  <c r="EZ71" i="29" s="1"/>
  <c r="EY24" i="29"/>
  <c r="EY70" i="29" s="1"/>
  <c r="EX24" i="29"/>
  <c r="EX70" i="29" s="1"/>
  <c r="EW24" i="29"/>
  <c r="EW71" i="29" s="1"/>
  <c r="EV24" i="29"/>
  <c r="EV70" i="29" s="1"/>
  <c r="EU24" i="29"/>
  <c r="ET24" i="29"/>
  <c r="ES24" i="29"/>
  <c r="ES71" i="29" s="1"/>
  <c r="ER24" i="29"/>
  <c r="ER71" i="29" s="1"/>
  <c r="EQ24" i="29"/>
  <c r="EQ70" i="29" s="1"/>
  <c r="EP24" i="29"/>
  <c r="EP70" i="29" s="1"/>
  <c r="EO24" i="29"/>
  <c r="EO70" i="29" s="1"/>
  <c r="EN24" i="29"/>
  <c r="EN71" i="29" s="1"/>
  <c r="EM24" i="29"/>
  <c r="EM70" i="29" s="1"/>
  <c r="EL24" i="29"/>
  <c r="EK24" i="29"/>
  <c r="EK70" i="29" s="1"/>
  <c r="EJ24" i="29"/>
  <c r="EJ71" i="29" s="1"/>
  <c r="EI24" i="29"/>
  <c r="EI70" i="29" s="1"/>
  <c r="EH24" i="29"/>
  <c r="EH71" i="29" s="1"/>
  <c r="EG24" i="29"/>
  <c r="EG71" i="29" s="1"/>
  <c r="EF24" i="29"/>
  <c r="EF70" i="29" s="1"/>
  <c r="EE24" i="29"/>
  <c r="EE70" i="29" s="1"/>
  <c r="ED24" i="29"/>
  <c r="EC24" i="29"/>
  <c r="EC70" i="29" s="1"/>
  <c r="EB24" i="29"/>
  <c r="EB71" i="29" s="1"/>
  <c r="EA24" i="29"/>
  <c r="EA71" i="29" s="1"/>
  <c r="DZ24" i="29"/>
  <c r="DZ71" i="29" s="1"/>
  <c r="DY24" i="29"/>
  <c r="DY71" i="29" s="1"/>
  <c r="DX24" i="29"/>
  <c r="DX71" i="29" s="1"/>
  <c r="DW24" i="29"/>
  <c r="DV24" i="29"/>
  <c r="DU24" i="29"/>
  <c r="DU71" i="29" s="1"/>
  <c r="DT24" i="29"/>
  <c r="DT71" i="29" s="1"/>
  <c r="DS24" i="29"/>
  <c r="DS70" i="29" s="1"/>
  <c r="DR24" i="29"/>
  <c r="DR70" i="29" s="1"/>
  <c r="DQ24" i="29"/>
  <c r="DQ71" i="29" s="1"/>
  <c r="DP24" i="29"/>
  <c r="DP71" i="29" s="1"/>
  <c r="DO24" i="29"/>
  <c r="DN24" i="29"/>
  <c r="DM24" i="29"/>
  <c r="DM70" i="29" s="1"/>
  <c r="DL24" i="29"/>
  <c r="DL71" i="29" s="1"/>
  <c r="DK24" i="29"/>
  <c r="DK70" i="29" s="1"/>
  <c r="DJ24" i="29"/>
  <c r="DJ71" i="29" s="1"/>
  <c r="DI24" i="29"/>
  <c r="DI70" i="29" s="1"/>
  <c r="DH24" i="29"/>
  <c r="DH71" i="29" s="1"/>
  <c r="DG24" i="29"/>
  <c r="DG70" i="29" s="1"/>
  <c r="DF24" i="29"/>
  <c r="DE24" i="29"/>
  <c r="DE70" i="29" s="1"/>
  <c r="DD24" i="29"/>
  <c r="DD70" i="29" s="1"/>
  <c r="DC24" i="29"/>
  <c r="DC70" i="29" s="1"/>
  <c r="DB24" i="29"/>
  <c r="DB70" i="29" s="1"/>
  <c r="DA24" i="29"/>
  <c r="DA70" i="29" s="1"/>
  <c r="CZ24" i="29"/>
  <c r="CZ70" i="29" s="1"/>
  <c r="CY24" i="29"/>
  <c r="CY70" i="29" s="1"/>
  <c r="CX24" i="29"/>
  <c r="CW24" i="29"/>
  <c r="CW71" i="29" s="1"/>
  <c r="CV24" i="29"/>
  <c r="CV70" i="29" s="1"/>
  <c r="CU24" i="29"/>
  <c r="CU71" i="29" s="1"/>
  <c r="CT24" i="29"/>
  <c r="CT71" i="29" s="1"/>
  <c r="CS24" i="29"/>
  <c r="CS71" i="29" s="1"/>
  <c r="CR24" i="29"/>
  <c r="CR70" i="29" s="1"/>
  <c r="CQ24" i="29"/>
  <c r="CP24" i="29"/>
  <c r="CO24" i="29"/>
  <c r="CO71" i="29" s="1"/>
  <c r="CN24" i="29"/>
  <c r="CN71" i="29" s="1"/>
  <c r="CM24" i="29"/>
  <c r="CM71" i="29" s="1"/>
  <c r="CL24" i="29"/>
  <c r="CL70" i="29" s="1"/>
  <c r="CK24" i="29"/>
  <c r="CK70" i="29" s="1"/>
  <c r="CJ24" i="29"/>
  <c r="CJ71" i="29" s="1"/>
  <c r="CI24" i="29"/>
  <c r="CH24" i="29"/>
  <c r="CG24" i="29"/>
  <c r="CG71" i="29" s="1"/>
  <c r="CF24" i="29"/>
  <c r="CF70" i="29" s="1"/>
  <c r="CE24" i="29"/>
  <c r="CE71" i="29" s="1"/>
  <c r="CD24" i="29"/>
  <c r="CD70" i="29" s="1"/>
  <c r="CC24" i="29"/>
  <c r="CC70" i="29" s="1"/>
  <c r="CB24" i="29"/>
  <c r="CB71" i="29" s="1"/>
  <c r="CA24" i="29"/>
  <c r="CA70" i="29" s="1"/>
  <c r="BZ24" i="29"/>
  <c r="BY24" i="29"/>
  <c r="BY70" i="29" s="1"/>
  <c r="BX24" i="29"/>
  <c r="BX70" i="29" s="1"/>
  <c r="BW24" i="29"/>
  <c r="BW70" i="29" s="1"/>
  <c r="BV24" i="29"/>
  <c r="BV71" i="29" s="1"/>
  <c r="BU24" i="29"/>
  <c r="BU70" i="29" s="1"/>
  <c r="BT24" i="29"/>
  <c r="BT70" i="29" s="1"/>
  <c r="BS24" i="29"/>
  <c r="BS70" i="29" s="1"/>
  <c r="BR24" i="29"/>
  <c r="BQ24" i="29"/>
  <c r="BQ71" i="29" s="1"/>
  <c r="BP24" i="29"/>
  <c r="BP70" i="29" s="1"/>
  <c r="BO24" i="29"/>
  <c r="BO71" i="29" s="1"/>
  <c r="BN24" i="29"/>
  <c r="BN70" i="29" s="1"/>
  <c r="BM24" i="29"/>
  <c r="BM71" i="29" s="1"/>
  <c r="BL24" i="29"/>
  <c r="BL70" i="29" s="1"/>
  <c r="BK24" i="29"/>
  <c r="BJ24" i="29"/>
  <c r="BI24" i="29"/>
  <c r="BI70" i="29" s="1"/>
  <c r="BH24" i="29"/>
  <c r="BH70" i="29" s="1"/>
  <c r="BG24" i="29"/>
  <c r="BG70" i="29" s="1"/>
  <c r="BF24" i="29"/>
  <c r="BF71" i="29" s="1"/>
  <c r="BE24" i="29"/>
  <c r="BE71" i="29" s="1"/>
  <c r="BD24" i="29"/>
  <c r="BD70" i="29" s="1"/>
  <c r="BC24" i="29"/>
  <c r="BB24" i="29"/>
  <c r="BA24" i="29"/>
  <c r="BA71" i="29" s="1"/>
  <c r="AZ24" i="29"/>
  <c r="AZ70" i="29" s="1"/>
  <c r="AY24" i="29"/>
  <c r="AY70" i="29" s="1"/>
  <c r="AX24" i="29"/>
  <c r="AX70" i="29" s="1"/>
  <c r="AW24" i="29"/>
  <c r="AW71" i="29" s="1"/>
  <c r="AV24" i="29"/>
  <c r="AV70" i="29" s="1"/>
  <c r="AU24" i="29"/>
  <c r="AU70" i="29" s="1"/>
  <c r="AT24" i="29"/>
  <c r="AS24" i="29"/>
  <c r="AS70" i="29" s="1"/>
  <c r="AR24" i="29"/>
  <c r="AR70" i="29" s="1"/>
  <c r="AQ24" i="29"/>
  <c r="AQ70" i="29" s="1"/>
  <c r="AP24" i="29"/>
  <c r="AP71" i="29" s="1"/>
  <c r="AO24" i="29"/>
  <c r="AO70" i="29" s="1"/>
  <c r="AN24" i="29"/>
  <c r="AN70" i="29" s="1"/>
  <c r="AM24" i="29"/>
  <c r="AM70" i="29" s="1"/>
  <c r="AL24" i="29"/>
  <c r="AK24" i="29"/>
  <c r="AK71" i="29" s="1"/>
  <c r="AJ24" i="29"/>
  <c r="AJ71" i="29" s="1"/>
  <c r="AI24" i="29"/>
  <c r="AI71" i="29" s="1"/>
  <c r="AH24" i="29"/>
  <c r="AH71" i="29" s="1"/>
  <c r="AG24" i="29"/>
  <c r="AG71" i="29" s="1"/>
  <c r="AF24" i="29"/>
  <c r="AF70" i="29" s="1"/>
  <c r="AE24" i="29"/>
  <c r="AD24" i="29"/>
  <c r="AC24" i="29"/>
  <c r="AC71" i="29" s="1"/>
  <c r="AB24" i="29"/>
  <c r="AB70" i="29" s="1"/>
  <c r="AA24" i="29"/>
  <c r="AA71" i="29" s="1"/>
  <c r="Z24" i="29"/>
  <c r="Z70" i="29" s="1"/>
  <c r="Y24" i="29"/>
  <c r="Y71" i="29" s="1"/>
  <c r="X24" i="29"/>
  <c r="X71" i="29" s="1"/>
  <c r="W24" i="29"/>
  <c r="V24" i="29"/>
  <c r="U24" i="29"/>
  <c r="U71" i="29" s="1"/>
  <c r="T24" i="29"/>
  <c r="T70" i="29" s="1"/>
  <c r="S24" i="29"/>
  <c r="S70" i="29" s="1"/>
  <c r="R24" i="29"/>
  <c r="R71" i="29" s="1"/>
  <c r="Q24" i="29"/>
  <c r="Q71" i="29" s="1"/>
  <c r="P24" i="29"/>
  <c r="P70" i="29" s="1"/>
  <c r="O24" i="29"/>
  <c r="O70" i="29" s="1"/>
  <c r="N24" i="29"/>
  <c r="M24" i="29"/>
  <c r="M70" i="29" s="1"/>
  <c r="L24" i="29"/>
  <c r="L71" i="29" s="1"/>
  <c r="K24" i="29"/>
  <c r="K70" i="29" s="1"/>
  <c r="J24" i="29"/>
  <c r="J70" i="29" s="1"/>
  <c r="I24" i="29"/>
  <c r="I71" i="29" s="1"/>
  <c r="H24" i="29"/>
  <c r="H71" i="29" s="1"/>
  <c r="G24" i="29"/>
  <c r="F24" i="29"/>
  <c r="E24" i="29"/>
  <c r="E70" i="29" s="1"/>
  <c r="D24" i="29"/>
  <c r="D70" i="29" s="1"/>
  <c r="C24" i="29"/>
  <c r="C70" i="29" s="1"/>
  <c r="GV23" i="29"/>
  <c r="GU23" i="29"/>
  <c r="GT23" i="29"/>
  <c r="GS23" i="29"/>
  <c r="GR23" i="29"/>
  <c r="GQ23" i="29"/>
  <c r="GP23" i="29"/>
  <c r="GO23" i="29"/>
  <c r="GN23" i="29"/>
  <c r="GM23" i="29"/>
  <c r="GL23" i="29"/>
  <c r="GK23" i="29"/>
  <c r="GJ23" i="29"/>
  <c r="GI23" i="29"/>
  <c r="GH23" i="29"/>
  <c r="GG23" i="29"/>
  <c r="GF23" i="29"/>
  <c r="GE23" i="29"/>
  <c r="GD23" i="29"/>
  <c r="GC23" i="29"/>
  <c r="GB23" i="29"/>
  <c r="GA23" i="29"/>
  <c r="FZ23" i="29"/>
  <c r="FY23" i="29"/>
  <c r="FX23" i="29"/>
  <c r="FW23" i="29"/>
  <c r="FV23" i="29"/>
  <c r="FU23" i="29"/>
  <c r="FT23" i="29"/>
  <c r="FS23" i="29"/>
  <c r="FR23" i="29"/>
  <c r="FQ23" i="29"/>
  <c r="FP23" i="29"/>
  <c r="FO23" i="29"/>
  <c r="FN23" i="29"/>
  <c r="FM23" i="29"/>
  <c r="FL23" i="29"/>
  <c r="FK23" i="29"/>
  <c r="FJ23" i="29"/>
  <c r="FI23" i="29"/>
  <c r="FH23" i="29"/>
  <c r="FG23" i="29"/>
  <c r="FF23" i="29"/>
  <c r="FE23" i="29"/>
  <c r="FD23" i="29"/>
  <c r="FC23" i="29"/>
  <c r="FB23" i="29"/>
  <c r="FA23" i="29"/>
  <c r="EZ23" i="29"/>
  <c r="EY23" i="29"/>
  <c r="EX23" i="29"/>
  <c r="EW23" i="29"/>
  <c r="EV23" i="29"/>
  <c r="EU23" i="29"/>
  <c r="ET23" i="29"/>
  <c r="ES23" i="29"/>
  <c r="ER23" i="29"/>
  <c r="EQ23" i="29"/>
  <c r="EP23" i="29"/>
  <c r="EO23" i="29"/>
  <c r="EN23" i="29"/>
  <c r="EM23" i="29"/>
  <c r="EL23" i="29"/>
  <c r="EK23" i="29"/>
  <c r="EJ23" i="29"/>
  <c r="EI23" i="29"/>
  <c r="EH23" i="29"/>
  <c r="EG23" i="29"/>
  <c r="EF23" i="29"/>
  <c r="EE23" i="29"/>
  <c r="ED23" i="29"/>
  <c r="EC23" i="29"/>
  <c r="EB23" i="29"/>
  <c r="EA23" i="29"/>
  <c r="DZ23" i="29"/>
  <c r="DY23" i="29"/>
  <c r="DX23" i="29"/>
  <c r="DW23" i="29"/>
  <c r="DV23" i="29"/>
  <c r="DU23" i="29"/>
  <c r="DT23" i="29"/>
  <c r="DS23" i="29"/>
  <c r="DR23" i="29"/>
  <c r="DQ23" i="29"/>
  <c r="DP23" i="29"/>
  <c r="DO23" i="29"/>
  <c r="DN23" i="29"/>
  <c r="DM23" i="29"/>
  <c r="DL23" i="29"/>
  <c r="DK23" i="29"/>
  <c r="DJ23" i="29"/>
  <c r="DI23" i="29"/>
  <c r="DH23" i="29"/>
  <c r="DG23" i="29"/>
  <c r="DF23" i="29"/>
  <c r="DE23" i="29"/>
  <c r="DD23" i="29"/>
  <c r="DC23" i="29"/>
  <c r="DB23" i="29"/>
  <c r="DA23" i="29"/>
  <c r="CZ23" i="29"/>
  <c r="CY23" i="29"/>
  <c r="CX23" i="29"/>
  <c r="CW23" i="29"/>
  <c r="CV23" i="29"/>
  <c r="CU23" i="29"/>
  <c r="CT23" i="29"/>
  <c r="CS23" i="29"/>
  <c r="CR23" i="29"/>
  <c r="CQ23" i="29"/>
  <c r="CP23" i="29"/>
  <c r="CO23" i="29"/>
  <c r="CN23" i="29"/>
  <c r="CM23" i="29"/>
  <c r="CL23" i="29"/>
  <c r="CK23" i="29"/>
  <c r="CJ23" i="29"/>
  <c r="CI23" i="29"/>
  <c r="CH23" i="29"/>
  <c r="CG23" i="29"/>
  <c r="CF23" i="29"/>
  <c r="CE23" i="29"/>
  <c r="CD23" i="29"/>
  <c r="CC23" i="29"/>
  <c r="CB23" i="29"/>
  <c r="CA23" i="29"/>
  <c r="BZ23" i="29"/>
  <c r="BY23" i="29"/>
  <c r="BX23" i="29"/>
  <c r="BW23" i="29"/>
  <c r="BV23" i="29"/>
  <c r="BU23" i="29"/>
  <c r="BT23" i="29"/>
  <c r="BS23" i="29"/>
  <c r="BR23" i="29"/>
  <c r="BQ23" i="29"/>
  <c r="BP23" i="29"/>
  <c r="BO23" i="29"/>
  <c r="BN23" i="29"/>
  <c r="BM23" i="29"/>
  <c r="BL23" i="29"/>
  <c r="BK23" i="29"/>
  <c r="BJ23" i="29"/>
  <c r="BI23" i="29"/>
  <c r="BH23" i="29"/>
  <c r="BG23" i="29"/>
  <c r="BF23" i="29"/>
  <c r="BE23" i="29"/>
  <c r="BD23" i="29"/>
  <c r="BC23" i="29"/>
  <c r="BB23" i="29"/>
  <c r="BA23" i="29"/>
  <c r="AZ23" i="29"/>
  <c r="AY23" i="29"/>
  <c r="AX23" i="29"/>
  <c r="AW23" i="29"/>
  <c r="AV23" i="29"/>
  <c r="AU23" i="29"/>
  <c r="AT23" i="29"/>
  <c r="AS23" i="29"/>
  <c r="AR23" i="29"/>
  <c r="AQ23" i="29"/>
  <c r="AP23" i="29"/>
  <c r="AO23" i="29"/>
  <c r="AN23" i="29"/>
  <c r="AM23" i="29"/>
  <c r="AL23" i="29"/>
  <c r="AK23" i="29"/>
  <c r="AJ23" i="29"/>
  <c r="AI23" i="29"/>
  <c r="AH23" i="29"/>
  <c r="AG23" i="29"/>
  <c r="AF23" i="29"/>
  <c r="AE23" i="29"/>
  <c r="AD23" i="29"/>
  <c r="AC23" i="29"/>
  <c r="AB23" i="29"/>
  <c r="AA23" i="29"/>
  <c r="Z23" i="29"/>
  <c r="Y23" i="29"/>
  <c r="X23" i="29"/>
  <c r="W23" i="29"/>
  <c r="V23" i="29"/>
  <c r="U23" i="29"/>
  <c r="T23" i="29"/>
  <c r="S23" i="29"/>
  <c r="R23" i="29"/>
  <c r="Q23" i="29"/>
  <c r="P23" i="29"/>
  <c r="O23" i="29"/>
  <c r="N23" i="29"/>
  <c r="M23" i="29"/>
  <c r="L23" i="29"/>
  <c r="K23" i="29"/>
  <c r="J23" i="29"/>
  <c r="I23" i="29"/>
  <c r="H23" i="29"/>
  <c r="G23" i="29"/>
  <c r="F23" i="29"/>
  <c r="E23" i="29"/>
  <c r="D23" i="29"/>
  <c r="C23" i="29"/>
  <c r="GV22" i="29"/>
  <c r="GU22" i="29"/>
  <c r="GT22" i="29"/>
  <c r="GS22" i="29"/>
  <c r="GR22" i="29"/>
  <c r="GQ22" i="29"/>
  <c r="GP22" i="29"/>
  <c r="GO22" i="29"/>
  <c r="GN22" i="29"/>
  <c r="GM22" i="29"/>
  <c r="GL22" i="29"/>
  <c r="GK22" i="29"/>
  <c r="GJ22" i="29"/>
  <c r="GI22" i="29"/>
  <c r="GH22" i="29"/>
  <c r="GG22" i="29"/>
  <c r="GF22" i="29"/>
  <c r="GE22" i="29"/>
  <c r="GD22" i="29"/>
  <c r="GC22" i="29"/>
  <c r="GB22" i="29"/>
  <c r="GA22" i="29"/>
  <c r="FZ22" i="29"/>
  <c r="FY22" i="29"/>
  <c r="FX22" i="29"/>
  <c r="FW22" i="29"/>
  <c r="FV22" i="29"/>
  <c r="FU22" i="29"/>
  <c r="FT22" i="29"/>
  <c r="FS22" i="29"/>
  <c r="FR22" i="29"/>
  <c r="FQ22" i="29"/>
  <c r="FP22" i="29"/>
  <c r="FO22" i="29"/>
  <c r="FN22" i="29"/>
  <c r="FM22" i="29"/>
  <c r="FL22" i="29"/>
  <c r="FK22" i="29"/>
  <c r="FJ22" i="29"/>
  <c r="FI22" i="29"/>
  <c r="FH22" i="29"/>
  <c r="FG22" i="29"/>
  <c r="FF22" i="29"/>
  <c r="FE22" i="29"/>
  <c r="FD22" i="29"/>
  <c r="FC22" i="29"/>
  <c r="FB22" i="29"/>
  <c r="FA22" i="29"/>
  <c r="EZ22" i="29"/>
  <c r="EY22" i="29"/>
  <c r="EX22" i="29"/>
  <c r="EW22" i="29"/>
  <c r="EV22" i="29"/>
  <c r="EU22" i="29"/>
  <c r="ET22" i="29"/>
  <c r="ES22" i="29"/>
  <c r="ER22" i="29"/>
  <c r="EQ22" i="29"/>
  <c r="EP22" i="29"/>
  <c r="EO22" i="29"/>
  <c r="EN22" i="29"/>
  <c r="EM22" i="29"/>
  <c r="EL22" i="29"/>
  <c r="EK22" i="29"/>
  <c r="EJ22" i="29"/>
  <c r="EI22" i="29"/>
  <c r="EH22" i="29"/>
  <c r="EG22" i="29"/>
  <c r="EF22" i="29"/>
  <c r="EE22" i="29"/>
  <c r="ED22" i="29"/>
  <c r="EC22" i="29"/>
  <c r="EB22" i="29"/>
  <c r="EA22" i="29"/>
  <c r="DZ22" i="29"/>
  <c r="DY22" i="29"/>
  <c r="DX22" i="29"/>
  <c r="DW22" i="29"/>
  <c r="DV22" i="29"/>
  <c r="DU22" i="29"/>
  <c r="DT22" i="29"/>
  <c r="DS22" i="29"/>
  <c r="DR22" i="29"/>
  <c r="DQ22" i="29"/>
  <c r="DP22" i="29"/>
  <c r="DO22" i="29"/>
  <c r="DN22" i="29"/>
  <c r="DM22" i="29"/>
  <c r="DL22" i="29"/>
  <c r="DK22" i="29"/>
  <c r="DJ22" i="29"/>
  <c r="DI22" i="29"/>
  <c r="DH22" i="29"/>
  <c r="DG22" i="29"/>
  <c r="DF22" i="29"/>
  <c r="DE22" i="29"/>
  <c r="DD22" i="29"/>
  <c r="DC22" i="29"/>
  <c r="DB22" i="29"/>
  <c r="DA22" i="29"/>
  <c r="CZ22" i="29"/>
  <c r="CY22" i="29"/>
  <c r="CX22" i="29"/>
  <c r="CW22" i="29"/>
  <c r="CV22" i="29"/>
  <c r="CU22" i="29"/>
  <c r="CT22" i="29"/>
  <c r="CS22" i="29"/>
  <c r="CR22" i="29"/>
  <c r="CQ22" i="29"/>
  <c r="CP22" i="29"/>
  <c r="CO22" i="29"/>
  <c r="CN22" i="29"/>
  <c r="CM22" i="29"/>
  <c r="CL22" i="29"/>
  <c r="CK22" i="29"/>
  <c r="CJ22" i="29"/>
  <c r="CI22" i="29"/>
  <c r="CH22" i="29"/>
  <c r="CG22" i="29"/>
  <c r="CF22" i="29"/>
  <c r="CE22" i="29"/>
  <c r="CD22" i="29"/>
  <c r="CC22" i="29"/>
  <c r="CB22" i="29"/>
  <c r="CA22" i="29"/>
  <c r="BZ22" i="29"/>
  <c r="BY22" i="29"/>
  <c r="BX22" i="29"/>
  <c r="BW22" i="29"/>
  <c r="BV22" i="29"/>
  <c r="BU22" i="29"/>
  <c r="BT22" i="29"/>
  <c r="BS22" i="29"/>
  <c r="BR22" i="29"/>
  <c r="BQ22" i="29"/>
  <c r="BP22" i="29"/>
  <c r="BO22" i="29"/>
  <c r="BN22" i="29"/>
  <c r="BM22" i="29"/>
  <c r="BL22" i="29"/>
  <c r="BK22" i="29"/>
  <c r="BJ22" i="29"/>
  <c r="BI22" i="29"/>
  <c r="BH22" i="29"/>
  <c r="BG22" i="29"/>
  <c r="BF22" i="29"/>
  <c r="BE22" i="29"/>
  <c r="BD22" i="29"/>
  <c r="BC22" i="29"/>
  <c r="BB22" i="29"/>
  <c r="BA22" i="29"/>
  <c r="AZ22" i="29"/>
  <c r="AY22" i="29"/>
  <c r="AX22" i="29"/>
  <c r="AW22" i="29"/>
  <c r="AV22" i="29"/>
  <c r="AU22" i="29"/>
  <c r="AT22" i="29"/>
  <c r="AS22" i="29"/>
  <c r="AR22" i="29"/>
  <c r="AQ22" i="29"/>
  <c r="AP22" i="29"/>
  <c r="AO22" i="29"/>
  <c r="AN22" i="29"/>
  <c r="AM22" i="29"/>
  <c r="AL22" i="29"/>
  <c r="AK22" i="29"/>
  <c r="AJ22" i="29"/>
  <c r="AI22" i="29"/>
  <c r="AH22" i="29"/>
  <c r="AG22" i="29"/>
  <c r="AF22" i="29"/>
  <c r="AE22" i="29"/>
  <c r="AD22" i="29"/>
  <c r="AC22" i="29"/>
  <c r="AB22" i="29"/>
  <c r="AA22" i="29"/>
  <c r="Z22" i="29"/>
  <c r="Y22" i="29"/>
  <c r="X22" i="29"/>
  <c r="W22" i="29"/>
  <c r="V22" i="29"/>
  <c r="U22" i="29"/>
  <c r="T22" i="29"/>
  <c r="S22" i="29"/>
  <c r="R22" i="29"/>
  <c r="Q22" i="29"/>
  <c r="P22" i="29"/>
  <c r="O22" i="29"/>
  <c r="N22" i="29"/>
  <c r="M22" i="29"/>
  <c r="L22" i="29"/>
  <c r="K22" i="29"/>
  <c r="J22" i="29"/>
  <c r="I22" i="29"/>
  <c r="H22" i="29"/>
  <c r="G22" i="29"/>
  <c r="F22" i="29"/>
  <c r="E22" i="29"/>
  <c r="D22" i="29"/>
  <c r="C22" i="29"/>
  <c r="GV21" i="29"/>
  <c r="GU21" i="29"/>
  <c r="GT21" i="29"/>
  <c r="GS21" i="29"/>
  <c r="GR21" i="29"/>
  <c r="GQ21" i="29"/>
  <c r="GP21" i="29"/>
  <c r="GO21" i="29"/>
  <c r="GN21" i="29"/>
  <c r="GM21" i="29"/>
  <c r="GL21" i="29"/>
  <c r="GK21" i="29"/>
  <c r="GJ21" i="29"/>
  <c r="GI21" i="29"/>
  <c r="GH21" i="29"/>
  <c r="GG21" i="29"/>
  <c r="GF21" i="29"/>
  <c r="GE21" i="29"/>
  <c r="GD21" i="29"/>
  <c r="GC21" i="29"/>
  <c r="GB21" i="29"/>
  <c r="GA21" i="29"/>
  <c r="FZ21" i="29"/>
  <c r="FY21" i="29"/>
  <c r="FX21" i="29"/>
  <c r="FW21" i="29"/>
  <c r="FV21" i="29"/>
  <c r="FU21" i="29"/>
  <c r="FT21" i="29"/>
  <c r="FS21" i="29"/>
  <c r="FR21" i="29"/>
  <c r="FQ21" i="29"/>
  <c r="FP21" i="29"/>
  <c r="FO21" i="29"/>
  <c r="FN21" i="29"/>
  <c r="FM21" i="29"/>
  <c r="FL21" i="29"/>
  <c r="FK21" i="29"/>
  <c r="FJ21" i="29"/>
  <c r="FI21" i="29"/>
  <c r="FH21" i="29"/>
  <c r="FG21" i="29"/>
  <c r="FF21" i="29"/>
  <c r="FE21" i="29"/>
  <c r="FD21" i="29"/>
  <c r="FC21" i="29"/>
  <c r="FB21" i="29"/>
  <c r="FA21" i="29"/>
  <c r="EZ21" i="29"/>
  <c r="EY21" i="29"/>
  <c r="EX21" i="29"/>
  <c r="EW21" i="29"/>
  <c r="EV21" i="29"/>
  <c r="EU21" i="29"/>
  <c r="ET21" i="29"/>
  <c r="ES21" i="29"/>
  <c r="ER21" i="29"/>
  <c r="EQ21" i="29"/>
  <c r="EP21" i="29"/>
  <c r="EO21" i="29"/>
  <c r="EN21" i="29"/>
  <c r="EM21" i="29"/>
  <c r="EL21" i="29"/>
  <c r="EK21" i="29"/>
  <c r="EJ21" i="29"/>
  <c r="EI21" i="29"/>
  <c r="EH21" i="29"/>
  <c r="EG21" i="29"/>
  <c r="EF21" i="29"/>
  <c r="EE21" i="29"/>
  <c r="ED21" i="29"/>
  <c r="EC21" i="29"/>
  <c r="EB21" i="29"/>
  <c r="EA21" i="29"/>
  <c r="DZ21" i="29"/>
  <c r="DY21" i="29"/>
  <c r="DX21" i="29"/>
  <c r="DW21" i="29"/>
  <c r="DV21" i="29"/>
  <c r="DU21" i="29"/>
  <c r="DT21" i="29"/>
  <c r="DS21" i="29"/>
  <c r="DR21" i="29"/>
  <c r="DQ21" i="29"/>
  <c r="DP21" i="29"/>
  <c r="DO21" i="29"/>
  <c r="DN21" i="29"/>
  <c r="DM21" i="29"/>
  <c r="DL21" i="29"/>
  <c r="DK21" i="29"/>
  <c r="DJ21" i="29"/>
  <c r="DI21" i="29"/>
  <c r="DH21" i="29"/>
  <c r="DG21" i="29"/>
  <c r="DF21" i="29"/>
  <c r="DE21" i="29"/>
  <c r="DD21" i="29"/>
  <c r="DC21" i="29"/>
  <c r="DB21" i="29"/>
  <c r="DA21" i="29"/>
  <c r="CZ21" i="29"/>
  <c r="CY21" i="29"/>
  <c r="CX21" i="29"/>
  <c r="CW21" i="29"/>
  <c r="CV21" i="29"/>
  <c r="CU21" i="29"/>
  <c r="CT21" i="29"/>
  <c r="CS21" i="29"/>
  <c r="CR21" i="29"/>
  <c r="CQ21" i="29"/>
  <c r="CP21" i="29"/>
  <c r="CO21" i="29"/>
  <c r="CN21" i="29"/>
  <c r="CM21" i="29"/>
  <c r="CL21" i="29"/>
  <c r="CK21" i="29"/>
  <c r="CJ21" i="29"/>
  <c r="CI21" i="29"/>
  <c r="CH21" i="29"/>
  <c r="CG21" i="29"/>
  <c r="CF21" i="29"/>
  <c r="CE21" i="29"/>
  <c r="CD21" i="29"/>
  <c r="CC21" i="29"/>
  <c r="CB21" i="29"/>
  <c r="CA21" i="29"/>
  <c r="BZ21" i="29"/>
  <c r="BY21" i="29"/>
  <c r="BX21" i="29"/>
  <c r="BW21" i="29"/>
  <c r="BV21" i="29"/>
  <c r="BU21" i="29"/>
  <c r="BT21" i="29"/>
  <c r="BS21" i="29"/>
  <c r="BR21" i="29"/>
  <c r="BQ21" i="29"/>
  <c r="BP21" i="29"/>
  <c r="BO21" i="29"/>
  <c r="BN21" i="29"/>
  <c r="BM21" i="29"/>
  <c r="BL21" i="29"/>
  <c r="BK21" i="29"/>
  <c r="BJ21" i="29"/>
  <c r="BI21" i="29"/>
  <c r="BH21" i="29"/>
  <c r="BG21" i="29"/>
  <c r="BF21" i="29"/>
  <c r="BE21" i="29"/>
  <c r="BD21" i="29"/>
  <c r="BC21" i="29"/>
  <c r="BB21" i="29"/>
  <c r="BA21" i="29"/>
  <c r="AZ21" i="29"/>
  <c r="AY21" i="29"/>
  <c r="AX21" i="29"/>
  <c r="AW21" i="29"/>
  <c r="AV21" i="29"/>
  <c r="AU21" i="29"/>
  <c r="AT21" i="29"/>
  <c r="AS21" i="29"/>
  <c r="AR21" i="29"/>
  <c r="AQ21" i="29"/>
  <c r="AP21" i="29"/>
  <c r="AO21" i="29"/>
  <c r="AN21" i="29"/>
  <c r="AM21" i="29"/>
  <c r="AL21" i="29"/>
  <c r="AK21" i="29"/>
  <c r="AJ21" i="29"/>
  <c r="AI21" i="29"/>
  <c r="AH21" i="29"/>
  <c r="AG21" i="29"/>
  <c r="AF21" i="29"/>
  <c r="AE21" i="29"/>
  <c r="AD21" i="29"/>
  <c r="AC21" i="29"/>
  <c r="AB21" i="29"/>
  <c r="AA21" i="29"/>
  <c r="Z21" i="29"/>
  <c r="Y21" i="29"/>
  <c r="X21" i="29"/>
  <c r="W21" i="29"/>
  <c r="V21" i="29"/>
  <c r="U21" i="29"/>
  <c r="T21" i="29"/>
  <c r="S21" i="29"/>
  <c r="R21" i="29"/>
  <c r="Q21" i="29"/>
  <c r="P21" i="29"/>
  <c r="O21" i="29"/>
  <c r="N21" i="29"/>
  <c r="M21" i="29"/>
  <c r="L21" i="29"/>
  <c r="K21" i="29"/>
  <c r="J21" i="29"/>
  <c r="I21" i="29"/>
  <c r="H21" i="29"/>
  <c r="G21" i="29"/>
  <c r="F21" i="29"/>
  <c r="E21" i="29"/>
  <c r="D21" i="29"/>
  <c r="C21" i="29"/>
  <c r="GV20" i="29"/>
  <c r="GU20" i="29"/>
  <c r="GT20" i="29"/>
  <c r="GS20" i="29"/>
  <c r="GR20" i="29"/>
  <c r="GQ20" i="29"/>
  <c r="GP20" i="29"/>
  <c r="GO20" i="29"/>
  <c r="GN20" i="29"/>
  <c r="GM20" i="29"/>
  <c r="GL20" i="29"/>
  <c r="GK20" i="29"/>
  <c r="GJ20" i="29"/>
  <c r="GI20" i="29"/>
  <c r="GH20" i="29"/>
  <c r="GG20" i="29"/>
  <c r="GF20" i="29"/>
  <c r="GE20" i="29"/>
  <c r="GD20" i="29"/>
  <c r="GC20" i="29"/>
  <c r="GB20" i="29"/>
  <c r="GA20" i="29"/>
  <c r="FZ20" i="29"/>
  <c r="FY20" i="29"/>
  <c r="FX20" i="29"/>
  <c r="FW20" i="29"/>
  <c r="FV20" i="29"/>
  <c r="FU20" i="29"/>
  <c r="FT20" i="29"/>
  <c r="FS20" i="29"/>
  <c r="FR20" i="29"/>
  <c r="FQ20" i="29"/>
  <c r="FP20" i="29"/>
  <c r="FO20" i="29"/>
  <c r="FN20" i="29"/>
  <c r="FM20" i="29"/>
  <c r="FL20" i="29"/>
  <c r="FK20" i="29"/>
  <c r="FJ20" i="29"/>
  <c r="FI20" i="29"/>
  <c r="FH20" i="29"/>
  <c r="FG20" i="29"/>
  <c r="FF20" i="29"/>
  <c r="FE20" i="29"/>
  <c r="FD20" i="29"/>
  <c r="FC20" i="29"/>
  <c r="FB20" i="29"/>
  <c r="FA20" i="29"/>
  <c r="EZ20" i="29"/>
  <c r="EY20" i="29"/>
  <c r="EX20" i="29"/>
  <c r="EW20" i="29"/>
  <c r="EV20" i="29"/>
  <c r="EU20" i="29"/>
  <c r="ET20" i="29"/>
  <c r="ES20" i="29"/>
  <c r="ER20" i="29"/>
  <c r="EQ20" i="29"/>
  <c r="EP20" i="29"/>
  <c r="EO20" i="29"/>
  <c r="EN20" i="29"/>
  <c r="EM20" i="29"/>
  <c r="EL20" i="29"/>
  <c r="EK20" i="29"/>
  <c r="EJ20" i="29"/>
  <c r="EI20" i="29"/>
  <c r="EH20" i="29"/>
  <c r="EG20" i="29"/>
  <c r="EF20" i="29"/>
  <c r="EE20" i="29"/>
  <c r="ED20" i="29"/>
  <c r="EC20" i="29"/>
  <c r="EB20" i="29"/>
  <c r="EA20" i="29"/>
  <c r="DZ20" i="29"/>
  <c r="DY20" i="29"/>
  <c r="DX20" i="29"/>
  <c r="DW20" i="29"/>
  <c r="DV20" i="29"/>
  <c r="DU20" i="29"/>
  <c r="DT20" i="29"/>
  <c r="DS20" i="29"/>
  <c r="DR20" i="29"/>
  <c r="DQ20" i="29"/>
  <c r="DP20" i="29"/>
  <c r="DO20" i="29"/>
  <c r="DN20" i="29"/>
  <c r="DM20" i="29"/>
  <c r="DL20" i="29"/>
  <c r="DK20" i="29"/>
  <c r="DJ20" i="29"/>
  <c r="DI20" i="29"/>
  <c r="DH20" i="29"/>
  <c r="DG20" i="29"/>
  <c r="DF20" i="29"/>
  <c r="DE20" i="29"/>
  <c r="DD20" i="29"/>
  <c r="DC20" i="29"/>
  <c r="DB20" i="29"/>
  <c r="DA20" i="29"/>
  <c r="CZ20" i="29"/>
  <c r="CY20" i="29"/>
  <c r="CX20" i="29"/>
  <c r="CW20" i="29"/>
  <c r="CV20" i="29"/>
  <c r="CU20" i="29"/>
  <c r="CT20" i="29"/>
  <c r="CS20" i="29"/>
  <c r="CR20" i="29"/>
  <c r="CQ20" i="29"/>
  <c r="CP20" i="29"/>
  <c r="CO20" i="29"/>
  <c r="CN20" i="29"/>
  <c r="CM20" i="29"/>
  <c r="CL20" i="29"/>
  <c r="CK20" i="29"/>
  <c r="CJ20" i="29"/>
  <c r="CI20" i="29"/>
  <c r="CH20" i="29"/>
  <c r="CG20" i="29"/>
  <c r="CF20" i="29"/>
  <c r="CE20" i="29"/>
  <c r="CD20" i="29"/>
  <c r="CC20" i="29"/>
  <c r="CB20" i="29"/>
  <c r="CA20" i="29"/>
  <c r="BZ20" i="29"/>
  <c r="BY20" i="29"/>
  <c r="BX20" i="29"/>
  <c r="BW20" i="29"/>
  <c r="BV20" i="29"/>
  <c r="BU20" i="29"/>
  <c r="BT20" i="29"/>
  <c r="BS20" i="29"/>
  <c r="BR20" i="29"/>
  <c r="BQ20" i="29"/>
  <c r="BP20" i="29"/>
  <c r="BO20" i="29"/>
  <c r="BN20" i="29"/>
  <c r="BM20" i="29"/>
  <c r="BL20" i="29"/>
  <c r="BK20" i="29"/>
  <c r="BJ20" i="29"/>
  <c r="BI20" i="29"/>
  <c r="BH20" i="29"/>
  <c r="BG20" i="29"/>
  <c r="BF20" i="29"/>
  <c r="BE20" i="29"/>
  <c r="BD20" i="29"/>
  <c r="BC20" i="29"/>
  <c r="BB20" i="29"/>
  <c r="BA20" i="29"/>
  <c r="AZ20" i="29"/>
  <c r="AY20" i="29"/>
  <c r="AX20" i="29"/>
  <c r="AW20" i="29"/>
  <c r="AV20" i="29"/>
  <c r="AU20" i="29"/>
  <c r="AT20" i="29"/>
  <c r="AS20" i="29"/>
  <c r="AR20" i="29"/>
  <c r="AQ20" i="29"/>
  <c r="AP20" i="29"/>
  <c r="AO20" i="29"/>
  <c r="AN20" i="29"/>
  <c r="AM20" i="29"/>
  <c r="AL20" i="29"/>
  <c r="AK20" i="29"/>
  <c r="AJ20" i="29"/>
  <c r="AI20" i="29"/>
  <c r="AH20" i="29"/>
  <c r="AG20" i="29"/>
  <c r="AF20" i="29"/>
  <c r="AE20" i="29"/>
  <c r="AD20" i="29"/>
  <c r="AC20" i="29"/>
  <c r="AB20" i="29"/>
  <c r="AA20" i="29"/>
  <c r="Z20" i="29"/>
  <c r="Y20" i="29"/>
  <c r="X20" i="29"/>
  <c r="W20" i="29"/>
  <c r="V20" i="29"/>
  <c r="U20" i="29"/>
  <c r="T20" i="29"/>
  <c r="S20" i="29"/>
  <c r="R20" i="29"/>
  <c r="Q20" i="29"/>
  <c r="P20" i="29"/>
  <c r="O20" i="29"/>
  <c r="N20" i="29"/>
  <c r="M20" i="29"/>
  <c r="L20" i="29"/>
  <c r="K20" i="29"/>
  <c r="J20" i="29"/>
  <c r="I20" i="29"/>
  <c r="H20" i="29"/>
  <c r="G20" i="29"/>
  <c r="F20" i="29"/>
  <c r="E20" i="29"/>
  <c r="D20" i="29"/>
  <c r="C20" i="29"/>
  <c r="C53" i="29" s="1"/>
  <c r="GV19" i="29"/>
  <c r="GU19" i="29"/>
  <c r="GT19" i="29"/>
  <c r="GS19" i="29"/>
  <c r="GR19" i="29"/>
  <c r="GQ19" i="29"/>
  <c r="GP19" i="29"/>
  <c r="GO19" i="29"/>
  <c r="GN19" i="29"/>
  <c r="GM19" i="29"/>
  <c r="GL19" i="29"/>
  <c r="GK19" i="29"/>
  <c r="GJ19" i="29"/>
  <c r="GI19" i="29"/>
  <c r="GH19" i="29"/>
  <c r="GG19" i="29"/>
  <c r="GF19" i="29"/>
  <c r="GE19" i="29"/>
  <c r="GD19" i="29"/>
  <c r="GC19" i="29"/>
  <c r="GB19" i="29"/>
  <c r="GA19" i="29"/>
  <c r="FZ19" i="29"/>
  <c r="FY19" i="29"/>
  <c r="FX19" i="29"/>
  <c r="FW19" i="29"/>
  <c r="FV19" i="29"/>
  <c r="FU19" i="29"/>
  <c r="FT19" i="29"/>
  <c r="FS19" i="29"/>
  <c r="FR19" i="29"/>
  <c r="FQ19" i="29"/>
  <c r="FP19" i="29"/>
  <c r="FO19" i="29"/>
  <c r="FN19" i="29"/>
  <c r="FM19" i="29"/>
  <c r="FL19" i="29"/>
  <c r="FK19" i="29"/>
  <c r="FJ19" i="29"/>
  <c r="FI19" i="29"/>
  <c r="FH19" i="29"/>
  <c r="FG19" i="29"/>
  <c r="FF19" i="29"/>
  <c r="FE19" i="29"/>
  <c r="FD19" i="29"/>
  <c r="FC19" i="29"/>
  <c r="FB19" i="29"/>
  <c r="FA19" i="29"/>
  <c r="EZ19" i="29"/>
  <c r="EY19" i="29"/>
  <c r="EX19" i="29"/>
  <c r="EW19" i="29"/>
  <c r="EV19" i="29"/>
  <c r="EU19" i="29"/>
  <c r="ET19" i="29"/>
  <c r="ES19" i="29"/>
  <c r="ER19" i="29"/>
  <c r="EQ19" i="29"/>
  <c r="EP19" i="29"/>
  <c r="EO19" i="29"/>
  <c r="EN19" i="29"/>
  <c r="EM19" i="29"/>
  <c r="EL19" i="29"/>
  <c r="EK19" i="29"/>
  <c r="EJ19" i="29"/>
  <c r="EI19" i="29"/>
  <c r="EH19" i="29"/>
  <c r="EG19" i="29"/>
  <c r="EF19" i="29"/>
  <c r="EE19" i="29"/>
  <c r="ED19" i="29"/>
  <c r="EC19" i="29"/>
  <c r="EB19" i="29"/>
  <c r="EA19" i="29"/>
  <c r="DZ19" i="29"/>
  <c r="DY19" i="29"/>
  <c r="DX19" i="29"/>
  <c r="DW19" i="29"/>
  <c r="DV19" i="29"/>
  <c r="DU19" i="29"/>
  <c r="DT19" i="29"/>
  <c r="DS19" i="29"/>
  <c r="DR19" i="29"/>
  <c r="DQ19" i="29"/>
  <c r="DP19" i="29"/>
  <c r="DO19" i="29"/>
  <c r="DN19" i="29"/>
  <c r="DM19" i="29"/>
  <c r="DL19" i="29"/>
  <c r="DK19" i="29"/>
  <c r="DJ19" i="29"/>
  <c r="DI19" i="29"/>
  <c r="DH19" i="29"/>
  <c r="DG19" i="29"/>
  <c r="DF19" i="29"/>
  <c r="DE19" i="29"/>
  <c r="DD19" i="29"/>
  <c r="DC19" i="29"/>
  <c r="DB19" i="29"/>
  <c r="DA19" i="29"/>
  <c r="CZ19" i="29"/>
  <c r="CY19" i="29"/>
  <c r="CX19" i="29"/>
  <c r="CW19" i="29"/>
  <c r="CV19" i="29"/>
  <c r="CU19" i="29"/>
  <c r="CT19" i="29"/>
  <c r="CS19" i="29"/>
  <c r="CR19" i="29"/>
  <c r="CQ19" i="29"/>
  <c r="CP19" i="29"/>
  <c r="CO19" i="29"/>
  <c r="CN19" i="29"/>
  <c r="CM19" i="29"/>
  <c r="CL19" i="29"/>
  <c r="CK19" i="29"/>
  <c r="CJ19" i="29"/>
  <c r="CI19" i="29"/>
  <c r="CH19" i="29"/>
  <c r="CG19" i="29"/>
  <c r="CF19" i="29"/>
  <c r="CE19" i="29"/>
  <c r="CD19" i="29"/>
  <c r="CC19" i="29"/>
  <c r="CB19" i="29"/>
  <c r="CA19" i="29"/>
  <c r="BZ19" i="29"/>
  <c r="BY19" i="29"/>
  <c r="BX19" i="29"/>
  <c r="BW19" i="29"/>
  <c r="BV19" i="29"/>
  <c r="BU19" i="29"/>
  <c r="BT19" i="29"/>
  <c r="BS19" i="29"/>
  <c r="BR19" i="29"/>
  <c r="BQ19" i="29"/>
  <c r="BP19" i="29"/>
  <c r="BO19" i="29"/>
  <c r="BN19" i="29"/>
  <c r="BM19" i="29"/>
  <c r="BL19" i="29"/>
  <c r="BK19" i="29"/>
  <c r="BJ19" i="29"/>
  <c r="BI19" i="29"/>
  <c r="BH19" i="29"/>
  <c r="BG19" i="29"/>
  <c r="BF19" i="29"/>
  <c r="BE19" i="29"/>
  <c r="BD19" i="29"/>
  <c r="BC19" i="29"/>
  <c r="BB19" i="29"/>
  <c r="BA19" i="29"/>
  <c r="AZ19" i="29"/>
  <c r="AY19" i="29"/>
  <c r="AX19" i="29"/>
  <c r="AW19" i="29"/>
  <c r="AV19" i="29"/>
  <c r="AU19" i="29"/>
  <c r="AT19" i="29"/>
  <c r="AS19" i="29"/>
  <c r="AR19" i="29"/>
  <c r="AQ19" i="29"/>
  <c r="AP19" i="29"/>
  <c r="AO19" i="29"/>
  <c r="AN19" i="29"/>
  <c r="AM19" i="29"/>
  <c r="AL19" i="29"/>
  <c r="AK19" i="29"/>
  <c r="AJ19" i="29"/>
  <c r="AI19" i="29"/>
  <c r="AH19" i="29"/>
  <c r="AG19" i="29"/>
  <c r="AF19" i="29"/>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C54" i="29" s="1"/>
  <c r="C64" i="29" s="1"/>
  <c r="GV18" i="29"/>
  <c r="GU18" i="29"/>
  <c r="GT18" i="29"/>
  <c r="GS18" i="29"/>
  <c r="GR18" i="29"/>
  <c r="GQ18" i="29"/>
  <c r="GP18" i="29"/>
  <c r="GO18" i="29"/>
  <c r="GN18" i="29"/>
  <c r="GM18" i="29"/>
  <c r="GL18" i="29"/>
  <c r="GK18" i="29"/>
  <c r="GJ18" i="29"/>
  <c r="GI18" i="29"/>
  <c r="GH18" i="29"/>
  <c r="GG18" i="29"/>
  <c r="GF18" i="29"/>
  <c r="GE18" i="29"/>
  <c r="GD18" i="29"/>
  <c r="GC18" i="29"/>
  <c r="GB18" i="29"/>
  <c r="GA18" i="29"/>
  <c r="FZ18" i="29"/>
  <c r="FY18" i="29"/>
  <c r="FX18" i="29"/>
  <c r="FW18" i="29"/>
  <c r="FV18" i="29"/>
  <c r="FU18" i="29"/>
  <c r="FT18" i="29"/>
  <c r="FS18" i="29"/>
  <c r="FR18" i="29"/>
  <c r="FQ18" i="29"/>
  <c r="FP18" i="29"/>
  <c r="FO18" i="29"/>
  <c r="FN18" i="29"/>
  <c r="FM18" i="29"/>
  <c r="FL18" i="29"/>
  <c r="FK18" i="29"/>
  <c r="FJ18" i="29"/>
  <c r="FI18" i="29"/>
  <c r="FH18" i="29"/>
  <c r="FG18" i="29"/>
  <c r="FF18" i="29"/>
  <c r="FE18" i="29"/>
  <c r="FD18" i="29"/>
  <c r="FC18" i="29"/>
  <c r="FB18" i="29"/>
  <c r="FA18" i="29"/>
  <c r="EZ18" i="29"/>
  <c r="EY18" i="29"/>
  <c r="EX18" i="29"/>
  <c r="EW18" i="29"/>
  <c r="EV18" i="29"/>
  <c r="EU18" i="29"/>
  <c r="ET18" i="29"/>
  <c r="ES18" i="29"/>
  <c r="ER18" i="29"/>
  <c r="EQ18" i="29"/>
  <c r="EP18" i="29"/>
  <c r="EO18" i="29"/>
  <c r="EN18" i="29"/>
  <c r="EM18" i="29"/>
  <c r="EL18" i="29"/>
  <c r="EK18" i="29"/>
  <c r="EJ18" i="29"/>
  <c r="EI18" i="29"/>
  <c r="EH18" i="29"/>
  <c r="EG18" i="29"/>
  <c r="EF18" i="29"/>
  <c r="EE18" i="29"/>
  <c r="ED18" i="29"/>
  <c r="EC18" i="29"/>
  <c r="EB18" i="29"/>
  <c r="EA18" i="29"/>
  <c r="DZ18" i="29"/>
  <c r="DY18" i="29"/>
  <c r="DX18" i="29"/>
  <c r="DW18" i="29"/>
  <c r="DV18" i="29"/>
  <c r="DU18" i="29"/>
  <c r="DT18" i="29"/>
  <c r="DS18" i="29"/>
  <c r="DR18" i="29"/>
  <c r="DQ18" i="29"/>
  <c r="DP18" i="29"/>
  <c r="DO18" i="29"/>
  <c r="DN18" i="29"/>
  <c r="DM18" i="29"/>
  <c r="DL18" i="29"/>
  <c r="DK18" i="29"/>
  <c r="DJ18" i="29"/>
  <c r="DI18" i="29"/>
  <c r="DH18" i="29"/>
  <c r="DG18" i="29"/>
  <c r="DF18" i="29"/>
  <c r="DE18" i="29"/>
  <c r="DD18" i="29"/>
  <c r="DC18" i="29"/>
  <c r="DB18" i="29"/>
  <c r="DA18" i="29"/>
  <c r="CZ18" i="29"/>
  <c r="CY18" i="29"/>
  <c r="CX18" i="29"/>
  <c r="CW18" i="29"/>
  <c r="CV18" i="29"/>
  <c r="CU18" i="29"/>
  <c r="CT18" i="29"/>
  <c r="CS18" i="29"/>
  <c r="CR18" i="29"/>
  <c r="CQ18" i="29"/>
  <c r="CP18" i="29"/>
  <c r="CO18" i="29"/>
  <c r="CN18" i="29"/>
  <c r="CM18" i="29"/>
  <c r="CL18" i="29"/>
  <c r="CK18" i="29"/>
  <c r="CJ18" i="29"/>
  <c r="CI18" i="29"/>
  <c r="CH18" i="29"/>
  <c r="CG18" i="29"/>
  <c r="CF18" i="29"/>
  <c r="CE18" i="29"/>
  <c r="CD18" i="29"/>
  <c r="CC18" i="29"/>
  <c r="CB18" i="29"/>
  <c r="CA18" i="29"/>
  <c r="BZ18" i="29"/>
  <c r="BY18" i="29"/>
  <c r="BX18" i="29"/>
  <c r="BW18" i="29"/>
  <c r="BV18" i="29"/>
  <c r="BU18" i="29"/>
  <c r="BT18" i="29"/>
  <c r="BS18" i="29"/>
  <c r="BR18" i="29"/>
  <c r="BQ18" i="29"/>
  <c r="BP18" i="29"/>
  <c r="BO18" i="29"/>
  <c r="BN18" i="29"/>
  <c r="BM18" i="29"/>
  <c r="BL18" i="29"/>
  <c r="BK18" i="29"/>
  <c r="BJ18" i="29"/>
  <c r="BI18" i="29"/>
  <c r="BH18" i="29"/>
  <c r="BG18" i="29"/>
  <c r="BF18" i="29"/>
  <c r="BE18" i="29"/>
  <c r="BD18" i="29"/>
  <c r="BC18" i="29"/>
  <c r="BB18" i="29"/>
  <c r="BA18" i="29"/>
  <c r="AZ18" i="29"/>
  <c r="AY18" i="29"/>
  <c r="AX18" i="29"/>
  <c r="AW18" i="29"/>
  <c r="AV18" i="29"/>
  <c r="AU18" i="29"/>
  <c r="AT18" i="29"/>
  <c r="AS18" i="29"/>
  <c r="AR18" i="29"/>
  <c r="AQ18" i="29"/>
  <c r="AP18" i="29"/>
  <c r="AO18" i="29"/>
  <c r="AN18" i="29"/>
  <c r="AM18" i="29"/>
  <c r="AL18" i="29"/>
  <c r="AK18" i="29"/>
  <c r="AJ18" i="29"/>
  <c r="AI18" i="29"/>
  <c r="AH18" i="29"/>
  <c r="AG18" i="29"/>
  <c r="AF18"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GV17" i="29"/>
  <c r="GU17" i="29"/>
  <c r="GT17" i="29"/>
  <c r="GS17" i="29"/>
  <c r="GR17" i="29"/>
  <c r="GQ17" i="29"/>
  <c r="GP17" i="29"/>
  <c r="GO17" i="29"/>
  <c r="GN17" i="29"/>
  <c r="GM17" i="29"/>
  <c r="GL17" i="29"/>
  <c r="GK17" i="29"/>
  <c r="GJ17" i="29"/>
  <c r="GI17" i="29"/>
  <c r="GH17" i="29"/>
  <c r="GG17" i="29"/>
  <c r="GF17" i="29"/>
  <c r="GE17" i="29"/>
  <c r="GD17" i="29"/>
  <c r="GC17" i="29"/>
  <c r="GB17" i="29"/>
  <c r="GA17" i="29"/>
  <c r="FZ17" i="29"/>
  <c r="FY17" i="29"/>
  <c r="FX17" i="29"/>
  <c r="FW17" i="29"/>
  <c r="FV17" i="29"/>
  <c r="FU17" i="29"/>
  <c r="FT17" i="29"/>
  <c r="FS17" i="29"/>
  <c r="FR17" i="29"/>
  <c r="FQ17" i="29"/>
  <c r="FP17" i="29"/>
  <c r="FO17" i="29"/>
  <c r="FN17" i="29"/>
  <c r="FM17" i="29"/>
  <c r="FL17" i="29"/>
  <c r="FK17" i="29"/>
  <c r="FJ17" i="29"/>
  <c r="FI17" i="29"/>
  <c r="FH17" i="29"/>
  <c r="FG17" i="29"/>
  <c r="FF17" i="29"/>
  <c r="FE17" i="29"/>
  <c r="FD17" i="29"/>
  <c r="FC17" i="29"/>
  <c r="FB17" i="29"/>
  <c r="FA17" i="29"/>
  <c r="EZ17" i="29"/>
  <c r="EY17" i="29"/>
  <c r="EX17" i="29"/>
  <c r="EW17" i="29"/>
  <c r="EV17" i="29"/>
  <c r="EU17" i="29"/>
  <c r="ET17" i="29"/>
  <c r="ES17" i="29"/>
  <c r="ER17" i="29"/>
  <c r="EQ17" i="29"/>
  <c r="EP17" i="29"/>
  <c r="EO17" i="29"/>
  <c r="EN17" i="29"/>
  <c r="EM17" i="29"/>
  <c r="EL17" i="29"/>
  <c r="EK17" i="29"/>
  <c r="EJ17" i="29"/>
  <c r="EI17" i="29"/>
  <c r="EH17" i="29"/>
  <c r="EG17" i="29"/>
  <c r="EF17" i="29"/>
  <c r="EE17" i="29"/>
  <c r="ED17" i="29"/>
  <c r="EC17" i="29"/>
  <c r="EB17" i="29"/>
  <c r="EA17" i="29"/>
  <c r="DZ17" i="29"/>
  <c r="DY17" i="29"/>
  <c r="DX17" i="29"/>
  <c r="DW17" i="29"/>
  <c r="DV17" i="29"/>
  <c r="DU17" i="29"/>
  <c r="DT17" i="29"/>
  <c r="DS17" i="29"/>
  <c r="DR17" i="29"/>
  <c r="DQ17" i="29"/>
  <c r="DP17" i="29"/>
  <c r="DO17" i="29"/>
  <c r="DN17" i="29"/>
  <c r="DM17" i="29"/>
  <c r="DL17" i="29"/>
  <c r="DK17" i="29"/>
  <c r="DJ17" i="29"/>
  <c r="DI17" i="29"/>
  <c r="DH17" i="29"/>
  <c r="DG17" i="29"/>
  <c r="DF17" i="29"/>
  <c r="DE17" i="29"/>
  <c r="DD17" i="29"/>
  <c r="DC17" i="29"/>
  <c r="DB17" i="29"/>
  <c r="DA17" i="29"/>
  <c r="CZ17" i="29"/>
  <c r="CY17" i="29"/>
  <c r="CX17" i="29"/>
  <c r="CW17" i="29"/>
  <c r="CV17" i="29"/>
  <c r="CU17" i="29"/>
  <c r="CT17" i="29"/>
  <c r="CS17" i="29"/>
  <c r="CR17" i="29"/>
  <c r="CQ17" i="29"/>
  <c r="CP17" i="29"/>
  <c r="CO17" i="29"/>
  <c r="CN17" i="29"/>
  <c r="CM17" i="29"/>
  <c r="CL17" i="29"/>
  <c r="CK17" i="29"/>
  <c r="CJ17" i="29"/>
  <c r="CI17" i="29"/>
  <c r="CH17" i="29"/>
  <c r="CG17" i="29"/>
  <c r="CF17" i="29"/>
  <c r="CE17" i="29"/>
  <c r="CD17" i="29"/>
  <c r="CC17" i="29"/>
  <c r="CB17" i="29"/>
  <c r="CA17" i="29"/>
  <c r="BZ17" i="29"/>
  <c r="BY17" i="29"/>
  <c r="BX17" i="29"/>
  <c r="BW17" i="29"/>
  <c r="BV17" i="29"/>
  <c r="BU17" i="29"/>
  <c r="BT17" i="29"/>
  <c r="BS17" i="29"/>
  <c r="BR17" i="29"/>
  <c r="BQ17" i="29"/>
  <c r="BP17" i="29"/>
  <c r="BO17" i="29"/>
  <c r="BN17" i="29"/>
  <c r="BM17" i="29"/>
  <c r="BL17" i="29"/>
  <c r="BK17" i="29"/>
  <c r="BJ17" i="29"/>
  <c r="BI17" i="29"/>
  <c r="BH17" i="29"/>
  <c r="BG17" i="29"/>
  <c r="BF17" i="29"/>
  <c r="BE17" i="29"/>
  <c r="BD17" i="29"/>
  <c r="BC17" i="29"/>
  <c r="BB17" i="29"/>
  <c r="BA17" i="29"/>
  <c r="AZ17" i="29"/>
  <c r="AY17" i="29"/>
  <c r="AX17" i="29"/>
  <c r="AW17" i="29"/>
  <c r="AV17" i="29"/>
  <c r="AU17" i="29"/>
  <c r="AT17" i="29"/>
  <c r="AS17" i="29"/>
  <c r="AR17" i="29"/>
  <c r="AQ17" i="29"/>
  <c r="AP17" i="29"/>
  <c r="AO17" i="29"/>
  <c r="AN17" i="29"/>
  <c r="AM17" i="29"/>
  <c r="AL17" i="29"/>
  <c r="AK17" i="29"/>
  <c r="AJ17" i="29"/>
  <c r="AI17" i="29"/>
  <c r="AH17" i="29"/>
  <c r="AG17" i="29"/>
  <c r="AF17" i="29"/>
  <c r="AE17" i="29"/>
  <c r="AD17" i="29"/>
  <c r="AC17" i="29"/>
  <c r="AB17" i="29"/>
  <c r="AA17" i="29"/>
  <c r="Z17" i="29"/>
  <c r="Y17" i="29"/>
  <c r="X17" i="29"/>
  <c r="W17" i="29"/>
  <c r="V17" i="29"/>
  <c r="U17" i="29"/>
  <c r="T17" i="29"/>
  <c r="S17" i="29"/>
  <c r="R17" i="29"/>
  <c r="Q17" i="29"/>
  <c r="P17" i="29"/>
  <c r="O17" i="29"/>
  <c r="N17" i="29"/>
  <c r="M17" i="29"/>
  <c r="L17" i="29"/>
  <c r="K17" i="29"/>
  <c r="J17" i="29"/>
  <c r="I17" i="29"/>
  <c r="H17" i="29"/>
  <c r="G17" i="29"/>
  <c r="F17" i="29"/>
  <c r="E17" i="29"/>
  <c r="D17" i="29"/>
  <c r="C17" i="29"/>
  <c r="GV16" i="29"/>
  <c r="GU16" i="29"/>
  <c r="GT16" i="29"/>
  <c r="GS16" i="29"/>
  <c r="GR16" i="29"/>
  <c r="GQ16" i="29"/>
  <c r="GP16" i="29"/>
  <c r="GO16" i="29"/>
  <c r="GN16" i="29"/>
  <c r="GM16" i="29"/>
  <c r="GL16" i="29"/>
  <c r="GK16" i="29"/>
  <c r="GJ16" i="29"/>
  <c r="GI16" i="29"/>
  <c r="GH16" i="29"/>
  <c r="GG16" i="29"/>
  <c r="GF16" i="29"/>
  <c r="GE16" i="29"/>
  <c r="GD16" i="29"/>
  <c r="GC16" i="29"/>
  <c r="GB16" i="29"/>
  <c r="GA16" i="29"/>
  <c r="FZ16" i="29"/>
  <c r="FY16" i="29"/>
  <c r="FX16" i="29"/>
  <c r="FW16" i="29"/>
  <c r="FV16" i="29"/>
  <c r="FU16" i="29"/>
  <c r="FT16" i="29"/>
  <c r="FS16" i="29"/>
  <c r="FR16" i="29"/>
  <c r="FQ16" i="29"/>
  <c r="FP16" i="29"/>
  <c r="FO16" i="29"/>
  <c r="FN16" i="29"/>
  <c r="FM16" i="29"/>
  <c r="FL16" i="29"/>
  <c r="FK16" i="29"/>
  <c r="FJ16" i="29"/>
  <c r="FI16" i="29"/>
  <c r="FH16" i="29"/>
  <c r="FG16" i="29"/>
  <c r="FF16" i="29"/>
  <c r="FE16" i="29"/>
  <c r="FD16" i="29"/>
  <c r="FC16" i="29"/>
  <c r="FB16" i="29"/>
  <c r="FA16" i="29"/>
  <c r="EZ16" i="29"/>
  <c r="EY16" i="29"/>
  <c r="EX16" i="29"/>
  <c r="EW16" i="29"/>
  <c r="EV16" i="29"/>
  <c r="EU16" i="29"/>
  <c r="ET16" i="29"/>
  <c r="ES16" i="29"/>
  <c r="ER16" i="29"/>
  <c r="EQ16" i="29"/>
  <c r="EP16" i="29"/>
  <c r="EO16" i="29"/>
  <c r="EN16" i="29"/>
  <c r="EM16" i="29"/>
  <c r="EL16" i="29"/>
  <c r="EK16" i="29"/>
  <c r="EJ16" i="29"/>
  <c r="EI16" i="29"/>
  <c r="EH16" i="29"/>
  <c r="EG16" i="29"/>
  <c r="EF16" i="29"/>
  <c r="EE16" i="29"/>
  <c r="ED16" i="29"/>
  <c r="EC16" i="29"/>
  <c r="EB16" i="29"/>
  <c r="EA16" i="29"/>
  <c r="DZ16" i="29"/>
  <c r="DY16" i="29"/>
  <c r="DX16" i="29"/>
  <c r="DW16" i="29"/>
  <c r="DV16" i="29"/>
  <c r="DU16" i="29"/>
  <c r="DT16" i="29"/>
  <c r="DS16" i="29"/>
  <c r="DR16" i="29"/>
  <c r="DQ16" i="29"/>
  <c r="DP16" i="29"/>
  <c r="DO16" i="29"/>
  <c r="DN16" i="29"/>
  <c r="DM16" i="29"/>
  <c r="DL16" i="29"/>
  <c r="DK16" i="29"/>
  <c r="DJ16" i="29"/>
  <c r="DI16" i="29"/>
  <c r="DH16" i="29"/>
  <c r="DG16" i="29"/>
  <c r="DF16" i="29"/>
  <c r="DE16" i="29"/>
  <c r="DD16" i="29"/>
  <c r="DC16" i="29"/>
  <c r="DB16" i="29"/>
  <c r="DA16" i="29"/>
  <c r="CZ16" i="29"/>
  <c r="CY16" i="29"/>
  <c r="CX16" i="29"/>
  <c r="CW16" i="29"/>
  <c r="CV16" i="29"/>
  <c r="CU16" i="29"/>
  <c r="CT16" i="29"/>
  <c r="CS16" i="29"/>
  <c r="CR16" i="29"/>
  <c r="CQ16" i="29"/>
  <c r="CP16" i="29"/>
  <c r="CO16" i="29"/>
  <c r="CN16" i="29"/>
  <c r="CM16" i="29"/>
  <c r="CL16" i="29"/>
  <c r="CK16" i="29"/>
  <c r="CJ16" i="29"/>
  <c r="CI16" i="29"/>
  <c r="CH16" i="29"/>
  <c r="CG16" i="29"/>
  <c r="CF16" i="29"/>
  <c r="CE16" i="29"/>
  <c r="CD16" i="29"/>
  <c r="CC16" i="29"/>
  <c r="CB16" i="29"/>
  <c r="CA16" i="29"/>
  <c r="BZ16" i="29"/>
  <c r="BY16" i="29"/>
  <c r="BX16" i="29"/>
  <c r="BW16" i="29"/>
  <c r="BV16" i="29"/>
  <c r="BU16" i="29"/>
  <c r="BT16" i="29"/>
  <c r="BS16" i="29"/>
  <c r="BR16" i="29"/>
  <c r="BQ16" i="29"/>
  <c r="BP16" i="29"/>
  <c r="BO16" i="29"/>
  <c r="BN16" i="29"/>
  <c r="BM16" i="29"/>
  <c r="BL16" i="29"/>
  <c r="BK16" i="29"/>
  <c r="BJ16" i="29"/>
  <c r="BI16" i="29"/>
  <c r="BH16" i="29"/>
  <c r="BG16" i="29"/>
  <c r="BF16" i="29"/>
  <c r="BE16" i="29"/>
  <c r="BD16" i="29"/>
  <c r="BC16" i="29"/>
  <c r="BB16" i="29"/>
  <c r="BA16" i="29"/>
  <c r="AZ16" i="29"/>
  <c r="AY16" i="29"/>
  <c r="AX16" i="29"/>
  <c r="AW16" i="29"/>
  <c r="AV16" i="29"/>
  <c r="AU16" i="29"/>
  <c r="AT16" i="29"/>
  <c r="AS16" i="29"/>
  <c r="AR16" i="29"/>
  <c r="AQ16" i="29"/>
  <c r="AP16" i="29"/>
  <c r="AO16" i="29"/>
  <c r="AN16" i="29"/>
  <c r="AM16" i="29"/>
  <c r="AL16" i="29"/>
  <c r="AK16" i="29"/>
  <c r="AJ16" i="29"/>
  <c r="AI16" i="29"/>
  <c r="AH16" i="29"/>
  <c r="AG16" i="29"/>
  <c r="AF16" i="29"/>
  <c r="AE16" i="29"/>
  <c r="AD16" i="29"/>
  <c r="AC16" i="29"/>
  <c r="AB16" i="29"/>
  <c r="AA16" i="29"/>
  <c r="Z16" i="29"/>
  <c r="Y16" i="29"/>
  <c r="X16" i="29"/>
  <c r="W16" i="29"/>
  <c r="V16" i="29"/>
  <c r="U16" i="29"/>
  <c r="T16" i="29"/>
  <c r="S16" i="29"/>
  <c r="R16" i="29"/>
  <c r="Q16" i="29"/>
  <c r="P16" i="29"/>
  <c r="O16" i="29"/>
  <c r="N16" i="29"/>
  <c r="M16" i="29"/>
  <c r="L16" i="29"/>
  <c r="K16" i="29"/>
  <c r="J16" i="29"/>
  <c r="I16" i="29"/>
  <c r="H16" i="29"/>
  <c r="G16" i="29"/>
  <c r="F16" i="29"/>
  <c r="E16" i="29"/>
  <c r="D16" i="29"/>
  <c r="C16" i="29"/>
  <c r="GV15" i="29"/>
  <c r="GU15" i="29"/>
  <c r="GT15" i="29"/>
  <c r="GS15" i="29"/>
  <c r="GR15" i="29"/>
  <c r="GQ15" i="29"/>
  <c r="GP15" i="29"/>
  <c r="GO15" i="29"/>
  <c r="GN15" i="29"/>
  <c r="GM15" i="29"/>
  <c r="GL15" i="29"/>
  <c r="GK15" i="29"/>
  <c r="GJ15" i="29"/>
  <c r="GI15" i="29"/>
  <c r="GH15" i="29"/>
  <c r="GG15" i="29"/>
  <c r="GF15" i="29"/>
  <c r="GE15" i="29"/>
  <c r="GD15" i="29"/>
  <c r="GC15" i="29"/>
  <c r="GB15" i="29"/>
  <c r="GA15" i="29"/>
  <c r="FZ15" i="29"/>
  <c r="FY15" i="29"/>
  <c r="FX15" i="29"/>
  <c r="FW15" i="29"/>
  <c r="FV15" i="29"/>
  <c r="FU15" i="29"/>
  <c r="FT15" i="29"/>
  <c r="FS15" i="29"/>
  <c r="FR15" i="29"/>
  <c r="FQ15" i="29"/>
  <c r="FP15" i="29"/>
  <c r="FO15" i="29"/>
  <c r="FN15" i="29"/>
  <c r="FM15" i="29"/>
  <c r="FL15" i="29"/>
  <c r="FK15" i="29"/>
  <c r="FJ15" i="29"/>
  <c r="FI15" i="29"/>
  <c r="FH15" i="29"/>
  <c r="FG15" i="29"/>
  <c r="FF15" i="29"/>
  <c r="FE15" i="29"/>
  <c r="FD15" i="29"/>
  <c r="FC15" i="29"/>
  <c r="FB15" i="29"/>
  <c r="FA15" i="29"/>
  <c r="EZ15" i="29"/>
  <c r="EY15" i="29"/>
  <c r="EX15" i="29"/>
  <c r="EW15" i="29"/>
  <c r="EV15" i="29"/>
  <c r="EU15" i="29"/>
  <c r="ET15" i="29"/>
  <c r="ES15" i="29"/>
  <c r="ER15" i="29"/>
  <c r="EQ15" i="29"/>
  <c r="EP15" i="29"/>
  <c r="EO15" i="29"/>
  <c r="EN15" i="29"/>
  <c r="EM15" i="29"/>
  <c r="EL15" i="29"/>
  <c r="EK15" i="29"/>
  <c r="EJ15" i="29"/>
  <c r="EI15" i="29"/>
  <c r="EH15" i="29"/>
  <c r="EG15" i="29"/>
  <c r="EF15" i="29"/>
  <c r="EE15" i="29"/>
  <c r="ED15" i="29"/>
  <c r="EC15" i="29"/>
  <c r="EB15" i="29"/>
  <c r="EA15" i="29"/>
  <c r="DZ15" i="29"/>
  <c r="DY15" i="29"/>
  <c r="DX15" i="29"/>
  <c r="DW15" i="29"/>
  <c r="DV15" i="29"/>
  <c r="DU15" i="29"/>
  <c r="DT15" i="29"/>
  <c r="DS15" i="29"/>
  <c r="DR15" i="29"/>
  <c r="DQ15" i="29"/>
  <c r="DP15" i="29"/>
  <c r="DO15" i="29"/>
  <c r="DN15" i="29"/>
  <c r="DM15" i="29"/>
  <c r="DL15" i="29"/>
  <c r="DK15" i="29"/>
  <c r="DJ15" i="29"/>
  <c r="DI15" i="29"/>
  <c r="DH15" i="29"/>
  <c r="DG15" i="29"/>
  <c r="DF15" i="29"/>
  <c r="DE15" i="29"/>
  <c r="DD15" i="29"/>
  <c r="DC15" i="29"/>
  <c r="DB15" i="29"/>
  <c r="DA15" i="29"/>
  <c r="CZ15" i="29"/>
  <c r="CY15" i="29"/>
  <c r="CX15" i="29"/>
  <c r="CW15" i="29"/>
  <c r="CV15" i="29"/>
  <c r="CU15" i="29"/>
  <c r="CT15" i="29"/>
  <c r="CS15" i="29"/>
  <c r="CR15" i="29"/>
  <c r="CQ15" i="29"/>
  <c r="CP15" i="29"/>
  <c r="CO15" i="29"/>
  <c r="CN15" i="29"/>
  <c r="CM15" i="29"/>
  <c r="CL15" i="29"/>
  <c r="CK15" i="29"/>
  <c r="CJ15" i="29"/>
  <c r="CI15" i="29"/>
  <c r="CH15" i="29"/>
  <c r="CG15" i="29"/>
  <c r="CF15" i="29"/>
  <c r="CE15" i="29"/>
  <c r="CD15" i="29"/>
  <c r="CC15" i="29"/>
  <c r="CB15" i="29"/>
  <c r="CA15" i="29"/>
  <c r="BZ15" i="29"/>
  <c r="BY15" i="29"/>
  <c r="BX15" i="29"/>
  <c r="BW15" i="29"/>
  <c r="BV15" i="29"/>
  <c r="BU15" i="29"/>
  <c r="BT15" i="29"/>
  <c r="BS15" i="29"/>
  <c r="BR15" i="29"/>
  <c r="BQ15" i="29"/>
  <c r="BP15" i="29"/>
  <c r="BO15" i="29"/>
  <c r="BN15" i="29"/>
  <c r="BM15" i="29"/>
  <c r="BL15" i="29"/>
  <c r="BK15" i="29"/>
  <c r="BJ15" i="29"/>
  <c r="BI15" i="29"/>
  <c r="BH15" i="29"/>
  <c r="BG15" i="29"/>
  <c r="BF15" i="29"/>
  <c r="BE15" i="29"/>
  <c r="BD15" i="29"/>
  <c r="BC15" i="29"/>
  <c r="BB15" i="29"/>
  <c r="BA15" i="29"/>
  <c r="AZ15" i="29"/>
  <c r="AY15" i="29"/>
  <c r="AX15" i="29"/>
  <c r="AW15" i="29"/>
  <c r="AV15" i="29"/>
  <c r="AU15" i="29"/>
  <c r="AT15" i="29"/>
  <c r="AS15" i="29"/>
  <c r="AR15" i="29"/>
  <c r="AQ15" i="29"/>
  <c r="AP15" i="29"/>
  <c r="AO15" i="29"/>
  <c r="AN15" i="29"/>
  <c r="AM15" i="29"/>
  <c r="AL15" i="29"/>
  <c r="AK15" i="29"/>
  <c r="AJ15" i="29"/>
  <c r="AI15" i="29"/>
  <c r="AH15" i="29"/>
  <c r="AG15" i="29"/>
  <c r="AF15" i="29"/>
  <c r="AE15" i="29"/>
  <c r="AD15" i="29"/>
  <c r="AC15" i="29"/>
  <c r="AB15" i="29"/>
  <c r="AA15" i="29"/>
  <c r="Z15" i="29"/>
  <c r="Y15" i="29"/>
  <c r="X15" i="29"/>
  <c r="W15" i="29"/>
  <c r="V15" i="29"/>
  <c r="U15" i="29"/>
  <c r="T15" i="29"/>
  <c r="S15" i="29"/>
  <c r="R15" i="29"/>
  <c r="Q15" i="29"/>
  <c r="P15" i="29"/>
  <c r="O15" i="29"/>
  <c r="N15" i="29"/>
  <c r="M15" i="29"/>
  <c r="L15" i="29"/>
  <c r="K15" i="29"/>
  <c r="J15" i="29"/>
  <c r="I15" i="29"/>
  <c r="H15" i="29"/>
  <c r="G15" i="29"/>
  <c r="F15" i="29"/>
  <c r="E15" i="29"/>
  <c r="D15" i="29"/>
  <c r="C15" i="29"/>
  <c r="GV14" i="29"/>
  <c r="GU14" i="29"/>
  <c r="GT14" i="29"/>
  <c r="GS14" i="29"/>
  <c r="GS34" i="29" s="1"/>
  <c r="GR14" i="29"/>
  <c r="GQ14" i="29"/>
  <c r="GQ34" i="29" s="1"/>
  <c r="GP14" i="29"/>
  <c r="GP34" i="29" s="1"/>
  <c r="GO14" i="29"/>
  <c r="GN14" i="29"/>
  <c r="GM14" i="29"/>
  <c r="GL14" i="29"/>
  <c r="GK14" i="29"/>
  <c r="GJ14" i="29"/>
  <c r="GI14" i="29"/>
  <c r="GH14" i="29"/>
  <c r="GG14" i="29"/>
  <c r="GF14" i="29"/>
  <c r="GE14" i="29"/>
  <c r="GD14" i="29"/>
  <c r="GC14" i="29"/>
  <c r="GB14" i="29"/>
  <c r="GA14" i="29"/>
  <c r="FZ14" i="29"/>
  <c r="FY14" i="29"/>
  <c r="FX14" i="29"/>
  <c r="FW14" i="29"/>
  <c r="FV14" i="29"/>
  <c r="FU14" i="29"/>
  <c r="FT14" i="29"/>
  <c r="FS14" i="29"/>
  <c r="FR14" i="29"/>
  <c r="FQ14" i="29"/>
  <c r="FP14" i="29"/>
  <c r="FO14" i="29"/>
  <c r="FN14" i="29"/>
  <c r="FM14" i="29"/>
  <c r="FL14" i="29"/>
  <c r="FK14" i="29"/>
  <c r="FJ14" i="29"/>
  <c r="FI14" i="29"/>
  <c r="FH14" i="29"/>
  <c r="FG14" i="29"/>
  <c r="FF14" i="29"/>
  <c r="FE14" i="29"/>
  <c r="FD14" i="29"/>
  <c r="FC14" i="29"/>
  <c r="FB14" i="29"/>
  <c r="FA14" i="29"/>
  <c r="EZ14" i="29"/>
  <c r="EY14" i="29"/>
  <c r="EX14" i="29"/>
  <c r="EW14" i="29"/>
  <c r="EV14" i="29"/>
  <c r="EU14" i="29"/>
  <c r="ET14" i="29"/>
  <c r="ES14" i="29"/>
  <c r="ER14" i="29"/>
  <c r="EQ14" i="29"/>
  <c r="EP14" i="29"/>
  <c r="EO14" i="29"/>
  <c r="EN14" i="29"/>
  <c r="EM14" i="29"/>
  <c r="EL14" i="29"/>
  <c r="EK14" i="29"/>
  <c r="EJ14" i="29"/>
  <c r="EI14" i="29"/>
  <c r="EH14" i="29"/>
  <c r="EG14" i="29"/>
  <c r="EF14" i="29"/>
  <c r="EE14" i="29"/>
  <c r="ED14" i="29"/>
  <c r="EC14" i="29"/>
  <c r="EB14" i="29"/>
  <c r="EA14" i="29"/>
  <c r="DZ14" i="29"/>
  <c r="DY14" i="29"/>
  <c r="DX14" i="29"/>
  <c r="DW14" i="29"/>
  <c r="DV14" i="29"/>
  <c r="DU14" i="29"/>
  <c r="DT14" i="29"/>
  <c r="DS14" i="29"/>
  <c r="DR14" i="29"/>
  <c r="DQ14" i="29"/>
  <c r="DP14" i="29"/>
  <c r="DO14" i="29"/>
  <c r="DN14" i="29"/>
  <c r="DM14" i="29"/>
  <c r="DL14" i="29"/>
  <c r="DK14" i="29"/>
  <c r="DJ14" i="29"/>
  <c r="DI14" i="29"/>
  <c r="DH14" i="29"/>
  <c r="DG14" i="29"/>
  <c r="DF14" i="29"/>
  <c r="DE14" i="29"/>
  <c r="DD14" i="29"/>
  <c r="DC14" i="29"/>
  <c r="DB14" i="29"/>
  <c r="DA14" i="29"/>
  <c r="CZ14" i="29"/>
  <c r="CY14" i="29"/>
  <c r="CX14" i="29"/>
  <c r="CW14" i="29"/>
  <c r="CV14" i="29"/>
  <c r="CU14" i="29"/>
  <c r="CT14" i="29"/>
  <c r="CS14" i="29"/>
  <c r="CR14" i="29"/>
  <c r="CQ14" i="29"/>
  <c r="CP14" i="29"/>
  <c r="CO14" i="29"/>
  <c r="CN14" i="29"/>
  <c r="CM14" i="29"/>
  <c r="CL14" i="29"/>
  <c r="CK14" i="29"/>
  <c r="CJ14" i="29"/>
  <c r="CI14" i="29"/>
  <c r="CH14" i="29"/>
  <c r="CG14" i="29"/>
  <c r="CF14" i="29"/>
  <c r="CE14" i="29"/>
  <c r="CD14" i="29"/>
  <c r="CC14" i="29"/>
  <c r="CB14" i="29"/>
  <c r="CA14" i="29"/>
  <c r="BZ14" i="29"/>
  <c r="BY14" i="29"/>
  <c r="BX14" i="29"/>
  <c r="BW14" i="29"/>
  <c r="BV14" i="29"/>
  <c r="BU14" i="29"/>
  <c r="BT14" i="29"/>
  <c r="BS14" i="29"/>
  <c r="BR14" i="29"/>
  <c r="BQ14" i="29"/>
  <c r="BP14" i="29"/>
  <c r="BO14" i="29"/>
  <c r="BN14" i="29"/>
  <c r="BM14" i="29"/>
  <c r="BL14" i="29"/>
  <c r="BK14" i="29"/>
  <c r="BJ14" i="29"/>
  <c r="BI14" i="29"/>
  <c r="BH14" i="29"/>
  <c r="BG14" i="29"/>
  <c r="BF14" i="29"/>
  <c r="BE14" i="29"/>
  <c r="BD14" i="29"/>
  <c r="BC14" i="29"/>
  <c r="BB14" i="29"/>
  <c r="BA14" i="29"/>
  <c r="AZ14" i="29"/>
  <c r="AY14" i="29"/>
  <c r="AX14" i="29"/>
  <c r="AW14" i="29"/>
  <c r="AV14" i="29"/>
  <c r="AU14" i="29"/>
  <c r="AT14" i="29"/>
  <c r="AS14" i="29"/>
  <c r="AR14" i="29"/>
  <c r="AQ14" i="29"/>
  <c r="AP14" i="29"/>
  <c r="AO14" i="29"/>
  <c r="AN14" i="29"/>
  <c r="AM14" i="29"/>
  <c r="AL14" i="29"/>
  <c r="AK14" i="29"/>
  <c r="AJ14" i="29"/>
  <c r="AI14" i="29"/>
  <c r="AH14" i="29"/>
  <c r="AG14" i="29"/>
  <c r="AF14"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GV13" i="29"/>
  <c r="GU13" i="29"/>
  <c r="GT13" i="29"/>
  <c r="GS13" i="29"/>
  <c r="GR13" i="29"/>
  <c r="GQ13" i="29"/>
  <c r="GP13" i="29"/>
  <c r="GO13" i="29"/>
  <c r="GN13" i="29"/>
  <c r="GM13" i="29"/>
  <c r="GL13" i="29"/>
  <c r="GK13" i="29"/>
  <c r="GJ13" i="29"/>
  <c r="GI13" i="29"/>
  <c r="GH13" i="29"/>
  <c r="GG13" i="29"/>
  <c r="GF13" i="29"/>
  <c r="GE13" i="29"/>
  <c r="GD13" i="29"/>
  <c r="GC13" i="29"/>
  <c r="GB13" i="29"/>
  <c r="GA13" i="29"/>
  <c r="FZ13" i="29"/>
  <c r="FY13" i="29"/>
  <c r="FX13" i="29"/>
  <c r="FW13" i="29"/>
  <c r="FV13" i="29"/>
  <c r="FU13" i="29"/>
  <c r="FT13" i="29"/>
  <c r="FS13" i="29"/>
  <c r="FR13" i="29"/>
  <c r="FQ13" i="29"/>
  <c r="FP13" i="29"/>
  <c r="FO13" i="29"/>
  <c r="FN13" i="29"/>
  <c r="FM13" i="29"/>
  <c r="FL13" i="29"/>
  <c r="FK13" i="29"/>
  <c r="FJ13" i="29"/>
  <c r="FI13" i="29"/>
  <c r="FH13" i="29"/>
  <c r="FG13" i="29"/>
  <c r="FF13" i="29"/>
  <c r="FE13" i="29"/>
  <c r="FD13" i="29"/>
  <c r="FC13" i="29"/>
  <c r="FB13" i="29"/>
  <c r="FA13" i="29"/>
  <c r="EZ13" i="29"/>
  <c r="EY13" i="29"/>
  <c r="EX13" i="29"/>
  <c r="EW13" i="29"/>
  <c r="EV13" i="29"/>
  <c r="EU13" i="29"/>
  <c r="ET13" i="29"/>
  <c r="ES13" i="29"/>
  <c r="ER13" i="29"/>
  <c r="EQ13" i="29"/>
  <c r="EP13" i="29"/>
  <c r="EO13" i="29"/>
  <c r="EN13" i="29"/>
  <c r="EM13" i="29"/>
  <c r="EL13" i="29"/>
  <c r="EK13" i="29"/>
  <c r="EJ13" i="29"/>
  <c r="EI13" i="29"/>
  <c r="EH13" i="29"/>
  <c r="EG13" i="29"/>
  <c r="EF13" i="29"/>
  <c r="EE13" i="29"/>
  <c r="ED13" i="29"/>
  <c r="EC13" i="29"/>
  <c r="EB13" i="29"/>
  <c r="EA13" i="29"/>
  <c r="DZ13" i="29"/>
  <c r="DY13" i="29"/>
  <c r="DX13" i="29"/>
  <c r="DW13" i="29"/>
  <c r="DV13" i="29"/>
  <c r="DU13" i="29"/>
  <c r="DT13" i="29"/>
  <c r="DS13" i="29"/>
  <c r="DR13" i="29"/>
  <c r="DQ13" i="29"/>
  <c r="DP13" i="29"/>
  <c r="DO13" i="29"/>
  <c r="DN13" i="29"/>
  <c r="DM13" i="29"/>
  <c r="DL13" i="29"/>
  <c r="DK13" i="29"/>
  <c r="DJ13" i="29"/>
  <c r="DI13" i="29"/>
  <c r="DH13" i="29"/>
  <c r="DG13" i="29"/>
  <c r="DF13" i="29"/>
  <c r="DE13" i="29"/>
  <c r="DD13" i="29"/>
  <c r="DC13" i="29"/>
  <c r="DB13" i="29"/>
  <c r="DA13" i="29"/>
  <c r="CZ13" i="29"/>
  <c r="CY13" i="29"/>
  <c r="CX13" i="29"/>
  <c r="CW13" i="29"/>
  <c r="CV13" i="29"/>
  <c r="CU13" i="29"/>
  <c r="CT13" i="29"/>
  <c r="CS13" i="29"/>
  <c r="CR13" i="29"/>
  <c r="CQ13" i="29"/>
  <c r="CP13" i="29"/>
  <c r="CO13" i="29"/>
  <c r="CN13" i="29"/>
  <c r="CM13" i="29"/>
  <c r="CL13" i="29"/>
  <c r="CK13" i="29"/>
  <c r="CJ13" i="29"/>
  <c r="CI13" i="29"/>
  <c r="CH13" i="29"/>
  <c r="CG13" i="29"/>
  <c r="CF13" i="29"/>
  <c r="CE13" i="29"/>
  <c r="CD13" i="29"/>
  <c r="CC13" i="29"/>
  <c r="CB13" i="29"/>
  <c r="CA13" i="29"/>
  <c r="BZ13" i="29"/>
  <c r="BY13" i="29"/>
  <c r="BX13" i="29"/>
  <c r="BW13" i="29"/>
  <c r="BV13" i="29"/>
  <c r="BU13" i="29"/>
  <c r="BT13" i="29"/>
  <c r="BS13" i="29"/>
  <c r="BR13" i="29"/>
  <c r="BQ13" i="29"/>
  <c r="BP13" i="29"/>
  <c r="BO13" i="29"/>
  <c r="BN13" i="29"/>
  <c r="BM13" i="29"/>
  <c r="BL13" i="29"/>
  <c r="BK13" i="29"/>
  <c r="BJ13" i="29"/>
  <c r="BI13" i="29"/>
  <c r="BH13" i="29"/>
  <c r="BG13" i="29"/>
  <c r="BF13" i="29"/>
  <c r="BE13" i="29"/>
  <c r="BD13" i="29"/>
  <c r="BC13" i="29"/>
  <c r="BB13" i="29"/>
  <c r="BA13" i="29"/>
  <c r="AZ13" i="29"/>
  <c r="AY13" i="29"/>
  <c r="AX13" i="29"/>
  <c r="AW13" i="29"/>
  <c r="AV13" i="29"/>
  <c r="AU13" i="29"/>
  <c r="AT13" i="29"/>
  <c r="AS13" i="29"/>
  <c r="AR13" i="29"/>
  <c r="AQ13" i="29"/>
  <c r="AP13" i="29"/>
  <c r="AO13" i="29"/>
  <c r="AN13" i="29"/>
  <c r="AM13" i="29"/>
  <c r="AL13" i="29"/>
  <c r="AK13" i="29"/>
  <c r="AJ13" i="29"/>
  <c r="AI13" i="29"/>
  <c r="AH13" i="29"/>
  <c r="AG13" i="29"/>
  <c r="AF13" i="29"/>
  <c r="AE13" i="29"/>
  <c r="AD13" i="29"/>
  <c r="AC13" i="29"/>
  <c r="AB13" i="29"/>
  <c r="AA13" i="29"/>
  <c r="Z13" i="29"/>
  <c r="Y13" i="29"/>
  <c r="X13" i="29"/>
  <c r="W13" i="29"/>
  <c r="V13" i="29"/>
  <c r="U13" i="29"/>
  <c r="T13" i="29"/>
  <c r="S13" i="29"/>
  <c r="R13" i="29"/>
  <c r="Q13" i="29"/>
  <c r="P13" i="29"/>
  <c r="O13" i="29"/>
  <c r="N13" i="29"/>
  <c r="M13" i="29"/>
  <c r="L13" i="29"/>
  <c r="K13" i="29"/>
  <c r="J13" i="29"/>
  <c r="I13" i="29"/>
  <c r="H13" i="29"/>
  <c r="G13" i="29"/>
  <c r="F13" i="29"/>
  <c r="E13" i="29"/>
  <c r="D13" i="29"/>
  <c r="C13" i="29"/>
  <c r="GV12" i="29"/>
  <c r="GU12" i="29"/>
  <c r="GT12" i="29"/>
  <c r="GS12" i="29"/>
  <c r="GR12" i="29"/>
  <c r="GQ12" i="29"/>
  <c r="GP12" i="29"/>
  <c r="GO12" i="29"/>
  <c r="GN12" i="29"/>
  <c r="GM12" i="29"/>
  <c r="GL12" i="29"/>
  <c r="GK12" i="29"/>
  <c r="GJ12" i="29"/>
  <c r="GI12" i="29"/>
  <c r="GH12" i="29"/>
  <c r="GG12" i="29"/>
  <c r="GF12" i="29"/>
  <c r="GE12" i="29"/>
  <c r="GD12" i="29"/>
  <c r="GC12" i="29"/>
  <c r="GB12" i="29"/>
  <c r="GA12" i="29"/>
  <c r="FZ12" i="29"/>
  <c r="FY12" i="29"/>
  <c r="FX12" i="29"/>
  <c r="FW12" i="29"/>
  <c r="FV12" i="29"/>
  <c r="FU12" i="29"/>
  <c r="FT12" i="29"/>
  <c r="FS12" i="29"/>
  <c r="FR12" i="29"/>
  <c r="FQ12" i="29"/>
  <c r="FP12" i="29"/>
  <c r="FO12" i="29"/>
  <c r="FN12" i="29"/>
  <c r="FM12" i="29"/>
  <c r="FL12" i="29"/>
  <c r="FK12" i="29"/>
  <c r="FJ12" i="29"/>
  <c r="FI12" i="29"/>
  <c r="FH12" i="29"/>
  <c r="FG12" i="29"/>
  <c r="FF12" i="29"/>
  <c r="FE12" i="29"/>
  <c r="FD12" i="29"/>
  <c r="FC12" i="29"/>
  <c r="FB12" i="29"/>
  <c r="FA12" i="29"/>
  <c r="EZ12" i="29"/>
  <c r="EY12" i="29"/>
  <c r="EX12" i="29"/>
  <c r="EW12" i="29"/>
  <c r="EV12" i="29"/>
  <c r="EU12" i="29"/>
  <c r="ET12" i="29"/>
  <c r="ES12" i="29"/>
  <c r="ER12" i="29"/>
  <c r="EQ12" i="29"/>
  <c r="EP12" i="29"/>
  <c r="EO12" i="29"/>
  <c r="EN12" i="29"/>
  <c r="EM12" i="29"/>
  <c r="EL12" i="29"/>
  <c r="EK12" i="29"/>
  <c r="EJ12" i="29"/>
  <c r="EI12" i="29"/>
  <c r="EH12" i="29"/>
  <c r="EG12" i="29"/>
  <c r="EF12" i="29"/>
  <c r="EE12" i="29"/>
  <c r="ED12" i="29"/>
  <c r="EC12" i="29"/>
  <c r="EB12" i="29"/>
  <c r="EA12" i="29"/>
  <c r="DZ12" i="29"/>
  <c r="DY12" i="29"/>
  <c r="DX12" i="29"/>
  <c r="DW12" i="29"/>
  <c r="DV12" i="29"/>
  <c r="DU12" i="29"/>
  <c r="DT12" i="29"/>
  <c r="DS12" i="29"/>
  <c r="DR12" i="29"/>
  <c r="DQ12" i="29"/>
  <c r="DP12" i="29"/>
  <c r="DO12" i="29"/>
  <c r="DN12" i="29"/>
  <c r="DM12" i="29"/>
  <c r="DL12" i="29"/>
  <c r="DK12" i="29"/>
  <c r="DJ12" i="29"/>
  <c r="DI12" i="29"/>
  <c r="DH12" i="29"/>
  <c r="DG12" i="29"/>
  <c r="DF12" i="29"/>
  <c r="DE12" i="29"/>
  <c r="DD12" i="29"/>
  <c r="DC12" i="29"/>
  <c r="DB12" i="29"/>
  <c r="DA12" i="29"/>
  <c r="CZ12" i="29"/>
  <c r="CY12" i="29"/>
  <c r="CX12" i="29"/>
  <c r="CW12" i="29"/>
  <c r="CV12" i="29"/>
  <c r="CU12" i="29"/>
  <c r="CT12" i="29"/>
  <c r="CS12" i="29"/>
  <c r="CR12" i="29"/>
  <c r="CQ12" i="29"/>
  <c r="CP12" i="29"/>
  <c r="CO12" i="29"/>
  <c r="CN12" i="29"/>
  <c r="CM12" i="29"/>
  <c r="CL12" i="29"/>
  <c r="CK12" i="29"/>
  <c r="CJ12" i="29"/>
  <c r="CI12" i="29"/>
  <c r="CH12" i="29"/>
  <c r="CG12" i="29"/>
  <c r="CF12" i="29"/>
  <c r="CE12" i="29"/>
  <c r="CD12" i="29"/>
  <c r="CC12" i="29"/>
  <c r="CB12" i="29"/>
  <c r="CA12" i="29"/>
  <c r="BZ12" i="29"/>
  <c r="BY12" i="29"/>
  <c r="BX12" i="29"/>
  <c r="BW12" i="29"/>
  <c r="BV12" i="29"/>
  <c r="BU12" i="29"/>
  <c r="BT12" i="29"/>
  <c r="BS12" i="29"/>
  <c r="BR12" i="29"/>
  <c r="BQ12" i="29"/>
  <c r="BP12" i="29"/>
  <c r="BO12" i="29"/>
  <c r="BN12" i="29"/>
  <c r="BM12" i="29"/>
  <c r="BL12" i="29"/>
  <c r="BK12" i="29"/>
  <c r="BJ12" i="29"/>
  <c r="BI12" i="29"/>
  <c r="BH12" i="29"/>
  <c r="BG12" i="29"/>
  <c r="BF12" i="29"/>
  <c r="BE12" i="29"/>
  <c r="BD12" i="29"/>
  <c r="BC12" i="29"/>
  <c r="BB12" i="29"/>
  <c r="BA12" i="29"/>
  <c r="AZ12" i="29"/>
  <c r="AY12" i="29"/>
  <c r="AX12" i="29"/>
  <c r="AW12" i="29"/>
  <c r="AV12" i="29"/>
  <c r="AU12" i="29"/>
  <c r="AT12" i="29"/>
  <c r="AS12" i="29"/>
  <c r="AR12" i="29"/>
  <c r="AQ12" i="29"/>
  <c r="AP12" i="29"/>
  <c r="AO12" i="29"/>
  <c r="AN12" i="29"/>
  <c r="AM12" i="29"/>
  <c r="AL12" i="29"/>
  <c r="AK12" i="29"/>
  <c r="AJ12" i="29"/>
  <c r="AI12" i="29"/>
  <c r="AH12" i="29"/>
  <c r="AG12" i="29"/>
  <c r="AF12" i="29"/>
  <c r="AE12" i="29"/>
  <c r="AD12" i="29"/>
  <c r="AC12" i="29"/>
  <c r="AB12" i="29"/>
  <c r="AA12" i="29"/>
  <c r="Z12" i="29"/>
  <c r="Y12" i="29"/>
  <c r="X12" i="29"/>
  <c r="W12" i="29"/>
  <c r="V12" i="29"/>
  <c r="U12" i="29"/>
  <c r="T12" i="29"/>
  <c r="S12" i="29"/>
  <c r="R12" i="29"/>
  <c r="Q12" i="29"/>
  <c r="P12" i="29"/>
  <c r="O12" i="29"/>
  <c r="N12" i="29"/>
  <c r="M12" i="29"/>
  <c r="L12" i="29"/>
  <c r="K12" i="29"/>
  <c r="J12" i="29"/>
  <c r="I12" i="29"/>
  <c r="H12" i="29"/>
  <c r="G12" i="29"/>
  <c r="F12" i="29"/>
  <c r="E12" i="29"/>
  <c r="D12" i="29"/>
  <c r="C12" i="29"/>
  <c r="GV11" i="29"/>
  <c r="GV32" i="29" s="1"/>
  <c r="GU11" i="29"/>
  <c r="GT11" i="29"/>
  <c r="GS11" i="29"/>
  <c r="GS32" i="29" s="1"/>
  <c r="GR11" i="29"/>
  <c r="GR32" i="29" s="1"/>
  <c r="GQ11" i="29"/>
  <c r="GQ32" i="29" s="1"/>
  <c r="GP11" i="29"/>
  <c r="GO11" i="29"/>
  <c r="GO32" i="29" s="1"/>
  <c r="GN11" i="29"/>
  <c r="GM11" i="29"/>
  <c r="GL11" i="29"/>
  <c r="GK11" i="29"/>
  <c r="GJ11" i="29"/>
  <c r="GI11" i="29"/>
  <c r="GH11" i="29"/>
  <c r="GG11" i="29"/>
  <c r="GF11" i="29"/>
  <c r="GE11" i="29"/>
  <c r="GD11" i="29"/>
  <c r="GC11" i="29"/>
  <c r="GB11" i="29"/>
  <c r="GA11" i="29"/>
  <c r="FZ11" i="29"/>
  <c r="FY11" i="29"/>
  <c r="FX11" i="29"/>
  <c r="FW11" i="29"/>
  <c r="FV11" i="29"/>
  <c r="FU11" i="29"/>
  <c r="FT11" i="29"/>
  <c r="FS11" i="29"/>
  <c r="FR11" i="29"/>
  <c r="FQ11" i="29"/>
  <c r="FP11" i="29"/>
  <c r="FO11" i="29"/>
  <c r="FN11" i="29"/>
  <c r="FM11" i="29"/>
  <c r="FL11" i="29"/>
  <c r="FK11" i="29"/>
  <c r="FJ11" i="29"/>
  <c r="FI11" i="29"/>
  <c r="FH11" i="29"/>
  <c r="FG11" i="29"/>
  <c r="FF11" i="29"/>
  <c r="FE11" i="29"/>
  <c r="FD11" i="29"/>
  <c r="FC11" i="29"/>
  <c r="FB11" i="29"/>
  <c r="FA11" i="29"/>
  <c r="EZ11" i="29"/>
  <c r="EY11" i="29"/>
  <c r="EX11" i="29"/>
  <c r="EW11" i="29"/>
  <c r="EV11" i="29"/>
  <c r="EU11" i="29"/>
  <c r="ET11" i="29"/>
  <c r="ES11" i="29"/>
  <c r="ER11" i="29"/>
  <c r="EQ11" i="29"/>
  <c r="EP11" i="29"/>
  <c r="EO11" i="29"/>
  <c r="EN11" i="29"/>
  <c r="EM11" i="29"/>
  <c r="EL11" i="29"/>
  <c r="EK11" i="29"/>
  <c r="EJ11" i="29"/>
  <c r="EI11" i="29"/>
  <c r="EH11" i="29"/>
  <c r="EG11" i="29"/>
  <c r="EF11" i="29"/>
  <c r="EE11" i="29"/>
  <c r="ED11" i="29"/>
  <c r="EC11" i="29"/>
  <c r="EB11" i="29"/>
  <c r="EA11" i="29"/>
  <c r="DZ11" i="29"/>
  <c r="DY11" i="29"/>
  <c r="DX11" i="29"/>
  <c r="DW11" i="29"/>
  <c r="DV11" i="29"/>
  <c r="DU11" i="29"/>
  <c r="DT11" i="29"/>
  <c r="DS11" i="29"/>
  <c r="DR11" i="29"/>
  <c r="DQ11" i="29"/>
  <c r="DP11" i="29"/>
  <c r="DO11" i="29"/>
  <c r="DN11" i="29"/>
  <c r="DM11" i="29"/>
  <c r="DL11" i="29"/>
  <c r="DK11" i="29"/>
  <c r="DJ11" i="29"/>
  <c r="DI11" i="29"/>
  <c r="DH11" i="29"/>
  <c r="DG11" i="29"/>
  <c r="DF11" i="29"/>
  <c r="DE11" i="29"/>
  <c r="DD11" i="29"/>
  <c r="DC11" i="29"/>
  <c r="DB11" i="29"/>
  <c r="DA11" i="29"/>
  <c r="CZ11" i="29"/>
  <c r="CY11" i="29"/>
  <c r="CX11" i="29"/>
  <c r="CW11" i="29"/>
  <c r="CV11" i="29"/>
  <c r="CU11" i="29"/>
  <c r="CT11" i="29"/>
  <c r="CS11" i="29"/>
  <c r="CR11" i="29"/>
  <c r="CQ11" i="29"/>
  <c r="CP11" i="29"/>
  <c r="CO11" i="29"/>
  <c r="CN11" i="29"/>
  <c r="CM11" i="29"/>
  <c r="CL11" i="29"/>
  <c r="CK11" i="29"/>
  <c r="CJ11" i="29"/>
  <c r="CI11" i="29"/>
  <c r="CH11" i="29"/>
  <c r="CG11" i="29"/>
  <c r="CF11" i="29"/>
  <c r="CE11" i="29"/>
  <c r="CD11" i="29"/>
  <c r="CC11" i="29"/>
  <c r="CB11" i="29"/>
  <c r="CA11" i="29"/>
  <c r="BZ11" i="29"/>
  <c r="BY11" i="29"/>
  <c r="BX11" i="29"/>
  <c r="BW11" i="29"/>
  <c r="BV11" i="29"/>
  <c r="BU11" i="29"/>
  <c r="BT11" i="29"/>
  <c r="BS11" i="29"/>
  <c r="BR11" i="29"/>
  <c r="BQ11" i="29"/>
  <c r="BP11" i="29"/>
  <c r="BO11" i="29"/>
  <c r="BN11" i="29"/>
  <c r="BM11" i="29"/>
  <c r="BL11" i="29"/>
  <c r="BK11" i="29"/>
  <c r="BJ11" i="29"/>
  <c r="BI11" i="29"/>
  <c r="BH11" i="29"/>
  <c r="BG11" i="29"/>
  <c r="BF11" i="29"/>
  <c r="BE11" i="29"/>
  <c r="BD11" i="29"/>
  <c r="BC11" i="29"/>
  <c r="BB11" i="29"/>
  <c r="BA11" i="29"/>
  <c r="AZ11" i="29"/>
  <c r="AY11" i="29"/>
  <c r="AX11" i="29"/>
  <c r="AW11" i="29"/>
  <c r="AV11" i="29"/>
  <c r="AU11" i="29"/>
  <c r="AT11" i="29"/>
  <c r="AS11" i="29"/>
  <c r="AR11" i="29"/>
  <c r="AQ11" i="29"/>
  <c r="AP11" i="29"/>
  <c r="AO11" i="29"/>
  <c r="AN11" i="29"/>
  <c r="AM11" i="29"/>
  <c r="AL11" i="29"/>
  <c r="AK11" i="29"/>
  <c r="AJ11" i="29"/>
  <c r="AI11" i="29"/>
  <c r="AH11" i="29"/>
  <c r="AG11" i="29"/>
  <c r="AF11"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I41" i="29"/>
  <c r="F41" i="29"/>
  <c r="J41" i="29"/>
  <c r="C41" i="29"/>
  <c r="C38" i="29"/>
  <c r="E41" i="29"/>
  <c r="E38" i="29"/>
  <c r="D38" i="29"/>
  <c r="G41" i="29"/>
  <c r="H40" i="29"/>
  <c r="I40" i="29"/>
  <c r="H41" i="29"/>
  <c r="L41" i="29"/>
  <c r="D41" i="29"/>
  <c r="C40" i="29"/>
  <c r="G40" i="29"/>
  <c r="F40" i="29"/>
  <c r="E40" i="29"/>
  <c r="D40" i="29"/>
  <c r="E39" i="29"/>
  <c r="M41" i="29"/>
  <c r="C39" i="29"/>
  <c r="D39" i="29"/>
  <c r="K41" i="29"/>
  <c r="GB28" i="29" l="1"/>
  <c r="K63" i="20"/>
  <c r="EW29" i="29"/>
  <c r="K32" i="20"/>
  <c r="FE29" i="29"/>
  <c r="K40" i="20"/>
  <c r="FM29" i="29"/>
  <c r="K48" i="20"/>
  <c r="GC29" i="29"/>
  <c r="K64" i="20"/>
  <c r="DZ29" i="29"/>
  <c r="K9" i="20"/>
  <c r="EH29" i="29"/>
  <c r="K17" i="20"/>
  <c r="EP29" i="29"/>
  <c r="K25" i="20"/>
  <c r="EX29" i="29"/>
  <c r="K33" i="20"/>
  <c r="FF28" i="29"/>
  <c r="K41" i="20"/>
  <c r="FN28" i="29"/>
  <c r="K49" i="20"/>
  <c r="FV29" i="29"/>
  <c r="K57" i="20"/>
  <c r="GD29" i="29"/>
  <c r="K65" i="20"/>
  <c r="GL29" i="29"/>
  <c r="K73" i="20"/>
  <c r="EN28" i="29"/>
  <c r="K23" i="20"/>
  <c r="FD28" i="29"/>
  <c r="K39" i="20"/>
  <c r="FT29" i="29"/>
  <c r="K55" i="20"/>
  <c r="DS28" i="29"/>
  <c r="K2" i="20"/>
  <c r="EA28" i="29"/>
  <c r="K10" i="20"/>
  <c r="EI28" i="29"/>
  <c r="K18" i="20"/>
  <c r="EQ28" i="29"/>
  <c r="K26" i="20"/>
  <c r="EY28" i="29"/>
  <c r="K34" i="20"/>
  <c r="DT28" i="29"/>
  <c r="K3" i="20"/>
  <c r="EJ29" i="29"/>
  <c r="K19" i="20"/>
  <c r="FH28" i="29"/>
  <c r="K43" i="20"/>
  <c r="FX29" i="29"/>
  <c r="K59" i="20"/>
  <c r="EF29" i="29"/>
  <c r="K15" i="20"/>
  <c r="EV29" i="29"/>
  <c r="K31" i="20"/>
  <c r="DU29" i="29"/>
  <c r="K4" i="20"/>
  <c r="EC28" i="29"/>
  <c r="K12" i="20"/>
  <c r="FI29" i="29"/>
  <c r="K44" i="20"/>
  <c r="FY29" i="29"/>
  <c r="K60" i="20"/>
  <c r="ED29" i="29"/>
  <c r="K13" i="20"/>
  <c r="EE29" i="29"/>
  <c r="K14" i="20"/>
  <c r="GI29" i="29"/>
  <c r="K70" i="20"/>
  <c r="GD70" i="29"/>
  <c r="B227" i="25"/>
  <c r="HP19" i="5"/>
  <c r="HP26" i="5"/>
  <c r="HP21" i="5"/>
  <c r="HP72" i="5"/>
  <c r="HP73" i="5"/>
  <c r="HQ68" i="5"/>
  <c r="HQ22" i="5"/>
  <c r="HQ70" i="5"/>
  <c r="HQ24" i="5"/>
  <c r="CD13" i="5"/>
  <c r="BZ15" i="5"/>
  <c r="BV16" i="5"/>
  <c r="BR14" i="5"/>
  <c r="BP14" i="5"/>
  <c r="BT16" i="5"/>
  <c r="CB13" i="5"/>
  <c r="BY15" i="5"/>
  <c r="BX15" i="5"/>
  <c r="BM14" i="5"/>
  <c r="BR17" i="5"/>
  <c r="BQ17" i="5"/>
  <c r="CC13" i="5"/>
  <c r="BU16" i="5"/>
  <c r="BO17" i="5"/>
  <c r="BP17" i="5"/>
  <c r="CA13" i="5"/>
  <c r="BW15" i="5"/>
  <c r="BK14" i="5"/>
  <c r="BS16" i="5"/>
  <c r="HD12" i="5"/>
  <c r="HL11" i="5"/>
  <c r="HK11" i="5"/>
  <c r="HM11" i="5"/>
  <c r="HQ11" i="5"/>
  <c r="HQ12" i="5"/>
  <c r="HN11" i="5"/>
  <c r="HL13" i="5"/>
  <c r="HM13" i="5"/>
  <c r="HJ12" i="5"/>
  <c r="HF13" i="5"/>
  <c r="HO11" i="5"/>
  <c r="HF11" i="5"/>
  <c r="HP12" i="5"/>
  <c r="HK12" i="5"/>
  <c r="HH13" i="5"/>
  <c r="HI11" i="5"/>
  <c r="HI12" i="5"/>
  <c r="HN13" i="5"/>
  <c r="HG13" i="5"/>
  <c r="HH12" i="5"/>
  <c r="HM12" i="5"/>
  <c r="HP13" i="5"/>
  <c r="HG11" i="5"/>
  <c r="HG12" i="5"/>
  <c r="HO13" i="5"/>
  <c r="HB29" i="5"/>
  <c r="HB28" i="5"/>
  <c r="HA28" i="5"/>
  <c r="HA29" i="5"/>
  <c r="GZ29" i="5"/>
  <c r="GZ28" i="5"/>
  <c r="GY28" i="5"/>
  <c r="GY29" i="5"/>
  <c r="GX28" i="5"/>
  <c r="GX29" i="5"/>
  <c r="GW28" i="5"/>
  <c r="GW29" i="5"/>
  <c r="HT9" i="5"/>
  <c r="BF70" i="29"/>
  <c r="FF70" i="29"/>
  <c r="BV70" i="29"/>
  <c r="DY70" i="29"/>
  <c r="CV71" i="29"/>
  <c r="CN70" i="29"/>
  <c r="AB71" i="29"/>
  <c r="CO70" i="29"/>
  <c r="DU70" i="29"/>
  <c r="EM71" i="29"/>
  <c r="CL71" i="29"/>
  <c r="EC71" i="29"/>
  <c r="EE71" i="29"/>
  <c r="EP71" i="29"/>
  <c r="EK71" i="29"/>
  <c r="CD71" i="29"/>
  <c r="E71" i="29"/>
  <c r="AU71" i="29"/>
  <c r="CU70" i="29"/>
  <c r="GU71" i="29"/>
  <c r="CM70" i="29"/>
  <c r="T71" i="29"/>
  <c r="BH71" i="29"/>
  <c r="CF71" i="29"/>
  <c r="EY71" i="29"/>
  <c r="CE70" i="29"/>
  <c r="BQ70" i="29"/>
  <c r="BX71" i="29"/>
  <c r="EQ71" i="29"/>
  <c r="GV70" i="29"/>
  <c r="Z71" i="29"/>
  <c r="AI70" i="29"/>
  <c r="DA71" i="29"/>
  <c r="AK70" i="29"/>
  <c r="DM71" i="29"/>
  <c r="FP71" i="29"/>
  <c r="R70" i="29"/>
  <c r="EI71" i="29"/>
  <c r="FH70" i="29"/>
  <c r="AJ70" i="29"/>
  <c r="AW70" i="29"/>
  <c r="AM71" i="29"/>
  <c r="K71" i="29"/>
  <c r="AA70" i="29"/>
  <c r="FV70" i="29"/>
  <c r="I70" i="29"/>
  <c r="BY71" i="29"/>
  <c r="FI70" i="29"/>
  <c r="EZ70" i="29"/>
  <c r="FY70" i="29"/>
  <c r="O71" i="29"/>
  <c r="FG70" i="29"/>
  <c r="CW70" i="29"/>
  <c r="ER70" i="29"/>
  <c r="CG70" i="29"/>
  <c r="GG71" i="29"/>
  <c r="BI71" i="29"/>
  <c r="BW71" i="29"/>
  <c r="EJ70" i="29"/>
  <c r="L70" i="29"/>
  <c r="FS71" i="29"/>
  <c r="BA70" i="29"/>
  <c r="S71" i="29"/>
  <c r="GO71" i="29"/>
  <c r="FQ70" i="29"/>
  <c r="EX71" i="29"/>
  <c r="GT70" i="29"/>
  <c r="AR71" i="29"/>
  <c r="DD71" i="29"/>
  <c r="BE70" i="29"/>
  <c r="FA70" i="29"/>
  <c r="FK71" i="29"/>
  <c r="U70" i="29"/>
  <c r="GR71" i="29"/>
  <c r="DI71" i="29"/>
  <c r="BL71" i="29"/>
  <c r="CS70" i="29"/>
  <c r="Y70" i="29"/>
  <c r="J71" i="29"/>
  <c r="BD71" i="29"/>
  <c r="P71" i="29"/>
  <c r="BM70" i="29"/>
  <c r="FT70" i="29"/>
  <c r="EN70" i="29"/>
  <c r="DR71" i="29"/>
  <c r="GM70" i="29"/>
  <c r="EA70" i="29"/>
  <c r="BO70" i="29"/>
  <c r="GK71" i="29"/>
  <c r="EH70" i="29"/>
  <c r="FM71" i="29"/>
  <c r="AO71" i="29"/>
  <c r="DJ70" i="29"/>
  <c r="FL71" i="29"/>
  <c r="CZ71" i="29"/>
  <c r="AN71" i="29"/>
  <c r="D71" i="29"/>
  <c r="EW70" i="29"/>
  <c r="DE71" i="29"/>
  <c r="AS71" i="29"/>
  <c r="AC70" i="29"/>
  <c r="BP71" i="29"/>
  <c r="GE71" i="29"/>
  <c r="DS71" i="29"/>
  <c r="BG71" i="29"/>
  <c r="GN70" i="29"/>
  <c r="EB70" i="29"/>
  <c r="GC70" i="29"/>
  <c r="ES70" i="29"/>
  <c r="DG71" i="29"/>
  <c r="DH70" i="29"/>
  <c r="DX70" i="29"/>
  <c r="H70" i="29"/>
  <c r="CK71" i="29"/>
  <c r="GJ70" i="29"/>
  <c r="Q70" i="29"/>
  <c r="BU71" i="29"/>
  <c r="BN71" i="29"/>
  <c r="FU70" i="29"/>
  <c r="AG70" i="29"/>
  <c r="AX71" i="29"/>
  <c r="CT70" i="29"/>
  <c r="FD71" i="29"/>
  <c r="CR71" i="29"/>
  <c r="AF71" i="29"/>
  <c r="AH70" i="29"/>
  <c r="AZ71" i="29"/>
  <c r="EG70" i="29"/>
  <c r="FW71" i="29"/>
  <c r="DK71" i="29"/>
  <c r="AY71" i="29"/>
  <c r="GF70" i="29"/>
  <c r="DT70" i="29"/>
  <c r="AP70" i="29"/>
  <c r="FE70" i="29"/>
  <c r="CB70" i="29"/>
  <c r="CY71" i="29"/>
  <c r="CJ70" i="29"/>
  <c r="BT71" i="29"/>
  <c r="DP70" i="29"/>
  <c r="GS71" i="29"/>
  <c r="GB71" i="29"/>
  <c r="X70" i="29"/>
  <c r="GL71" i="29"/>
  <c r="CC71" i="29"/>
  <c r="DZ70" i="29"/>
  <c r="AV71" i="29"/>
  <c r="F70" i="29"/>
  <c r="F71" i="29"/>
  <c r="N71" i="29"/>
  <c r="N70" i="29"/>
  <c r="V70" i="29"/>
  <c r="V71" i="29"/>
  <c r="AD70" i="29"/>
  <c r="AD71" i="29"/>
  <c r="AL70" i="29"/>
  <c r="AL71" i="29"/>
  <c r="AT71" i="29"/>
  <c r="AT70" i="29"/>
  <c r="BB70" i="29"/>
  <c r="BB71" i="29"/>
  <c r="BJ70" i="29"/>
  <c r="BJ71" i="29"/>
  <c r="BR70" i="29"/>
  <c r="BR71" i="29"/>
  <c r="BZ71" i="29"/>
  <c r="BZ70" i="29"/>
  <c r="CH70" i="29"/>
  <c r="CH71" i="29"/>
  <c r="CP70" i="29"/>
  <c r="CP71" i="29"/>
  <c r="CX70" i="29"/>
  <c r="CX71" i="29"/>
  <c r="DF71" i="29"/>
  <c r="DF70" i="29"/>
  <c r="DN70" i="29"/>
  <c r="DN71" i="29"/>
  <c r="DV70" i="29"/>
  <c r="DV71" i="29"/>
  <c r="ED70" i="29"/>
  <c r="ED71" i="29"/>
  <c r="EL71" i="29"/>
  <c r="EL70" i="29"/>
  <c r="ET70" i="29"/>
  <c r="ET71" i="29"/>
  <c r="FB70" i="29"/>
  <c r="FB71" i="29"/>
  <c r="FJ70" i="29"/>
  <c r="FJ71" i="29"/>
  <c r="FR71" i="29"/>
  <c r="FR70" i="29"/>
  <c r="FZ70" i="29"/>
  <c r="FZ71" i="29"/>
  <c r="GH70" i="29"/>
  <c r="GH71" i="29"/>
  <c r="GP70" i="29"/>
  <c r="GP71" i="29"/>
  <c r="FN71" i="29"/>
  <c r="DB71" i="29"/>
  <c r="EV71" i="29"/>
  <c r="FO71" i="29"/>
  <c r="DC71" i="29"/>
  <c r="AQ71" i="29"/>
  <c r="FX70" i="29"/>
  <c r="DL70" i="29"/>
  <c r="DQ70" i="29"/>
  <c r="CA71" i="29"/>
  <c r="EF71" i="29"/>
  <c r="G70" i="29"/>
  <c r="G71" i="29"/>
  <c r="W70" i="29"/>
  <c r="W71" i="29"/>
  <c r="AE70" i="29"/>
  <c r="AE71" i="29"/>
  <c r="BC70" i="29"/>
  <c r="BC71" i="29"/>
  <c r="BK70" i="29"/>
  <c r="BK71" i="29"/>
  <c r="CI70" i="29"/>
  <c r="CI71" i="29"/>
  <c r="CQ70" i="29"/>
  <c r="CQ71" i="29"/>
  <c r="DO70" i="29"/>
  <c r="DO71" i="29"/>
  <c r="DW70" i="29"/>
  <c r="DW71" i="29"/>
  <c r="EU70" i="29"/>
  <c r="EU71" i="29"/>
  <c r="FC70" i="29"/>
  <c r="FC71" i="29"/>
  <c r="GA70" i="29"/>
  <c r="GA71" i="29"/>
  <c r="GI70" i="29"/>
  <c r="GI71" i="29"/>
  <c r="GQ70" i="29"/>
  <c r="GQ71" i="29"/>
  <c r="EO71" i="29"/>
  <c r="M71" i="29"/>
  <c r="BS71" i="29"/>
  <c r="C71" i="29"/>
  <c r="E75" i="29"/>
  <c r="GE54" i="29"/>
  <c r="EL50" i="29"/>
  <c r="AX32" i="29"/>
  <c r="DR32" i="29"/>
  <c r="FN32" i="29"/>
  <c r="FB34" i="29"/>
  <c r="AD35" i="29"/>
  <c r="BZ35" i="29"/>
  <c r="EL35" i="29"/>
  <c r="GH35" i="29"/>
  <c r="GD62" i="29"/>
  <c r="AP28" i="29"/>
  <c r="Z54" i="29"/>
  <c r="BL53" i="29"/>
  <c r="AH32" i="29"/>
  <c r="BF32" i="29"/>
  <c r="DB32" i="29"/>
  <c r="AT34" i="29"/>
  <c r="CX35" i="29"/>
  <c r="DV35" i="29"/>
  <c r="GP35" i="29"/>
  <c r="FT28" i="29"/>
  <c r="H53" i="29"/>
  <c r="J32" i="29"/>
  <c r="AP32" i="29"/>
  <c r="BV32" i="29"/>
  <c r="CT32" i="29"/>
  <c r="DJ32" i="29"/>
  <c r="EH32" i="29"/>
  <c r="FF32" i="29"/>
  <c r="GD32" i="29"/>
  <c r="AD34" i="29"/>
  <c r="N35" i="29"/>
  <c r="BJ35" i="29"/>
  <c r="ED35" i="29"/>
  <c r="GR28" i="29"/>
  <c r="T54" i="29"/>
  <c r="AR54" i="29"/>
  <c r="BP54" i="29"/>
  <c r="CN54" i="29"/>
  <c r="DL54" i="29"/>
  <c r="EJ54" i="29"/>
  <c r="FH54" i="29"/>
  <c r="GF54" i="29"/>
  <c r="J53" i="29"/>
  <c r="AH53" i="29"/>
  <c r="BF53" i="29"/>
  <c r="CT53" i="29"/>
  <c r="DJ53" i="29"/>
  <c r="EP53" i="29"/>
  <c r="FV53" i="29"/>
  <c r="GT53" i="29"/>
  <c r="BL50" i="29"/>
  <c r="G32" i="29"/>
  <c r="O32" i="29"/>
  <c r="W32" i="29"/>
  <c r="AE32" i="29"/>
  <c r="AM32" i="29"/>
  <c r="AU32" i="29"/>
  <c r="BC32" i="29"/>
  <c r="BK32" i="29"/>
  <c r="BS32" i="29"/>
  <c r="CA32" i="29"/>
  <c r="D54" i="29"/>
  <c r="AB54" i="29"/>
  <c r="AZ54" i="29"/>
  <c r="BX54" i="29"/>
  <c r="CV54" i="29"/>
  <c r="DT54" i="29"/>
  <c r="EZ54" i="29"/>
  <c r="GN54" i="29"/>
  <c r="R53" i="29"/>
  <c r="AP53" i="29"/>
  <c r="BN53" i="29"/>
  <c r="CL53" i="29"/>
  <c r="DZ53" i="29"/>
  <c r="FF53" i="29"/>
  <c r="GD53" i="29"/>
  <c r="CK29" i="29"/>
  <c r="CK28" i="29"/>
  <c r="Z29" i="29"/>
  <c r="CU28" i="29"/>
  <c r="CU29" i="29"/>
  <c r="L54" i="29"/>
  <c r="AJ54" i="29"/>
  <c r="BH54" i="29"/>
  <c r="CF54" i="29"/>
  <c r="EB54" i="29"/>
  <c r="ER54" i="29"/>
  <c r="FP54" i="29"/>
  <c r="GV54" i="29"/>
  <c r="Z53" i="29"/>
  <c r="AX53" i="29"/>
  <c r="CD53" i="29"/>
  <c r="DB53" i="29"/>
  <c r="DR53" i="29"/>
  <c r="EX53" i="29"/>
  <c r="FN53" i="29"/>
  <c r="GL53" i="29"/>
  <c r="CJ50" i="29"/>
  <c r="K29" i="29"/>
  <c r="FG54" i="29"/>
  <c r="DQ53" i="29"/>
  <c r="AM50" i="29"/>
  <c r="DJ28" i="29"/>
  <c r="DJ29" i="29"/>
  <c r="DB29" i="29"/>
  <c r="EQ57" i="29"/>
  <c r="AE62" i="29"/>
  <c r="FS62" i="29"/>
  <c r="P28" i="29"/>
  <c r="CI32" i="29"/>
  <c r="CQ32" i="29"/>
  <c r="CY32" i="29"/>
  <c r="DG32" i="29"/>
  <c r="DO32" i="29"/>
  <c r="DW32" i="29"/>
  <c r="EE32" i="29"/>
  <c r="C35" i="29"/>
  <c r="K35" i="29"/>
  <c r="S35" i="29"/>
  <c r="AA35" i="29"/>
  <c r="AI35" i="29"/>
  <c r="AQ35" i="29"/>
  <c r="AY35" i="29"/>
  <c r="BG35" i="29"/>
  <c r="BO35" i="29"/>
  <c r="BW35" i="29"/>
  <c r="CE35" i="29"/>
  <c r="CM35" i="29"/>
  <c r="CU35" i="29"/>
  <c r="DC35" i="29"/>
  <c r="DK35" i="29"/>
  <c r="DS35" i="29"/>
  <c r="EA35" i="29"/>
  <c r="EI35" i="29"/>
  <c r="EQ35" i="29"/>
  <c r="EY35" i="29"/>
  <c r="FG35" i="29"/>
  <c r="FO35" i="29"/>
  <c r="FW35" i="29"/>
  <c r="GE35" i="29"/>
  <c r="GM35" i="29"/>
  <c r="GU35" i="29"/>
  <c r="I57" i="29"/>
  <c r="Q57" i="29"/>
  <c r="Y57" i="29"/>
  <c r="AG57" i="29"/>
  <c r="AO57" i="29"/>
  <c r="AW57" i="29"/>
  <c r="BE57" i="29"/>
  <c r="BM57" i="29"/>
  <c r="BU57" i="29"/>
  <c r="CC57" i="29"/>
  <c r="CK57" i="29"/>
  <c r="CS57" i="29"/>
  <c r="DA57" i="29"/>
  <c r="DI57" i="29"/>
  <c r="DQ57" i="29"/>
  <c r="DY57" i="29"/>
  <c r="EG57" i="29"/>
  <c r="EO57" i="29"/>
  <c r="EW57" i="29"/>
  <c r="FE57" i="29"/>
  <c r="FM57" i="29"/>
  <c r="FU57" i="29"/>
  <c r="GC57" i="29"/>
  <c r="GK57" i="29"/>
  <c r="GS57" i="29"/>
  <c r="I62" i="29"/>
  <c r="Q62" i="29"/>
  <c r="Y62" i="29"/>
  <c r="Z63" i="29" s="1"/>
  <c r="AG62" i="29"/>
  <c r="AO62" i="29"/>
  <c r="AW62" i="29"/>
  <c r="BE62" i="29"/>
  <c r="BM62" i="29"/>
  <c r="BU62" i="29"/>
  <c r="CC62" i="29"/>
  <c r="CK62" i="29"/>
  <c r="CS62" i="29"/>
  <c r="DA62" i="29"/>
  <c r="DI62" i="29"/>
  <c r="DQ62" i="29"/>
  <c r="DR63" i="29" s="1"/>
  <c r="DY62" i="29"/>
  <c r="EG62" i="29"/>
  <c r="EO62" i="29"/>
  <c r="EW62" i="29"/>
  <c r="FE62" i="29"/>
  <c r="FF63" i="29" s="1"/>
  <c r="FM62" i="29"/>
  <c r="FU62" i="29"/>
  <c r="GC62" i="29"/>
  <c r="GK62" i="29"/>
  <c r="GS62" i="29"/>
  <c r="EV28" i="29"/>
  <c r="H32" i="29"/>
  <c r="X32" i="29"/>
  <c r="AN32" i="29"/>
  <c r="BD32" i="29"/>
  <c r="BT32" i="29"/>
  <c r="CJ32" i="29"/>
  <c r="CZ32" i="29"/>
  <c r="DP32" i="29"/>
  <c r="EF32" i="29"/>
  <c r="EV32" i="29"/>
  <c r="FL32" i="29"/>
  <c r="GB32" i="29"/>
  <c r="CL28" i="29"/>
  <c r="AX29" i="29"/>
  <c r="FF29" i="29"/>
  <c r="AC53" i="29"/>
  <c r="AY50" i="29"/>
  <c r="P32" i="29"/>
  <c r="AF32" i="29"/>
  <c r="AV32" i="29"/>
  <c r="BL32" i="29"/>
  <c r="CB32" i="29"/>
  <c r="CR32" i="29"/>
  <c r="DH32" i="29"/>
  <c r="DX32" i="29"/>
  <c r="EN32" i="29"/>
  <c r="FD32" i="29"/>
  <c r="FT32" i="29"/>
  <c r="GJ32" i="29"/>
  <c r="Q32" i="29"/>
  <c r="AO32" i="29"/>
  <c r="AW32" i="29"/>
  <c r="BM32" i="29"/>
  <c r="BU32" i="29"/>
  <c r="CK32" i="29"/>
  <c r="DA32" i="29"/>
  <c r="DI32" i="29"/>
  <c r="EG32" i="29"/>
  <c r="EO32" i="29"/>
  <c r="EW32" i="29"/>
  <c r="FM32" i="29"/>
  <c r="FU32" i="29"/>
  <c r="GC32" i="29"/>
  <c r="GK32" i="29"/>
  <c r="CT28" i="29"/>
  <c r="AY29" i="29"/>
  <c r="GB29" i="29"/>
  <c r="BN29" i="29"/>
  <c r="EX28" i="29"/>
  <c r="BZ29" i="29"/>
  <c r="DE54" i="29"/>
  <c r="D33" i="29"/>
  <c r="L33" i="29"/>
  <c r="T33" i="29"/>
  <c r="AB33" i="29"/>
  <c r="AJ33" i="29"/>
  <c r="AR33" i="29"/>
  <c r="AZ33" i="29"/>
  <c r="BH33" i="29"/>
  <c r="BP33" i="29"/>
  <c r="BX33" i="29"/>
  <c r="CF33" i="29"/>
  <c r="CN33" i="29"/>
  <c r="CV33" i="29"/>
  <c r="DD33" i="29"/>
  <c r="GT34" i="29"/>
  <c r="AS28" i="29"/>
  <c r="FV28" i="29"/>
  <c r="AC29" i="29"/>
  <c r="DP29" i="29"/>
  <c r="GO29" i="29"/>
  <c r="GO33" i="29"/>
  <c r="C34" i="29"/>
  <c r="K34" i="29"/>
  <c r="S34" i="29"/>
  <c r="AA34" i="29"/>
  <c r="AI34" i="29"/>
  <c r="AQ34" i="29"/>
  <c r="AY34" i="29"/>
  <c r="BG34" i="29"/>
  <c r="BO34" i="29"/>
  <c r="BW34" i="29"/>
  <c r="CE34" i="29"/>
  <c r="CM34" i="29"/>
  <c r="CU34" i="29"/>
  <c r="DC34" i="29"/>
  <c r="DK34" i="29"/>
  <c r="DS34" i="29"/>
  <c r="EA34" i="29"/>
  <c r="EI34" i="29"/>
  <c r="EQ34" i="29"/>
  <c r="EY34" i="29"/>
  <c r="FG34" i="29"/>
  <c r="FO34" i="29"/>
  <c r="FW34" i="29"/>
  <c r="GE34" i="29"/>
  <c r="GM34" i="29"/>
  <c r="GU34" i="29"/>
  <c r="AY62" i="29"/>
  <c r="DU28" i="29"/>
  <c r="FX28" i="29"/>
  <c r="AF29" i="29"/>
  <c r="CB29" i="29"/>
  <c r="DT29" i="29"/>
  <c r="GT32" i="29"/>
  <c r="GV34" i="29"/>
  <c r="DZ28" i="29"/>
  <c r="FY28" i="29"/>
  <c r="AH29" i="29"/>
  <c r="CO29" i="29"/>
  <c r="C32" i="29"/>
  <c r="K32" i="29"/>
  <c r="S32" i="29"/>
  <c r="AA32" i="29"/>
  <c r="AI32" i="29"/>
  <c r="AQ32" i="29"/>
  <c r="AY32" i="29"/>
  <c r="BG32" i="29"/>
  <c r="BO32" i="29"/>
  <c r="BW32" i="29"/>
  <c r="CE32" i="29"/>
  <c r="CM32" i="29"/>
  <c r="CU32" i="29"/>
  <c r="DC32" i="29"/>
  <c r="DK32" i="29"/>
  <c r="DS32" i="29"/>
  <c r="EA32" i="29"/>
  <c r="EI32" i="29"/>
  <c r="EQ32" i="29"/>
  <c r="EY32" i="29"/>
  <c r="FG32" i="29"/>
  <c r="FO32" i="29"/>
  <c r="FW32" i="29"/>
  <c r="GE32" i="29"/>
  <c r="GM32" i="29"/>
  <c r="GU32" i="29"/>
  <c r="GO34" i="29"/>
  <c r="G35" i="29"/>
  <c r="O35" i="29"/>
  <c r="W35" i="29"/>
  <c r="AE35" i="29"/>
  <c r="AM35" i="29"/>
  <c r="AU35" i="29"/>
  <c r="BC35" i="29"/>
  <c r="BK35" i="29"/>
  <c r="BS35" i="29"/>
  <c r="CA35" i="29"/>
  <c r="CI35" i="29"/>
  <c r="CQ35" i="29"/>
  <c r="CY35" i="29"/>
  <c r="DG35" i="29"/>
  <c r="DO35" i="29"/>
  <c r="DW35" i="29"/>
  <c r="EE35" i="29"/>
  <c r="EM35" i="29"/>
  <c r="EU35" i="29"/>
  <c r="FC35" i="29"/>
  <c r="FK35" i="29"/>
  <c r="FS35" i="29"/>
  <c r="GA35" i="29"/>
  <c r="GI35" i="29"/>
  <c r="GQ35" i="29"/>
  <c r="GK53" i="29"/>
  <c r="CQ50" i="29"/>
  <c r="FC50" i="29"/>
  <c r="EF28" i="29"/>
  <c r="GP28" i="29"/>
  <c r="AN29" i="29"/>
  <c r="CR29" i="29"/>
  <c r="GP32" i="29"/>
  <c r="GR34" i="29"/>
  <c r="H57" i="29"/>
  <c r="P57" i="29"/>
  <c r="X57" i="29"/>
  <c r="AF57" i="29"/>
  <c r="AN57" i="29"/>
  <c r="AV57" i="29"/>
  <c r="BD57" i="29"/>
  <c r="BL57" i="29"/>
  <c r="BT57" i="29"/>
  <c r="CB57" i="29"/>
  <c r="CJ57" i="29"/>
  <c r="CR57" i="29"/>
  <c r="CZ57" i="29"/>
  <c r="DH57" i="29"/>
  <c r="DP57" i="29"/>
  <c r="DX57" i="29"/>
  <c r="EF57" i="29"/>
  <c r="EN57" i="29"/>
  <c r="EV57" i="29"/>
  <c r="FD57" i="29"/>
  <c r="FL57" i="29"/>
  <c r="FT57" i="29"/>
  <c r="GB57" i="29"/>
  <c r="GJ57" i="29"/>
  <c r="GR57" i="29"/>
  <c r="H62" i="29"/>
  <c r="P62" i="29"/>
  <c r="X62" i="29"/>
  <c r="AF62" i="29"/>
  <c r="AN62" i="29"/>
  <c r="AV62" i="29"/>
  <c r="BD62" i="29"/>
  <c r="BL62" i="29"/>
  <c r="BT62" i="29"/>
  <c r="CB62" i="29"/>
  <c r="CJ62" i="29"/>
  <c r="CR62" i="29"/>
  <c r="CZ62" i="29"/>
  <c r="DH62" i="29"/>
  <c r="DP62" i="29"/>
  <c r="DX62" i="29"/>
  <c r="EF62" i="29"/>
  <c r="EN62" i="29"/>
  <c r="EV62" i="29"/>
  <c r="FD62" i="29"/>
  <c r="FL62" i="29"/>
  <c r="FT62" i="29"/>
  <c r="GB62" i="29"/>
  <c r="GJ62" i="29"/>
  <c r="GR62" i="29"/>
  <c r="FE28" i="29"/>
  <c r="BG29" i="29"/>
  <c r="DC29" i="29"/>
  <c r="FN29" i="29"/>
  <c r="F35" i="29"/>
  <c r="CH35" i="29"/>
  <c r="ET35" i="29"/>
  <c r="GM53" i="29"/>
  <c r="S54" i="29"/>
  <c r="AI54" i="29"/>
  <c r="BW54" i="29"/>
  <c r="CE54" i="29"/>
  <c r="AN33" i="29"/>
  <c r="AZ29" i="29"/>
  <c r="AZ28" i="29"/>
  <c r="GF28" i="29"/>
  <c r="GF29" i="29"/>
  <c r="Q33" i="29"/>
  <c r="BU33" i="29"/>
  <c r="CK33" i="29"/>
  <c r="GS33" i="29"/>
  <c r="X33" i="29"/>
  <c r="T28" i="29"/>
  <c r="T29" i="29"/>
  <c r="GN28" i="29"/>
  <c r="GN29" i="29"/>
  <c r="AW33" i="29"/>
  <c r="EG33" i="29"/>
  <c r="EW33" i="29"/>
  <c r="GC33" i="29"/>
  <c r="GK33" i="29"/>
  <c r="FH29" i="29"/>
  <c r="CM53" i="29"/>
  <c r="M28" i="29"/>
  <c r="M29" i="29"/>
  <c r="U29" i="29"/>
  <c r="U28" i="29"/>
  <c r="BI29" i="29"/>
  <c r="BI28" i="29"/>
  <c r="BQ29" i="29"/>
  <c r="BQ28" i="29"/>
  <c r="BY28" i="29"/>
  <c r="BY29" i="29"/>
  <c r="CG29" i="29"/>
  <c r="CG28" i="29"/>
  <c r="DE29" i="29"/>
  <c r="DE28" i="29"/>
  <c r="DM29" i="29"/>
  <c r="DM28" i="29"/>
  <c r="EK28" i="29"/>
  <c r="EK29" i="29"/>
  <c r="ES29" i="29"/>
  <c r="ES28" i="29"/>
  <c r="FA28" i="29"/>
  <c r="FA29" i="29"/>
  <c r="FQ28" i="29"/>
  <c r="FQ29" i="29"/>
  <c r="GG29" i="29"/>
  <c r="GG28" i="29"/>
  <c r="E28" i="29"/>
  <c r="V32" i="29"/>
  <c r="AT32" i="29"/>
  <c r="CH32" i="29"/>
  <c r="ET32" i="29"/>
  <c r="FZ32" i="29"/>
  <c r="AB32" i="29"/>
  <c r="CF32" i="29"/>
  <c r="DT32" i="29"/>
  <c r="GN32" i="29"/>
  <c r="J33" i="29"/>
  <c r="R33" i="29"/>
  <c r="Z33" i="29"/>
  <c r="AH33" i="29"/>
  <c r="AP33" i="29"/>
  <c r="AX33" i="29"/>
  <c r="BF33" i="29"/>
  <c r="BN33" i="29"/>
  <c r="BV33" i="29"/>
  <c r="CD33" i="29"/>
  <c r="CL33" i="29"/>
  <c r="CT33" i="29"/>
  <c r="DB33" i="29"/>
  <c r="DJ33" i="29"/>
  <c r="DR33" i="29"/>
  <c r="DZ33" i="29"/>
  <c r="EH33" i="29"/>
  <c r="EP33" i="29"/>
  <c r="EX33" i="29"/>
  <c r="FF33" i="29"/>
  <c r="FN33" i="29"/>
  <c r="FV33" i="29"/>
  <c r="GD33" i="29"/>
  <c r="GL33" i="29"/>
  <c r="GT33" i="29"/>
  <c r="X34" i="29"/>
  <c r="D53" i="29"/>
  <c r="EC29" i="29"/>
  <c r="EM32" i="29"/>
  <c r="EU32" i="29"/>
  <c r="FC32" i="29"/>
  <c r="FK32" i="29"/>
  <c r="FS32" i="29"/>
  <c r="GA32" i="29"/>
  <c r="GI32" i="29"/>
  <c r="E32" i="29"/>
  <c r="U32" i="29"/>
  <c r="AS32" i="29"/>
  <c r="BA32" i="29"/>
  <c r="BI32" i="29"/>
  <c r="BQ32" i="29"/>
  <c r="CG32" i="29"/>
  <c r="DE32" i="29"/>
  <c r="DM32" i="29"/>
  <c r="DU32" i="29"/>
  <c r="EK32" i="29"/>
  <c r="ES32" i="29"/>
  <c r="FY32" i="29"/>
  <c r="GG32" i="29"/>
  <c r="C33" i="29"/>
  <c r="K33" i="29"/>
  <c r="S33" i="29"/>
  <c r="AA33" i="29"/>
  <c r="AI33" i="29"/>
  <c r="AQ33" i="29"/>
  <c r="AY33" i="29"/>
  <c r="BG33" i="29"/>
  <c r="BO33" i="29"/>
  <c r="BW33" i="29"/>
  <c r="CE33" i="29"/>
  <c r="CM33" i="29"/>
  <c r="CU33" i="29"/>
  <c r="DC33" i="29"/>
  <c r="DK33" i="29"/>
  <c r="DS33" i="29"/>
  <c r="EA33" i="29"/>
  <c r="EI33" i="29"/>
  <c r="EQ33" i="29"/>
  <c r="EY33" i="29"/>
  <c r="FG33" i="29"/>
  <c r="FO33" i="29"/>
  <c r="FW33" i="29"/>
  <c r="GE33" i="29"/>
  <c r="GM33" i="29"/>
  <c r="GU33" i="29"/>
  <c r="I34" i="29"/>
  <c r="Q34" i="29"/>
  <c r="Y34" i="29"/>
  <c r="AG34" i="29"/>
  <c r="AO34" i="29"/>
  <c r="AW34" i="29"/>
  <c r="BE34" i="29"/>
  <c r="BM34" i="29"/>
  <c r="BU34" i="29"/>
  <c r="CC34" i="29"/>
  <c r="CK34" i="29"/>
  <c r="CS34" i="29"/>
  <c r="DA34" i="29"/>
  <c r="DI34" i="29"/>
  <c r="DQ34" i="29"/>
  <c r="DY34" i="29"/>
  <c r="EG34" i="29"/>
  <c r="EO34" i="29"/>
  <c r="EW34" i="29"/>
  <c r="FE34" i="29"/>
  <c r="FM34" i="29"/>
  <c r="FU34" i="29"/>
  <c r="GC34" i="29"/>
  <c r="GK34" i="29"/>
  <c r="O34" i="29"/>
  <c r="AU34" i="29"/>
  <c r="BC34" i="29"/>
  <c r="BK34" i="29"/>
  <c r="CA34" i="29"/>
  <c r="DG34" i="29"/>
  <c r="DW34" i="29"/>
  <c r="EE34" i="29"/>
  <c r="EU34" i="29"/>
  <c r="FS34" i="29"/>
  <c r="GA34" i="29"/>
  <c r="GI34" i="29"/>
  <c r="BA29" i="29"/>
  <c r="F54" i="29"/>
  <c r="N54" i="29"/>
  <c r="V54" i="29"/>
  <c r="AD54" i="29"/>
  <c r="AL54" i="29"/>
  <c r="AT54" i="29"/>
  <c r="BB54" i="29"/>
  <c r="BJ54" i="29"/>
  <c r="BR54" i="29"/>
  <c r="BZ54" i="29"/>
  <c r="CH54" i="29"/>
  <c r="CP54" i="29"/>
  <c r="CX54" i="29"/>
  <c r="DF54" i="29"/>
  <c r="DN54" i="29"/>
  <c r="DV54" i="29"/>
  <c r="ED54" i="29"/>
  <c r="EL54" i="29"/>
  <c r="ET54" i="29"/>
  <c r="FB54" i="29"/>
  <c r="FJ54" i="29"/>
  <c r="FR54" i="29"/>
  <c r="FZ54" i="29"/>
  <c r="GH54" i="29"/>
  <c r="GP54" i="29"/>
  <c r="L53" i="29"/>
  <c r="T53" i="29"/>
  <c r="AB53" i="29"/>
  <c r="AJ53" i="29"/>
  <c r="AR53" i="29"/>
  <c r="AZ53" i="29"/>
  <c r="BH53" i="29"/>
  <c r="BP53" i="29"/>
  <c r="BX53" i="29"/>
  <c r="CF53" i="29"/>
  <c r="CN53" i="29"/>
  <c r="CV53" i="29"/>
  <c r="DD53" i="29"/>
  <c r="DL53" i="29"/>
  <c r="DT53" i="29"/>
  <c r="EB53" i="29"/>
  <c r="EJ53" i="29"/>
  <c r="ER53" i="29"/>
  <c r="EZ53" i="29"/>
  <c r="FH53" i="29"/>
  <c r="FP53" i="29"/>
  <c r="FX53" i="29"/>
  <c r="GF53" i="29"/>
  <c r="GN53" i="29"/>
  <c r="GV53" i="29"/>
  <c r="BF50" i="29"/>
  <c r="DJ50" i="29"/>
  <c r="O28" i="29"/>
  <c r="EW28" i="29"/>
  <c r="GI28" i="29"/>
  <c r="BK28" i="29"/>
  <c r="DL33" i="29"/>
  <c r="DT33" i="29"/>
  <c r="EB33" i="29"/>
  <c r="EJ33" i="29"/>
  <c r="ER33" i="29"/>
  <c r="EZ33" i="29"/>
  <c r="FH33" i="29"/>
  <c r="FP33" i="29"/>
  <c r="FX33" i="29"/>
  <c r="GF33" i="29"/>
  <c r="GN33" i="29"/>
  <c r="GV33" i="29"/>
  <c r="J34" i="29"/>
  <c r="R34" i="29"/>
  <c r="Z34" i="29"/>
  <c r="AH34" i="29"/>
  <c r="AP34" i="29"/>
  <c r="AX34" i="29"/>
  <c r="BF34" i="29"/>
  <c r="BN34" i="29"/>
  <c r="BV34" i="29"/>
  <c r="CD34" i="29"/>
  <c r="CL34" i="29"/>
  <c r="CT34" i="29"/>
  <c r="DB34" i="29"/>
  <c r="DJ34" i="29"/>
  <c r="DR34" i="29"/>
  <c r="DZ34" i="29"/>
  <c r="EH34" i="29"/>
  <c r="EP34" i="29"/>
  <c r="EX34" i="29"/>
  <c r="FF34" i="29"/>
  <c r="FN34" i="29"/>
  <c r="FV34" i="29"/>
  <c r="GD34" i="29"/>
  <c r="GL34" i="29"/>
  <c r="D35" i="29"/>
  <c r="L35" i="29"/>
  <c r="T35" i="29"/>
  <c r="AB35" i="29"/>
  <c r="AJ35" i="29"/>
  <c r="AR35" i="29"/>
  <c r="AZ35" i="29"/>
  <c r="BH35" i="29"/>
  <c r="BP35" i="29"/>
  <c r="BX35" i="29"/>
  <c r="CF35" i="29"/>
  <c r="CN35" i="29"/>
  <c r="CV35" i="29"/>
  <c r="DD35" i="29"/>
  <c r="DL35" i="29"/>
  <c r="DT35" i="29"/>
  <c r="EB35" i="29"/>
  <c r="EJ35" i="29"/>
  <c r="ER35" i="29"/>
  <c r="EZ35" i="29"/>
  <c r="FH35" i="29"/>
  <c r="FP35" i="29"/>
  <c r="FX35" i="29"/>
  <c r="GF35" i="29"/>
  <c r="GN35" i="29"/>
  <c r="GV35" i="29"/>
  <c r="H54" i="29"/>
  <c r="P54" i="29"/>
  <c r="X54" i="29"/>
  <c r="AF54" i="29"/>
  <c r="AN54" i="29"/>
  <c r="BD54" i="29"/>
  <c r="BL54" i="29"/>
  <c r="BT54" i="29"/>
  <c r="CB54" i="29"/>
  <c r="CJ54" i="29"/>
  <c r="CR54" i="29"/>
  <c r="CZ54" i="29"/>
  <c r="DH54" i="29"/>
  <c r="DP54" i="29"/>
  <c r="CA29" i="29"/>
  <c r="E35" i="29"/>
  <c r="M35" i="29"/>
  <c r="U35" i="29"/>
  <c r="AC35" i="29"/>
  <c r="AK35" i="29"/>
  <c r="AS35" i="29"/>
  <c r="BA35" i="29"/>
  <c r="BI35" i="29"/>
  <c r="BQ35" i="29"/>
  <c r="BY35" i="29"/>
  <c r="CG35" i="29"/>
  <c r="CO35" i="29"/>
  <c r="CW35" i="29"/>
  <c r="DE35" i="29"/>
  <c r="DM35" i="29"/>
  <c r="DU35" i="29"/>
  <c r="EC35" i="29"/>
  <c r="EK35" i="29"/>
  <c r="ES35" i="29"/>
  <c r="FA35" i="29"/>
  <c r="FI35" i="29"/>
  <c r="FQ35" i="29"/>
  <c r="FY35" i="29"/>
  <c r="GG35" i="29"/>
  <c r="GO35" i="29"/>
  <c r="C57" i="29"/>
  <c r="K57" i="29"/>
  <c r="S57" i="29"/>
  <c r="AA57" i="29"/>
  <c r="AI57" i="29"/>
  <c r="AQ57" i="29"/>
  <c r="AY57" i="29"/>
  <c r="BG57" i="29"/>
  <c r="BO57" i="29"/>
  <c r="BW57" i="29"/>
  <c r="CE57" i="29"/>
  <c r="CM57" i="29"/>
  <c r="CU57" i="29"/>
  <c r="DC57" i="29"/>
  <c r="DK57" i="29"/>
  <c r="DS57" i="29"/>
  <c r="EA57" i="29"/>
  <c r="EI57" i="29"/>
  <c r="EY57" i="29"/>
  <c r="FG57" i="29"/>
  <c r="FO57" i="29"/>
  <c r="FW57" i="29"/>
  <c r="GE57" i="29"/>
  <c r="GM57" i="29"/>
  <c r="GU57" i="29"/>
  <c r="C62" i="29"/>
  <c r="K62" i="29"/>
  <c r="S62" i="29"/>
  <c r="AA62" i="29"/>
  <c r="AI62" i="29"/>
  <c r="AQ62" i="29"/>
  <c r="BG62" i="29"/>
  <c r="BO62" i="29"/>
  <c r="BW62" i="29"/>
  <c r="CE62" i="29"/>
  <c r="CM62" i="29"/>
  <c r="CU62" i="29"/>
  <c r="DC62" i="29"/>
  <c r="DK62" i="29"/>
  <c r="DS62" i="29"/>
  <c r="EA62" i="29"/>
  <c r="EI62" i="29"/>
  <c r="EQ62" i="29"/>
  <c r="EY62" i="29"/>
  <c r="FG62" i="29"/>
  <c r="FO62" i="29"/>
  <c r="FW62" i="29"/>
  <c r="GE62" i="29"/>
  <c r="GM62" i="29"/>
  <c r="GU62" i="29"/>
  <c r="Q29" i="29"/>
  <c r="Q28" i="29"/>
  <c r="DA29" i="29"/>
  <c r="DA28" i="29"/>
  <c r="EO29" i="29"/>
  <c r="EO28" i="29"/>
  <c r="AG28" i="29"/>
  <c r="DQ28" i="29"/>
  <c r="FM28" i="29"/>
  <c r="DX54" i="29"/>
  <c r="EF54" i="29"/>
  <c r="EN54" i="29"/>
  <c r="EV54" i="29"/>
  <c r="FD54" i="29"/>
  <c r="FL54" i="29"/>
  <c r="FT54" i="29"/>
  <c r="GB54" i="29"/>
  <c r="GJ54" i="29"/>
  <c r="GR54" i="29"/>
  <c r="F53" i="29"/>
  <c r="N53" i="29"/>
  <c r="V53" i="29"/>
  <c r="AD53" i="29"/>
  <c r="AL53" i="29"/>
  <c r="AT53" i="29"/>
  <c r="BB53" i="29"/>
  <c r="BJ53" i="29"/>
  <c r="BR53" i="29"/>
  <c r="BZ53" i="29"/>
  <c r="CH53" i="29"/>
  <c r="CP53" i="29"/>
  <c r="CX53" i="29"/>
  <c r="DF53" i="29"/>
  <c r="DN53" i="29"/>
  <c r="DV53" i="29"/>
  <c r="ED53" i="29"/>
  <c r="EL53" i="29"/>
  <c r="ET53" i="29"/>
  <c r="FB53" i="29"/>
  <c r="FJ53" i="29"/>
  <c r="FR53" i="29"/>
  <c r="FZ53" i="29"/>
  <c r="GH53" i="29"/>
  <c r="GP53" i="29"/>
  <c r="L50" i="29"/>
  <c r="DT50" i="29"/>
  <c r="GN50" i="29"/>
  <c r="GV50" i="29"/>
  <c r="J57" i="29"/>
  <c r="R57" i="29"/>
  <c r="Z57" i="29"/>
  <c r="AH57" i="29"/>
  <c r="AP57" i="29"/>
  <c r="AX57" i="29"/>
  <c r="BF57" i="29"/>
  <c r="BN57" i="29"/>
  <c r="BV57" i="29"/>
  <c r="CD57" i="29"/>
  <c r="CL57" i="29"/>
  <c r="CT57" i="29"/>
  <c r="DB57" i="29"/>
  <c r="DJ57" i="29"/>
  <c r="DR57" i="29"/>
  <c r="DZ57" i="29"/>
  <c r="EH57" i="29"/>
  <c r="EP57" i="29"/>
  <c r="EX57" i="29"/>
  <c r="FF57" i="29"/>
  <c r="FN57" i="29"/>
  <c r="FV57" i="29"/>
  <c r="GD57" i="29"/>
  <c r="GL57" i="29"/>
  <c r="GT57" i="29"/>
  <c r="AV28" i="29"/>
  <c r="BT28" i="29"/>
  <c r="AI29" i="29"/>
  <c r="DK29" i="29"/>
  <c r="EI29" i="29"/>
  <c r="GL28" i="29"/>
  <c r="EI54" i="29"/>
  <c r="EY54" i="29"/>
  <c r="FK50" i="29"/>
  <c r="CJ28" i="29"/>
  <c r="X29" i="29"/>
  <c r="AQ29" i="29"/>
  <c r="BW29" i="29"/>
  <c r="DS29" i="29"/>
  <c r="D75" i="29"/>
  <c r="C45" i="29"/>
  <c r="C46" i="29" s="1"/>
  <c r="C47" i="29" s="1"/>
  <c r="C51" i="29" s="1"/>
  <c r="D45" i="29"/>
  <c r="D46" i="29" s="1"/>
  <c r="D47" i="29" s="1"/>
  <c r="E45" i="29"/>
  <c r="E46" i="29" s="1"/>
  <c r="E47" i="29" s="1"/>
  <c r="AB50" i="29"/>
  <c r="AR50" i="29"/>
  <c r="AZ50" i="29"/>
  <c r="BP50" i="29"/>
  <c r="CF50" i="29"/>
  <c r="CV50" i="29"/>
  <c r="DL50" i="29"/>
  <c r="EB50" i="29"/>
  <c r="ER50" i="29"/>
  <c r="FH50" i="29"/>
  <c r="FX50" i="29"/>
  <c r="N80" i="29"/>
  <c r="N81" i="29"/>
  <c r="AD81" i="29"/>
  <c r="AD80" i="29"/>
  <c r="AT81" i="29"/>
  <c r="AT80" i="29"/>
  <c r="BJ81" i="29"/>
  <c r="BJ80" i="29"/>
  <c r="BZ81" i="29"/>
  <c r="BZ80" i="29"/>
  <c r="CP81" i="29"/>
  <c r="CP80" i="29"/>
  <c r="DF81" i="29"/>
  <c r="DF80" i="29"/>
  <c r="DV81" i="29"/>
  <c r="DV80" i="29"/>
  <c r="EL81" i="29"/>
  <c r="EL80" i="29"/>
  <c r="FB81" i="29"/>
  <c r="FB80" i="29"/>
  <c r="FR81" i="29"/>
  <c r="FR80" i="29"/>
  <c r="FZ81" i="29"/>
  <c r="FZ80" i="29"/>
  <c r="EM54" i="29"/>
  <c r="L32" i="29"/>
  <c r="AJ32" i="29"/>
  <c r="AZ32" i="29"/>
  <c r="BP32" i="29"/>
  <c r="CV32" i="29"/>
  <c r="DL32" i="29"/>
  <c r="EJ32" i="29"/>
  <c r="EZ32" i="29"/>
  <c r="FP32" i="29"/>
  <c r="GF32" i="29"/>
  <c r="P33" i="29"/>
  <c r="AV33" i="29"/>
  <c r="BL33" i="29"/>
  <c r="CB33" i="29"/>
  <c r="CR33" i="29"/>
  <c r="DH33" i="29"/>
  <c r="DX33" i="29"/>
  <c r="EN33" i="29"/>
  <c r="FD33" i="29"/>
  <c r="FT33" i="29"/>
  <c r="GJ33" i="29"/>
  <c r="F34" i="29"/>
  <c r="N34" i="29"/>
  <c r="AL34" i="29"/>
  <c r="BB34" i="29"/>
  <c r="BR34" i="29"/>
  <c r="BZ34" i="29"/>
  <c r="CP34" i="29"/>
  <c r="DF34" i="29"/>
  <c r="DV34" i="29"/>
  <c r="ET34" i="29"/>
  <c r="FJ34" i="29"/>
  <c r="FZ34" i="29"/>
  <c r="GH34" i="29"/>
  <c r="H35" i="29"/>
  <c r="P35" i="29"/>
  <c r="X35" i="29"/>
  <c r="AF35" i="29"/>
  <c r="AN35" i="29"/>
  <c r="AV35" i="29"/>
  <c r="BD35" i="29"/>
  <c r="BL35" i="29"/>
  <c r="BT35" i="29"/>
  <c r="CB35" i="29"/>
  <c r="CJ35" i="29"/>
  <c r="CR35" i="29"/>
  <c r="CZ35" i="29"/>
  <c r="DH35" i="29"/>
  <c r="DP35" i="29"/>
  <c r="DX35" i="29"/>
  <c r="EN35" i="29"/>
  <c r="EV35" i="29"/>
  <c r="FD35" i="29"/>
  <c r="FL35" i="29"/>
  <c r="FT35" i="29"/>
  <c r="GB35" i="29"/>
  <c r="GJ35" i="29"/>
  <c r="GR35" i="29"/>
  <c r="ED28" i="29"/>
  <c r="AV54" i="29"/>
  <c r="AW54" i="29"/>
  <c r="D50" i="29"/>
  <c r="T50" i="29"/>
  <c r="AJ50" i="29"/>
  <c r="BH50" i="29"/>
  <c r="BX50" i="29"/>
  <c r="CN50" i="29"/>
  <c r="DD50" i="29"/>
  <c r="EJ50" i="29"/>
  <c r="EZ50" i="29"/>
  <c r="FP50" i="29"/>
  <c r="GF50" i="29"/>
  <c r="F80" i="29"/>
  <c r="F81" i="29"/>
  <c r="V81" i="29"/>
  <c r="V80" i="29"/>
  <c r="AL81" i="29"/>
  <c r="AL80" i="29"/>
  <c r="BB81" i="29"/>
  <c r="BB80" i="29"/>
  <c r="BR81" i="29"/>
  <c r="BR80" i="29"/>
  <c r="CH81" i="29"/>
  <c r="CH80" i="29"/>
  <c r="CX81" i="29"/>
  <c r="CX80" i="29"/>
  <c r="DN81" i="29"/>
  <c r="DN80" i="29"/>
  <c r="ED81" i="29"/>
  <c r="ED80" i="29"/>
  <c r="ET81" i="29"/>
  <c r="ET80" i="29"/>
  <c r="FJ81" i="29"/>
  <c r="FJ80" i="29"/>
  <c r="GH81" i="29"/>
  <c r="GH80" i="29"/>
  <c r="D32" i="29"/>
  <c r="T32" i="29"/>
  <c r="AR32" i="29"/>
  <c r="BH32" i="29"/>
  <c r="BX32" i="29"/>
  <c r="CN32" i="29"/>
  <c r="DD32" i="29"/>
  <c r="EB32" i="29"/>
  <c r="ER32" i="29"/>
  <c r="FH32" i="29"/>
  <c r="FX32" i="29"/>
  <c r="H33" i="29"/>
  <c r="AF33" i="29"/>
  <c r="BD33" i="29"/>
  <c r="BT33" i="29"/>
  <c r="CJ33" i="29"/>
  <c r="CZ33" i="29"/>
  <c r="DP33" i="29"/>
  <c r="EF33" i="29"/>
  <c r="EV33" i="29"/>
  <c r="FL33" i="29"/>
  <c r="GB33" i="29"/>
  <c r="GR33" i="29"/>
  <c r="V34" i="29"/>
  <c r="BJ34" i="29"/>
  <c r="CH34" i="29"/>
  <c r="CX34" i="29"/>
  <c r="DN34" i="29"/>
  <c r="ED34" i="29"/>
  <c r="EL34" i="29"/>
  <c r="FR34" i="29"/>
  <c r="EF35" i="29"/>
  <c r="M32" i="29"/>
  <c r="AC32" i="29"/>
  <c r="AK32" i="29"/>
  <c r="BY32" i="29"/>
  <c r="CO32" i="29"/>
  <c r="CW32" i="29"/>
  <c r="EC32" i="29"/>
  <c r="FA32" i="29"/>
  <c r="FQ32" i="29"/>
  <c r="G34" i="29"/>
  <c r="W34" i="29"/>
  <c r="BS34" i="29"/>
  <c r="CI34" i="29"/>
  <c r="DO34" i="29"/>
  <c r="EM34" i="29"/>
  <c r="AD28" i="29"/>
  <c r="EE28" i="29"/>
  <c r="F32" i="29"/>
  <c r="N32" i="29"/>
  <c r="AD32" i="29"/>
  <c r="AL32" i="29"/>
  <c r="BB32" i="29"/>
  <c r="BJ32" i="29"/>
  <c r="BR32" i="29"/>
  <c r="BZ32" i="29"/>
  <c r="CP32" i="29"/>
  <c r="CX32" i="29"/>
  <c r="DF32" i="29"/>
  <c r="DN32" i="29"/>
  <c r="DV32" i="29"/>
  <c r="ED32" i="29"/>
  <c r="EL32" i="29"/>
  <c r="FB32" i="29"/>
  <c r="FJ32" i="29"/>
  <c r="FR32" i="29"/>
  <c r="GH32" i="29"/>
  <c r="H34" i="29"/>
  <c r="P34" i="29"/>
  <c r="AF34" i="29"/>
  <c r="AN34" i="29"/>
  <c r="AV34" i="29"/>
  <c r="BD34" i="29"/>
  <c r="BL34" i="29"/>
  <c r="BT34" i="29"/>
  <c r="CB34" i="29"/>
  <c r="CJ34" i="29"/>
  <c r="CR34" i="29"/>
  <c r="CZ34" i="29"/>
  <c r="DH34" i="29"/>
  <c r="DP34" i="29"/>
  <c r="DX34" i="29"/>
  <c r="EF34" i="29"/>
  <c r="EN34" i="29"/>
  <c r="EV34" i="29"/>
  <c r="FD34" i="29"/>
  <c r="FL34" i="29"/>
  <c r="FT34" i="29"/>
  <c r="GB34" i="29"/>
  <c r="GJ34" i="29"/>
  <c r="J35" i="29"/>
  <c r="R35" i="29"/>
  <c r="Z35" i="29"/>
  <c r="AH35" i="29"/>
  <c r="AP35" i="29"/>
  <c r="AX35" i="29"/>
  <c r="BF35" i="29"/>
  <c r="BN35" i="29"/>
  <c r="BV35" i="29"/>
  <c r="CD35" i="29"/>
  <c r="CL35" i="29"/>
  <c r="CT35" i="29"/>
  <c r="DB35" i="29"/>
  <c r="DJ35" i="29"/>
  <c r="DR35" i="29"/>
  <c r="DZ35" i="29"/>
  <c r="EH35" i="29"/>
  <c r="EP35" i="29"/>
  <c r="EX35" i="29"/>
  <c r="FF35" i="29"/>
  <c r="FN35" i="29"/>
  <c r="FV35" i="29"/>
  <c r="GD35" i="29"/>
  <c r="GL35" i="29"/>
  <c r="GT35" i="29"/>
  <c r="J50" i="29"/>
  <c r="R50" i="29"/>
  <c r="Z50" i="29"/>
  <c r="AH50" i="29"/>
  <c r="AP50" i="29"/>
  <c r="AX50" i="29"/>
  <c r="BN50" i="29"/>
  <c r="BV50" i="29"/>
  <c r="CD50" i="29"/>
  <c r="CL50" i="29"/>
  <c r="CT50" i="29"/>
  <c r="DB50" i="29"/>
  <c r="DR50" i="29"/>
  <c r="DZ50" i="29"/>
  <c r="EH50" i="29"/>
  <c r="EP50" i="29"/>
  <c r="EX50" i="29"/>
  <c r="FF50" i="29"/>
  <c r="FN50" i="29"/>
  <c r="FV50" i="29"/>
  <c r="GD50" i="29"/>
  <c r="GL50" i="29"/>
  <c r="GT50" i="29"/>
  <c r="D80" i="29"/>
  <c r="D81" i="29"/>
  <c r="L80" i="29"/>
  <c r="L81" i="29"/>
  <c r="T81" i="29"/>
  <c r="T80" i="29"/>
  <c r="AB81" i="29"/>
  <c r="AB80" i="29"/>
  <c r="AJ80" i="29"/>
  <c r="AJ81" i="29"/>
  <c r="AR81" i="29"/>
  <c r="AR80" i="29"/>
  <c r="AR57" i="29"/>
  <c r="AZ80" i="29"/>
  <c r="AZ81" i="29"/>
  <c r="BH81" i="29"/>
  <c r="BH80" i="29"/>
  <c r="BP80" i="29"/>
  <c r="BP81" i="29"/>
  <c r="BX81" i="29"/>
  <c r="BX80" i="29"/>
  <c r="BX62" i="29"/>
  <c r="BX57" i="29"/>
  <c r="CF80" i="29"/>
  <c r="CF81" i="29"/>
  <c r="CN81" i="29"/>
  <c r="CN80" i="29"/>
  <c r="CV80" i="29"/>
  <c r="CV81" i="29"/>
  <c r="DD81" i="29"/>
  <c r="DD80" i="29"/>
  <c r="DL80" i="29"/>
  <c r="DL81" i="29"/>
  <c r="DT81" i="29"/>
  <c r="DT80" i="29"/>
  <c r="EB81" i="29"/>
  <c r="EB80" i="29"/>
  <c r="EJ81" i="29"/>
  <c r="EJ80" i="29"/>
  <c r="ER80" i="29"/>
  <c r="ER81" i="29"/>
  <c r="EZ81" i="29"/>
  <c r="EZ80" i="29"/>
  <c r="FH80" i="29"/>
  <c r="FH81" i="29"/>
  <c r="FP80" i="29"/>
  <c r="FP81" i="29"/>
  <c r="FX80" i="29"/>
  <c r="FX81" i="29"/>
  <c r="GF80" i="29"/>
  <c r="GF81" i="29"/>
  <c r="GN80" i="29"/>
  <c r="GN81" i="29"/>
  <c r="N28" i="29"/>
  <c r="N29" i="29"/>
  <c r="V28" i="29"/>
  <c r="V29" i="29"/>
  <c r="AL28" i="29"/>
  <c r="AL29" i="29"/>
  <c r="AT29" i="29"/>
  <c r="AT28" i="29"/>
  <c r="BB29" i="29"/>
  <c r="BB28" i="29"/>
  <c r="BJ28" i="29"/>
  <c r="BJ29" i="29"/>
  <c r="BR28" i="29"/>
  <c r="BR29" i="29"/>
  <c r="CH28" i="29"/>
  <c r="CH29" i="29"/>
  <c r="CP29" i="29"/>
  <c r="CP28" i="29"/>
  <c r="CX28" i="29"/>
  <c r="CX29" i="29"/>
  <c r="DF29" i="29"/>
  <c r="DF28" i="29"/>
  <c r="DN29" i="29"/>
  <c r="DN28" i="29"/>
  <c r="DV28" i="29"/>
  <c r="DV29" i="29"/>
  <c r="EL28" i="29"/>
  <c r="EL29" i="29"/>
  <c r="ET28" i="29"/>
  <c r="ET29" i="29"/>
  <c r="FB29" i="29"/>
  <c r="FB28" i="29"/>
  <c r="FJ29" i="29"/>
  <c r="FJ28" i="29"/>
  <c r="FR28" i="29"/>
  <c r="FR29" i="29"/>
  <c r="FZ29" i="29"/>
  <c r="FZ28" i="29"/>
  <c r="GH29" i="29"/>
  <c r="GH28" i="29"/>
  <c r="F28" i="29"/>
  <c r="G54" i="29"/>
  <c r="O54" i="29"/>
  <c r="W54" i="29"/>
  <c r="AE54" i="29"/>
  <c r="AM54" i="29"/>
  <c r="AU54" i="29"/>
  <c r="BC54" i="29"/>
  <c r="BK54" i="29"/>
  <c r="BS54" i="29"/>
  <c r="CA54" i="29"/>
  <c r="CI54" i="29"/>
  <c r="CQ54" i="29"/>
  <c r="CY54" i="29"/>
  <c r="DG54" i="29"/>
  <c r="DO54" i="29"/>
  <c r="DW54" i="29"/>
  <c r="EE54" i="29"/>
  <c r="EU54" i="29"/>
  <c r="FC54" i="29"/>
  <c r="FK54" i="29"/>
  <c r="FS54" i="29"/>
  <c r="GA54" i="29"/>
  <c r="GI54" i="29"/>
  <c r="GQ54" i="29"/>
  <c r="E53" i="29"/>
  <c r="M53" i="29"/>
  <c r="U53" i="29"/>
  <c r="AK53" i="29"/>
  <c r="AS53" i="29"/>
  <c r="BA53" i="29"/>
  <c r="BI53" i="29"/>
  <c r="BQ53" i="29"/>
  <c r="BY53" i="29"/>
  <c r="CG53" i="29"/>
  <c r="CO53" i="29"/>
  <c r="CW53" i="29"/>
  <c r="DE53" i="29"/>
  <c r="DM53" i="29"/>
  <c r="DU53" i="29"/>
  <c r="EC53" i="29"/>
  <c r="EK53" i="29"/>
  <c r="ES53" i="29"/>
  <c r="FA53" i="29"/>
  <c r="FI53" i="29"/>
  <c r="FQ53" i="29"/>
  <c r="FY53" i="29"/>
  <c r="GG53" i="29"/>
  <c r="GO53" i="29"/>
  <c r="C50" i="29"/>
  <c r="K50" i="29"/>
  <c r="S50" i="29"/>
  <c r="AA50" i="29"/>
  <c r="AI50" i="29"/>
  <c r="AQ50" i="29"/>
  <c r="BG50" i="29"/>
  <c r="BO50" i="29"/>
  <c r="BW50" i="29"/>
  <c r="CE50" i="29"/>
  <c r="CM50" i="29"/>
  <c r="CU50" i="29"/>
  <c r="DC50" i="29"/>
  <c r="DK50" i="29"/>
  <c r="DS50" i="29"/>
  <c r="EA50" i="29"/>
  <c r="EI50" i="29"/>
  <c r="EQ50" i="29"/>
  <c r="EY50" i="29"/>
  <c r="FG50" i="29"/>
  <c r="FO50" i="29"/>
  <c r="FW50" i="29"/>
  <c r="GE50" i="29"/>
  <c r="GM50" i="29"/>
  <c r="GU50" i="29"/>
  <c r="E80" i="29"/>
  <c r="E81" i="29"/>
  <c r="M81" i="29"/>
  <c r="M80" i="29"/>
  <c r="U80" i="29"/>
  <c r="U81" i="29"/>
  <c r="AC80" i="29"/>
  <c r="AC81" i="29"/>
  <c r="AK81" i="29"/>
  <c r="AK80" i="29"/>
  <c r="AS80" i="29"/>
  <c r="AS81" i="29"/>
  <c r="BA80" i="29"/>
  <c r="BA81" i="29"/>
  <c r="BI80" i="29"/>
  <c r="BI81" i="29"/>
  <c r="BQ80" i="29"/>
  <c r="BQ81" i="29"/>
  <c r="BY80" i="29"/>
  <c r="BY81" i="29"/>
  <c r="CG80" i="29"/>
  <c r="CG81" i="29"/>
  <c r="CO80" i="29"/>
  <c r="CO81" i="29"/>
  <c r="CO57" i="29"/>
  <c r="CW81" i="29"/>
  <c r="CW80" i="29"/>
  <c r="DE80" i="29"/>
  <c r="DE81" i="29"/>
  <c r="DM80" i="29"/>
  <c r="DM81" i="29"/>
  <c r="DU80" i="29"/>
  <c r="DU81" i="29"/>
  <c r="EC80" i="29"/>
  <c r="EC81" i="29"/>
  <c r="EC57" i="29"/>
  <c r="EK80" i="29"/>
  <c r="EK81" i="29"/>
  <c r="ES80" i="29"/>
  <c r="ES81" i="29"/>
  <c r="FA80" i="29"/>
  <c r="FA81" i="29"/>
  <c r="FI80" i="29"/>
  <c r="FI81" i="29"/>
  <c r="FQ80" i="29"/>
  <c r="FQ81" i="29"/>
  <c r="FY80" i="29"/>
  <c r="FY81" i="29"/>
  <c r="GG80" i="29"/>
  <c r="GG81" i="29"/>
  <c r="W29" i="29"/>
  <c r="W28" i="29"/>
  <c r="AE28" i="29"/>
  <c r="AE29" i="29"/>
  <c r="AM29" i="29"/>
  <c r="AM28" i="29"/>
  <c r="AU28" i="29"/>
  <c r="AU29" i="29"/>
  <c r="BC29" i="29"/>
  <c r="BC28" i="29"/>
  <c r="BS28" i="29"/>
  <c r="BS29" i="29"/>
  <c r="CI28" i="29"/>
  <c r="CI29" i="29"/>
  <c r="CQ28" i="29"/>
  <c r="CQ29" i="29"/>
  <c r="CY29" i="29"/>
  <c r="CY28" i="29"/>
  <c r="DG28" i="29"/>
  <c r="DG29" i="29"/>
  <c r="DO29" i="29"/>
  <c r="DO28" i="29"/>
  <c r="DW29" i="29"/>
  <c r="DW28" i="29"/>
  <c r="EM28" i="29"/>
  <c r="EM29" i="29"/>
  <c r="EU28" i="29"/>
  <c r="EU29" i="29"/>
  <c r="FC28" i="29"/>
  <c r="FC29" i="29"/>
  <c r="FK28" i="29"/>
  <c r="FK29" i="29"/>
  <c r="FS28" i="29"/>
  <c r="FS29" i="29"/>
  <c r="GA28" i="29"/>
  <c r="GA29" i="29"/>
  <c r="GQ29" i="29"/>
  <c r="GQ28" i="29"/>
  <c r="G28" i="29"/>
  <c r="FA50" i="29"/>
  <c r="Y32" i="29"/>
  <c r="Y33" i="29"/>
  <c r="CS32" i="29"/>
  <c r="CS33" i="29"/>
  <c r="DY32" i="29"/>
  <c r="DY33" i="29"/>
  <c r="M33" i="29"/>
  <c r="BA33" i="29"/>
  <c r="BY33" i="29"/>
  <c r="CO33" i="29"/>
  <c r="DM33" i="29"/>
  <c r="EK33" i="29"/>
  <c r="FI33" i="29"/>
  <c r="GG33" i="29"/>
  <c r="Y54" i="29"/>
  <c r="CC54" i="29"/>
  <c r="DA54" i="29"/>
  <c r="DI54" i="29"/>
  <c r="EG54" i="29"/>
  <c r="FE54" i="29"/>
  <c r="GC54" i="29"/>
  <c r="G53" i="29"/>
  <c r="AE53" i="29"/>
  <c r="BC53" i="29"/>
  <c r="CA53" i="29"/>
  <c r="CY53" i="29"/>
  <c r="DW53" i="29"/>
  <c r="EU53" i="29"/>
  <c r="FS53" i="29"/>
  <c r="GJ53" i="29"/>
  <c r="GI53" i="29"/>
  <c r="M50" i="29"/>
  <c r="AK50" i="29"/>
  <c r="BI50" i="29"/>
  <c r="CG50" i="29"/>
  <c r="DE50" i="29"/>
  <c r="EC50" i="29"/>
  <c r="GG50" i="29"/>
  <c r="G81" i="29"/>
  <c r="G80" i="29"/>
  <c r="O80" i="29"/>
  <c r="O81" i="29"/>
  <c r="W81" i="29"/>
  <c r="W80" i="29"/>
  <c r="AE80" i="29"/>
  <c r="AE81" i="29"/>
  <c r="AM81" i="29"/>
  <c r="AM80" i="29"/>
  <c r="AU81" i="29"/>
  <c r="AU80" i="29"/>
  <c r="BC81" i="29"/>
  <c r="BC80" i="29"/>
  <c r="BK81" i="29"/>
  <c r="BK80" i="29"/>
  <c r="BS81" i="29"/>
  <c r="BS80" i="29"/>
  <c r="CI80" i="29"/>
  <c r="CI81" i="29"/>
  <c r="CQ81" i="29"/>
  <c r="CQ80" i="29"/>
  <c r="CY81" i="29"/>
  <c r="CY80" i="29"/>
  <c r="CY62" i="29"/>
  <c r="DO80" i="29"/>
  <c r="DO81" i="29"/>
  <c r="DW81" i="29"/>
  <c r="DW80" i="29"/>
  <c r="EE80" i="29"/>
  <c r="EE81" i="29"/>
  <c r="EM81" i="29"/>
  <c r="EM80" i="29"/>
  <c r="EU81" i="29"/>
  <c r="EU80" i="29"/>
  <c r="FC81" i="29"/>
  <c r="FC80" i="29"/>
  <c r="FK80" i="29"/>
  <c r="FK81" i="29"/>
  <c r="FS80" i="29"/>
  <c r="FS81" i="29"/>
  <c r="GA80" i="29"/>
  <c r="GA81" i="29"/>
  <c r="GI81" i="29"/>
  <c r="GI80" i="29"/>
  <c r="BX28" i="29"/>
  <c r="EJ28" i="29"/>
  <c r="CF29" i="29"/>
  <c r="EO33" i="29"/>
  <c r="E33" i="29"/>
  <c r="AC33" i="29"/>
  <c r="AK33" i="29"/>
  <c r="BI33" i="29"/>
  <c r="CW33" i="29"/>
  <c r="DU33" i="29"/>
  <c r="ES33" i="29"/>
  <c r="FQ33" i="29"/>
  <c r="Q54" i="29"/>
  <c r="AO54" i="29"/>
  <c r="BM54" i="29"/>
  <c r="CS54" i="29"/>
  <c r="DY54" i="29"/>
  <c r="EW54" i="29"/>
  <c r="FU54" i="29"/>
  <c r="GS54" i="29"/>
  <c r="O53" i="29"/>
  <c r="AM53" i="29"/>
  <c r="BS53" i="29"/>
  <c r="CQ53" i="29"/>
  <c r="DO53" i="29"/>
  <c r="EM53" i="29"/>
  <c r="FK53" i="29"/>
  <c r="GA53" i="29"/>
  <c r="E50" i="29"/>
  <c r="AC50" i="29"/>
  <c r="AD50" i="29"/>
  <c r="BA50" i="29"/>
  <c r="BY50" i="29"/>
  <c r="CW50" i="29"/>
  <c r="DU50" i="29"/>
  <c r="ES50" i="29"/>
  <c r="FQ50" i="29"/>
  <c r="GO50" i="29"/>
  <c r="DG81" i="29"/>
  <c r="DG80" i="29"/>
  <c r="AJ28" i="29"/>
  <c r="BH28" i="29"/>
  <c r="D29" i="29"/>
  <c r="DD29" i="29"/>
  <c r="DP53" i="29"/>
  <c r="I32" i="29"/>
  <c r="I33" i="29"/>
  <c r="AG32" i="29"/>
  <c r="AG33" i="29"/>
  <c r="BE32" i="29"/>
  <c r="BE33" i="29"/>
  <c r="CC32" i="29"/>
  <c r="CC33" i="29"/>
  <c r="DQ32" i="29"/>
  <c r="DQ33" i="29"/>
  <c r="FE32" i="29"/>
  <c r="FE33" i="29"/>
  <c r="U33" i="29"/>
  <c r="AS33" i="29"/>
  <c r="BQ33" i="29"/>
  <c r="CG33" i="29"/>
  <c r="DE33" i="29"/>
  <c r="EC33" i="29"/>
  <c r="FA33" i="29"/>
  <c r="FY33" i="29"/>
  <c r="I54" i="29"/>
  <c r="AG54" i="29"/>
  <c r="BE54" i="29"/>
  <c r="BU54" i="29"/>
  <c r="CK54" i="29"/>
  <c r="DQ54" i="29"/>
  <c r="EO54" i="29"/>
  <c r="FM54" i="29"/>
  <c r="GK54" i="29"/>
  <c r="W53" i="29"/>
  <c r="AU53" i="29"/>
  <c r="BK53" i="29"/>
  <c r="CI53" i="29"/>
  <c r="DG53" i="29"/>
  <c r="EE53" i="29"/>
  <c r="FC53" i="29"/>
  <c r="GQ53" i="29"/>
  <c r="U50" i="29"/>
  <c r="AS50" i="29"/>
  <c r="BQ50" i="29"/>
  <c r="CO50" i="29"/>
  <c r="DM50" i="29"/>
  <c r="EK50" i="29"/>
  <c r="FI50" i="29"/>
  <c r="FY50" i="29"/>
  <c r="CA80" i="29"/>
  <c r="CA81" i="29"/>
  <c r="AC57" i="29"/>
  <c r="BM33" i="29"/>
  <c r="DD54" i="29"/>
  <c r="FX54" i="29"/>
  <c r="FY54" i="29"/>
  <c r="BV53" i="29"/>
  <c r="BW53" i="29"/>
  <c r="EH53" i="29"/>
  <c r="EI53" i="29"/>
  <c r="H50" i="29"/>
  <c r="I50" i="29"/>
  <c r="P50" i="29"/>
  <c r="X50" i="29"/>
  <c r="AF50" i="29"/>
  <c r="AN50" i="29"/>
  <c r="AV50" i="29"/>
  <c r="BD50" i="29"/>
  <c r="BT50" i="29"/>
  <c r="CB50" i="29"/>
  <c r="CR50" i="29"/>
  <c r="CS50" i="29"/>
  <c r="CZ50" i="29"/>
  <c r="DH50" i="29"/>
  <c r="DP50" i="29"/>
  <c r="DX50" i="29"/>
  <c r="EF50" i="29"/>
  <c r="EN50" i="29"/>
  <c r="EV50" i="29"/>
  <c r="EW50" i="29"/>
  <c r="FD50" i="29"/>
  <c r="FL50" i="29"/>
  <c r="FT50" i="29"/>
  <c r="GB50" i="29"/>
  <c r="GJ50" i="29"/>
  <c r="GR50" i="29"/>
  <c r="F57" i="29"/>
  <c r="N57" i="29"/>
  <c r="V57" i="29"/>
  <c r="AD57" i="29"/>
  <c r="AL57" i="29"/>
  <c r="AT57" i="29"/>
  <c r="BB57" i="29"/>
  <c r="BJ57" i="29"/>
  <c r="BR57" i="29"/>
  <c r="BZ57" i="29"/>
  <c r="CH57" i="29"/>
  <c r="CP57" i="29"/>
  <c r="CX57" i="29"/>
  <c r="DF57" i="29"/>
  <c r="DN57" i="29"/>
  <c r="DV57" i="29"/>
  <c r="ED57" i="29"/>
  <c r="EL57" i="29"/>
  <c r="ET57" i="29"/>
  <c r="FB57" i="29"/>
  <c r="FJ57" i="29"/>
  <c r="FR57" i="29"/>
  <c r="FZ57" i="29"/>
  <c r="GH57" i="29"/>
  <c r="GP57" i="29"/>
  <c r="J81" i="29"/>
  <c r="J80" i="29"/>
  <c r="R81" i="29"/>
  <c r="R80" i="29"/>
  <c r="Z81" i="29"/>
  <c r="Z80" i="29"/>
  <c r="AH81" i="29"/>
  <c r="AH80" i="29"/>
  <c r="AP81" i="29"/>
  <c r="AP80" i="29"/>
  <c r="AX81" i="29"/>
  <c r="AX80" i="29"/>
  <c r="BF81" i="29"/>
  <c r="BF80" i="29"/>
  <c r="BN81" i="29"/>
  <c r="BN80" i="29"/>
  <c r="BV81" i="29"/>
  <c r="BV80" i="29"/>
  <c r="CD81" i="29"/>
  <c r="CD80" i="29"/>
  <c r="CL81" i="29"/>
  <c r="CL80" i="29"/>
  <c r="CT81" i="29"/>
  <c r="CT80" i="29"/>
  <c r="DB81" i="29"/>
  <c r="DB80" i="29"/>
  <c r="DJ81" i="29"/>
  <c r="DJ80" i="29"/>
  <c r="DR81" i="29"/>
  <c r="DR80" i="29"/>
  <c r="DZ81" i="29"/>
  <c r="DZ80" i="29"/>
  <c r="EH81" i="29"/>
  <c r="EH80" i="29"/>
  <c r="EP81" i="29"/>
  <c r="EP80" i="29"/>
  <c r="EX81" i="29"/>
  <c r="EX80" i="29"/>
  <c r="FF81" i="29"/>
  <c r="FF80" i="29"/>
  <c r="FN81" i="29"/>
  <c r="FN80" i="29"/>
  <c r="FV81" i="29"/>
  <c r="FV80" i="29"/>
  <c r="GD81" i="29"/>
  <c r="GD80" i="29"/>
  <c r="GL81" i="29"/>
  <c r="GL80" i="29"/>
  <c r="F62" i="29"/>
  <c r="N62" i="29"/>
  <c r="V62" i="29"/>
  <c r="AD62" i="29"/>
  <c r="AL62" i="29"/>
  <c r="AT62" i="29"/>
  <c r="BB62" i="29"/>
  <c r="BJ62" i="29"/>
  <c r="BR62" i="29"/>
  <c r="BZ62" i="29"/>
  <c r="CH62" i="29"/>
  <c r="CP62" i="29"/>
  <c r="CX62" i="29"/>
  <c r="DF62" i="29"/>
  <c r="DN62" i="29"/>
  <c r="DV62" i="29"/>
  <c r="ED62" i="29"/>
  <c r="EL62" i="29"/>
  <c r="ET62" i="29"/>
  <c r="FB62" i="29"/>
  <c r="FJ62" i="29"/>
  <c r="FR62" i="29"/>
  <c r="FZ62" i="29"/>
  <c r="GH62" i="29"/>
  <c r="GP62" i="29"/>
  <c r="L29" i="29"/>
  <c r="L28" i="29"/>
  <c r="AB29" i="29"/>
  <c r="AB28" i="29"/>
  <c r="BP28" i="29"/>
  <c r="BP29" i="29"/>
  <c r="CN29" i="29"/>
  <c r="CN28" i="29"/>
  <c r="CV29" i="29"/>
  <c r="CV28" i="29"/>
  <c r="DL28" i="29"/>
  <c r="DL29" i="29"/>
  <c r="EB28" i="29"/>
  <c r="EB29" i="29"/>
  <c r="ER28" i="29"/>
  <c r="ER29" i="29"/>
  <c r="EZ29" i="29"/>
  <c r="EZ28" i="29"/>
  <c r="FP28" i="29"/>
  <c r="FP29" i="29"/>
  <c r="GV29" i="29"/>
  <c r="GV28" i="29"/>
  <c r="AR28" i="29"/>
  <c r="DI33" i="29"/>
  <c r="J62" i="29"/>
  <c r="R62" i="29"/>
  <c r="Z62" i="29"/>
  <c r="AH62" i="29"/>
  <c r="AP62" i="29"/>
  <c r="AX62" i="29"/>
  <c r="BF62" i="29"/>
  <c r="BN62" i="29"/>
  <c r="BV62" i="29"/>
  <c r="CD62" i="29"/>
  <c r="CL62" i="29"/>
  <c r="CT62" i="29"/>
  <c r="DB62" i="29"/>
  <c r="DJ62" i="29"/>
  <c r="DR62" i="29"/>
  <c r="DZ62" i="29"/>
  <c r="EH62" i="29"/>
  <c r="EP62" i="29"/>
  <c r="EX62" i="29"/>
  <c r="FF62" i="29"/>
  <c r="FN62" i="29"/>
  <c r="FV62" i="29"/>
  <c r="GL62" i="29"/>
  <c r="GT62" i="29"/>
  <c r="BL29" i="29"/>
  <c r="BL28" i="29"/>
  <c r="DX29" i="29"/>
  <c r="DX28" i="29"/>
  <c r="FL29" i="29"/>
  <c r="FL28" i="29"/>
  <c r="GJ28" i="29"/>
  <c r="GJ29" i="29"/>
  <c r="H28" i="29"/>
  <c r="CC28" i="29"/>
  <c r="CS28" i="29"/>
  <c r="DH28" i="29"/>
  <c r="GC28" i="29"/>
  <c r="BD29" i="29"/>
  <c r="I29" i="29"/>
  <c r="I28" i="29"/>
  <c r="AW29" i="29"/>
  <c r="AW28" i="29"/>
  <c r="BM29" i="29"/>
  <c r="BM28" i="29"/>
  <c r="BU29" i="29"/>
  <c r="BU28" i="29"/>
  <c r="DI29" i="29"/>
  <c r="DI28" i="29"/>
  <c r="DY29" i="29"/>
  <c r="DY28" i="29"/>
  <c r="EG29" i="29"/>
  <c r="EG28" i="29"/>
  <c r="FU29" i="29"/>
  <c r="FU28" i="29"/>
  <c r="GK29" i="29"/>
  <c r="GK28" i="29"/>
  <c r="GS29" i="29"/>
  <c r="GS28" i="29"/>
  <c r="Y28" i="29"/>
  <c r="AO28" i="29"/>
  <c r="EN29" i="29"/>
  <c r="FD29" i="29"/>
  <c r="R32" i="29"/>
  <c r="Z32" i="29"/>
  <c r="BN32" i="29"/>
  <c r="CD32" i="29"/>
  <c r="CL32" i="29"/>
  <c r="DZ32" i="29"/>
  <c r="EP32" i="29"/>
  <c r="FV32" i="29"/>
  <c r="GL32" i="29"/>
  <c r="V35" i="29"/>
  <c r="AL35" i="29"/>
  <c r="BR35" i="29"/>
  <c r="CP35" i="29"/>
  <c r="FJ35" i="29"/>
  <c r="J54" i="29"/>
  <c r="GL54" i="29"/>
  <c r="AV53" i="29"/>
  <c r="AL50" i="29"/>
  <c r="CP50" i="29"/>
  <c r="L57" i="29"/>
  <c r="BE28" i="29"/>
  <c r="CZ29" i="29"/>
  <c r="C83" i="29"/>
  <c r="C63" i="29"/>
  <c r="F74" i="29" s="1"/>
  <c r="C82" i="29"/>
  <c r="FI32" i="29"/>
  <c r="AO33" i="29"/>
  <c r="DA33" i="29"/>
  <c r="FM33" i="29"/>
  <c r="FU33" i="29"/>
  <c r="AE34" i="29"/>
  <c r="AM34" i="29"/>
  <c r="CQ34" i="29"/>
  <c r="CY34" i="29"/>
  <c r="FC34" i="29"/>
  <c r="FK34" i="29"/>
  <c r="I35" i="29"/>
  <c r="Q35" i="29"/>
  <c r="Y35" i="29"/>
  <c r="AG35" i="29"/>
  <c r="AO35" i="29"/>
  <c r="AW35" i="29"/>
  <c r="BE35" i="29"/>
  <c r="BM35" i="29"/>
  <c r="BU35" i="29"/>
  <c r="CC35" i="29"/>
  <c r="CK35" i="29"/>
  <c r="CS35" i="29"/>
  <c r="DA35" i="29"/>
  <c r="DI35" i="29"/>
  <c r="DQ35" i="29"/>
  <c r="DY35" i="29"/>
  <c r="EG35" i="29"/>
  <c r="EO35" i="29"/>
  <c r="EW35" i="29"/>
  <c r="FE35" i="29"/>
  <c r="FM35" i="29"/>
  <c r="FU35" i="29"/>
  <c r="GC35" i="29"/>
  <c r="GK35" i="29"/>
  <c r="GS35" i="29"/>
  <c r="E54" i="29"/>
  <c r="M54" i="29"/>
  <c r="U54" i="29"/>
  <c r="AC54" i="29"/>
  <c r="AK54" i="29"/>
  <c r="AS54" i="29"/>
  <c r="BA54" i="29"/>
  <c r="BI54" i="29"/>
  <c r="BQ54" i="29"/>
  <c r="BY54" i="29"/>
  <c r="CG54" i="29"/>
  <c r="CO54" i="29"/>
  <c r="CW54" i="29"/>
  <c r="DM54" i="29"/>
  <c r="DU54" i="29"/>
  <c r="EC54" i="29"/>
  <c r="EK54" i="29"/>
  <c r="ES54" i="29"/>
  <c r="FA54" i="29"/>
  <c r="FI54" i="29"/>
  <c r="FQ54" i="29"/>
  <c r="GG54" i="29"/>
  <c r="GO54" i="29"/>
  <c r="K53" i="29"/>
  <c r="S53" i="29"/>
  <c r="AA53" i="29"/>
  <c r="AI53" i="29"/>
  <c r="AQ53" i="29"/>
  <c r="AY53" i="29"/>
  <c r="BG53" i="29"/>
  <c r="BO53" i="29"/>
  <c r="CE53" i="29"/>
  <c r="CU53" i="29"/>
  <c r="DC53" i="29"/>
  <c r="DK53" i="29"/>
  <c r="DS53" i="29"/>
  <c r="EA53" i="29"/>
  <c r="EQ53" i="29"/>
  <c r="EY53" i="29"/>
  <c r="FG53" i="29"/>
  <c r="FO53" i="29"/>
  <c r="FW53" i="29"/>
  <c r="GE53" i="29"/>
  <c r="GU53" i="29"/>
  <c r="Q50" i="29"/>
  <c r="Y50" i="29"/>
  <c r="AG50" i="29"/>
  <c r="AO50" i="29"/>
  <c r="AW50" i="29"/>
  <c r="BE50" i="29"/>
  <c r="BM50" i="29"/>
  <c r="BU50" i="29"/>
  <c r="CC50" i="29"/>
  <c r="CK50" i="29"/>
  <c r="DA50" i="29"/>
  <c r="DI50" i="29"/>
  <c r="DQ50" i="29"/>
  <c r="DY50" i="29"/>
  <c r="EG50" i="29"/>
  <c r="EO50" i="29"/>
  <c r="FE50" i="29"/>
  <c r="FM50" i="29"/>
  <c r="FU50" i="29"/>
  <c r="GC50" i="29"/>
  <c r="GK50" i="29"/>
  <c r="GS50" i="29"/>
  <c r="G57" i="29"/>
  <c r="O57" i="29"/>
  <c r="W57" i="29"/>
  <c r="AE57" i="29"/>
  <c r="AM57" i="29"/>
  <c r="AU57" i="29"/>
  <c r="BC57" i="29"/>
  <c r="BK57" i="29"/>
  <c r="BS57" i="29"/>
  <c r="CA57" i="29"/>
  <c r="CI57" i="29"/>
  <c r="CQ57" i="29"/>
  <c r="CY57" i="29"/>
  <c r="DG57" i="29"/>
  <c r="DO57" i="29"/>
  <c r="DW57" i="29"/>
  <c r="EE57" i="29"/>
  <c r="EM57" i="29"/>
  <c r="EU57" i="29"/>
  <c r="FC57" i="29"/>
  <c r="FK57" i="29"/>
  <c r="FS57" i="29"/>
  <c r="GA57" i="29"/>
  <c r="GI57" i="29"/>
  <c r="GQ57" i="29"/>
  <c r="C81" i="29"/>
  <c r="C80" i="29"/>
  <c r="K81" i="29"/>
  <c r="K80" i="29"/>
  <c r="S81" i="29"/>
  <c r="S80" i="29"/>
  <c r="AA81" i="29"/>
  <c r="AA80" i="29"/>
  <c r="AI81" i="29"/>
  <c r="AI80" i="29"/>
  <c r="AQ81" i="29"/>
  <c r="AQ80" i="29"/>
  <c r="AY81" i="29"/>
  <c r="AY80" i="29"/>
  <c r="BG81" i="29"/>
  <c r="BG80" i="29"/>
  <c r="BO81" i="29"/>
  <c r="BO80" i="29"/>
  <c r="BW81" i="29"/>
  <c r="BW80" i="29"/>
  <c r="CE81" i="29"/>
  <c r="CE80" i="29"/>
  <c r="CM81" i="29"/>
  <c r="CM80" i="29"/>
  <c r="CU81" i="29"/>
  <c r="CU80" i="29"/>
  <c r="DC81" i="29"/>
  <c r="DC80" i="29"/>
  <c r="DK81" i="29"/>
  <c r="DK80" i="29"/>
  <c r="DS81" i="29"/>
  <c r="DS80" i="29"/>
  <c r="EA81" i="29"/>
  <c r="EA80" i="29"/>
  <c r="EI81" i="29"/>
  <c r="EI80" i="29"/>
  <c r="EQ81" i="29"/>
  <c r="EQ80" i="29"/>
  <c r="EY81" i="29"/>
  <c r="EY80" i="29"/>
  <c r="FG81" i="29"/>
  <c r="FG80" i="29"/>
  <c r="FO81" i="29"/>
  <c r="FO80" i="29"/>
  <c r="FW81" i="29"/>
  <c r="FW80" i="29"/>
  <c r="GE81" i="29"/>
  <c r="GE80" i="29"/>
  <c r="GM81" i="29"/>
  <c r="GM80" i="29"/>
  <c r="G62" i="29"/>
  <c r="O62" i="29"/>
  <c r="W62" i="29"/>
  <c r="AM62" i="29"/>
  <c r="AU62" i="29"/>
  <c r="BC62" i="29"/>
  <c r="BK62" i="29"/>
  <c r="BS62" i="29"/>
  <c r="CA62" i="29"/>
  <c r="CI62" i="29"/>
  <c r="CQ62" i="29"/>
  <c r="DG62" i="29"/>
  <c r="DO62" i="29"/>
  <c r="DW62" i="29"/>
  <c r="EE62" i="29"/>
  <c r="EM62" i="29"/>
  <c r="EU62" i="29"/>
  <c r="FC62" i="29"/>
  <c r="FK62" i="29"/>
  <c r="GA62" i="29"/>
  <c r="GI62" i="29"/>
  <c r="GQ62" i="29"/>
  <c r="BF28" i="29"/>
  <c r="DR28" i="29"/>
  <c r="GD28" i="29"/>
  <c r="C29" i="29"/>
  <c r="BO29" i="29"/>
  <c r="EA29" i="29"/>
  <c r="EX32" i="29"/>
  <c r="F33" i="29"/>
  <c r="N33" i="29"/>
  <c r="V33" i="29"/>
  <c r="AD33" i="29"/>
  <c r="AL33" i="29"/>
  <c r="AT33" i="29"/>
  <c r="BB33" i="29"/>
  <c r="BJ33" i="29"/>
  <c r="BR33" i="29"/>
  <c r="BZ33" i="29"/>
  <c r="CH33" i="29"/>
  <c r="CP33" i="29"/>
  <c r="CX33" i="29"/>
  <c r="DF33" i="29"/>
  <c r="DN33" i="29"/>
  <c r="DV33" i="29"/>
  <c r="ED33" i="29"/>
  <c r="EL33" i="29"/>
  <c r="ET33" i="29"/>
  <c r="FB33" i="29"/>
  <c r="FJ33" i="29"/>
  <c r="FR33" i="29"/>
  <c r="FZ33" i="29"/>
  <c r="GH33" i="29"/>
  <c r="GP33" i="29"/>
  <c r="D34" i="29"/>
  <c r="L34" i="29"/>
  <c r="T34" i="29"/>
  <c r="AB34" i="29"/>
  <c r="AJ34" i="29"/>
  <c r="AR34" i="29"/>
  <c r="AZ34" i="29"/>
  <c r="BH34" i="29"/>
  <c r="BP34" i="29"/>
  <c r="BX34" i="29"/>
  <c r="CF34" i="29"/>
  <c r="CN34" i="29"/>
  <c r="CV34" i="29"/>
  <c r="DD34" i="29"/>
  <c r="DL34" i="29"/>
  <c r="DT34" i="29"/>
  <c r="EB34" i="29"/>
  <c r="EJ34" i="29"/>
  <c r="ER34" i="29"/>
  <c r="EZ34" i="29"/>
  <c r="FH34" i="29"/>
  <c r="FP34" i="29"/>
  <c r="FX34" i="29"/>
  <c r="GF34" i="29"/>
  <c r="GN34" i="29"/>
  <c r="AT35" i="29"/>
  <c r="BB35" i="29"/>
  <c r="DF35" i="29"/>
  <c r="DN35" i="29"/>
  <c r="FB35" i="29"/>
  <c r="FR35" i="29"/>
  <c r="FZ35" i="29"/>
  <c r="R54" i="29"/>
  <c r="AH54" i="29"/>
  <c r="AP54" i="29"/>
  <c r="AX54" i="29"/>
  <c r="BF54" i="29"/>
  <c r="BN54" i="29"/>
  <c r="BV54" i="29"/>
  <c r="CD54" i="29"/>
  <c r="CL54" i="29"/>
  <c r="CT54" i="29"/>
  <c r="DB54" i="29"/>
  <c r="DJ54" i="29"/>
  <c r="DR54" i="29"/>
  <c r="DZ54" i="29"/>
  <c r="EH54" i="29"/>
  <c r="EP54" i="29"/>
  <c r="EX54" i="29"/>
  <c r="FF54" i="29"/>
  <c r="FN54" i="29"/>
  <c r="FV54" i="29"/>
  <c r="GD54" i="29"/>
  <c r="GT54" i="29"/>
  <c r="P53" i="29"/>
  <c r="X53" i="29"/>
  <c r="AF53" i="29"/>
  <c r="AN53" i="29"/>
  <c r="BD53" i="29"/>
  <c r="BT53" i="29"/>
  <c r="CB53" i="29"/>
  <c r="CJ53" i="29"/>
  <c r="CR53" i="29"/>
  <c r="CZ53" i="29"/>
  <c r="DH53" i="29"/>
  <c r="DX53" i="29"/>
  <c r="EF53" i="29"/>
  <c r="EN53" i="29"/>
  <c r="EV53" i="29"/>
  <c r="FD53" i="29"/>
  <c r="FL53" i="29"/>
  <c r="FT53" i="29"/>
  <c r="GB53" i="29"/>
  <c r="GR53" i="29"/>
  <c r="F50" i="29"/>
  <c r="N50" i="29"/>
  <c r="V50" i="29"/>
  <c r="AT50" i="29"/>
  <c r="BB50" i="29"/>
  <c r="BJ50" i="29"/>
  <c r="BR50" i="29"/>
  <c r="BZ50" i="29"/>
  <c r="CH50" i="29"/>
  <c r="CX50" i="29"/>
  <c r="DF50" i="29"/>
  <c r="DN50" i="29"/>
  <c r="DV50" i="29"/>
  <c r="ED50" i="29"/>
  <c r="ET50" i="29"/>
  <c r="FB50" i="29"/>
  <c r="FJ50" i="29"/>
  <c r="FR50" i="29"/>
  <c r="FZ50" i="29"/>
  <c r="GH50" i="29"/>
  <c r="GP50" i="29"/>
  <c r="D57" i="29"/>
  <c r="T57" i="29"/>
  <c r="AB57" i="29"/>
  <c r="AJ57" i="29"/>
  <c r="AZ57" i="29"/>
  <c r="BH57" i="29"/>
  <c r="BP57" i="29"/>
  <c r="CF57" i="29"/>
  <c r="CN57" i="29"/>
  <c r="CV57" i="29"/>
  <c r="DD57" i="29"/>
  <c r="DL57" i="29"/>
  <c r="DT57" i="29"/>
  <c r="EB57" i="29"/>
  <c r="EJ57" i="29"/>
  <c r="ER57" i="29"/>
  <c r="EZ57" i="29"/>
  <c r="FH57" i="29"/>
  <c r="FP57" i="29"/>
  <c r="FX57" i="29"/>
  <c r="GF57" i="29"/>
  <c r="GN57" i="29"/>
  <c r="GV57" i="29"/>
  <c r="H81" i="29"/>
  <c r="H80" i="29"/>
  <c r="P80" i="29"/>
  <c r="P81" i="29"/>
  <c r="X81" i="29"/>
  <c r="X80" i="29"/>
  <c r="AF80" i="29"/>
  <c r="AF81" i="29"/>
  <c r="AN81" i="29"/>
  <c r="AN80" i="29"/>
  <c r="AV80" i="29"/>
  <c r="AV81" i="29"/>
  <c r="BD81" i="29"/>
  <c r="BD80" i="29"/>
  <c r="BL81" i="29"/>
  <c r="BL80" i="29"/>
  <c r="BT81" i="29"/>
  <c r="BT80" i="29"/>
  <c r="CB80" i="29"/>
  <c r="CB81" i="29"/>
  <c r="CJ81" i="29"/>
  <c r="CJ80" i="29"/>
  <c r="CR81" i="29"/>
  <c r="CR80" i="29"/>
  <c r="CZ80" i="29"/>
  <c r="CZ81" i="29"/>
  <c r="DH80" i="29"/>
  <c r="DH81" i="29"/>
  <c r="DP81" i="29"/>
  <c r="DP80" i="29"/>
  <c r="DX80" i="29"/>
  <c r="DX81" i="29"/>
  <c r="EF81" i="29"/>
  <c r="EF80" i="29"/>
  <c r="EN80" i="29"/>
  <c r="EN81" i="29"/>
  <c r="EV81" i="29"/>
  <c r="EV80" i="29"/>
  <c r="FD81" i="29"/>
  <c r="FD80" i="29"/>
  <c r="FL81" i="29"/>
  <c r="FL80" i="29"/>
  <c r="FT80" i="29"/>
  <c r="FT81" i="29"/>
  <c r="GB80" i="29"/>
  <c r="GB81" i="29"/>
  <c r="GJ81" i="29"/>
  <c r="GJ80" i="29"/>
  <c r="E125" i="29"/>
  <c r="D62" i="29"/>
  <c r="L62" i="29"/>
  <c r="T62" i="29"/>
  <c r="AB62" i="29"/>
  <c r="AJ62" i="29"/>
  <c r="AR62" i="29"/>
  <c r="AZ62" i="29"/>
  <c r="BH62" i="29"/>
  <c r="BP62" i="29"/>
  <c r="CF62" i="29"/>
  <c r="CN62" i="29"/>
  <c r="CV62" i="29"/>
  <c r="DD62" i="29"/>
  <c r="DL62" i="29"/>
  <c r="DT62" i="29"/>
  <c r="EB62" i="29"/>
  <c r="EJ62" i="29"/>
  <c r="ER62" i="29"/>
  <c r="EZ62" i="29"/>
  <c r="FH62" i="29"/>
  <c r="FP62" i="29"/>
  <c r="FX62" i="29"/>
  <c r="GF62" i="29"/>
  <c r="GN62" i="29"/>
  <c r="GV62" i="29"/>
  <c r="R28" i="29"/>
  <c r="AK28" i="29"/>
  <c r="CD28" i="29"/>
  <c r="CW28" i="29"/>
  <c r="EP28" i="29"/>
  <c r="FI28" i="29"/>
  <c r="AA29" i="29"/>
  <c r="CM29" i="29"/>
  <c r="EY29" i="29"/>
  <c r="G33" i="29"/>
  <c r="O33" i="29"/>
  <c r="W33" i="29"/>
  <c r="AE33" i="29"/>
  <c r="AM33" i="29"/>
  <c r="AU33" i="29"/>
  <c r="BC33" i="29"/>
  <c r="BK33" i="29"/>
  <c r="BS33" i="29"/>
  <c r="CA33" i="29"/>
  <c r="CI33" i="29"/>
  <c r="CQ33" i="29"/>
  <c r="CY33" i="29"/>
  <c r="DG33" i="29"/>
  <c r="DO33" i="29"/>
  <c r="DW33" i="29"/>
  <c r="EE33" i="29"/>
  <c r="EM33" i="29"/>
  <c r="EU33" i="29"/>
  <c r="FC33" i="29"/>
  <c r="FK33" i="29"/>
  <c r="FS33" i="29"/>
  <c r="GA33" i="29"/>
  <c r="GI33" i="29"/>
  <c r="GQ33" i="29"/>
  <c r="E34" i="29"/>
  <c r="M34" i="29"/>
  <c r="U34" i="29"/>
  <c r="AC34" i="29"/>
  <c r="AK34" i="29"/>
  <c r="AS34" i="29"/>
  <c r="BA34" i="29"/>
  <c r="BI34" i="29"/>
  <c r="BQ34" i="29"/>
  <c r="BY34" i="29"/>
  <c r="CG34" i="29"/>
  <c r="CO34" i="29"/>
  <c r="CW34" i="29"/>
  <c r="DE34" i="29"/>
  <c r="DM34" i="29"/>
  <c r="DU34" i="29"/>
  <c r="EC34" i="29"/>
  <c r="EK34" i="29"/>
  <c r="ES34" i="29"/>
  <c r="FA34" i="29"/>
  <c r="FI34" i="29"/>
  <c r="FQ34" i="29"/>
  <c r="FY34" i="29"/>
  <c r="GG34" i="29"/>
  <c r="K54" i="29"/>
  <c r="AA54" i="29"/>
  <c r="AQ54" i="29"/>
  <c r="AY54" i="29"/>
  <c r="BG54" i="29"/>
  <c r="BO54" i="29"/>
  <c r="CM54" i="29"/>
  <c r="CU54" i="29"/>
  <c r="DC54" i="29"/>
  <c r="DK54" i="29"/>
  <c r="DS54" i="29"/>
  <c r="EA54" i="29"/>
  <c r="EQ54" i="29"/>
  <c r="FO54" i="29"/>
  <c r="FW54" i="29"/>
  <c r="GM54" i="29"/>
  <c r="GU54" i="29"/>
  <c r="I53" i="29"/>
  <c r="Q53" i="29"/>
  <c r="Y53" i="29"/>
  <c r="AG53" i="29"/>
  <c r="AO53" i="29"/>
  <c r="AW53" i="29"/>
  <c r="BE53" i="29"/>
  <c r="BM53" i="29"/>
  <c r="BU53" i="29"/>
  <c r="CC53" i="29"/>
  <c r="CK53" i="29"/>
  <c r="CS53" i="29"/>
  <c r="DA53" i="29"/>
  <c r="DI53" i="29"/>
  <c r="DY53" i="29"/>
  <c r="EG53" i="29"/>
  <c r="EO53" i="29"/>
  <c r="EW53" i="29"/>
  <c r="FE53" i="29"/>
  <c r="FM53" i="29"/>
  <c r="FU53" i="29"/>
  <c r="GC53" i="29"/>
  <c r="GS53" i="29"/>
  <c r="G50" i="29"/>
  <c r="O50" i="29"/>
  <c r="W50" i="29"/>
  <c r="AE50" i="29"/>
  <c r="AU50" i="29"/>
  <c r="BC50" i="29"/>
  <c r="BK50" i="29"/>
  <c r="BS50" i="29"/>
  <c r="CA50" i="29"/>
  <c r="CI50" i="29"/>
  <c r="CY50" i="29"/>
  <c r="DG50" i="29"/>
  <c r="DO50" i="29"/>
  <c r="DW50" i="29"/>
  <c r="EE50" i="29"/>
  <c r="EM50" i="29"/>
  <c r="EU50" i="29"/>
  <c r="GA50" i="29"/>
  <c r="GI50" i="29"/>
  <c r="GQ50" i="29"/>
  <c r="E57" i="29"/>
  <c r="M57" i="29"/>
  <c r="U57" i="29"/>
  <c r="AK57" i="29"/>
  <c r="AS57" i="29"/>
  <c r="BA57" i="29"/>
  <c r="BI57" i="29"/>
  <c r="BQ57" i="29"/>
  <c r="BY57" i="29"/>
  <c r="CG57" i="29"/>
  <c r="CW57" i="29"/>
  <c r="DE57" i="29"/>
  <c r="DM57" i="29"/>
  <c r="DU57" i="29"/>
  <c r="EK57" i="29"/>
  <c r="ES57" i="29"/>
  <c r="FA57" i="29"/>
  <c r="FI57" i="29"/>
  <c r="FQ57" i="29"/>
  <c r="FY57" i="29"/>
  <c r="GG57" i="29"/>
  <c r="GO57" i="29"/>
  <c r="I81" i="29"/>
  <c r="I80" i="29"/>
  <c r="Q81" i="29"/>
  <c r="Q80" i="29"/>
  <c r="Y81" i="29"/>
  <c r="Y80" i="29"/>
  <c r="AG81" i="29"/>
  <c r="AG80" i="29"/>
  <c r="AO81" i="29"/>
  <c r="AO80" i="29"/>
  <c r="AW81" i="29"/>
  <c r="AW80" i="29"/>
  <c r="BE81" i="29"/>
  <c r="BE80" i="29"/>
  <c r="BM81" i="29"/>
  <c r="BM80" i="29"/>
  <c r="BU81" i="29"/>
  <c r="BU80" i="29"/>
  <c r="CC81" i="29"/>
  <c r="CC80" i="29"/>
  <c r="CK80" i="29"/>
  <c r="CK81" i="29"/>
  <c r="CS81" i="29"/>
  <c r="CS80" i="29"/>
  <c r="DA81" i="29"/>
  <c r="DA80" i="29"/>
  <c r="DI81" i="29"/>
  <c r="DI80" i="29"/>
  <c r="DQ81" i="29"/>
  <c r="DQ80" i="29"/>
  <c r="DY81" i="29"/>
  <c r="DY80" i="29"/>
  <c r="EG80" i="29"/>
  <c r="EG81" i="29"/>
  <c r="EO80" i="29"/>
  <c r="EO81" i="29"/>
  <c r="EW80" i="29"/>
  <c r="EW81" i="29"/>
  <c r="FE81" i="29"/>
  <c r="FE80" i="29"/>
  <c r="FM80" i="29"/>
  <c r="FM81" i="29"/>
  <c r="FU81" i="29"/>
  <c r="FU80" i="29"/>
  <c r="GC80" i="29"/>
  <c r="GC81" i="29"/>
  <c r="GK80" i="29"/>
  <c r="GK81" i="29"/>
  <c r="E62" i="29"/>
  <c r="M62" i="29"/>
  <c r="U62" i="29"/>
  <c r="AC62" i="29"/>
  <c r="AK62" i="29"/>
  <c r="AS62" i="29"/>
  <c r="BA62" i="29"/>
  <c r="BI62" i="29"/>
  <c r="BQ62" i="29"/>
  <c r="BY62" i="29"/>
  <c r="CG62" i="29"/>
  <c r="CO62" i="29"/>
  <c r="CW62" i="29"/>
  <c r="DE62" i="29"/>
  <c r="DM62" i="29"/>
  <c r="DU62" i="29"/>
  <c r="EC62" i="29"/>
  <c r="EK62" i="29"/>
  <c r="ES62" i="29"/>
  <c r="FA62" i="29"/>
  <c r="FI62" i="29"/>
  <c r="FQ62" i="29"/>
  <c r="FY62" i="29"/>
  <c r="GG62" i="29"/>
  <c r="GO62" i="29"/>
  <c r="FG29" i="29"/>
  <c r="FG28" i="29"/>
  <c r="FO29" i="29"/>
  <c r="FO28" i="29"/>
  <c r="FW29" i="29"/>
  <c r="FW28" i="29"/>
  <c r="GE29" i="29"/>
  <c r="GE28" i="29"/>
  <c r="GM29" i="29"/>
  <c r="GM28" i="29"/>
  <c r="GU29" i="29"/>
  <c r="GU28" i="29"/>
  <c r="J28" i="29"/>
  <c r="BV28" i="29"/>
  <c r="EH28" i="29"/>
  <c r="GT28" i="29"/>
  <c r="S29" i="29"/>
  <c r="CE29" i="29"/>
  <c r="EQ29" i="29"/>
  <c r="FS50" i="29"/>
  <c r="C75" i="29"/>
  <c r="GB40" i="29"/>
  <c r="AW64" i="29" l="1"/>
  <c r="B228" i="25"/>
  <c r="HR68" i="5"/>
  <c r="HQ18" i="5"/>
  <c r="HR69" i="5"/>
  <c r="HQ69" i="5"/>
  <c r="HR72" i="5"/>
  <c r="HQ23" i="5"/>
  <c r="HQ72" i="5"/>
  <c r="HQ71" i="5"/>
  <c r="HR73" i="5"/>
  <c r="HQ20" i="5"/>
  <c r="HQ21" i="5"/>
  <c r="HR18" i="5"/>
  <c r="HR22" i="5"/>
  <c r="HQ19" i="5"/>
  <c r="HR26" i="5"/>
  <c r="HQ73" i="5"/>
  <c r="HQ13" i="5"/>
  <c r="HR71" i="5"/>
  <c r="HQ26" i="5"/>
  <c r="HQ25" i="5"/>
  <c r="BZ16" i="5"/>
  <c r="BV14" i="5"/>
  <c r="CH13" i="5"/>
  <c r="CD15" i="5"/>
  <c r="BQ14" i="5"/>
  <c r="CB15" i="5"/>
  <c r="BV17" i="5"/>
  <c r="BU17" i="5"/>
  <c r="CF13" i="5"/>
  <c r="CG13" i="5"/>
  <c r="BT14" i="5"/>
  <c r="BX16" i="5"/>
  <c r="BY16" i="5"/>
  <c r="CC15" i="5"/>
  <c r="CA15" i="5"/>
  <c r="BS17" i="5"/>
  <c r="BT17" i="5"/>
  <c r="BW16" i="5"/>
  <c r="CE13" i="5"/>
  <c r="BO14" i="5"/>
  <c r="GX80" i="5"/>
  <c r="BB76" i="5"/>
  <c r="EC80" i="5"/>
  <c r="O76" i="5"/>
  <c r="FC77" i="5"/>
  <c r="BN80" i="5"/>
  <c r="DX80" i="5"/>
  <c r="FI76" i="5"/>
  <c r="O80" i="5"/>
  <c r="HB54" i="5"/>
  <c r="AT76" i="5"/>
  <c r="GZ80" i="5"/>
  <c r="BI80" i="5"/>
  <c r="Z80" i="5"/>
  <c r="C76" i="5"/>
  <c r="FH81" i="5"/>
  <c r="AS80" i="5"/>
  <c r="W80" i="5"/>
  <c r="AQ76" i="5"/>
  <c r="CJ76" i="5"/>
  <c r="DX76" i="5"/>
  <c r="AQ80" i="5"/>
  <c r="W76" i="5"/>
  <c r="FH76" i="5"/>
  <c r="D80" i="5"/>
  <c r="FP76" i="5"/>
  <c r="GD80" i="5"/>
  <c r="CP76" i="5"/>
  <c r="CN76" i="5"/>
  <c r="DM81" i="5"/>
  <c r="GN81" i="5"/>
  <c r="GM81" i="5"/>
  <c r="C81" i="5"/>
  <c r="GD32" i="5"/>
  <c r="CX81" i="5"/>
  <c r="U80" i="5"/>
  <c r="CW80" i="5"/>
  <c r="GZ57" i="5"/>
  <c r="HA32" i="5"/>
  <c r="GX32" i="5"/>
  <c r="EK80" i="5"/>
  <c r="CR80" i="5"/>
  <c r="EZ76" i="5"/>
  <c r="HA76" i="5"/>
  <c r="BG80" i="5"/>
  <c r="AC80" i="5"/>
  <c r="CG76" i="5"/>
  <c r="EE76" i="5"/>
  <c r="GY76" i="5"/>
  <c r="CR76" i="5"/>
  <c r="FM80" i="5"/>
  <c r="DL76" i="5"/>
  <c r="GW32" i="5"/>
  <c r="GZ53" i="5"/>
  <c r="CG80" i="5"/>
  <c r="GO76" i="5"/>
  <c r="AN76" i="5"/>
  <c r="CK76" i="5"/>
  <c r="BO80" i="5"/>
  <c r="EI76" i="5"/>
  <c r="EQ76" i="5"/>
  <c r="M80" i="5"/>
  <c r="FI80" i="5"/>
  <c r="AM80" i="5"/>
  <c r="GC76" i="5"/>
  <c r="R80" i="5"/>
  <c r="EH80" i="5"/>
  <c r="BO76" i="5"/>
  <c r="FW76" i="5"/>
  <c r="BB80" i="5"/>
  <c r="ET80" i="5"/>
  <c r="FJ76" i="5"/>
  <c r="GB80" i="5"/>
  <c r="GR76" i="5"/>
  <c r="HA80" i="5"/>
  <c r="CU76" i="5"/>
  <c r="CN80" i="5"/>
  <c r="DQ80" i="5"/>
  <c r="FM76" i="5"/>
  <c r="BV80" i="5"/>
  <c r="DC80" i="5"/>
  <c r="AR80" i="5"/>
  <c r="F76" i="5"/>
  <c r="V80" i="5"/>
  <c r="CX76" i="5"/>
  <c r="GP80" i="5"/>
  <c r="DG76" i="5"/>
  <c r="CC80" i="5"/>
  <c r="AH80" i="5"/>
  <c r="CD76" i="5"/>
  <c r="GW57" i="5"/>
  <c r="GZ33" i="5"/>
  <c r="GZ50" i="5"/>
  <c r="HA54" i="5"/>
  <c r="GW54" i="5"/>
  <c r="BQ80" i="5"/>
  <c r="DU80" i="5"/>
  <c r="EK76" i="5"/>
  <c r="FY76" i="5"/>
  <c r="FC80" i="5"/>
  <c r="P76" i="5"/>
  <c r="BD76" i="5"/>
  <c r="EV76" i="5"/>
  <c r="DR76" i="5"/>
  <c r="S76" i="5"/>
  <c r="GU76" i="5"/>
  <c r="AR76" i="5"/>
  <c r="BP76" i="5"/>
  <c r="EZ80" i="5"/>
  <c r="G80" i="5"/>
  <c r="CA76" i="5"/>
  <c r="FS76" i="5"/>
  <c r="AV76" i="5"/>
  <c r="EN76" i="5"/>
  <c r="GR80" i="5"/>
  <c r="AI76" i="5"/>
  <c r="BG76" i="5"/>
  <c r="GM80" i="5"/>
  <c r="BX76" i="5"/>
  <c r="DT76" i="5"/>
  <c r="FX80" i="5"/>
  <c r="AC76" i="5"/>
  <c r="DE80" i="5"/>
  <c r="EG76" i="5"/>
  <c r="DO80" i="5"/>
  <c r="AO80" i="5"/>
  <c r="GM76" i="5"/>
  <c r="BA80" i="5"/>
  <c r="DE76" i="5"/>
  <c r="ES80" i="5"/>
  <c r="CY80" i="5"/>
  <c r="GU80" i="5"/>
  <c r="HC53" i="5"/>
  <c r="HB50" i="5"/>
  <c r="BY80" i="5"/>
  <c r="GG76" i="5"/>
  <c r="AG76" i="5"/>
  <c r="FP80" i="5"/>
  <c r="GZ54" i="5"/>
  <c r="EE80" i="5"/>
  <c r="L76" i="5"/>
  <c r="EN80" i="5"/>
  <c r="EQ80" i="5"/>
  <c r="AM76" i="5"/>
  <c r="FC76" i="5"/>
  <c r="EV80" i="5"/>
  <c r="AA80" i="5"/>
  <c r="EY76" i="5"/>
  <c r="DL80" i="5"/>
  <c r="Q80" i="5"/>
  <c r="FH80" i="5"/>
  <c r="GY33" i="5"/>
  <c r="GY53" i="5"/>
  <c r="U76" i="5"/>
  <c r="EC76" i="5"/>
  <c r="BK80" i="5"/>
  <c r="BT80" i="5"/>
  <c r="CF76" i="5"/>
  <c r="HB77" i="5"/>
  <c r="HB81" i="5"/>
  <c r="HB57" i="5"/>
  <c r="E80" i="5"/>
  <c r="FY80" i="5"/>
  <c r="I76" i="5"/>
  <c r="AW76" i="5"/>
  <c r="CV76" i="5"/>
  <c r="GF80" i="5"/>
  <c r="FZ76" i="5"/>
  <c r="FT76" i="5"/>
  <c r="FE80" i="5"/>
  <c r="DJ76" i="5"/>
  <c r="K80" i="5"/>
  <c r="CE80" i="5"/>
  <c r="GY77" i="5"/>
  <c r="GY62" i="5"/>
  <c r="GY81" i="5"/>
  <c r="HA33" i="5"/>
  <c r="GW81" i="5"/>
  <c r="GW62" i="5"/>
  <c r="GW77" i="5"/>
  <c r="HA57" i="5"/>
  <c r="GX57" i="5"/>
  <c r="HB76" i="5"/>
  <c r="HA53" i="5"/>
  <c r="GX33" i="5"/>
  <c r="GZ32" i="5"/>
  <c r="GW53" i="5"/>
  <c r="GX76" i="5"/>
  <c r="GZ76" i="5"/>
  <c r="GY57" i="5"/>
  <c r="GX53" i="5"/>
  <c r="HB53" i="5"/>
  <c r="GY32" i="5"/>
  <c r="GX54" i="5"/>
  <c r="GX77" i="5"/>
  <c r="GX81" i="5"/>
  <c r="GX62" i="5"/>
  <c r="HA62" i="5"/>
  <c r="HA81" i="5"/>
  <c r="HA77" i="5"/>
  <c r="GW33" i="5"/>
  <c r="GX50" i="5"/>
  <c r="GZ81" i="5"/>
  <c r="GZ77" i="5"/>
  <c r="GZ62" i="5"/>
  <c r="HA50" i="5"/>
  <c r="GY50" i="5"/>
  <c r="GY54" i="5"/>
  <c r="GW50" i="5"/>
  <c r="HU9" i="5"/>
  <c r="BM76" i="5"/>
  <c r="EG80" i="5"/>
  <c r="CU80" i="5"/>
  <c r="CA80" i="5"/>
  <c r="BT76" i="5"/>
  <c r="BF80" i="5"/>
  <c r="AG80" i="5"/>
  <c r="X76" i="5"/>
  <c r="DA76" i="5"/>
  <c r="AA76" i="5"/>
  <c r="EY80" i="5"/>
  <c r="EJ80" i="5"/>
  <c r="AL80" i="5"/>
  <c r="ED76" i="5"/>
  <c r="GH76" i="5"/>
  <c r="GQ76" i="5"/>
  <c r="BL80" i="5"/>
  <c r="D76" i="5"/>
  <c r="AZ76" i="5"/>
  <c r="BK76" i="5"/>
  <c r="DO76" i="5"/>
  <c r="BU80" i="5"/>
  <c r="DQ76" i="5"/>
  <c r="BV76" i="5"/>
  <c r="GT76" i="5"/>
  <c r="GE76" i="5"/>
  <c r="DR80" i="5"/>
  <c r="AX80" i="5"/>
  <c r="AW80" i="5"/>
  <c r="EL76" i="5"/>
  <c r="DW80" i="5"/>
  <c r="H80" i="5"/>
  <c r="FF80" i="5"/>
  <c r="CH80" i="5"/>
  <c r="CI80" i="5"/>
  <c r="DV80" i="5"/>
  <c r="CS76" i="5"/>
  <c r="BQ76" i="5"/>
  <c r="DU76" i="5"/>
  <c r="FN80" i="5"/>
  <c r="F80" i="5"/>
  <c r="CH76" i="5"/>
  <c r="G76" i="5"/>
  <c r="H76" i="5"/>
  <c r="DZ80" i="5"/>
  <c r="AJ76" i="5"/>
  <c r="M76" i="5"/>
  <c r="GG80" i="5"/>
  <c r="BD80" i="5"/>
  <c r="CM80" i="5"/>
  <c r="GW76" i="5"/>
  <c r="GV76" i="5"/>
  <c r="DF76" i="5"/>
  <c r="BC76" i="5"/>
  <c r="BE76" i="5"/>
  <c r="CS80" i="5"/>
  <c r="AX76" i="5"/>
  <c r="DT80" i="5"/>
  <c r="CO76" i="5"/>
  <c r="CY76" i="5"/>
  <c r="EW76" i="5"/>
  <c r="R76" i="5"/>
  <c r="DB76" i="5"/>
  <c r="EA80" i="5"/>
  <c r="FW80" i="5"/>
  <c r="BH76" i="5"/>
  <c r="N76" i="5"/>
  <c r="CP80" i="5"/>
  <c r="EM76" i="5"/>
  <c r="FV76" i="5"/>
  <c r="FO76" i="5"/>
  <c r="EB80" i="5"/>
  <c r="AK80" i="5"/>
  <c r="BY76" i="5"/>
  <c r="DM80" i="5"/>
  <c r="FQ80" i="5"/>
  <c r="GI76" i="5"/>
  <c r="X80" i="5"/>
  <c r="CZ76" i="5"/>
  <c r="EF80" i="5"/>
  <c r="FD80" i="5"/>
  <c r="DA80" i="5"/>
  <c r="GS76" i="5"/>
  <c r="Z76" i="5"/>
  <c r="BF76" i="5"/>
  <c r="EX80" i="5"/>
  <c r="GD76" i="5"/>
  <c r="GE80" i="5"/>
  <c r="AB80" i="5"/>
  <c r="N80" i="5"/>
  <c r="BJ76" i="5"/>
  <c r="BZ80" i="5"/>
  <c r="DN76" i="5"/>
  <c r="FR80" i="5"/>
  <c r="AE80" i="5"/>
  <c r="BS76" i="5"/>
  <c r="CQ76" i="5"/>
  <c r="AF80" i="5"/>
  <c r="BL76" i="5"/>
  <c r="FL80" i="5"/>
  <c r="GJ76" i="5"/>
  <c r="BE80" i="5"/>
  <c r="DI76" i="5"/>
  <c r="EO80" i="5"/>
  <c r="GK76" i="5"/>
  <c r="BN76" i="5"/>
  <c r="CT80" i="5"/>
  <c r="AY76" i="5"/>
  <c r="BW76" i="5"/>
  <c r="DK76" i="5"/>
  <c r="FN76" i="5"/>
  <c r="EL80" i="5"/>
  <c r="ER76" i="5"/>
  <c r="GW80" i="5"/>
  <c r="GV80" i="5"/>
  <c r="FZ80" i="5"/>
  <c r="AU80" i="5"/>
  <c r="Q76" i="5"/>
  <c r="CD80" i="5"/>
  <c r="GA76" i="5"/>
  <c r="CL80" i="5"/>
  <c r="CK80" i="5"/>
  <c r="CL76" i="5"/>
  <c r="AD76" i="5"/>
  <c r="BR76" i="5"/>
  <c r="DV76" i="5"/>
  <c r="BC80" i="5"/>
  <c r="DW76" i="5"/>
  <c r="AV80" i="5"/>
  <c r="AI80" i="5"/>
  <c r="CO80" i="5"/>
  <c r="GA80" i="5"/>
  <c r="BR80" i="5"/>
  <c r="GH80" i="5"/>
  <c r="EO76" i="5"/>
  <c r="J76" i="5"/>
  <c r="ES76" i="5"/>
  <c r="CZ80" i="5"/>
  <c r="GC80" i="5"/>
  <c r="EH76" i="5"/>
  <c r="CM76" i="5"/>
  <c r="L80" i="5"/>
  <c r="CF80" i="5"/>
  <c r="DF80" i="5"/>
  <c r="ET76" i="5"/>
  <c r="CQ80" i="5"/>
  <c r="CJ80" i="5"/>
  <c r="Y76" i="5"/>
  <c r="GN76" i="5"/>
  <c r="AK76" i="5"/>
  <c r="DM76" i="5"/>
  <c r="FA80" i="5"/>
  <c r="FQ76" i="5"/>
  <c r="EU80" i="5"/>
  <c r="FK76" i="5"/>
  <c r="GI80" i="5"/>
  <c r="AN80" i="5"/>
  <c r="DP76" i="5"/>
  <c r="EF76" i="5"/>
  <c r="FD76" i="5"/>
  <c r="BU76" i="5"/>
  <c r="EW80" i="5"/>
  <c r="DB80" i="5"/>
  <c r="EX76" i="5"/>
  <c r="DC76" i="5"/>
  <c r="EA76" i="5"/>
  <c r="FG80" i="5"/>
  <c r="BH80" i="5"/>
  <c r="EJ76" i="5"/>
  <c r="GF76" i="5"/>
  <c r="AL76" i="5"/>
  <c r="BZ76" i="5"/>
  <c r="CX80" i="5"/>
  <c r="DN80" i="5"/>
  <c r="FB76" i="5"/>
  <c r="FR76" i="5"/>
  <c r="GP76" i="5"/>
  <c r="AE76" i="5"/>
  <c r="BS80" i="5"/>
  <c r="DG80" i="5"/>
  <c r="EM80" i="5"/>
  <c r="AF76" i="5"/>
  <c r="CB80" i="5"/>
  <c r="DH80" i="5"/>
  <c r="FL76" i="5"/>
  <c r="GJ80" i="5"/>
  <c r="Y80" i="5"/>
  <c r="CC76" i="5"/>
  <c r="DJ80" i="5"/>
  <c r="DI80" i="5"/>
  <c r="FE76" i="5"/>
  <c r="AH76" i="5"/>
  <c r="EP80" i="5"/>
  <c r="GL76" i="5"/>
  <c r="K76" i="5"/>
  <c r="AY80" i="5"/>
  <c r="CE76" i="5"/>
  <c r="FO80" i="5"/>
  <c r="T76" i="5"/>
  <c r="AZ80" i="5"/>
  <c r="DD76" i="5"/>
  <c r="EB76" i="5"/>
  <c r="AD80" i="5"/>
  <c r="AO76" i="5"/>
  <c r="DZ76" i="5"/>
  <c r="J80" i="5"/>
  <c r="I80" i="5"/>
  <c r="DS80" i="5"/>
  <c r="FU76" i="5"/>
  <c r="DS76" i="5"/>
  <c r="FJ80" i="5"/>
  <c r="GQ80" i="5"/>
  <c r="FV80" i="5"/>
  <c r="FU80" i="5"/>
  <c r="CT76" i="5"/>
  <c r="AJ80" i="5"/>
  <c r="GN80" i="5"/>
  <c r="GB76" i="5"/>
  <c r="EP76" i="5"/>
  <c r="BW80" i="5"/>
  <c r="E76" i="5"/>
  <c r="BI76" i="5"/>
  <c r="CW76" i="5"/>
  <c r="FA76" i="5"/>
  <c r="GO80" i="5"/>
  <c r="EU76" i="5"/>
  <c r="FK80" i="5"/>
  <c r="DP80" i="5"/>
  <c r="GT80" i="5"/>
  <c r="GS80" i="5"/>
  <c r="S80" i="5"/>
  <c r="EI80" i="5"/>
  <c r="AB76" i="5"/>
  <c r="BP80" i="5"/>
  <c r="CV80" i="5"/>
  <c r="V76" i="5"/>
  <c r="FB80" i="5"/>
  <c r="AU76" i="5"/>
  <c r="FS80" i="5"/>
  <c r="CB76" i="5"/>
  <c r="DH76" i="5"/>
  <c r="FT80" i="5"/>
  <c r="GK80" i="5"/>
  <c r="FF76" i="5"/>
  <c r="GL80" i="5"/>
  <c r="DK80" i="5"/>
  <c r="T80" i="5"/>
  <c r="BX80" i="5"/>
  <c r="DD80" i="5"/>
  <c r="ER80" i="5"/>
  <c r="FX76" i="5"/>
  <c r="GF50" i="5"/>
  <c r="CX77" i="5"/>
  <c r="GM77" i="5"/>
  <c r="GN77" i="5"/>
  <c r="DM77" i="5"/>
  <c r="C77" i="5"/>
  <c r="Z64" i="29"/>
  <c r="ER64" i="29"/>
  <c r="AP82" i="29"/>
  <c r="DZ64" i="29"/>
  <c r="BN64" i="29"/>
  <c r="AP83" i="29"/>
  <c r="D64" i="29"/>
  <c r="DJ63" i="29"/>
  <c r="AP63" i="29"/>
  <c r="ED83" i="29"/>
  <c r="CD63" i="29"/>
  <c r="FV63" i="29"/>
  <c r="AX63" i="29"/>
  <c r="DB63" i="29"/>
  <c r="BM64" i="29"/>
  <c r="J63" i="29"/>
  <c r="BZ82" i="29"/>
  <c r="N83" i="29"/>
  <c r="BP64" i="29"/>
  <c r="FN82" i="29"/>
  <c r="DT64" i="29"/>
  <c r="BH64" i="29"/>
  <c r="BS81" i="5"/>
  <c r="DL81" i="5"/>
  <c r="DB81" i="5"/>
  <c r="CA81" i="5"/>
  <c r="GR81" i="5"/>
  <c r="DR81" i="5"/>
  <c r="EP81" i="5"/>
  <c r="BU81" i="5"/>
  <c r="FY81" i="5"/>
  <c r="BC81" i="5"/>
  <c r="AG81" i="5"/>
  <c r="DA81" i="5"/>
  <c r="EF81" i="5"/>
  <c r="T81" i="5"/>
  <c r="BL81" i="5"/>
  <c r="AL81" i="5"/>
  <c r="CH81" i="5"/>
  <c r="DV81" i="5"/>
  <c r="FB81" i="5"/>
  <c r="EE81" i="5"/>
  <c r="AN81" i="5"/>
  <c r="CU81" i="5"/>
  <c r="EJ81" i="5"/>
  <c r="GT81" i="5"/>
  <c r="BX81" i="5"/>
  <c r="FK81" i="5"/>
  <c r="EO81" i="5"/>
  <c r="N81" i="5"/>
  <c r="BM81" i="5"/>
  <c r="Z81" i="5"/>
  <c r="FF81" i="5"/>
  <c r="BO81" i="5"/>
  <c r="DS81" i="5"/>
  <c r="GE81" i="5"/>
  <c r="GF81" i="5"/>
  <c r="FZ81" i="5"/>
  <c r="DF81" i="5"/>
  <c r="AV81" i="5"/>
  <c r="FU81" i="5"/>
  <c r="AT81" i="5"/>
  <c r="EI81" i="5"/>
  <c r="DJ81" i="5"/>
  <c r="BB81" i="5"/>
  <c r="DC81" i="5"/>
  <c r="DO81" i="5"/>
  <c r="FX81" i="5"/>
  <c r="EH81" i="5"/>
  <c r="FI81" i="5"/>
  <c r="AR81" i="5"/>
  <c r="CY81" i="5"/>
  <c r="FR81" i="5"/>
  <c r="O81" i="5"/>
  <c r="EN81" i="5"/>
  <c r="EG81" i="5"/>
  <c r="GU81" i="5"/>
  <c r="EW81" i="5"/>
  <c r="AP81" i="5"/>
  <c r="AM81" i="5"/>
  <c r="FG81" i="5"/>
  <c r="GS81" i="5"/>
  <c r="FO81" i="5"/>
  <c r="DN81" i="5"/>
  <c r="CF81" i="5"/>
  <c r="DK81" i="5"/>
  <c r="GJ81" i="5"/>
  <c r="CE81" i="5"/>
  <c r="DE81" i="5"/>
  <c r="AK81" i="5"/>
  <c r="BI81" i="5"/>
  <c r="BQ81" i="5"/>
  <c r="CD81" i="5"/>
  <c r="CJ81" i="5"/>
  <c r="GD81" i="5"/>
  <c r="FM81" i="5"/>
  <c r="DU81" i="5"/>
  <c r="W81" i="5"/>
  <c r="BR81" i="5"/>
  <c r="ES81" i="5"/>
  <c r="CC81" i="5"/>
  <c r="CT81" i="5"/>
  <c r="GA81" i="5"/>
  <c r="K81" i="5"/>
  <c r="AD81" i="5"/>
  <c r="BE81" i="5"/>
  <c r="CL81" i="5"/>
  <c r="DZ81" i="5"/>
  <c r="EU81" i="5"/>
  <c r="CR81" i="5"/>
  <c r="EC81" i="5"/>
  <c r="GP81" i="5"/>
  <c r="G81" i="5"/>
  <c r="FS81" i="5"/>
  <c r="CG81" i="5"/>
  <c r="Y81" i="5"/>
  <c r="AA81" i="5"/>
  <c r="BW81" i="5"/>
  <c r="CM81" i="5"/>
  <c r="BZ81" i="5"/>
  <c r="AZ81" i="5"/>
  <c r="GQ81" i="5"/>
  <c r="EQ81" i="5"/>
  <c r="P81" i="5"/>
  <c r="AF81" i="5"/>
  <c r="DX81" i="5"/>
  <c r="GO81" i="5"/>
  <c r="ET81" i="5"/>
  <c r="ED81" i="5"/>
  <c r="DD81" i="5"/>
  <c r="GC81" i="5"/>
  <c r="BN63" i="29"/>
  <c r="EX63" i="29"/>
  <c r="EX83" i="29"/>
  <c r="AB64" i="29"/>
  <c r="GE64" i="29"/>
  <c r="DJ83" i="29"/>
  <c r="CL63" i="29"/>
  <c r="EP63" i="29"/>
  <c r="GL63" i="29"/>
  <c r="BO83" i="29"/>
  <c r="EH64" i="29"/>
  <c r="BV64" i="29"/>
  <c r="J64" i="29"/>
  <c r="L63" i="29"/>
  <c r="EP82" i="29"/>
  <c r="FN83" i="29"/>
  <c r="GT64" i="29"/>
  <c r="BU64" i="29"/>
  <c r="AJ64" i="29"/>
  <c r="CN83" i="29"/>
  <c r="AB83" i="29"/>
  <c r="J82" i="29"/>
  <c r="AH63" i="29"/>
  <c r="AX83" i="29"/>
  <c r="CS63" i="29"/>
  <c r="AG63" i="29"/>
  <c r="EZ83" i="29"/>
  <c r="AO64" i="29"/>
  <c r="BV83" i="29"/>
  <c r="J83" i="29"/>
  <c r="FF82" i="29"/>
  <c r="AH82" i="29"/>
  <c r="FF83" i="29"/>
  <c r="AP64" i="29"/>
  <c r="DD83" i="29"/>
  <c r="FF64" i="29"/>
  <c r="CT64" i="29"/>
  <c r="AH64" i="29"/>
  <c r="FH82" i="29"/>
  <c r="CV82" i="29"/>
  <c r="AJ82" i="29"/>
  <c r="DB64" i="29"/>
  <c r="AF63" i="29"/>
  <c r="AH83" i="29"/>
  <c r="FN64" i="29"/>
  <c r="FP83" i="29"/>
  <c r="AR83" i="29"/>
  <c r="CD82" i="29"/>
  <c r="AX82" i="29"/>
  <c r="FT63" i="29"/>
  <c r="GE63" i="29"/>
  <c r="FT64" i="29"/>
  <c r="GD63" i="29"/>
  <c r="BF63" i="29"/>
  <c r="CT63" i="29"/>
  <c r="FB83" i="29"/>
  <c r="ED82" i="29"/>
  <c r="BR83" i="29"/>
  <c r="F83" i="29"/>
  <c r="DD63" i="29"/>
  <c r="DB83" i="29"/>
  <c r="GD64" i="29"/>
  <c r="DR64" i="29"/>
  <c r="BF64" i="29"/>
  <c r="DQ82" i="29"/>
  <c r="DJ64" i="29"/>
  <c r="CV64" i="29"/>
  <c r="R63" i="29"/>
  <c r="DY63" i="29"/>
  <c r="GK64" i="29"/>
  <c r="BL83" i="29"/>
  <c r="AI83" i="29"/>
  <c r="FV64" i="29"/>
  <c r="AX64" i="29"/>
  <c r="DR82" i="29"/>
  <c r="BF82" i="29"/>
  <c r="FU83" i="29"/>
  <c r="AR64" i="29"/>
  <c r="GD83" i="29"/>
  <c r="H83" i="29"/>
  <c r="GD82" i="29"/>
  <c r="DR83" i="29"/>
  <c r="FH83" i="29"/>
  <c r="CV83" i="29"/>
  <c r="AJ83" i="29"/>
  <c r="BL82" i="29"/>
  <c r="FP63" i="29"/>
  <c r="AJ63" i="29"/>
  <c r="EZ63" i="29"/>
  <c r="DZ63" i="29"/>
  <c r="GT63" i="29"/>
  <c r="CT82" i="29"/>
  <c r="CX83" i="29"/>
  <c r="H82" i="29"/>
  <c r="AL82" i="29"/>
  <c r="EB64" i="29"/>
  <c r="CT83" i="29"/>
  <c r="FB82" i="29"/>
  <c r="R82" i="29"/>
  <c r="GF83" i="29"/>
  <c r="DT83" i="29"/>
  <c r="BH83" i="29"/>
  <c r="FM64" i="29"/>
  <c r="EZ64" i="29"/>
  <c r="CN64" i="29"/>
  <c r="T63" i="29"/>
  <c r="AF64" i="29"/>
  <c r="FN63" i="29"/>
  <c r="FV83" i="29"/>
  <c r="CD83" i="29"/>
  <c r="R83" i="29"/>
  <c r="FM63" i="29"/>
  <c r="DB82" i="29"/>
  <c r="BV82" i="29"/>
  <c r="BZ83" i="29"/>
  <c r="N82" i="29"/>
  <c r="CF64" i="29"/>
  <c r="GN63" i="29"/>
  <c r="BP63" i="29"/>
  <c r="GL64" i="29"/>
  <c r="CK63" i="29"/>
  <c r="CC63" i="29"/>
  <c r="GL83" i="29"/>
  <c r="BN82" i="29"/>
  <c r="I63" i="29"/>
  <c r="T64" i="29"/>
  <c r="EH63" i="29"/>
  <c r="GS64" i="29"/>
  <c r="Y64" i="29"/>
  <c r="GH83" i="29"/>
  <c r="GV63" i="29"/>
  <c r="EJ64" i="29"/>
  <c r="BX63" i="29"/>
  <c r="GL82" i="29"/>
  <c r="DZ83" i="29"/>
  <c r="BN83" i="29"/>
  <c r="EG63" i="29"/>
  <c r="BM63" i="29"/>
  <c r="DQ83" i="29"/>
  <c r="ER63" i="29"/>
  <c r="GN64" i="29"/>
  <c r="DQ63" i="29"/>
  <c r="GK63" i="29"/>
  <c r="AZ64" i="29"/>
  <c r="FH64" i="29"/>
  <c r="Y63" i="29"/>
  <c r="CL83" i="29"/>
  <c r="I64" i="29"/>
  <c r="EX82" i="29"/>
  <c r="CL82" i="29"/>
  <c r="BF83" i="29"/>
  <c r="Z83" i="29"/>
  <c r="EX64" i="29"/>
  <c r="CL64" i="29"/>
  <c r="R64" i="29"/>
  <c r="L64" i="29"/>
  <c r="DY64" i="29"/>
  <c r="Q63" i="29"/>
  <c r="DZ82" i="29"/>
  <c r="BU63" i="29"/>
  <c r="Z82" i="29"/>
  <c r="GS63" i="29"/>
  <c r="GV74" i="29" s="1"/>
  <c r="BV63" i="29"/>
  <c r="FV82" i="29"/>
  <c r="EP83" i="29"/>
  <c r="DJ82" i="29"/>
  <c r="EP64" i="29"/>
  <c r="CD64" i="29"/>
  <c r="GM82" i="29"/>
  <c r="EG64" i="29"/>
  <c r="FE63" i="29"/>
  <c r="GJ50" i="5"/>
  <c r="J81" i="5"/>
  <c r="BV81" i="5"/>
  <c r="AY81" i="5"/>
  <c r="BP81" i="5"/>
  <c r="EK81" i="5"/>
  <c r="BN81" i="5"/>
  <c r="D81" i="5"/>
  <c r="CS81" i="5"/>
  <c r="FW81" i="5"/>
  <c r="S81" i="5"/>
  <c r="DT81" i="5"/>
  <c r="EZ81" i="5"/>
  <c r="DP81" i="5"/>
  <c r="DH81" i="5"/>
  <c r="AH81" i="5"/>
  <c r="AX81" i="5"/>
  <c r="FD81" i="5"/>
  <c r="DW81" i="5"/>
  <c r="R81" i="5"/>
  <c r="FN81" i="5"/>
  <c r="FV81" i="5"/>
  <c r="BG81" i="5"/>
  <c r="ER81" i="5"/>
  <c r="GH81" i="5"/>
  <c r="M81" i="5"/>
  <c r="V81" i="5"/>
  <c r="AU81" i="5"/>
  <c r="BK81" i="5"/>
  <c r="FQ81" i="5"/>
  <c r="AI81" i="5"/>
  <c r="CQ81" i="5"/>
  <c r="EV81" i="5"/>
  <c r="DQ81" i="5"/>
  <c r="FE81" i="5"/>
  <c r="FL81" i="5"/>
  <c r="Q81" i="5"/>
  <c r="EX81" i="5"/>
  <c r="CN81" i="5"/>
  <c r="AB81" i="5"/>
  <c r="AJ81" i="5"/>
  <c r="CB81" i="5"/>
  <c r="E81" i="5"/>
  <c r="FA81" i="5"/>
  <c r="DI81" i="5"/>
  <c r="BJ81" i="5"/>
  <c r="AC81" i="5"/>
  <c r="CW81" i="5"/>
  <c r="BD81" i="5"/>
  <c r="GG81" i="5"/>
  <c r="AO81" i="5"/>
  <c r="BF81" i="5"/>
  <c r="EA81" i="5"/>
  <c r="CV81" i="5"/>
  <c r="AS81" i="5"/>
  <c r="EL81" i="5"/>
  <c r="FT81" i="5"/>
  <c r="I81" i="5"/>
  <c r="L81" i="5"/>
  <c r="EB81" i="5"/>
  <c r="EM81" i="5"/>
  <c r="AQ81" i="5"/>
  <c r="CP81" i="5"/>
  <c r="FJ81" i="5"/>
  <c r="BA81" i="5"/>
  <c r="CO81" i="5"/>
  <c r="GI81" i="5"/>
  <c r="H81" i="5"/>
  <c r="BT81" i="5"/>
  <c r="AE81" i="5"/>
  <c r="BH81" i="5"/>
  <c r="EY81" i="5"/>
  <c r="X81" i="5"/>
  <c r="GK81" i="5"/>
  <c r="GL81" i="5"/>
  <c r="F81" i="5"/>
  <c r="DG81" i="5"/>
  <c r="U81" i="5"/>
  <c r="GB81" i="5"/>
  <c r="AW81" i="5"/>
  <c r="CK81" i="5"/>
  <c r="DY81" i="5"/>
  <c r="FP81" i="5"/>
  <c r="CI81" i="5"/>
  <c r="BY81" i="5"/>
  <c r="CZ81" i="5"/>
  <c r="FE64" i="29"/>
  <c r="CP82" i="29"/>
  <c r="AD82" i="29"/>
  <c r="FX63" i="29"/>
  <c r="DL63" i="29"/>
  <c r="EH82" i="29"/>
  <c r="AD83" i="29"/>
  <c r="GA83" i="29"/>
  <c r="GF63" i="29"/>
  <c r="EO63" i="29"/>
  <c r="EO64" i="29"/>
  <c r="CS64" i="29"/>
  <c r="AC82" i="29"/>
  <c r="CP83" i="29"/>
  <c r="BA83" i="29"/>
  <c r="GV64" i="29"/>
  <c r="CK64" i="29"/>
  <c r="BA82" i="29"/>
  <c r="CF63" i="29"/>
  <c r="D63" i="29"/>
  <c r="EH83" i="29"/>
  <c r="AL83" i="29"/>
  <c r="EW63" i="29"/>
  <c r="EB63" i="29"/>
  <c r="BW82" i="29"/>
  <c r="EW64" i="29"/>
  <c r="EK82" i="29"/>
  <c r="AC83" i="29"/>
  <c r="GC64" i="29"/>
  <c r="GF82" i="29"/>
  <c r="DT82" i="29"/>
  <c r="BH82" i="29"/>
  <c r="EJ63" i="29"/>
  <c r="Q64" i="29"/>
  <c r="CC64" i="29"/>
  <c r="GH82" i="29"/>
  <c r="CN63" i="29"/>
  <c r="FG83" i="29"/>
  <c r="EJ83" i="29"/>
  <c r="BX83" i="29"/>
  <c r="L83" i="29"/>
  <c r="BX64" i="29"/>
  <c r="CM83" i="29"/>
  <c r="DI64" i="29"/>
  <c r="FR83" i="29"/>
  <c r="EO83" i="29"/>
  <c r="CC83" i="29"/>
  <c r="Q83" i="29"/>
  <c r="GN82" i="29"/>
  <c r="EB82" i="29"/>
  <c r="BP82" i="29"/>
  <c r="D82" i="29"/>
  <c r="BE64" i="29"/>
  <c r="DA64" i="29"/>
  <c r="FR82" i="29"/>
  <c r="DF83" i="29"/>
  <c r="AZ63" i="29"/>
  <c r="GK82" i="29"/>
  <c r="DV83" i="29"/>
  <c r="GK83" i="29"/>
  <c r="GM83" i="29"/>
  <c r="DQ64" i="29"/>
  <c r="FZ83" i="29"/>
  <c r="DV82" i="29"/>
  <c r="BJ83" i="29"/>
  <c r="EK83" i="29"/>
  <c r="GC63" i="29"/>
  <c r="DI63" i="29"/>
  <c r="AW63" i="29"/>
  <c r="EO82" i="29"/>
  <c r="CC82" i="29"/>
  <c r="Q82" i="29"/>
  <c r="GN83" i="29"/>
  <c r="EB83" i="29"/>
  <c r="BP83" i="29"/>
  <c r="D83" i="29"/>
  <c r="AB63" i="29"/>
  <c r="AG64" i="29"/>
  <c r="FU64" i="29"/>
  <c r="FJ83" i="29"/>
  <c r="DF82" i="29"/>
  <c r="AT83" i="29"/>
  <c r="EJ82" i="29"/>
  <c r="BX82" i="29"/>
  <c r="L82" i="29"/>
  <c r="CM82" i="29"/>
  <c r="BJ82" i="29"/>
  <c r="BE63" i="29"/>
  <c r="FU63" i="29"/>
  <c r="DA63" i="29"/>
  <c r="AO63" i="29"/>
  <c r="BU82" i="29"/>
  <c r="I82" i="29"/>
  <c r="EZ82" i="29"/>
  <c r="CN82" i="29"/>
  <c r="AB82" i="29"/>
  <c r="FJ82" i="29"/>
  <c r="CX82" i="29"/>
  <c r="AT82" i="29"/>
  <c r="DD64" i="29"/>
  <c r="FH63" i="29"/>
  <c r="CV63" i="29"/>
  <c r="GF64" i="29"/>
  <c r="EE82" i="29"/>
  <c r="G83" i="29"/>
  <c r="EG82" i="29"/>
  <c r="FX64" i="29"/>
  <c r="BH63" i="29"/>
  <c r="GJ82" i="29"/>
  <c r="BR82" i="29"/>
  <c r="F82" i="29"/>
  <c r="BY82" i="29"/>
  <c r="FQ83" i="29"/>
  <c r="EA83" i="29"/>
  <c r="DL64" i="29"/>
  <c r="GJ83" i="29"/>
  <c r="DY83" i="29"/>
  <c r="BM82" i="29"/>
  <c r="FX82" i="29"/>
  <c r="ER82" i="29"/>
  <c r="DL82" i="29"/>
  <c r="CF82" i="29"/>
  <c r="AZ82" i="29"/>
  <c r="T82" i="29"/>
  <c r="DT63" i="29"/>
  <c r="FP64" i="29"/>
  <c r="AR63" i="29"/>
  <c r="FZ82" i="29"/>
  <c r="ET82" i="29"/>
  <c r="DN83" i="29"/>
  <c r="GG83" i="29"/>
  <c r="DU82" i="29"/>
  <c r="DO83" i="29"/>
  <c r="BC83" i="29"/>
  <c r="FC83" i="29"/>
  <c r="CQ83" i="29"/>
  <c r="AE83" i="29"/>
  <c r="P83" i="29"/>
  <c r="ET83" i="29"/>
  <c r="CQ82" i="29"/>
  <c r="FE83" i="29"/>
  <c r="DY82" i="29"/>
  <c r="BM83" i="29"/>
  <c r="FX83" i="29"/>
  <c r="ER83" i="29"/>
  <c r="DL83" i="29"/>
  <c r="CF83" i="29"/>
  <c r="AZ83" i="29"/>
  <c r="T83" i="29"/>
  <c r="FW83" i="29"/>
  <c r="EQ83" i="29"/>
  <c r="DK83" i="29"/>
  <c r="EL83" i="29"/>
  <c r="DN82" i="29"/>
  <c r="CH83" i="29"/>
  <c r="BB83" i="29"/>
  <c r="V83" i="29"/>
  <c r="GG82" i="29"/>
  <c r="FA83" i="29"/>
  <c r="DU83" i="29"/>
  <c r="CO83" i="29"/>
  <c r="AK83" i="29"/>
  <c r="E83" i="29"/>
  <c r="FK82" i="29"/>
  <c r="CY82" i="29"/>
  <c r="AM82" i="29"/>
  <c r="CA82" i="29"/>
  <c r="O83" i="29"/>
  <c r="DE82" i="29"/>
  <c r="FP82" i="29"/>
  <c r="DD82" i="29"/>
  <c r="AR82" i="29"/>
  <c r="DC82" i="29"/>
  <c r="FT83" i="29"/>
  <c r="EN82" i="29"/>
  <c r="BT83" i="29"/>
  <c r="AN83" i="29"/>
  <c r="EL82" i="29"/>
  <c r="CH82" i="29"/>
  <c r="BB82" i="29"/>
  <c r="V82" i="29"/>
  <c r="FK83" i="29"/>
  <c r="AM83" i="29"/>
  <c r="E51" i="29"/>
  <c r="E52" i="29" s="1"/>
  <c r="E58" i="29" s="1"/>
  <c r="E59" i="29" s="1"/>
  <c r="D51" i="29"/>
  <c r="D52" i="29" s="1"/>
  <c r="D58" i="29" s="1"/>
  <c r="D59" i="29" s="1"/>
  <c r="C52" i="29"/>
  <c r="C58" i="29" s="1"/>
  <c r="C59" i="29" s="1"/>
  <c r="F73" i="29" s="1"/>
  <c r="F75" i="29" s="1"/>
  <c r="FA64" i="29"/>
  <c r="FA63" i="29"/>
  <c r="P63" i="29"/>
  <c r="P64" i="29"/>
  <c r="AQ63" i="29"/>
  <c r="AQ64" i="29"/>
  <c r="DO64" i="29"/>
  <c r="DO63" i="29"/>
  <c r="V63" i="29"/>
  <c r="V64" i="29"/>
  <c r="M63" i="29"/>
  <c r="M64" i="29"/>
  <c r="EL63" i="29"/>
  <c r="EL64" i="29"/>
  <c r="N64" i="29"/>
  <c r="N63" i="29"/>
  <c r="FM82" i="29"/>
  <c r="DN63" i="29"/>
  <c r="DN64" i="29"/>
  <c r="AS64" i="29"/>
  <c r="AS63" i="29"/>
  <c r="CS83" i="29"/>
  <c r="AG82" i="29"/>
  <c r="GJ64" i="29"/>
  <c r="GJ63" i="29"/>
  <c r="AV63" i="29"/>
  <c r="AV64" i="29"/>
  <c r="BO63" i="29"/>
  <c r="BO64" i="29"/>
  <c r="CA63" i="29"/>
  <c r="CA64" i="29"/>
  <c r="FO82" i="29"/>
  <c r="AQ82" i="29"/>
  <c r="FD83" i="29"/>
  <c r="CJ83" i="29"/>
  <c r="FR64" i="29"/>
  <c r="FR63" i="29"/>
  <c r="DF64" i="29"/>
  <c r="DF63" i="29"/>
  <c r="AT64" i="29"/>
  <c r="AT63" i="29"/>
  <c r="FQ64" i="29"/>
  <c r="FQ63" i="29"/>
  <c r="DE64" i="29"/>
  <c r="DE63" i="29"/>
  <c r="AK64" i="29"/>
  <c r="AK63" i="29"/>
  <c r="GC83" i="29"/>
  <c r="EW82" i="29"/>
  <c r="CK82" i="29"/>
  <c r="BE82" i="29"/>
  <c r="Y82" i="29"/>
  <c r="GB64" i="29"/>
  <c r="GB63" i="29"/>
  <c r="DH63" i="29"/>
  <c r="DH64" i="29"/>
  <c r="AN64" i="29"/>
  <c r="AN63" i="29"/>
  <c r="GM63" i="29"/>
  <c r="GM64" i="29"/>
  <c r="DS63" i="29"/>
  <c r="DS64" i="29"/>
  <c r="BG63" i="29"/>
  <c r="BG64" i="29"/>
  <c r="FQ82" i="29"/>
  <c r="DE83" i="29"/>
  <c r="BY64" i="29"/>
  <c r="BY63" i="29"/>
  <c r="U82" i="29"/>
  <c r="FB63" i="29"/>
  <c r="FB64" i="29"/>
  <c r="AD63" i="29"/>
  <c r="AD64" i="29"/>
  <c r="CO64" i="29"/>
  <c r="CO63" i="29"/>
  <c r="DI83" i="29"/>
  <c r="CH63" i="29"/>
  <c r="CH64" i="29"/>
  <c r="ES63" i="29"/>
  <c r="ES64" i="29"/>
  <c r="AW82" i="29"/>
  <c r="H64" i="29"/>
  <c r="H63" i="29"/>
  <c r="BZ63" i="29"/>
  <c r="BZ64" i="29"/>
  <c r="FZ64" i="29"/>
  <c r="FZ63" i="29"/>
  <c r="BB63" i="29"/>
  <c r="BB64" i="29"/>
  <c r="FY63" i="29"/>
  <c r="FY64" i="29"/>
  <c r="DM63" i="29"/>
  <c r="DM64" i="29"/>
  <c r="DP64" i="29"/>
  <c r="DP63" i="29"/>
  <c r="GU63" i="29"/>
  <c r="GU64" i="29"/>
  <c r="EA63" i="29"/>
  <c r="EA64" i="29"/>
  <c r="EM63" i="29"/>
  <c r="EM64" i="29"/>
  <c r="O64" i="29"/>
  <c r="O63" i="29"/>
  <c r="EI82" i="29"/>
  <c r="K82" i="29"/>
  <c r="DX83" i="29"/>
  <c r="AV82" i="29"/>
  <c r="FJ64" i="29"/>
  <c r="FJ63" i="29"/>
  <c r="CX64" i="29"/>
  <c r="CX63" i="29"/>
  <c r="AL64" i="29"/>
  <c r="AL63" i="29"/>
  <c r="FI64" i="29"/>
  <c r="FI63" i="29"/>
  <c r="CW64" i="29"/>
  <c r="CW63" i="29"/>
  <c r="AC64" i="29"/>
  <c r="AC63" i="29"/>
  <c r="GC82" i="29"/>
  <c r="EW83" i="29"/>
  <c r="CK83" i="29"/>
  <c r="BE83" i="29"/>
  <c r="Y83" i="29"/>
  <c r="FL64" i="29"/>
  <c r="FL63" i="29"/>
  <c r="CR63" i="29"/>
  <c r="CR64" i="29"/>
  <c r="X64" i="29"/>
  <c r="X63" i="29"/>
  <c r="FW63" i="29"/>
  <c r="FW64" i="29"/>
  <c r="DK63" i="29"/>
  <c r="DK64" i="29"/>
  <c r="AY63" i="29"/>
  <c r="AY64" i="29"/>
  <c r="GI64" i="29"/>
  <c r="GI63" i="29"/>
  <c r="DW64" i="29"/>
  <c r="DW63" i="29"/>
  <c r="BK64" i="29"/>
  <c r="BK63" i="29"/>
  <c r="FG82" i="29"/>
  <c r="EA82" i="29"/>
  <c r="CU82" i="29"/>
  <c r="BO82" i="29"/>
  <c r="AI82" i="29"/>
  <c r="FI83" i="29"/>
  <c r="EC82" i="29"/>
  <c r="CW83" i="29"/>
  <c r="U83" i="29"/>
  <c r="GI83" i="29"/>
  <c r="FC82" i="29"/>
  <c r="AE82" i="29"/>
  <c r="AW83" i="29"/>
  <c r="FD64" i="29"/>
  <c r="FD63" i="29"/>
  <c r="DC63" i="29"/>
  <c r="DC64" i="29"/>
  <c r="ET64" i="29"/>
  <c r="ET63" i="29"/>
  <c r="FU82" i="29"/>
  <c r="CB63" i="29"/>
  <c r="CB64" i="29"/>
  <c r="CU63" i="29"/>
  <c r="CU64" i="29"/>
  <c r="EK64" i="29"/>
  <c r="EK63" i="29"/>
  <c r="E63" i="29"/>
  <c r="E64" i="29"/>
  <c r="DA83" i="29"/>
  <c r="EN63" i="29"/>
  <c r="EN64" i="29"/>
  <c r="BT64" i="29"/>
  <c r="BT63" i="29"/>
  <c r="BQ82" i="29"/>
  <c r="GP63" i="29"/>
  <c r="GS74" i="29" s="1"/>
  <c r="GP64" i="29"/>
  <c r="F63" i="29"/>
  <c r="F64" i="29"/>
  <c r="GO64" i="29"/>
  <c r="GO63" i="29"/>
  <c r="EC63" i="29"/>
  <c r="EC64" i="29"/>
  <c r="BI64" i="29"/>
  <c r="BI63" i="29"/>
  <c r="FM83" i="29"/>
  <c r="EG83" i="29"/>
  <c r="DA82" i="29"/>
  <c r="BU83" i="29"/>
  <c r="AO83" i="29"/>
  <c r="I83" i="29"/>
  <c r="EF64" i="29"/>
  <c r="EF63" i="29"/>
  <c r="BL64" i="29"/>
  <c r="BL63" i="29"/>
  <c r="EQ63" i="29"/>
  <c r="EQ64" i="29"/>
  <c r="CE63" i="29"/>
  <c r="CE64" i="29"/>
  <c r="S63" i="29"/>
  <c r="S64" i="29"/>
  <c r="FC64" i="29"/>
  <c r="FC63" i="29"/>
  <c r="CQ63" i="29"/>
  <c r="CQ64" i="29"/>
  <c r="AE63" i="29"/>
  <c r="AE64" i="29"/>
  <c r="FW82" i="29"/>
  <c r="EQ82" i="29"/>
  <c r="DK82" i="29"/>
  <c r="CE82" i="29"/>
  <c r="AY82" i="29"/>
  <c r="S82" i="29"/>
  <c r="FL82" i="29"/>
  <c r="EF82" i="29"/>
  <c r="CR82" i="29"/>
  <c r="BD82" i="29"/>
  <c r="X82" i="29"/>
  <c r="CP63" i="29"/>
  <c r="CP64" i="29"/>
  <c r="U63" i="29"/>
  <c r="U64" i="29"/>
  <c r="CJ64" i="29"/>
  <c r="CJ63" i="29"/>
  <c r="FO63" i="29"/>
  <c r="FO64" i="29"/>
  <c r="GA64" i="29"/>
  <c r="GA63" i="29"/>
  <c r="BC64" i="29"/>
  <c r="BC63" i="29"/>
  <c r="CU83" i="29"/>
  <c r="CZ64" i="29"/>
  <c r="CZ63" i="29"/>
  <c r="CG63" i="29"/>
  <c r="CG64" i="29"/>
  <c r="DI82" i="29"/>
  <c r="EV63" i="29"/>
  <c r="EV64" i="29"/>
  <c r="FG63" i="29"/>
  <c r="FG64" i="29"/>
  <c r="CY83" i="29"/>
  <c r="EM82" i="29"/>
  <c r="BQ64" i="29"/>
  <c r="BQ63" i="29"/>
  <c r="AO82" i="29"/>
  <c r="EY63" i="29"/>
  <c r="EY64" i="29"/>
  <c r="ED64" i="29"/>
  <c r="ED63" i="29"/>
  <c r="BR64" i="29"/>
  <c r="BR63" i="29"/>
  <c r="GH64" i="29"/>
  <c r="GH63" i="29"/>
  <c r="DV64" i="29"/>
  <c r="DV63" i="29"/>
  <c r="BJ64" i="29"/>
  <c r="BJ63" i="29"/>
  <c r="GG64" i="29"/>
  <c r="GG63" i="29"/>
  <c r="DU64" i="29"/>
  <c r="DU63" i="29"/>
  <c r="BA63" i="29"/>
  <c r="BA64" i="29"/>
  <c r="FE82" i="29"/>
  <c r="CS82" i="29"/>
  <c r="AG83" i="29"/>
  <c r="GR64" i="29"/>
  <c r="GR63" i="29"/>
  <c r="GU74" i="29" s="1"/>
  <c r="DX64" i="29"/>
  <c r="DX63" i="29"/>
  <c r="BD64" i="29"/>
  <c r="BD63" i="29"/>
  <c r="EI63" i="29"/>
  <c r="EI64" i="29"/>
  <c r="BW63" i="29"/>
  <c r="BW64" i="29"/>
  <c r="K63" i="29"/>
  <c r="K64" i="29"/>
  <c r="EU64" i="29"/>
  <c r="EU63" i="29"/>
  <c r="CI64" i="29"/>
  <c r="CI63" i="29"/>
  <c r="W63" i="29"/>
  <c r="W64" i="29"/>
  <c r="CE83" i="29"/>
  <c r="AY83" i="29"/>
  <c r="S83" i="29"/>
  <c r="CB83" i="29"/>
  <c r="FD82" i="29"/>
  <c r="DX82" i="29"/>
  <c r="CR83" i="29"/>
  <c r="BD83" i="29"/>
  <c r="X83" i="29"/>
  <c r="BS82" i="29"/>
  <c r="DW83" i="29"/>
  <c r="BK83" i="29"/>
  <c r="AI63" i="29"/>
  <c r="AI64" i="29"/>
  <c r="FS64" i="29"/>
  <c r="FS63" i="29"/>
  <c r="DG64" i="29"/>
  <c r="DG63" i="29"/>
  <c r="AU64" i="29"/>
  <c r="AU63" i="29"/>
  <c r="GE82" i="29"/>
  <c r="EY82" i="29"/>
  <c r="DS82" i="29"/>
  <c r="BG82" i="29"/>
  <c r="AA82" i="29"/>
  <c r="DH82" i="29"/>
  <c r="FT82" i="29"/>
  <c r="EN83" i="29"/>
  <c r="CZ82" i="29"/>
  <c r="AF83" i="29"/>
  <c r="FY83" i="29"/>
  <c r="ES83" i="29"/>
  <c r="DM83" i="29"/>
  <c r="CG83" i="29"/>
  <c r="BI82" i="29"/>
  <c r="AK82" i="29"/>
  <c r="E82" i="29"/>
  <c r="EE83" i="29"/>
  <c r="BS83" i="29"/>
  <c r="G82" i="29"/>
  <c r="FS82" i="29"/>
  <c r="DG82" i="29"/>
  <c r="AU82" i="29"/>
  <c r="CM63" i="29"/>
  <c r="CM64" i="29"/>
  <c r="AA63" i="29"/>
  <c r="AA64" i="29"/>
  <c r="FK63" i="29"/>
  <c r="FK64" i="29"/>
  <c r="CY63" i="29"/>
  <c r="CY64" i="29"/>
  <c r="AM64" i="29"/>
  <c r="AM63" i="29"/>
  <c r="GE83" i="29"/>
  <c r="EY83" i="29"/>
  <c r="DS83" i="29"/>
  <c r="BG83" i="29"/>
  <c r="AA83" i="29"/>
  <c r="DH83" i="29"/>
  <c r="FL83" i="29"/>
  <c r="EF83" i="29"/>
  <c r="CZ83" i="29"/>
  <c r="AF82" i="29"/>
  <c r="FY82" i="29"/>
  <c r="ES82" i="29"/>
  <c r="DM82" i="29"/>
  <c r="CG82" i="29"/>
  <c r="BI83" i="29"/>
  <c r="GI82" i="29"/>
  <c r="DO82" i="29"/>
  <c r="BC82" i="29"/>
  <c r="FS83" i="29"/>
  <c r="DG83" i="29"/>
  <c r="AU83" i="29"/>
  <c r="GQ64" i="29"/>
  <c r="GQ63" i="29"/>
  <c r="GT74" i="29" s="1"/>
  <c r="EE64" i="29"/>
  <c r="EE63" i="29"/>
  <c r="BS63" i="29"/>
  <c r="BS64" i="29"/>
  <c r="G64" i="29"/>
  <c r="G63" i="29"/>
  <c r="FO83" i="29"/>
  <c r="EI83" i="29"/>
  <c r="DC83" i="29"/>
  <c r="BW83" i="29"/>
  <c r="AQ83" i="29"/>
  <c r="K83" i="29"/>
  <c r="CB82" i="29"/>
  <c r="GB83" i="29"/>
  <c r="EV82" i="29"/>
  <c r="DP83" i="29"/>
  <c r="CJ82" i="29"/>
  <c r="AV83" i="29"/>
  <c r="P82" i="29"/>
  <c r="FI82" i="29"/>
  <c r="EC83" i="29"/>
  <c r="CW82" i="29"/>
  <c r="BY83" i="29"/>
  <c r="AS82" i="29"/>
  <c r="M83" i="29"/>
  <c r="EU82" i="29"/>
  <c r="CI82" i="29"/>
  <c r="W82" i="29"/>
  <c r="EM83" i="29"/>
  <c r="CA83" i="29"/>
  <c r="O82" i="29"/>
  <c r="GB82" i="29"/>
  <c r="EV83" i="29"/>
  <c r="DP82" i="29"/>
  <c r="BT82" i="29"/>
  <c r="AN82" i="29"/>
  <c r="FA82" i="29"/>
  <c r="CO82" i="29"/>
  <c r="BQ83" i="29"/>
  <c r="AS83" i="29"/>
  <c r="M82" i="29"/>
  <c r="EU83" i="29"/>
  <c r="CI83" i="29"/>
  <c r="W83" i="29"/>
  <c r="GA82" i="29"/>
  <c r="DW82" i="29"/>
  <c r="BK82" i="29"/>
  <c r="GZ38" i="5"/>
  <c r="FN41" i="29"/>
  <c r="ER39" i="29"/>
  <c r="GO41" i="29"/>
  <c r="V38" i="29"/>
  <c r="FT40" i="29"/>
  <c r="BW38" i="29"/>
  <c r="EL38" i="29"/>
  <c r="CL38" i="29"/>
  <c r="BP40" i="29"/>
  <c r="FW41" i="29"/>
  <c r="EL41" i="29"/>
  <c r="CZ39" i="29"/>
  <c r="BM40" i="29"/>
  <c r="M38" i="29"/>
  <c r="FS40" i="29"/>
  <c r="DS39" i="29"/>
  <c r="CE41" i="29"/>
  <c r="P39" i="29"/>
  <c r="FQ41" i="29"/>
  <c r="DJ39" i="29"/>
  <c r="BN38" i="29"/>
  <c r="FH40" i="29"/>
  <c r="FX39" i="29"/>
  <c r="BC39" i="29"/>
  <c r="EX39" i="29"/>
  <c r="DC40" i="29"/>
  <c r="DJ38" i="29"/>
  <c r="GS41" i="29"/>
  <c r="CD38" i="29"/>
  <c r="FQ39" i="29"/>
  <c r="DT41" i="29"/>
  <c r="GV41" i="29"/>
  <c r="AC40" i="29"/>
  <c r="FO39" i="29"/>
  <c r="GD40" i="29"/>
  <c r="AV41" i="29"/>
  <c r="DU38" i="29"/>
  <c r="BA40" i="29"/>
  <c r="FW38" i="29"/>
  <c r="EI41" i="29"/>
  <c r="CF40" i="29"/>
  <c r="CO38" i="29"/>
  <c r="DM38" i="29"/>
  <c r="DH41" i="29"/>
  <c r="BJ38" i="29"/>
  <c r="CW41" i="29"/>
  <c r="DB38" i="29"/>
  <c r="GR38" i="29"/>
  <c r="AN38" i="29"/>
  <c r="AU39" i="29"/>
  <c r="GL39" i="29"/>
  <c r="BG40" i="29"/>
  <c r="CY40" i="29"/>
  <c r="AU38" i="29"/>
  <c r="BU40" i="29"/>
  <c r="AY38" i="29"/>
  <c r="FN39" i="29"/>
  <c r="U38" i="29"/>
  <c r="FY41" i="29"/>
  <c r="FB39" i="29"/>
  <c r="ER41" i="29"/>
  <c r="DV40" i="29"/>
  <c r="AJ40" i="29"/>
  <c r="DG39" i="29"/>
  <c r="GB38" i="29"/>
  <c r="GO39" i="29"/>
  <c r="Y39" i="29"/>
  <c r="CL40" i="29"/>
  <c r="CS38" i="29"/>
  <c r="EZ40" i="29"/>
  <c r="CF38" i="29"/>
  <c r="J38" i="29"/>
  <c r="EA40" i="29"/>
  <c r="BH40" i="29"/>
  <c r="GN39" i="29"/>
  <c r="BJ39" i="29"/>
  <c r="BW41" i="29"/>
  <c r="AH39" i="29"/>
  <c r="FO38" i="29"/>
  <c r="GE39" i="29"/>
  <c r="DY38" i="29"/>
  <c r="FV40" i="29"/>
  <c r="FE41" i="29"/>
  <c r="M39" i="29"/>
  <c r="DI40" i="29"/>
  <c r="H38" i="29"/>
  <c r="DA38" i="29"/>
  <c r="EN40" i="29"/>
  <c r="AK41" i="29"/>
  <c r="EZ39" i="29"/>
  <c r="GM41" i="29"/>
  <c r="AZ39" i="29"/>
  <c r="DW39" i="29"/>
  <c r="ET39" i="29"/>
  <c r="BK38" i="29"/>
  <c r="EM38" i="29"/>
  <c r="FV41" i="29"/>
  <c r="DD40" i="29"/>
  <c r="GD38" i="29"/>
  <c r="W39" i="29"/>
  <c r="EE41" i="29"/>
  <c r="BC40" i="29"/>
  <c r="EQ41" i="29"/>
  <c r="FR40" i="29"/>
  <c r="DF39" i="29"/>
  <c r="BD38" i="29"/>
  <c r="CO41" i="29"/>
  <c r="DY41" i="29"/>
  <c r="BC38" i="29"/>
  <c r="AL40" i="29"/>
  <c r="BK39" i="29"/>
  <c r="CS39" i="29"/>
  <c r="EP41" i="29"/>
  <c r="AB39" i="29"/>
  <c r="GR39" i="29"/>
  <c r="DE38" i="29"/>
  <c r="FL40" i="29"/>
  <c r="ET38" i="29"/>
  <c r="BL41" i="29"/>
  <c r="EB41" i="29"/>
  <c r="FT39" i="29"/>
  <c r="K40" i="29"/>
  <c r="BK40" i="29"/>
  <c r="AF40" i="29"/>
  <c r="EM40" i="29"/>
  <c r="AW38" i="29"/>
  <c r="GZ39" i="5"/>
  <c r="DT40" i="29"/>
  <c r="AD38" i="29"/>
  <c r="FU40" i="29"/>
  <c r="BD40" i="29"/>
  <c r="CG38" i="29"/>
  <c r="AD40" i="29"/>
  <c r="BV39" i="29"/>
  <c r="BK41" i="29"/>
  <c r="FE40" i="29"/>
  <c r="BM38" i="29"/>
  <c r="FG40" i="29"/>
  <c r="ES38" i="29"/>
  <c r="BT38" i="29"/>
  <c r="AW40" i="29"/>
  <c r="AA38" i="29"/>
  <c r="BQ41" i="29"/>
  <c r="BG41" i="29"/>
  <c r="EO39" i="29"/>
  <c r="DF40" i="29"/>
  <c r="AM39" i="29"/>
  <c r="GQ38" i="29"/>
  <c r="DO39" i="29"/>
  <c r="DW38" i="29"/>
  <c r="CQ38" i="29"/>
  <c r="DR38" i="29"/>
  <c r="DC39" i="29"/>
  <c r="AE41" i="29"/>
  <c r="DC41" i="29"/>
  <c r="AH40" i="29"/>
  <c r="FM38" i="29"/>
  <c r="BC41" i="29"/>
  <c r="AK39" i="29"/>
  <c r="BM39" i="29"/>
  <c r="AU41" i="29"/>
  <c r="DM39" i="29"/>
  <c r="CA38" i="29"/>
  <c r="BD39" i="29"/>
  <c r="R38" i="29"/>
  <c r="GG41" i="29"/>
  <c r="K39" i="29"/>
  <c r="CL41" i="29"/>
  <c r="CE39" i="29"/>
  <c r="BO39" i="29"/>
  <c r="CA40" i="29"/>
  <c r="FL38" i="29"/>
  <c r="BB40" i="29"/>
  <c r="FF41" i="29"/>
  <c r="CB38" i="29"/>
  <c r="BT40" i="29"/>
  <c r="AE38" i="29"/>
  <c r="K38" i="29"/>
  <c r="DH39" i="29"/>
  <c r="DX40" i="29"/>
  <c r="CR41" i="29"/>
  <c r="DP41" i="29"/>
  <c r="FK41" i="29"/>
  <c r="EB38" i="29"/>
  <c r="BX38" i="29"/>
  <c r="DZ39" i="29"/>
  <c r="EQ39" i="29"/>
  <c r="DR39" i="29"/>
  <c r="DN39" i="29"/>
  <c r="AK38" i="29"/>
  <c r="DB40" i="29"/>
  <c r="DD39" i="29"/>
  <c r="CF39" i="29"/>
  <c r="AV38" i="29"/>
  <c r="CN39" i="29"/>
  <c r="DL41" i="29"/>
  <c r="GD41" i="29"/>
  <c r="EZ38" i="29"/>
  <c r="AE39" i="29"/>
  <c r="DO41" i="29"/>
  <c r="FI40" i="29"/>
  <c r="FI41" i="29"/>
  <c r="GM39" i="29"/>
  <c r="BQ38" i="29"/>
  <c r="AR39" i="29"/>
  <c r="DP38" i="29"/>
  <c r="DC38" i="29"/>
  <c r="EW38" i="29"/>
  <c r="FP40" i="29"/>
  <c r="CW38" i="29"/>
  <c r="EY40" i="29"/>
  <c r="EP39" i="29"/>
  <c r="AI39" i="29"/>
  <c r="FC41" i="29"/>
  <c r="CD40" i="29"/>
  <c r="Z40" i="29"/>
  <c r="DV39" i="29"/>
  <c r="EP38" i="29"/>
  <c r="EC38" i="29"/>
  <c r="T38" i="29"/>
  <c r="FO41" i="29"/>
  <c r="CY41" i="29"/>
  <c r="CM38" i="29"/>
  <c r="CS41" i="29"/>
  <c r="GG40" i="29"/>
  <c r="GC38" i="29"/>
  <c r="FJ41" i="29"/>
  <c r="CW40" i="29"/>
  <c r="BL38" i="29"/>
  <c r="ET41" i="29"/>
  <c r="GI40" i="29"/>
  <c r="FG39" i="29"/>
  <c r="AT40" i="29"/>
  <c r="GA38" i="29"/>
  <c r="FU38" i="29"/>
  <c r="S41" i="29"/>
  <c r="AM41" i="29"/>
  <c r="T40" i="29"/>
  <c r="GH41" i="29"/>
  <c r="AW39" i="29"/>
  <c r="DI38" i="29"/>
  <c r="GM40" i="29"/>
  <c r="Y40" i="29"/>
  <c r="S40" i="29"/>
  <c r="FS39" i="29"/>
  <c r="AB40" i="29"/>
  <c r="EG38" i="29"/>
  <c r="CB39" i="29"/>
  <c r="BZ40" i="29"/>
  <c r="AJ41" i="29"/>
  <c r="CU41" i="29"/>
  <c r="DE41" i="29"/>
  <c r="HA39" i="5"/>
  <c r="CT41" i="29"/>
  <c r="GJ41" i="29"/>
  <c r="EC41" i="29"/>
  <c r="GQ39" i="29"/>
  <c r="EN39" i="29"/>
  <c r="BU38" i="29"/>
  <c r="GD39" i="29"/>
  <c r="CE40" i="29"/>
  <c r="DQ38" i="29"/>
  <c r="GR41" i="29"/>
  <c r="DS41" i="29"/>
  <c r="CV38" i="29"/>
  <c r="AQ38" i="29"/>
  <c r="DQ39" i="29"/>
  <c r="FP39" i="29"/>
  <c r="DO40" i="29"/>
  <c r="GA39" i="29"/>
  <c r="AL39" i="29"/>
  <c r="AR40" i="29"/>
  <c r="AX39" i="29"/>
  <c r="CS40" i="29"/>
  <c r="AM38" i="29"/>
  <c r="CX41" i="29"/>
  <c r="FW39" i="29"/>
  <c r="BF38" i="29"/>
  <c r="AX40" i="29"/>
  <c r="BV41" i="29"/>
  <c r="ER38" i="29"/>
  <c r="FS41" i="29"/>
  <c r="EF38" i="29"/>
  <c r="CQ40" i="29"/>
  <c r="EI40" i="29"/>
  <c r="EW39" i="29"/>
  <c r="BZ38" i="29"/>
  <c r="CD41" i="29"/>
  <c r="AE40" i="29"/>
  <c r="AB38" i="29"/>
  <c r="W40" i="29"/>
  <c r="ED41" i="29"/>
  <c r="N40" i="29"/>
  <c r="FJ38" i="29"/>
  <c r="GQ41" i="29"/>
  <c r="EF40" i="29"/>
  <c r="BV38" i="29"/>
  <c r="BU39" i="29"/>
  <c r="FO40" i="29"/>
  <c r="BJ40" i="29"/>
  <c r="CI40" i="29"/>
  <c r="FA38" i="29"/>
  <c r="BI41" i="29"/>
  <c r="BE41" i="29"/>
  <c r="FA41" i="29"/>
  <c r="AO39" i="29"/>
  <c r="GF40" i="29"/>
  <c r="GS38" i="29"/>
  <c r="FR39" i="29"/>
  <c r="GH39" i="29"/>
  <c r="GA41" i="29"/>
  <c r="EH38" i="29"/>
  <c r="EU38" i="29"/>
  <c r="T41" i="29"/>
  <c r="FE39" i="29"/>
  <c r="G39" i="29"/>
  <c r="AY39" i="29"/>
  <c r="O40" i="29"/>
  <c r="S38" i="29"/>
  <c r="BG38" i="29"/>
  <c r="CJ38" i="29"/>
  <c r="GK40" i="29"/>
  <c r="U39" i="29"/>
  <c r="GH40" i="29"/>
  <c r="FH41" i="29"/>
  <c r="GO40" i="29"/>
  <c r="DJ41" i="29"/>
  <c r="CO39" i="29"/>
  <c r="EA41" i="29"/>
  <c r="FA40" i="29"/>
  <c r="ED39" i="29"/>
  <c r="BD41" i="29"/>
  <c r="AO38" i="29"/>
  <c r="EG39" i="29"/>
  <c r="EV41" i="29"/>
  <c r="CP39" i="29"/>
  <c r="CH38" i="29"/>
  <c r="BA41" i="29"/>
  <c r="AS38" i="29"/>
  <c r="FN40" i="29"/>
  <c r="BS38" i="29"/>
  <c r="CN38" i="29"/>
  <c r="BN39" i="29"/>
  <c r="GI41" i="29"/>
  <c r="BR38" i="29"/>
  <c r="DH40" i="29"/>
  <c r="AZ41" i="29"/>
  <c r="AA40" i="29"/>
  <c r="AD41" i="29"/>
  <c r="BP41" i="29"/>
  <c r="DG38" i="29"/>
  <c r="EM39" i="29"/>
  <c r="EG40" i="29"/>
  <c r="CX38" i="29"/>
  <c r="CK38" i="29"/>
  <c r="AJ39" i="29"/>
  <c r="EH40" i="29"/>
  <c r="DG40" i="29"/>
  <c r="CW39" i="29"/>
  <c r="FF38" i="29"/>
  <c r="AT38" i="29"/>
  <c r="DS38" i="29"/>
  <c r="CI41" i="29"/>
  <c r="DK39" i="29"/>
  <c r="EX41" i="29"/>
  <c r="BL40" i="29"/>
  <c r="R40" i="29"/>
  <c r="L38" i="29"/>
  <c r="GO38" i="29"/>
  <c r="GP38" i="29"/>
  <c r="DF41" i="29"/>
  <c r="GE38" i="29"/>
  <c r="EY38" i="29"/>
  <c r="AG38" i="29"/>
  <c r="AG40" i="29"/>
  <c r="AJ38" i="29"/>
  <c r="GU38" i="29"/>
  <c r="V40" i="29"/>
  <c r="ES39" i="29"/>
  <c r="CX40" i="29"/>
  <c r="X39" i="29"/>
  <c r="FM41" i="29"/>
  <c r="AT39" i="29"/>
  <c r="FV38" i="29"/>
  <c r="EU40" i="29"/>
  <c r="AX38" i="29"/>
  <c r="AG39" i="29"/>
  <c r="EL40" i="29"/>
  <c r="CT40" i="29"/>
  <c r="GV38" i="29"/>
  <c r="DA39" i="29"/>
  <c r="CE38" i="29"/>
  <c r="EQ38" i="29"/>
  <c r="EJ39" i="29"/>
  <c r="EL39" i="29"/>
  <c r="S39" i="29"/>
  <c r="DE39" i="29"/>
  <c r="Y41" i="29"/>
  <c r="GT40" i="29"/>
  <c r="DZ38" i="29"/>
  <c r="GM38" i="29"/>
  <c r="EY39" i="29"/>
  <c r="BW40" i="29"/>
  <c r="AW41" i="29"/>
  <c r="EN38" i="29"/>
  <c r="CK41" i="29"/>
  <c r="CR40" i="29"/>
  <c r="FT38" i="29"/>
  <c r="CG39" i="29"/>
  <c r="Z41" i="29"/>
  <c r="CC39" i="29"/>
  <c r="CH41" i="29"/>
  <c r="DO38" i="29"/>
  <c r="CM39" i="29"/>
  <c r="DX41" i="29"/>
  <c r="FG38" i="29"/>
  <c r="BA38" i="29"/>
  <c r="BV40" i="29"/>
  <c r="BA39" i="29"/>
  <c r="FX41" i="29"/>
  <c r="O38" i="29"/>
  <c r="CJ41" i="29"/>
  <c r="AG41" i="29"/>
  <c r="GI39" i="29"/>
  <c r="EF39" i="29"/>
  <c r="EE40" i="29"/>
  <c r="FX40" i="29"/>
  <c r="DQ41" i="29"/>
  <c r="AR41" i="29"/>
  <c r="GC41" i="29"/>
  <c r="GC40" i="29"/>
  <c r="EE39" i="29"/>
  <c r="AY40" i="29"/>
  <c r="BJ41" i="29"/>
  <c r="AN40" i="29"/>
  <c r="GT41" i="29"/>
  <c r="CG41" i="29"/>
  <c r="AL41" i="29"/>
  <c r="CY38" i="29"/>
  <c r="EA39" i="29"/>
  <c r="GA40" i="29"/>
  <c r="O41" i="29"/>
  <c r="BE39" i="29"/>
  <c r="GT38" i="29"/>
  <c r="GP40" i="29"/>
  <c r="DV38" i="29"/>
  <c r="FC39" i="29"/>
  <c r="CU40" i="29"/>
  <c r="FI39" i="29"/>
  <c r="EJ38" i="29"/>
  <c r="ET40" i="29"/>
  <c r="DR40" i="29"/>
  <c r="BB39" i="29"/>
  <c r="DS40" i="29"/>
  <c r="P40" i="29"/>
  <c r="CU39" i="29"/>
  <c r="EO40" i="29"/>
  <c r="AO40" i="29"/>
  <c r="DM41" i="29"/>
  <c r="BL39" i="29"/>
  <c r="GB39" i="29"/>
  <c r="Z39" i="29"/>
  <c r="BS40" i="29"/>
  <c r="AH38" i="29"/>
  <c r="GG38" i="29"/>
  <c r="FM39" i="29"/>
  <c r="BQ40" i="29"/>
  <c r="EI39" i="29"/>
  <c r="AK40" i="29"/>
  <c r="DM40" i="29"/>
  <c r="AF38" i="29"/>
  <c r="FL39" i="29"/>
  <c r="GP39" i="29"/>
  <c r="DZ40" i="29"/>
  <c r="L40" i="29"/>
  <c r="U40" i="29"/>
  <c r="BZ39" i="29"/>
  <c r="EW40" i="29"/>
  <c r="CO40" i="29"/>
  <c r="FD38" i="29"/>
  <c r="CJ40" i="29"/>
  <c r="BE38" i="29"/>
  <c r="FT41" i="29"/>
  <c r="DJ40" i="29"/>
  <c r="EQ40" i="29"/>
  <c r="FZ41" i="29"/>
  <c r="EV38" i="29"/>
  <c r="AY41" i="29"/>
  <c r="GF38" i="29"/>
  <c r="DI39" i="29"/>
  <c r="V41" i="29"/>
  <c r="EZ41" i="29"/>
  <c r="CQ41" i="29"/>
  <c r="DW40" i="29"/>
  <c r="W38" i="29"/>
  <c r="CK39" i="29"/>
  <c r="BR40" i="29"/>
  <c r="FM40" i="29"/>
  <c r="BY40" i="29"/>
  <c r="FW40" i="29"/>
  <c r="AU40" i="29"/>
  <c r="GV40" i="29"/>
  <c r="AP41" i="29"/>
  <c r="DG41" i="29"/>
  <c r="GK39" i="29"/>
  <c r="AQ40" i="29"/>
  <c r="GI38" i="29"/>
  <c r="AI38" i="29"/>
  <c r="R39" i="29"/>
  <c r="CK40" i="29"/>
  <c r="N41" i="29"/>
  <c r="Q41" i="29"/>
  <c r="Q40" i="29"/>
  <c r="AX41" i="29"/>
  <c r="Z38" i="29"/>
  <c r="FB40" i="29"/>
  <c r="AZ38" i="29"/>
  <c r="GL40" i="29"/>
  <c r="GC39" i="29"/>
  <c r="EJ41" i="29"/>
  <c r="DD41" i="29"/>
  <c r="GH38" i="29"/>
  <c r="BP39" i="29"/>
  <c r="BN41" i="29"/>
  <c r="FF40" i="29"/>
  <c r="AC38" i="29"/>
  <c r="AD39" i="29"/>
  <c r="DH38" i="29"/>
  <c r="DQ40" i="29"/>
  <c r="Y38" i="29"/>
  <c r="BT39" i="29"/>
  <c r="FU39" i="29"/>
  <c r="CF41" i="29"/>
  <c r="CN40" i="29"/>
  <c r="BI39" i="29"/>
  <c r="CT39" i="29"/>
  <c r="Q39" i="29"/>
  <c r="CZ38" i="29"/>
  <c r="FH38" i="29"/>
  <c r="HA38" i="5"/>
  <c r="FY38" i="29"/>
  <c r="DX39" i="29"/>
  <c r="GP41" i="29"/>
  <c r="EM41" i="29"/>
  <c r="BX39" i="29"/>
  <c r="FX38" i="29"/>
  <c r="BF41" i="29"/>
  <c r="DU39" i="29"/>
  <c r="AN39" i="29"/>
  <c r="AQ41" i="29"/>
  <c r="EK40" i="29"/>
  <c r="EP40" i="29"/>
  <c r="F38" i="29"/>
  <c r="CP41" i="29"/>
  <c r="DU40" i="29"/>
  <c r="FH39" i="29"/>
  <c r="BE40" i="29"/>
  <c r="BM41" i="29"/>
  <c r="L39" i="29"/>
  <c r="FZ38" i="29"/>
  <c r="EX38" i="29"/>
  <c r="DK40" i="29"/>
  <c r="GG39" i="29"/>
  <c r="EH39" i="29"/>
  <c r="GF39" i="29"/>
  <c r="EG41" i="29"/>
  <c r="FR38" i="29"/>
  <c r="EB40" i="29"/>
  <c r="EX40" i="29"/>
  <c r="CI39" i="29"/>
  <c r="BB38" i="29"/>
  <c r="DX38" i="29"/>
  <c r="EU41" i="29"/>
  <c r="AC41" i="29"/>
  <c r="GQ40" i="29"/>
  <c r="FK40" i="29"/>
  <c r="CL39" i="29"/>
  <c r="DL38" i="29"/>
  <c r="FF39" i="29"/>
  <c r="AS41" i="29"/>
  <c r="BX41" i="29"/>
  <c r="EC40" i="29"/>
  <c r="GB41" i="29"/>
  <c r="I39" i="29"/>
  <c r="CD39" i="29"/>
  <c r="DW41" i="29"/>
  <c r="I38" i="29"/>
  <c r="FL41" i="29"/>
  <c r="FD41" i="29"/>
  <c r="CU38" i="29"/>
  <c r="AO41" i="29"/>
  <c r="FD39" i="29"/>
  <c r="DY40" i="29"/>
  <c r="FP38" i="29"/>
  <c r="AF39" i="29"/>
  <c r="DK41" i="29"/>
  <c r="BH38" i="29"/>
  <c r="DN41" i="29"/>
  <c r="CV39" i="29"/>
  <c r="AA41" i="29"/>
  <c r="BN40" i="29"/>
  <c r="BY41" i="29"/>
  <c r="EC39" i="29"/>
  <c r="CQ39" i="29"/>
  <c r="DY39" i="29"/>
  <c r="EI38" i="29"/>
  <c r="AP39" i="29"/>
  <c r="BQ39" i="29"/>
  <c r="CR39" i="29"/>
  <c r="DZ41" i="29"/>
  <c r="FN38" i="29"/>
  <c r="P41" i="29"/>
  <c r="R41" i="29"/>
  <c r="BB41" i="29"/>
  <c r="X40" i="29"/>
  <c r="FZ39" i="29"/>
  <c r="FJ39" i="29"/>
  <c r="FP41" i="29"/>
  <c r="AT41" i="29"/>
  <c r="J39" i="29"/>
  <c r="BF39" i="29"/>
  <c r="CB40" i="29"/>
  <c r="CT38" i="29"/>
  <c r="AB41" i="29"/>
  <c r="GF41" i="29"/>
  <c r="AM40" i="29"/>
  <c r="GT39" i="29"/>
  <c r="CY39" i="29"/>
  <c r="EO41" i="29"/>
  <c r="GK38" i="29"/>
  <c r="H39" i="29"/>
  <c r="CA39" i="29"/>
  <c r="CM40" i="29"/>
  <c r="CP38" i="29"/>
  <c r="CC38" i="29"/>
  <c r="DE40" i="29"/>
  <c r="CM41" i="29"/>
  <c r="DB39" i="29"/>
  <c r="BS41" i="29"/>
  <c r="N38" i="29"/>
  <c r="FI38" i="29"/>
  <c r="FA39" i="29"/>
  <c r="AR38" i="29"/>
  <c r="DL40" i="29"/>
  <c r="CZ41" i="29"/>
  <c r="DI41" i="29"/>
  <c r="BS39" i="29"/>
  <c r="X41" i="29"/>
  <c r="O39" i="29"/>
  <c r="EN41" i="29"/>
  <c r="AL38" i="29"/>
  <c r="ED38" i="29"/>
  <c r="DF38" i="29"/>
  <c r="EE38" i="29"/>
  <c r="Q38" i="29"/>
  <c r="AA39" i="29"/>
  <c r="CR38" i="29"/>
  <c r="DN38" i="29"/>
  <c r="GJ38" i="29"/>
  <c r="EH41" i="29"/>
  <c r="J40" i="29"/>
  <c r="AF41" i="29"/>
  <c r="GR40" i="29"/>
  <c r="FK39" i="29"/>
  <c r="EA38" i="29"/>
  <c r="DP40" i="29"/>
  <c r="CJ39" i="29"/>
  <c r="GN41" i="29"/>
  <c r="F39" i="29"/>
  <c r="BI38" i="29"/>
  <c r="FE38" i="29"/>
  <c r="EV40" i="29"/>
  <c r="ES41" i="29"/>
  <c r="FY40" i="29"/>
  <c r="W41" i="29"/>
  <c r="AS39" i="29"/>
  <c r="BH39" i="29"/>
  <c r="CI38" i="29"/>
  <c r="DA41" i="29"/>
  <c r="FD40" i="29"/>
  <c r="AV40" i="29"/>
  <c r="EU39" i="29"/>
  <c r="BG39" i="29"/>
  <c r="FZ40" i="29"/>
  <c r="AN41" i="29"/>
  <c r="FQ38" i="29"/>
  <c r="AI40" i="29"/>
  <c r="U41" i="29"/>
  <c r="BY39" i="29"/>
  <c r="DU41" i="29"/>
  <c r="GV39" i="29"/>
  <c r="BR39" i="29"/>
  <c r="CV41" i="29"/>
  <c r="FC38" i="29"/>
  <c r="GU39" i="29"/>
  <c r="FV39" i="29"/>
  <c r="FS38" i="29"/>
  <c r="GK41" i="29"/>
  <c r="EF41" i="29"/>
  <c r="BY38" i="29"/>
  <c r="FU41" i="29"/>
  <c r="FQ40" i="29"/>
  <c r="AP40" i="29"/>
  <c r="CC41" i="29"/>
  <c r="GL38" i="29"/>
  <c r="CB41" i="29"/>
  <c r="BO38" i="29"/>
  <c r="GU41" i="29"/>
  <c r="ES40" i="29"/>
  <c r="EK39" i="29"/>
  <c r="GN38" i="29"/>
  <c r="EK41" i="29"/>
  <c r="EO38" i="29"/>
  <c r="AC39" i="29"/>
  <c r="DD38" i="29"/>
  <c r="EV39" i="29"/>
  <c r="BR41" i="29"/>
  <c r="DK38" i="29"/>
  <c r="GE40" i="29"/>
  <c r="GU40" i="29"/>
  <c r="BW39" i="29"/>
  <c r="BX40" i="29"/>
  <c r="DA40" i="29"/>
  <c r="FB41" i="29"/>
  <c r="FC40" i="29"/>
  <c r="AH41" i="29"/>
  <c r="CH39" i="29"/>
  <c r="CV40" i="29"/>
  <c r="AV39" i="29"/>
  <c r="GN40" i="29"/>
  <c r="BT41" i="29"/>
  <c r="CZ40" i="29"/>
  <c r="DT39" i="29"/>
  <c r="CN41" i="29"/>
  <c r="T39" i="29"/>
  <c r="CH40" i="29"/>
  <c r="FB38" i="29"/>
  <c r="DT38" i="29"/>
  <c r="FG41" i="29"/>
  <c r="V39" i="29"/>
  <c r="BO41" i="29"/>
  <c r="AZ40" i="29"/>
  <c r="BO40" i="29"/>
  <c r="FJ40" i="29"/>
  <c r="EY41" i="29"/>
  <c r="AS40" i="29"/>
  <c r="FY39" i="29"/>
  <c r="G38" i="29"/>
  <c r="ER40" i="29"/>
  <c r="FK38" i="29"/>
  <c r="EJ40" i="29"/>
  <c r="CP40" i="29"/>
  <c r="X38" i="29"/>
  <c r="AP38" i="29"/>
  <c r="BI40" i="29"/>
  <c r="M40" i="29"/>
  <c r="DN40" i="29"/>
  <c r="DR41" i="29"/>
  <c r="BF40" i="29"/>
  <c r="CG40" i="29"/>
  <c r="EK38" i="29"/>
  <c r="DP39" i="29"/>
  <c r="GJ40" i="29"/>
  <c r="EB39" i="29"/>
  <c r="BU41" i="29"/>
  <c r="DB41" i="29"/>
  <c r="GS39" i="29"/>
  <c r="ED40" i="29"/>
  <c r="CA41" i="29"/>
  <c r="GS40" i="29"/>
  <c r="P38" i="29"/>
  <c r="AI41" i="29"/>
  <c r="FR41" i="29"/>
  <c r="CC40" i="29"/>
  <c r="BZ41" i="29"/>
  <c r="AQ39" i="29"/>
  <c r="CX39" i="29"/>
  <c r="GE41" i="29"/>
  <c r="GJ39" i="29"/>
  <c r="N39" i="29"/>
  <c r="EW41" i="29"/>
  <c r="BH41" i="29"/>
  <c r="BP38" i="29"/>
  <c r="GL41" i="29"/>
  <c r="DL39" i="29"/>
  <c r="DV41" i="29"/>
  <c r="B229" i="25" l="1"/>
  <c r="HS12" i="5"/>
  <c r="HR13" i="5"/>
  <c r="HR11" i="5"/>
  <c r="HR12" i="5"/>
  <c r="CL13" i="5"/>
  <c r="CD16" i="5"/>
  <c r="CH15" i="5"/>
  <c r="CJ13" i="5"/>
  <c r="BU14" i="5"/>
  <c r="CK13" i="5"/>
  <c r="CC16" i="5"/>
  <c r="CG15" i="5"/>
  <c r="CB16" i="5"/>
  <c r="BZ17" i="5"/>
  <c r="BY17" i="5"/>
  <c r="CF15" i="5"/>
  <c r="CI13" i="5"/>
  <c r="BW17" i="5"/>
  <c r="BX17" i="5"/>
  <c r="BS14" i="5"/>
  <c r="CE15" i="5"/>
  <c r="CA16" i="5"/>
  <c r="GX82" i="5"/>
  <c r="F85" i="20" s="1"/>
  <c r="GY80" i="5"/>
  <c r="GY82" i="5" s="1"/>
  <c r="F86" i="20" s="1"/>
  <c r="FH77" i="5"/>
  <c r="FH78" i="5" s="1"/>
  <c r="AT80" i="5"/>
  <c r="AT82" i="5" s="1"/>
  <c r="BJ80" i="5"/>
  <c r="BJ82" i="5" s="1"/>
  <c r="HB32" i="5"/>
  <c r="HB33" i="5"/>
  <c r="AP80" i="5"/>
  <c r="AP82" i="5" s="1"/>
  <c r="FC81" i="5"/>
  <c r="FC82" i="5" s="1"/>
  <c r="CI76" i="5"/>
  <c r="AS76" i="5"/>
  <c r="AP76" i="5"/>
  <c r="BA76" i="5"/>
  <c r="C78" i="5"/>
  <c r="DY80" i="5"/>
  <c r="DY82" i="5" s="1"/>
  <c r="P80" i="5"/>
  <c r="P82" i="5" s="1"/>
  <c r="FG76" i="5"/>
  <c r="C80" i="5"/>
  <c r="C82" i="5" s="1"/>
  <c r="BM80" i="5"/>
  <c r="BM82" i="5" s="1"/>
  <c r="ED80" i="5"/>
  <c r="ED82" i="5" s="1"/>
  <c r="DY76" i="5"/>
  <c r="GN82" i="5"/>
  <c r="GW82" i="5"/>
  <c r="F84" i="20" s="1"/>
  <c r="GY78" i="5"/>
  <c r="E86" i="20" s="1"/>
  <c r="GE62" i="5"/>
  <c r="GM78" i="5"/>
  <c r="GZ82" i="5"/>
  <c r="F87" i="20" s="1"/>
  <c r="HA82" i="5"/>
  <c r="F88" i="20" s="1"/>
  <c r="D82" i="5"/>
  <c r="HA64" i="5"/>
  <c r="FI82" i="5"/>
  <c r="GZ63" i="5"/>
  <c r="FC78" i="5"/>
  <c r="HA78" i="5"/>
  <c r="E88" i="20" s="1"/>
  <c r="HA63" i="5"/>
  <c r="GX63" i="5"/>
  <c r="GZ78" i="5"/>
  <c r="E87" i="20" s="1"/>
  <c r="CX78" i="5"/>
  <c r="CY82" i="5"/>
  <c r="HB64" i="5"/>
  <c r="GX64" i="5"/>
  <c r="GW78" i="5"/>
  <c r="E84" i="20" s="1"/>
  <c r="GX78" i="5"/>
  <c r="E85" i="20" s="1"/>
  <c r="GZ64" i="5"/>
  <c r="GY64" i="5"/>
  <c r="GY63" i="5"/>
  <c r="HB63" i="5"/>
  <c r="HB78" i="5"/>
  <c r="E89" i="20" s="1"/>
  <c r="GB45" i="29"/>
  <c r="HV9" i="5"/>
  <c r="FD82" i="5"/>
  <c r="GO82" i="5"/>
  <c r="F76" i="20" s="1"/>
  <c r="DM78" i="5"/>
  <c r="GN78" i="5"/>
  <c r="DN82" i="5"/>
  <c r="GV77" i="5"/>
  <c r="GV78" i="5" s="1"/>
  <c r="E83" i="20" s="1"/>
  <c r="GV81" i="5"/>
  <c r="GV82" i="5" s="1"/>
  <c r="F83" i="20" s="1"/>
  <c r="AF77" i="5"/>
  <c r="AF78" i="5" s="1"/>
  <c r="AG82" i="5"/>
  <c r="AB82" i="5"/>
  <c r="AA77" i="5"/>
  <c r="AA78" i="5" s="1"/>
  <c r="EU77" i="5"/>
  <c r="EU78" i="5" s="1"/>
  <c r="EV82" i="5"/>
  <c r="CC77" i="5"/>
  <c r="CC78" i="5" s="1"/>
  <c r="CD82" i="5"/>
  <c r="CJ77" i="5"/>
  <c r="CJ78" i="5" s="1"/>
  <c r="CK82" i="5"/>
  <c r="DK77" i="5"/>
  <c r="DK78" i="5" s="1"/>
  <c r="DL82" i="5"/>
  <c r="EX82" i="5"/>
  <c r="EW77" i="5"/>
  <c r="EW78" i="5" s="1"/>
  <c r="FI77" i="5"/>
  <c r="FI78" i="5" s="1"/>
  <c r="FJ82" i="5"/>
  <c r="AT77" i="5"/>
  <c r="AT78" i="5" s="1"/>
  <c r="AU82" i="5"/>
  <c r="BO77" i="5"/>
  <c r="BO78" i="5" s="1"/>
  <c r="BP82" i="5"/>
  <c r="GU82" i="5"/>
  <c r="F82" i="20" s="1"/>
  <c r="GT77" i="5"/>
  <c r="GT78" i="5" s="1"/>
  <c r="E81" i="20" s="1"/>
  <c r="AL77" i="5"/>
  <c r="AL78" i="5" s="1"/>
  <c r="AM82" i="5"/>
  <c r="BV82" i="5"/>
  <c r="BU77" i="5"/>
  <c r="BU78" i="5" s="1"/>
  <c r="BG82" i="5"/>
  <c r="BF77" i="5"/>
  <c r="BF78" i="5" s="1"/>
  <c r="AU77" i="5"/>
  <c r="AU78" i="5" s="1"/>
  <c r="AV82" i="5"/>
  <c r="AY77" i="5"/>
  <c r="AY78" i="5" s="1"/>
  <c r="AZ82" i="5"/>
  <c r="AZ77" i="5"/>
  <c r="AZ78" i="5" s="1"/>
  <c r="BA82" i="5"/>
  <c r="AK77" i="5"/>
  <c r="AK78" i="5" s="1"/>
  <c r="AL82" i="5"/>
  <c r="DA77" i="5"/>
  <c r="DA78" i="5" s="1"/>
  <c r="DB82" i="5"/>
  <c r="FP77" i="5"/>
  <c r="FP78" i="5" s="1"/>
  <c r="FQ82" i="5"/>
  <c r="FF82" i="5"/>
  <c r="FE77" i="5"/>
  <c r="FE78" i="5" s="1"/>
  <c r="BW82" i="5"/>
  <c r="BV77" i="5"/>
  <c r="BV78" i="5" s="1"/>
  <c r="BZ77" i="5"/>
  <c r="BZ78" i="5" s="1"/>
  <c r="CA82" i="5"/>
  <c r="FH82" i="5"/>
  <c r="FG77" i="5"/>
  <c r="EP82" i="5"/>
  <c r="EO77" i="5"/>
  <c r="EO78" i="5" s="1"/>
  <c r="GL82" i="5"/>
  <c r="GK77" i="5"/>
  <c r="GK78" i="5" s="1"/>
  <c r="DQ77" i="5"/>
  <c r="DQ78" i="5" s="1"/>
  <c r="DR82" i="5"/>
  <c r="EC77" i="5"/>
  <c r="EC78" i="5" s="1"/>
  <c r="GE57" i="5"/>
  <c r="GE77" i="5"/>
  <c r="GE78" i="5" s="1"/>
  <c r="GF82" i="5"/>
  <c r="X77" i="5"/>
  <c r="X78" i="5" s="1"/>
  <c r="Y82" i="5"/>
  <c r="GH77" i="5"/>
  <c r="GH78" i="5" s="1"/>
  <c r="GI82" i="5"/>
  <c r="GE82" i="5"/>
  <c r="GD77" i="5"/>
  <c r="GD78" i="5" s="1"/>
  <c r="DT82" i="5"/>
  <c r="DS77" i="5"/>
  <c r="DS78" i="5" s="1"/>
  <c r="FJ77" i="5"/>
  <c r="FJ78" i="5" s="1"/>
  <c r="FK82" i="5"/>
  <c r="CQ77" i="5"/>
  <c r="CQ78" i="5" s="1"/>
  <c r="CR82" i="5"/>
  <c r="AS77" i="5"/>
  <c r="AC77" i="5"/>
  <c r="AC78" i="5" s="1"/>
  <c r="AD82" i="5"/>
  <c r="BG77" i="5"/>
  <c r="BG78" i="5" s="1"/>
  <c r="BH82" i="5"/>
  <c r="DI82" i="5"/>
  <c r="DH77" i="5"/>
  <c r="DH78" i="5" s="1"/>
  <c r="BO82" i="5"/>
  <c r="BN77" i="5"/>
  <c r="BN78" i="5" s="1"/>
  <c r="P77" i="5"/>
  <c r="P78" i="5" s="1"/>
  <c r="Q82" i="5"/>
  <c r="Z82" i="5"/>
  <c r="Y77" i="5"/>
  <c r="Y78" i="5" s="1"/>
  <c r="EA82" i="5"/>
  <c r="DZ77" i="5"/>
  <c r="DZ78" i="5" s="1"/>
  <c r="ES77" i="5"/>
  <c r="ES78" i="5" s="1"/>
  <c r="ET82" i="5"/>
  <c r="CE82" i="5"/>
  <c r="CD77" i="5"/>
  <c r="CD78" i="5" s="1"/>
  <c r="CF77" i="5"/>
  <c r="CF78" i="5" s="1"/>
  <c r="CG82" i="5"/>
  <c r="GU77" i="5"/>
  <c r="GU78" i="5" s="1"/>
  <c r="E82" i="20" s="1"/>
  <c r="EI82" i="5"/>
  <c r="EH77" i="5"/>
  <c r="EH78" i="5" s="1"/>
  <c r="FU77" i="5"/>
  <c r="FU78" i="5" s="1"/>
  <c r="FV82" i="5"/>
  <c r="FF77" i="5"/>
  <c r="FF78" i="5" s="1"/>
  <c r="FG82" i="5"/>
  <c r="EJ77" i="5"/>
  <c r="EJ78" i="5" s="1"/>
  <c r="EK82" i="5"/>
  <c r="BL77" i="5"/>
  <c r="BL78" i="5" s="1"/>
  <c r="EP77" i="5"/>
  <c r="EP78" i="5" s="1"/>
  <c r="EQ82" i="5"/>
  <c r="CI77" i="5"/>
  <c r="CJ82" i="5"/>
  <c r="EB77" i="5"/>
  <c r="EB78" i="5" s="1"/>
  <c r="EC82" i="5"/>
  <c r="FL77" i="5"/>
  <c r="FL78" i="5" s="1"/>
  <c r="FM82" i="5"/>
  <c r="S82" i="5"/>
  <c r="R77" i="5"/>
  <c r="R78" i="5" s="1"/>
  <c r="ED77" i="5"/>
  <c r="ED78" i="5" s="1"/>
  <c r="EE82" i="5"/>
  <c r="AD77" i="5"/>
  <c r="AD78" i="5" s="1"/>
  <c r="AE82" i="5"/>
  <c r="GS77" i="5"/>
  <c r="GS78" i="5" s="1"/>
  <c r="E80" i="20" s="1"/>
  <c r="GT82" i="5"/>
  <c r="F81" i="20" s="1"/>
  <c r="DD82" i="5"/>
  <c r="DC77" i="5"/>
  <c r="DC78" i="5" s="1"/>
  <c r="EF82" i="5"/>
  <c r="EE77" i="5"/>
  <c r="EE78" i="5" s="1"/>
  <c r="GL77" i="5"/>
  <c r="GL78" i="5" s="1"/>
  <c r="GM82" i="5"/>
  <c r="L77" i="5"/>
  <c r="L78" i="5" s="1"/>
  <c r="M82" i="5"/>
  <c r="E77" i="5"/>
  <c r="E78" i="5" s="1"/>
  <c r="F82" i="5"/>
  <c r="V77" i="5"/>
  <c r="V78" i="5" s="1"/>
  <c r="W82" i="5"/>
  <c r="ET77" i="5"/>
  <c r="ET78" i="5" s="1"/>
  <c r="EU82" i="5"/>
  <c r="FN82" i="5"/>
  <c r="FM77" i="5"/>
  <c r="FM78" i="5" s="1"/>
  <c r="FR77" i="5"/>
  <c r="FR78" i="5" s="1"/>
  <c r="FS82" i="5"/>
  <c r="GF77" i="5"/>
  <c r="GF78" i="5" s="1"/>
  <c r="GG82" i="5"/>
  <c r="AH82" i="5"/>
  <c r="AG77" i="5"/>
  <c r="AG78" i="5" s="1"/>
  <c r="DB77" i="5"/>
  <c r="DB78" i="5" s="1"/>
  <c r="DC82" i="5"/>
  <c r="DZ82" i="5"/>
  <c r="DY77" i="5"/>
  <c r="GG77" i="5"/>
  <c r="GG78" i="5" s="1"/>
  <c r="GH82" i="5"/>
  <c r="M77" i="5"/>
  <c r="M78" i="5" s="1"/>
  <c r="N82" i="5"/>
  <c r="FX82" i="5"/>
  <c r="FW77" i="5"/>
  <c r="FW78" i="5" s="1"/>
  <c r="CN82" i="5"/>
  <c r="CM77" i="5"/>
  <c r="CM78" i="5" s="1"/>
  <c r="GA77" i="5"/>
  <c r="GA78" i="5" s="1"/>
  <c r="GB82" i="5"/>
  <c r="CF82" i="5"/>
  <c r="CE77" i="5"/>
  <c r="CE78" i="5" s="1"/>
  <c r="CY77" i="5"/>
  <c r="CY78" i="5" s="1"/>
  <c r="CZ82" i="5"/>
  <c r="FK77" i="5"/>
  <c r="FK78" i="5" s="1"/>
  <c r="FL82" i="5"/>
  <c r="BD82" i="5"/>
  <c r="BC77" i="5"/>
  <c r="BC78" i="5" s="1"/>
  <c r="CL82" i="5"/>
  <c r="CK77" i="5"/>
  <c r="CK78" i="5" s="1"/>
  <c r="FT77" i="5"/>
  <c r="FT78" i="5" s="1"/>
  <c r="FU82" i="5"/>
  <c r="EV77" i="5"/>
  <c r="EV78" i="5" s="1"/>
  <c r="EW82" i="5"/>
  <c r="AY82" i="5"/>
  <c r="AX77" i="5"/>
  <c r="AX78" i="5" s="1"/>
  <c r="BX82" i="5"/>
  <c r="BW77" i="5"/>
  <c r="BW78" i="5" s="1"/>
  <c r="CU82" i="5"/>
  <c r="CT77" i="5"/>
  <c r="CT78" i="5" s="1"/>
  <c r="AP77" i="5"/>
  <c r="AQ82" i="5"/>
  <c r="EJ82" i="5"/>
  <c r="EI77" i="5"/>
  <c r="EI78" i="5" s="1"/>
  <c r="BX77" i="5"/>
  <c r="BX78" i="5" s="1"/>
  <c r="BY82" i="5"/>
  <c r="CH77" i="5"/>
  <c r="CH78" i="5" s="1"/>
  <c r="CI82" i="5"/>
  <c r="BS77" i="5"/>
  <c r="BS78" i="5" s="1"/>
  <c r="BT82" i="5"/>
  <c r="AW77" i="5"/>
  <c r="AW78" i="5" s="1"/>
  <c r="AX82" i="5"/>
  <c r="EL77" i="5"/>
  <c r="EL78" i="5" s="1"/>
  <c r="EM82" i="5"/>
  <c r="ER77" i="5"/>
  <c r="ER78" i="5" s="1"/>
  <c r="ES82" i="5"/>
  <c r="D77" i="5"/>
  <c r="D78" i="5" s="1"/>
  <c r="E82" i="5"/>
  <c r="GB77" i="5"/>
  <c r="GB78" i="5" s="1"/>
  <c r="GC82" i="5"/>
  <c r="BH77" i="5"/>
  <c r="BH78" i="5" s="1"/>
  <c r="BI82" i="5"/>
  <c r="AJ82" i="5"/>
  <c r="AI77" i="5"/>
  <c r="AI78" i="5" s="1"/>
  <c r="CZ77" i="5"/>
  <c r="CZ78" i="5" s="1"/>
  <c r="DA82" i="5"/>
  <c r="U77" i="5"/>
  <c r="U78" i="5" s="1"/>
  <c r="V82" i="5"/>
  <c r="AE77" i="5"/>
  <c r="AE78" i="5" s="1"/>
  <c r="AF82" i="5"/>
  <c r="AQ77" i="5"/>
  <c r="AQ78" i="5" s="1"/>
  <c r="AR82" i="5"/>
  <c r="CV77" i="5"/>
  <c r="CV78" i="5" s="1"/>
  <c r="CW82" i="5"/>
  <c r="BJ77" i="5"/>
  <c r="BJ78" i="5" s="1"/>
  <c r="BK82" i="5"/>
  <c r="EY82" i="5"/>
  <c r="EX77" i="5"/>
  <c r="EX78" i="5" s="1"/>
  <c r="FQ77" i="5"/>
  <c r="FQ78" i="5" s="1"/>
  <c r="FR82" i="5"/>
  <c r="FW82" i="5"/>
  <c r="FV77" i="5"/>
  <c r="FV78" i="5" s="1"/>
  <c r="DQ82" i="5"/>
  <c r="DP77" i="5"/>
  <c r="DP78" i="5" s="1"/>
  <c r="EL82" i="5"/>
  <c r="EK77" i="5"/>
  <c r="EK78" i="5" s="1"/>
  <c r="GC77" i="5"/>
  <c r="GC78" i="5" s="1"/>
  <c r="GD82" i="5"/>
  <c r="ER82" i="5"/>
  <c r="EQ77" i="5"/>
  <c r="EQ78" i="5" s="1"/>
  <c r="CG77" i="5"/>
  <c r="CG78" i="5" s="1"/>
  <c r="CH82" i="5"/>
  <c r="CL77" i="5"/>
  <c r="CL78" i="5" s="1"/>
  <c r="CM82" i="5"/>
  <c r="BR77" i="5"/>
  <c r="BR78" i="5" s="1"/>
  <c r="BS82" i="5"/>
  <c r="BQ77" i="5"/>
  <c r="BQ78" i="5" s="1"/>
  <c r="BR82" i="5"/>
  <c r="DN77" i="5"/>
  <c r="DN78" i="5" s="1"/>
  <c r="DO82" i="5"/>
  <c r="EH82" i="5"/>
  <c r="EG77" i="5"/>
  <c r="EG78" i="5" s="1"/>
  <c r="FX77" i="5"/>
  <c r="FX78" i="5" s="1"/>
  <c r="FY82" i="5"/>
  <c r="AW82" i="5"/>
  <c r="AV77" i="5"/>
  <c r="AV78" i="5" s="1"/>
  <c r="AA82" i="5"/>
  <c r="Z77" i="5"/>
  <c r="Z78" i="5" s="1"/>
  <c r="CV82" i="5"/>
  <c r="CU77" i="5"/>
  <c r="CU78" i="5" s="1"/>
  <c r="T77" i="5"/>
  <c r="T78" i="5" s="1"/>
  <c r="U82" i="5"/>
  <c r="DS82" i="5"/>
  <c r="DR77" i="5"/>
  <c r="DR78" i="5" s="1"/>
  <c r="F77" i="5"/>
  <c r="F78" i="5" s="1"/>
  <c r="G82" i="5"/>
  <c r="H77" i="5"/>
  <c r="H78" i="5" s="1"/>
  <c r="I82" i="5"/>
  <c r="FA77" i="5"/>
  <c r="FA78" i="5" s="1"/>
  <c r="FB82" i="5"/>
  <c r="DT77" i="5"/>
  <c r="DT78" i="5" s="1"/>
  <c r="DU82" i="5"/>
  <c r="G77" i="5"/>
  <c r="G78" i="5" s="1"/>
  <c r="H82" i="5"/>
  <c r="DU77" i="5"/>
  <c r="DU78" i="5" s="1"/>
  <c r="DV82" i="5"/>
  <c r="O77" i="5"/>
  <c r="O78" i="5" s="1"/>
  <c r="FZ77" i="5"/>
  <c r="FZ78" i="5" s="1"/>
  <c r="GA82" i="5"/>
  <c r="N77" i="5"/>
  <c r="N78" i="5" s="1"/>
  <c r="O82" i="5"/>
  <c r="CA77" i="5"/>
  <c r="CA78" i="5" s="1"/>
  <c r="CB82" i="5"/>
  <c r="GI77" i="5"/>
  <c r="GI78" i="5" s="1"/>
  <c r="GJ82" i="5"/>
  <c r="AO77" i="5"/>
  <c r="AO78" i="5" s="1"/>
  <c r="DW77" i="5"/>
  <c r="DW78" i="5" s="1"/>
  <c r="DX82" i="5"/>
  <c r="T82" i="5"/>
  <c r="S77" i="5"/>
  <c r="S78" i="5" s="1"/>
  <c r="GP77" i="5"/>
  <c r="GP78" i="5" s="1"/>
  <c r="E77" i="20" s="1"/>
  <c r="GQ82" i="5"/>
  <c r="F78" i="20" s="1"/>
  <c r="L82" i="5"/>
  <c r="K77" i="5"/>
  <c r="K78" i="5" s="1"/>
  <c r="DE77" i="5"/>
  <c r="DE78" i="5" s="1"/>
  <c r="DF82" i="5"/>
  <c r="BB77" i="5"/>
  <c r="BB78" i="5" s="1"/>
  <c r="BC82" i="5"/>
  <c r="FB77" i="5"/>
  <c r="FB78" i="5" s="1"/>
  <c r="CO77" i="5"/>
  <c r="CO78" i="5" s="1"/>
  <c r="CP82" i="5"/>
  <c r="J82" i="5"/>
  <c r="I77" i="5"/>
  <c r="I78" i="5" s="1"/>
  <c r="CB77" i="5"/>
  <c r="CB78" i="5" s="1"/>
  <c r="CC82" i="5"/>
  <c r="FE82" i="5"/>
  <c r="FD77" i="5"/>
  <c r="FD78" i="5" s="1"/>
  <c r="K82" i="5"/>
  <c r="J77" i="5"/>
  <c r="J78" i="5" s="1"/>
  <c r="GP82" i="5"/>
  <c r="F77" i="20" s="1"/>
  <c r="GO77" i="5"/>
  <c r="GO78" i="5" s="1"/>
  <c r="E76" i="20" s="1"/>
  <c r="AM77" i="5"/>
  <c r="AM78" i="5" s="1"/>
  <c r="AN82" i="5"/>
  <c r="DK82" i="5"/>
  <c r="DJ77" i="5"/>
  <c r="DJ78" i="5" s="1"/>
  <c r="DV77" i="5"/>
  <c r="DV78" i="5" s="1"/>
  <c r="DW82" i="5"/>
  <c r="DL77" i="5"/>
  <c r="DL78" i="5" s="1"/>
  <c r="DM82" i="5"/>
  <c r="BB82" i="5"/>
  <c r="BA77" i="5"/>
  <c r="BD77" i="5"/>
  <c r="BD78" i="5" s="1"/>
  <c r="BE82" i="5"/>
  <c r="AJ77" i="5"/>
  <c r="AJ78" i="5" s="1"/>
  <c r="AK82" i="5"/>
  <c r="CS77" i="5"/>
  <c r="CS78" i="5" s="1"/>
  <c r="CT82" i="5"/>
  <c r="DX77" i="5"/>
  <c r="DX78" i="5" s="1"/>
  <c r="CR77" i="5"/>
  <c r="CR78" i="5" s="1"/>
  <c r="CS82" i="5"/>
  <c r="GK82" i="5"/>
  <c r="GJ77" i="5"/>
  <c r="GJ78" i="5" s="1"/>
  <c r="AR77" i="5"/>
  <c r="AR78" i="5" s="1"/>
  <c r="AS82" i="5"/>
  <c r="FY77" i="5"/>
  <c r="FY78" i="5" s="1"/>
  <c r="FZ82" i="5"/>
  <c r="EY77" i="5"/>
  <c r="EY78" i="5" s="1"/>
  <c r="EZ82" i="5"/>
  <c r="CW77" i="5"/>
  <c r="CW78" i="5" s="1"/>
  <c r="CX82" i="5"/>
  <c r="AB77" i="5"/>
  <c r="AB78" i="5" s="1"/>
  <c r="AC82" i="5"/>
  <c r="AH77" i="5"/>
  <c r="AH78" i="5" s="1"/>
  <c r="AI82" i="5"/>
  <c r="CP77" i="5"/>
  <c r="CP78" i="5" s="1"/>
  <c r="CQ82" i="5"/>
  <c r="CN77" i="5"/>
  <c r="CN78" i="5" s="1"/>
  <c r="CO82" i="5"/>
  <c r="BZ82" i="5"/>
  <c r="BY77" i="5"/>
  <c r="BY78" i="5" s="1"/>
  <c r="DG77" i="5"/>
  <c r="DG78" i="5" s="1"/>
  <c r="DH82" i="5"/>
  <c r="BT77" i="5"/>
  <c r="BT78" i="5" s="1"/>
  <c r="BU82" i="5"/>
  <c r="EM77" i="5"/>
  <c r="EM78" i="5" s="1"/>
  <c r="EN82" i="5"/>
  <c r="EA77" i="5"/>
  <c r="EA78" i="5" s="1"/>
  <c r="EB82" i="5"/>
  <c r="DI77" i="5"/>
  <c r="DI78" i="5" s="1"/>
  <c r="DJ82" i="5"/>
  <c r="Q77" i="5"/>
  <c r="Q78" i="5" s="1"/>
  <c r="R82" i="5"/>
  <c r="BL82" i="5"/>
  <c r="BK77" i="5"/>
  <c r="BK78" i="5" s="1"/>
  <c r="FO82" i="5"/>
  <c r="FN77" i="5"/>
  <c r="FN78" i="5" s="1"/>
  <c r="EZ77" i="5"/>
  <c r="EZ78" i="5" s="1"/>
  <c r="FA82" i="5"/>
  <c r="BP77" i="5"/>
  <c r="BP78" i="5" s="1"/>
  <c r="BQ82" i="5"/>
  <c r="DD77" i="5"/>
  <c r="DD78" i="5" s="1"/>
  <c r="DE82" i="5"/>
  <c r="GR82" i="5"/>
  <c r="F79" i="20" s="1"/>
  <c r="GQ77" i="5"/>
  <c r="GQ78" i="5" s="1"/>
  <c r="E78" i="20" s="1"/>
  <c r="FS77" i="5"/>
  <c r="FS78" i="5" s="1"/>
  <c r="FT82" i="5"/>
  <c r="BE77" i="5"/>
  <c r="BE78" i="5" s="1"/>
  <c r="BF82" i="5"/>
  <c r="X82" i="5"/>
  <c r="W77" i="5"/>
  <c r="W78" i="5" s="1"/>
  <c r="BI77" i="5"/>
  <c r="BI78" i="5" s="1"/>
  <c r="FO77" i="5"/>
  <c r="FO78" i="5" s="1"/>
  <c r="FP82" i="5"/>
  <c r="EO82" i="5"/>
  <c r="EN77" i="5"/>
  <c r="EN78" i="5" s="1"/>
  <c r="DO77" i="5"/>
  <c r="DO78" i="5" s="1"/>
  <c r="DP82" i="5"/>
  <c r="DF77" i="5"/>
  <c r="DF78" i="5" s="1"/>
  <c r="DG82" i="5"/>
  <c r="BM77" i="5"/>
  <c r="BM78" i="5" s="1"/>
  <c r="BN82" i="5"/>
  <c r="AO82" i="5"/>
  <c r="AN77" i="5"/>
  <c r="AN78" i="5" s="1"/>
  <c r="EG82" i="5"/>
  <c r="EF77" i="5"/>
  <c r="EF78" i="5" s="1"/>
  <c r="GS82" i="5"/>
  <c r="F80" i="20" s="1"/>
  <c r="GR77" i="5"/>
  <c r="GR78" i="5" s="1"/>
  <c r="E79" i="20" s="1"/>
  <c r="AH74" i="29"/>
  <c r="FV74" i="29"/>
  <c r="BZ74" i="29"/>
  <c r="FP74" i="29"/>
  <c r="EB74" i="29"/>
  <c r="BG74" i="29"/>
  <c r="T74" i="29"/>
  <c r="GF74" i="29"/>
  <c r="EM74" i="29"/>
  <c r="CA74" i="29"/>
  <c r="DO74" i="29"/>
  <c r="CH74" i="29"/>
  <c r="BA74" i="29"/>
  <c r="FI45" i="29"/>
  <c r="FI46" i="29" s="1"/>
  <c r="FI47" i="29" s="1"/>
  <c r="DL45" i="29"/>
  <c r="DL46" i="29" s="1"/>
  <c r="DL47" i="29" s="1"/>
  <c r="CM45" i="29"/>
  <c r="CM46" i="29" s="1"/>
  <c r="CM47" i="29" s="1"/>
  <c r="EM45" i="29"/>
  <c r="EM46" i="29" s="1"/>
  <c r="EM47" i="29" s="1"/>
  <c r="N45" i="29"/>
  <c r="N46" i="29" s="1"/>
  <c r="N47" i="29" s="1"/>
  <c r="BK45" i="29"/>
  <c r="BK46" i="29" s="1"/>
  <c r="BK47" i="29" s="1"/>
  <c r="Z45" i="29"/>
  <c r="Z46" i="29" s="1"/>
  <c r="Z47" i="29" s="1"/>
  <c r="T45" i="29"/>
  <c r="T46" i="29" s="1"/>
  <c r="T47" i="29" s="1"/>
  <c r="Y45" i="29"/>
  <c r="Y46" i="29" s="1"/>
  <c r="Y47" i="29" s="1"/>
  <c r="AF45" i="29"/>
  <c r="AF46" i="29" s="1"/>
  <c r="AF47" i="29" s="1"/>
  <c r="BR45" i="29"/>
  <c r="BR46" i="29" s="1"/>
  <c r="BR47" i="29" s="1"/>
  <c r="EC45" i="29"/>
  <c r="EC46" i="29" s="1"/>
  <c r="EC47" i="29" s="1"/>
  <c r="EP45" i="29"/>
  <c r="EP46" i="29" s="1"/>
  <c r="EP47" i="29" s="1"/>
  <c r="FH45" i="29"/>
  <c r="FH46" i="29" s="1"/>
  <c r="FH47" i="29" s="1"/>
  <c r="CN45" i="29"/>
  <c r="CN46" i="29" s="1"/>
  <c r="CN47" i="29" s="1"/>
  <c r="FC45" i="29"/>
  <c r="FC46" i="29" s="1"/>
  <c r="FC47" i="29" s="1"/>
  <c r="BS45" i="29"/>
  <c r="BS46" i="29" s="1"/>
  <c r="BS47" i="29" s="1"/>
  <c r="DA45" i="29"/>
  <c r="DA46" i="29" s="1"/>
  <c r="DA47" i="29" s="1"/>
  <c r="GG45" i="29"/>
  <c r="GG46" i="29" s="1"/>
  <c r="GG47" i="29" s="1"/>
  <c r="AS45" i="29"/>
  <c r="AS46" i="29" s="1"/>
  <c r="AS47" i="29" s="1"/>
  <c r="H45" i="29"/>
  <c r="H46" i="29" s="1"/>
  <c r="H47" i="29" s="1"/>
  <c r="CC45" i="29"/>
  <c r="CC46" i="29" s="1"/>
  <c r="CC47" i="29" s="1"/>
  <c r="AH45" i="29"/>
  <c r="AH46" i="29" s="1"/>
  <c r="AH47" i="29" s="1"/>
  <c r="DX45" i="29"/>
  <c r="DX46" i="29" s="1"/>
  <c r="DX47" i="29" s="1"/>
  <c r="CH45" i="29"/>
  <c r="CH46" i="29" s="1"/>
  <c r="CH47" i="29" s="1"/>
  <c r="AZ45" i="29"/>
  <c r="AZ46" i="29" s="1"/>
  <c r="AZ47" i="29" s="1"/>
  <c r="CP45" i="29"/>
  <c r="CP46" i="29" s="1"/>
  <c r="CP47" i="29" s="1"/>
  <c r="BB45" i="29"/>
  <c r="BB46" i="29" s="1"/>
  <c r="BB47" i="29" s="1"/>
  <c r="CW45" i="29"/>
  <c r="CW46" i="29" s="1"/>
  <c r="CW47" i="29" s="1"/>
  <c r="EW45" i="29"/>
  <c r="EW46" i="29" s="1"/>
  <c r="EW47" i="29" s="1"/>
  <c r="DY45" i="29"/>
  <c r="DY46" i="29" s="1"/>
  <c r="DY47" i="29" s="1"/>
  <c r="AI45" i="29"/>
  <c r="AI46" i="29" s="1"/>
  <c r="AI47" i="29" s="1"/>
  <c r="AW45" i="29"/>
  <c r="AW46" i="29" s="1"/>
  <c r="AW47" i="29" s="1"/>
  <c r="AO45" i="29"/>
  <c r="AO46" i="29" s="1"/>
  <c r="AO47" i="29" s="1"/>
  <c r="DC45" i="29"/>
  <c r="DC46" i="29" s="1"/>
  <c r="DC47" i="29" s="1"/>
  <c r="CZ45" i="29"/>
  <c r="CZ46" i="29" s="1"/>
  <c r="CZ47" i="29" s="1"/>
  <c r="GU45" i="29"/>
  <c r="GU46" i="29" s="1"/>
  <c r="GU47" i="29" s="1"/>
  <c r="DP45" i="29"/>
  <c r="DP46" i="29" s="1"/>
  <c r="DP47" i="29" s="1"/>
  <c r="FO45" i="29"/>
  <c r="FO46" i="29" s="1"/>
  <c r="FO47" i="29" s="1"/>
  <c r="FE45" i="29"/>
  <c r="FE46" i="29" s="1"/>
  <c r="FE47" i="29" s="1"/>
  <c r="GI45" i="29"/>
  <c r="GI46" i="29" s="1"/>
  <c r="GI47" i="29" s="1"/>
  <c r="BQ45" i="29"/>
  <c r="BQ46" i="29" s="1"/>
  <c r="BQ47" i="29" s="1"/>
  <c r="CU45" i="29"/>
  <c r="CU46" i="29" s="1"/>
  <c r="CU47" i="29" s="1"/>
  <c r="AJ45" i="29"/>
  <c r="AJ46" i="29" s="1"/>
  <c r="AJ47" i="29" s="1"/>
  <c r="BI45" i="29"/>
  <c r="BI46" i="29" s="1"/>
  <c r="BI47" i="29" s="1"/>
  <c r="DH45" i="29"/>
  <c r="DH46" i="29" s="1"/>
  <c r="DH47" i="29" s="1"/>
  <c r="GK45" i="29"/>
  <c r="GK46" i="29" s="1"/>
  <c r="GK47" i="29" s="1"/>
  <c r="FR45" i="29"/>
  <c r="FR46" i="29" s="1"/>
  <c r="FR47" i="29" s="1"/>
  <c r="J45" i="29"/>
  <c r="J46" i="29" s="1"/>
  <c r="J47" i="29" s="1"/>
  <c r="EK45" i="29"/>
  <c r="EK46" i="29" s="1"/>
  <c r="EK47" i="29" s="1"/>
  <c r="EJ45" i="29"/>
  <c r="EJ46" i="29" s="1"/>
  <c r="EJ47" i="29" s="1"/>
  <c r="EZ45" i="29"/>
  <c r="EZ46" i="29" s="1"/>
  <c r="EZ47" i="29" s="1"/>
  <c r="CF45" i="29"/>
  <c r="CF46" i="29" s="1"/>
  <c r="CF47" i="29" s="1"/>
  <c r="AG45" i="29"/>
  <c r="AG46" i="29" s="1"/>
  <c r="AG47" i="29" s="1"/>
  <c r="CS45" i="29"/>
  <c r="CS46" i="29" s="1"/>
  <c r="CS47" i="29" s="1"/>
  <c r="CJ45" i="29"/>
  <c r="CJ46" i="29" s="1"/>
  <c r="CJ47" i="29" s="1"/>
  <c r="DV45" i="29"/>
  <c r="DV46" i="29" s="1"/>
  <c r="DV47" i="29" s="1"/>
  <c r="BG45" i="29"/>
  <c r="BG46" i="29" s="1"/>
  <c r="BG47" i="29" s="1"/>
  <c r="AV45" i="29"/>
  <c r="AV46" i="29" s="1"/>
  <c r="AV47" i="29" s="1"/>
  <c r="EG45" i="29"/>
  <c r="EG46" i="29" s="1"/>
  <c r="EG47" i="29" s="1"/>
  <c r="S45" i="29"/>
  <c r="S46" i="29" s="1"/>
  <c r="S47" i="29" s="1"/>
  <c r="GT45" i="29"/>
  <c r="GT46" i="29" s="1"/>
  <c r="GT47" i="29" s="1"/>
  <c r="EY45" i="29"/>
  <c r="EY46" i="29" s="1"/>
  <c r="EY47" i="29" s="1"/>
  <c r="BP45" i="29"/>
  <c r="BP46" i="29" s="1"/>
  <c r="BP47" i="29" s="1"/>
  <c r="AK45" i="29"/>
  <c r="AK46" i="29" s="1"/>
  <c r="AK47" i="29" s="1"/>
  <c r="EA45" i="29"/>
  <c r="EA46" i="29" s="1"/>
  <c r="EA47" i="29" s="1"/>
  <c r="GE45" i="29"/>
  <c r="GE46" i="29" s="1"/>
  <c r="GE47" i="29" s="1"/>
  <c r="DK45" i="29"/>
  <c r="DK46" i="29" s="1"/>
  <c r="DK47" i="29" s="1"/>
  <c r="CY45" i="29"/>
  <c r="CY46" i="29" s="1"/>
  <c r="CY47" i="29" s="1"/>
  <c r="EU45" i="29"/>
  <c r="EU46" i="29" s="1"/>
  <c r="EU47" i="29" s="1"/>
  <c r="ET45" i="29"/>
  <c r="ET46" i="29" s="1"/>
  <c r="ET47" i="29" s="1"/>
  <c r="EH45" i="29"/>
  <c r="EH46" i="29" s="1"/>
  <c r="EH47" i="29" s="1"/>
  <c r="BX45" i="29"/>
  <c r="BX46" i="29" s="1"/>
  <c r="BX47" i="29" s="1"/>
  <c r="U45" i="29"/>
  <c r="U46" i="29" s="1"/>
  <c r="U47" i="29" s="1"/>
  <c r="GP45" i="29"/>
  <c r="GP46" i="29" s="1"/>
  <c r="GP47" i="29" s="1"/>
  <c r="EB45" i="29"/>
  <c r="EB46" i="29" s="1"/>
  <c r="EB47" i="29" s="1"/>
  <c r="EX45" i="29"/>
  <c r="EX46" i="29" s="1"/>
  <c r="EX47" i="29" s="1"/>
  <c r="AY45" i="29"/>
  <c r="AY46" i="29" s="1"/>
  <c r="AY47" i="29" s="1"/>
  <c r="GS45" i="29"/>
  <c r="GS46" i="29" s="1"/>
  <c r="GS47" i="29" s="1"/>
  <c r="CT45" i="29"/>
  <c r="CT46" i="29" s="1"/>
  <c r="CT47" i="29" s="1"/>
  <c r="GO45" i="29"/>
  <c r="GO46" i="29" s="1"/>
  <c r="GO47" i="29" s="1"/>
  <c r="AU45" i="29"/>
  <c r="AU46" i="29" s="1"/>
  <c r="AU47" i="29" s="1"/>
  <c r="FZ45" i="29"/>
  <c r="FZ46" i="29" s="1"/>
  <c r="FZ47" i="29" s="1"/>
  <c r="DE45" i="29"/>
  <c r="DE46" i="29" s="1"/>
  <c r="DE47" i="29" s="1"/>
  <c r="AC45" i="29"/>
  <c r="AC46" i="29" s="1"/>
  <c r="AC47" i="29" s="1"/>
  <c r="AP45" i="29"/>
  <c r="AP46" i="29" s="1"/>
  <c r="AP47" i="29" s="1"/>
  <c r="DD45" i="29"/>
  <c r="DD46" i="29" s="1"/>
  <c r="DD47" i="29" s="1"/>
  <c r="K45" i="29"/>
  <c r="K46" i="29" s="1"/>
  <c r="K47" i="29" s="1"/>
  <c r="L45" i="29"/>
  <c r="L46" i="29" s="1"/>
  <c r="L47" i="29" s="1"/>
  <c r="AE45" i="29"/>
  <c r="AE46" i="29" s="1"/>
  <c r="AE47" i="29" s="1"/>
  <c r="X45" i="29"/>
  <c r="X46" i="29" s="1"/>
  <c r="X47" i="29" s="1"/>
  <c r="FA45" i="29"/>
  <c r="FA46" i="29" s="1"/>
  <c r="FA47" i="29" s="1"/>
  <c r="AN45" i="29"/>
  <c r="AN46" i="29" s="1"/>
  <c r="AN47" i="29" s="1"/>
  <c r="CB45" i="29"/>
  <c r="CB46" i="29" s="1"/>
  <c r="CB47" i="29" s="1"/>
  <c r="GR45" i="29"/>
  <c r="GR46" i="29" s="1"/>
  <c r="GR47" i="29" s="1"/>
  <c r="DB45" i="29"/>
  <c r="DB46" i="29" s="1"/>
  <c r="DB47" i="29" s="1"/>
  <c r="EO45" i="29"/>
  <c r="EO46" i="29" s="1"/>
  <c r="EO47" i="29" s="1"/>
  <c r="GJ45" i="29"/>
  <c r="GJ46" i="29" s="1"/>
  <c r="GJ47" i="29" s="1"/>
  <c r="DI45" i="29"/>
  <c r="DI46" i="29" s="1"/>
  <c r="DI47" i="29" s="1"/>
  <c r="W45" i="29"/>
  <c r="W46" i="29" s="1"/>
  <c r="W47" i="29" s="1"/>
  <c r="BH45" i="29"/>
  <c r="BH46" i="29" s="1"/>
  <c r="BH47" i="29" s="1"/>
  <c r="FL45" i="29"/>
  <c r="FL46" i="29" s="1"/>
  <c r="FL47" i="29" s="1"/>
  <c r="BJ45" i="29"/>
  <c r="BJ46" i="29" s="1"/>
  <c r="BJ47" i="29" s="1"/>
  <c r="I45" i="29"/>
  <c r="I46" i="29" s="1"/>
  <c r="I47" i="29" s="1"/>
  <c r="BV45" i="29"/>
  <c r="BV46" i="29" s="1"/>
  <c r="BV47" i="29" s="1"/>
  <c r="DN45" i="29"/>
  <c r="DN46" i="29" s="1"/>
  <c r="DN47" i="29" s="1"/>
  <c r="DM45" i="29"/>
  <c r="DM46" i="29" s="1"/>
  <c r="DM47" i="29" s="1"/>
  <c r="O45" i="29"/>
  <c r="O46" i="29" s="1"/>
  <c r="O47" i="29" s="1"/>
  <c r="CO45" i="29"/>
  <c r="CO46" i="29" s="1"/>
  <c r="CO47" i="29" s="1"/>
  <c r="FK45" i="29"/>
  <c r="FK46" i="29" s="1"/>
  <c r="FK47" i="29" s="1"/>
  <c r="GN45" i="29"/>
  <c r="GN46" i="29" s="1"/>
  <c r="GN47" i="29" s="1"/>
  <c r="CR45" i="29"/>
  <c r="CR46" i="29" s="1"/>
  <c r="CR47" i="29" s="1"/>
  <c r="FJ45" i="29"/>
  <c r="FJ46" i="29" s="1"/>
  <c r="FJ47" i="29" s="1"/>
  <c r="FW45" i="29"/>
  <c r="FW46" i="29" s="1"/>
  <c r="FW47" i="29" s="1"/>
  <c r="BA45" i="29"/>
  <c r="BA46" i="29" s="1"/>
  <c r="BA47" i="29" s="1"/>
  <c r="R45" i="29"/>
  <c r="R46" i="29" s="1"/>
  <c r="R47" i="29" s="1"/>
  <c r="FG45" i="29"/>
  <c r="FG46" i="29" s="1"/>
  <c r="FG47" i="29" s="1"/>
  <c r="AB45" i="29"/>
  <c r="AB46" i="29" s="1"/>
  <c r="AB47" i="29" s="1"/>
  <c r="DU45" i="29"/>
  <c r="DU46" i="29" s="1"/>
  <c r="DU47" i="29" s="1"/>
  <c r="G45" i="29"/>
  <c r="G46" i="29" s="1"/>
  <c r="G47" i="29" s="1"/>
  <c r="CA45" i="29"/>
  <c r="CA46" i="29" s="1"/>
  <c r="CA47" i="29" s="1"/>
  <c r="Q45" i="29"/>
  <c r="Q46" i="29" s="1"/>
  <c r="Q47" i="29" s="1"/>
  <c r="F45" i="29"/>
  <c r="F46" i="29" s="1"/>
  <c r="F47" i="29" s="1"/>
  <c r="F51" i="29" s="1"/>
  <c r="F52" i="29" s="1"/>
  <c r="F58" i="29" s="1"/>
  <c r="F59" i="29" s="1"/>
  <c r="F76" i="29" s="1"/>
  <c r="DO45" i="29"/>
  <c r="DO46" i="29" s="1"/>
  <c r="DO47" i="29" s="1"/>
  <c r="BZ45" i="29"/>
  <c r="BZ46" i="29" s="1"/>
  <c r="BZ47" i="29" s="1"/>
  <c r="EE45" i="29"/>
  <c r="EE46" i="29" s="1"/>
  <c r="EE47" i="29" s="1"/>
  <c r="DS45" i="29"/>
  <c r="DS46" i="29" s="1"/>
  <c r="DS47" i="29" s="1"/>
  <c r="BC45" i="29"/>
  <c r="BC46" i="29" s="1"/>
  <c r="BC47" i="29" s="1"/>
  <c r="BO45" i="29"/>
  <c r="BO46" i="29" s="1"/>
  <c r="BO47" i="29" s="1"/>
  <c r="DF45" i="29"/>
  <c r="DF46" i="29" s="1"/>
  <c r="DF47" i="29" s="1"/>
  <c r="FU45" i="29"/>
  <c r="FU46" i="29" s="1"/>
  <c r="FU47" i="29" s="1"/>
  <c r="EF45" i="29"/>
  <c r="EF46" i="29" s="1"/>
  <c r="EF47" i="29" s="1"/>
  <c r="FM45" i="29"/>
  <c r="FM46" i="29" s="1"/>
  <c r="FM47" i="29" s="1"/>
  <c r="GF45" i="29"/>
  <c r="GF46" i="29" s="1"/>
  <c r="GF47" i="29" s="1"/>
  <c r="FT45" i="29"/>
  <c r="FT46" i="29" s="1"/>
  <c r="FT47" i="29" s="1"/>
  <c r="AT45" i="29"/>
  <c r="AT46" i="29" s="1"/>
  <c r="AT47" i="29" s="1"/>
  <c r="CD45" i="29"/>
  <c r="CD46" i="29" s="1"/>
  <c r="CD47" i="29" s="1"/>
  <c r="P45" i="29"/>
  <c r="P46" i="29" s="1"/>
  <c r="P47" i="29" s="1"/>
  <c r="ER45" i="29"/>
  <c r="ER46" i="29" s="1"/>
  <c r="ER47" i="29" s="1"/>
  <c r="ED45" i="29"/>
  <c r="ED46" i="29" s="1"/>
  <c r="ED47" i="29" s="1"/>
  <c r="GA45" i="29"/>
  <c r="GA46" i="29" s="1"/>
  <c r="GA47" i="29" s="1"/>
  <c r="DJ45" i="29"/>
  <c r="DJ46" i="29" s="1"/>
  <c r="DJ47" i="29" s="1"/>
  <c r="CI45" i="29"/>
  <c r="CI46" i="29" s="1"/>
  <c r="CI47" i="29" s="1"/>
  <c r="EN45" i="29"/>
  <c r="EN46" i="29" s="1"/>
  <c r="EN47" i="29" s="1"/>
  <c r="FF45" i="29"/>
  <c r="FF46" i="29" s="1"/>
  <c r="FF47" i="29" s="1"/>
  <c r="GL45" i="29"/>
  <c r="GL46" i="29" s="1"/>
  <c r="GL47" i="29" s="1"/>
  <c r="AL45" i="29"/>
  <c r="AL46" i="29" s="1"/>
  <c r="AL47" i="29" s="1"/>
  <c r="BF45" i="29"/>
  <c r="BF46" i="29" s="1"/>
  <c r="BF47" i="29" s="1"/>
  <c r="DR45" i="29"/>
  <c r="DR46" i="29" s="1"/>
  <c r="DR47" i="29" s="1"/>
  <c r="EV45" i="29"/>
  <c r="EV46" i="29" s="1"/>
  <c r="EV47" i="29" s="1"/>
  <c r="CQ45" i="29"/>
  <c r="CQ46" i="29" s="1"/>
  <c r="CQ47" i="29" s="1"/>
  <c r="DW45" i="29"/>
  <c r="DW46" i="29" s="1"/>
  <c r="DW47" i="29" s="1"/>
  <c r="FN45" i="29"/>
  <c r="FN46" i="29" s="1"/>
  <c r="FN47" i="29" s="1"/>
  <c r="GM45" i="29"/>
  <c r="GM46" i="29" s="1"/>
  <c r="GM47" i="29" s="1"/>
  <c r="BD45" i="29"/>
  <c r="BD46" i="29" s="1"/>
  <c r="BD47" i="29" s="1"/>
  <c r="AM45" i="29"/>
  <c r="AM46" i="29" s="1"/>
  <c r="AM47" i="29" s="1"/>
  <c r="DZ45" i="29"/>
  <c r="DZ46" i="29" s="1"/>
  <c r="DZ47" i="29" s="1"/>
  <c r="GQ45" i="29"/>
  <c r="GQ46" i="29" s="1"/>
  <c r="GQ47" i="29" s="1"/>
  <c r="BN45" i="29"/>
  <c r="BN46" i="29" s="1"/>
  <c r="BN47" i="29" s="1"/>
  <c r="FX45" i="29"/>
  <c r="FX46" i="29" s="1"/>
  <c r="FX47" i="29" s="1"/>
  <c r="FP45" i="29"/>
  <c r="FP46" i="29" s="1"/>
  <c r="FP47" i="29" s="1"/>
  <c r="AA45" i="29"/>
  <c r="AA46" i="29" s="1"/>
  <c r="AA47" i="29" s="1"/>
  <c r="EQ45" i="29"/>
  <c r="EQ46" i="29" s="1"/>
  <c r="EQ47" i="29" s="1"/>
  <c r="M45" i="29"/>
  <c r="M46" i="29" s="1"/>
  <c r="M47" i="29" s="1"/>
  <c r="CE45" i="29"/>
  <c r="CE46" i="29" s="1"/>
  <c r="CE47" i="29" s="1"/>
  <c r="AQ45" i="29"/>
  <c r="AQ46" i="29" s="1"/>
  <c r="AQ47" i="29" s="1"/>
  <c r="BT45" i="29"/>
  <c r="BT46" i="29" s="1"/>
  <c r="BT47" i="29" s="1"/>
  <c r="BY45" i="29"/>
  <c r="BY46" i="29" s="1"/>
  <c r="BY47" i="29" s="1"/>
  <c r="CK45" i="29"/>
  <c r="CK46" i="29" s="1"/>
  <c r="CK47" i="29" s="1"/>
  <c r="CV45" i="29"/>
  <c r="CV46" i="29" s="1"/>
  <c r="CV47" i="29" s="1"/>
  <c r="ES45" i="29"/>
  <c r="ES46" i="29" s="1"/>
  <c r="ES47" i="29" s="1"/>
  <c r="ES51" i="29" s="1"/>
  <c r="ES52" i="29" s="1"/>
  <c r="ES58" i="29" s="1"/>
  <c r="O28" i="20" s="1"/>
  <c r="GV45" i="29"/>
  <c r="GV46" i="29" s="1"/>
  <c r="GV47" i="29" s="1"/>
  <c r="BL45" i="29"/>
  <c r="BL46" i="29" s="1"/>
  <c r="BL47" i="29" s="1"/>
  <c r="BE45" i="29"/>
  <c r="BE46" i="29" s="1"/>
  <c r="BE47" i="29" s="1"/>
  <c r="GH45" i="29"/>
  <c r="GH46" i="29" s="1"/>
  <c r="GH47" i="29" s="1"/>
  <c r="BM45" i="29"/>
  <c r="BM46" i="29" s="1"/>
  <c r="BM47" i="29" s="1"/>
  <c r="DT45" i="29"/>
  <c r="DT46" i="29" s="1"/>
  <c r="DT47" i="29" s="1"/>
  <c r="CX45" i="29"/>
  <c r="CX46" i="29" s="1"/>
  <c r="CX47" i="29" s="1"/>
  <c r="DQ45" i="29"/>
  <c r="DQ46" i="29" s="1"/>
  <c r="DQ47" i="29" s="1"/>
  <c r="EI45" i="29"/>
  <c r="EI46" i="29" s="1"/>
  <c r="EI47" i="29" s="1"/>
  <c r="CL45" i="29"/>
  <c r="CL46" i="29" s="1"/>
  <c r="CL47" i="29" s="1"/>
  <c r="FB45" i="29"/>
  <c r="FB46" i="29" s="1"/>
  <c r="FB47" i="29" s="1"/>
  <c r="AX45" i="29"/>
  <c r="AX46" i="29" s="1"/>
  <c r="AX47" i="29" s="1"/>
  <c r="EL45" i="29"/>
  <c r="EL46" i="29" s="1"/>
  <c r="EL47" i="29" s="1"/>
  <c r="BU45" i="29"/>
  <c r="BU46" i="29" s="1"/>
  <c r="BU47" i="29" s="1"/>
  <c r="BW45" i="29"/>
  <c r="BW46" i="29" s="1"/>
  <c r="BW47" i="29" s="1"/>
  <c r="FD45" i="29"/>
  <c r="FD46" i="29" s="1"/>
  <c r="FD47" i="29" s="1"/>
  <c r="FV45" i="29"/>
  <c r="FV46" i="29" s="1"/>
  <c r="FV47" i="29" s="1"/>
  <c r="CG45" i="29"/>
  <c r="CG46" i="29" s="1"/>
  <c r="CG47" i="29" s="1"/>
  <c r="FS45" i="29"/>
  <c r="FS46" i="29" s="1"/>
  <c r="FS47" i="29" s="1"/>
  <c r="V45" i="29"/>
  <c r="V46" i="29" s="1"/>
  <c r="V47" i="29" s="1"/>
  <c r="AR45" i="29"/>
  <c r="AR46" i="29" s="1"/>
  <c r="AR47" i="29" s="1"/>
  <c r="FY45" i="29"/>
  <c r="FY46" i="29" s="1"/>
  <c r="FY47" i="29" s="1"/>
  <c r="FQ45" i="29"/>
  <c r="FQ46" i="29" s="1"/>
  <c r="FQ47" i="29" s="1"/>
  <c r="GC45" i="29"/>
  <c r="GC46" i="29" s="1"/>
  <c r="GC47" i="29" s="1"/>
  <c r="AD45" i="29"/>
  <c r="AD46" i="29" s="1"/>
  <c r="AD47" i="29" s="1"/>
  <c r="DG45" i="29"/>
  <c r="DG46" i="29" s="1"/>
  <c r="DG47" i="29" s="1"/>
  <c r="GD45" i="29"/>
  <c r="GD46" i="29" s="1"/>
  <c r="GD47" i="29" s="1"/>
  <c r="BC74" i="29"/>
  <c r="ES74" i="29"/>
  <c r="DL74" i="29"/>
  <c r="DT74" i="29"/>
  <c r="GE74" i="29"/>
  <c r="CP74" i="29"/>
  <c r="AX74" i="29"/>
  <c r="GA74" i="29"/>
  <c r="BY74" i="29"/>
  <c r="GH74" i="29"/>
  <c r="EK74" i="29"/>
  <c r="BW74" i="29"/>
  <c r="AZ74" i="29"/>
  <c r="DA74" i="29"/>
  <c r="AP74" i="29"/>
  <c r="AL74" i="29"/>
  <c r="CQ74" i="29"/>
  <c r="GR74" i="29"/>
  <c r="FO74" i="29"/>
  <c r="DS74" i="29"/>
  <c r="BH74" i="29"/>
  <c r="CV74" i="29"/>
  <c r="EQ74" i="29"/>
  <c r="FH74" i="29"/>
  <c r="X74" i="29"/>
  <c r="DM74" i="29"/>
  <c r="DJ74" i="29"/>
  <c r="N74" i="29"/>
  <c r="EA74" i="29"/>
  <c r="EI74" i="29"/>
  <c r="GL74" i="29"/>
  <c r="AR74" i="29"/>
  <c r="GI74" i="29"/>
  <c r="U74" i="29"/>
  <c r="BR74" i="29"/>
  <c r="BV74" i="29"/>
  <c r="DB74" i="29"/>
  <c r="W74" i="29"/>
  <c r="CJ74" i="29"/>
  <c r="BI74" i="29"/>
  <c r="AQ74" i="29"/>
  <c r="EF74" i="29"/>
  <c r="EU74" i="29"/>
  <c r="FD74" i="29"/>
  <c r="Z74" i="29"/>
  <c r="DW74" i="29"/>
  <c r="CG74" i="29"/>
  <c r="ET74" i="29"/>
  <c r="Y74" i="29"/>
  <c r="EH74" i="29"/>
  <c r="FL74" i="29"/>
  <c r="AS74" i="29"/>
  <c r="DQ74" i="29"/>
  <c r="BF74" i="29"/>
  <c r="FF74" i="29"/>
  <c r="BO74" i="29"/>
  <c r="DF74" i="29"/>
  <c r="GB74" i="29"/>
  <c r="DU74" i="29"/>
  <c r="CO74" i="29"/>
  <c r="CU74" i="29"/>
  <c r="ER74" i="29"/>
  <c r="DH74" i="29"/>
  <c r="FU74" i="29"/>
  <c r="C76" i="29"/>
  <c r="J74" i="29"/>
  <c r="G73" i="29"/>
  <c r="D76" i="29"/>
  <c r="M74" i="29"/>
  <c r="GJ74" i="29"/>
  <c r="EY74" i="29"/>
  <c r="V74" i="29"/>
  <c r="BL74" i="29"/>
  <c r="DZ74" i="29"/>
  <c r="CZ74" i="29"/>
  <c r="R74" i="29"/>
  <c r="DP74" i="29"/>
  <c r="FS74" i="29"/>
  <c r="G74" i="29"/>
  <c r="AN74" i="29"/>
  <c r="CD74" i="29"/>
  <c r="EO74" i="29"/>
  <c r="BS74" i="29"/>
  <c r="AJ74" i="29"/>
  <c r="AD74" i="29"/>
  <c r="BM74" i="29"/>
  <c r="EG74" i="29"/>
  <c r="FR74" i="29"/>
  <c r="FZ74" i="29"/>
  <c r="AO74" i="29"/>
  <c r="AI74" i="29"/>
  <c r="CK74" i="29"/>
  <c r="BJ74" i="29"/>
  <c r="CI74" i="29"/>
  <c r="DI74" i="29"/>
  <c r="CY74" i="29"/>
  <c r="FB74" i="29"/>
  <c r="FA74" i="29"/>
  <c r="CF74" i="29"/>
  <c r="FY74" i="29"/>
  <c r="AU74" i="29"/>
  <c r="EP74" i="29"/>
  <c r="S74" i="29"/>
  <c r="EZ74" i="29"/>
  <c r="CM74" i="29"/>
  <c r="CT74" i="29"/>
  <c r="E76" i="29"/>
  <c r="H73" i="29"/>
  <c r="CC74" i="29"/>
  <c r="FT74" i="29"/>
  <c r="FC74" i="29"/>
  <c r="CL74" i="29"/>
  <c r="BD74" i="29"/>
  <c r="GK74" i="29"/>
  <c r="DG74" i="29"/>
  <c r="GQ74" i="29"/>
  <c r="GO74" i="29"/>
  <c r="BB74" i="29"/>
  <c r="FM74" i="29"/>
  <c r="ED74" i="29"/>
  <c r="FE74" i="29"/>
  <c r="CB74" i="29"/>
  <c r="GP74" i="29"/>
  <c r="AV74" i="29"/>
  <c r="Q74" i="29"/>
  <c r="P74" i="29"/>
  <c r="BX74" i="29"/>
  <c r="CE74" i="29"/>
  <c r="FK74" i="29"/>
  <c r="AG74" i="29"/>
  <c r="DV74" i="29"/>
  <c r="GG74" i="29"/>
  <c r="DR74" i="29"/>
  <c r="L74" i="29"/>
  <c r="DE74" i="29"/>
  <c r="AC74" i="29"/>
  <c r="EL74" i="29"/>
  <c r="DX74" i="29"/>
  <c r="AK74" i="29"/>
  <c r="FJ74" i="29"/>
  <c r="CW74" i="29"/>
  <c r="GD74" i="29"/>
  <c r="AB74" i="29"/>
  <c r="AM74" i="29"/>
  <c r="H74" i="29"/>
  <c r="CX74" i="29"/>
  <c r="DD74" i="29"/>
  <c r="FG74" i="29"/>
  <c r="BN74" i="29"/>
  <c r="AF74" i="29"/>
  <c r="BE74" i="29"/>
  <c r="EC74" i="29"/>
  <c r="EV74" i="29"/>
  <c r="BK74" i="29"/>
  <c r="GN74" i="29"/>
  <c r="AY74" i="29"/>
  <c r="FX74" i="29"/>
  <c r="EJ74" i="29"/>
  <c r="K74" i="29"/>
  <c r="DY74" i="29"/>
  <c r="CS74" i="29"/>
  <c r="I74" i="29"/>
  <c r="EW74" i="29"/>
  <c r="FQ74" i="29"/>
  <c r="FN74" i="29"/>
  <c r="BQ74" i="29"/>
  <c r="EX74" i="29"/>
  <c r="O74" i="29"/>
  <c r="BU74" i="29"/>
  <c r="BT74" i="29"/>
  <c r="DC74" i="29"/>
  <c r="CN74" i="29"/>
  <c r="EN74" i="29"/>
  <c r="AE74" i="29"/>
  <c r="DN74" i="29"/>
  <c r="AA74" i="29"/>
  <c r="GC74" i="29"/>
  <c r="CR74" i="29"/>
  <c r="EE74" i="29"/>
  <c r="DK74" i="29"/>
  <c r="AW74" i="29"/>
  <c r="FI74" i="29"/>
  <c r="GM74" i="29"/>
  <c r="AT74" i="29"/>
  <c r="FW74" i="29"/>
  <c r="BP74" i="29"/>
  <c r="A4" i="20"/>
  <c r="C201" i="2"/>
  <c r="HB39" i="5"/>
  <c r="HB38" i="5"/>
  <c r="HT13" i="5" l="1"/>
  <c r="B230" i="25"/>
  <c r="HS13" i="5"/>
  <c r="HS11" i="5"/>
  <c r="HT12" i="5"/>
  <c r="BZ14" i="5"/>
  <c r="CH16" i="5"/>
  <c r="CP13" i="5"/>
  <c r="CL15" i="5"/>
  <c r="BY14" i="5"/>
  <c r="CD17" i="5"/>
  <c r="CC17" i="5"/>
  <c r="CG16" i="5"/>
  <c r="CN13" i="5"/>
  <c r="CO13" i="5"/>
  <c r="CJ15" i="5"/>
  <c r="CF16" i="5"/>
  <c r="BX14" i="5"/>
  <c r="CK15" i="5"/>
  <c r="BW14" i="5"/>
  <c r="CE16" i="5"/>
  <c r="CA17" i="5"/>
  <c r="CB17" i="5"/>
  <c r="CM13" i="5"/>
  <c r="CI15" i="5"/>
  <c r="CI78" i="5"/>
  <c r="FG78" i="5"/>
  <c r="ES59" i="29"/>
  <c r="L28" i="20" s="1"/>
  <c r="AP78" i="5"/>
  <c r="AS78" i="5"/>
  <c r="DY78" i="5"/>
  <c r="BA78" i="5"/>
  <c r="HA87" i="5"/>
  <c r="HB87" i="5"/>
  <c r="GV51" i="29"/>
  <c r="GV52" i="29" s="1"/>
  <c r="GV58" i="29" s="1"/>
  <c r="GV59" i="29" s="1"/>
  <c r="GV76" i="29" s="1"/>
  <c r="BL51" i="29"/>
  <c r="BL52" i="29" s="1"/>
  <c r="BL58" i="29" s="1"/>
  <c r="BL59" i="29" s="1"/>
  <c r="BL76" i="29" s="1"/>
  <c r="O51" i="29"/>
  <c r="O52" i="29" s="1"/>
  <c r="O58" i="29" s="1"/>
  <c r="O59" i="29" s="1"/>
  <c r="O76" i="29" s="1"/>
  <c r="DW51" i="29"/>
  <c r="DW52" i="29" s="1"/>
  <c r="DW58" i="29" s="1"/>
  <c r="O6" i="20" s="1"/>
  <c r="GB46" i="29"/>
  <c r="GB47" i="29" s="1"/>
  <c r="HW9" i="5"/>
  <c r="FY51" i="29"/>
  <c r="FY52" i="29" s="1"/>
  <c r="FY58" i="29" s="1"/>
  <c r="O60" i="20" s="1"/>
  <c r="L51" i="29"/>
  <c r="L52" i="29" s="1"/>
  <c r="L58" i="29" s="1"/>
  <c r="L59" i="29" s="1"/>
  <c r="O73" i="29" s="1"/>
  <c r="O75" i="29" s="1"/>
  <c r="BQ51" i="29"/>
  <c r="BQ52" i="29" s="1"/>
  <c r="BQ58" i="29" s="1"/>
  <c r="BQ59" i="29" s="1"/>
  <c r="BQ76" i="29" s="1"/>
  <c r="DB51" i="29"/>
  <c r="DB52" i="29" s="1"/>
  <c r="DB58" i="29" s="1"/>
  <c r="DB59" i="29" s="1"/>
  <c r="DB76" i="29" s="1"/>
  <c r="GM51" i="29"/>
  <c r="GM52" i="29" s="1"/>
  <c r="GM58" i="29" s="1"/>
  <c r="FQ51" i="29"/>
  <c r="FQ52" i="29" s="1"/>
  <c r="FQ58" i="29" s="1"/>
  <c r="O52" i="20" s="1"/>
  <c r="BW51" i="29"/>
  <c r="BW52" i="29" s="1"/>
  <c r="BW58" i="29" s="1"/>
  <c r="BW59" i="29" s="1"/>
  <c r="BW76" i="29" s="1"/>
  <c r="AW51" i="29"/>
  <c r="AW52" i="29" s="1"/>
  <c r="AW58" i="29" s="1"/>
  <c r="AW59" i="29" s="1"/>
  <c r="AW76" i="29" s="1"/>
  <c r="CU51" i="29"/>
  <c r="CU52" i="29" s="1"/>
  <c r="CU58" i="29" s="1"/>
  <c r="CU59" i="29" s="1"/>
  <c r="CU76" i="29" s="1"/>
  <c r="DC51" i="29"/>
  <c r="DC52" i="29" s="1"/>
  <c r="DC58" i="29" s="1"/>
  <c r="DC59" i="29" s="1"/>
  <c r="DC76" i="29" s="1"/>
  <c r="BR51" i="29"/>
  <c r="BR52" i="29" s="1"/>
  <c r="BR58" i="29" s="1"/>
  <c r="BR59" i="29" s="1"/>
  <c r="BR76" i="29" s="1"/>
  <c r="EX51" i="29"/>
  <c r="EX52" i="29" s="1"/>
  <c r="EX58" i="29" s="1"/>
  <c r="O33" i="20" s="1"/>
  <c r="K51" i="29"/>
  <c r="K52" i="29" s="1"/>
  <c r="K58" i="29" s="1"/>
  <c r="K59" i="29" s="1"/>
  <c r="N73" i="29" s="1"/>
  <c r="N75" i="29" s="1"/>
  <c r="EL51" i="29"/>
  <c r="EL52" i="29" s="1"/>
  <c r="EL58" i="29" s="1"/>
  <c r="O21" i="20" s="1"/>
  <c r="BD51" i="29"/>
  <c r="BD52" i="29" s="1"/>
  <c r="BD58" i="29" s="1"/>
  <c r="BD59" i="29" s="1"/>
  <c r="BD76" i="29" s="1"/>
  <c r="BA51" i="29"/>
  <c r="BA52" i="29" s="1"/>
  <c r="BA58" i="29" s="1"/>
  <c r="BA59" i="29" s="1"/>
  <c r="BA76" i="29" s="1"/>
  <c r="DM51" i="29"/>
  <c r="DM52" i="29" s="1"/>
  <c r="DM58" i="29" s="1"/>
  <c r="Y51" i="29"/>
  <c r="Y52" i="29" s="1"/>
  <c r="Y58" i="29" s="1"/>
  <c r="Y59" i="29" s="1"/>
  <c r="Y76" i="29" s="1"/>
  <c r="GP51" i="29"/>
  <c r="GP52" i="29" s="1"/>
  <c r="GP58" i="29" s="1"/>
  <c r="GP59" i="29" s="1"/>
  <c r="GS73" i="29" s="1"/>
  <c r="GS75" i="29" s="1"/>
  <c r="AK51" i="29"/>
  <c r="AK52" i="29" s="1"/>
  <c r="AK58" i="29" s="1"/>
  <c r="AK59" i="29" s="1"/>
  <c r="AK76" i="29" s="1"/>
  <c r="EM51" i="29"/>
  <c r="EM52" i="29" s="1"/>
  <c r="EM58" i="29" s="1"/>
  <c r="O22" i="20" s="1"/>
  <c r="BY51" i="29"/>
  <c r="BY52" i="29" s="1"/>
  <c r="BY58" i="29" s="1"/>
  <c r="BY59" i="29" s="1"/>
  <c r="BY76" i="29" s="1"/>
  <c r="DZ51" i="29"/>
  <c r="DZ52" i="29" s="1"/>
  <c r="DZ58" i="29" s="1"/>
  <c r="O9" i="20" s="1"/>
  <c r="BV51" i="29"/>
  <c r="BV52" i="29" s="1"/>
  <c r="BV58" i="29" s="1"/>
  <c r="BV59" i="29" s="1"/>
  <c r="BV76" i="29" s="1"/>
  <c r="Q51" i="29"/>
  <c r="Q52" i="29" s="1"/>
  <c r="Q58" i="29" s="1"/>
  <c r="Q59" i="29" s="1"/>
  <c r="Q76" i="29" s="1"/>
  <c r="EK51" i="29"/>
  <c r="EK52" i="29" s="1"/>
  <c r="EK58" i="29" s="1"/>
  <c r="O20" i="20" s="1"/>
  <c r="BU51" i="29"/>
  <c r="BU52" i="29" s="1"/>
  <c r="BU58" i="29" s="1"/>
  <c r="BU59" i="29" s="1"/>
  <c r="BU76" i="29" s="1"/>
  <c r="DT51" i="29"/>
  <c r="DT52" i="29" s="1"/>
  <c r="DT58" i="29" s="1"/>
  <c r="O3" i="20" s="1"/>
  <c r="CH51" i="29"/>
  <c r="CH52" i="29" s="1"/>
  <c r="CH58" i="29" s="1"/>
  <c r="CH59" i="29" s="1"/>
  <c r="CH76" i="29" s="1"/>
  <c r="CL51" i="29"/>
  <c r="CL52" i="29" s="1"/>
  <c r="CL58" i="29" s="1"/>
  <c r="CL59" i="29" s="1"/>
  <c r="CL76" i="29" s="1"/>
  <c r="CE51" i="29"/>
  <c r="CE52" i="29" s="1"/>
  <c r="CE58" i="29" s="1"/>
  <c r="CE59" i="29" s="1"/>
  <c r="CE76" i="29" s="1"/>
  <c r="FN51" i="29"/>
  <c r="FN52" i="29" s="1"/>
  <c r="FN58" i="29" s="1"/>
  <c r="O49" i="20" s="1"/>
  <c r="CA51" i="29"/>
  <c r="CA52" i="29" s="1"/>
  <c r="CA58" i="29" s="1"/>
  <c r="CA59" i="29" s="1"/>
  <c r="CA76" i="29" s="1"/>
  <c r="FG51" i="29"/>
  <c r="FG52" i="29" s="1"/>
  <c r="FG58" i="29" s="1"/>
  <c r="O42" i="20" s="1"/>
  <c r="BH51" i="29"/>
  <c r="BH52" i="29" s="1"/>
  <c r="BH58" i="29" s="1"/>
  <c r="BH59" i="29" s="1"/>
  <c r="BH76" i="29" s="1"/>
  <c r="AO51" i="29"/>
  <c r="AO52" i="29" s="1"/>
  <c r="AO58" i="29" s="1"/>
  <c r="AO59" i="29" s="1"/>
  <c r="AO76" i="29" s="1"/>
  <c r="AG51" i="29"/>
  <c r="AG52" i="29" s="1"/>
  <c r="AG58" i="29" s="1"/>
  <c r="AG59" i="29" s="1"/>
  <c r="AG76" i="29" s="1"/>
  <c r="FI51" i="29"/>
  <c r="FI52" i="29" s="1"/>
  <c r="FI58" i="29" s="1"/>
  <c r="O44" i="20" s="1"/>
  <c r="FV51" i="29"/>
  <c r="FV52" i="29" s="1"/>
  <c r="FV58" i="29" s="1"/>
  <c r="O57" i="20" s="1"/>
  <c r="EI51" i="29"/>
  <c r="EI52" i="29" s="1"/>
  <c r="EI58" i="29" s="1"/>
  <c r="O18" i="20" s="1"/>
  <c r="M51" i="29"/>
  <c r="M52" i="29" s="1"/>
  <c r="M58" i="29" s="1"/>
  <c r="M59" i="29" s="1"/>
  <c r="M76" i="29" s="1"/>
  <c r="BG51" i="29"/>
  <c r="BG52" i="29" s="1"/>
  <c r="BG58" i="29" s="1"/>
  <c r="BG59" i="29" s="1"/>
  <c r="BG76" i="29" s="1"/>
  <c r="ED51" i="29"/>
  <c r="ED52" i="29" s="1"/>
  <c r="ED58" i="29" s="1"/>
  <c r="O13" i="20" s="1"/>
  <c r="FA51" i="29"/>
  <c r="FA52" i="29" s="1"/>
  <c r="FA58" i="29" s="1"/>
  <c r="O36" i="20" s="1"/>
  <c r="EB51" i="29"/>
  <c r="EB52" i="29" s="1"/>
  <c r="EB58" i="29" s="1"/>
  <c r="O11" i="20" s="1"/>
  <c r="I51" i="29"/>
  <c r="I52" i="29" s="1"/>
  <c r="I58" i="29" s="1"/>
  <c r="I59" i="29" s="1"/>
  <c r="L73" i="29" s="1"/>
  <c r="L75" i="29" s="1"/>
  <c r="EP51" i="29"/>
  <c r="EP52" i="29" s="1"/>
  <c r="EP58" i="29" s="1"/>
  <c r="O25" i="20" s="1"/>
  <c r="S51" i="29"/>
  <c r="S52" i="29" s="1"/>
  <c r="S58" i="29" s="1"/>
  <c r="S59" i="29" s="1"/>
  <c r="S76" i="29" s="1"/>
  <c r="J51" i="29"/>
  <c r="DU51" i="29"/>
  <c r="DU52" i="29" s="1"/>
  <c r="DU58" i="29" s="1"/>
  <c r="O4" i="20" s="1"/>
  <c r="FK51" i="29"/>
  <c r="FK52" i="29" s="1"/>
  <c r="FK58" i="29" s="1"/>
  <c r="O46" i="20" s="1"/>
  <c r="CB51" i="29"/>
  <c r="CB52" i="29" s="1"/>
  <c r="CB58" i="29" s="1"/>
  <c r="CB59" i="29" s="1"/>
  <c r="CB76" i="29" s="1"/>
  <c r="AP51" i="29"/>
  <c r="AP52" i="29" s="1"/>
  <c r="AP58" i="29" s="1"/>
  <c r="AP59" i="29" s="1"/>
  <c r="AP76" i="29" s="1"/>
  <c r="AZ51" i="29"/>
  <c r="AZ52" i="29" s="1"/>
  <c r="AZ58" i="29" s="1"/>
  <c r="AZ59" i="29" s="1"/>
  <c r="AZ76" i="29" s="1"/>
  <c r="DH51" i="29"/>
  <c r="DH52" i="29" s="1"/>
  <c r="DH58" i="29" s="1"/>
  <c r="DH59" i="29" s="1"/>
  <c r="DH76" i="29" s="1"/>
  <c r="CG51" i="29"/>
  <c r="CG52" i="29" s="1"/>
  <c r="CG58" i="29" s="1"/>
  <c r="CG59" i="29" s="1"/>
  <c r="CG76" i="29" s="1"/>
  <c r="N51" i="29"/>
  <c r="N52" i="29" s="1"/>
  <c r="N58" i="29" s="1"/>
  <c r="N59" i="29" s="1"/>
  <c r="Q73" i="29" s="1"/>
  <c r="Q75" i="29" s="1"/>
  <c r="P51" i="29"/>
  <c r="P52" i="29" s="1"/>
  <c r="P58" i="29" s="1"/>
  <c r="P59" i="29" s="1"/>
  <c r="P76" i="29" s="1"/>
  <c r="FX51" i="29"/>
  <c r="FX52" i="29" s="1"/>
  <c r="FX58" i="29" s="1"/>
  <c r="O59" i="20" s="1"/>
  <c r="GJ51" i="29"/>
  <c r="GJ52" i="29" s="1"/>
  <c r="GJ58" i="29" s="1"/>
  <c r="AE51" i="29"/>
  <c r="AE52" i="29" s="1"/>
  <c r="AE58" i="29" s="1"/>
  <c r="AE59" i="29" s="1"/>
  <c r="AE76" i="29" s="1"/>
  <c r="AU51" i="29"/>
  <c r="AU52" i="29" s="1"/>
  <c r="AU58" i="29" s="1"/>
  <c r="AU59" i="29" s="1"/>
  <c r="AU76" i="29" s="1"/>
  <c r="BP51" i="29"/>
  <c r="BP52" i="29" s="1"/>
  <c r="BP58" i="29" s="1"/>
  <c r="BP59" i="29" s="1"/>
  <c r="FJ51" i="29"/>
  <c r="FJ52" i="29" s="1"/>
  <c r="FJ58" i="29" s="1"/>
  <c r="O45" i="20" s="1"/>
  <c r="EO51" i="29"/>
  <c r="EO52" i="29" s="1"/>
  <c r="EO58" i="29" s="1"/>
  <c r="O24" i="20" s="1"/>
  <c r="DL51" i="29"/>
  <c r="DL52" i="29" s="1"/>
  <c r="DL58" i="29" s="1"/>
  <c r="DP51" i="29"/>
  <c r="DP52" i="29" s="1"/>
  <c r="DP58" i="29" s="1"/>
  <c r="BB51" i="29"/>
  <c r="BB52" i="29" s="1"/>
  <c r="BB58" i="29" s="1"/>
  <c r="BB59" i="29" s="1"/>
  <c r="BB76" i="29" s="1"/>
  <c r="AX51" i="29"/>
  <c r="AX52" i="29" s="1"/>
  <c r="AX58" i="29" s="1"/>
  <c r="AX59" i="29" s="1"/>
  <c r="AX76" i="29" s="1"/>
  <c r="GH51" i="29"/>
  <c r="GH52" i="29" s="1"/>
  <c r="GH58" i="29" s="1"/>
  <c r="BN51" i="29"/>
  <c r="BN52" i="29" s="1"/>
  <c r="BN58" i="29" s="1"/>
  <c r="BN59" i="29" s="1"/>
  <c r="CI51" i="29"/>
  <c r="CI52" i="29" s="1"/>
  <c r="CI58" i="29" s="1"/>
  <c r="CI59" i="29" s="1"/>
  <c r="CI76" i="29" s="1"/>
  <c r="DX51" i="29"/>
  <c r="DX52" i="29" s="1"/>
  <c r="DX58" i="29" s="1"/>
  <c r="O7" i="20" s="1"/>
  <c r="I73" i="29"/>
  <c r="I75" i="29" s="1"/>
  <c r="AF51" i="29"/>
  <c r="AF52" i="29" s="1"/>
  <c r="AF58" i="29" s="1"/>
  <c r="AF59" i="29" s="1"/>
  <c r="AF76" i="29" s="1"/>
  <c r="GE51" i="29"/>
  <c r="GE52" i="29" s="1"/>
  <c r="GE58" i="29" s="1"/>
  <c r="O66" i="20" s="1"/>
  <c r="BE51" i="29"/>
  <c r="BE52" i="29" s="1"/>
  <c r="BE58" i="29" s="1"/>
  <c r="BE59" i="29" s="1"/>
  <c r="BE76" i="29" s="1"/>
  <c r="AR51" i="29"/>
  <c r="AR52" i="29" s="1"/>
  <c r="AR58" i="29" s="1"/>
  <c r="AR59" i="29" s="1"/>
  <c r="GQ51" i="29"/>
  <c r="GQ52" i="29" s="1"/>
  <c r="GQ58" i="29" s="1"/>
  <c r="GQ59" i="29" s="1"/>
  <c r="GQ76" i="29" s="1"/>
  <c r="EW51" i="29"/>
  <c r="EW52" i="29" s="1"/>
  <c r="EW58" i="29" s="1"/>
  <c r="O32" i="20" s="1"/>
  <c r="DJ51" i="29"/>
  <c r="DJ52" i="29" s="1"/>
  <c r="DJ58" i="29" s="1"/>
  <c r="DJ59" i="29" s="1"/>
  <c r="DJ76" i="29" s="1"/>
  <c r="GF51" i="29"/>
  <c r="GF52" i="29" s="1"/>
  <c r="GF58" i="29" s="1"/>
  <c r="O67" i="20" s="1"/>
  <c r="AB51" i="29"/>
  <c r="AB52" i="29" s="1"/>
  <c r="AB58" i="29" s="1"/>
  <c r="AB59" i="29" s="1"/>
  <c r="AB76" i="29" s="1"/>
  <c r="EY51" i="29"/>
  <c r="EY52" i="29" s="1"/>
  <c r="EY58" i="29" s="1"/>
  <c r="O34" i="20" s="1"/>
  <c r="CS51" i="29"/>
  <c r="CS52" i="29" s="1"/>
  <c r="CS58" i="29" s="1"/>
  <c r="CS59" i="29" s="1"/>
  <c r="CS76" i="29" s="1"/>
  <c r="GK51" i="29"/>
  <c r="GK52" i="29" s="1"/>
  <c r="GK58" i="29" s="1"/>
  <c r="FO51" i="29"/>
  <c r="FO52" i="29" s="1"/>
  <c r="FO58" i="29" s="1"/>
  <c r="O50" i="20" s="1"/>
  <c r="AH51" i="29"/>
  <c r="AH52" i="29" s="1"/>
  <c r="AH58" i="29" s="1"/>
  <c r="AH59" i="29" s="1"/>
  <c r="AH76" i="29" s="1"/>
  <c r="CN51" i="29"/>
  <c r="CN52" i="29" s="1"/>
  <c r="CN58" i="29" s="1"/>
  <c r="CN59" i="29" s="1"/>
  <c r="CN76" i="29" s="1"/>
  <c r="Z51" i="29"/>
  <c r="Z52" i="29" s="1"/>
  <c r="Z58" i="29" s="1"/>
  <c r="Z59" i="29" s="1"/>
  <c r="Z76" i="29" s="1"/>
  <c r="CX51" i="29"/>
  <c r="CX52" i="29" s="1"/>
  <c r="CX58" i="29" s="1"/>
  <c r="CX59" i="29" s="1"/>
  <c r="CX76" i="29" s="1"/>
  <c r="CW51" i="29"/>
  <c r="CW52" i="29" s="1"/>
  <c r="CW58" i="29" s="1"/>
  <c r="CW59" i="29" s="1"/>
  <c r="CW76" i="29" s="1"/>
  <c r="DF51" i="29"/>
  <c r="DF52" i="29" s="1"/>
  <c r="DF58" i="29" s="1"/>
  <c r="DF59" i="29" s="1"/>
  <c r="DF76" i="29" s="1"/>
  <c r="R51" i="29"/>
  <c r="R52" i="29" s="1"/>
  <c r="R58" i="29" s="1"/>
  <c r="R59" i="29" s="1"/>
  <c r="DO51" i="29"/>
  <c r="DO52" i="29" s="1"/>
  <c r="DO58" i="29" s="1"/>
  <c r="AV51" i="29"/>
  <c r="AV52" i="29" s="1"/>
  <c r="AV58" i="29" s="1"/>
  <c r="AV59" i="29" s="1"/>
  <c r="AV76" i="29" s="1"/>
  <c r="EJ51" i="29"/>
  <c r="EJ52" i="29" s="1"/>
  <c r="EJ58" i="29" s="1"/>
  <c r="O19" i="20" s="1"/>
  <c r="CM51" i="29"/>
  <c r="CM52" i="29" s="1"/>
  <c r="CM58" i="29" s="1"/>
  <c r="CM59" i="29" s="1"/>
  <c r="CM76" i="29" s="1"/>
  <c r="X51" i="29"/>
  <c r="X52" i="29" s="1"/>
  <c r="X58" i="29" s="1"/>
  <c r="X59" i="29" s="1"/>
  <c r="X76" i="29" s="1"/>
  <c r="H51" i="29"/>
  <c r="H52" i="29" s="1"/>
  <c r="H58" i="29" s="1"/>
  <c r="H59" i="29" s="1"/>
  <c r="H76" i="29" s="1"/>
  <c r="BZ51" i="29"/>
  <c r="BZ52" i="29" s="1"/>
  <c r="BZ58" i="29" s="1"/>
  <c r="BZ59" i="29" s="1"/>
  <c r="BZ76" i="29" s="1"/>
  <c r="EQ51" i="29"/>
  <c r="EQ52" i="29" s="1"/>
  <c r="EQ58" i="29" s="1"/>
  <c r="O26" i="20" s="1"/>
  <c r="AM51" i="29"/>
  <c r="AM52" i="29" s="1"/>
  <c r="AM58" i="29" s="1"/>
  <c r="AM59" i="29" s="1"/>
  <c r="CC51" i="29"/>
  <c r="CC52" i="29" s="1"/>
  <c r="CC58" i="29" s="1"/>
  <c r="CC59" i="29" s="1"/>
  <c r="W51" i="29"/>
  <c r="W52" i="29" s="1"/>
  <c r="W58" i="29" s="1"/>
  <c r="W59" i="29" s="1"/>
  <c r="W76" i="29" s="1"/>
  <c r="CQ51" i="29"/>
  <c r="CQ52" i="29" s="1"/>
  <c r="CQ58" i="29" s="1"/>
  <c r="CQ59" i="29" s="1"/>
  <c r="CQ76" i="29" s="1"/>
  <c r="FT51" i="29"/>
  <c r="FT52" i="29" s="1"/>
  <c r="FT58" i="29" s="1"/>
  <c r="O55" i="20" s="1"/>
  <c r="GN51" i="29"/>
  <c r="GN52" i="29" s="1"/>
  <c r="GN58" i="29" s="1"/>
  <c r="BJ51" i="29"/>
  <c r="BJ52" i="29" s="1"/>
  <c r="BJ58" i="29" s="1"/>
  <c r="BJ59" i="29" s="1"/>
  <c r="BJ76" i="29" s="1"/>
  <c r="GR51" i="29"/>
  <c r="GR52" i="29" s="1"/>
  <c r="GR58" i="29" s="1"/>
  <c r="GR59" i="29" s="1"/>
  <c r="GU73" i="29" s="1"/>
  <c r="GU75" i="29" s="1"/>
  <c r="DD51" i="29"/>
  <c r="DD52" i="29" s="1"/>
  <c r="DD58" i="29" s="1"/>
  <c r="DD59" i="29" s="1"/>
  <c r="DD76" i="29" s="1"/>
  <c r="GS51" i="29"/>
  <c r="GS52" i="29" s="1"/>
  <c r="GS58" i="29" s="1"/>
  <c r="GS59" i="29" s="1"/>
  <c r="GS76" i="29" s="1"/>
  <c r="ET51" i="29"/>
  <c r="ET52" i="29" s="1"/>
  <c r="ET58" i="29" s="1"/>
  <c r="O29" i="20" s="1"/>
  <c r="CK51" i="29"/>
  <c r="CK52" i="29" s="1"/>
  <c r="CK58" i="29" s="1"/>
  <c r="CK59" i="29" s="1"/>
  <c r="CK76" i="29" s="1"/>
  <c r="FR51" i="29"/>
  <c r="FR52" i="29" s="1"/>
  <c r="FR58" i="29" s="1"/>
  <c r="O53" i="20" s="1"/>
  <c r="FF51" i="29"/>
  <c r="FF52" i="29" s="1"/>
  <c r="FF58" i="29" s="1"/>
  <c r="O41" i="20" s="1"/>
  <c r="AI51" i="29"/>
  <c r="AI52" i="29" s="1"/>
  <c r="AI58" i="29" s="1"/>
  <c r="AI59" i="29" s="1"/>
  <c r="AI76" i="29" s="1"/>
  <c r="FC51" i="29"/>
  <c r="FC52" i="29" s="1"/>
  <c r="FC58" i="29" s="1"/>
  <c r="O38" i="20" s="1"/>
  <c r="T51" i="29"/>
  <c r="T52" i="29" s="1"/>
  <c r="T58" i="29" s="1"/>
  <c r="T59" i="29" s="1"/>
  <c r="T76" i="29" s="1"/>
  <c r="FB51" i="29"/>
  <c r="FB52" i="29" s="1"/>
  <c r="FB58" i="29" s="1"/>
  <c r="O37" i="20" s="1"/>
  <c r="EE51" i="29"/>
  <c r="EE52" i="29" s="1"/>
  <c r="EE58" i="29" s="1"/>
  <c r="O14" i="20" s="1"/>
  <c r="DG51" i="29"/>
  <c r="DG52" i="29" s="1"/>
  <c r="DG58" i="29" s="1"/>
  <c r="DG59" i="29" s="1"/>
  <c r="DG76" i="29" s="1"/>
  <c r="DR51" i="29"/>
  <c r="DR52" i="29" s="1"/>
  <c r="DR58" i="29" s="1"/>
  <c r="GA51" i="29"/>
  <c r="GA52" i="29" s="1"/>
  <c r="GA58" i="29" s="1"/>
  <c r="O62" i="20" s="1"/>
  <c r="BI51" i="29"/>
  <c r="BI52" i="29" s="1"/>
  <c r="BI58" i="29" s="1"/>
  <c r="BI59" i="29" s="1"/>
  <c r="AD51" i="29"/>
  <c r="AD52" i="29" s="1"/>
  <c r="AD58" i="29" s="1"/>
  <c r="AD59" i="29" s="1"/>
  <c r="CY51" i="29"/>
  <c r="CY52" i="29" s="1"/>
  <c r="CY58" i="29" s="1"/>
  <c r="CY59" i="29" s="1"/>
  <c r="DI51" i="29"/>
  <c r="DI52" i="29" s="1"/>
  <c r="DI58" i="29" s="1"/>
  <c r="DI59" i="29" s="1"/>
  <c r="DI76" i="29" s="1"/>
  <c r="CD51" i="29"/>
  <c r="CD52" i="29" s="1"/>
  <c r="CD58" i="29" s="1"/>
  <c r="CD59" i="29" s="1"/>
  <c r="CD76" i="29" s="1"/>
  <c r="BO51" i="29"/>
  <c r="BO52" i="29" s="1"/>
  <c r="BO58" i="29" s="1"/>
  <c r="BO59" i="29" s="1"/>
  <c r="BO76" i="29" s="1"/>
  <c r="FL51" i="29"/>
  <c r="FL52" i="29" s="1"/>
  <c r="FL58" i="29" s="1"/>
  <c r="O47" i="20" s="1"/>
  <c r="EU51" i="29"/>
  <c r="EU52" i="29" s="1"/>
  <c r="EU58" i="29" s="1"/>
  <c r="O30" i="20" s="1"/>
  <c r="DY51" i="29"/>
  <c r="DY52" i="29" s="1"/>
  <c r="DY58" i="29" s="1"/>
  <c r="O8" i="20" s="1"/>
  <c r="AC51" i="29"/>
  <c r="AC52" i="29" s="1"/>
  <c r="AC58" i="29" s="1"/>
  <c r="AC59" i="29" s="1"/>
  <c r="AC76" i="29" s="1"/>
  <c r="CO51" i="29"/>
  <c r="CO52" i="29" s="1"/>
  <c r="CO58" i="29" s="1"/>
  <c r="CO59" i="29" s="1"/>
  <c r="CO76" i="29" s="1"/>
  <c r="GT51" i="29"/>
  <c r="GT52" i="29" s="1"/>
  <c r="GT58" i="29" s="1"/>
  <c r="GT59" i="29" s="1"/>
  <c r="GT76" i="29" s="1"/>
  <c r="DN51" i="29"/>
  <c r="DN52" i="29" s="1"/>
  <c r="DN58" i="29" s="1"/>
  <c r="CV51" i="29"/>
  <c r="CV52" i="29" s="1"/>
  <c r="CV58" i="29" s="1"/>
  <c r="CV59" i="29" s="1"/>
  <c r="CV76" i="29" s="1"/>
  <c r="FP51" i="29"/>
  <c r="FP52" i="29" s="1"/>
  <c r="FP58" i="29" s="1"/>
  <c r="O51" i="20" s="1"/>
  <c r="BS51" i="29"/>
  <c r="BS52" i="29" s="1"/>
  <c r="BS58" i="29" s="1"/>
  <c r="BS59" i="29" s="1"/>
  <c r="BS76" i="29" s="1"/>
  <c r="FS51" i="29"/>
  <c r="FS52" i="29" s="1"/>
  <c r="FS58" i="29" s="1"/>
  <c r="O54" i="20" s="1"/>
  <c r="BM51" i="29"/>
  <c r="BM52" i="29" s="1"/>
  <c r="BM58" i="29" s="1"/>
  <c r="BM59" i="29" s="1"/>
  <c r="CF51" i="29"/>
  <c r="CF52" i="29" s="1"/>
  <c r="CF58" i="29" s="1"/>
  <c r="CF59" i="29" s="1"/>
  <c r="CF76" i="29" s="1"/>
  <c r="FD51" i="29"/>
  <c r="FD52" i="29" s="1"/>
  <c r="FD58" i="29" s="1"/>
  <c r="O39" i="20" s="1"/>
  <c r="DQ51" i="29"/>
  <c r="DQ52" i="29" s="1"/>
  <c r="DQ58" i="29" s="1"/>
  <c r="ER51" i="29"/>
  <c r="ER52" i="29" s="1"/>
  <c r="ER58" i="29" s="1"/>
  <c r="O27" i="20" s="1"/>
  <c r="FU51" i="29"/>
  <c r="FU52" i="29" s="1"/>
  <c r="FU58" i="29" s="1"/>
  <c r="O56" i="20" s="1"/>
  <c r="FZ51" i="29"/>
  <c r="FZ52" i="29" s="1"/>
  <c r="EG51" i="29"/>
  <c r="EG52" i="29" s="1"/>
  <c r="EG58" i="29" s="1"/>
  <c r="O16" i="20" s="1"/>
  <c r="EZ51" i="29"/>
  <c r="EZ52" i="29" s="1"/>
  <c r="EZ58" i="29" s="1"/>
  <c r="O35" i="20" s="1"/>
  <c r="DA51" i="29"/>
  <c r="DA52" i="29" s="1"/>
  <c r="DA58" i="29" s="1"/>
  <c r="DA59" i="29" s="1"/>
  <c r="DA76" i="29" s="1"/>
  <c r="BC51" i="29"/>
  <c r="BC52" i="29" s="1"/>
  <c r="BC58" i="29" s="1"/>
  <c r="BC59" i="29" s="1"/>
  <c r="BC76" i="29" s="1"/>
  <c r="AT51" i="29"/>
  <c r="AT52" i="29" s="1"/>
  <c r="AT58" i="29" s="1"/>
  <c r="AT59" i="29" s="1"/>
  <c r="AT76" i="29" s="1"/>
  <c r="EC51" i="29"/>
  <c r="EC52" i="29" s="1"/>
  <c r="EC58" i="29" s="1"/>
  <c r="O12" i="20" s="1"/>
  <c r="EN51" i="29"/>
  <c r="EN52" i="29" s="1"/>
  <c r="EN58" i="29" s="1"/>
  <c r="O23" i="20" s="1"/>
  <c r="EF51" i="29"/>
  <c r="EF52" i="29" s="1"/>
  <c r="EF58" i="29" s="1"/>
  <c r="O15" i="20" s="1"/>
  <c r="AJ51" i="29"/>
  <c r="AJ52" i="29" s="1"/>
  <c r="AJ58" i="29" s="1"/>
  <c r="AJ59" i="29" s="1"/>
  <c r="AQ51" i="29"/>
  <c r="AQ52" i="29" s="1"/>
  <c r="AQ58" i="29" s="1"/>
  <c r="AQ59" i="29" s="1"/>
  <c r="AQ76" i="29" s="1"/>
  <c r="AA51" i="29"/>
  <c r="AA52" i="29" s="1"/>
  <c r="AA58" i="29" s="1"/>
  <c r="AA59" i="29" s="1"/>
  <c r="U51" i="29"/>
  <c r="U52" i="29" s="1"/>
  <c r="U58" i="29" s="1"/>
  <c r="U59" i="29" s="1"/>
  <c r="U76" i="29" s="1"/>
  <c r="GG51" i="29"/>
  <c r="GG52" i="29" s="1"/>
  <c r="GG58" i="29" s="1"/>
  <c r="EA51" i="29"/>
  <c r="EA52" i="29" s="1"/>
  <c r="EA58" i="29" s="1"/>
  <c r="O10" i="20" s="1"/>
  <c r="CP51" i="29"/>
  <c r="CP52" i="29" s="1"/>
  <c r="CP58" i="29" s="1"/>
  <c r="CP59" i="29" s="1"/>
  <c r="CP76" i="29" s="1"/>
  <c r="CT51" i="29"/>
  <c r="CT52" i="29" s="1"/>
  <c r="CT58" i="29" s="1"/>
  <c r="CT59" i="29" s="1"/>
  <c r="BX51" i="29"/>
  <c r="BX52" i="29" s="1"/>
  <c r="BX58" i="29" s="1"/>
  <c r="BX59" i="29" s="1"/>
  <c r="FW51" i="29"/>
  <c r="FW52" i="29" s="1"/>
  <c r="FW58" i="29" s="1"/>
  <c r="O58" i="20" s="1"/>
  <c r="DS51" i="29"/>
  <c r="DS52" i="29" s="1"/>
  <c r="DS58" i="29" s="1"/>
  <c r="O2" i="20" s="1"/>
  <c r="FH51" i="29"/>
  <c r="FH52" i="29" s="1"/>
  <c r="FH58" i="29" s="1"/>
  <c r="O43" i="20" s="1"/>
  <c r="GU51" i="29"/>
  <c r="GU52" i="29" s="1"/>
  <c r="GU58" i="29" s="1"/>
  <c r="GU59" i="29" s="1"/>
  <c r="GU76" i="29" s="1"/>
  <c r="EV51" i="29"/>
  <c r="EV52" i="29" s="1"/>
  <c r="EV58" i="29" s="1"/>
  <c r="O31" i="20" s="1"/>
  <c r="GD51" i="29"/>
  <c r="GD52" i="29" s="1"/>
  <c r="GD58" i="29" s="1"/>
  <c r="O65" i="20" s="1"/>
  <c r="GL51" i="29"/>
  <c r="GL52" i="29" s="1"/>
  <c r="GL58" i="29" s="1"/>
  <c r="CR51" i="29"/>
  <c r="CR52" i="29" s="1"/>
  <c r="CR58" i="29" s="1"/>
  <c r="CR59" i="29" s="1"/>
  <c r="CR76" i="29" s="1"/>
  <c r="BT51" i="29"/>
  <c r="BT52" i="29" s="1"/>
  <c r="BT58" i="29" s="1"/>
  <c r="BT59" i="29" s="1"/>
  <c r="BT76" i="29" s="1"/>
  <c r="AY51" i="29"/>
  <c r="AY52" i="29" s="1"/>
  <c r="AY58" i="29" s="1"/>
  <c r="AY59" i="29" s="1"/>
  <c r="AY76" i="29" s="1"/>
  <c r="DK51" i="29"/>
  <c r="DK52" i="29" s="1"/>
  <c r="DK58" i="29" s="1"/>
  <c r="GI51" i="29"/>
  <c r="GI52" i="29" s="1"/>
  <c r="GI58" i="29" s="1"/>
  <c r="GO51" i="29"/>
  <c r="GO52" i="29" s="1"/>
  <c r="GO58" i="29" s="1"/>
  <c r="GO59" i="29" s="1"/>
  <c r="AN51" i="29"/>
  <c r="AN52" i="29" s="1"/>
  <c r="AN58" i="29" s="1"/>
  <c r="AN59" i="29" s="1"/>
  <c r="AN76" i="29" s="1"/>
  <c r="V51" i="29"/>
  <c r="V52" i="29" s="1"/>
  <c r="V58" i="29" s="1"/>
  <c r="V59" i="29" s="1"/>
  <c r="V76" i="29" s="1"/>
  <c r="BK51" i="29"/>
  <c r="BK52" i="29" s="1"/>
  <c r="BK58" i="29" s="1"/>
  <c r="BK59" i="29" s="1"/>
  <c r="FM51" i="29"/>
  <c r="FM52" i="29" s="1"/>
  <c r="FM58" i="29" s="1"/>
  <c r="O48" i="20" s="1"/>
  <c r="AS51" i="29"/>
  <c r="AS52" i="29" s="1"/>
  <c r="AS58" i="29" s="1"/>
  <c r="AS59" i="29" s="1"/>
  <c r="DV51" i="29"/>
  <c r="DV52" i="29" s="1"/>
  <c r="DV58" i="29" s="1"/>
  <c r="O5" i="20" s="1"/>
  <c r="FE51" i="29"/>
  <c r="FE52" i="29" s="1"/>
  <c r="FE58" i="29" s="1"/>
  <c r="O40" i="20" s="1"/>
  <c r="AL51" i="29"/>
  <c r="AL52" i="29" s="1"/>
  <c r="AL58" i="29" s="1"/>
  <c r="AL59" i="29" s="1"/>
  <c r="AL76" i="29" s="1"/>
  <c r="DE51" i="29"/>
  <c r="DE52" i="29" s="1"/>
  <c r="DE58" i="29" s="1"/>
  <c r="DE59" i="29" s="1"/>
  <c r="DE76" i="29" s="1"/>
  <c r="CJ51" i="29"/>
  <c r="CJ52" i="29" s="1"/>
  <c r="CJ58" i="29" s="1"/>
  <c r="CJ59" i="29" s="1"/>
  <c r="CJ76" i="29" s="1"/>
  <c r="BF51" i="29"/>
  <c r="BF52" i="29" s="1"/>
  <c r="BF58" i="29" s="1"/>
  <c r="BF59" i="29" s="1"/>
  <c r="CZ51" i="29"/>
  <c r="CZ52" i="29" s="1"/>
  <c r="CZ58" i="29" s="1"/>
  <c r="CZ59" i="29" s="1"/>
  <c r="CZ76" i="29" s="1"/>
  <c r="EH51" i="29"/>
  <c r="EH52" i="29" s="1"/>
  <c r="EH58" i="29" s="1"/>
  <c r="O17" i="20" s="1"/>
  <c r="G51" i="29"/>
  <c r="G52" i="29" s="1"/>
  <c r="G58" i="29" s="1"/>
  <c r="G59" i="29" s="1"/>
  <c r="G76" i="29" s="1"/>
  <c r="H75" i="29"/>
  <c r="G75" i="29"/>
  <c r="B231" i="25" l="1"/>
  <c r="HT11" i="5"/>
  <c r="CL16" i="5"/>
  <c r="CD14" i="5"/>
  <c r="CT13" i="5"/>
  <c r="CP15" i="5"/>
  <c r="CC14" i="5"/>
  <c r="CJ16" i="5"/>
  <c r="CR13" i="5"/>
  <c r="CB14" i="5"/>
  <c r="CK16" i="5"/>
  <c r="CO15" i="5"/>
  <c r="CN15" i="5"/>
  <c r="CS13" i="5"/>
  <c r="CG17" i="5"/>
  <c r="CH17" i="5"/>
  <c r="CE17" i="5"/>
  <c r="CF17" i="5"/>
  <c r="CQ13" i="5"/>
  <c r="CM15" i="5"/>
  <c r="CA14" i="5"/>
  <c r="CI16" i="5"/>
  <c r="ES76" i="29"/>
  <c r="GI59" i="29"/>
  <c r="L70" i="20" s="1"/>
  <c r="O70" i="20"/>
  <c r="GG59" i="29"/>
  <c r="L68" i="20" s="1"/>
  <c r="O68" i="20"/>
  <c r="GK59" i="29"/>
  <c r="GK76" i="29" s="1"/>
  <c r="O72" i="20"/>
  <c r="GH59" i="29"/>
  <c r="O69" i="20"/>
  <c r="GM59" i="29"/>
  <c r="GM76" i="29" s="1"/>
  <c r="O74" i="20"/>
  <c r="GL59" i="29"/>
  <c r="L73" i="20" s="1"/>
  <c r="O73" i="20"/>
  <c r="GN59" i="29"/>
  <c r="GN76" i="29" s="1"/>
  <c r="O75" i="20"/>
  <c r="GJ59" i="29"/>
  <c r="GJ76" i="29" s="1"/>
  <c r="O71" i="20"/>
  <c r="ET59" i="29"/>
  <c r="L29" i="20" s="1"/>
  <c r="EJ59" i="29"/>
  <c r="L19" i="20" s="1"/>
  <c r="DM59" i="29"/>
  <c r="DM76" i="29" s="1"/>
  <c r="FY59" i="29"/>
  <c r="FY76" i="29" s="1"/>
  <c r="DV59" i="29"/>
  <c r="L5" i="20" s="1"/>
  <c r="FH59" i="29"/>
  <c r="FH76" i="29" s="1"/>
  <c r="FB59" i="29"/>
  <c r="L37" i="20" s="1"/>
  <c r="EW59" i="29"/>
  <c r="FJ59" i="29"/>
  <c r="FJ76" i="29" s="1"/>
  <c r="EI59" i="29"/>
  <c r="EI76" i="29" s="1"/>
  <c r="FN59" i="29"/>
  <c r="L49" i="20" s="1"/>
  <c r="EH59" i="29"/>
  <c r="DS59" i="29"/>
  <c r="L2" i="20" s="1"/>
  <c r="DO59" i="29"/>
  <c r="DO76" i="29" s="1"/>
  <c r="FO59" i="29"/>
  <c r="FO76" i="29" s="1"/>
  <c r="EP59" i="29"/>
  <c r="L25" i="20" s="1"/>
  <c r="FV59" i="29"/>
  <c r="L57" i="20" s="1"/>
  <c r="DZ59" i="29"/>
  <c r="DZ76" i="29" s="1"/>
  <c r="FM59" i="29"/>
  <c r="FM76" i="29" s="1"/>
  <c r="FW59" i="29"/>
  <c r="L58" i="20" s="1"/>
  <c r="EZ59" i="29"/>
  <c r="L35" i="20" s="1"/>
  <c r="FC59" i="29"/>
  <c r="FC76" i="29" s="1"/>
  <c r="EQ59" i="29"/>
  <c r="L26" i="20" s="1"/>
  <c r="FI59" i="29"/>
  <c r="EL59" i="29"/>
  <c r="EL76" i="29" s="1"/>
  <c r="FQ59" i="29"/>
  <c r="L52" i="20" s="1"/>
  <c r="DW59" i="29"/>
  <c r="DW76" i="29" s="1"/>
  <c r="EG59" i="29"/>
  <c r="FS59" i="29"/>
  <c r="FS76" i="29" s="1"/>
  <c r="DY59" i="29"/>
  <c r="L8" i="20" s="1"/>
  <c r="EB59" i="29"/>
  <c r="EB76" i="29" s="1"/>
  <c r="EM59" i="29"/>
  <c r="EM76" i="29" s="1"/>
  <c r="FE59" i="29"/>
  <c r="L40" i="20" s="1"/>
  <c r="DQ59" i="29"/>
  <c r="DQ76" i="29" s="1"/>
  <c r="DN59" i="29"/>
  <c r="DN76" i="29" s="1"/>
  <c r="EE59" i="29"/>
  <c r="EE76" i="29" s="1"/>
  <c r="DX59" i="29"/>
  <c r="L7" i="20" s="1"/>
  <c r="EO59" i="29"/>
  <c r="EO76" i="29" s="1"/>
  <c r="FD59" i="29"/>
  <c r="FD76" i="29" s="1"/>
  <c r="EF59" i="29"/>
  <c r="L15" i="20" s="1"/>
  <c r="EU59" i="29"/>
  <c r="L30" i="20" s="1"/>
  <c r="GA59" i="29"/>
  <c r="GA76" i="29" s="1"/>
  <c r="FF59" i="29"/>
  <c r="FF76" i="29" s="1"/>
  <c r="EY59" i="29"/>
  <c r="L34" i="20" s="1"/>
  <c r="GE59" i="29"/>
  <c r="L66" i="20" s="1"/>
  <c r="FA59" i="29"/>
  <c r="L36" i="20" s="1"/>
  <c r="DT59" i="29"/>
  <c r="DT76" i="29" s="1"/>
  <c r="EX59" i="29"/>
  <c r="GD59" i="29"/>
  <c r="EN59" i="29"/>
  <c r="L23" i="20" s="1"/>
  <c r="FU59" i="29"/>
  <c r="L56" i="20" s="1"/>
  <c r="FP59" i="29"/>
  <c r="FP76" i="29" s="1"/>
  <c r="FL59" i="29"/>
  <c r="FL76" i="29" s="1"/>
  <c r="DR59" i="29"/>
  <c r="DR76" i="29" s="1"/>
  <c r="FR59" i="29"/>
  <c r="FR76" i="29" s="1"/>
  <c r="FT59" i="29"/>
  <c r="L55" i="20" s="1"/>
  <c r="DP59" i="29"/>
  <c r="DP76" i="29" s="1"/>
  <c r="FX59" i="29"/>
  <c r="FX76" i="29" s="1"/>
  <c r="FK59" i="29"/>
  <c r="FK76" i="29" s="1"/>
  <c r="ED59" i="29"/>
  <c r="ED76" i="29" s="1"/>
  <c r="EV59" i="29"/>
  <c r="EV76" i="29" s="1"/>
  <c r="EA59" i="29"/>
  <c r="L10" i="20" s="1"/>
  <c r="EC59" i="29"/>
  <c r="EC76" i="29" s="1"/>
  <c r="ER59" i="29"/>
  <c r="L27" i="20" s="1"/>
  <c r="GF59" i="29"/>
  <c r="L67" i="20" s="1"/>
  <c r="DL59" i="29"/>
  <c r="DL76" i="29" s="1"/>
  <c r="DU59" i="29"/>
  <c r="DU76" i="29" s="1"/>
  <c r="FG59" i="29"/>
  <c r="FG76" i="29" s="1"/>
  <c r="EK59" i="29"/>
  <c r="EK76" i="29" s="1"/>
  <c r="DK59" i="29"/>
  <c r="DK76" i="29" s="1"/>
  <c r="J52" i="29"/>
  <c r="GC51" i="29"/>
  <c r="GC52" i="29" s="1"/>
  <c r="GC58" i="29" s="1"/>
  <c r="O64" i="20" s="1"/>
  <c r="GB51" i="29"/>
  <c r="GB52" i="29" s="1"/>
  <c r="GB58" i="29" s="1"/>
  <c r="O63" i="20" s="1"/>
  <c r="HX9" i="5"/>
  <c r="L76" i="29"/>
  <c r="FZ58" i="29"/>
  <c r="O61" i="20" s="1"/>
  <c r="K76" i="29"/>
  <c r="P73" i="29"/>
  <c r="P75" i="29" s="1"/>
  <c r="GP76" i="29"/>
  <c r="N76" i="29"/>
  <c r="GR73" i="29"/>
  <c r="GR75" i="29" s="1"/>
  <c r="Z73" i="29"/>
  <c r="Z75" i="29" s="1"/>
  <c r="BI73" i="29"/>
  <c r="BI75" i="29" s="1"/>
  <c r="BK73" i="29"/>
  <c r="BK75" i="29" s="1"/>
  <c r="BX73" i="29"/>
  <c r="BX75" i="29" s="1"/>
  <c r="AM73" i="29"/>
  <c r="AM75" i="29" s="1"/>
  <c r="BO73" i="29"/>
  <c r="BO75" i="29" s="1"/>
  <c r="AG73" i="29"/>
  <c r="AG75" i="29" s="1"/>
  <c r="AP73" i="29"/>
  <c r="AP75" i="29" s="1"/>
  <c r="BQ73" i="29"/>
  <c r="BQ75" i="29" s="1"/>
  <c r="BS73" i="29"/>
  <c r="BS75" i="29" s="1"/>
  <c r="CW73" i="29"/>
  <c r="CW75" i="29" s="1"/>
  <c r="BJ73" i="29"/>
  <c r="BJ75" i="29" s="1"/>
  <c r="R73" i="29"/>
  <c r="R75" i="29" s="1"/>
  <c r="I76" i="29"/>
  <c r="AH73" i="29"/>
  <c r="AH75" i="29" s="1"/>
  <c r="AR73" i="29"/>
  <c r="AR75" i="29" s="1"/>
  <c r="CH73" i="29"/>
  <c r="CH75" i="29" s="1"/>
  <c r="DJ73" i="29"/>
  <c r="DJ75" i="29" s="1"/>
  <c r="AF73" i="29"/>
  <c r="AF75" i="29" s="1"/>
  <c r="CB73" i="29"/>
  <c r="CB75" i="29" s="1"/>
  <c r="BN76" i="29"/>
  <c r="GO76" i="29"/>
  <c r="R76" i="29"/>
  <c r="K73" i="29"/>
  <c r="K75" i="29" s="1"/>
  <c r="AM76" i="29"/>
  <c r="AL73" i="29"/>
  <c r="AL75" i="29" s="1"/>
  <c r="BR73" i="29"/>
  <c r="BR75" i="29" s="1"/>
  <c r="S73" i="29"/>
  <c r="S75" i="29" s="1"/>
  <c r="BF76" i="29"/>
  <c r="AD76" i="29"/>
  <c r="BZ73" i="29"/>
  <c r="BZ75" i="29" s="1"/>
  <c r="BI76" i="29"/>
  <c r="BP76" i="29"/>
  <c r="AR76" i="29"/>
  <c r="AI73" i="29"/>
  <c r="AI75" i="29" s="1"/>
  <c r="GR76" i="29"/>
  <c r="BX76" i="29"/>
  <c r="Y73" i="29"/>
  <c r="Y75" i="29" s="1"/>
  <c r="AJ76" i="29"/>
  <c r="BY73" i="29"/>
  <c r="BY75" i="29" s="1"/>
  <c r="AJ73" i="29"/>
  <c r="AJ75" i="29" s="1"/>
  <c r="AU73" i="29"/>
  <c r="AU75" i="29" s="1"/>
  <c r="AD73" i="29"/>
  <c r="AD75" i="29" s="1"/>
  <c r="DI73" i="29"/>
  <c r="DI75" i="29" s="1"/>
  <c r="BM76" i="29"/>
  <c r="CQ73" i="29"/>
  <c r="CQ75" i="29" s="1"/>
  <c r="AK73" i="29"/>
  <c r="AK75" i="29" s="1"/>
  <c r="BP73" i="29"/>
  <c r="BP75" i="29" s="1"/>
  <c r="CX73" i="29"/>
  <c r="CX75" i="29" s="1"/>
  <c r="GT73" i="29"/>
  <c r="GT75" i="29" s="1"/>
  <c r="CZ73" i="29"/>
  <c r="CZ75" i="29" s="1"/>
  <c r="CC73" i="29"/>
  <c r="CC75" i="29" s="1"/>
  <c r="CM73" i="29"/>
  <c r="CM75" i="29" s="1"/>
  <c r="CN73" i="29"/>
  <c r="CN75" i="29" s="1"/>
  <c r="CE73" i="29"/>
  <c r="CE75" i="29" s="1"/>
  <c r="CC76" i="29"/>
  <c r="CD73" i="29"/>
  <c r="CD75" i="29" s="1"/>
  <c r="AX73" i="29"/>
  <c r="AX75" i="29" s="1"/>
  <c r="CA73" i="29"/>
  <c r="CA75" i="29" s="1"/>
  <c r="AO73" i="29"/>
  <c r="AO75" i="29" s="1"/>
  <c r="BA73" i="29"/>
  <c r="BA75" i="29" s="1"/>
  <c r="DG73" i="29"/>
  <c r="DG75" i="29" s="1"/>
  <c r="CY76" i="29"/>
  <c r="BB73" i="29"/>
  <c r="BB75" i="29" s="1"/>
  <c r="CU73" i="29"/>
  <c r="CU75" i="29" s="1"/>
  <c r="CO73" i="29"/>
  <c r="CO75" i="29" s="1"/>
  <c r="CF73" i="29"/>
  <c r="CF75" i="29" s="1"/>
  <c r="DC73" i="29"/>
  <c r="DC75" i="29" s="1"/>
  <c r="AZ73" i="29"/>
  <c r="AZ75" i="29" s="1"/>
  <c r="T73" i="29"/>
  <c r="T75" i="29" s="1"/>
  <c r="BU73" i="29"/>
  <c r="BU75" i="29" s="1"/>
  <c r="AQ73" i="29"/>
  <c r="AQ75" i="29" s="1"/>
  <c r="BM73" i="29"/>
  <c r="BM75" i="29" s="1"/>
  <c r="CY73" i="29"/>
  <c r="CY75" i="29" s="1"/>
  <c r="AE73" i="29"/>
  <c r="AE75" i="29" s="1"/>
  <c r="BT73" i="29"/>
  <c r="BT75" i="29" s="1"/>
  <c r="AW73" i="29"/>
  <c r="AW75" i="29" s="1"/>
  <c r="DF73" i="29"/>
  <c r="DF75" i="29" s="1"/>
  <c r="BL73" i="29"/>
  <c r="BL75" i="29" s="1"/>
  <c r="BD73" i="29"/>
  <c r="BD75" i="29" s="1"/>
  <c r="AV73" i="29"/>
  <c r="AV75" i="29" s="1"/>
  <c r="BC73" i="29"/>
  <c r="BC75" i="29" s="1"/>
  <c r="DB73" i="29"/>
  <c r="DB75" i="29" s="1"/>
  <c r="CG73" i="29"/>
  <c r="CG75" i="29" s="1"/>
  <c r="AA73" i="29"/>
  <c r="AA75" i="29" s="1"/>
  <c r="GV73" i="29"/>
  <c r="GV75" i="29" s="1"/>
  <c r="BE73" i="29"/>
  <c r="BE75" i="29" s="1"/>
  <c r="X73" i="29"/>
  <c r="X75" i="29" s="1"/>
  <c r="CT76" i="29"/>
  <c r="AS76" i="29"/>
  <c r="U73" i="29"/>
  <c r="U75" i="29" s="1"/>
  <c r="W73" i="29"/>
  <c r="W75" i="29" s="1"/>
  <c r="AN73" i="29"/>
  <c r="AN75" i="29" s="1"/>
  <c r="BW73" i="29"/>
  <c r="BW75" i="29" s="1"/>
  <c r="CI73" i="29"/>
  <c r="CI75" i="29" s="1"/>
  <c r="DD73" i="29"/>
  <c r="DD75" i="29" s="1"/>
  <c r="V73" i="29"/>
  <c r="V75" i="29" s="1"/>
  <c r="AC73" i="29"/>
  <c r="AC75" i="29" s="1"/>
  <c r="DE73" i="29"/>
  <c r="DE75" i="29" s="1"/>
  <c r="DA73" i="29"/>
  <c r="DA75" i="29" s="1"/>
  <c r="AA76" i="29"/>
  <c r="DH73" i="29"/>
  <c r="DH75" i="29" s="1"/>
  <c r="AB73" i="29"/>
  <c r="AB75" i="29" s="1"/>
  <c r="AY73" i="29"/>
  <c r="AY75" i="29" s="1"/>
  <c r="BV73" i="29"/>
  <c r="BV75" i="29" s="1"/>
  <c r="CL73" i="29"/>
  <c r="CL75" i="29" s="1"/>
  <c r="AS73" i="29"/>
  <c r="AS75" i="29" s="1"/>
  <c r="CV73" i="29"/>
  <c r="CV75" i="29" s="1"/>
  <c r="CP73" i="29"/>
  <c r="CP75" i="29" s="1"/>
  <c r="BG73" i="29"/>
  <c r="BG75" i="29" s="1"/>
  <c r="CJ73" i="29"/>
  <c r="CJ75" i="29" s="1"/>
  <c r="BF73" i="29"/>
  <c r="BF75" i="29" s="1"/>
  <c r="AT73" i="29"/>
  <c r="AT75" i="29" s="1"/>
  <c r="BN73" i="29"/>
  <c r="BN75" i="29" s="1"/>
  <c r="CT73" i="29"/>
  <c r="CT75" i="29" s="1"/>
  <c r="CS73" i="29"/>
  <c r="CS75" i="29" s="1"/>
  <c r="BK76" i="29"/>
  <c r="CK73" i="29"/>
  <c r="CK75" i="29" s="1"/>
  <c r="BH73" i="29"/>
  <c r="BH75" i="29" s="1"/>
  <c r="CR73" i="29"/>
  <c r="CR75" i="29" s="1"/>
  <c r="J73" i="29"/>
  <c r="J75" i="29" s="1"/>
  <c r="A75" i="20"/>
  <c r="HV11" i="5" l="1"/>
  <c r="HU12" i="5"/>
  <c r="HU11" i="5"/>
  <c r="B232" i="25"/>
  <c r="HU13" i="5"/>
  <c r="HV12" i="5"/>
  <c r="HV13" i="5"/>
  <c r="CT15" i="5"/>
  <c r="CP16" i="5"/>
  <c r="CH14" i="5"/>
  <c r="CX13" i="5"/>
  <c r="CN16" i="5"/>
  <c r="CO16" i="5"/>
  <c r="CG14" i="5"/>
  <c r="CS15" i="5"/>
  <c r="CV13" i="5"/>
  <c r="CW13" i="5"/>
  <c r="CL17" i="5"/>
  <c r="CK17" i="5"/>
  <c r="CR15" i="5"/>
  <c r="CF14" i="5"/>
  <c r="CU13" i="5"/>
  <c r="CE14" i="5"/>
  <c r="CQ15" i="5"/>
  <c r="CI17" i="5"/>
  <c r="CJ17" i="5"/>
  <c r="CM16" i="5"/>
  <c r="L48" i="20"/>
  <c r="FE76" i="29"/>
  <c r="GI76" i="29"/>
  <c r="L74" i="20"/>
  <c r="GQ73" i="29"/>
  <c r="GQ75" i="29" s="1"/>
  <c r="FN76" i="29"/>
  <c r="L59" i="20"/>
  <c r="L75" i="20"/>
  <c r="FU76" i="29"/>
  <c r="GL76" i="29"/>
  <c r="GO73" i="29"/>
  <c r="GO75" i="29" s="1"/>
  <c r="EN76" i="29"/>
  <c r="GP73" i="29"/>
  <c r="GP75" i="29" s="1"/>
  <c r="L62" i="20"/>
  <c r="L72" i="20"/>
  <c r="GJ73" i="29"/>
  <c r="J71" i="20" s="1"/>
  <c r="L46" i="20"/>
  <c r="L14" i="20"/>
  <c r="GG76" i="29"/>
  <c r="FQ76" i="29"/>
  <c r="DN73" i="29"/>
  <c r="DN75" i="29" s="1"/>
  <c r="DS76" i="29"/>
  <c r="DT73" i="29"/>
  <c r="J3" i="20" s="1"/>
  <c r="L69" i="20"/>
  <c r="FK73" i="29"/>
  <c r="FK75" i="29" s="1"/>
  <c r="GH76" i="29"/>
  <c r="EY73" i="29"/>
  <c r="EY75" i="29" s="1"/>
  <c r="DK73" i="29"/>
  <c r="DK75" i="29" s="1"/>
  <c r="GM73" i="29"/>
  <c r="GM75" i="29" s="1"/>
  <c r="EA76" i="29"/>
  <c r="L3" i="20"/>
  <c r="FC73" i="29"/>
  <c r="FC75" i="29" s="1"/>
  <c r="L43" i="20"/>
  <c r="EJ73" i="29"/>
  <c r="EJ75" i="29" s="1"/>
  <c r="FD73" i="29"/>
  <c r="J39" i="20" s="1"/>
  <c r="GK73" i="29"/>
  <c r="GK75" i="29" s="1"/>
  <c r="DL73" i="29"/>
  <c r="DL75" i="29" s="1"/>
  <c r="FA76" i="29"/>
  <c r="GN73" i="29"/>
  <c r="GN75" i="29" s="1"/>
  <c r="EF73" i="29"/>
  <c r="J15" i="20" s="1"/>
  <c r="L12" i="20"/>
  <c r="L24" i="20"/>
  <c r="L71" i="20"/>
  <c r="GL73" i="29"/>
  <c r="GL75" i="29" s="1"/>
  <c r="GI73" i="29"/>
  <c r="J70" i="20" s="1"/>
  <c r="GG73" i="29"/>
  <c r="GG75" i="29" s="1"/>
  <c r="GF76" i="29"/>
  <c r="L31" i="20"/>
  <c r="FS73" i="29"/>
  <c r="J54" i="20" s="1"/>
  <c r="FA73" i="29"/>
  <c r="FA75" i="29" s="1"/>
  <c r="EH73" i="29"/>
  <c r="J17" i="20" s="1"/>
  <c r="FL73" i="29"/>
  <c r="FL75" i="29" s="1"/>
  <c r="FY73" i="29"/>
  <c r="FY75" i="29" s="1"/>
  <c r="EW73" i="29"/>
  <c r="J32" i="20" s="1"/>
  <c r="DY73" i="29"/>
  <c r="DY75" i="29" s="1"/>
  <c r="FT73" i="29"/>
  <c r="FT75" i="29" s="1"/>
  <c r="FB73" i="29"/>
  <c r="FB75" i="29" s="1"/>
  <c r="L45" i="20"/>
  <c r="DX76" i="29"/>
  <c r="FN73" i="29"/>
  <c r="FN75" i="29" s="1"/>
  <c r="FX73" i="29"/>
  <c r="FX75" i="29" s="1"/>
  <c r="EU73" i="29"/>
  <c r="EU75" i="29" s="1"/>
  <c r="FV76" i="29"/>
  <c r="L21" i="20"/>
  <c r="L65" i="20"/>
  <c r="EP76" i="29"/>
  <c r="FB76" i="29"/>
  <c r="ET76" i="29"/>
  <c r="L47" i="20"/>
  <c r="GD76" i="29"/>
  <c r="L16" i="20"/>
  <c r="DV76" i="29"/>
  <c r="DV73" i="29"/>
  <c r="J5" i="20" s="1"/>
  <c r="L50" i="20"/>
  <c r="L39" i="20"/>
  <c r="L20" i="20"/>
  <c r="FI76" i="29"/>
  <c r="L33" i="20"/>
  <c r="GE76" i="29"/>
  <c r="EG76" i="29"/>
  <c r="FW73" i="29"/>
  <c r="J58" i="20" s="1"/>
  <c r="FV73" i="29"/>
  <c r="FV75" i="29" s="1"/>
  <c r="EZ76" i="29"/>
  <c r="ET73" i="29"/>
  <c r="J29" i="20" s="1"/>
  <c r="EK73" i="29"/>
  <c r="EK75" i="29" s="1"/>
  <c r="FE73" i="29"/>
  <c r="J40" i="20" s="1"/>
  <c r="DQ73" i="29"/>
  <c r="DQ75" i="29" s="1"/>
  <c r="GH73" i="29"/>
  <c r="GH75" i="29" s="1"/>
  <c r="L54" i="20"/>
  <c r="FW76" i="29"/>
  <c r="FF73" i="29"/>
  <c r="FF75" i="29" s="1"/>
  <c r="EV73" i="29"/>
  <c r="EV75" i="29" s="1"/>
  <c r="FU73" i="29"/>
  <c r="FU75" i="29" s="1"/>
  <c r="DW73" i="29"/>
  <c r="DW75" i="29" s="1"/>
  <c r="DZ73" i="29"/>
  <c r="DZ75" i="29" s="1"/>
  <c r="FO73" i="29"/>
  <c r="J50" i="20" s="1"/>
  <c r="EU76" i="29"/>
  <c r="DP73" i="29"/>
  <c r="DP75" i="29" s="1"/>
  <c r="L4" i="20"/>
  <c r="L44" i="20"/>
  <c r="DR73" i="29"/>
  <c r="DR75" i="29" s="1"/>
  <c r="DO73" i="29"/>
  <c r="DO75" i="29" s="1"/>
  <c r="DS73" i="29"/>
  <c r="J2" i="20" s="1"/>
  <c r="DX73" i="29"/>
  <c r="DX75" i="29" s="1"/>
  <c r="ER76" i="29"/>
  <c r="L51" i="20"/>
  <c r="EX76" i="29"/>
  <c r="L6" i="20"/>
  <c r="GC59" i="29"/>
  <c r="L64" i="20" s="1"/>
  <c r="L32" i="20"/>
  <c r="DM73" i="29"/>
  <c r="DM75" i="29" s="1"/>
  <c r="EG73" i="29"/>
  <c r="EG75" i="29" s="1"/>
  <c r="EF76" i="29"/>
  <c r="EC73" i="29"/>
  <c r="EC75" i="29" s="1"/>
  <c r="L9" i="20"/>
  <c r="L17" i="20"/>
  <c r="EW76" i="29"/>
  <c r="FT76" i="29"/>
  <c r="EY76" i="29"/>
  <c r="FM73" i="29"/>
  <c r="FM75" i="29" s="1"/>
  <c r="DU73" i="29"/>
  <c r="DU75" i="29" s="1"/>
  <c r="EL73" i="29"/>
  <c r="J21" i="20" s="1"/>
  <c r="EH76" i="29"/>
  <c r="L42" i="20"/>
  <c r="L13" i="20"/>
  <c r="L53" i="20"/>
  <c r="L22" i="20"/>
  <c r="GB59" i="29"/>
  <c r="FG73" i="29"/>
  <c r="FG75" i="29" s="1"/>
  <c r="FI73" i="29"/>
  <c r="J44" i="20" s="1"/>
  <c r="EE73" i="29"/>
  <c r="EE75" i="29" s="1"/>
  <c r="EN73" i="29"/>
  <c r="EN75" i="29" s="1"/>
  <c r="ER73" i="29"/>
  <c r="J27" i="20" s="1"/>
  <c r="EP73" i="29"/>
  <c r="EP75" i="29" s="1"/>
  <c r="EX73" i="29"/>
  <c r="J33" i="20" s="1"/>
  <c r="FJ73" i="29"/>
  <c r="J45" i="20" s="1"/>
  <c r="EO73" i="29"/>
  <c r="EO75" i="29" s="1"/>
  <c r="EZ73" i="29"/>
  <c r="EZ75" i="29" s="1"/>
  <c r="FR73" i="29"/>
  <c r="FR75" i="29" s="1"/>
  <c r="ED73" i="29"/>
  <c r="ED75" i="29" s="1"/>
  <c r="FQ73" i="29"/>
  <c r="J52" i="20" s="1"/>
  <c r="EQ73" i="29"/>
  <c r="EQ75" i="29" s="1"/>
  <c r="FZ59" i="29"/>
  <c r="L61" i="20" s="1"/>
  <c r="L60" i="20"/>
  <c r="EM73" i="29"/>
  <c r="EM75" i="29" s="1"/>
  <c r="FP73" i="29"/>
  <c r="J51" i="20" s="1"/>
  <c r="EB73" i="29"/>
  <c r="EB75" i="29" s="1"/>
  <c r="L18" i="20"/>
  <c r="L41" i="20"/>
  <c r="L11" i="20"/>
  <c r="L38" i="20"/>
  <c r="EI73" i="29"/>
  <c r="J18" i="20" s="1"/>
  <c r="FH73" i="29"/>
  <c r="FH75" i="29" s="1"/>
  <c r="DY76" i="29"/>
  <c r="EA73" i="29"/>
  <c r="EA75" i="29" s="1"/>
  <c r="EJ76" i="29"/>
  <c r="ES73" i="29"/>
  <c r="ES75" i="29" s="1"/>
  <c r="EQ76" i="29"/>
  <c r="J58" i="29"/>
  <c r="GJ75" i="29"/>
  <c r="HY9" i="5"/>
  <c r="A74" i="20"/>
  <c r="B233" i="25" l="1"/>
  <c r="HW11" i="5"/>
  <c r="CX15" i="5"/>
  <c r="DB13" i="5"/>
  <c r="CL14" i="5"/>
  <c r="CT16" i="5"/>
  <c r="CK14" i="5"/>
  <c r="CV15" i="5"/>
  <c r="CO17" i="5"/>
  <c r="CP17" i="5"/>
  <c r="CW15" i="5"/>
  <c r="DA13" i="5"/>
  <c r="CR16" i="5"/>
  <c r="CS16" i="5"/>
  <c r="CZ13" i="5"/>
  <c r="CJ14" i="5"/>
  <c r="CM17" i="5"/>
  <c r="CN17" i="5"/>
  <c r="CQ16" i="5"/>
  <c r="CI14" i="5"/>
  <c r="CY13" i="5"/>
  <c r="CU15" i="5"/>
  <c r="J46" i="20"/>
  <c r="FO75" i="29"/>
  <c r="GI75" i="29"/>
  <c r="J28" i="20"/>
  <c r="DT75" i="29"/>
  <c r="J60" i="20"/>
  <c r="J74" i="20"/>
  <c r="EX75" i="29"/>
  <c r="GB73" i="29"/>
  <c r="J63" i="20" s="1"/>
  <c r="J69" i="20"/>
  <c r="FW75" i="29"/>
  <c r="EF75" i="29"/>
  <c r="DS75" i="29"/>
  <c r="J38" i="20"/>
  <c r="J55" i="20"/>
  <c r="J37" i="20"/>
  <c r="FS75" i="29"/>
  <c r="J75" i="20"/>
  <c r="B76" i="20" s="1"/>
  <c r="FZ76" i="29"/>
  <c r="DV75" i="29"/>
  <c r="J42" i="20"/>
  <c r="FZ73" i="29"/>
  <c r="J61" i="20" s="1"/>
  <c r="J16" i="20"/>
  <c r="FD75" i="29"/>
  <c r="J57" i="20"/>
  <c r="J72" i="20"/>
  <c r="GB76" i="29"/>
  <c r="J34" i="20"/>
  <c r="J7" i="20"/>
  <c r="EH75" i="29"/>
  <c r="J48" i="20"/>
  <c r="J20" i="20"/>
  <c r="ET75" i="29"/>
  <c r="J25" i="20"/>
  <c r="J11" i="20"/>
  <c r="J47" i="20"/>
  <c r="J19" i="20"/>
  <c r="EW75" i="29"/>
  <c r="J26" i="20"/>
  <c r="GC76" i="29"/>
  <c r="J73" i="20"/>
  <c r="EL75" i="29"/>
  <c r="J59" i="20"/>
  <c r="J68" i="20"/>
  <c r="J6" i="20"/>
  <c r="J30" i="20"/>
  <c r="J10" i="20"/>
  <c r="J49" i="20"/>
  <c r="GF73" i="29"/>
  <c r="GF75" i="29" s="1"/>
  <c r="J31" i="20"/>
  <c r="J41" i="20"/>
  <c r="J13" i="20"/>
  <c r="FP75" i="29"/>
  <c r="FQ75" i="29"/>
  <c r="J14" i="20"/>
  <c r="FE75" i="29"/>
  <c r="J36" i="20"/>
  <c r="J56" i="20"/>
  <c r="GD73" i="29"/>
  <c r="GD75" i="29" s="1"/>
  <c r="J8" i="20"/>
  <c r="J9" i="20"/>
  <c r="ER75" i="29"/>
  <c r="J23" i="20"/>
  <c r="J53" i="20"/>
  <c r="J43" i="20"/>
  <c r="FI75" i="29"/>
  <c r="GE73" i="29"/>
  <c r="GE75" i="29" s="1"/>
  <c r="J4" i="20"/>
  <c r="J12" i="20"/>
  <c r="J35" i="20"/>
  <c r="L63" i="20"/>
  <c r="J22" i="20"/>
  <c r="EI75" i="29"/>
  <c r="J24" i="20"/>
  <c r="FJ75" i="29"/>
  <c r="GA73" i="29"/>
  <c r="GA75" i="29" s="1"/>
  <c r="GC73" i="29"/>
  <c r="J64" i="20" s="1"/>
  <c r="J59" i="29"/>
  <c r="HZ9" i="5"/>
  <c r="GV62" i="5"/>
  <c r="A73" i="20"/>
  <c r="FZ75" i="29" l="1"/>
  <c r="B234" i="25"/>
  <c r="HW12" i="5"/>
  <c r="HW13" i="5"/>
  <c r="GB75" i="29"/>
  <c r="DF13" i="5"/>
  <c r="DB15" i="5"/>
  <c r="CP14" i="5"/>
  <c r="CX16" i="5"/>
  <c r="CT17" i="5"/>
  <c r="CS17" i="5"/>
  <c r="DE13" i="5"/>
  <c r="CZ15" i="5"/>
  <c r="CW16" i="5"/>
  <c r="DD13" i="5"/>
  <c r="CV16" i="5"/>
  <c r="CN14" i="5"/>
  <c r="DA15" i="5"/>
  <c r="CO14" i="5"/>
  <c r="CQ17" i="5"/>
  <c r="CR17" i="5"/>
  <c r="CM14" i="5"/>
  <c r="DC13" i="5"/>
  <c r="CU16" i="5"/>
  <c r="CY15" i="5"/>
  <c r="J67" i="20"/>
  <c r="J65" i="20"/>
  <c r="J62" i="20"/>
  <c r="J66" i="20"/>
  <c r="GC75" i="29"/>
  <c r="M73" i="29"/>
  <c r="M75" i="29" s="1"/>
  <c r="J76" i="29"/>
  <c r="IA9" i="5"/>
  <c r="GW64" i="5"/>
  <c r="GW63" i="5"/>
  <c r="GZ87" i="5" s="1"/>
  <c r="A72" i="20"/>
  <c r="B235" i="25" l="1"/>
  <c r="HX13" i="5"/>
  <c r="HX12" i="5"/>
  <c r="DF15" i="5"/>
  <c r="DJ13" i="5"/>
  <c r="DB16" i="5"/>
  <c r="CT14" i="5"/>
  <c r="DD15" i="5"/>
  <c r="DE15" i="5"/>
  <c r="CX17" i="5"/>
  <c r="CW17" i="5"/>
  <c r="DA16" i="5"/>
  <c r="CS14" i="5"/>
  <c r="CZ16" i="5"/>
  <c r="DI13" i="5"/>
  <c r="DH13" i="5"/>
  <c r="CR14" i="5"/>
  <c r="CQ14" i="5"/>
  <c r="CU17" i="5"/>
  <c r="CV17" i="5"/>
  <c r="DG13" i="5"/>
  <c r="DC15" i="5"/>
  <c r="CY16" i="5"/>
  <c r="IB9" i="5"/>
  <c r="A71" i="20"/>
  <c r="B236" i="25" l="1"/>
  <c r="HY13" i="5"/>
  <c r="HZ12" i="5"/>
  <c r="DJ15" i="5"/>
  <c r="DF16" i="5"/>
  <c r="DN13" i="5"/>
  <c r="CX14" i="5"/>
  <c r="DM13" i="5"/>
  <c r="DB17" i="5"/>
  <c r="DA17" i="5"/>
  <c r="DE16" i="5"/>
  <c r="DL13" i="5"/>
  <c r="CW14" i="5"/>
  <c r="DI15" i="5"/>
  <c r="DH15" i="5"/>
  <c r="CV14" i="5"/>
  <c r="DD16" i="5"/>
  <c r="DC16" i="5"/>
  <c r="DG15" i="5"/>
  <c r="DK13" i="5"/>
  <c r="CY17" i="5"/>
  <c r="CZ17" i="5"/>
  <c r="CU14" i="5"/>
  <c r="IC9" i="5"/>
  <c r="GI29" i="5"/>
  <c r="A70" i="20"/>
  <c r="A3"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DV28" i="5"/>
  <c r="EO28" i="5"/>
  <c r="EP29" i="5"/>
  <c r="ES28" i="5"/>
  <c r="EW28" i="5"/>
  <c r="EX29" i="5"/>
  <c r="EY29" i="5"/>
  <c r="FD29" i="5"/>
  <c r="FG29" i="5"/>
  <c r="FM29" i="5"/>
  <c r="FN28" i="5"/>
  <c r="FO28" i="5"/>
  <c r="FP28" i="5"/>
  <c r="FS28" i="5"/>
  <c r="FX29" i="5"/>
  <c r="GD29" i="5"/>
  <c r="GG28" i="5"/>
  <c r="C50" i="5"/>
  <c r="GV101" i="5"/>
  <c r="GU104" i="5"/>
  <c r="GT104" i="5"/>
  <c r="GS104" i="5"/>
  <c r="GR104" i="5"/>
  <c r="GQ104" i="5"/>
  <c r="GP104" i="5"/>
  <c r="GO104" i="5"/>
  <c r="GN104" i="5"/>
  <c r="GM104" i="5"/>
  <c r="GL104" i="5"/>
  <c r="GK104" i="5"/>
  <c r="GJ104" i="5"/>
  <c r="GI104" i="5"/>
  <c r="GH104" i="5"/>
  <c r="GG104" i="5"/>
  <c r="GF104" i="5"/>
  <c r="GE104" i="5"/>
  <c r="GD104" i="5"/>
  <c r="GC104" i="5"/>
  <c r="GB104" i="5"/>
  <c r="GA104" i="5"/>
  <c r="FZ104" i="5"/>
  <c r="FY104" i="5"/>
  <c r="GV28" i="5"/>
  <c r="GU29" i="5"/>
  <c r="GR29" i="5"/>
  <c r="GV32" i="5"/>
  <c r="GT32" i="5"/>
  <c r="GS32" i="5"/>
  <c r="GR32" i="5"/>
  <c r="GQ32" i="5"/>
  <c r="DR28" i="5"/>
  <c r="DN28" i="5"/>
  <c r="DM29" i="5"/>
  <c r="DL28" i="5"/>
  <c r="DK29" i="5"/>
  <c r="DJ28" i="5"/>
  <c r="DI29" i="5"/>
  <c r="DH28" i="5"/>
  <c r="DG28" i="5"/>
  <c r="DF29" i="5"/>
  <c r="DE28" i="5"/>
  <c r="DD28" i="5"/>
  <c r="DC28" i="5"/>
  <c r="DB28" i="5"/>
  <c r="CZ28" i="5"/>
  <c r="CY28" i="5"/>
  <c r="CX29" i="5"/>
  <c r="CW28" i="5"/>
  <c r="CV28" i="5"/>
  <c r="CU28" i="5"/>
  <c r="CT29" i="5"/>
  <c r="CS29" i="5"/>
  <c r="CR28" i="5"/>
  <c r="CQ29" i="5"/>
  <c r="CP29" i="5"/>
  <c r="CO29" i="5"/>
  <c r="CJ28" i="5"/>
  <c r="CI28" i="5"/>
  <c r="CH28" i="5"/>
  <c r="CG28" i="5"/>
  <c r="CF29" i="5"/>
  <c r="CE29" i="5"/>
  <c r="CD29" i="5"/>
  <c r="CC29" i="5"/>
  <c r="CB29" i="5"/>
  <c r="BZ29" i="5"/>
  <c r="BY28" i="5"/>
  <c r="BX28" i="5"/>
  <c r="BW29" i="5"/>
  <c r="BV28" i="5"/>
  <c r="BU28" i="5"/>
  <c r="BT29" i="5"/>
  <c r="BS29" i="5"/>
  <c r="BR29" i="5"/>
  <c r="BQ29" i="5"/>
  <c r="BO28" i="5"/>
  <c r="BN29" i="5"/>
  <c r="BM28" i="5"/>
  <c r="BL28" i="5"/>
  <c r="BK28" i="5"/>
  <c r="BJ29" i="5"/>
  <c r="BI29" i="5"/>
  <c r="BH29" i="5"/>
  <c r="BG29" i="5"/>
  <c r="BF29" i="5"/>
  <c r="BE29" i="5"/>
  <c r="BD29" i="5"/>
  <c r="BC29" i="5"/>
  <c r="BB29" i="5"/>
  <c r="BA29" i="5"/>
  <c r="AZ28" i="5"/>
  <c r="AY28" i="5"/>
  <c r="AX29" i="5"/>
  <c r="AW28" i="5"/>
  <c r="AU29" i="5"/>
  <c r="AT29" i="5"/>
  <c r="AS28" i="5"/>
  <c r="AR28" i="5"/>
  <c r="AQ29" i="5"/>
  <c r="AN28" i="5"/>
  <c r="AM29" i="5"/>
  <c r="AK29" i="5"/>
  <c r="AJ29" i="5"/>
  <c r="AI29" i="5"/>
  <c r="AH28" i="5"/>
  <c r="AG28" i="5"/>
  <c r="AF28" i="5"/>
  <c r="AD29" i="5"/>
  <c r="AC28" i="5"/>
  <c r="AB28" i="5"/>
  <c r="AA29" i="5"/>
  <c r="Z29" i="5"/>
  <c r="Y28" i="5"/>
  <c r="X28" i="5"/>
  <c r="W28" i="5"/>
  <c r="V29" i="5"/>
  <c r="U28" i="5"/>
  <c r="T29" i="5"/>
  <c r="S29" i="5"/>
  <c r="R28" i="5"/>
  <c r="M29" i="5"/>
  <c r="L28" i="5"/>
  <c r="G29" i="5"/>
  <c r="F29" i="5"/>
  <c r="E29" i="5"/>
  <c r="D29" i="5"/>
  <c r="C29" i="5"/>
  <c r="FX104" i="5"/>
  <c r="FW104" i="5"/>
  <c r="FV104" i="5"/>
  <c r="FU104" i="5"/>
  <c r="FT104" i="5"/>
  <c r="FS104" i="5"/>
  <c r="FR104" i="5"/>
  <c r="FQ104" i="5"/>
  <c r="FP104" i="5"/>
  <c r="FO104" i="5"/>
  <c r="FN104" i="5"/>
  <c r="FM104" i="5"/>
  <c r="FL104" i="5"/>
  <c r="FK104" i="5"/>
  <c r="FJ104" i="5"/>
  <c r="FI104" i="5"/>
  <c r="FH104" i="5"/>
  <c r="FG104" i="5"/>
  <c r="FF104" i="5"/>
  <c r="FE104" i="5"/>
  <c r="FD104" i="5"/>
  <c r="FC104" i="5"/>
  <c r="FB104" i="5"/>
  <c r="FA104" i="5"/>
  <c r="EZ104" i="5"/>
  <c r="EY104" i="5"/>
  <c r="EX104" i="5"/>
  <c r="EW104" i="5"/>
  <c r="EV104" i="5"/>
  <c r="EU104" i="5"/>
  <c r="ET104" i="5"/>
  <c r="ES104" i="5"/>
  <c r="ER104" i="5"/>
  <c r="EQ104" i="5"/>
  <c r="EP104" i="5"/>
  <c r="EO104" i="5"/>
  <c r="EN104" i="5"/>
  <c r="EM104" i="5"/>
  <c r="EL104" i="5"/>
  <c r="EK104" i="5"/>
  <c r="EJ104" i="5"/>
  <c r="EI104" i="5"/>
  <c r="EH104" i="5"/>
  <c r="EG104" i="5"/>
  <c r="EF104" i="5"/>
  <c r="EE104" i="5"/>
  <c r="ED104" i="5"/>
  <c r="EC104" i="5"/>
  <c r="EB104" i="5"/>
  <c r="EA104" i="5"/>
  <c r="DZ104" i="5"/>
  <c r="DY104" i="5"/>
  <c r="DX104" i="5"/>
  <c r="DW104" i="5"/>
  <c r="DV104" i="5"/>
  <c r="DU104" i="5"/>
  <c r="DT104" i="5"/>
  <c r="DS104" i="5"/>
  <c r="DR104" i="5"/>
  <c r="DQ104" i="5"/>
  <c r="DP104" i="5"/>
  <c r="DO104" i="5"/>
  <c r="DN104" i="5"/>
  <c r="DM104" i="5"/>
  <c r="DL104" i="5"/>
  <c r="DK104" i="5"/>
  <c r="DJ104" i="5"/>
  <c r="DI104" i="5"/>
  <c r="DH104" i="5"/>
  <c r="DG104" i="5"/>
  <c r="DF104" i="5"/>
  <c r="DE104" i="5"/>
  <c r="DD104" i="5"/>
  <c r="DC104" i="5"/>
  <c r="DB104" i="5"/>
  <c r="DA104" i="5"/>
  <c r="CZ104" i="5"/>
  <c r="CY104" i="5"/>
  <c r="CX104" i="5"/>
  <c r="CW104" i="5"/>
  <c r="CV104" i="5"/>
  <c r="CU104" i="5"/>
  <c r="CT104" i="5"/>
  <c r="CS104" i="5"/>
  <c r="CR104" i="5"/>
  <c r="CQ104" i="5"/>
  <c r="CP104" i="5"/>
  <c r="CO104" i="5"/>
  <c r="CN104" i="5"/>
  <c r="CM104" i="5"/>
  <c r="CL104" i="5"/>
  <c r="CK104" i="5"/>
  <c r="CJ104" i="5"/>
  <c r="CI104" i="5"/>
  <c r="CH104" i="5"/>
  <c r="CG104" i="5"/>
  <c r="CF104" i="5"/>
  <c r="CE104" i="5"/>
  <c r="CD104" i="5"/>
  <c r="CC104" i="5"/>
  <c r="CB104" i="5"/>
  <c r="CA104" i="5"/>
  <c r="BZ104" i="5"/>
  <c r="BY104" i="5"/>
  <c r="BX104" i="5"/>
  <c r="BW104" i="5"/>
  <c r="BV104" i="5"/>
  <c r="BU104" i="5"/>
  <c r="BT104" i="5"/>
  <c r="BS104" i="5"/>
  <c r="BR104" i="5"/>
  <c r="BQ104" i="5"/>
  <c r="BP104" i="5"/>
  <c r="BO104" i="5"/>
  <c r="BN104" i="5"/>
  <c r="BM104" i="5"/>
  <c r="BL104" i="5"/>
  <c r="BK104" i="5"/>
  <c r="BJ104" i="5"/>
  <c r="BI104" i="5"/>
  <c r="BH104" i="5"/>
  <c r="BG104" i="5"/>
  <c r="BF104" i="5"/>
  <c r="BE104" i="5"/>
  <c r="BD104" i="5"/>
  <c r="BC104" i="5"/>
  <c r="BB104" i="5"/>
  <c r="BA104" i="5"/>
  <c r="AZ104" i="5"/>
  <c r="AY104" i="5"/>
  <c r="AX104" i="5"/>
  <c r="AW104" i="5"/>
  <c r="AV104" i="5"/>
  <c r="AU104" i="5"/>
  <c r="AT104" i="5"/>
  <c r="AS104" i="5"/>
  <c r="AR104" i="5"/>
  <c r="AQ104" i="5"/>
  <c r="AP104" i="5"/>
  <c r="AO104" i="5"/>
  <c r="AN104" i="5"/>
  <c r="AM104" i="5"/>
  <c r="AL104" i="5"/>
  <c r="AK104" i="5"/>
  <c r="AJ104" i="5"/>
  <c r="AI104" i="5"/>
  <c r="AH104" i="5"/>
  <c r="AG104" i="5"/>
  <c r="AF104" i="5"/>
  <c r="AE104" i="5"/>
  <c r="AD104" i="5"/>
  <c r="AC104" i="5"/>
  <c r="AB104" i="5"/>
  <c r="AA104" i="5"/>
  <c r="Z104" i="5"/>
  <c r="Y104" i="5"/>
  <c r="X104" i="5"/>
  <c r="W104" i="5"/>
  <c r="V104" i="5"/>
  <c r="U104" i="5"/>
  <c r="T104" i="5"/>
  <c r="S104" i="5"/>
  <c r="R104" i="5"/>
  <c r="Q104" i="5"/>
  <c r="P104" i="5"/>
  <c r="O104" i="5"/>
  <c r="N104" i="5"/>
  <c r="M104" i="5"/>
  <c r="L104" i="5"/>
  <c r="K104" i="5"/>
  <c r="J104" i="5"/>
  <c r="I104" i="5"/>
  <c r="H104" i="5"/>
  <c r="G104" i="5"/>
  <c r="F104" i="5"/>
  <c r="E104" i="5"/>
  <c r="D104" i="5"/>
  <c r="C104" i="5"/>
  <c r="C86" i="5"/>
  <c r="D86" i="5"/>
  <c r="E86" i="5"/>
  <c r="E87" i="5"/>
  <c r="D87" i="5"/>
  <c r="D88" i="5" s="1"/>
  <c r="C87" i="5"/>
  <c r="C53" i="5"/>
  <c r="I40" i="5"/>
  <c r="G40" i="5"/>
  <c r="C40" i="5"/>
  <c r="GT38" i="5"/>
  <c r="D40" i="5"/>
  <c r="H40" i="5"/>
  <c r="F40" i="5"/>
  <c r="GY38" i="5"/>
  <c r="E40" i="5"/>
  <c r="B237" i="25" l="1"/>
  <c r="HZ13" i="5"/>
  <c r="DJ16" i="5"/>
  <c r="DN15" i="5"/>
  <c r="DR13" i="5"/>
  <c r="DR33" i="5" s="1"/>
  <c r="DB14" i="5"/>
  <c r="DB34" i="5" s="1"/>
  <c r="DH16" i="5"/>
  <c r="DI16" i="5"/>
  <c r="CZ14" i="5"/>
  <c r="CZ34" i="5" s="1"/>
  <c r="DA14" i="5"/>
  <c r="DA34" i="5" s="1"/>
  <c r="DQ13" i="5"/>
  <c r="DQ33" i="5" s="1"/>
  <c r="DE17" i="5"/>
  <c r="DE35" i="5" s="1"/>
  <c r="DF17" i="5"/>
  <c r="DF35" i="5" s="1"/>
  <c r="DL15" i="5"/>
  <c r="DM15" i="5"/>
  <c r="DP13" i="5"/>
  <c r="DP33" i="5" s="1"/>
  <c r="CY14" i="5"/>
  <c r="CY34" i="5" s="1"/>
  <c r="DG16" i="5"/>
  <c r="DK15" i="5"/>
  <c r="DC17" i="5"/>
  <c r="DC35" i="5" s="1"/>
  <c r="DD17" i="5"/>
  <c r="DD35" i="5" s="1"/>
  <c r="DO13" i="5"/>
  <c r="DO33" i="5" s="1"/>
  <c r="ID9" i="5"/>
  <c r="E88" i="5"/>
  <c r="C88" i="5"/>
  <c r="AD94" i="5"/>
  <c r="AD93" i="5"/>
  <c r="BB93" i="5"/>
  <c r="BB94" i="5"/>
  <c r="BZ94" i="5"/>
  <c r="BZ93" i="5"/>
  <c r="CX94" i="5"/>
  <c r="CX93" i="5"/>
  <c r="DP93" i="5"/>
  <c r="DP94" i="5"/>
  <c r="DV93" i="5"/>
  <c r="DV94" i="5"/>
  <c r="DX93" i="5"/>
  <c r="DX94" i="5"/>
  <c r="EF93" i="5"/>
  <c r="EF94" i="5"/>
  <c r="EP94" i="5"/>
  <c r="EP93" i="5"/>
  <c r="EV93" i="5"/>
  <c r="EV94" i="5"/>
  <c r="FB94" i="5"/>
  <c r="FB93" i="5"/>
  <c r="FF94" i="5"/>
  <c r="FF93" i="5"/>
  <c r="FH93" i="5"/>
  <c r="FH94" i="5"/>
  <c r="FJ94" i="5"/>
  <c r="FJ93" i="5"/>
  <c r="FN94" i="5"/>
  <c r="FN93" i="5"/>
  <c r="FP93" i="5"/>
  <c r="FP94" i="5"/>
  <c r="W94" i="5"/>
  <c r="W93" i="5"/>
  <c r="AM94" i="5"/>
  <c r="AM93" i="5"/>
  <c r="BK94" i="5"/>
  <c r="BK93" i="5"/>
  <c r="CQ94" i="5"/>
  <c r="CQ93" i="5"/>
  <c r="DG94" i="5"/>
  <c r="DG93" i="5"/>
  <c r="M94" i="5"/>
  <c r="M93" i="5"/>
  <c r="AN93" i="5"/>
  <c r="AN94" i="5"/>
  <c r="BL93" i="5"/>
  <c r="BL94" i="5"/>
  <c r="CJ93" i="5"/>
  <c r="CJ94" i="5"/>
  <c r="CZ93" i="5"/>
  <c r="CZ94" i="5"/>
  <c r="AG94" i="5"/>
  <c r="AG93" i="5"/>
  <c r="BE94" i="5"/>
  <c r="BE93" i="5"/>
  <c r="CC62" i="5"/>
  <c r="CC94" i="5"/>
  <c r="CC93" i="5"/>
  <c r="DA94" i="5"/>
  <c r="DA93" i="5"/>
  <c r="GN93" i="5"/>
  <c r="GN94" i="5"/>
  <c r="C94" i="5"/>
  <c r="C93" i="5"/>
  <c r="GJ93" i="5"/>
  <c r="GJ94" i="5"/>
  <c r="GG93" i="5"/>
  <c r="GG94" i="5"/>
  <c r="G94" i="5"/>
  <c r="G93" i="5"/>
  <c r="Q94" i="5"/>
  <c r="Q93" i="5"/>
  <c r="Z94" i="5"/>
  <c r="Z93" i="5"/>
  <c r="AH94" i="5"/>
  <c r="AH93" i="5"/>
  <c r="AP94" i="5"/>
  <c r="AP93" i="5"/>
  <c r="AX94" i="5"/>
  <c r="AX93" i="5"/>
  <c r="BF94" i="5"/>
  <c r="BF93" i="5"/>
  <c r="BN94" i="5"/>
  <c r="BN93" i="5"/>
  <c r="BV94" i="5"/>
  <c r="BV93" i="5"/>
  <c r="CD94" i="5"/>
  <c r="CD93" i="5"/>
  <c r="CL94" i="5"/>
  <c r="CL93" i="5"/>
  <c r="CT94" i="5"/>
  <c r="CT93" i="5"/>
  <c r="DB94" i="5"/>
  <c r="DB93" i="5"/>
  <c r="DJ94" i="5"/>
  <c r="DJ93" i="5"/>
  <c r="DQ94" i="5"/>
  <c r="DQ93" i="5"/>
  <c r="DS94" i="5"/>
  <c r="DS93" i="5"/>
  <c r="DU93" i="5"/>
  <c r="DU94" i="5"/>
  <c r="DW94" i="5"/>
  <c r="DW93" i="5"/>
  <c r="DY94" i="5"/>
  <c r="DY93" i="5"/>
  <c r="EA94" i="5"/>
  <c r="EA93" i="5"/>
  <c r="EC94" i="5"/>
  <c r="EC93" i="5"/>
  <c r="EE94" i="5"/>
  <c r="EE93" i="5"/>
  <c r="EG93" i="5"/>
  <c r="EG94" i="5"/>
  <c r="EI94" i="5"/>
  <c r="EI93" i="5"/>
  <c r="EK94" i="5"/>
  <c r="EK93" i="5"/>
  <c r="EM94" i="5"/>
  <c r="EM93" i="5"/>
  <c r="EO94" i="5"/>
  <c r="EO93" i="5"/>
  <c r="EQ94" i="5"/>
  <c r="EQ93" i="5"/>
  <c r="ES93" i="5"/>
  <c r="ES94" i="5"/>
  <c r="EU94" i="5"/>
  <c r="EU93" i="5"/>
  <c r="EW93" i="5"/>
  <c r="EW94" i="5"/>
  <c r="EY94" i="5"/>
  <c r="EY93" i="5"/>
  <c r="FA94" i="5"/>
  <c r="FA93" i="5"/>
  <c r="FC94" i="5"/>
  <c r="FC93" i="5"/>
  <c r="FE93" i="5"/>
  <c r="FE94" i="5"/>
  <c r="FG94" i="5"/>
  <c r="FG93" i="5"/>
  <c r="FI94" i="5"/>
  <c r="FI93" i="5"/>
  <c r="FK94" i="5"/>
  <c r="FK93" i="5"/>
  <c r="FM94" i="5"/>
  <c r="FM93" i="5"/>
  <c r="FO94" i="5"/>
  <c r="FO93" i="5"/>
  <c r="FQ94" i="5"/>
  <c r="FQ93" i="5"/>
  <c r="FS94" i="5"/>
  <c r="FS93" i="5"/>
  <c r="FU94" i="5"/>
  <c r="FU93" i="5"/>
  <c r="FW94" i="5"/>
  <c r="FW93" i="5"/>
  <c r="FY93" i="5"/>
  <c r="FY94" i="5"/>
  <c r="GA94" i="5"/>
  <c r="GA93" i="5"/>
  <c r="GC94" i="5"/>
  <c r="GC93" i="5"/>
  <c r="GE94" i="5"/>
  <c r="GE93" i="5"/>
  <c r="GI94" i="5"/>
  <c r="GI93" i="5"/>
  <c r="U94" i="5"/>
  <c r="U93" i="5"/>
  <c r="AT94" i="5"/>
  <c r="AT93" i="5"/>
  <c r="BR94" i="5"/>
  <c r="BR93" i="5"/>
  <c r="CP94" i="5"/>
  <c r="CP93" i="5"/>
  <c r="DN93" i="5"/>
  <c r="DN94" i="5"/>
  <c r="DR94" i="5"/>
  <c r="DR93" i="5"/>
  <c r="DT93" i="5"/>
  <c r="DT94" i="5"/>
  <c r="DZ94" i="5"/>
  <c r="DZ93" i="5"/>
  <c r="ED94" i="5"/>
  <c r="ED93" i="5"/>
  <c r="EH94" i="5"/>
  <c r="EH93" i="5"/>
  <c r="EJ94" i="5"/>
  <c r="EJ93" i="5"/>
  <c r="ER94" i="5"/>
  <c r="ER93" i="5"/>
  <c r="EX94" i="5"/>
  <c r="EX93" i="5"/>
  <c r="EZ94" i="5"/>
  <c r="EZ93" i="5"/>
  <c r="FD93" i="5"/>
  <c r="FD94" i="5"/>
  <c r="FL93" i="5"/>
  <c r="FL94" i="5"/>
  <c r="FX93" i="5"/>
  <c r="FX94" i="5"/>
  <c r="FZ93" i="5"/>
  <c r="FZ94" i="5"/>
  <c r="D94" i="5"/>
  <c r="D93" i="5"/>
  <c r="AE94" i="5"/>
  <c r="AE93" i="5"/>
  <c r="BC94" i="5"/>
  <c r="BC93" i="5"/>
  <c r="CA94" i="5"/>
  <c r="CA93" i="5"/>
  <c r="CY94" i="5"/>
  <c r="CY93" i="5"/>
  <c r="GL94" i="5"/>
  <c r="GL93" i="5"/>
  <c r="E94" i="5"/>
  <c r="E93" i="5"/>
  <c r="X93" i="5"/>
  <c r="X94" i="5"/>
  <c r="AV93" i="5"/>
  <c r="AV94" i="5"/>
  <c r="CB93" i="5"/>
  <c r="CB94" i="5"/>
  <c r="DH93" i="5"/>
  <c r="DH94" i="5"/>
  <c r="N93" i="5"/>
  <c r="N94" i="5"/>
  <c r="AO94" i="5"/>
  <c r="AO93" i="5"/>
  <c r="BM94" i="5"/>
  <c r="BM93" i="5"/>
  <c r="CK93" i="5"/>
  <c r="CK94" i="5"/>
  <c r="DI94" i="5"/>
  <c r="DI93" i="5"/>
  <c r="H93" i="5"/>
  <c r="H94" i="5"/>
  <c r="AA93" i="5"/>
  <c r="AA94" i="5"/>
  <c r="AQ93" i="5"/>
  <c r="AQ94" i="5"/>
  <c r="BG94" i="5"/>
  <c r="BG93" i="5"/>
  <c r="BW94" i="5"/>
  <c r="BW93" i="5"/>
  <c r="CM94" i="5"/>
  <c r="CM93" i="5"/>
  <c r="DC94" i="5"/>
  <c r="DC93" i="5"/>
  <c r="I93" i="5"/>
  <c r="I94" i="5"/>
  <c r="S94" i="5"/>
  <c r="S93" i="5"/>
  <c r="AB94" i="5"/>
  <c r="AB93" i="5"/>
  <c r="AJ94" i="5"/>
  <c r="AJ93" i="5"/>
  <c r="AR93" i="5"/>
  <c r="AR94" i="5"/>
  <c r="AZ93" i="5"/>
  <c r="AZ94" i="5"/>
  <c r="BH93" i="5"/>
  <c r="BH94" i="5"/>
  <c r="BP94" i="5"/>
  <c r="BP93" i="5"/>
  <c r="BX94" i="5"/>
  <c r="BX93" i="5"/>
  <c r="CF94" i="5"/>
  <c r="CF93" i="5"/>
  <c r="CN94" i="5"/>
  <c r="CN93" i="5"/>
  <c r="CV93" i="5"/>
  <c r="CV94" i="5"/>
  <c r="DD93" i="5"/>
  <c r="DD94" i="5"/>
  <c r="DL94" i="5"/>
  <c r="DL93" i="5"/>
  <c r="P93" i="5"/>
  <c r="P94" i="5"/>
  <c r="C63" i="5"/>
  <c r="F87" i="5" s="1"/>
  <c r="C96" i="5"/>
  <c r="C95" i="5"/>
  <c r="K94" i="5"/>
  <c r="K93" i="5"/>
  <c r="AL94" i="5"/>
  <c r="AL93" i="5"/>
  <c r="BJ93" i="5"/>
  <c r="BJ94" i="5"/>
  <c r="CH94" i="5"/>
  <c r="CH93" i="5"/>
  <c r="DF94" i="5"/>
  <c r="DF93" i="5"/>
  <c r="GK94" i="5"/>
  <c r="GK93" i="5"/>
  <c r="EB94" i="5"/>
  <c r="EB93" i="5"/>
  <c r="EL94" i="5"/>
  <c r="EL93" i="5"/>
  <c r="EN93" i="5"/>
  <c r="EN94" i="5"/>
  <c r="ET93" i="5"/>
  <c r="ET94" i="5"/>
  <c r="FR94" i="5"/>
  <c r="FR93" i="5"/>
  <c r="FT93" i="5"/>
  <c r="FT94" i="5"/>
  <c r="FV94" i="5"/>
  <c r="FV93" i="5"/>
  <c r="GB93" i="5"/>
  <c r="GB94" i="5"/>
  <c r="GD94" i="5"/>
  <c r="GD93" i="5"/>
  <c r="GH93" i="5"/>
  <c r="GH94" i="5"/>
  <c r="L94" i="5"/>
  <c r="L93" i="5"/>
  <c r="AU94" i="5"/>
  <c r="AU93" i="5"/>
  <c r="BS94" i="5"/>
  <c r="BS93" i="5"/>
  <c r="CI94" i="5"/>
  <c r="CI93" i="5"/>
  <c r="DO94" i="5"/>
  <c r="DO93" i="5"/>
  <c r="AF93" i="5"/>
  <c r="AF94" i="5"/>
  <c r="BD93" i="5"/>
  <c r="BD94" i="5"/>
  <c r="BT93" i="5"/>
  <c r="BT94" i="5"/>
  <c r="CR93" i="5"/>
  <c r="CR94" i="5"/>
  <c r="GM94" i="5"/>
  <c r="GM93" i="5"/>
  <c r="F93" i="5"/>
  <c r="F94" i="5"/>
  <c r="Y93" i="5"/>
  <c r="Y94" i="5"/>
  <c r="AW94" i="5"/>
  <c r="AW93" i="5"/>
  <c r="BU93" i="5"/>
  <c r="BU94" i="5"/>
  <c r="CS93" i="5"/>
  <c r="CS94" i="5"/>
  <c r="R93" i="5"/>
  <c r="R94" i="5"/>
  <c r="AI93" i="5"/>
  <c r="AI94" i="5"/>
  <c r="AY93" i="5"/>
  <c r="AY94" i="5"/>
  <c r="BO94" i="5"/>
  <c r="BO93" i="5"/>
  <c r="CE94" i="5"/>
  <c r="CE93" i="5"/>
  <c r="CU94" i="5"/>
  <c r="CU93" i="5"/>
  <c r="DK94" i="5"/>
  <c r="DK93" i="5"/>
  <c r="V94" i="5"/>
  <c r="V93" i="5"/>
  <c r="J94" i="5"/>
  <c r="J93" i="5"/>
  <c r="T94" i="5"/>
  <c r="T93" i="5"/>
  <c r="AC94" i="5"/>
  <c r="AC93" i="5"/>
  <c r="AK94" i="5"/>
  <c r="AK93" i="5"/>
  <c r="AS93" i="5"/>
  <c r="AS94" i="5"/>
  <c r="BA94" i="5"/>
  <c r="BA93" i="5"/>
  <c r="BI93" i="5"/>
  <c r="BI94" i="5"/>
  <c r="BQ94" i="5"/>
  <c r="BQ93" i="5"/>
  <c r="BY94" i="5"/>
  <c r="BY93" i="5"/>
  <c r="CG93" i="5"/>
  <c r="CG94" i="5"/>
  <c r="CO94" i="5"/>
  <c r="CO93" i="5"/>
  <c r="CW94" i="5"/>
  <c r="CW93" i="5"/>
  <c r="DE94" i="5"/>
  <c r="DE93" i="5"/>
  <c r="DM93" i="5"/>
  <c r="DM94" i="5"/>
  <c r="O94" i="5"/>
  <c r="O93" i="5"/>
  <c r="GF93" i="5"/>
  <c r="GF94" i="5"/>
  <c r="GR57" i="5"/>
  <c r="GU57" i="5"/>
  <c r="GV57" i="5"/>
  <c r="GM29" i="5"/>
  <c r="GL32" i="5"/>
  <c r="AZ54" i="5"/>
  <c r="T28" i="5"/>
  <c r="GS57" i="5"/>
  <c r="E28" i="5"/>
  <c r="FE62" i="5"/>
  <c r="EG62" i="5"/>
  <c r="DO50" i="5"/>
  <c r="FS50" i="5"/>
  <c r="CO28"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DU29" i="5"/>
  <c r="CW62" i="5"/>
  <c r="EC29" i="5"/>
  <c r="BA35" i="5"/>
  <c r="BQ35"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FF32" i="5"/>
  <c r="FT57" i="5"/>
  <c r="EI29" i="5"/>
  <c r="EB28" i="5"/>
  <c r="AQ28" i="5"/>
  <c r="X32" i="5"/>
  <c r="CJ32" i="5"/>
  <c r="AJ54" i="5"/>
  <c r="AR54" i="5"/>
  <c r="BX54" i="5"/>
  <c r="DT54" i="5"/>
  <c r="EJ54" i="5"/>
  <c r="EQ54" i="5"/>
  <c r="EZ54" i="5"/>
  <c r="Z35" i="5"/>
  <c r="AH35" i="5"/>
  <c r="AX35" i="5"/>
  <c r="BF35" i="5"/>
  <c r="BN35" i="5"/>
  <c r="BV35" i="5"/>
  <c r="CD35" i="5"/>
  <c r="CL35" i="5"/>
  <c r="CT35" i="5"/>
  <c r="DB35" i="5"/>
  <c r="DK62" i="5"/>
  <c r="BC34" i="5"/>
  <c r="EH57" i="5"/>
  <c r="EU28" i="5"/>
  <c r="CG62" i="5"/>
  <c r="EB29" i="5"/>
  <c r="DS28" i="5"/>
  <c r="AI28" i="5"/>
  <c r="X35" i="5"/>
  <c r="AF35" i="5"/>
  <c r="AN35" i="5"/>
  <c r="AV35" i="5"/>
  <c r="BD35" i="5"/>
  <c r="BL35" i="5"/>
  <c r="BT35" i="5"/>
  <c r="CB35" i="5"/>
  <c r="CJ35" i="5"/>
  <c r="CR35" i="5"/>
  <c r="CZ35" i="5"/>
  <c r="GJ32" i="5"/>
  <c r="DV62" i="5"/>
  <c r="ED62" i="5"/>
  <c r="EL62" i="5"/>
  <c r="FN62" i="5"/>
  <c r="FV62" i="5"/>
  <c r="FJ29" i="5"/>
  <c r="EB32" i="5"/>
  <c r="EO29" i="5"/>
  <c r="BC28" i="5"/>
  <c r="AR57" i="5"/>
  <c r="CO62" i="5"/>
  <c r="R50" i="5"/>
  <c r="DS29" i="5"/>
  <c r="Z28" i="5"/>
  <c r="EZ29" i="5"/>
  <c r="DG50" i="5"/>
  <c r="H62" i="5"/>
  <c r="AN62" i="5"/>
  <c r="AV62" i="5"/>
  <c r="AJ35" i="5"/>
  <c r="BX35" i="5"/>
  <c r="EV28" i="5"/>
  <c r="EA28" i="5"/>
  <c r="EA29" i="5"/>
  <c r="EN29" i="5"/>
  <c r="EW54" i="5"/>
  <c r="EG29" i="5"/>
  <c r="DZ28" i="5"/>
  <c r="DZ29" i="5"/>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J54" i="5"/>
  <c r="Z54" i="5"/>
  <c r="AP54" i="5"/>
  <c r="BF54" i="5"/>
  <c r="BN54" i="5"/>
  <c r="BV54" i="5"/>
  <c r="CD54" i="5"/>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EV57" i="5"/>
  <c r="GR28"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FT28" i="5"/>
  <c r="FT29" i="5"/>
  <c r="EX28" i="5"/>
  <c r="FY62" i="5"/>
  <c r="BG54" i="5"/>
  <c r="CE54" i="5"/>
  <c r="GE53" i="5"/>
  <c r="FX32" i="5"/>
  <c r="EM29" i="5"/>
  <c r="ER29" i="5"/>
  <c r="ER28" i="5"/>
  <c r="CH34" i="5"/>
  <c r="CX34" i="5"/>
  <c r="Z57" i="5"/>
  <c r="AH57" i="5"/>
  <c r="AP57" i="5"/>
  <c r="AX57" i="5"/>
  <c r="BF57" i="5"/>
  <c r="BN57" i="5"/>
  <c r="BV57" i="5"/>
  <c r="DB57" i="5"/>
  <c r="DJ57" i="5"/>
  <c r="R62" i="5"/>
  <c r="BV62" i="5"/>
  <c r="FL28" i="5"/>
  <c r="FL29" i="5"/>
  <c r="EQ29" i="5"/>
  <c r="EQ28" i="5"/>
  <c r="AI54" i="5"/>
  <c r="AH54" i="5"/>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FK28" i="5"/>
  <c r="FK29" i="5"/>
  <c r="EP54" i="5"/>
  <c r="BC53" i="5"/>
  <c r="BS53" i="5"/>
  <c r="CQ53" i="5"/>
  <c r="DO53" i="5"/>
  <c r="EU53" i="5"/>
  <c r="FS53" i="5"/>
  <c r="AY50" i="5"/>
  <c r="DC50" i="5"/>
  <c r="H57" i="5"/>
  <c r="BW57" i="5"/>
  <c r="DC57" i="5"/>
  <c r="DY62" i="5"/>
  <c r="GD50" i="5"/>
  <c r="FT53" i="5"/>
  <c r="BJ32" i="5"/>
  <c r="FM57" i="5"/>
  <c r="AY29" i="5"/>
  <c r="BF28" i="5"/>
  <c r="DJ29" i="5"/>
  <c r="Z34" i="5"/>
  <c r="AH34" i="5"/>
  <c r="AP34" i="5"/>
  <c r="AX34" i="5"/>
  <c r="BF34" i="5"/>
  <c r="BN34" i="5"/>
  <c r="BV34" i="5"/>
  <c r="CD34" i="5"/>
  <c r="CL34" i="5"/>
  <c r="BY57" i="5"/>
  <c r="DE57" i="5"/>
  <c r="DM57" i="5"/>
  <c r="K62" i="5"/>
  <c r="GN62" i="5"/>
  <c r="P50" i="5"/>
  <c r="K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FF54" i="5"/>
  <c r="G53" i="5"/>
  <c r="AE53" i="5"/>
  <c r="CA53" i="5"/>
  <c r="CY53" i="5"/>
  <c r="DW53" i="5"/>
  <c r="FK53" i="5"/>
  <c r="AQ50" i="5"/>
  <c r="BO50" i="5"/>
  <c r="CM50" i="5"/>
  <c r="DK50" i="5"/>
  <c r="AA57" i="5"/>
  <c r="BG57" i="5"/>
  <c r="CE57" i="5"/>
  <c r="GM53" i="5"/>
  <c r="BP50" i="5"/>
  <c r="FU62" i="5"/>
  <c r="DT29" i="5"/>
  <c r="S28" i="5"/>
  <c r="FR29" i="5"/>
  <c r="CU29" i="5"/>
  <c r="K33" i="5"/>
  <c r="J35" i="5"/>
  <c r="L32" i="5"/>
  <c r="DT50" i="5"/>
  <c r="EU32" i="5"/>
  <c r="FA57" i="5"/>
  <c r="FY32" i="5"/>
  <c r="GC32"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FP29" i="5"/>
  <c r="EI57" i="5"/>
  <c r="FB57" i="5"/>
  <c r="BS28" i="5"/>
  <c r="G28" i="5"/>
  <c r="BX32" i="5"/>
  <c r="GU28" i="5"/>
  <c r="CQ28" i="5"/>
  <c r="C34" i="5"/>
  <c r="BO34" i="5"/>
  <c r="GM28" i="5"/>
  <c r="AD35" i="5"/>
  <c r="AL35" i="5"/>
  <c r="AT35" i="5"/>
  <c r="BB35" i="5"/>
  <c r="BJ35" i="5"/>
  <c r="BR35" i="5"/>
  <c r="BZ35" i="5"/>
  <c r="CH35" i="5"/>
  <c r="CP35" i="5"/>
  <c r="CX35" i="5"/>
  <c r="GS33" i="5"/>
  <c r="EY28"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GI28" i="5"/>
  <c r="EE50" i="5"/>
  <c r="ED50" i="5"/>
  <c r="FW28" i="5"/>
  <c r="AV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DU62" i="5"/>
  <c r="GN57" i="5"/>
  <c r="GI62" i="5"/>
  <c r="L35" i="5"/>
  <c r="H35" i="5"/>
  <c r="GJ62" i="5"/>
  <c r="DX32" i="5"/>
  <c r="ES62" i="5"/>
  <c r="FJ50" i="5"/>
  <c r="FM62" i="5"/>
  <c r="FJ32" i="5"/>
  <c r="DZ62" i="5"/>
  <c r="GR33" i="5"/>
  <c r="GM50" i="5"/>
  <c r="GU50" i="5"/>
  <c r="GP57" i="5"/>
  <c r="GD62" i="5"/>
  <c r="V62" i="5"/>
  <c r="P32" i="5"/>
  <c r="N35" i="5"/>
  <c r="F35" i="5"/>
  <c r="J34" i="5"/>
  <c r="DY50" i="5"/>
  <c r="EF50" i="5"/>
  <c r="EC32" i="5"/>
  <c r="EO50" i="5"/>
  <c r="EU57" i="5"/>
  <c r="FR50" i="5"/>
  <c r="GI57" i="5"/>
  <c r="CX33" i="5"/>
  <c r="DF33" i="5"/>
  <c r="CR53" i="5"/>
  <c r="EF53" i="5"/>
  <c r="EV53" i="5"/>
  <c r="CF50" i="5"/>
  <c r="CN50" i="5"/>
  <c r="AZ57" i="5"/>
  <c r="E62" i="5"/>
  <c r="FD62" i="5"/>
  <c r="W35" i="5"/>
  <c r="AE35" i="5"/>
  <c r="AM35" i="5"/>
  <c r="AU35" i="5"/>
  <c r="BC35" i="5"/>
  <c r="BK35" i="5"/>
  <c r="BS35" i="5"/>
  <c r="CA35" i="5"/>
  <c r="CI35" i="5"/>
  <c r="CQ35" i="5"/>
  <c r="CY35" i="5"/>
  <c r="GV33" i="5"/>
  <c r="GT33" i="5"/>
  <c r="GR62" i="5"/>
  <c r="O50" i="5"/>
  <c r="DP32" i="5"/>
  <c r="ET62" i="5"/>
  <c r="EW57" i="5"/>
  <c r="FE50" i="5"/>
  <c r="FK32" i="5"/>
  <c r="FQ57" i="5"/>
  <c r="FZ57" i="5"/>
  <c r="GI32" i="5"/>
  <c r="AC34" i="5"/>
  <c r="AK34" i="5"/>
  <c r="AS34" i="5"/>
  <c r="BI34" i="5"/>
  <c r="BQ34" i="5"/>
  <c r="CG34" i="5"/>
  <c r="CW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U34" i="5"/>
  <c r="C57" i="5"/>
  <c r="DM32" i="5"/>
  <c r="DS57" i="5"/>
  <c r="DR32" i="5"/>
  <c r="DX57" i="5"/>
  <c r="DU32" i="5"/>
  <c r="EN32" i="5"/>
  <c r="ET57" i="5"/>
  <c r="EV50" i="5"/>
  <c r="EY57" i="5"/>
  <c r="FV50" i="5"/>
  <c r="GB62" i="5"/>
  <c r="CG53" i="5"/>
  <c r="CH53" i="5"/>
  <c r="CT50" i="5"/>
  <c r="CS50" i="5"/>
  <c r="G62" i="5"/>
  <c r="G57" i="5"/>
  <c r="BF62" i="5"/>
  <c r="AV28" i="5"/>
  <c r="AV29" i="5"/>
  <c r="DP28" i="5"/>
  <c r="DP29" i="5"/>
  <c r="EE28" i="5"/>
  <c r="DY28" i="5"/>
  <c r="FR57" i="5"/>
  <c r="FR62" i="5"/>
  <c r="DM53" i="5"/>
  <c r="CJ54" i="5"/>
  <c r="AX50" i="5"/>
  <c r="ED28" i="5"/>
  <c r="EG57" i="5"/>
  <c r="DP54" i="5"/>
  <c r="DQ54" i="5"/>
  <c r="E53" i="5"/>
  <c r="F53" i="5"/>
  <c r="CO53" i="5"/>
  <c r="CP53" i="5"/>
  <c r="DU53" i="5"/>
  <c r="DV53" i="5"/>
  <c r="FA53" i="5"/>
  <c r="FB53" i="5"/>
  <c r="M50" i="5"/>
  <c r="L50" i="5"/>
  <c r="CD62" i="5"/>
  <c r="DJ62" i="5"/>
  <c r="AO54" i="5"/>
  <c r="BQ33" i="5"/>
  <c r="BQ32" i="5"/>
  <c r="GJ53" i="5"/>
  <c r="GI53" i="5"/>
  <c r="EP28" i="5"/>
  <c r="DW28" i="5"/>
  <c r="CB28" i="5"/>
  <c r="GN50" i="5"/>
  <c r="C54" i="5"/>
  <c r="C64" i="5" s="1"/>
  <c r="D54" i="5"/>
  <c r="CJ29" i="5"/>
  <c r="AU33" i="5"/>
  <c r="GC54" i="5"/>
  <c r="GD54" i="5"/>
  <c r="GS54" i="5"/>
  <c r="GT54" i="5"/>
  <c r="FL54" i="5"/>
  <c r="AO50" i="5"/>
  <c r="DY29" i="5"/>
  <c r="EE29" i="5"/>
  <c r="ED29" i="5"/>
  <c r="AL53" i="5"/>
  <c r="AS53" i="5"/>
  <c r="AT53" i="5"/>
  <c r="Z50" i="5"/>
  <c r="Y50" i="5"/>
  <c r="H28" i="5"/>
  <c r="H29" i="5"/>
  <c r="BT28" i="5"/>
  <c r="X54" i="5"/>
  <c r="BY33" i="5"/>
  <c r="BY32" i="5"/>
  <c r="GB53" i="5"/>
  <c r="GA53" i="5"/>
  <c r="GD28" i="5"/>
  <c r="DX28" i="5"/>
  <c r="DW29" i="5"/>
  <c r="AK33" i="5"/>
  <c r="FP32" i="5"/>
  <c r="FQ32" i="5"/>
  <c r="EN54" i="5"/>
  <c r="EO54" i="5"/>
  <c r="FT54" i="5"/>
  <c r="FU54" i="5"/>
  <c r="BZ53" i="5"/>
  <c r="BY53" i="5"/>
  <c r="DE53" i="5"/>
  <c r="DF53" i="5"/>
  <c r="CL50" i="5"/>
  <c r="CK50" i="5"/>
  <c r="AX62" i="5"/>
  <c r="DI50" i="5"/>
  <c r="DH54" i="5"/>
  <c r="GR54" i="5"/>
  <c r="GQ54" i="5"/>
  <c r="FV29" i="5"/>
  <c r="FV28" i="5"/>
  <c r="EG54" i="5"/>
  <c r="EV29" i="5"/>
  <c r="BD28" i="5"/>
  <c r="BU54" i="5"/>
  <c r="AF29" i="5"/>
  <c r="EM32" i="5"/>
  <c r="GM32" i="5"/>
  <c r="CG54" i="5"/>
  <c r="AL50" i="5"/>
  <c r="DJ32" i="5"/>
  <c r="EX54" i="5"/>
  <c r="BN32" i="5"/>
  <c r="GO53" i="5"/>
  <c r="O35" i="5"/>
  <c r="O33" i="5"/>
  <c r="DL33" i="5"/>
  <c r="EK50" i="5"/>
  <c r="EQ57"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FO29" i="5"/>
  <c r="FH28" i="5"/>
  <c r="FA29" i="5"/>
  <c r="FA28" i="5"/>
  <c r="DN32" i="5"/>
  <c r="EG32" i="5"/>
  <c r="EM57" i="5"/>
  <c r="FS32" i="5"/>
  <c r="GB57" i="5"/>
  <c r="CC32" i="5"/>
  <c r="AA33" i="5"/>
  <c r="BG33" i="5"/>
  <c r="BW33" i="5"/>
  <c r="CM33" i="5"/>
  <c r="DC33" i="5"/>
  <c r="CE34" i="5"/>
  <c r="CM34" i="5"/>
  <c r="AD34" i="5"/>
  <c r="BJ34" i="5"/>
  <c r="FG54" i="5"/>
  <c r="EN53" i="5"/>
  <c r="AZ50" i="5"/>
  <c r="BH50" i="5"/>
  <c r="CF57" i="5"/>
  <c r="DL57" i="5"/>
  <c r="T62" i="5"/>
  <c r="BA62" i="5"/>
  <c r="K29" i="5"/>
  <c r="K28" i="5"/>
  <c r="CM29" i="5"/>
  <c r="CM28" i="5"/>
  <c r="GB28" i="5"/>
  <c r="FG28" i="5"/>
  <c r="ET29" i="5"/>
  <c r="ET28" i="5"/>
  <c r="DP50" i="5"/>
  <c r="DM33" i="5"/>
  <c r="CW33" i="5"/>
  <c r="DL54" i="5"/>
  <c r="DM54" i="5"/>
  <c r="FF53" i="5"/>
  <c r="FE53" i="5"/>
  <c r="BJ62" i="5"/>
  <c r="CH62" i="5"/>
  <c r="CX62" i="5"/>
  <c r="DF62" i="5"/>
  <c r="BP29" i="5"/>
  <c r="BP28" i="5"/>
  <c r="CN28" i="5"/>
  <c r="CN29" i="5"/>
  <c r="GL28" i="5"/>
  <c r="GL29" i="5"/>
  <c r="FI50" i="5"/>
  <c r="FF62" i="5"/>
  <c r="EP62" i="5"/>
  <c r="GQ33" i="5"/>
  <c r="R33" i="5"/>
  <c r="T35" i="5"/>
  <c r="P33" i="5"/>
  <c r="H34" i="5"/>
  <c r="ET32" i="5"/>
  <c r="FC32" i="5"/>
  <c r="GD57" i="5"/>
  <c r="AU57" i="5"/>
  <c r="CA57" i="5"/>
  <c r="DG57" i="5"/>
  <c r="O62" i="5"/>
  <c r="AG35" i="5"/>
  <c r="AW35" i="5"/>
  <c r="BE35" i="5"/>
  <c r="BM35" i="5"/>
  <c r="CC35" i="5"/>
  <c r="CK35" i="5"/>
  <c r="CS35" i="5"/>
  <c r="DA35" i="5"/>
  <c r="AR35" i="5"/>
  <c r="AZ35" i="5"/>
  <c r="BH35" i="5"/>
  <c r="BP35" i="5"/>
  <c r="CN35" i="5"/>
  <c r="CV35" i="5"/>
  <c r="GF62" i="5"/>
  <c r="P35" i="5"/>
  <c r="K32" i="5"/>
  <c r="N34" i="5"/>
  <c r="DY57" i="5"/>
  <c r="EL32" i="5"/>
  <c r="FL57" i="5"/>
  <c r="FO57" i="5"/>
  <c r="FT62" i="5"/>
  <c r="FY57" i="5"/>
  <c r="GH50" i="5"/>
  <c r="FI62" i="5"/>
  <c r="EK62" i="5"/>
  <c r="EC62" i="5"/>
  <c r="DR57" i="5"/>
  <c r="DN33" i="5"/>
  <c r="DY32" i="5"/>
  <c r="FK50" i="5"/>
  <c r="FY50" i="5"/>
  <c r="GA62" i="5"/>
  <c r="FP62" i="5"/>
  <c r="FH62" i="5"/>
  <c r="GF54" i="5"/>
  <c r="GN54" i="5"/>
  <c r="GF53" i="5"/>
  <c r="GR50" i="5"/>
  <c r="C35" i="5"/>
  <c r="M35" i="5"/>
  <c r="I35" i="5"/>
  <c r="L33" i="5"/>
  <c r="DQ57" i="5"/>
  <c r="EE57" i="5"/>
  <c r="EN50" i="5"/>
  <c r="EK32" i="5"/>
  <c r="EX57" i="5"/>
  <c r="FA50" i="5"/>
  <c r="FG57" i="5"/>
  <c r="FJ62" i="5"/>
  <c r="FR32" i="5"/>
  <c r="FX57" i="5"/>
  <c r="AL29" i="5"/>
  <c r="AL28" i="5"/>
  <c r="FU57" i="5"/>
  <c r="BJ28" i="5"/>
  <c r="W33" i="5"/>
  <c r="BK33" i="5"/>
  <c r="CQ32" i="5"/>
  <c r="AF34" i="5"/>
  <c r="CB34" i="5"/>
  <c r="AJ62" i="5"/>
  <c r="AO29" i="5"/>
  <c r="AO28" i="5"/>
  <c r="GP62" i="5"/>
  <c r="FZ28" i="5"/>
  <c r="FZ29" i="5"/>
  <c r="FJ57" i="5"/>
  <c r="GI50" i="5"/>
  <c r="FC50" i="5"/>
  <c r="FB50" i="5"/>
  <c r="N29" i="5"/>
  <c r="N28" i="5"/>
  <c r="GP28" i="5"/>
  <c r="GP29" i="5"/>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GF29" i="5"/>
  <c r="GF28" i="5"/>
  <c r="FY29" i="5"/>
  <c r="FY28" i="5"/>
  <c r="ED32" i="5"/>
  <c r="GO28" i="5"/>
  <c r="GO29" i="5"/>
  <c r="FC29" i="5"/>
  <c r="FI32" i="5"/>
  <c r="BR28" i="5"/>
  <c r="F28" i="5"/>
  <c r="DN29" i="5"/>
  <c r="P28" i="5"/>
  <c r="P29" i="5"/>
  <c r="GA29" i="5"/>
  <c r="EO32" i="5"/>
  <c r="AU32" i="5"/>
  <c r="CA32" i="5"/>
  <c r="CY33" i="5"/>
  <c r="FB28" i="5"/>
  <c r="BL29" i="5"/>
  <c r="CR29" i="5"/>
  <c r="BI32" i="5"/>
  <c r="AF33" i="5"/>
  <c r="FB29" i="5"/>
  <c r="AW33" i="5"/>
  <c r="BM32" i="5"/>
  <c r="DI32" i="5"/>
  <c r="J33" i="5"/>
  <c r="BA33" i="5"/>
  <c r="CG33" i="5"/>
  <c r="DN62" i="5"/>
  <c r="GN32" i="5"/>
  <c r="DS32" i="5"/>
  <c r="EJ57" i="5"/>
  <c r="EZ32" i="5"/>
  <c r="EL29" i="5"/>
  <c r="EL28" i="5"/>
  <c r="Q50" i="5"/>
  <c r="EL50" i="5"/>
  <c r="EM50" i="5"/>
  <c r="EV62"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L53" i="5"/>
  <c r="DR53" i="5"/>
  <c r="EH53" i="5"/>
  <c r="FV53" i="5"/>
  <c r="BJ57" i="5"/>
  <c r="GO57" i="5"/>
  <c r="GO62" i="5"/>
  <c r="S35" i="5"/>
  <c r="T34" i="5"/>
  <c r="GE28" i="5"/>
  <c r="GE29" i="5"/>
  <c r="DQ50" i="5"/>
  <c r="DR50" i="5"/>
  <c r="FC57" i="5"/>
  <c r="FW57" i="5"/>
  <c r="P34" i="5"/>
  <c r="M32" i="5"/>
  <c r="GJ57" i="5"/>
  <c r="DU50" i="5"/>
  <c r="DZ57" i="5"/>
  <c r="DZ50" i="5"/>
  <c r="EL57" i="5"/>
  <c r="EP32" i="5"/>
  <c r="FL50" i="5"/>
  <c r="FU32" i="5"/>
  <c r="GA57" i="5"/>
  <c r="GG32" i="5"/>
  <c r="T50" i="5"/>
  <c r="AD50" i="5"/>
  <c r="AT50" i="5"/>
  <c r="BR50" i="5"/>
  <c r="DN50" i="5"/>
  <c r="K57" i="5"/>
  <c r="U57" i="5"/>
  <c r="BB57" i="5"/>
  <c r="BR57" i="5"/>
  <c r="BZ57" i="5"/>
  <c r="CH57" i="5"/>
  <c r="CP57" i="5"/>
  <c r="DN57" i="5"/>
  <c r="D62" i="5"/>
  <c r="L62" i="5"/>
  <c r="W62" i="5"/>
  <c r="CY62" i="5"/>
  <c r="FK62" i="5"/>
  <c r="G34" i="5"/>
  <c r="DQ32" i="5"/>
  <c r="FL32" i="5"/>
  <c r="AE50" i="5"/>
  <c r="DE32" i="5"/>
  <c r="GE54" i="5"/>
  <c r="GM54" i="5"/>
  <c r="GV54" i="5"/>
  <c r="GU54" i="5"/>
  <c r="GN53" i="5"/>
  <c r="GQ50" i="5"/>
  <c r="EF57" i="5"/>
  <c r="EP57"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EW50" i="5"/>
  <c r="EZ57" i="5"/>
  <c r="FB32" i="5"/>
  <c r="EO62" i="5"/>
  <c r="V35" i="5"/>
  <c r="T32" i="5"/>
  <c r="E35" i="5"/>
  <c r="L34" i="5"/>
  <c r="O34" i="5"/>
  <c r="DV57" i="5"/>
  <c r="EH32" i="5"/>
  <c r="EO57" i="5"/>
  <c r="ES32" i="5"/>
  <c r="EY50" i="5"/>
  <c r="FG32" i="5"/>
  <c r="FZ50" i="5"/>
  <c r="FW32" i="5"/>
  <c r="GF32" i="5"/>
  <c r="FY53" i="5"/>
  <c r="AO62" i="5"/>
  <c r="FB62" i="5"/>
  <c r="GT62" i="5"/>
  <c r="GH62" i="5"/>
  <c r="S34" i="5"/>
  <c r="CJ34" i="5"/>
  <c r="CC50" i="5"/>
  <c r="DA50" i="5"/>
  <c r="Q57" i="5"/>
  <c r="CD57" i="5"/>
  <c r="CT57" i="5"/>
  <c r="E138" i="5"/>
  <c r="J62" i="5"/>
  <c r="GQ62" i="5"/>
  <c r="Q35" i="5"/>
  <c r="D35" i="5"/>
  <c r="DT57" i="5"/>
  <c r="DU57" i="5"/>
  <c r="EB57" i="5"/>
  <c r="EG50" i="5"/>
  <c r="EF32" i="5"/>
  <c r="EN57" i="5"/>
  <c r="FE57" i="5"/>
  <c r="FP57" i="5"/>
  <c r="FQ50" i="5"/>
  <c r="GG57" i="5"/>
  <c r="GT53" i="5"/>
  <c r="GQ57" i="5"/>
  <c r="R34" i="5"/>
  <c r="P62" i="5"/>
  <c r="K34" i="5"/>
  <c r="EA57" i="5"/>
  <c r="DZ32" i="5"/>
  <c r="EU50" i="5"/>
  <c r="EV32" i="5"/>
  <c r="EW32" i="5"/>
  <c r="FD57" i="5"/>
  <c r="FD50" i="5"/>
  <c r="FN32" i="5"/>
  <c r="FV32" i="5"/>
  <c r="GE50" i="5"/>
  <c r="GU33" i="5"/>
  <c r="GU32" i="5"/>
  <c r="GP32" i="5"/>
  <c r="AG53" i="5"/>
  <c r="AF53" i="5"/>
  <c r="AN53" i="5"/>
  <c r="AO53" i="5"/>
  <c r="BE53" i="5"/>
  <c r="BD53" i="5"/>
  <c r="CZ53" i="5"/>
  <c r="DA53" i="5"/>
  <c r="FN29" i="5"/>
  <c r="DD32" i="5"/>
  <c r="D33" i="5"/>
  <c r="AE32" i="5"/>
  <c r="AB33" i="5"/>
  <c r="BR33" i="5"/>
  <c r="BK32" i="5"/>
  <c r="AT33" i="5"/>
  <c r="P53" i="5"/>
  <c r="BM54" i="5"/>
  <c r="BD54" i="5"/>
  <c r="BM53" i="5"/>
  <c r="CD50" i="5"/>
  <c r="GO32" i="5"/>
  <c r="GL54" i="5"/>
  <c r="GK54" i="5"/>
  <c r="GD53" i="5"/>
  <c r="GC53" i="5"/>
  <c r="GL53" i="5"/>
  <c r="GK53" i="5"/>
  <c r="GO50" i="5"/>
  <c r="GP50" i="5"/>
  <c r="G35" i="5"/>
  <c r="GH28" i="5"/>
  <c r="GH29" i="5"/>
  <c r="FM28" i="5"/>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EJ32"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CT62" i="5"/>
  <c r="DB62" i="5"/>
  <c r="GA54" i="5"/>
  <c r="GB54" i="5"/>
  <c r="GI54" i="5"/>
  <c r="GJ54" i="5"/>
  <c r="GR53" i="5"/>
  <c r="GQ53" i="5"/>
  <c r="FO32" i="5"/>
  <c r="S53" i="5"/>
  <c r="AB29" i="5"/>
  <c r="AW29" i="5"/>
  <c r="FN53" i="5"/>
  <c r="CC54" i="5"/>
  <c r="GL57" i="5"/>
  <c r="GL62" i="5"/>
  <c r="DV29" i="5"/>
  <c r="DW32" i="5"/>
  <c r="EQ50" i="5"/>
  <c r="BJ33" i="5"/>
  <c r="AN34" i="5"/>
  <c r="CI62" i="5"/>
  <c r="V33" i="5"/>
  <c r="V32" i="5"/>
  <c r="AL33" i="5"/>
  <c r="CH33" i="5"/>
  <c r="BY34" i="5"/>
  <c r="CO34" i="5"/>
  <c r="X34" i="5"/>
  <c r="CQ62" i="5"/>
  <c r="DG62" i="5"/>
  <c r="K53" i="5"/>
  <c r="AI53" i="5"/>
  <c r="DS53" i="5"/>
  <c r="EQ53" i="5"/>
  <c r="GA28" i="5"/>
  <c r="O57" i="5"/>
  <c r="FH32" i="5"/>
  <c r="BS34" i="5"/>
  <c r="CA34" i="5"/>
  <c r="AW62" i="5"/>
  <c r="CS62" i="5"/>
  <c r="DX62" i="5"/>
  <c r="GT57" i="5"/>
  <c r="V50" i="5"/>
  <c r="U50" i="5"/>
  <c r="U32" i="5"/>
  <c r="U33" i="5"/>
  <c r="M33" i="5"/>
  <c r="ER32" i="5"/>
  <c r="EX32" i="5"/>
  <c r="BG53" i="5"/>
  <c r="BW53" i="5"/>
  <c r="CE53" i="5"/>
  <c r="EI53" i="5"/>
  <c r="EY53" i="5"/>
  <c r="BK50" i="5"/>
  <c r="AM57" i="5"/>
  <c r="BC57" i="5"/>
  <c r="BK57" i="5"/>
  <c r="CY57" i="5"/>
  <c r="DO57" i="5"/>
  <c r="X62" i="5"/>
  <c r="AF62" i="5"/>
  <c r="AK35" i="5"/>
  <c r="CG35" i="5"/>
  <c r="CO35" i="5"/>
  <c r="CW35" i="5"/>
  <c r="I34" i="5"/>
  <c r="GG29" i="5"/>
  <c r="DL32" i="5"/>
  <c r="EE32" i="5"/>
  <c r="DE62" i="5"/>
  <c r="EJ62" i="5"/>
  <c r="AP35" i="5"/>
  <c r="GT29" i="5"/>
  <c r="GT28" i="5"/>
  <c r="DW50" i="5"/>
  <c r="DV50" i="5"/>
  <c r="DT32" i="5"/>
  <c r="G50" i="5"/>
  <c r="GV53" i="5"/>
  <c r="GU53" i="5"/>
  <c r="T33" i="5"/>
  <c r="GC28" i="5"/>
  <c r="GC29" i="5"/>
  <c r="GV50" i="5"/>
  <c r="GM62" i="5"/>
  <c r="V57" i="5"/>
  <c r="P57" i="5"/>
  <c r="N33" i="5"/>
  <c r="N32" i="5"/>
  <c r="DS50" i="5"/>
  <c r="EQ32" i="5"/>
  <c r="FG50" i="5"/>
  <c r="FH50" i="5"/>
  <c r="GA32" i="5"/>
  <c r="GM57" i="5"/>
  <c r="U35" i="5"/>
  <c r="V34" i="5"/>
  <c r="M34" i="5"/>
  <c r="EH50" i="5"/>
  <c r="ES57" i="5"/>
  <c r="R32" i="5"/>
  <c r="Q34" i="5"/>
  <c r="S32" i="5"/>
  <c r="O32" i="5"/>
  <c r="EB50" i="5"/>
  <c r="EC50" i="5"/>
  <c r="ER57" i="5"/>
  <c r="EI50" i="5"/>
  <c r="EK57" i="5"/>
  <c r="EI32" i="5"/>
  <c r="ER50" i="5"/>
  <c r="ET50" i="5"/>
  <c r="EZ50" i="5"/>
  <c r="FV57" i="5"/>
  <c r="FW50" i="5"/>
  <c r="FX50" i="5"/>
  <c r="GA50" i="5"/>
  <c r="GC50" i="5"/>
  <c r="FZ32" i="5"/>
  <c r="GB32" i="5"/>
  <c r="GH32" i="5"/>
  <c r="EY32" i="5"/>
  <c r="EA50" i="5"/>
  <c r="EC57" i="5"/>
  <c r="EA32" i="5"/>
  <c r="EJ50" i="5"/>
  <c r="FI57" i="5"/>
  <c r="GH57" i="5"/>
  <c r="FF50" i="5"/>
  <c r="FT32" i="5"/>
  <c r="FN57" i="5"/>
  <c r="FM32" i="5"/>
  <c r="FU50" i="5"/>
  <c r="FF57" i="5"/>
  <c r="FE32" i="5"/>
  <c r="FM50" i="5"/>
  <c r="FH57" i="5"/>
  <c r="FO50" i="5"/>
  <c r="GG50" i="5"/>
  <c r="D45" i="5"/>
  <c r="D46" i="5" s="1"/>
  <c r="D47" i="5" s="1"/>
  <c r="E45" i="5"/>
  <c r="E46" i="5" s="1"/>
  <c r="E47" i="5" s="1"/>
  <c r="C45" i="5"/>
  <c r="B238" i="25" l="1"/>
  <c r="DV13" i="5"/>
  <c r="DV33" i="5" s="1"/>
  <c r="DN16" i="5"/>
  <c r="DR15" i="5"/>
  <c r="DF14" i="5"/>
  <c r="DF34" i="5" s="1"/>
  <c r="DT13" i="5"/>
  <c r="DT33" i="5" s="1"/>
  <c r="DI17" i="5"/>
  <c r="DI35" i="5" s="1"/>
  <c r="DJ17" i="5"/>
  <c r="DJ35" i="5" s="1"/>
  <c r="DD14" i="5"/>
  <c r="DD34" i="5" s="1"/>
  <c r="DU13" i="5"/>
  <c r="DU33" i="5" s="1"/>
  <c r="DQ15" i="5"/>
  <c r="DM16" i="5"/>
  <c r="DP15" i="5"/>
  <c r="DL16" i="5"/>
  <c r="DE14" i="5"/>
  <c r="DE34" i="5" s="1"/>
  <c r="DO15" i="5"/>
  <c r="DC14" i="5"/>
  <c r="DC34" i="5" s="1"/>
  <c r="DK16" i="5"/>
  <c r="DS13" i="5"/>
  <c r="DS33" i="5" s="1"/>
  <c r="DG17" i="5"/>
  <c r="DG35" i="5" s="1"/>
  <c r="DH17" i="5"/>
  <c r="DH35" i="5" s="1"/>
  <c r="C46" i="5"/>
  <c r="AD96" i="5"/>
  <c r="DL96" i="5"/>
  <c r="AZ95" i="5"/>
  <c r="AG95" i="5"/>
  <c r="GC95" i="5"/>
  <c r="BX95" i="5"/>
  <c r="AW96" i="5"/>
  <c r="FE96" i="5"/>
  <c r="ER95" i="5"/>
  <c r="GH96" i="5"/>
  <c r="AH96" i="5"/>
  <c r="AO95" i="5"/>
  <c r="BL96" i="5"/>
  <c r="FC96" i="5"/>
  <c r="EU95" i="5"/>
  <c r="GL96" i="5"/>
  <c r="T95" i="5"/>
  <c r="EZ95" i="5"/>
  <c r="CD63" i="5"/>
  <c r="GN63" i="5"/>
  <c r="BV95" i="5"/>
  <c r="CZ95" i="5"/>
  <c r="E95" i="5"/>
  <c r="GF95" i="5"/>
  <c r="FP95" i="5"/>
  <c r="CU95" i="5"/>
  <c r="BO95" i="5"/>
  <c r="DB95" i="5"/>
  <c r="AX96" i="5"/>
  <c r="CS95" i="5"/>
  <c r="L96" i="5"/>
  <c r="AS96" i="5"/>
  <c r="DJ95" i="5"/>
  <c r="O96" i="5"/>
  <c r="FA95" i="5"/>
  <c r="FV95" i="5"/>
  <c r="EX96" i="5"/>
  <c r="DW95" i="5"/>
  <c r="AM96" i="5"/>
  <c r="FH95" i="5"/>
  <c r="DY95" i="5"/>
  <c r="U95" i="5"/>
  <c r="AX95" i="5"/>
  <c r="CS96" i="5"/>
  <c r="L95" i="5"/>
  <c r="T96" i="5"/>
  <c r="BX96" i="5"/>
  <c r="FH96" i="5"/>
  <c r="EZ96" i="5"/>
  <c r="ER96" i="5"/>
  <c r="GH95" i="5"/>
  <c r="N95" i="5"/>
  <c r="FK95" i="5"/>
  <c r="DW96" i="5"/>
  <c r="CD64" i="5"/>
  <c r="CP96" i="5"/>
  <c r="CG95" i="5"/>
  <c r="I96" i="5"/>
  <c r="EB95" i="5"/>
  <c r="FW95" i="5"/>
  <c r="AW95" i="5"/>
  <c r="DT96" i="5"/>
  <c r="EO95" i="5"/>
  <c r="P96" i="5"/>
  <c r="DN96" i="5"/>
  <c r="FE95" i="5"/>
  <c r="DN95" i="5"/>
  <c r="BS95" i="5"/>
  <c r="EO96" i="5"/>
  <c r="CG96" i="5"/>
  <c r="BS96" i="5"/>
  <c r="BC96" i="5"/>
  <c r="FW96" i="5"/>
  <c r="BC95" i="5"/>
  <c r="GG96" i="5"/>
  <c r="CX95" i="5"/>
  <c r="BR95" i="5"/>
  <c r="G96" i="5"/>
  <c r="BE96" i="5"/>
  <c r="BT95" i="5"/>
  <c r="GE95" i="5"/>
  <c r="FS95" i="5"/>
  <c r="EC95" i="5"/>
  <c r="CW95" i="5"/>
  <c r="BQ96" i="5"/>
  <c r="AK96" i="5"/>
  <c r="CL95" i="5"/>
  <c r="DI95" i="5"/>
  <c r="BD96" i="5"/>
  <c r="FY95" i="5"/>
  <c r="EY96" i="5"/>
  <c r="DO95" i="5"/>
  <c r="V96" i="5"/>
  <c r="GB96" i="5"/>
  <c r="FT96" i="5"/>
  <c r="EV96" i="5"/>
  <c r="EN96" i="5"/>
  <c r="DK96" i="5"/>
  <c r="CE96" i="5"/>
  <c r="AY96" i="5"/>
  <c r="R96" i="5"/>
  <c r="BF95" i="5"/>
  <c r="BM96" i="5"/>
  <c r="CR95" i="5"/>
  <c r="FQ96" i="5"/>
  <c r="FG95" i="5"/>
  <c r="EG96" i="5"/>
  <c r="CY95" i="5"/>
  <c r="AP95" i="5"/>
  <c r="DT95" i="5"/>
  <c r="AI95" i="5"/>
  <c r="DG95" i="5"/>
  <c r="AP96" i="5"/>
  <c r="EB96" i="5"/>
  <c r="GG95" i="5"/>
  <c r="CX96" i="5"/>
  <c r="BR96" i="5"/>
  <c r="G95" i="5"/>
  <c r="BE95" i="5"/>
  <c r="EC96" i="5"/>
  <c r="CO95" i="5"/>
  <c r="ES95" i="5"/>
  <c r="FZ96" i="5"/>
  <c r="FJ95" i="5"/>
  <c r="DV96" i="5"/>
  <c r="BW95" i="5"/>
  <c r="AQ95" i="5"/>
  <c r="H95" i="5"/>
  <c r="BM95" i="5"/>
  <c r="CY96" i="5"/>
  <c r="AL95" i="5"/>
  <c r="W95" i="5"/>
  <c r="BP95" i="5"/>
  <c r="CT96" i="5"/>
  <c r="BK96" i="5"/>
  <c r="DD96" i="5"/>
  <c r="AR95" i="5"/>
  <c r="F96" i="5"/>
  <c r="EE96" i="5"/>
  <c r="FL96" i="5"/>
  <c r="FD96" i="5"/>
  <c r="EF96" i="5"/>
  <c r="DX96" i="5"/>
  <c r="D96" i="5"/>
  <c r="AL96" i="5"/>
  <c r="W96" i="5"/>
  <c r="BP96" i="5"/>
  <c r="CT95" i="5"/>
  <c r="BT96" i="5"/>
  <c r="GE96" i="5"/>
  <c r="FS96" i="5"/>
  <c r="BK95" i="5"/>
  <c r="Q96" i="5"/>
  <c r="BI96" i="5"/>
  <c r="AC95" i="5"/>
  <c r="CN95" i="5"/>
  <c r="AB96" i="5"/>
  <c r="BN95" i="5"/>
  <c r="CC96" i="5"/>
  <c r="GM95" i="5"/>
  <c r="AF95" i="5"/>
  <c r="FM96" i="5"/>
  <c r="EA95" i="5"/>
  <c r="CQ95" i="5"/>
  <c r="GJ95" i="5"/>
  <c r="FR95" i="5"/>
  <c r="FB95" i="5"/>
  <c r="ET96" i="5"/>
  <c r="EL95" i="5"/>
  <c r="ED95" i="5"/>
  <c r="DC95" i="5"/>
  <c r="BF96" i="5"/>
  <c r="CR96" i="5"/>
  <c r="FQ95" i="5"/>
  <c r="FG96" i="5"/>
  <c r="EG95" i="5"/>
  <c r="EA63" i="5"/>
  <c r="P95" i="5"/>
  <c r="CP95" i="5"/>
  <c r="BJ96" i="5"/>
  <c r="AD95" i="5"/>
  <c r="DL95" i="5"/>
  <c r="AZ96" i="5"/>
  <c r="BV96" i="5"/>
  <c r="GN95" i="5"/>
  <c r="AG96" i="5"/>
  <c r="AV95" i="5"/>
  <c r="GC96" i="5"/>
  <c r="EU96" i="5"/>
  <c r="GL95" i="5"/>
  <c r="AM95" i="5"/>
  <c r="Q95" i="5"/>
  <c r="CO96" i="5"/>
  <c r="BI95" i="5"/>
  <c r="AC96" i="5"/>
  <c r="CN96" i="5"/>
  <c r="AB95" i="5"/>
  <c r="BN96" i="5"/>
  <c r="CC95" i="5"/>
  <c r="GM96" i="5"/>
  <c r="AF96" i="5"/>
  <c r="FM95" i="5"/>
  <c r="ES96" i="5"/>
  <c r="EA96" i="5"/>
  <c r="CQ96" i="5"/>
  <c r="GJ96" i="5"/>
  <c r="FZ95" i="5"/>
  <c r="FR96" i="5"/>
  <c r="FJ96" i="5"/>
  <c r="FB96" i="5"/>
  <c r="ET95" i="5"/>
  <c r="EL96" i="5"/>
  <c r="ED96" i="5"/>
  <c r="DV95" i="5"/>
  <c r="DC96" i="5"/>
  <c r="BW96" i="5"/>
  <c r="AQ96" i="5"/>
  <c r="H96" i="5"/>
  <c r="AH95" i="5"/>
  <c r="AO96" i="5"/>
  <c r="BL95" i="5"/>
  <c r="FO95" i="5"/>
  <c r="FC95" i="5"/>
  <c r="DY96" i="5"/>
  <c r="CA95" i="5"/>
  <c r="BJ95" i="5"/>
  <c r="DM95" i="5"/>
  <c r="BA96" i="5"/>
  <c r="EK95" i="5"/>
  <c r="FX95" i="5"/>
  <c r="EJ95" i="5"/>
  <c r="CH96" i="5"/>
  <c r="AJ96" i="5"/>
  <c r="M95" i="5"/>
  <c r="I95" i="5"/>
  <c r="FX96" i="5"/>
  <c r="FP96" i="5"/>
  <c r="CU96" i="5"/>
  <c r="AI96" i="5"/>
  <c r="DB96" i="5"/>
  <c r="BB96" i="5"/>
  <c r="CV96" i="5"/>
  <c r="M96" i="5"/>
  <c r="DG96" i="5"/>
  <c r="DE96" i="5"/>
  <c r="BH95" i="5"/>
  <c r="CB95" i="5"/>
  <c r="EI95" i="5"/>
  <c r="AU95" i="5"/>
  <c r="GD95" i="5"/>
  <c r="FN95" i="5"/>
  <c r="EH96" i="5"/>
  <c r="DR95" i="5"/>
  <c r="CM95" i="5"/>
  <c r="AA95" i="5"/>
  <c r="GK96" i="5"/>
  <c r="CD95" i="5"/>
  <c r="DA95" i="5"/>
  <c r="N96" i="5"/>
  <c r="AN96" i="5"/>
  <c r="FK96" i="5"/>
  <c r="EW95" i="5"/>
  <c r="DF95" i="5"/>
  <c r="BZ95" i="5"/>
  <c r="AT96" i="5"/>
  <c r="K95" i="5"/>
  <c r="CF95" i="5"/>
  <c r="S96" i="5"/>
  <c r="Z96" i="5"/>
  <c r="BU96" i="5"/>
  <c r="CJ95" i="5"/>
  <c r="GI96" i="5"/>
  <c r="FU96" i="5"/>
  <c r="EM95" i="5"/>
  <c r="CI95" i="5"/>
  <c r="DE95" i="5"/>
  <c r="BY96" i="5"/>
  <c r="AS95" i="5"/>
  <c r="J95" i="5"/>
  <c r="BH96" i="5"/>
  <c r="DJ96" i="5"/>
  <c r="O95" i="5"/>
  <c r="Y95" i="5"/>
  <c r="CB96" i="5"/>
  <c r="GA95" i="5"/>
  <c r="FA96" i="5"/>
  <c r="EI96" i="5"/>
  <c r="DS96" i="5"/>
  <c r="AU96" i="5"/>
  <c r="GD96" i="5"/>
  <c r="FV96" i="5"/>
  <c r="FN96" i="5"/>
  <c r="FF95" i="5"/>
  <c r="EX95" i="5"/>
  <c r="EP96" i="5"/>
  <c r="EH95" i="5"/>
  <c r="DZ96" i="5"/>
  <c r="DR96" i="5"/>
  <c r="CM96" i="5"/>
  <c r="BG96" i="5"/>
  <c r="AA96" i="5"/>
  <c r="GK95" i="5"/>
  <c r="CD96" i="5"/>
  <c r="CK96" i="5"/>
  <c r="DH95" i="5"/>
  <c r="X95" i="5"/>
  <c r="FI96" i="5"/>
  <c r="EQ95" i="5"/>
  <c r="DQ96" i="5"/>
  <c r="AE95" i="5"/>
  <c r="GN96" i="5"/>
  <c r="AV96" i="5"/>
  <c r="DU96" i="5"/>
  <c r="FO96" i="5"/>
  <c r="CA96" i="5"/>
  <c r="BB95" i="5"/>
  <c r="CV95" i="5"/>
  <c r="DP95" i="5"/>
  <c r="DM96" i="5"/>
  <c r="BA95" i="5"/>
  <c r="CZ96" i="5"/>
  <c r="E96" i="5"/>
  <c r="EK96" i="5"/>
  <c r="DU95" i="5"/>
  <c r="GF96" i="5"/>
  <c r="EJ96" i="5"/>
  <c r="BO96" i="5"/>
  <c r="DA96" i="5"/>
  <c r="AN95" i="5"/>
  <c r="EW96" i="5"/>
  <c r="CH95" i="5"/>
  <c r="U96" i="5"/>
  <c r="AJ95" i="5"/>
  <c r="DP96" i="5"/>
  <c r="BY95" i="5"/>
  <c r="J96" i="5"/>
  <c r="Y96" i="5"/>
  <c r="GA96" i="5"/>
  <c r="DS95" i="5"/>
  <c r="FF96" i="5"/>
  <c r="EP95" i="5"/>
  <c r="DZ95" i="5"/>
  <c r="BG95" i="5"/>
  <c r="DF96" i="5"/>
  <c r="BZ96" i="5"/>
  <c r="AT95" i="5"/>
  <c r="K96" i="5"/>
  <c r="CF96" i="5"/>
  <c r="S95" i="5"/>
  <c r="Z95" i="5"/>
  <c r="BU95" i="5"/>
  <c r="CJ96" i="5"/>
  <c r="GI95" i="5"/>
  <c r="FU95" i="5"/>
  <c r="EM96" i="5"/>
  <c r="CI96" i="5"/>
  <c r="CW96" i="5"/>
  <c r="BQ95" i="5"/>
  <c r="AK95" i="5"/>
  <c r="DD95" i="5"/>
  <c r="AR96" i="5"/>
  <c r="CL96" i="5"/>
  <c r="DI96" i="5"/>
  <c r="F95" i="5"/>
  <c r="BD95" i="5"/>
  <c r="FY96" i="5"/>
  <c r="EY95" i="5"/>
  <c r="EE95" i="5"/>
  <c r="DO96" i="5"/>
  <c r="V95" i="5"/>
  <c r="GB95" i="5"/>
  <c r="FT95" i="5"/>
  <c r="FL95" i="5"/>
  <c r="FD95" i="5"/>
  <c r="EV95" i="5"/>
  <c r="EN95" i="5"/>
  <c r="EF95" i="5"/>
  <c r="DX95" i="5"/>
  <c r="DK95" i="5"/>
  <c r="CE95" i="5"/>
  <c r="AY95" i="5"/>
  <c r="R95" i="5"/>
  <c r="D95" i="5"/>
  <c r="CK95" i="5"/>
  <c r="DH96" i="5"/>
  <c r="X96" i="5"/>
  <c r="FI95" i="5"/>
  <c r="EQ96" i="5"/>
  <c r="DQ95" i="5"/>
  <c r="AE96" i="5"/>
  <c r="D63" i="5"/>
  <c r="GL63" i="5"/>
  <c r="FV63" i="5"/>
  <c r="FA64" i="5"/>
  <c r="BT64" i="5"/>
  <c r="FM63" i="5"/>
  <c r="AV64" i="5"/>
  <c r="FF63" i="5"/>
  <c r="FM64" i="5"/>
  <c r="J63" i="5"/>
  <c r="BR64"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E64" i="5"/>
  <c r="GB63" i="5"/>
  <c r="FU64" i="5"/>
  <c r="FL64" i="5"/>
  <c r="GA63" i="5"/>
  <c r="BP63" i="5"/>
  <c r="AH64" i="5"/>
  <c r="CG63" i="5"/>
  <c r="FO63" i="5"/>
  <c r="S64" i="5"/>
  <c r="CF63" i="5"/>
  <c r="BK64" i="5"/>
  <c r="BX64" i="5"/>
  <c r="GD63" i="5"/>
  <c r="DE64" i="5"/>
  <c r="DB64" i="5"/>
  <c r="DQ63" i="5"/>
  <c r="DQ64" i="5"/>
  <c r="DB63" i="5"/>
  <c r="EM63" i="5"/>
  <c r="FS64" i="5"/>
  <c r="BF63" i="5"/>
  <c r="BM63" i="5"/>
  <c r="GV63" i="5"/>
  <c r="GY87" i="5" s="1"/>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BB63" i="5"/>
  <c r="CL63" i="5"/>
  <c r="F63" i="5"/>
  <c r="FK63" i="5"/>
  <c r="EU63" i="5"/>
  <c r="AM63" i="5"/>
  <c r="FU63" i="5"/>
  <c r="GC63" i="5"/>
  <c r="EL64" i="5"/>
  <c r="BI64" i="5"/>
  <c r="GJ63" i="5"/>
  <c r="CI63" i="5"/>
  <c r="BG63" i="5"/>
  <c r="EJ64" i="5"/>
  <c r="W64" i="5"/>
  <c r="X63" i="5"/>
  <c r="AY64" i="5"/>
  <c r="CO63"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AK63" i="5"/>
  <c r="AK64" i="5"/>
  <c r="M63" i="5"/>
  <c r="DO63" i="5"/>
  <c r="EW63" i="5"/>
  <c r="EW64" i="5"/>
  <c r="AT64" i="5"/>
  <c r="AT63" i="5"/>
  <c r="Q64" i="5"/>
  <c r="E63" i="5"/>
  <c r="AP64" i="5"/>
  <c r="AP63" i="5"/>
  <c r="GR63" i="5"/>
  <c r="BZ63" i="5"/>
  <c r="GU64" i="5"/>
  <c r="EF64" i="5"/>
  <c r="EF63" i="5"/>
  <c r="K63" i="5"/>
  <c r="DF64" i="5"/>
  <c r="DF63" i="5"/>
  <c r="DC63" i="5"/>
  <c r="DC64" i="5"/>
  <c r="CU63" i="5"/>
  <c r="CU64" i="5"/>
  <c r="DY63" i="5"/>
  <c r="DY64" i="5"/>
  <c r="BO63" i="5"/>
  <c r="BO64" i="5"/>
  <c r="DH63" i="5"/>
  <c r="DH64" i="5"/>
  <c r="CJ64" i="5"/>
  <c r="CJ63" i="5"/>
  <c r="Y63" i="5"/>
  <c r="Y64" i="5"/>
  <c r="AX64" i="5"/>
  <c r="AX63" i="5"/>
  <c r="GN64" i="5"/>
  <c r="EK63" i="5"/>
  <c r="EK64" i="5"/>
  <c r="AG64" i="5"/>
  <c r="AG63" i="5"/>
  <c r="AQ64" i="5"/>
  <c r="AQ63" i="5"/>
  <c r="CT64" i="5"/>
  <c r="CT63" i="5"/>
  <c r="CR63" i="5"/>
  <c r="CR64" i="5"/>
  <c r="AA64" i="5"/>
  <c r="AA63" i="5"/>
  <c r="GM63" i="5"/>
  <c r="GM64" i="5"/>
  <c r="E51" i="5"/>
  <c r="E52" i="5" s="1"/>
  <c r="E58" i="5" s="1"/>
  <c r="E83" i="5" s="1"/>
  <c r="M38" i="5"/>
  <c r="BU41" i="5"/>
  <c r="BB39" i="5"/>
  <c r="CN39" i="5"/>
  <c r="EC38" i="5"/>
  <c r="AV41" i="5"/>
  <c r="CO41" i="5"/>
  <c r="W41" i="5"/>
  <c r="BN39" i="5"/>
  <c r="BU39" i="5"/>
  <c r="DM38" i="5"/>
  <c r="CG41" i="5"/>
  <c r="DK38" i="5"/>
  <c r="GU39" i="5"/>
  <c r="Z41" i="5"/>
  <c r="Z39" i="5"/>
  <c r="CI38" i="5"/>
  <c r="GX38" i="5"/>
  <c r="DN38" i="5"/>
  <c r="R39" i="5"/>
  <c r="I39" i="5"/>
  <c r="AS39" i="5"/>
  <c r="AD38" i="5"/>
  <c r="FI38" i="5"/>
  <c r="BO38" i="5"/>
  <c r="BT38" i="5"/>
  <c r="CZ39" i="5"/>
  <c r="DK39" i="5"/>
  <c r="P41" i="5"/>
  <c r="FK38" i="5"/>
  <c r="BN41" i="5"/>
  <c r="BC41" i="5"/>
  <c r="EY38" i="5"/>
  <c r="BX38" i="5"/>
  <c r="J38" i="5"/>
  <c r="BD38" i="5"/>
  <c r="AR41" i="5"/>
  <c r="CC38" i="5"/>
  <c r="AO39" i="5"/>
  <c r="BD39" i="5"/>
  <c r="AP39" i="5"/>
  <c r="DP39" i="5"/>
  <c r="CG38" i="5"/>
  <c r="CA41" i="5"/>
  <c r="AU38" i="5"/>
  <c r="AT39" i="5"/>
  <c r="EA38" i="5"/>
  <c r="BK38" i="5"/>
  <c r="Z38" i="5"/>
  <c r="BI41" i="5"/>
  <c r="DG38" i="5"/>
  <c r="BL38" i="5"/>
  <c r="CH39" i="5"/>
  <c r="EB38" i="5"/>
  <c r="AP41" i="5"/>
  <c r="AX38" i="5"/>
  <c r="I38" i="5"/>
  <c r="BV39" i="5"/>
  <c r="EE38" i="5"/>
  <c r="CW41" i="5"/>
  <c r="AN39" i="5"/>
  <c r="CC39" i="5"/>
  <c r="AB39" i="5"/>
  <c r="GJ38" i="5"/>
  <c r="BH41" i="5"/>
  <c r="DA41" i="5"/>
  <c r="AB41" i="5"/>
  <c r="CG39" i="5"/>
  <c r="BQ41" i="5"/>
  <c r="CR38" i="5"/>
  <c r="G39" i="5"/>
  <c r="CJ38" i="5"/>
  <c r="DR38" i="5"/>
  <c r="AI38" i="5"/>
  <c r="CN41" i="5"/>
  <c r="BS38" i="5"/>
  <c r="AN38" i="5"/>
  <c r="L38" i="5"/>
  <c r="H38" i="5"/>
  <c r="GF38" i="5"/>
  <c r="DB41" i="5"/>
  <c r="GQ38" i="5"/>
  <c r="CI39" i="5"/>
  <c r="BL39" i="5"/>
  <c r="AU39" i="5"/>
  <c r="CH38" i="5"/>
  <c r="DJ38" i="5"/>
  <c r="BV38" i="5"/>
  <c r="DY38" i="5"/>
  <c r="FO38" i="5"/>
  <c r="M39" i="5"/>
  <c r="F39" i="5"/>
  <c r="AW39" i="5"/>
  <c r="P38" i="5"/>
  <c r="DH38" i="5"/>
  <c r="AL38" i="5"/>
  <c r="BJ41" i="5"/>
  <c r="X39" i="5"/>
  <c r="BC39" i="5"/>
  <c r="DC38" i="5"/>
  <c r="CY41" i="5"/>
  <c r="BS39" i="5"/>
  <c r="CL39" i="5"/>
  <c r="CQ39" i="5"/>
  <c r="GN38" i="5"/>
  <c r="CC41" i="5"/>
  <c r="FF38" i="5"/>
  <c r="FQ38" i="5"/>
  <c r="CK41" i="5"/>
  <c r="FL38" i="5"/>
  <c r="FE38" i="5"/>
  <c r="CI41" i="5"/>
  <c r="AB38" i="5"/>
  <c r="AE38" i="5"/>
  <c r="AO41" i="5"/>
  <c r="BP39" i="5"/>
  <c r="DE41" i="5"/>
  <c r="CZ38" i="5"/>
  <c r="CE38" i="5"/>
  <c r="CF38" i="5"/>
  <c r="CO38" i="5"/>
  <c r="GX39" i="5"/>
  <c r="Q38" i="5"/>
  <c r="AY41" i="5"/>
  <c r="AX41" i="5"/>
  <c r="AZ39" i="5"/>
  <c r="GR38" i="5"/>
  <c r="BK41" i="5"/>
  <c r="AQ41" i="5"/>
  <c r="CQ41" i="5"/>
  <c r="Q41" i="5"/>
  <c r="BR39" i="5"/>
  <c r="AP38" i="5"/>
  <c r="AW38" i="5"/>
  <c r="AE39" i="5"/>
  <c r="CJ41" i="5"/>
  <c r="DJ39" i="5"/>
  <c r="BY39" i="5"/>
  <c r="AN41" i="5"/>
  <c r="AT41" i="5"/>
  <c r="AA38" i="5"/>
  <c r="BI38" i="5"/>
  <c r="CB39" i="5"/>
  <c r="AA41" i="5"/>
  <c r="J39" i="5"/>
  <c r="BN38" i="5"/>
  <c r="W39" i="5"/>
  <c r="GW39" i="5"/>
  <c r="AK39" i="5"/>
  <c r="DE39" i="5"/>
  <c r="DF39" i="5"/>
  <c r="CF41" i="5"/>
  <c r="BW38" i="5"/>
  <c r="N38" i="5"/>
  <c r="EV38" i="5"/>
  <c r="X38" i="5"/>
  <c r="CL38" i="5"/>
  <c r="EM38" i="5"/>
  <c r="BP41" i="5"/>
  <c r="CS39" i="5"/>
  <c r="X41" i="5"/>
  <c r="CM39" i="5"/>
  <c r="CM41" i="5"/>
  <c r="EF38" i="5"/>
  <c r="DA38" i="5"/>
  <c r="DZ38" i="5"/>
  <c r="CE41" i="5"/>
  <c r="CV39" i="5"/>
  <c r="CO39" i="5"/>
  <c r="BK39" i="5"/>
  <c r="BJ38" i="5"/>
  <c r="U39" i="5"/>
  <c r="DT38" i="5"/>
  <c r="AH38" i="5"/>
  <c r="GK38" i="5"/>
  <c r="AU41" i="5"/>
  <c r="CR39" i="5"/>
  <c r="Y39" i="5"/>
  <c r="DC41" i="5"/>
  <c r="O38" i="5"/>
  <c r="AD39" i="5"/>
  <c r="BG39" i="5"/>
  <c r="BG38" i="5"/>
  <c r="AR39" i="5"/>
  <c r="DF41" i="5"/>
  <c r="CS41" i="5"/>
  <c r="CT38" i="5"/>
  <c r="AJ39" i="5"/>
  <c r="GL38" i="5"/>
  <c r="AS41" i="5"/>
  <c r="CM38" i="5"/>
  <c r="GG38" i="5"/>
  <c r="DW38" i="5"/>
  <c r="Q39" i="5"/>
  <c r="BH39" i="5"/>
  <c r="ER38" i="5"/>
  <c r="GV39" i="5"/>
  <c r="CL41" i="5"/>
  <c r="CK39" i="5"/>
  <c r="FH38" i="5"/>
  <c r="Y41" i="5"/>
  <c r="CF39" i="5"/>
  <c r="FP38" i="5"/>
  <c r="BJ39" i="5"/>
  <c r="CZ41" i="5"/>
  <c r="AF38" i="5"/>
  <c r="AE41" i="5"/>
  <c r="AG41" i="5"/>
  <c r="BY38" i="5"/>
  <c r="CD38" i="5"/>
  <c r="FA38" i="5"/>
  <c r="BG41" i="5"/>
  <c r="DO39" i="5"/>
  <c r="AD41" i="5"/>
  <c r="AL41" i="5"/>
  <c r="BW41" i="5"/>
  <c r="AK41" i="5"/>
  <c r="GH38" i="5"/>
  <c r="U38" i="5"/>
  <c r="BT41" i="5"/>
  <c r="AT38" i="5"/>
  <c r="FC38" i="5"/>
  <c r="BM38" i="5"/>
  <c r="AC38" i="5"/>
  <c r="BE41" i="5"/>
  <c r="DL39" i="5"/>
  <c r="BB38" i="5"/>
  <c r="AH41" i="5"/>
  <c r="AO38" i="5"/>
  <c r="FW38" i="5"/>
  <c r="S39" i="5"/>
  <c r="GD38" i="5"/>
  <c r="DH39" i="5"/>
  <c r="DS38" i="5"/>
  <c r="AF39" i="5"/>
  <c r="AG39" i="5"/>
  <c r="CW39" i="5"/>
  <c r="L39" i="5"/>
  <c r="S41" i="5"/>
  <c r="DB39" i="5"/>
  <c r="CD39" i="5"/>
  <c r="CX41" i="5"/>
  <c r="AM38" i="5"/>
  <c r="AY38" i="5"/>
  <c r="BY41" i="5"/>
  <c r="AM41" i="5"/>
  <c r="CT41" i="5"/>
  <c r="T41" i="5"/>
  <c r="DI38" i="5"/>
  <c r="AC39" i="5"/>
  <c r="AC41" i="5"/>
  <c r="CQ38" i="5"/>
  <c r="DD41" i="5"/>
  <c r="BW39" i="5"/>
  <c r="EL38" i="5"/>
  <c r="DF38" i="5"/>
  <c r="BD41" i="5"/>
  <c r="CU39" i="5"/>
  <c r="BZ41" i="5"/>
  <c r="CV41" i="5"/>
  <c r="AV39" i="5"/>
  <c r="GU38" i="5"/>
  <c r="CR41" i="5"/>
  <c r="BZ38" i="5"/>
  <c r="BE38" i="5"/>
  <c r="BF39" i="5"/>
  <c r="V41" i="5"/>
  <c r="V39" i="5"/>
  <c r="AV38" i="5"/>
  <c r="BF41" i="5"/>
  <c r="CX39" i="5"/>
  <c r="BP38" i="5"/>
  <c r="CY38" i="5"/>
  <c r="DE38" i="5"/>
  <c r="K38" i="5"/>
  <c r="CB38" i="5"/>
  <c r="DG39" i="5"/>
  <c r="CE39" i="5"/>
  <c r="CK38" i="5"/>
  <c r="BO41" i="5"/>
  <c r="DN39" i="5"/>
  <c r="EG38" i="5"/>
  <c r="AZ38" i="5"/>
  <c r="EZ38" i="5"/>
  <c r="CB41" i="5"/>
  <c r="EP38" i="5"/>
  <c r="P39" i="5"/>
  <c r="EQ38" i="5"/>
  <c r="AG38" i="5"/>
  <c r="N41" i="5"/>
  <c r="N39" i="5"/>
  <c r="AQ38" i="5"/>
  <c r="CV38" i="5"/>
  <c r="AF41" i="5"/>
  <c r="BB41" i="5"/>
  <c r="AA39" i="5"/>
  <c r="EU38" i="5"/>
  <c r="AI41" i="5"/>
  <c r="U41" i="5"/>
  <c r="FN38" i="5"/>
  <c r="EN38" i="5"/>
  <c r="FJ38" i="5"/>
  <c r="AJ38" i="5"/>
  <c r="BI39" i="5"/>
  <c r="FD38" i="5"/>
  <c r="EO38" i="5"/>
  <c r="W38" i="5"/>
  <c r="GO38" i="5"/>
  <c r="AK38" i="5"/>
  <c r="CA39" i="5"/>
  <c r="AS38" i="5"/>
  <c r="DP38" i="5"/>
  <c r="O39" i="5"/>
  <c r="CW38" i="5"/>
  <c r="GV38" i="5"/>
  <c r="EH38" i="5"/>
  <c r="CH41" i="5"/>
  <c r="EK38" i="5"/>
  <c r="BA38" i="5"/>
  <c r="EX38" i="5"/>
  <c r="BO39" i="5"/>
  <c r="CT39" i="5"/>
  <c r="GY39" i="5"/>
  <c r="DQ38" i="5"/>
  <c r="DV38" i="5"/>
  <c r="BU38" i="5"/>
  <c r="AR38" i="5"/>
  <c r="CP38" i="5"/>
  <c r="FS38" i="5"/>
  <c r="FZ38" i="5"/>
  <c r="AW41" i="5"/>
  <c r="O41" i="5"/>
  <c r="GM38" i="5"/>
  <c r="EJ38" i="5"/>
  <c r="DL38" i="5"/>
  <c r="BF38" i="5"/>
  <c r="BA41" i="5"/>
  <c r="AX39" i="5"/>
  <c r="K39" i="5"/>
  <c r="V38" i="5"/>
  <c r="BQ38" i="5"/>
  <c r="CY39" i="5"/>
  <c r="CS38" i="5"/>
  <c r="BM41" i="5"/>
  <c r="CJ39" i="5"/>
  <c r="DB38" i="5"/>
  <c r="GC38" i="5"/>
  <c r="FT38" i="5"/>
  <c r="S38" i="5"/>
  <c r="DO38" i="5"/>
  <c r="CU41" i="5"/>
  <c r="GB38" i="5"/>
  <c r="BR41" i="5"/>
  <c r="AI39" i="5"/>
  <c r="GI38" i="5"/>
  <c r="FR38" i="5"/>
  <c r="H39" i="5"/>
  <c r="BQ39" i="5"/>
  <c r="DQ39" i="5"/>
  <c r="GS38" i="5"/>
  <c r="BV41" i="5"/>
  <c r="BE39" i="5"/>
  <c r="AY39" i="5"/>
  <c r="FY38" i="5"/>
  <c r="DC39" i="5"/>
  <c r="DU38" i="5"/>
  <c r="BC38" i="5"/>
  <c r="BX39" i="5"/>
  <c r="ED38" i="5"/>
  <c r="BM39" i="5"/>
  <c r="AH39" i="5"/>
  <c r="AM39" i="5"/>
  <c r="EI38" i="5"/>
  <c r="CU38" i="5"/>
  <c r="BR38" i="5"/>
  <c r="F38" i="5"/>
  <c r="Y38" i="5"/>
  <c r="CP39" i="5"/>
  <c r="AL39" i="5"/>
  <c r="BA39" i="5"/>
  <c r="T39" i="5"/>
  <c r="R38" i="5"/>
  <c r="GP38" i="5"/>
  <c r="CA38" i="5"/>
  <c r="FM38" i="5"/>
  <c r="DD39" i="5"/>
  <c r="DA39" i="5"/>
  <c r="DX38" i="5"/>
  <c r="ET38" i="5"/>
  <c r="FU38" i="5"/>
  <c r="AJ41" i="5"/>
  <c r="BH38" i="5"/>
  <c r="FV38" i="5"/>
  <c r="FX38" i="5"/>
  <c r="R41" i="5"/>
  <c r="CD41" i="5"/>
  <c r="GW38" i="5"/>
  <c r="CP41" i="5"/>
  <c r="CX38" i="5"/>
  <c r="DD38" i="5"/>
  <c r="GE38" i="5"/>
  <c r="DM39" i="5"/>
  <c r="BS41" i="5"/>
  <c r="FB38" i="5"/>
  <c r="BZ39" i="5"/>
  <c r="CN38" i="5"/>
  <c r="DR39" i="5"/>
  <c r="DI39" i="5"/>
  <c r="EW38" i="5"/>
  <c r="GA38" i="5"/>
  <c r="BT39" i="5"/>
  <c r="G38" i="5"/>
  <c r="AZ41" i="5"/>
  <c r="AQ39" i="5"/>
  <c r="GT39" i="5"/>
  <c r="ES38" i="5"/>
  <c r="BX41" i="5"/>
  <c r="BL41" i="5"/>
  <c r="FG38" i="5"/>
  <c r="T38" i="5"/>
  <c r="DH41" i="5"/>
  <c r="DI41" i="5"/>
  <c r="DT39" i="5"/>
  <c r="DG41" i="5"/>
  <c r="DJ41" i="5"/>
  <c r="DU39" i="5"/>
  <c r="DS39" i="5"/>
  <c r="DV39" i="5"/>
  <c r="B239" i="25" l="1"/>
  <c r="DJ14" i="5"/>
  <c r="DJ34" i="5" s="1"/>
  <c r="DR16" i="5"/>
  <c r="DV15" i="5"/>
  <c r="DZ13" i="5"/>
  <c r="DZ33" i="5" s="1"/>
  <c r="DI14" i="5"/>
  <c r="DI34" i="5" s="1"/>
  <c r="DY13" i="5"/>
  <c r="DY33" i="5" s="1"/>
  <c r="DP16" i="5"/>
  <c r="DN17" i="5"/>
  <c r="DN35" i="5" s="1"/>
  <c r="DM17" i="5"/>
  <c r="DM35" i="5" s="1"/>
  <c r="DU15" i="5"/>
  <c r="DH14" i="5"/>
  <c r="DH34" i="5" s="1"/>
  <c r="DT15" i="5"/>
  <c r="DQ16" i="5"/>
  <c r="DX13" i="5"/>
  <c r="DX33" i="5" s="1"/>
  <c r="DG14" i="5"/>
  <c r="DG34" i="5" s="1"/>
  <c r="DK17" i="5"/>
  <c r="DK35" i="5" s="1"/>
  <c r="DL17" i="5"/>
  <c r="DL35" i="5" s="1"/>
  <c r="DO16" i="5"/>
  <c r="DW13" i="5"/>
  <c r="DW33" i="5" s="1"/>
  <c r="DS15" i="5"/>
  <c r="C47" i="5"/>
  <c r="GX87" i="5"/>
  <c r="GV87" i="5"/>
  <c r="GW87" i="5"/>
  <c r="GS87" i="5"/>
  <c r="GU87" i="5"/>
  <c r="GT87" i="5"/>
  <c r="GR87" i="5"/>
  <c r="GN87" i="5"/>
  <c r="GQ87" i="5"/>
  <c r="GP87" i="5"/>
  <c r="GO87" i="5"/>
  <c r="FP87" i="5"/>
  <c r="CD87" i="5"/>
  <c r="BM87" i="5"/>
  <c r="FZ87" i="5"/>
  <c r="DQ87" i="5"/>
  <c r="BF87" i="5"/>
  <c r="FN87" i="5"/>
  <c r="DZ87" i="5"/>
  <c r="FY87" i="5"/>
  <c r="AF87" i="5"/>
  <c r="AD87" i="5"/>
  <c r="BL87" i="5"/>
  <c r="AE87" i="5"/>
  <c r="AV87" i="5"/>
  <c r="ES87" i="5"/>
  <c r="DT87" i="5"/>
  <c r="EZ87" i="5"/>
  <c r="FW87" i="5"/>
  <c r="GB87" i="5"/>
  <c r="FS87" i="5"/>
  <c r="BN87" i="5"/>
  <c r="EE87" i="5"/>
  <c r="EJ87" i="5"/>
  <c r="Y87" i="5"/>
  <c r="FI87" i="5"/>
  <c r="BS87" i="5"/>
  <c r="EI87" i="5"/>
  <c r="BU87" i="5"/>
  <c r="FB87" i="5"/>
  <c r="Q87" i="5"/>
  <c r="FF87" i="5"/>
  <c r="FG87" i="5"/>
  <c r="BR87" i="5"/>
  <c r="CA87" i="5"/>
  <c r="CF87" i="5"/>
  <c r="EU87" i="5"/>
  <c r="BG87" i="5"/>
  <c r="AO87" i="5"/>
  <c r="GG87" i="5"/>
  <c r="AU87" i="5"/>
  <c r="GA87" i="5"/>
  <c r="GC87" i="5"/>
  <c r="FT87" i="5"/>
  <c r="BV87" i="5"/>
  <c r="DS87" i="5"/>
  <c r="EO87" i="5"/>
  <c r="BY87" i="5"/>
  <c r="W87" i="5"/>
  <c r="FR87" i="5"/>
  <c r="ED87" i="5"/>
  <c r="BW87" i="5"/>
  <c r="BK87" i="5"/>
  <c r="V87" i="5"/>
  <c r="BT87" i="5"/>
  <c r="FM87" i="5"/>
  <c r="FU87" i="5"/>
  <c r="GD87" i="5"/>
  <c r="DU87" i="5"/>
  <c r="FQ87" i="5"/>
  <c r="S87" i="5"/>
  <c r="FO87" i="5"/>
  <c r="DC87" i="5"/>
  <c r="CN87" i="5"/>
  <c r="GF87" i="5"/>
  <c r="U87" i="5"/>
  <c r="CP87" i="5"/>
  <c r="I87" i="5"/>
  <c r="GJ87" i="5"/>
  <c r="CI87" i="5"/>
  <c r="DO87" i="5"/>
  <c r="AL87" i="5"/>
  <c r="J87" i="5"/>
  <c r="CO87" i="5"/>
  <c r="BH87" i="5"/>
  <c r="DW87" i="5"/>
  <c r="EY87" i="5"/>
  <c r="BZ87" i="5"/>
  <c r="BX87" i="5"/>
  <c r="GI87" i="5"/>
  <c r="GH87" i="5"/>
  <c r="FC87" i="5"/>
  <c r="FH87" i="5"/>
  <c r="DR87" i="5"/>
  <c r="DB87" i="5"/>
  <c r="GE87" i="5"/>
  <c r="EC87" i="5"/>
  <c r="X87" i="5"/>
  <c r="BI87" i="5"/>
  <c r="AP87" i="5"/>
  <c r="O87" i="5"/>
  <c r="BD87" i="5"/>
  <c r="CZ87" i="5"/>
  <c r="EP87" i="5"/>
  <c r="BJ87" i="5"/>
  <c r="ET87" i="5"/>
  <c r="GL87" i="5"/>
  <c r="EV87" i="5"/>
  <c r="ER87" i="5"/>
  <c r="BB87" i="5"/>
  <c r="T87" i="5"/>
  <c r="BC87" i="5"/>
  <c r="FX87" i="5"/>
  <c r="CG87" i="5"/>
  <c r="CE87" i="5"/>
  <c r="DX87" i="5"/>
  <c r="CH87" i="5"/>
  <c r="FV87" i="5"/>
  <c r="CY87" i="5"/>
  <c r="FD87" i="5"/>
  <c r="E89" i="5"/>
  <c r="FE87" i="5"/>
  <c r="AJ87" i="5"/>
  <c r="BE87" i="5"/>
  <c r="R87" i="5"/>
  <c r="DV87" i="5"/>
  <c r="DM87" i="5"/>
  <c r="EQ87" i="5"/>
  <c r="FA87" i="5"/>
  <c r="CX87" i="5"/>
  <c r="DG87" i="5"/>
  <c r="GK87" i="5"/>
  <c r="DA87" i="5"/>
  <c r="EW87" i="5"/>
  <c r="FJ87" i="5"/>
  <c r="FL87" i="5"/>
  <c r="AR87" i="5"/>
  <c r="FK87" i="5"/>
  <c r="EX87" i="5"/>
  <c r="N87" i="5"/>
  <c r="CQ87" i="5"/>
  <c r="P87" i="5"/>
  <c r="AQ87" i="5"/>
  <c r="BQ87" i="5"/>
  <c r="DN87" i="5"/>
  <c r="AW87" i="5"/>
  <c r="EG87" i="5"/>
  <c r="DL87" i="5"/>
  <c r="AH87" i="5"/>
  <c r="BO87" i="5"/>
  <c r="H87" i="5"/>
  <c r="G87" i="5"/>
  <c r="EF87" i="5"/>
  <c r="EH87" i="5"/>
  <c r="L87" i="5"/>
  <c r="DP87" i="5"/>
  <c r="K87" i="5"/>
  <c r="AK87" i="5"/>
  <c r="AN87" i="5"/>
  <c r="AM87" i="5"/>
  <c r="M87" i="5"/>
  <c r="DD87" i="5"/>
  <c r="CC87" i="5"/>
  <c r="CB87" i="5"/>
  <c r="H86" i="5"/>
  <c r="CW87" i="5"/>
  <c r="CV87" i="5"/>
  <c r="EN87" i="5"/>
  <c r="EM87" i="5"/>
  <c r="EK87" i="5"/>
  <c r="CM87" i="5"/>
  <c r="CJ87" i="5"/>
  <c r="CL87" i="5"/>
  <c r="CK87" i="5"/>
  <c r="AB87" i="5"/>
  <c r="CU87" i="5"/>
  <c r="CT87" i="5"/>
  <c r="CR87" i="5"/>
  <c r="CS87" i="5"/>
  <c r="AG87" i="5"/>
  <c r="BP87" i="5"/>
  <c r="DF87" i="5"/>
  <c r="DE87" i="5"/>
  <c r="EB87" i="5"/>
  <c r="EA87" i="5"/>
  <c r="DY87" i="5"/>
  <c r="AA87" i="5"/>
  <c r="AT87" i="5"/>
  <c r="AS87" i="5"/>
  <c r="DJ87" i="5"/>
  <c r="DK87" i="5"/>
  <c r="BA87" i="5"/>
  <c r="AY87" i="5"/>
  <c r="DI87" i="5"/>
  <c r="DH87" i="5"/>
  <c r="AZ87" i="5"/>
  <c r="EL87" i="5"/>
  <c r="AC87" i="5"/>
  <c r="GM87" i="5"/>
  <c r="AX87" i="5"/>
  <c r="Z87" i="5"/>
  <c r="AI87" i="5"/>
  <c r="DN41" i="5"/>
  <c r="W40" i="5"/>
  <c r="BX40" i="5"/>
  <c r="CD40" i="5"/>
  <c r="AJ40" i="5"/>
  <c r="Z40" i="5"/>
  <c r="BB40" i="5"/>
  <c r="P40" i="5"/>
  <c r="CU40" i="5"/>
  <c r="BR40" i="5"/>
  <c r="AE40" i="5"/>
  <c r="AA40" i="5"/>
  <c r="AS40" i="5"/>
  <c r="AU40" i="5"/>
  <c r="DX39" i="5"/>
  <c r="AK40" i="5"/>
  <c r="CE40" i="5"/>
  <c r="T40" i="5"/>
  <c r="DE40" i="5"/>
  <c r="DG40" i="5"/>
  <c r="DD40" i="5"/>
  <c r="CJ40" i="5"/>
  <c r="BF40" i="5"/>
  <c r="BZ40" i="5"/>
  <c r="DY39" i="5"/>
  <c r="J40" i="5"/>
  <c r="CL40" i="5"/>
  <c r="CM40" i="5"/>
  <c r="AB40" i="5"/>
  <c r="AW40" i="5"/>
  <c r="AO40" i="5"/>
  <c r="AQ40" i="5"/>
  <c r="BM40" i="5"/>
  <c r="BD40" i="5"/>
  <c r="CZ40" i="5"/>
  <c r="BL40" i="5"/>
  <c r="CY40" i="5"/>
  <c r="AM40" i="5"/>
  <c r="DM41" i="5"/>
  <c r="AC40" i="5"/>
  <c r="BU40" i="5"/>
  <c r="BN40" i="5"/>
  <c r="CX40" i="5"/>
  <c r="DL41" i="5"/>
  <c r="CS40" i="5"/>
  <c r="DA40" i="5"/>
  <c r="CQ40" i="5"/>
  <c r="CB40" i="5"/>
  <c r="BT40" i="5"/>
  <c r="Y40" i="5"/>
  <c r="M40" i="5"/>
  <c r="AH40" i="5"/>
  <c r="DF40" i="5"/>
  <c r="CI40" i="5"/>
  <c r="Q40" i="5"/>
  <c r="AZ40" i="5"/>
  <c r="DZ39" i="5"/>
  <c r="CG40" i="5"/>
  <c r="BI40" i="5"/>
  <c r="AL40" i="5"/>
  <c r="BP40" i="5"/>
  <c r="DC40" i="5"/>
  <c r="DH40" i="5"/>
  <c r="AX40" i="5"/>
  <c r="AG40" i="5"/>
  <c r="DJ40" i="5"/>
  <c r="BJ40" i="5"/>
  <c r="BO40" i="5"/>
  <c r="CC40" i="5"/>
  <c r="O40" i="5"/>
  <c r="K40" i="5"/>
  <c r="BW40" i="5"/>
  <c r="CF40" i="5"/>
  <c r="R40" i="5"/>
  <c r="CW40" i="5"/>
  <c r="DW39" i="5"/>
  <c r="AN40" i="5"/>
  <c r="CV40" i="5"/>
  <c r="BH40" i="5"/>
  <c r="AV40" i="5"/>
  <c r="CT40" i="5"/>
  <c r="DB40" i="5"/>
  <c r="BV40" i="5"/>
  <c r="DI40" i="5"/>
  <c r="L40" i="5"/>
  <c r="CA40" i="5"/>
  <c r="CK40" i="5"/>
  <c r="X40" i="5"/>
  <c r="BE40" i="5"/>
  <c r="CO40" i="5"/>
  <c r="BG40" i="5"/>
  <c r="S40" i="5"/>
  <c r="AT40" i="5"/>
  <c r="CR40" i="5"/>
  <c r="AI40" i="5"/>
  <c r="CH40" i="5"/>
  <c r="CN40" i="5"/>
  <c r="BC40" i="5"/>
  <c r="DK41" i="5"/>
  <c r="AF40" i="5"/>
  <c r="CP40" i="5"/>
  <c r="AD40" i="5"/>
  <c r="BA40" i="5"/>
  <c r="V40" i="5"/>
  <c r="AR40" i="5"/>
  <c r="U40" i="5"/>
  <c r="AY40" i="5"/>
  <c r="BY40" i="5"/>
  <c r="N40" i="5"/>
  <c r="BS40" i="5"/>
  <c r="AP40" i="5"/>
  <c r="BK40" i="5"/>
  <c r="BQ40" i="5"/>
  <c r="B240" i="25" l="1"/>
  <c r="ED13" i="5"/>
  <c r="ED33" i="5" s="1"/>
  <c r="DZ15" i="5"/>
  <c r="DV16" i="5"/>
  <c r="DN14" i="5"/>
  <c r="DN34" i="5" s="1"/>
  <c r="DL14" i="5"/>
  <c r="DL34" i="5" s="1"/>
  <c r="DU16" i="5"/>
  <c r="DT16" i="5"/>
  <c r="EB13" i="5"/>
  <c r="EB33" i="5" s="1"/>
  <c r="DM14" i="5"/>
  <c r="DM34" i="5" s="1"/>
  <c r="DY15" i="5"/>
  <c r="EC13" i="5"/>
  <c r="EC33" i="5" s="1"/>
  <c r="DX15" i="5"/>
  <c r="DQ17" i="5"/>
  <c r="DQ35" i="5" s="1"/>
  <c r="DR17" i="5"/>
  <c r="DR35" i="5" s="1"/>
  <c r="DK14" i="5"/>
  <c r="DK34" i="5" s="1"/>
  <c r="DS16" i="5"/>
  <c r="DW15" i="5"/>
  <c r="EA13" i="5"/>
  <c r="EA33" i="5" s="1"/>
  <c r="DO17" i="5"/>
  <c r="DO35" i="5" s="1"/>
  <c r="DP17" i="5"/>
  <c r="DP35" i="5" s="1"/>
  <c r="D51" i="5"/>
  <c r="D52" i="5" s="1"/>
  <c r="D58" i="5" s="1"/>
  <c r="D83" i="5" s="1"/>
  <c r="C51" i="5"/>
  <c r="BD45" i="5"/>
  <c r="BD46" i="5" s="1"/>
  <c r="BD47" i="5" s="1"/>
  <c r="X45" i="5"/>
  <c r="X46" i="5" s="1"/>
  <c r="X47" i="5" s="1"/>
  <c r="DC45" i="5"/>
  <c r="DC46" i="5" s="1"/>
  <c r="DC47" i="5" s="1"/>
  <c r="AK45" i="5"/>
  <c r="AK46" i="5" s="1"/>
  <c r="AK47" i="5" s="1"/>
  <c r="K45" i="5"/>
  <c r="K46" i="5" s="1"/>
  <c r="K47" i="5" s="1"/>
  <c r="CG45" i="5"/>
  <c r="CG46" i="5" s="1"/>
  <c r="CG47" i="5" s="1"/>
  <c r="CD45" i="5"/>
  <c r="CD46" i="5" s="1"/>
  <c r="CD47" i="5" s="1"/>
  <c r="O45" i="5"/>
  <c r="O46" i="5" s="1"/>
  <c r="O47" i="5" s="1"/>
  <c r="P45" i="5"/>
  <c r="P46" i="5" s="1"/>
  <c r="P47" i="5" s="1"/>
  <c r="BZ45" i="5"/>
  <c r="BZ46" i="5" s="1"/>
  <c r="BZ47" i="5" s="1"/>
  <c r="CM45" i="5"/>
  <c r="CM46" i="5" s="1"/>
  <c r="CM47" i="5" s="1"/>
  <c r="S45" i="5"/>
  <c r="S46" i="5" s="1"/>
  <c r="S47" i="5" s="1"/>
  <c r="CA45" i="5"/>
  <c r="CA46" i="5" s="1"/>
  <c r="CA47" i="5" s="1"/>
  <c r="AU45" i="5"/>
  <c r="AU46" i="5" s="1"/>
  <c r="AU47" i="5" s="1"/>
  <c r="BT45" i="5"/>
  <c r="BT46" i="5" s="1"/>
  <c r="BT47" i="5" s="1"/>
  <c r="BP45" i="5"/>
  <c r="BP46" i="5" s="1"/>
  <c r="BP47" i="5" s="1"/>
  <c r="AX45" i="5"/>
  <c r="AX46" i="5" s="1"/>
  <c r="AX47" i="5" s="1"/>
  <c r="DD45" i="5"/>
  <c r="DD46" i="5" s="1"/>
  <c r="DD47" i="5" s="1"/>
  <c r="CY45" i="5"/>
  <c r="CY46" i="5" s="1"/>
  <c r="CY47" i="5" s="1"/>
  <c r="BO45" i="5"/>
  <c r="BO46" i="5" s="1"/>
  <c r="BO47" i="5" s="1"/>
  <c r="AV45" i="5"/>
  <c r="AV46" i="5" s="1"/>
  <c r="AV47" i="5" s="1"/>
  <c r="U45" i="5"/>
  <c r="U46" i="5" s="1"/>
  <c r="U47" i="5" s="1"/>
  <c r="CT45" i="5"/>
  <c r="CT46" i="5" s="1"/>
  <c r="CT47" i="5" s="1"/>
  <c r="AF45" i="5"/>
  <c r="AF46" i="5" s="1"/>
  <c r="AF47" i="5" s="1"/>
  <c r="T45" i="5"/>
  <c r="T46" i="5" s="1"/>
  <c r="T47" i="5" s="1"/>
  <c r="DI45" i="5"/>
  <c r="DI46" i="5" s="1"/>
  <c r="DI47" i="5" s="1"/>
  <c r="BS45" i="5"/>
  <c r="BS46" i="5" s="1"/>
  <c r="BS47" i="5" s="1"/>
  <c r="CS45" i="5"/>
  <c r="CS46" i="5" s="1"/>
  <c r="CS47" i="5" s="1"/>
  <c r="AP45" i="5"/>
  <c r="AP46" i="5" s="1"/>
  <c r="AP47" i="5" s="1"/>
  <c r="AE45" i="5"/>
  <c r="AE46" i="5" s="1"/>
  <c r="AE47" i="5" s="1"/>
  <c r="BJ45" i="5"/>
  <c r="BJ46" i="5" s="1"/>
  <c r="BJ47" i="5" s="1"/>
  <c r="F45" i="5"/>
  <c r="CH45" i="5"/>
  <c r="CH46" i="5" s="1"/>
  <c r="CH47" i="5" s="1"/>
  <c r="AW45" i="5"/>
  <c r="AW46" i="5" s="1"/>
  <c r="AW47" i="5" s="1"/>
  <c r="CK45" i="5"/>
  <c r="CK46" i="5" s="1"/>
  <c r="CK47" i="5" s="1"/>
  <c r="CQ45" i="5"/>
  <c r="CQ46" i="5" s="1"/>
  <c r="CQ47" i="5" s="1"/>
  <c r="AY45" i="5"/>
  <c r="AY46" i="5" s="1"/>
  <c r="AY47" i="5" s="1"/>
  <c r="AB45" i="5"/>
  <c r="AB46" i="5" s="1"/>
  <c r="AB47" i="5" s="1"/>
  <c r="Y45" i="5"/>
  <c r="Y46" i="5" s="1"/>
  <c r="Y47" i="5" s="1"/>
  <c r="L45" i="5"/>
  <c r="L46" i="5" s="1"/>
  <c r="L47" i="5" s="1"/>
  <c r="BE45" i="5"/>
  <c r="BE46" i="5" s="1"/>
  <c r="BE47" i="5" s="1"/>
  <c r="BG45" i="5"/>
  <c r="BG46" i="5" s="1"/>
  <c r="BG47" i="5" s="1"/>
  <c r="BW45" i="5"/>
  <c r="BW46" i="5" s="1"/>
  <c r="BW47" i="5" s="1"/>
  <c r="AM45" i="5"/>
  <c r="AM46" i="5" s="1"/>
  <c r="AM47" i="5" s="1"/>
  <c r="BA45" i="5"/>
  <c r="BA46" i="5" s="1"/>
  <c r="BA47" i="5" s="1"/>
  <c r="M45" i="5"/>
  <c r="M46" i="5" s="1"/>
  <c r="M47" i="5" s="1"/>
  <c r="N45" i="5"/>
  <c r="N46" i="5" s="1"/>
  <c r="N47" i="5" s="1"/>
  <c r="BY45" i="5"/>
  <c r="BY46" i="5" s="1"/>
  <c r="BY47" i="5" s="1"/>
  <c r="AS45" i="5"/>
  <c r="AS46" i="5" s="1"/>
  <c r="AS47" i="5" s="1"/>
  <c r="CC45" i="5"/>
  <c r="CC46" i="5" s="1"/>
  <c r="CC47" i="5" s="1"/>
  <c r="Q45" i="5"/>
  <c r="Q46" i="5" s="1"/>
  <c r="Q47" i="5" s="1"/>
  <c r="CN45" i="5"/>
  <c r="CN46" i="5" s="1"/>
  <c r="CN47" i="5" s="1"/>
  <c r="BR45" i="5"/>
  <c r="BR46" i="5" s="1"/>
  <c r="BR47" i="5" s="1"/>
  <c r="CU45" i="5"/>
  <c r="CU46" i="5" s="1"/>
  <c r="CU47" i="5" s="1"/>
  <c r="AH45" i="5"/>
  <c r="AH46" i="5" s="1"/>
  <c r="AH47" i="5" s="1"/>
  <c r="J45" i="5"/>
  <c r="J46" i="5" s="1"/>
  <c r="J47" i="5" s="1"/>
  <c r="AO45" i="5"/>
  <c r="AO46" i="5" s="1"/>
  <c r="AO47" i="5" s="1"/>
  <c r="BX45" i="5"/>
  <c r="BX46" i="5" s="1"/>
  <c r="BX47" i="5" s="1"/>
  <c r="BB45" i="5"/>
  <c r="BB46" i="5" s="1"/>
  <c r="BB47" i="5" s="1"/>
  <c r="CP45" i="5"/>
  <c r="CP46" i="5" s="1"/>
  <c r="CP47" i="5" s="1"/>
  <c r="AI45" i="5"/>
  <c r="AI46" i="5" s="1"/>
  <c r="AI47" i="5" s="1"/>
  <c r="AL45" i="5"/>
  <c r="AL46" i="5" s="1"/>
  <c r="AL47" i="5" s="1"/>
  <c r="BK45" i="5"/>
  <c r="BK46" i="5" s="1"/>
  <c r="BK47" i="5" s="1"/>
  <c r="CX45" i="5"/>
  <c r="CX46" i="5" s="1"/>
  <c r="CX47" i="5" s="1"/>
  <c r="CO45" i="5"/>
  <c r="CO46" i="5" s="1"/>
  <c r="CO47" i="5" s="1"/>
  <c r="CV45" i="5"/>
  <c r="CV46" i="5" s="1"/>
  <c r="CV47" i="5" s="1"/>
  <c r="AT45" i="5"/>
  <c r="AT46" i="5" s="1"/>
  <c r="AT47" i="5" s="1"/>
  <c r="BM45" i="5"/>
  <c r="BM46" i="5" s="1"/>
  <c r="BM47" i="5" s="1"/>
  <c r="CF45" i="5"/>
  <c r="CF46" i="5" s="1"/>
  <c r="CF47" i="5" s="1"/>
  <c r="CL45" i="5"/>
  <c r="CL46" i="5" s="1"/>
  <c r="CL47" i="5" s="1"/>
  <c r="BH45" i="5"/>
  <c r="BH46" i="5" s="1"/>
  <c r="BH47" i="5" s="1"/>
  <c r="G45" i="5"/>
  <c r="G46" i="5" s="1"/>
  <c r="G47" i="5" s="1"/>
  <c r="AD45" i="5"/>
  <c r="AD46" i="5" s="1"/>
  <c r="AD47" i="5" s="1"/>
  <c r="AZ45" i="5"/>
  <c r="AZ46" i="5" s="1"/>
  <c r="AZ47" i="5" s="1"/>
  <c r="AJ45" i="5"/>
  <c r="AJ46" i="5" s="1"/>
  <c r="AJ47" i="5" s="1"/>
  <c r="DA45" i="5"/>
  <c r="DA46" i="5" s="1"/>
  <c r="DA47" i="5" s="1"/>
  <c r="DB45" i="5"/>
  <c r="DB46" i="5" s="1"/>
  <c r="DB47" i="5" s="1"/>
  <c r="AG45" i="5"/>
  <c r="AG46" i="5" s="1"/>
  <c r="AG47" i="5" s="1"/>
  <c r="DG45" i="5"/>
  <c r="DG46" i="5" s="1"/>
  <c r="DG47" i="5" s="1"/>
  <c r="CR45" i="5"/>
  <c r="CR46" i="5" s="1"/>
  <c r="CR47" i="5" s="1"/>
  <c r="CJ45" i="5"/>
  <c r="CJ46" i="5" s="1"/>
  <c r="CJ47" i="5" s="1"/>
  <c r="BF45" i="5"/>
  <c r="BF46" i="5" s="1"/>
  <c r="BF47" i="5" s="1"/>
  <c r="AQ45" i="5"/>
  <c r="AQ46" i="5" s="1"/>
  <c r="AQ47" i="5" s="1"/>
  <c r="I45" i="5"/>
  <c r="I46" i="5" s="1"/>
  <c r="I47" i="5" s="1"/>
  <c r="CB45" i="5"/>
  <c r="CB46" i="5" s="1"/>
  <c r="CB47" i="5" s="1"/>
  <c r="BV45" i="5"/>
  <c r="BV46" i="5" s="1"/>
  <c r="BV47" i="5" s="1"/>
  <c r="AN45" i="5"/>
  <c r="AN46" i="5" s="1"/>
  <c r="AN47" i="5" s="1"/>
  <c r="CZ45" i="5"/>
  <c r="CZ46" i="5" s="1"/>
  <c r="CZ47" i="5" s="1"/>
  <c r="H45" i="5"/>
  <c r="H46" i="5" s="1"/>
  <c r="H47" i="5" s="1"/>
  <c r="Z45" i="5"/>
  <c r="Z46" i="5" s="1"/>
  <c r="Z47" i="5" s="1"/>
  <c r="CI45" i="5"/>
  <c r="CI46" i="5" s="1"/>
  <c r="CI47" i="5" s="1"/>
  <c r="AA45" i="5"/>
  <c r="AA46" i="5" s="1"/>
  <c r="AA47" i="5" s="1"/>
  <c r="CE45" i="5"/>
  <c r="CE46" i="5" s="1"/>
  <c r="CE47" i="5" s="1"/>
  <c r="AC45" i="5"/>
  <c r="AC46" i="5" s="1"/>
  <c r="AC47" i="5" s="1"/>
  <c r="BC45" i="5"/>
  <c r="BC46" i="5" s="1"/>
  <c r="BC47" i="5" s="1"/>
  <c r="V45" i="5"/>
  <c r="V46" i="5" s="1"/>
  <c r="V47" i="5" s="1"/>
  <c r="BI45" i="5"/>
  <c r="BI46" i="5" s="1"/>
  <c r="BI47" i="5" s="1"/>
  <c r="DH45" i="5"/>
  <c r="DH46" i="5" s="1"/>
  <c r="DH47" i="5" s="1"/>
  <c r="R45" i="5"/>
  <c r="R46" i="5" s="1"/>
  <c r="R47" i="5" s="1"/>
  <c r="BU45" i="5"/>
  <c r="BU46" i="5" s="1"/>
  <c r="BU47" i="5" s="1"/>
  <c r="W45" i="5"/>
  <c r="W46" i="5" s="1"/>
  <c r="W47" i="5" s="1"/>
  <c r="DJ45" i="5"/>
  <c r="DJ46" i="5" s="1"/>
  <c r="DJ47" i="5" s="1"/>
  <c r="BN45" i="5"/>
  <c r="BN46" i="5" s="1"/>
  <c r="BN47" i="5" s="1"/>
  <c r="BQ45" i="5"/>
  <c r="BQ46" i="5" s="1"/>
  <c r="BQ47" i="5" s="1"/>
  <c r="CW45" i="5"/>
  <c r="CW46" i="5" s="1"/>
  <c r="CW47" i="5" s="1"/>
  <c r="DE45" i="5"/>
  <c r="DE46" i="5" s="1"/>
  <c r="DE47" i="5" s="1"/>
  <c r="DF45" i="5"/>
  <c r="DF46" i="5" s="1"/>
  <c r="DF47" i="5" s="1"/>
  <c r="BL45" i="5"/>
  <c r="BL46" i="5" s="1"/>
  <c r="BL47" i="5" s="1"/>
  <c r="AR45" i="5"/>
  <c r="AR46" i="5" s="1"/>
  <c r="AR47" i="5" s="1"/>
  <c r="H88" i="5"/>
  <c r="DO41" i="5"/>
  <c r="EB39" i="5"/>
  <c r="DP41" i="5"/>
  <c r="DR41" i="5"/>
  <c r="ED39" i="5"/>
  <c r="DM40" i="5"/>
  <c r="EA39" i="5"/>
  <c r="DQ41" i="5"/>
  <c r="EC39" i="5"/>
  <c r="DN40" i="5"/>
  <c r="DK40" i="5"/>
  <c r="DL40" i="5"/>
  <c r="IA68" i="5" l="1"/>
  <c r="IB20" i="5"/>
  <c r="HX68" i="5"/>
  <c r="HT21" i="5"/>
  <c r="HS26" i="5"/>
  <c r="HX71" i="5"/>
  <c r="ID70" i="5"/>
  <c r="IB72" i="5"/>
  <c r="ID26" i="5"/>
  <c r="IB71" i="5"/>
  <c r="IB24" i="5"/>
  <c r="HV20" i="5"/>
  <c r="ID19" i="5"/>
  <c r="HU23" i="5"/>
  <c r="HV72" i="5"/>
  <c r="HZ20" i="5"/>
  <c r="IC18" i="5"/>
  <c r="IA70" i="5"/>
  <c r="ID72" i="5"/>
  <c r="HW73" i="5"/>
  <c r="HX23" i="5"/>
  <c r="HW21" i="5"/>
  <c r="HU73" i="5"/>
  <c r="HW71" i="5"/>
  <c r="HZ71" i="5"/>
  <c r="ID68" i="5"/>
  <c r="HZ72" i="5"/>
  <c r="HS70" i="5"/>
  <c r="HX18" i="5"/>
  <c r="HR20" i="5"/>
  <c r="HZ69" i="5"/>
  <c r="IB19" i="5"/>
  <c r="HR23" i="5"/>
  <c r="HR21" i="5"/>
  <c r="HU25" i="5"/>
  <c r="HW25" i="5"/>
  <c r="HR25" i="5"/>
  <c r="HY26" i="5"/>
  <c r="IA24" i="5"/>
  <c r="IA22" i="5"/>
  <c r="HZ68" i="5"/>
  <c r="HY20" i="5"/>
  <c r="HR70" i="5"/>
  <c r="HV19" i="5"/>
  <c r="IC21" i="5"/>
  <c r="HX19" i="5"/>
  <c r="HR19" i="5"/>
  <c r="IC25" i="5"/>
  <c r="HT19" i="5"/>
  <c r="IC23" i="5"/>
  <c r="HV71" i="5"/>
  <c r="HR24" i="5"/>
  <c r="IA26" i="5"/>
  <c r="HZ26" i="5"/>
  <c r="HS22" i="5"/>
  <c r="HS18" i="5"/>
  <c r="ID21" i="5"/>
  <c r="IC69" i="5"/>
  <c r="HS68" i="5"/>
  <c r="ID18" i="5"/>
  <c r="IB23" i="5"/>
  <c r="HY22" i="5"/>
  <c r="HV18" i="5"/>
  <c r="HV70" i="5"/>
  <c r="HW69" i="5"/>
  <c r="HU69" i="5"/>
  <c r="HX69" i="5"/>
  <c r="HV23" i="5"/>
  <c r="HY24" i="5"/>
  <c r="IB70" i="5"/>
  <c r="IC19" i="5"/>
  <c r="HT24" i="5"/>
  <c r="HS21" i="5"/>
  <c r="HW22" i="5"/>
  <c r="HT71" i="5"/>
  <c r="HZ21" i="5"/>
  <c r="ID25" i="5"/>
  <c r="HW70" i="5"/>
  <c r="HX25" i="5"/>
  <c r="HX22" i="5"/>
  <c r="HS72" i="5"/>
  <c r="IA69" i="5"/>
  <c r="ID24" i="5"/>
  <c r="HU19" i="5"/>
  <c r="HT70" i="5"/>
  <c r="IB69" i="5"/>
  <c r="IC72" i="5"/>
  <c r="HW68" i="5"/>
  <c r="HY68" i="5"/>
  <c r="HZ25" i="5"/>
  <c r="HU21" i="5"/>
  <c r="IB73" i="5"/>
  <c r="HX26" i="5"/>
  <c r="HV26" i="5"/>
  <c r="IA72" i="5"/>
  <c r="HX21" i="5"/>
  <c r="HT20" i="5"/>
  <c r="IB21" i="5"/>
  <c r="IC71" i="5"/>
  <c r="ID20" i="5"/>
  <c r="HV68" i="5"/>
  <c r="HT18" i="5"/>
  <c r="HU24" i="5"/>
  <c r="HS25" i="5"/>
  <c r="IA23" i="5"/>
  <c r="HS19" i="5"/>
  <c r="HU20" i="5"/>
  <c r="IC68" i="5"/>
  <c r="IA19" i="5"/>
  <c r="IA20" i="5"/>
  <c r="IB25" i="5"/>
  <c r="ID71" i="5"/>
  <c r="HY69" i="5"/>
  <c r="HX24" i="5"/>
  <c r="HT25" i="5"/>
  <c r="HX20" i="5"/>
  <c r="HW18" i="5"/>
  <c r="IC24" i="5"/>
  <c r="HZ23" i="5"/>
  <c r="HY21" i="5"/>
  <c r="HX70" i="5"/>
  <c r="HY19" i="5"/>
  <c r="HS23" i="5"/>
  <c r="HV25" i="5"/>
  <c r="HY23" i="5"/>
  <c r="HU68" i="5"/>
  <c r="ID69" i="5"/>
  <c r="HX72" i="5"/>
  <c r="HY18" i="5"/>
  <c r="HT26" i="5"/>
  <c r="ID22" i="5"/>
  <c r="HS71" i="5"/>
  <c r="IC20" i="5"/>
  <c r="IB68" i="5"/>
  <c r="HT69" i="5"/>
  <c r="IC22" i="5"/>
  <c r="HW20" i="5"/>
  <c r="HS73" i="5"/>
  <c r="HW23" i="5"/>
  <c r="HS24" i="5"/>
  <c r="HT73" i="5"/>
  <c r="IA71" i="5"/>
  <c r="HY71" i="5"/>
  <c r="HV69" i="5"/>
  <c r="HU26" i="5"/>
  <c r="HT72" i="5"/>
  <c r="HT22" i="5"/>
  <c r="HX73" i="5"/>
  <c r="ID23" i="5"/>
  <c r="HZ70" i="5"/>
  <c r="HY72" i="5"/>
  <c r="HZ24" i="5"/>
  <c r="HU18" i="5"/>
  <c r="IC26" i="5"/>
  <c r="HT23" i="5"/>
  <c r="HS20" i="5"/>
  <c r="IA25" i="5"/>
  <c r="HU72" i="5"/>
  <c r="IA73" i="5"/>
  <c r="IA18" i="5"/>
  <c r="HV22" i="5"/>
  <c r="HW19" i="5"/>
  <c r="HY25" i="5"/>
  <c r="HY70" i="5"/>
  <c r="IC73" i="5"/>
  <c r="HV21" i="5"/>
  <c r="IB18" i="5"/>
  <c r="HU70" i="5"/>
  <c r="HU71" i="5"/>
  <c r="IB26" i="5"/>
  <c r="IA21" i="5"/>
  <c r="HS69" i="5"/>
  <c r="HU22" i="5"/>
  <c r="HY73" i="5"/>
  <c r="HV73" i="5"/>
  <c r="HZ73" i="5"/>
  <c r="HW72" i="5"/>
  <c r="HZ18" i="5"/>
  <c r="IC70" i="5"/>
  <c r="HW24" i="5"/>
  <c r="ID73" i="5"/>
  <c r="HW26" i="5"/>
  <c r="HT68" i="5"/>
  <c r="HZ19" i="5"/>
  <c r="HZ22" i="5"/>
  <c r="IB22" i="5"/>
  <c r="HV24" i="5"/>
  <c r="IC12" i="5"/>
  <c r="HX11" i="5"/>
  <c r="HY11" i="5"/>
  <c r="HY12" i="5"/>
  <c r="ID12" i="5"/>
  <c r="IB12" i="5"/>
  <c r="IA11" i="5"/>
  <c r="HZ11" i="5"/>
  <c r="IA12" i="5"/>
  <c r="IA13" i="5"/>
  <c r="ID14" i="5"/>
  <c r="IB11" i="5"/>
  <c r="ID11" i="5"/>
  <c r="IC13" i="5"/>
  <c r="ID15" i="5"/>
  <c r="IC11" i="5"/>
  <c r="IB13" i="5"/>
  <c r="ID16" i="5"/>
  <c r="ID13" i="5"/>
  <c r="DN45" i="5"/>
  <c r="DN46" i="5" s="1"/>
  <c r="DN47" i="5" s="1"/>
  <c r="DM45" i="5"/>
  <c r="DM46" i="5" s="1"/>
  <c r="DM47" i="5" s="1"/>
  <c r="DL45" i="5"/>
  <c r="DL46" i="5" s="1"/>
  <c r="DL47" i="5" s="1"/>
  <c r="DK45" i="5"/>
  <c r="DK46" i="5" s="1"/>
  <c r="DK47" i="5" s="1"/>
  <c r="DK51" i="5" s="1"/>
  <c r="DK52" i="5" s="1"/>
  <c r="DK58" i="5" s="1"/>
  <c r="DR14" i="5"/>
  <c r="DR34" i="5" s="1"/>
  <c r="ED15" i="5"/>
  <c r="EH13" i="5"/>
  <c r="EH33" i="5" s="1"/>
  <c r="DZ16" i="5"/>
  <c r="DP14" i="5"/>
  <c r="DP34" i="5" s="1"/>
  <c r="DU17" i="5"/>
  <c r="DU35" i="5" s="1"/>
  <c r="DV17" i="5"/>
  <c r="DV35" i="5" s="1"/>
  <c r="DQ14" i="5"/>
  <c r="DQ34" i="5" s="1"/>
  <c r="DY16" i="5"/>
  <c r="EF13" i="5"/>
  <c r="EF33" i="5" s="1"/>
  <c r="EG13" i="5"/>
  <c r="EG33" i="5" s="1"/>
  <c r="EB15" i="5"/>
  <c r="EC15" i="5"/>
  <c r="DX16" i="5"/>
  <c r="DW16" i="5"/>
  <c r="EA15" i="5"/>
  <c r="DO14" i="5"/>
  <c r="DO34" i="5" s="1"/>
  <c r="DS17" i="5"/>
  <c r="DS35" i="5" s="1"/>
  <c r="DT17" i="5"/>
  <c r="DT35" i="5" s="1"/>
  <c r="EE13" i="5"/>
  <c r="EE33" i="5" s="1"/>
  <c r="C52" i="5"/>
  <c r="F46" i="5"/>
  <c r="G86" i="5"/>
  <c r="G88" i="5" s="1"/>
  <c r="D89" i="5"/>
  <c r="CN51" i="5"/>
  <c r="CN52" i="5" s="1"/>
  <c r="CN58" i="5" s="1"/>
  <c r="CE51" i="5"/>
  <c r="CE52" i="5" s="1"/>
  <c r="CE58" i="5" s="1"/>
  <c r="CZ51" i="5"/>
  <c r="CZ52" i="5" s="1"/>
  <c r="CZ58" i="5" s="1"/>
  <c r="AY51" i="5"/>
  <c r="AY52" i="5" s="1"/>
  <c r="AY58" i="5" s="1"/>
  <c r="AN51" i="5"/>
  <c r="AN52" i="5" s="1"/>
  <c r="AN58" i="5" s="1"/>
  <c r="AD51" i="5"/>
  <c r="AD52" i="5" s="1"/>
  <c r="AD58" i="5" s="1"/>
  <c r="BQ51" i="5"/>
  <c r="BQ52" i="5" s="1"/>
  <c r="BQ58" i="5" s="1"/>
  <c r="R51" i="5"/>
  <c r="R52" i="5" s="1"/>
  <c r="R58" i="5" s="1"/>
  <c r="DI51" i="5"/>
  <c r="DI52" i="5" s="1"/>
  <c r="DI58" i="5" s="1"/>
  <c r="AR51" i="5"/>
  <c r="AR52" i="5" s="1"/>
  <c r="AR58" i="5" s="1"/>
  <c r="AJ51" i="5"/>
  <c r="AJ52" i="5" s="1"/>
  <c r="AJ58" i="5" s="1"/>
  <c r="AE51" i="5"/>
  <c r="AE52" i="5" s="1"/>
  <c r="AE58" i="5" s="1"/>
  <c r="O51" i="5"/>
  <c r="O52" i="5" s="1"/>
  <c r="O58" i="5" s="1"/>
  <c r="BJ51" i="5"/>
  <c r="BJ52" i="5" s="1"/>
  <c r="BJ58" i="5" s="1"/>
  <c r="AV51" i="5"/>
  <c r="AV52" i="5" s="1"/>
  <c r="AV58" i="5" s="1"/>
  <c r="I51" i="5"/>
  <c r="I52" i="5" s="1"/>
  <c r="I58" i="5" s="1"/>
  <c r="AM51" i="5"/>
  <c r="AM52" i="5" s="1"/>
  <c r="AM58" i="5" s="1"/>
  <c r="AI51" i="5"/>
  <c r="AI52" i="5" s="1"/>
  <c r="AI58" i="5" s="1"/>
  <c r="P51" i="5"/>
  <c r="P52" i="5" s="1"/>
  <c r="P58" i="5" s="1"/>
  <c r="BK51" i="5"/>
  <c r="BK52" i="5" s="1"/>
  <c r="BK58" i="5" s="1"/>
  <c r="BO51" i="5"/>
  <c r="BO52" i="5" s="1"/>
  <c r="BO58" i="5" s="1"/>
  <c r="Q51" i="5"/>
  <c r="Q52" i="5" s="1"/>
  <c r="Q58" i="5" s="1"/>
  <c r="BE51" i="5"/>
  <c r="BE52" i="5" s="1"/>
  <c r="BE58" i="5" s="1"/>
  <c r="J51" i="5"/>
  <c r="J52" i="5" s="1"/>
  <c r="J58" i="5" s="1"/>
  <c r="U51" i="5"/>
  <c r="U52" i="5" s="1"/>
  <c r="U58" i="5" s="1"/>
  <c r="CB51" i="5"/>
  <c r="CB52" i="5" s="1"/>
  <c r="CB58" i="5" s="1"/>
  <c r="CL51" i="5"/>
  <c r="CL52" i="5" s="1"/>
  <c r="CL58" i="5" s="1"/>
  <c r="BB51" i="5"/>
  <c r="BB52" i="5" s="1"/>
  <c r="BB58" i="5" s="1"/>
  <c r="BV51" i="5"/>
  <c r="BV52" i="5" s="1"/>
  <c r="BV58" i="5" s="1"/>
  <c r="V51" i="5"/>
  <c r="V52" i="5" s="1"/>
  <c r="V58" i="5" s="1"/>
  <c r="CU51" i="5"/>
  <c r="CU52" i="5" s="1"/>
  <c r="CU58" i="5" s="1"/>
  <c r="DC51" i="5"/>
  <c r="DC52" i="5" s="1"/>
  <c r="DC58" i="5" s="1"/>
  <c r="BT51" i="5"/>
  <c r="BT52" i="5" s="1"/>
  <c r="BT58" i="5" s="1"/>
  <c r="AF51" i="5"/>
  <c r="AF52" i="5" s="1"/>
  <c r="AF58" i="5" s="1"/>
  <c r="AH51" i="5"/>
  <c r="AH52" i="5" s="1"/>
  <c r="AH58" i="5" s="1"/>
  <c r="CQ51" i="5"/>
  <c r="CQ52" i="5" s="1"/>
  <c r="CQ58" i="5" s="1"/>
  <c r="DJ51" i="5"/>
  <c r="DJ52" i="5" s="1"/>
  <c r="DJ58" i="5" s="1"/>
  <c r="CK51" i="5"/>
  <c r="CK52" i="5" s="1"/>
  <c r="CK58" i="5" s="1"/>
  <c r="H51" i="5"/>
  <c r="CV51" i="5"/>
  <c r="CV52" i="5" s="1"/>
  <c r="CV58" i="5" s="1"/>
  <c r="Z51" i="5"/>
  <c r="Z52" i="5" s="1"/>
  <c r="Z58" i="5" s="1"/>
  <c r="CD51" i="5"/>
  <c r="CD52" i="5" s="1"/>
  <c r="CD58" i="5" s="1"/>
  <c r="AK51" i="5"/>
  <c r="AK52" i="5" s="1"/>
  <c r="AK58" i="5" s="1"/>
  <c r="CX51" i="5"/>
  <c r="CX52" i="5" s="1"/>
  <c r="CX58" i="5" s="1"/>
  <c r="CP51" i="5"/>
  <c r="CP52" i="5" s="1"/>
  <c r="CP58" i="5" s="1"/>
  <c r="BR51" i="5"/>
  <c r="BR52" i="5" s="1"/>
  <c r="BR58" i="5" s="1"/>
  <c r="BW51" i="5"/>
  <c r="BW52" i="5" s="1"/>
  <c r="BW58" i="5" s="1"/>
  <c r="CY51" i="5"/>
  <c r="CY52" i="5" s="1"/>
  <c r="CY58" i="5" s="1"/>
  <c r="S51" i="5"/>
  <c r="S52" i="5" s="1"/>
  <c r="S58" i="5" s="1"/>
  <c r="W51" i="5"/>
  <c r="W52" i="5" s="1"/>
  <c r="W58" i="5" s="1"/>
  <c r="CR51" i="5"/>
  <c r="CR52" i="5" s="1"/>
  <c r="CR58" i="5" s="1"/>
  <c r="CO51" i="5"/>
  <c r="CO52" i="5" s="1"/>
  <c r="CO58" i="5" s="1"/>
  <c r="AS51" i="5"/>
  <c r="AS52" i="5" s="1"/>
  <c r="AS58" i="5" s="1"/>
  <c r="BG51" i="5"/>
  <c r="BG52" i="5" s="1"/>
  <c r="BG58" i="5" s="1"/>
  <c r="CM51" i="5"/>
  <c r="CM52" i="5" s="1"/>
  <c r="CM58" i="5" s="1"/>
  <c r="CT51" i="5"/>
  <c r="CT52" i="5" s="1"/>
  <c r="CT58" i="5" s="1"/>
  <c r="DE51" i="5"/>
  <c r="DE52" i="5" s="1"/>
  <c r="DE58" i="5" s="1"/>
  <c r="CH51" i="5"/>
  <c r="CH52" i="5" s="1"/>
  <c r="CH58" i="5" s="1"/>
  <c r="BZ51" i="5"/>
  <c r="BZ52" i="5" s="1"/>
  <c r="BZ58" i="5" s="1"/>
  <c r="AZ51" i="5"/>
  <c r="AZ52" i="5" s="1"/>
  <c r="AZ58" i="5" s="1"/>
  <c r="BY51" i="5"/>
  <c r="BY52" i="5" s="1"/>
  <c r="BY58" i="5" s="1"/>
  <c r="X51" i="5"/>
  <c r="X52" i="5" s="1"/>
  <c r="X58" i="5" s="1"/>
  <c r="AO51" i="5"/>
  <c r="AO52" i="5" s="1"/>
  <c r="AO58" i="5" s="1"/>
  <c r="AA51" i="5"/>
  <c r="AA52" i="5" s="1"/>
  <c r="AA58" i="5" s="1"/>
  <c r="BA51" i="5"/>
  <c r="BA52" i="5" s="1"/>
  <c r="BA58" i="5" s="1"/>
  <c r="AW51" i="5"/>
  <c r="AW52" i="5" s="1"/>
  <c r="AW58" i="5" s="1"/>
  <c r="BF51" i="5"/>
  <c r="BF52" i="5" s="1"/>
  <c r="BF58" i="5" s="1"/>
  <c r="AT51" i="5"/>
  <c r="AT52" i="5" s="1"/>
  <c r="AT58" i="5" s="1"/>
  <c r="AB51" i="5"/>
  <c r="AB52" i="5" s="1"/>
  <c r="AB58" i="5" s="1"/>
  <c r="AQ51" i="5"/>
  <c r="AQ52" i="5" s="1"/>
  <c r="AQ58" i="5" s="1"/>
  <c r="CC51" i="5"/>
  <c r="CC52" i="5" s="1"/>
  <c r="CC58" i="5" s="1"/>
  <c r="BU51" i="5"/>
  <c r="BU52" i="5" s="1"/>
  <c r="BU58" i="5" s="1"/>
  <c r="CS51" i="5"/>
  <c r="CS52" i="5" s="1"/>
  <c r="CS58" i="5" s="1"/>
  <c r="CA51" i="5"/>
  <c r="CA52" i="5" s="1"/>
  <c r="CA58" i="5" s="1"/>
  <c r="K51" i="5"/>
  <c r="K52" i="5" s="1"/>
  <c r="K58" i="5" s="1"/>
  <c r="BD51" i="5"/>
  <c r="BD52" i="5" s="1"/>
  <c r="BD58" i="5" s="1"/>
  <c r="N51" i="5"/>
  <c r="N52" i="5" s="1"/>
  <c r="N58" i="5" s="1"/>
  <c r="BX51" i="5"/>
  <c r="BX52" i="5" s="1"/>
  <c r="BX58" i="5" s="1"/>
  <c r="CW51" i="5"/>
  <c r="CW52" i="5" s="1"/>
  <c r="CW58" i="5" s="1"/>
  <c r="DG51" i="5"/>
  <c r="DG52" i="5" s="1"/>
  <c r="DG58" i="5" s="1"/>
  <c r="AX51" i="5"/>
  <c r="AX52" i="5" s="1"/>
  <c r="AX58" i="5" s="1"/>
  <c r="L51" i="5"/>
  <c r="L52" i="5" s="1"/>
  <c r="L58" i="5" s="1"/>
  <c r="DF51" i="5"/>
  <c r="DF52" i="5" s="1"/>
  <c r="DF58" i="5" s="1"/>
  <c r="BI51" i="5"/>
  <c r="BI52" i="5" s="1"/>
  <c r="BI58" i="5" s="1"/>
  <c r="BP51" i="5"/>
  <c r="BP52" i="5" s="1"/>
  <c r="BP58" i="5" s="1"/>
  <c r="AP51" i="5"/>
  <c r="AP52" i="5" s="1"/>
  <c r="AP58" i="5" s="1"/>
  <c r="T51" i="5"/>
  <c r="T52" i="5" s="1"/>
  <c r="T58" i="5" s="1"/>
  <c r="AC51" i="5"/>
  <c r="AC52" i="5" s="1"/>
  <c r="AC58" i="5" s="1"/>
  <c r="BL51" i="5"/>
  <c r="BL52" i="5" s="1"/>
  <c r="BL58" i="5" s="1"/>
  <c r="BN51" i="5"/>
  <c r="BN52" i="5" s="1"/>
  <c r="BN58" i="5" s="1"/>
  <c r="BC51" i="5"/>
  <c r="BC52" i="5" s="1"/>
  <c r="BC58" i="5" s="1"/>
  <c r="CI51" i="5"/>
  <c r="CI52" i="5" s="1"/>
  <c r="CI58" i="5" s="1"/>
  <c r="AG51" i="5"/>
  <c r="AG52" i="5" s="1"/>
  <c r="AG58" i="5" s="1"/>
  <c r="M51" i="5"/>
  <c r="M52" i="5" s="1"/>
  <c r="M58" i="5" s="1"/>
  <c r="BS51" i="5"/>
  <c r="BS52" i="5" s="1"/>
  <c r="BS58" i="5" s="1"/>
  <c r="AU51" i="5"/>
  <c r="AU52" i="5" s="1"/>
  <c r="AU58" i="5" s="1"/>
  <c r="DA51" i="5"/>
  <c r="DA52" i="5" s="1"/>
  <c r="DA58" i="5" s="1"/>
  <c r="CF51" i="5"/>
  <c r="CF52" i="5" s="1"/>
  <c r="CF58" i="5" s="1"/>
  <c r="BH51" i="5"/>
  <c r="BH52" i="5" s="1"/>
  <c r="BH58" i="5" s="1"/>
  <c r="AL51" i="5"/>
  <c r="AL52" i="5" s="1"/>
  <c r="AL58" i="5" s="1"/>
  <c r="AL83" i="5" s="1"/>
  <c r="Y51" i="5"/>
  <c r="Y52" i="5" s="1"/>
  <c r="Y58" i="5" s="1"/>
  <c r="DB51" i="5"/>
  <c r="DB52" i="5" s="1"/>
  <c r="DB58" i="5" s="1"/>
  <c r="DD51" i="5"/>
  <c r="DD52" i="5" s="1"/>
  <c r="DD58" i="5" s="1"/>
  <c r="CG51" i="5"/>
  <c r="CG52" i="5" s="1"/>
  <c r="CG58" i="5" s="1"/>
  <c r="CJ51" i="5"/>
  <c r="CJ52" i="5" s="1"/>
  <c r="CJ58" i="5" s="1"/>
  <c r="DH51" i="5"/>
  <c r="DH52" i="5" s="1"/>
  <c r="DH58" i="5" s="1"/>
  <c r="BM51" i="5"/>
  <c r="BM52" i="5" s="1"/>
  <c r="BM58" i="5" s="1"/>
  <c r="DO40" i="5"/>
  <c r="DQ40" i="5"/>
  <c r="DS41" i="5"/>
  <c r="DP40" i="5"/>
  <c r="DT41" i="5"/>
  <c r="EG39" i="5"/>
  <c r="DR40" i="5"/>
  <c r="DU41" i="5"/>
  <c r="DV41" i="5"/>
  <c r="EE39" i="5"/>
  <c r="EH39" i="5"/>
  <c r="EF39" i="5"/>
  <c r="DN51" i="5" l="1"/>
  <c r="DN52" i="5" s="1"/>
  <c r="DN58" i="5" s="1"/>
  <c r="DN83" i="5" s="1"/>
  <c r="DL51" i="5"/>
  <c r="DL52" i="5" s="1"/>
  <c r="DL58" i="5" s="1"/>
  <c r="DL83" i="5" s="1"/>
  <c r="DL89" i="5" s="1"/>
  <c r="DM51" i="5"/>
  <c r="DM52" i="5" s="1"/>
  <c r="DM58" i="5" s="1"/>
  <c r="DM83" i="5" s="1"/>
  <c r="DO45" i="5"/>
  <c r="DO46" i="5" s="1"/>
  <c r="DO47" i="5" s="1"/>
  <c r="DO51" i="5" s="1"/>
  <c r="DO52" i="5" s="1"/>
  <c r="DO58" i="5" s="1"/>
  <c r="DO83" i="5" s="1"/>
  <c r="DQ45" i="5"/>
  <c r="DQ46" i="5" s="1"/>
  <c r="DQ47" i="5" s="1"/>
  <c r="DP45" i="5"/>
  <c r="DP46" i="5" s="1"/>
  <c r="DP47" i="5" s="1"/>
  <c r="DR45" i="5"/>
  <c r="DR46" i="5" s="1"/>
  <c r="DR47" i="5" s="1"/>
  <c r="ED16" i="5"/>
  <c r="DV14" i="5"/>
  <c r="DV34" i="5" s="1"/>
  <c r="EH15" i="5"/>
  <c r="EL13" i="5"/>
  <c r="EL33" i="5" s="1"/>
  <c r="EG15" i="5"/>
  <c r="DU14" i="5"/>
  <c r="DU34" i="5" s="1"/>
  <c r="DZ17" i="5"/>
  <c r="DZ35" i="5" s="1"/>
  <c r="DY17" i="5"/>
  <c r="DY35" i="5" s="1"/>
  <c r="EJ13" i="5"/>
  <c r="EJ33" i="5" s="1"/>
  <c r="EC16" i="5"/>
  <c r="EF15" i="5"/>
  <c r="DT14" i="5"/>
  <c r="DT34" i="5" s="1"/>
  <c r="EB16" i="5"/>
  <c r="EK13" i="5"/>
  <c r="EK33" i="5" s="1"/>
  <c r="EE15" i="5"/>
  <c r="DW17" i="5"/>
  <c r="DW35" i="5" s="1"/>
  <c r="DX17" i="5"/>
  <c r="DX35" i="5" s="1"/>
  <c r="DS14" i="5"/>
  <c r="DS34" i="5" s="1"/>
  <c r="EI13" i="5"/>
  <c r="EI33" i="5" s="1"/>
  <c r="EA16" i="5"/>
  <c r="F47" i="5"/>
  <c r="C58" i="5"/>
  <c r="IA32" i="5"/>
  <c r="HC81" i="5"/>
  <c r="HT76" i="5"/>
  <c r="HZ50" i="5"/>
  <c r="IB77" i="5"/>
  <c r="HB62" i="5"/>
  <c r="HQ62" i="5"/>
  <c r="HV77" i="5"/>
  <c r="HK80" i="5"/>
  <c r="HZ57" i="5"/>
  <c r="HN57" i="5"/>
  <c r="HX32" i="5"/>
  <c r="HJ54" i="5"/>
  <c r="HE54" i="5"/>
  <c r="HH81" i="5"/>
  <c r="HG53" i="5"/>
  <c r="HR81" i="5"/>
  <c r="HX81" i="5"/>
  <c r="ID33" i="5"/>
  <c r="HI50" i="5"/>
  <c r="HY50" i="5"/>
  <c r="HW53" i="5"/>
  <c r="HI32" i="5"/>
  <c r="HC62" i="5"/>
  <c r="HL77" i="5"/>
  <c r="IA53" i="5"/>
  <c r="HQ50" i="5"/>
  <c r="HN77" i="5"/>
  <c r="HF57" i="5"/>
  <c r="HR54" i="5"/>
  <c r="HC77" i="5"/>
  <c r="HG77" i="5"/>
  <c r="HZ32" i="5"/>
  <c r="HM53" i="5"/>
  <c r="IB54" i="5"/>
  <c r="HH54" i="5"/>
  <c r="HV54" i="5"/>
  <c r="HU53" i="5"/>
  <c r="HC57" i="5"/>
  <c r="HQ32" i="5"/>
  <c r="HY62" i="5"/>
  <c r="IC57" i="5"/>
  <c r="HZ80" i="5"/>
  <c r="HN54" i="5"/>
  <c r="HL76" i="5"/>
  <c r="HF77" i="5"/>
  <c r="HG50" i="5"/>
  <c r="ID32" i="5"/>
  <c r="HS81" i="5"/>
  <c r="HD32" i="5"/>
  <c r="HQ33" i="5"/>
  <c r="HC50" i="5"/>
  <c r="ID50" i="5"/>
  <c r="IB81" i="5"/>
  <c r="HO53" i="5"/>
  <c r="HZ81" i="5"/>
  <c r="HR80" i="5"/>
  <c r="HR76" i="5"/>
  <c r="HN50" i="5"/>
  <c r="HH80" i="5"/>
  <c r="HZ62" i="5"/>
  <c r="IC28" i="5"/>
  <c r="ID34" i="5"/>
  <c r="HV62" i="5"/>
  <c r="HN81" i="5"/>
  <c r="HW50" i="5"/>
  <c r="HK54" i="5"/>
  <c r="HJ76" i="5"/>
  <c r="HG76" i="5"/>
  <c r="HF62" i="5"/>
  <c r="HD53" i="5"/>
  <c r="HE76" i="5"/>
  <c r="HP54" i="5"/>
  <c r="HT57" i="5"/>
  <c r="HE53" i="5"/>
  <c r="HS62" i="5"/>
  <c r="HG62" i="5"/>
  <c r="HJ50" i="5"/>
  <c r="IC32" i="5"/>
  <c r="HJ32" i="5"/>
  <c r="IC62" i="5"/>
  <c r="HI57" i="5"/>
  <c r="HH62" i="5"/>
  <c r="HH76" i="5"/>
  <c r="HL50" i="5"/>
  <c r="HR77" i="5"/>
  <c r="HW33" i="5"/>
  <c r="HO81" i="5"/>
  <c r="HG32" i="5"/>
  <c r="HM80" i="5"/>
  <c r="HS53" i="5"/>
  <c r="HZ54" i="5"/>
  <c r="HF54" i="5"/>
  <c r="HG57" i="5"/>
  <c r="HF33" i="5"/>
  <c r="HO62" i="5"/>
  <c r="HR32" i="5"/>
  <c r="HZ53" i="5"/>
  <c r="HD80" i="5"/>
  <c r="HW57" i="5"/>
  <c r="HO54" i="5"/>
  <c r="HW76" i="5"/>
  <c r="HK33" i="5"/>
  <c r="HK50" i="5"/>
  <c r="HO50" i="5"/>
  <c r="HK57" i="5"/>
  <c r="IC54" i="5"/>
  <c r="HM33" i="5"/>
  <c r="HZ77" i="5"/>
  <c r="HZ76" i="5"/>
  <c r="HP76" i="5"/>
  <c r="HG81" i="5"/>
  <c r="HN33" i="5"/>
  <c r="HW62" i="5"/>
  <c r="HO33" i="5"/>
  <c r="HF81" i="5"/>
  <c r="HI76" i="5"/>
  <c r="HX54" i="5"/>
  <c r="HU80" i="5"/>
  <c r="HN53" i="5"/>
  <c r="HJ80" i="5"/>
  <c r="ID80" i="5"/>
  <c r="IC29" i="5"/>
  <c r="DB83" i="5"/>
  <c r="DB89" i="5" s="1"/>
  <c r="AP83" i="5"/>
  <c r="AP89" i="5" s="1"/>
  <c r="BF83" i="5"/>
  <c r="BR83" i="5"/>
  <c r="BR89" i="5" s="1"/>
  <c r="BB83" i="5"/>
  <c r="CJ83" i="5"/>
  <c r="CJ89" i="5" s="1"/>
  <c r="CC83" i="5"/>
  <c r="BZ83" i="5"/>
  <c r="BZ89" i="5" s="1"/>
  <c r="DC83" i="5"/>
  <c r="DC89" i="5" s="1"/>
  <c r="R83" i="5"/>
  <c r="BS83" i="5"/>
  <c r="DG83" i="5"/>
  <c r="DG89" i="5" s="1"/>
  <c r="AO83" i="5"/>
  <c r="AO89" i="5" s="1"/>
  <c r="AY83" i="5"/>
  <c r="BH83" i="5"/>
  <c r="BH89" i="5" s="1"/>
  <c r="S83" i="5"/>
  <c r="CP83" i="5"/>
  <c r="BO83" i="5"/>
  <c r="BO89" i="5" s="1"/>
  <c r="I83" i="5"/>
  <c r="L86" i="5" s="1"/>
  <c r="L88" i="5" s="1"/>
  <c r="AJ83" i="5"/>
  <c r="AJ89" i="5" s="1"/>
  <c r="AD83" i="5"/>
  <c r="CZ83" i="5"/>
  <c r="CZ89" i="5" s="1"/>
  <c r="DD83" i="5"/>
  <c r="BN83" i="5"/>
  <c r="BN89" i="5" s="1"/>
  <c r="DF83" i="5"/>
  <c r="DF89" i="5" s="1"/>
  <c r="CW83" i="5"/>
  <c r="CW89" i="5" s="1"/>
  <c r="AB83" i="5"/>
  <c r="AB89" i="5" s="1"/>
  <c r="CT83" i="5"/>
  <c r="CT89" i="5" s="1"/>
  <c r="CY83" i="5"/>
  <c r="CY89" i="5" s="1"/>
  <c r="CX83" i="5"/>
  <c r="CV83" i="5"/>
  <c r="CQ83" i="5"/>
  <c r="CQ89" i="5" s="1"/>
  <c r="U83" i="5"/>
  <c r="U89" i="5" s="1"/>
  <c r="BK83" i="5"/>
  <c r="BK89" i="5" s="1"/>
  <c r="AV83" i="5"/>
  <c r="AV89" i="5" s="1"/>
  <c r="CE83" i="5"/>
  <c r="CH86" i="5" s="1"/>
  <c r="CH88" i="5" s="1"/>
  <c r="N83" i="5"/>
  <c r="N89" i="5" s="1"/>
  <c r="AA83" i="5"/>
  <c r="AA89" i="5" s="1"/>
  <c r="W83" i="5"/>
  <c r="W89" i="5" s="1"/>
  <c r="Z83" i="5"/>
  <c r="Z89" i="5" s="1"/>
  <c r="Q83" i="5"/>
  <c r="BM83" i="5"/>
  <c r="BM89" i="5" s="1"/>
  <c r="AU83" i="5"/>
  <c r="BD83" i="5"/>
  <c r="BD89" i="5" s="1"/>
  <c r="AW83" i="5"/>
  <c r="AW89" i="5" s="1"/>
  <c r="CL83" i="5"/>
  <c r="CL89" i="5" s="1"/>
  <c r="AE83" i="5"/>
  <c r="BP83" i="5"/>
  <c r="AQ83" i="5"/>
  <c r="AQ89" i="5" s="1"/>
  <c r="CH83" i="5"/>
  <c r="CH89" i="5" s="1"/>
  <c r="CU83" i="5"/>
  <c r="BQ83" i="5"/>
  <c r="BC83" i="5"/>
  <c r="DE83" i="5"/>
  <c r="CS83" i="5"/>
  <c r="CS89" i="5" s="1"/>
  <c r="AK83" i="5"/>
  <c r="AK89" i="5" s="1"/>
  <c r="V83" i="5"/>
  <c r="V89" i="5" s="1"/>
  <c r="CN83" i="5"/>
  <c r="L83" i="5"/>
  <c r="L89" i="5" s="1"/>
  <c r="BY83" i="5"/>
  <c r="CB86" i="5" s="1"/>
  <c r="CB88" i="5" s="1"/>
  <c r="CM83" i="5"/>
  <c r="CO83" i="5"/>
  <c r="CO89" i="5" s="1"/>
  <c r="CD83" i="5"/>
  <c r="CD89" i="5" s="1"/>
  <c r="CK83" i="5"/>
  <c r="BV83" i="5"/>
  <c r="BV89" i="5" s="1"/>
  <c r="BJ83" i="5"/>
  <c r="AR83" i="5"/>
  <c r="AR89" i="5" s="1"/>
  <c r="AN83" i="5"/>
  <c r="AN89" i="5" s="1"/>
  <c r="BT83" i="5"/>
  <c r="BT89" i="5" s="1"/>
  <c r="AI83" i="5"/>
  <c r="AI89" i="5" s="1"/>
  <c r="Y83" i="5"/>
  <c r="DJ83" i="5"/>
  <c r="DJ89" i="5" s="1"/>
  <c r="AM83" i="5"/>
  <c r="AM89" i="5" s="1"/>
  <c r="DK83" i="5"/>
  <c r="DK89" i="5" s="1"/>
  <c r="CI83" i="5"/>
  <c r="CI89" i="5" s="1"/>
  <c r="K83" i="5"/>
  <c r="N86" i="5" s="1"/>
  <c r="N88" i="5" s="1"/>
  <c r="BA83" i="5"/>
  <c r="BA89" i="5" s="1"/>
  <c r="BG83" i="5"/>
  <c r="BG89" i="5" s="1"/>
  <c r="CB83" i="5"/>
  <c r="CB89" i="5" s="1"/>
  <c r="CG83" i="5"/>
  <c r="CG89" i="5" s="1"/>
  <c r="M83" i="5"/>
  <c r="P86" i="5" s="1"/>
  <c r="P88" i="5" s="1"/>
  <c r="BI83" i="5"/>
  <c r="BI89" i="5" s="1"/>
  <c r="CA83" i="5"/>
  <c r="CA89" i="5" s="1"/>
  <c r="X83" i="5"/>
  <c r="X89" i="5" s="1"/>
  <c r="AS83" i="5"/>
  <c r="DH83" i="5"/>
  <c r="DH89" i="5" s="1"/>
  <c r="BL83" i="5"/>
  <c r="BL89" i="5" s="1"/>
  <c r="AT83" i="5"/>
  <c r="AH83" i="5"/>
  <c r="J83" i="5"/>
  <c r="M86" i="5" s="1"/>
  <c r="M88" i="5" s="1"/>
  <c r="CF83" i="5"/>
  <c r="AC83" i="5"/>
  <c r="AC89" i="5" s="1"/>
  <c r="DA83" i="5"/>
  <c r="AG83" i="5"/>
  <c r="AG89" i="5" s="1"/>
  <c r="T83" i="5"/>
  <c r="T89" i="5" s="1"/>
  <c r="AX83" i="5"/>
  <c r="AX89" i="5" s="1"/>
  <c r="BX83" i="5"/>
  <c r="BU83" i="5"/>
  <c r="BU89" i="5" s="1"/>
  <c r="AZ83" i="5"/>
  <c r="AZ89" i="5" s="1"/>
  <c r="CR83" i="5"/>
  <c r="BW83" i="5"/>
  <c r="BW89" i="5" s="1"/>
  <c r="AF83" i="5"/>
  <c r="BE83" i="5"/>
  <c r="BE89" i="5" s="1"/>
  <c r="P83" i="5"/>
  <c r="O83" i="5"/>
  <c r="O89" i="5" s="1"/>
  <c r="DI83" i="5"/>
  <c r="DI89" i="5" s="1"/>
  <c r="H52" i="5"/>
  <c r="AL89" i="5"/>
  <c r="EJ39" i="5"/>
  <c r="DY41" i="5"/>
  <c r="DZ41" i="5"/>
  <c r="EL39" i="5"/>
  <c r="EI39" i="5"/>
  <c r="DV40" i="5"/>
  <c r="DX41" i="5"/>
  <c r="EK39" i="5"/>
  <c r="DS40" i="5"/>
  <c r="DT40" i="5"/>
  <c r="DU40" i="5"/>
  <c r="DW41" i="5"/>
  <c r="CI86" i="5" l="1"/>
  <c r="CI88" i="5" s="1"/>
  <c r="CX86" i="5"/>
  <c r="CX88" i="5" s="1"/>
  <c r="BI86" i="5"/>
  <c r="BI88" i="5" s="1"/>
  <c r="BM86" i="5"/>
  <c r="BM88" i="5" s="1"/>
  <c r="AG86" i="5"/>
  <c r="AG88" i="5" s="1"/>
  <c r="S86" i="5"/>
  <c r="S88" i="5" s="1"/>
  <c r="T86" i="5"/>
  <c r="T88" i="5" s="1"/>
  <c r="AO86" i="5"/>
  <c r="AO88" i="5" s="1"/>
  <c r="CU86" i="5"/>
  <c r="CU88" i="5" s="1"/>
  <c r="AV86" i="5"/>
  <c r="AV88" i="5" s="1"/>
  <c r="CP86" i="5"/>
  <c r="CP88" i="5" s="1"/>
  <c r="BF86" i="5"/>
  <c r="BF88" i="5" s="1"/>
  <c r="BV86" i="5"/>
  <c r="BV88" i="5" s="1"/>
  <c r="CA86" i="5"/>
  <c r="CA88" i="5" s="1"/>
  <c r="CQ86" i="5"/>
  <c r="CQ88" i="5" s="1"/>
  <c r="U86" i="5"/>
  <c r="U88" i="5" s="1"/>
  <c r="BT86" i="5"/>
  <c r="BT88" i="5" s="1"/>
  <c r="AK86" i="5"/>
  <c r="AK88" i="5" s="1"/>
  <c r="AW86" i="5"/>
  <c r="AW88" i="5" s="1"/>
  <c r="AI86" i="5"/>
  <c r="AI88" i="5" s="1"/>
  <c r="AB86" i="5"/>
  <c r="AB88" i="5" s="1"/>
  <c r="AH86" i="5"/>
  <c r="AH88" i="5" s="1"/>
  <c r="CY86" i="5"/>
  <c r="CY88" i="5" s="1"/>
  <c r="DG86" i="5"/>
  <c r="DG88" i="5" s="1"/>
  <c r="CF86" i="5"/>
  <c r="CF88" i="5" s="1"/>
  <c r="BE86" i="5"/>
  <c r="BE88" i="5" s="1"/>
  <c r="AX86" i="5"/>
  <c r="AX88" i="5" s="1"/>
  <c r="CS86" i="5"/>
  <c r="CS88" i="5" s="1"/>
  <c r="CN86" i="5"/>
  <c r="CN88" i="5" s="1"/>
  <c r="BS86" i="5"/>
  <c r="BS88" i="5" s="1"/>
  <c r="V86" i="5"/>
  <c r="V88" i="5" s="1"/>
  <c r="DD86" i="5"/>
  <c r="DD88" i="5" s="1"/>
  <c r="DH86" i="5"/>
  <c r="DH88" i="5" s="1"/>
  <c r="DA86" i="5"/>
  <c r="DA88" i="5" s="1"/>
  <c r="BB86" i="5"/>
  <c r="BB88" i="5" s="1"/>
  <c r="DM89" i="5"/>
  <c r="DP51" i="5"/>
  <c r="DP52" i="5" s="1"/>
  <c r="DP58" i="5" s="1"/>
  <c r="DP83" i="5" s="1"/>
  <c r="DP89" i="5" s="1"/>
  <c r="DS45" i="5"/>
  <c r="DS46" i="5" s="1"/>
  <c r="DS47" i="5" s="1"/>
  <c r="DS51" i="5" s="1"/>
  <c r="DS52" i="5" s="1"/>
  <c r="DS58" i="5" s="1"/>
  <c r="DS83" i="5" s="1"/>
  <c r="DS89" i="5" s="1"/>
  <c r="DU45" i="5"/>
  <c r="DU46" i="5" s="1"/>
  <c r="DU47" i="5" s="1"/>
  <c r="DV45" i="5"/>
  <c r="DV46" i="5" s="1"/>
  <c r="DV47" i="5" s="1"/>
  <c r="DT45" i="5"/>
  <c r="DT46" i="5" s="1"/>
  <c r="DT47" i="5" s="1"/>
  <c r="DR51" i="5"/>
  <c r="DR52" i="5" s="1"/>
  <c r="DR58" i="5" s="1"/>
  <c r="DR83" i="5" s="1"/>
  <c r="DR89" i="5" s="1"/>
  <c r="DQ51" i="5"/>
  <c r="DQ52" i="5" s="1"/>
  <c r="DQ58" i="5" s="1"/>
  <c r="DQ83" i="5" s="1"/>
  <c r="DQ89" i="5" s="1"/>
  <c r="EL15" i="5"/>
  <c r="EP13" i="5"/>
  <c r="EP33" i="5" s="1"/>
  <c r="EH16" i="5"/>
  <c r="DZ14" i="5"/>
  <c r="DZ34" i="5" s="1"/>
  <c r="DX14" i="5"/>
  <c r="DX34" i="5" s="1"/>
  <c r="EJ15" i="5"/>
  <c r="EN13" i="5"/>
  <c r="EN33" i="5" s="1"/>
  <c r="EO13" i="5"/>
  <c r="EO33" i="5" s="1"/>
  <c r="EC17" i="5"/>
  <c r="EC35" i="5" s="1"/>
  <c r="ED17" i="5"/>
  <c r="ED35" i="5" s="1"/>
  <c r="EG16" i="5"/>
  <c r="DY14" i="5"/>
  <c r="DY34" i="5" s="1"/>
  <c r="EF16" i="5"/>
  <c r="EK15" i="5"/>
  <c r="EE16" i="5"/>
  <c r="EM13" i="5"/>
  <c r="EM33" i="5" s="1"/>
  <c r="EI15" i="5"/>
  <c r="DW14" i="5"/>
  <c r="DW34" i="5" s="1"/>
  <c r="EA17" i="5"/>
  <c r="EA35" i="5" s="1"/>
  <c r="EB17" i="5"/>
  <c r="EB35" i="5" s="1"/>
  <c r="IA63" i="5"/>
  <c r="F51" i="5"/>
  <c r="G51" i="5"/>
  <c r="G52" i="5" s="1"/>
  <c r="G58" i="5" s="1"/>
  <c r="G83" i="5" s="1"/>
  <c r="J86" i="5" s="1"/>
  <c r="J88" i="5" s="1"/>
  <c r="C83" i="5"/>
  <c r="HL78" i="5"/>
  <c r="E99" i="20" s="1"/>
  <c r="HG78" i="5"/>
  <c r="E94" i="20" s="1"/>
  <c r="HR82" i="5"/>
  <c r="F105" i="20" s="1"/>
  <c r="IB33" i="5"/>
  <c r="HW32" i="5"/>
  <c r="HS57" i="5"/>
  <c r="HV80" i="5"/>
  <c r="IC77" i="5"/>
  <c r="HT53" i="5"/>
  <c r="HT63" i="5" s="1"/>
  <c r="HQ81" i="5"/>
  <c r="HV81" i="5"/>
  <c r="HS77" i="5"/>
  <c r="IB32" i="5"/>
  <c r="IC76" i="5"/>
  <c r="HU81" i="5"/>
  <c r="HU82" i="5" s="1"/>
  <c r="F108" i="20" s="1"/>
  <c r="HN62" i="5"/>
  <c r="HO64" i="5" s="1"/>
  <c r="HW81" i="5"/>
  <c r="HK62" i="5"/>
  <c r="ID54" i="5"/>
  <c r="ID64" i="5" s="1"/>
  <c r="HE80" i="5"/>
  <c r="ID53" i="5"/>
  <c r="ID63" i="5" s="1"/>
  <c r="HQ80" i="5"/>
  <c r="HX80" i="5"/>
  <c r="HX82" i="5" s="1"/>
  <c r="F111" i="20" s="1"/>
  <c r="IB62" i="5"/>
  <c r="IC64" i="5" s="1"/>
  <c r="HH53" i="5"/>
  <c r="HH63" i="5" s="1"/>
  <c r="HS50" i="5"/>
  <c r="IC81" i="5"/>
  <c r="HE50" i="5"/>
  <c r="HH32" i="5"/>
  <c r="IC80" i="5"/>
  <c r="HN32" i="5"/>
  <c r="HD50" i="5"/>
  <c r="IB57" i="5"/>
  <c r="HT54" i="5"/>
  <c r="HT64" i="5" s="1"/>
  <c r="HJ53" i="5"/>
  <c r="HL53" i="5"/>
  <c r="HK81" i="5"/>
  <c r="HK82" i="5" s="1"/>
  <c r="F98" i="20" s="1"/>
  <c r="HL28" i="5"/>
  <c r="HL29" i="5"/>
  <c r="HP53" i="5"/>
  <c r="HP63" i="5" s="1"/>
  <c r="HS54" i="5"/>
  <c r="IB53" i="5"/>
  <c r="HJ81" i="5"/>
  <c r="HJ82" i="5" s="1"/>
  <c r="F97" i="20" s="1"/>
  <c r="HD33" i="5"/>
  <c r="HQ53" i="5"/>
  <c r="HV32" i="5"/>
  <c r="HP64" i="5"/>
  <c r="HT29" i="5"/>
  <c r="HT28" i="5"/>
  <c r="HP32" i="5"/>
  <c r="IA76" i="5"/>
  <c r="HU29" i="5"/>
  <c r="HU28" i="5"/>
  <c r="HT62" i="5"/>
  <c r="HU63" i="5" s="1"/>
  <c r="HQ28" i="5"/>
  <c r="HQ29" i="5"/>
  <c r="HE57" i="5"/>
  <c r="HZ82" i="5"/>
  <c r="F113" i="20" s="1"/>
  <c r="HY77" i="5"/>
  <c r="HY33" i="5"/>
  <c r="HC76" i="5"/>
  <c r="HC78" i="5" s="1"/>
  <c r="E90" i="20" s="1"/>
  <c r="HD76" i="5"/>
  <c r="HN76" i="5"/>
  <c r="HN78" i="5" s="1"/>
  <c r="E101" i="20" s="1"/>
  <c r="HG80" i="5"/>
  <c r="HG82" i="5" s="1"/>
  <c r="F94" i="20" s="1"/>
  <c r="HW63" i="5"/>
  <c r="HY57" i="5"/>
  <c r="HD81" i="5"/>
  <c r="HD82" i="5" s="1"/>
  <c r="F91" i="20" s="1"/>
  <c r="IA62" i="5"/>
  <c r="IB64" i="5" s="1"/>
  <c r="HO80" i="5"/>
  <c r="HO82" i="5" s="1"/>
  <c r="F102" i="20" s="1"/>
  <c r="HK29" i="5"/>
  <c r="HK28" i="5"/>
  <c r="HR64" i="5"/>
  <c r="HH57" i="5"/>
  <c r="HL81" i="5"/>
  <c r="HT50" i="5"/>
  <c r="HP80" i="5"/>
  <c r="HY80" i="5"/>
  <c r="IA54" i="5"/>
  <c r="IA64" i="5" s="1"/>
  <c r="HH28" i="5"/>
  <c r="HH29" i="5"/>
  <c r="HO32" i="5"/>
  <c r="HP50" i="5"/>
  <c r="IA81" i="5"/>
  <c r="HH77" i="5"/>
  <c r="HH78" i="5" s="1"/>
  <c r="E95" i="20" s="1"/>
  <c r="HU62" i="5"/>
  <c r="HU77" i="5"/>
  <c r="IA57" i="5"/>
  <c r="HF29" i="5"/>
  <c r="HF28" i="5"/>
  <c r="HH64" i="5"/>
  <c r="HS32" i="5"/>
  <c r="HG63" i="5"/>
  <c r="HP81" i="5"/>
  <c r="HO76" i="5"/>
  <c r="HE28" i="5"/>
  <c r="HE29" i="5"/>
  <c r="HU50" i="5"/>
  <c r="HR50" i="5"/>
  <c r="HW80" i="5"/>
  <c r="HK53" i="5"/>
  <c r="HD63" i="5"/>
  <c r="HS33" i="5"/>
  <c r="HK32" i="5"/>
  <c r="HI80" i="5"/>
  <c r="HB80" i="5"/>
  <c r="HB82" i="5" s="1"/>
  <c r="F89" i="20" s="1"/>
  <c r="HC80" i="5"/>
  <c r="HC82" i="5" s="1"/>
  <c r="F90" i="20" s="1"/>
  <c r="HI53" i="5"/>
  <c r="HI63" i="5" s="1"/>
  <c r="HW54" i="5"/>
  <c r="HW64" i="5" s="1"/>
  <c r="HO57" i="5"/>
  <c r="HC54" i="5"/>
  <c r="HC64" i="5" s="1"/>
  <c r="HD54" i="5"/>
  <c r="HD64" i="5" s="1"/>
  <c r="HF53" i="5"/>
  <c r="HJ77" i="5"/>
  <c r="HJ78" i="5" s="1"/>
  <c r="E97" i="20" s="1"/>
  <c r="HF32" i="5"/>
  <c r="HD28" i="5"/>
  <c r="HD29" i="5"/>
  <c r="HR33" i="5"/>
  <c r="HZ64" i="5"/>
  <c r="HZ63" i="5"/>
  <c r="HH82" i="5"/>
  <c r="F95" i="20" s="1"/>
  <c r="HJ57" i="5"/>
  <c r="HQ76" i="5"/>
  <c r="HL33" i="5"/>
  <c r="HN29" i="5"/>
  <c r="HN28" i="5"/>
  <c r="HZ78" i="5"/>
  <c r="E113" i="20" s="1"/>
  <c r="HR29" i="5"/>
  <c r="HR28" i="5"/>
  <c r="HZ33" i="5"/>
  <c r="HM77" i="5"/>
  <c r="HG54" i="5"/>
  <c r="HG64" i="5" s="1"/>
  <c r="HL62" i="5"/>
  <c r="IA77" i="5"/>
  <c r="HD57" i="5"/>
  <c r="HM76" i="5"/>
  <c r="HP77" i="5"/>
  <c r="HP78" i="5" s="1"/>
  <c r="E103" i="20" s="1"/>
  <c r="HM28" i="5"/>
  <c r="HM29" i="5"/>
  <c r="HS80" i="5"/>
  <c r="HS82" i="5" s="1"/>
  <c r="F106" i="20" s="1"/>
  <c r="HM62" i="5"/>
  <c r="HL54" i="5"/>
  <c r="HP33" i="5"/>
  <c r="HS28" i="5"/>
  <c r="HS29" i="5"/>
  <c r="HW29" i="5"/>
  <c r="HW28" i="5"/>
  <c r="HC63" i="5"/>
  <c r="HX64" i="5"/>
  <c r="HM32" i="5"/>
  <c r="HP62" i="5"/>
  <c r="HY81" i="5"/>
  <c r="HP57" i="5"/>
  <c r="IA80" i="5"/>
  <c r="HU76" i="5"/>
  <c r="HT32" i="5"/>
  <c r="IB76" i="5"/>
  <c r="IB78" i="5" s="1"/>
  <c r="E115" i="20" s="1"/>
  <c r="IB28" i="5"/>
  <c r="IB29" i="5"/>
  <c r="HR53" i="5"/>
  <c r="HR63" i="5" s="1"/>
  <c r="HM57" i="5"/>
  <c r="HZ29" i="5"/>
  <c r="HZ28" i="5"/>
  <c r="HI62" i="5"/>
  <c r="HU57" i="5"/>
  <c r="HT81" i="5"/>
  <c r="HC32" i="5"/>
  <c r="HC33" i="5"/>
  <c r="HD77" i="5"/>
  <c r="HV76" i="5"/>
  <c r="HV78" i="5" s="1"/>
  <c r="E109" i="20" s="1"/>
  <c r="HM54" i="5"/>
  <c r="HY53" i="5"/>
  <c r="HL32" i="5"/>
  <c r="HX62" i="5"/>
  <c r="HY54" i="5"/>
  <c r="HY32" i="5"/>
  <c r="HV53" i="5"/>
  <c r="HK77" i="5"/>
  <c r="HX50" i="5"/>
  <c r="HR57" i="5"/>
  <c r="HU33" i="5"/>
  <c r="HX57" i="5"/>
  <c r="IB80" i="5"/>
  <c r="IB82" i="5" s="1"/>
  <c r="F115" i="20" s="1"/>
  <c r="HW77" i="5"/>
  <c r="HW78" i="5" s="1"/>
  <c r="E110" i="20" s="1"/>
  <c r="HO29" i="5"/>
  <c r="HO28" i="5"/>
  <c r="HG28" i="5"/>
  <c r="HG29" i="5"/>
  <c r="HN80" i="5"/>
  <c r="HN82" i="5" s="1"/>
  <c r="F101" i="20" s="1"/>
  <c r="HQ54" i="5"/>
  <c r="IA28" i="5"/>
  <c r="IA29" i="5"/>
  <c r="IA50" i="5"/>
  <c r="IC33" i="5"/>
  <c r="HJ33" i="5"/>
  <c r="HD62" i="5"/>
  <c r="HE81" i="5"/>
  <c r="HI33" i="5"/>
  <c r="HV33" i="5"/>
  <c r="HJ62" i="5"/>
  <c r="HE62" i="5"/>
  <c r="HE32" i="5"/>
  <c r="HP28" i="5"/>
  <c r="HP29" i="5"/>
  <c r="HT33" i="5"/>
  <c r="IC53" i="5"/>
  <c r="IB50" i="5"/>
  <c r="HF80" i="5"/>
  <c r="HF82" i="5" s="1"/>
  <c r="F93" i="20" s="1"/>
  <c r="HL80" i="5"/>
  <c r="HX76" i="5"/>
  <c r="HM50" i="5"/>
  <c r="HI54" i="5"/>
  <c r="HI64" i="5" s="1"/>
  <c r="HX29" i="5"/>
  <c r="HX28" i="5"/>
  <c r="HK76" i="5"/>
  <c r="ID76" i="5"/>
  <c r="HJ29" i="5"/>
  <c r="HJ28" i="5"/>
  <c r="HQ77" i="5"/>
  <c r="HE33" i="5"/>
  <c r="HV29" i="5"/>
  <c r="HV28" i="5"/>
  <c r="IA33" i="5"/>
  <c r="HH33" i="5"/>
  <c r="HX33" i="5"/>
  <c r="HM81" i="5"/>
  <c r="HM82" i="5" s="1"/>
  <c r="F100" i="20" s="1"/>
  <c r="IC50" i="5"/>
  <c r="HE77" i="5"/>
  <c r="HE78" i="5" s="1"/>
  <c r="E92" i="20" s="1"/>
  <c r="HR78" i="5"/>
  <c r="E105" i="20" s="1"/>
  <c r="HG33" i="5"/>
  <c r="HU54" i="5"/>
  <c r="HT77" i="5"/>
  <c r="HT78" i="5" s="1"/>
  <c r="E107" i="20" s="1"/>
  <c r="HI81" i="5"/>
  <c r="HX53" i="5"/>
  <c r="HX63" i="5" s="1"/>
  <c r="HQ57" i="5"/>
  <c r="HX77" i="5"/>
  <c r="HT80" i="5"/>
  <c r="HI77" i="5"/>
  <c r="HI78" i="5" s="1"/>
  <c r="E96" i="20" s="1"/>
  <c r="HV57" i="5"/>
  <c r="HO77" i="5"/>
  <c r="HU32" i="5"/>
  <c r="HR62" i="5"/>
  <c r="HS63" i="5" s="1"/>
  <c r="HL57" i="5"/>
  <c r="HI28" i="5"/>
  <c r="HI29" i="5"/>
  <c r="HS76" i="5"/>
  <c r="HC29" i="5"/>
  <c r="HC28" i="5"/>
  <c r="HY29" i="5"/>
  <c r="HY28" i="5"/>
  <c r="HH50" i="5"/>
  <c r="HF76" i="5"/>
  <c r="HF78" i="5" s="1"/>
  <c r="E93" i="20" s="1"/>
  <c r="HF50" i="5"/>
  <c r="HY76" i="5"/>
  <c r="HV50" i="5"/>
  <c r="ID57" i="5"/>
  <c r="ID77" i="5"/>
  <c r="ID29" i="5"/>
  <c r="ID28" i="5"/>
  <c r="ID81" i="5"/>
  <c r="ID82" i="5" s="1"/>
  <c r="F117" i="20" s="1"/>
  <c r="ID62" i="5"/>
  <c r="Y86" i="5"/>
  <c r="Y88" i="5" s="1"/>
  <c r="DE86" i="5"/>
  <c r="DE88" i="5" s="1"/>
  <c r="BQ86" i="5"/>
  <c r="BQ88" i="5" s="1"/>
  <c r="AA86" i="5"/>
  <c r="AA88" i="5" s="1"/>
  <c r="DI86" i="5"/>
  <c r="DI88" i="5" s="1"/>
  <c r="DF86" i="5"/>
  <c r="DF88" i="5" s="1"/>
  <c r="CK86" i="5"/>
  <c r="CK88" i="5" s="1"/>
  <c r="AS86" i="5"/>
  <c r="AS88" i="5" s="1"/>
  <c r="CC86" i="5"/>
  <c r="CC88" i="5" s="1"/>
  <c r="BZ86" i="5"/>
  <c r="BZ88" i="5" s="1"/>
  <c r="CL86" i="5"/>
  <c r="CL88" i="5" s="1"/>
  <c r="J89" i="5"/>
  <c r="AL86" i="5"/>
  <c r="AL88" i="5" s="1"/>
  <c r="BY86" i="5"/>
  <c r="BY88" i="5" s="1"/>
  <c r="BN86" i="5"/>
  <c r="BN88" i="5" s="1"/>
  <c r="W86" i="5"/>
  <c r="W88" i="5" s="1"/>
  <c r="AC86" i="5"/>
  <c r="AC88" i="5" s="1"/>
  <c r="DO86" i="5"/>
  <c r="DO88" i="5" s="1"/>
  <c r="CJ86" i="5"/>
  <c r="CJ88" i="5" s="1"/>
  <c r="AQ86" i="5"/>
  <c r="AQ88" i="5" s="1"/>
  <c r="I89" i="5"/>
  <c r="DM86" i="5"/>
  <c r="DM88" i="5" s="1"/>
  <c r="CD86" i="5"/>
  <c r="CD88" i="5" s="1"/>
  <c r="X86" i="5"/>
  <c r="X88" i="5" s="1"/>
  <c r="BW86" i="5"/>
  <c r="BW88" i="5" s="1"/>
  <c r="BX86" i="5"/>
  <c r="BX88" i="5" s="1"/>
  <c r="CM86" i="5"/>
  <c r="CM88" i="5" s="1"/>
  <c r="BC89" i="5"/>
  <c r="DC86" i="5"/>
  <c r="DC88" i="5" s="1"/>
  <c r="K89" i="5"/>
  <c r="BD86" i="5"/>
  <c r="BD88" i="5" s="1"/>
  <c r="CG86" i="5"/>
  <c r="CG88" i="5" s="1"/>
  <c r="AP86" i="5"/>
  <c r="AP88" i="5" s="1"/>
  <c r="AZ86" i="5"/>
  <c r="AZ88" i="5" s="1"/>
  <c r="AE89" i="5"/>
  <c r="BB89" i="5"/>
  <c r="DN89" i="5"/>
  <c r="BR86" i="5"/>
  <c r="BR88" i="5" s="1"/>
  <c r="CV86" i="5"/>
  <c r="CV88" i="5" s="1"/>
  <c r="AF86" i="5"/>
  <c r="AF88" i="5" s="1"/>
  <c r="DJ86" i="5"/>
  <c r="DJ88" i="5" s="1"/>
  <c r="AD86" i="5"/>
  <c r="AD88" i="5" s="1"/>
  <c r="CR86" i="5"/>
  <c r="CR88" i="5" s="1"/>
  <c r="O86" i="5"/>
  <c r="O88" i="5" s="1"/>
  <c r="Q86" i="5"/>
  <c r="Q88" i="5" s="1"/>
  <c r="DL86" i="5"/>
  <c r="DL88" i="5" s="1"/>
  <c r="AR86" i="5"/>
  <c r="AR88" i="5" s="1"/>
  <c r="BH86" i="5"/>
  <c r="BH88" i="5" s="1"/>
  <c r="AJ86" i="5"/>
  <c r="AJ88" i="5" s="1"/>
  <c r="AE86" i="5"/>
  <c r="AE88" i="5" s="1"/>
  <c r="Y89" i="5"/>
  <c r="Q89" i="5"/>
  <c r="CX89" i="5"/>
  <c r="S89" i="5"/>
  <c r="BO86" i="5"/>
  <c r="BO88" i="5" s="1"/>
  <c r="BK86" i="5"/>
  <c r="BK88" i="5" s="1"/>
  <c r="BC86" i="5"/>
  <c r="BC88" i="5" s="1"/>
  <c r="BP86" i="5"/>
  <c r="BP88" i="5" s="1"/>
  <c r="BG86" i="5"/>
  <c r="BG88" i="5" s="1"/>
  <c r="CO86" i="5"/>
  <c r="CO88" i="5" s="1"/>
  <c r="AU86" i="5"/>
  <c r="AU88" i="5" s="1"/>
  <c r="BU86" i="5"/>
  <c r="BU88" i="5" s="1"/>
  <c r="AN86" i="5"/>
  <c r="AN88" i="5" s="1"/>
  <c r="AM86" i="5"/>
  <c r="AM88" i="5" s="1"/>
  <c r="DB86" i="5"/>
  <c r="DB88" i="5" s="1"/>
  <c r="CE86" i="5"/>
  <c r="CE88" i="5" s="1"/>
  <c r="DK86" i="5"/>
  <c r="DK88" i="5" s="1"/>
  <c r="BJ89" i="5"/>
  <c r="BQ89" i="5"/>
  <c r="AT86" i="5"/>
  <c r="AT88" i="5" s="1"/>
  <c r="AY86" i="5"/>
  <c r="AY88" i="5" s="1"/>
  <c r="CF89" i="5"/>
  <c r="AT89" i="5"/>
  <c r="AS89" i="5"/>
  <c r="M89" i="5"/>
  <c r="CK89" i="5"/>
  <c r="BY89" i="5"/>
  <c r="CN89" i="5"/>
  <c r="DE89" i="5"/>
  <c r="CU89" i="5"/>
  <c r="BP89" i="5"/>
  <c r="CV89" i="5"/>
  <c r="DD89" i="5"/>
  <c r="CP89" i="5"/>
  <c r="R89" i="5"/>
  <c r="BF89" i="5"/>
  <c r="BA86" i="5"/>
  <c r="BA88" i="5" s="1"/>
  <c r="CZ86" i="5"/>
  <c r="CZ88" i="5" s="1"/>
  <c r="CW86" i="5"/>
  <c r="CW88" i="5" s="1"/>
  <c r="Z86" i="5"/>
  <c r="Z88" i="5" s="1"/>
  <c r="AF89" i="5"/>
  <c r="AH89" i="5"/>
  <c r="CM89" i="5"/>
  <c r="BJ86" i="5"/>
  <c r="BJ88" i="5" s="1"/>
  <c r="R86" i="5"/>
  <c r="R88" i="5" s="1"/>
  <c r="P89" i="5"/>
  <c r="DO89" i="5"/>
  <c r="CT86" i="5"/>
  <c r="CT88" i="5" s="1"/>
  <c r="BL86" i="5"/>
  <c r="BL88" i="5" s="1"/>
  <c r="DN86" i="5"/>
  <c r="DN88" i="5" s="1"/>
  <c r="CR89" i="5"/>
  <c r="BX89" i="5"/>
  <c r="DA89" i="5"/>
  <c r="AU89" i="5"/>
  <c r="CE89" i="5"/>
  <c r="AD89" i="5"/>
  <c r="AY89" i="5"/>
  <c r="BS89" i="5"/>
  <c r="CC89" i="5"/>
  <c r="H58" i="5"/>
  <c r="H83" i="5" s="1"/>
  <c r="EA41" i="5"/>
  <c r="HG39" i="5"/>
  <c r="HI39" i="5"/>
  <c r="HG38" i="5"/>
  <c r="HX39" i="5"/>
  <c r="HZ39" i="5"/>
  <c r="HK38" i="5"/>
  <c r="HQ39" i="5"/>
  <c r="EC41" i="5"/>
  <c r="HS38" i="5"/>
  <c r="HJ39" i="5"/>
  <c r="HW39" i="5"/>
  <c r="IA39" i="5"/>
  <c r="HP39" i="5"/>
  <c r="DY40" i="5"/>
  <c r="HU38" i="5"/>
  <c r="HC38" i="5"/>
  <c r="HS39" i="5"/>
  <c r="DX40" i="5"/>
  <c r="HE39" i="5"/>
  <c r="HQ38" i="5"/>
  <c r="IC39" i="5"/>
  <c r="HD38" i="5"/>
  <c r="HM39" i="5"/>
  <c r="HM38" i="5"/>
  <c r="EO39" i="5"/>
  <c r="ID39" i="5"/>
  <c r="HY38" i="5"/>
  <c r="HO39" i="5"/>
  <c r="DW40" i="5"/>
  <c r="HH38" i="5"/>
  <c r="HN38" i="5"/>
  <c r="HW38" i="5"/>
  <c r="HX38" i="5"/>
  <c r="EP39" i="5"/>
  <c r="HP38" i="5"/>
  <c r="HY39" i="5"/>
  <c r="EM39" i="5"/>
  <c r="HF39" i="5"/>
  <c r="HR38" i="5"/>
  <c r="ID38" i="5"/>
  <c r="IA38" i="5"/>
  <c r="HN39" i="5"/>
  <c r="HJ38" i="5"/>
  <c r="IB38" i="5"/>
  <c r="DZ40" i="5"/>
  <c r="EB41" i="5"/>
  <c r="HT38" i="5"/>
  <c r="HV39" i="5"/>
  <c r="HT39" i="5"/>
  <c r="HE38" i="5"/>
  <c r="HH39" i="5"/>
  <c r="HL39" i="5"/>
  <c r="HR39" i="5"/>
  <c r="ED41" i="5"/>
  <c r="HU39" i="5"/>
  <c r="HI38" i="5"/>
  <c r="HV38" i="5"/>
  <c r="HF38" i="5"/>
  <c r="HO38" i="5"/>
  <c r="IC38" i="5"/>
  <c r="HZ38" i="5"/>
  <c r="IB39" i="5"/>
  <c r="EN39" i="5"/>
  <c r="HC39" i="5"/>
  <c r="HK39" i="5"/>
  <c r="HD39" i="5"/>
  <c r="HL38" i="5"/>
  <c r="DQ86" i="5" l="1"/>
  <c r="DQ88" i="5" s="1"/>
  <c r="DP86" i="5"/>
  <c r="DP88" i="5" s="1"/>
  <c r="DR86" i="5"/>
  <c r="DR88" i="5" s="1"/>
  <c r="DS86" i="5"/>
  <c r="DT51" i="5"/>
  <c r="DT52" i="5" s="1"/>
  <c r="DT58" i="5" s="1"/>
  <c r="DT83" i="5" s="1"/>
  <c r="DU51" i="5"/>
  <c r="DU52" i="5" s="1"/>
  <c r="DU58" i="5" s="1"/>
  <c r="DU83" i="5" s="1"/>
  <c r="DX45" i="5"/>
  <c r="DX46" i="5" s="1"/>
  <c r="DX47" i="5" s="1"/>
  <c r="DY45" i="5"/>
  <c r="DY46" i="5" s="1"/>
  <c r="DY47" i="5" s="1"/>
  <c r="DZ45" i="5"/>
  <c r="DZ46" i="5" s="1"/>
  <c r="DZ47" i="5" s="1"/>
  <c r="DW45" i="5"/>
  <c r="DW46" i="5" s="1"/>
  <c r="DW47" i="5" s="1"/>
  <c r="DW51" i="5" s="1"/>
  <c r="DW52" i="5" s="1"/>
  <c r="DW58" i="5" s="1"/>
  <c r="DW83" i="5" s="1"/>
  <c r="DV51" i="5"/>
  <c r="DV52" i="5" s="1"/>
  <c r="DV58" i="5" s="1"/>
  <c r="DV83" i="5" s="1"/>
  <c r="ET13" i="5"/>
  <c r="ET33" i="5" s="1"/>
  <c r="EP15" i="5"/>
  <c r="ED14" i="5"/>
  <c r="ED34" i="5" s="1"/>
  <c r="EL16" i="5"/>
  <c r="EH17" i="5"/>
  <c r="EH35" i="5" s="1"/>
  <c r="EG17" i="5"/>
  <c r="EG35" i="5" s="1"/>
  <c r="ES13" i="5"/>
  <c r="ES33" i="5" s="1"/>
  <c r="EJ16" i="5"/>
  <c r="EO15" i="5"/>
  <c r="G89" i="5"/>
  <c r="ER13" i="5"/>
  <c r="ER33" i="5" s="1"/>
  <c r="EC14" i="5"/>
  <c r="EC34" i="5" s="1"/>
  <c r="EK16" i="5"/>
  <c r="EN15" i="5"/>
  <c r="EB14" i="5"/>
  <c r="EB34" i="5" s="1"/>
  <c r="EE17" i="5"/>
  <c r="EE35" i="5" s="1"/>
  <c r="EF17" i="5"/>
  <c r="EF35" i="5" s="1"/>
  <c r="EM15" i="5"/>
  <c r="EA14" i="5"/>
  <c r="EA34" i="5" s="1"/>
  <c r="EQ13" i="5"/>
  <c r="EQ33" i="5" s="1"/>
  <c r="EI16" i="5"/>
  <c r="HX78" i="5"/>
  <c r="E111" i="20" s="1"/>
  <c r="HV82" i="5"/>
  <c r="F109" i="20" s="1"/>
  <c r="C89" i="5"/>
  <c r="F86" i="5"/>
  <c r="F52" i="5"/>
  <c r="IC78" i="5"/>
  <c r="E116" i="20" s="1"/>
  <c r="IA78" i="5"/>
  <c r="E114" i="20" s="1"/>
  <c r="IA82" i="5"/>
  <c r="F114" i="20" s="1"/>
  <c r="HT82" i="5"/>
  <c r="F107" i="20" s="1"/>
  <c r="HQ78" i="5"/>
  <c r="E104" i="20" s="1"/>
  <c r="HY78" i="5"/>
  <c r="E112" i="20" s="1"/>
  <c r="HS78" i="5"/>
  <c r="E106" i="20" s="1"/>
  <c r="HO78" i="5"/>
  <c r="E102" i="20" s="1"/>
  <c r="IC63" i="5"/>
  <c r="HL82" i="5"/>
  <c r="F99" i="20" s="1"/>
  <c r="HD78" i="5"/>
  <c r="E91" i="20" s="1"/>
  <c r="HL63" i="5"/>
  <c r="HQ82" i="5"/>
  <c r="F104" i="20" s="1"/>
  <c r="HE82" i="5"/>
  <c r="F92" i="20" s="1"/>
  <c r="HY64" i="5"/>
  <c r="HW82" i="5"/>
  <c r="F110" i="20" s="1"/>
  <c r="ID45" i="5"/>
  <c r="ID46" i="5" s="1"/>
  <c r="ID47" i="5" s="1"/>
  <c r="HL64" i="5"/>
  <c r="HY63" i="5"/>
  <c r="HZ87" i="5" s="1"/>
  <c r="HP82" i="5"/>
  <c r="F103" i="20" s="1"/>
  <c r="HO63" i="5"/>
  <c r="IC82" i="5"/>
  <c r="F116" i="20" s="1"/>
  <c r="HU87" i="5"/>
  <c r="HK64" i="5"/>
  <c r="HK63" i="5"/>
  <c r="ID78" i="5"/>
  <c r="E117" i="20" s="1"/>
  <c r="HK78" i="5"/>
  <c r="E98" i="20" s="1"/>
  <c r="HJ63" i="5"/>
  <c r="HJ64" i="5"/>
  <c r="HY82" i="5"/>
  <c r="F112" i="20" s="1"/>
  <c r="HI82" i="5"/>
  <c r="F96" i="20" s="1"/>
  <c r="HQ63" i="5"/>
  <c r="HT87" i="5" s="1"/>
  <c r="HQ64" i="5"/>
  <c r="IB63" i="5"/>
  <c r="HU64" i="5"/>
  <c r="HF64" i="5"/>
  <c r="HF63" i="5"/>
  <c r="HI87" i="5" s="1"/>
  <c r="HM78" i="5"/>
  <c r="E100" i="20" s="1"/>
  <c r="HU78" i="5"/>
  <c r="E108" i="20" s="1"/>
  <c r="HD87" i="5"/>
  <c r="HC87" i="5"/>
  <c r="HM64" i="5"/>
  <c r="HM63" i="5"/>
  <c r="HE63" i="5"/>
  <c r="HE64" i="5"/>
  <c r="HN64" i="5"/>
  <c r="HN63" i="5"/>
  <c r="HS64" i="5"/>
  <c r="HV63" i="5"/>
  <c r="HW87" i="5" s="1"/>
  <c r="HV64" i="5"/>
  <c r="DS88" i="5"/>
  <c r="EG41" i="5"/>
  <c r="ED40" i="5"/>
  <c r="EF41" i="5"/>
  <c r="EB40" i="5"/>
  <c r="ER39" i="5"/>
  <c r="EC40" i="5"/>
  <c r="EQ39" i="5"/>
  <c r="EH41" i="5"/>
  <c r="EA40" i="5"/>
  <c r="ES39" i="5"/>
  <c r="EE41" i="5"/>
  <c r="ET39" i="5"/>
  <c r="DU86" i="5" l="1"/>
  <c r="DU88" i="5" s="1"/>
  <c r="DT86" i="5"/>
  <c r="DT88" i="5" s="1"/>
  <c r="DV86" i="5"/>
  <c r="DV88" i="5" s="1"/>
  <c r="DZ51" i="5"/>
  <c r="DZ52" i="5" s="1"/>
  <c r="DZ58" i="5" s="1"/>
  <c r="DZ83" i="5" s="1"/>
  <c r="DT89" i="5"/>
  <c r="DW86" i="5"/>
  <c r="DW88" i="5" s="1"/>
  <c r="DU89" i="5"/>
  <c r="DY51" i="5"/>
  <c r="DY52" i="5" s="1"/>
  <c r="DY58" i="5" s="1"/>
  <c r="DY83" i="5" s="1"/>
  <c r="DY89" i="5" s="1"/>
  <c r="ED45" i="5"/>
  <c r="ED46" i="5" s="1"/>
  <c r="ED47" i="5" s="1"/>
  <c r="EA45" i="5"/>
  <c r="EA46" i="5" s="1"/>
  <c r="EA47" i="5" s="1"/>
  <c r="EA51" i="5" s="1"/>
  <c r="EA52" i="5" s="1"/>
  <c r="EA58" i="5" s="1"/>
  <c r="EA83" i="5" s="1"/>
  <c r="EC45" i="5"/>
  <c r="EC46" i="5" s="1"/>
  <c r="EC47" i="5" s="1"/>
  <c r="EB45" i="5"/>
  <c r="EB46" i="5" s="1"/>
  <c r="EB47" i="5" s="1"/>
  <c r="DX51" i="5"/>
  <c r="DX52" i="5" s="1"/>
  <c r="DX58" i="5" s="1"/>
  <c r="DX83" i="5" s="1"/>
  <c r="DX86" i="5" s="1"/>
  <c r="DX88" i="5" s="1"/>
  <c r="DV89" i="5"/>
  <c r="DW89" i="5"/>
  <c r="EP16" i="5"/>
  <c r="EX13" i="5"/>
  <c r="EX33" i="5" s="1"/>
  <c r="ET15" i="5"/>
  <c r="EH14" i="5"/>
  <c r="EH34" i="5" s="1"/>
  <c r="EN16" i="5"/>
  <c r="ER15" i="5"/>
  <c r="EK17" i="5"/>
  <c r="EK35" i="5" s="1"/>
  <c r="EL17" i="5"/>
  <c r="EL35" i="5" s="1"/>
  <c r="EV13" i="5"/>
  <c r="EV33" i="5" s="1"/>
  <c r="EF14" i="5"/>
  <c r="EF34" i="5" s="1"/>
  <c r="EW13" i="5"/>
  <c r="EW33" i="5" s="1"/>
  <c r="EO16" i="5"/>
  <c r="ES15" i="5"/>
  <c r="EG14" i="5"/>
  <c r="EG34" i="5" s="1"/>
  <c r="EI17" i="5"/>
  <c r="EI35" i="5" s="1"/>
  <c r="EJ17" i="5"/>
  <c r="EJ35" i="5" s="1"/>
  <c r="EU13" i="5"/>
  <c r="EU33" i="5" s="1"/>
  <c r="EQ15" i="5"/>
  <c r="EM16" i="5"/>
  <c r="EE14" i="5"/>
  <c r="EE34" i="5" s="1"/>
  <c r="F88" i="5"/>
  <c r="F58" i="5"/>
  <c r="HG87" i="5"/>
  <c r="IA87" i="5"/>
  <c r="ID87" i="5"/>
  <c r="IB87" i="5"/>
  <c r="HR87" i="5"/>
  <c r="HY87" i="5"/>
  <c r="HS87" i="5"/>
  <c r="HQ87" i="5"/>
  <c r="HF87" i="5"/>
  <c r="HE87" i="5"/>
  <c r="HN87" i="5"/>
  <c r="IC87" i="5"/>
  <c r="HL87" i="5"/>
  <c r="HH87" i="5"/>
  <c r="HV87" i="5"/>
  <c r="HK87" i="5"/>
  <c r="HM87" i="5"/>
  <c r="HX87" i="5"/>
  <c r="HO87" i="5"/>
  <c r="HP87" i="5"/>
  <c r="HJ87" i="5"/>
  <c r="K86" i="5"/>
  <c r="H89" i="5"/>
  <c r="EG40" i="5"/>
  <c r="EK41" i="5"/>
  <c r="EH40" i="5"/>
  <c r="EL41" i="5"/>
  <c r="EU39" i="5"/>
  <c r="EW39" i="5"/>
  <c r="EF40" i="5"/>
  <c r="EI41" i="5"/>
  <c r="EE40" i="5"/>
  <c r="EJ41" i="5"/>
  <c r="EX39" i="5"/>
  <c r="EV39" i="5"/>
  <c r="DZ86" i="5" l="1"/>
  <c r="DZ88" i="5" s="1"/>
  <c r="DY86" i="5"/>
  <c r="DY88" i="5" s="1"/>
  <c r="DZ89" i="5"/>
  <c r="EB51" i="5"/>
  <c r="EB52" i="5" s="1"/>
  <c r="EB58" i="5" s="1"/>
  <c r="EB83" i="5" s="1"/>
  <c r="EB86" i="5" s="1"/>
  <c r="EB88" i="5" s="1"/>
  <c r="EF45" i="5"/>
  <c r="EF46" i="5" s="1"/>
  <c r="EF47" i="5" s="1"/>
  <c r="EH45" i="5"/>
  <c r="EH46" i="5" s="1"/>
  <c r="EH47" i="5" s="1"/>
  <c r="EG45" i="5"/>
  <c r="EG46" i="5" s="1"/>
  <c r="EG47" i="5" s="1"/>
  <c r="EE45" i="5"/>
  <c r="EE46" i="5" s="1"/>
  <c r="EE47" i="5" s="1"/>
  <c r="EE51" i="5" s="1"/>
  <c r="EE52" i="5" s="1"/>
  <c r="EE58" i="5" s="1"/>
  <c r="EE83" i="5" s="1"/>
  <c r="DX89" i="5"/>
  <c r="EA86" i="5"/>
  <c r="EA88" i="5" s="1"/>
  <c r="EC51" i="5"/>
  <c r="EC52" i="5" s="1"/>
  <c r="EC58" i="5" s="1"/>
  <c r="EC83" i="5" s="1"/>
  <c r="EA89" i="5"/>
  <c r="ED51" i="5"/>
  <c r="ED52" i="5" s="1"/>
  <c r="ED58" i="5" s="1"/>
  <c r="ED83" i="5" s="1"/>
  <c r="EL14" i="5"/>
  <c r="EL34" i="5" s="1"/>
  <c r="ET16" i="5"/>
  <c r="FB13" i="5"/>
  <c r="FB33" i="5" s="1"/>
  <c r="EX15" i="5"/>
  <c r="ER16" i="5"/>
  <c r="EK14" i="5"/>
  <c r="EK34" i="5" s="1"/>
  <c r="EZ13" i="5"/>
  <c r="EZ33" i="5" s="1"/>
  <c r="ES16" i="5"/>
  <c r="FA13" i="5"/>
  <c r="FA33" i="5" s="1"/>
  <c r="EJ14" i="5"/>
  <c r="EJ34" i="5" s="1"/>
  <c r="EP17" i="5"/>
  <c r="EP35" i="5" s="1"/>
  <c r="EO17" i="5"/>
  <c r="EO35" i="5" s="1"/>
  <c r="EW15" i="5"/>
  <c r="EV15" i="5"/>
  <c r="EQ16" i="5"/>
  <c r="EI14" i="5"/>
  <c r="EI34" i="5" s="1"/>
  <c r="EM17" i="5"/>
  <c r="EM35" i="5" s="1"/>
  <c r="EN17" i="5"/>
  <c r="EN35" i="5" s="1"/>
  <c r="EU15" i="5"/>
  <c r="EY13" i="5"/>
  <c r="EY33" i="5" s="1"/>
  <c r="F83" i="5"/>
  <c r="K88" i="5"/>
  <c r="EI40" i="5"/>
  <c r="EY39" i="5"/>
  <c r="EM41" i="5"/>
  <c r="FA39" i="5"/>
  <c r="EN41" i="5"/>
  <c r="FB39" i="5"/>
  <c r="EO41" i="5"/>
  <c r="EP41" i="5"/>
  <c r="EK40" i="5"/>
  <c r="EJ40" i="5"/>
  <c r="EL40" i="5"/>
  <c r="EZ39" i="5"/>
  <c r="ED86" i="5" l="1"/>
  <c r="ED88" i="5" s="1"/>
  <c r="EE86" i="5"/>
  <c r="EE88" i="5" s="1"/>
  <c r="EC86" i="5"/>
  <c r="EC88" i="5" s="1"/>
  <c r="EB89" i="5"/>
  <c r="EG51" i="5"/>
  <c r="EG52" i="5" s="1"/>
  <c r="EG58" i="5" s="1"/>
  <c r="EG83" i="5" s="1"/>
  <c r="EG89" i="5" s="1"/>
  <c r="EF51" i="5"/>
  <c r="EF52" i="5" s="1"/>
  <c r="EF58" i="5" s="1"/>
  <c r="EF83" i="5" s="1"/>
  <c r="EF86" i="5" s="1"/>
  <c r="EF88" i="5" s="1"/>
  <c r="EJ45" i="5"/>
  <c r="EJ46" i="5" s="1"/>
  <c r="EJ47" i="5" s="1"/>
  <c r="EK45" i="5"/>
  <c r="EK46" i="5" s="1"/>
  <c r="EK47" i="5" s="1"/>
  <c r="EI45" i="5"/>
  <c r="EI46" i="5" s="1"/>
  <c r="EI47" i="5" s="1"/>
  <c r="EI51" i="5" s="1"/>
  <c r="EI52" i="5" s="1"/>
  <c r="EI58" i="5" s="1"/>
  <c r="EI83" i="5" s="1"/>
  <c r="EL45" i="5"/>
  <c r="EL46" i="5" s="1"/>
  <c r="EL47" i="5" s="1"/>
  <c r="ED89" i="5"/>
  <c r="EE89" i="5"/>
  <c r="EC89" i="5"/>
  <c r="EH51" i="5"/>
  <c r="EH52" i="5" s="1"/>
  <c r="EH58" i="5" s="1"/>
  <c r="EH83" i="5" s="1"/>
  <c r="FF13" i="5"/>
  <c r="FF33" i="5" s="1"/>
  <c r="EP14" i="5"/>
  <c r="EP34" i="5" s="1"/>
  <c r="EX16" i="5"/>
  <c r="FB15" i="5"/>
  <c r="EZ15" i="5"/>
  <c r="EN14" i="5"/>
  <c r="EN34" i="5" s="1"/>
  <c r="EV16" i="5"/>
  <c r="EO14" i="5"/>
  <c r="EO34" i="5" s="1"/>
  <c r="ES17" i="5"/>
  <c r="ES35" i="5" s="1"/>
  <c r="ET17" i="5"/>
  <c r="ET35" i="5" s="1"/>
  <c r="EW16" i="5"/>
  <c r="FA15" i="5"/>
  <c r="FD13" i="5"/>
  <c r="FD33" i="5" s="1"/>
  <c r="FE13" i="5"/>
  <c r="FE33" i="5" s="1"/>
  <c r="EM14" i="5"/>
  <c r="EM34" i="5" s="1"/>
  <c r="EQ17" i="5"/>
  <c r="EQ35" i="5" s="1"/>
  <c r="ER17" i="5"/>
  <c r="ER35" i="5" s="1"/>
  <c r="FC13" i="5"/>
  <c r="FC33" i="5" s="1"/>
  <c r="EY15" i="5"/>
  <c r="EU16" i="5"/>
  <c r="I86" i="5"/>
  <c r="F89" i="5"/>
  <c r="EN40" i="5"/>
  <c r="ER41" i="5"/>
  <c r="FF39" i="5"/>
  <c r="EM40" i="5"/>
  <c r="ET41" i="5"/>
  <c r="FE39" i="5"/>
  <c r="EO40" i="5"/>
  <c r="EQ41" i="5"/>
  <c r="FD39" i="5"/>
  <c r="EP40" i="5"/>
  <c r="FC39" i="5"/>
  <c r="ES41" i="5"/>
  <c r="EI86" i="5" l="1"/>
  <c r="EI88" i="5" s="1"/>
  <c r="EH86" i="5"/>
  <c r="EH88" i="5" s="1"/>
  <c r="EG86" i="5"/>
  <c r="EG88" i="5" s="1"/>
  <c r="EF89" i="5"/>
  <c r="EK51" i="5"/>
  <c r="EK52" i="5" s="1"/>
  <c r="EK58" i="5" s="1"/>
  <c r="EK83" i="5" s="1"/>
  <c r="EP45" i="5"/>
  <c r="EP46" i="5" s="1"/>
  <c r="EP47" i="5" s="1"/>
  <c r="EO45" i="5"/>
  <c r="EO46" i="5" s="1"/>
  <c r="EO47" i="5" s="1"/>
  <c r="EM45" i="5"/>
  <c r="EM46" i="5" s="1"/>
  <c r="EM47" i="5" s="1"/>
  <c r="EM51" i="5" s="1"/>
  <c r="EM52" i="5" s="1"/>
  <c r="EM58" i="5" s="1"/>
  <c r="EM83" i="5" s="1"/>
  <c r="EN45" i="5"/>
  <c r="EN46" i="5" s="1"/>
  <c r="EN47" i="5" s="1"/>
  <c r="EL51" i="5"/>
  <c r="EL52" i="5" s="1"/>
  <c r="EL58" i="5" s="1"/>
  <c r="EL83" i="5" s="1"/>
  <c r="EJ51" i="5"/>
  <c r="EJ52" i="5" s="1"/>
  <c r="EJ58" i="5" s="1"/>
  <c r="EJ83" i="5" s="1"/>
  <c r="EJ86" i="5" s="1"/>
  <c r="EJ88" i="5" s="1"/>
  <c r="EI89" i="5"/>
  <c r="EH89" i="5"/>
  <c r="FB16" i="5"/>
  <c r="ET14" i="5"/>
  <c r="ET34" i="5" s="1"/>
  <c r="FJ13" i="5"/>
  <c r="FJ33" i="5" s="1"/>
  <c r="FF15" i="5"/>
  <c r="FH13" i="5"/>
  <c r="FH33" i="5" s="1"/>
  <c r="EZ16" i="5"/>
  <c r="FD15" i="5"/>
  <c r="ES14" i="5"/>
  <c r="ES34" i="5" s="1"/>
  <c r="EX17" i="5"/>
  <c r="EX35" i="5" s="1"/>
  <c r="EW17" i="5"/>
  <c r="EW35" i="5" s="1"/>
  <c r="FE15" i="5"/>
  <c r="FI13" i="5"/>
  <c r="FI33" i="5" s="1"/>
  <c r="ER14" i="5"/>
  <c r="ER34" i="5" s="1"/>
  <c r="FA16" i="5"/>
  <c r="EU17" i="5"/>
  <c r="EU35" i="5" s="1"/>
  <c r="EV17" i="5"/>
  <c r="EV35" i="5" s="1"/>
  <c r="FG13" i="5"/>
  <c r="FG33" i="5" s="1"/>
  <c r="EQ14" i="5"/>
  <c r="EQ34" i="5" s="1"/>
  <c r="FC15" i="5"/>
  <c r="EY16" i="5"/>
  <c r="I88" i="5"/>
  <c r="FI39" i="5"/>
  <c r="EX41" i="5"/>
  <c r="ER40" i="5"/>
  <c r="FH39" i="5"/>
  <c r="EV41" i="5"/>
  <c r="ES40" i="5"/>
  <c r="FJ39" i="5"/>
  <c r="EQ40" i="5"/>
  <c r="ET40" i="5"/>
  <c r="EU41" i="5"/>
  <c r="EW41" i="5"/>
  <c r="FG39" i="5"/>
  <c r="EK86" i="5" l="1"/>
  <c r="EK88" i="5" s="1"/>
  <c r="EL86" i="5"/>
  <c r="EL88" i="5" s="1"/>
  <c r="EK89" i="5"/>
  <c r="EO51" i="5"/>
  <c r="EO52" i="5" s="1"/>
  <c r="EO58" i="5" s="1"/>
  <c r="EO83" i="5" s="1"/>
  <c r="ER45" i="5"/>
  <c r="ER46" i="5" s="1"/>
  <c r="ER47" i="5" s="1"/>
  <c r="ET45" i="5"/>
  <c r="ET46" i="5" s="1"/>
  <c r="ET47" i="5" s="1"/>
  <c r="EQ45" i="5"/>
  <c r="EQ46" i="5" s="1"/>
  <c r="EQ47" i="5" s="1"/>
  <c r="EQ51" i="5" s="1"/>
  <c r="EQ52" i="5" s="1"/>
  <c r="EQ58" i="5" s="1"/>
  <c r="EQ83" i="5" s="1"/>
  <c r="ES45" i="5"/>
  <c r="ES46" i="5" s="1"/>
  <c r="ES47" i="5" s="1"/>
  <c r="EL89" i="5"/>
  <c r="EN51" i="5"/>
  <c r="EN52" i="5" s="1"/>
  <c r="EN58" i="5" s="1"/>
  <c r="EN83" i="5" s="1"/>
  <c r="EN86" i="5" s="1"/>
  <c r="EN88" i="5" s="1"/>
  <c r="EM89" i="5"/>
  <c r="EM86" i="5"/>
  <c r="EM88" i="5" s="1"/>
  <c r="EJ89" i="5"/>
  <c r="EP51" i="5"/>
  <c r="EP52" i="5" s="1"/>
  <c r="EP58" i="5" s="1"/>
  <c r="EP83" i="5" s="1"/>
  <c r="FN13" i="5"/>
  <c r="FN33" i="5" s="1"/>
  <c r="FF16" i="5"/>
  <c r="EX14" i="5"/>
  <c r="EX34" i="5" s="1"/>
  <c r="FJ15" i="5"/>
  <c r="FM13" i="5"/>
  <c r="FM33" i="5" s="1"/>
  <c r="EW14" i="5"/>
  <c r="EW34" i="5" s="1"/>
  <c r="FH15" i="5"/>
  <c r="FA17" i="5"/>
  <c r="FA35" i="5" s="1"/>
  <c r="FB17" i="5"/>
  <c r="FB35" i="5" s="1"/>
  <c r="FI15" i="5"/>
  <c r="FD16" i="5"/>
  <c r="EV14" i="5"/>
  <c r="EV34" i="5" s="1"/>
  <c r="FL13" i="5"/>
  <c r="FL33" i="5" s="1"/>
  <c r="FE16" i="5"/>
  <c r="FC16" i="5"/>
  <c r="EU14" i="5"/>
  <c r="EU34" i="5" s="1"/>
  <c r="FK13" i="5"/>
  <c r="FK33" i="5" s="1"/>
  <c r="FG15" i="5"/>
  <c r="EY17" i="5"/>
  <c r="EY35" i="5" s="1"/>
  <c r="EZ17" i="5"/>
  <c r="EZ35" i="5" s="1"/>
  <c r="FM39" i="5"/>
  <c r="EX40" i="5"/>
  <c r="FN39" i="5"/>
  <c r="EU40" i="5"/>
  <c r="FA41" i="5"/>
  <c r="EW40" i="5"/>
  <c r="EV40" i="5"/>
  <c r="EY41" i="5"/>
  <c r="FL39" i="5"/>
  <c r="EZ41" i="5"/>
  <c r="FK39" i="5"/>
  <c r="FB41" i="5"/>
  <c r="EP86" i="5" l="1"/>
  <c r="EP88" i="5" s="1"/>
  <c r="EO86" i="5"/>
  <c r="EO88" i="5" s="1"/>
  <c r="EO89" i="5"/>
  <c r="ES51" i="5"/>
  <c r="ES52" i="5" s="1"/>
  <c r="ES58" i="5" s="1"/>
  <c r="ES83" i="5" s="1"/>
  <c r="ES89" i="5" s="1"/>
  <c r="ET51" i="5"/>
  <c r="ET52" i="5" s="1"/>
  <c r="ET58" i="5" s="1"/>
  <c r="ET83" i="5" s="1"/>
  <c r="EX45" i="5"/>
  <c r="EX46" i="5" s="1"/>
  <c r="EX47" i="5" s="1"/>
  <c r="EU45" i="5"/>
  <c r="EU46" i="5" s="1"/>
  <c r="EU47" i="5" s="1"/>
  <c r="EU51" i="5" s="1"/>
  <c r="EU52" i="5" s="1"/>
  <c r="EU58" i="5" s="1"/>
  <c r="EU83" i="5" s="1"/>
  <c r="EV45" i="5"/>
  <c r="EV46" i="5" s="1"/>
  <c r="EV47" i="5" s="1"/>
  <c r="EW45" i="5"/>
  <c r="EW46" i="5" s="1"/>
  <c r="EW47" i="5" s="1"/>
  <c r="EQ89" i="5"/>
  <c r="EQ86" i="5"/>
  <c r="EQ88" i="5" s="1"/>
  <c r="EN89" i="5"/>
  <c r="EP89" i="5"/>
  <c r="ER51" i="5"/>
  <c r="ER52" i="5" s="1"/>
  <c r="ER58" i="5" s="1"/>
  <c r="ER83" i="5" s="1"/>
  <c r="ER86" i="5" s="1"/>
  <c r="ER88" i="5" s="1"/>
  <c r="FB14" i="5"/>
  <c r="FB34" i="5" s="1"/>
  <c r="FN15" i="5"/>
  <c r="FJ16" i="5"/>
  <c r="FR13" i="5"/>
  <c r="FR33" i="5" s="1"/>
  <c r="FE17" i="5"/>
  <c r="FE35" i="5" s="1"/>
  <c r="FF17" i="5"/>
  <c r="FF35" i="5" s="1"/>
  <c r="FA14" i="5"/>
  <c r="FA34" i="5" s="1"/>
  <c r="FM15" i="5"/>
  <c r="FQ13" i="5"/>
  <c r="FQ33" i="5" s="1"/>
  <c r="FL15" i="5"/>
  <c r="FI16" i="5"/>
  <c r="FH16" i="5"/>
  <c r="EZ14" i="5"/>
  <c r="EZ34" i="5" s="1"/>
  <c r="FP13" i="5"/>
  <c r="FP33" i="5" s="1"/>
  <c r="FO13" i="5"/>
  <c r="FO33" i="5" s="1"/>
  <c r="FK15" i="5"/>
  <c r="FC17" i="5"/>
  <c r="FC35" i="5" s="1"/>
  <c r="FD17" i="5"/>
  <c r="FD35" i="5" s="1"/>
  <c r="EY14" i="5"/>
  <c r="EY34" i="5" s="1"/>
  <c r="FG16" i="5"/>
  <c r="EY40" i="5"/>
  <c r="FB40" i="5"/>
  <c r="FR39" i="5"/>
  <c r="FD41" i="5"/>
  <c r="FA40" i="5"/>
  <c r="FO39" i="5"/>
  <c r="EZ40" i="5"/>
  <c r="FQ39" i="5"/>
  <c r="FC41" i="5"/>
  <c r="FP39" i="5"/>
  <c r="FE41" i="5"/>
  <c r="FF41" i="5"/>
  <c r="ES86" i="5" l="1"/>
  <c r="ES88" i="5" s="1"/>
  <c r="ET86" i="5"/>
  <c r="ET88" i="5" s="1"/>
  <c r="EV51" i="5"/>
  <c r="EV52" i="5" s="1"/>
  <c r="EV58" i="5" s="1"/>
  <c r="EV83" i="5" s="1"/>
  <c r="EV86" i="5" s="1"/>
  <c r="EV88" i="5" s="1"/>
  <c r="ET89" i="5"/>
  <c r="EX51" i="5"/>
  <c r="EX52" i="5" s="1"/>
  <c r="EX58" i="5" s="1"/>
  <c r="EX83" i="5" s="1"/>
  <c r="EX89" i="5" s="1"/>
  <c r="FB45" i="5"/>
  <c r="FB46" i="5" s="1"/>
  <c r="FB47" i="5" s="1"/>
  <c r="EY45" i="5"/>
  <c r="EY46" i="5" s="1"/>
  <c r="EY47" i="5" s="1"/>
  <c r="EY51" i="5" s="1"/>
  <c r="EY52" i="5" s="1"/>
  <c r="EY58" i="5" s="1"/>
  <c r="EY83" i="5" s="1"/>
  <c r="EZ45" i="5"/>
  <c r="EZ46" i="5" s="1"/>
  <c r="EZ47" i="5" s="1"/>
  <c r="FA45" i="5"/>
  <c r="FA46" i="5" s="1"/>
  <c r="FA47" i="5" s="1"/>
  <c r="EW51" i="5"/>
  <c r="EW52" i="5" s="1"/>
  <c r="EW58" i="5" s="1"/>
  <c r="EW83" i="5" s="1"/>
  <c r="EU86" i="5"/>
  <c r="EU88" i="5" s="1"/>
  <c r="ER89" i="5"/>
  <c r="EU89" i="5"/>
  <c r="FR15" i="5"/>
  <c r="FV13" i="5"/>
  <c r="FV33" i="5" s="1"/>
  <c r="FN16" i="5"/>
  <c r="FF14" i="5"/>
  <c r="FF34" i="5" s="1"/>
  <c r="FL16" i="5"/>
  <c r="FD14" i="5"/>
  <c r="FD34" i="5" s="1"/>
  <c r="FU13" i="5"/>
  <c r="FU33" i="5" s="1"/>
  <c r="FM16" i="5"/>
  <c r="FE14" i="5"/>
  <c r="FE34" i="5" s="1"/>
  <c r="FP15" i="5"/>
  <c r="FT13" i="5"/>
  <c r="FT33" i="5" s="1"/>
  <c r="FI17" i="5"/>
  <c r="FI35" i="5" s="1"/>
  <c r="FJ17" i="5"/>
  <c r="FJ35" i="5" s="1"/>
  <c r="FQ15" i="5"/>
  <c r="FK16" i="5"/>
  <c r="FG17" i="5"/>
  <c r="FG35" i="5" s="1"/>
  <c r="FH17" i="5"/>
  <c r="FH35" i="5" s="1"/>
  <c r="FC14" i="5"/>
  <c r="FC34" i="5" s="1"/>
  <c r="FS13" i="5"/>
  <c r="FS33" i="5" s="1"/>
  <c r="FO15" i="5"/>
  <c r="FU39" i="5"/>
  <c r="FV39" i="5"/>
  <c r="FF40" i="5"/>
  <c r="FD40" i="5"/>
  <c r="FT39" i="5"/>
  <c r="FE40" i="5"/>
  <c r="FG41" i="5"/>
  <c r="FI41" i="5"/>
  <c r="FJ41" i="5"/>
  <c r="FS39" i="5"/>
  <c r="FC40" i="5"/>
  <c r="FH41" i="5"/>
  <c r="EX86" i="5" l="1"/>
  <c r="EX88" i="5" s="1"/>
  <c r="EW86" i="5"/>
  <c r="EW88" i="5" s="1"/>
  <c r="EY86" i="5"/>
  <c r="EY88" i="5" s="1"/>
  <c r="EV89" i="5"/>
  <c r="EZ51" i="5"/>
  <c r="EZ52" i="5" s="1"/>
  <c r="EZ58" i="5" s="1"/>
  <c r="EZ83" i="5" s="1"/>
  <c r="EZ89" i="5" s="1"/>
  <c r="FE45" i="5"/>
  <c r="FE46" i="5" s="1"/>
  <c r="FE47" i="5" s="1"/>
  <c r="FC45" i="5"/>
  <c r="FC46" i="5" s="1"/>
  <c r="FC47" i="5" s="1"/>
  <c r="FC51" i="5" s="1"/>
  <c r="FC52" i="5" s="1"/>
  <c r="FC58" i="5" s="1"/>
  <c r="FC83" i="5" s="1"/>
  <c r="FD45" i="5"/>
  <c r="FD46" i="5" s="1"/>
  <c r="FD47" i="5" s="1"/>
  <c r="FF45" i="5"/>
  <c r="FF46" i="5" s="1"/>
  <c r="FF47" i="5" s="1"/>
  <c r="EW89" i="5"/>
  <c r="FA51" i="5"/>
  <c r="FA52" i="5" s="1"/>
  <c r="FA58" i="5" s="1"/>
  <c r="FA83" i="5" s="1"/>
  <c r="EY89" i="5"/>
  <c r="FB51" i="5"/>
  <c r="FB52" i="5" s="1"/>
  <c r="FB58" i="5" s="1"/>
  <c r="FB83" i="5" s="1"/>
  <c r="FV15" i="5"/>
  <c r="FZ13" i="5"/>
  <c r="FZ33" i="5" s="1"/>
  <c r="FJ14" i="5"/>
  <c r="FJ34" i="5" s="1"/>
  <c r="FR16" i="5"/>
  <c r="FT15" i="5"/>
  <c r="FQ16" i="5"/>
  <c r="FX13" i="5"/>
  <c r="FX33" i="5" s="1"/>
  <c r="FM17" i="5"/>
  <c r="FM35" i="5" s="1"/>
  <c r="FN17" i="5"/>
  <c r="FN35" i="5" s="1"/>
  <c r="FH14" i="5"/>
  <c r="FH34" i="5" s="1"/>
  <c r="FY13" i="5"/>
  <c r="FY33" i="5" s="1"/>
  <c r="FU15" i="5"/>
  <c r="FP16" i="5"/>
  <c r="FI14" i="5"/>
  <c r="FI34" i="5" s="1"/>
  <c r="FO16" i="5"/>
  <c r="FK17" i="5"/>
  <c r="FK35" i="5" s="1"/>
  <c r="FL17" i="5"/>
  <c r="FL35" i="5" s="1"/>
  <c r="FW13" i="5"/>
  <c r="FW33" i="5" s="1"/>
  <c r="FG14" i="5"/>
  <c r="FG34" i="5" s="1"/>
  <c r="FS15" i="5"/>
  <c r="FL41" i="5"/>
  <c r="FZ39" i="5"/>
  <c r="FX39" i="5"/>
  <c r="FW39" i="5"/>
  <c r="FI40" i="5"/>
  <c r="FG40" i="5"/>
  <c r="FN41" i="5"/>
  <c r="FY39" i="5"/>
  <c r="FK41" i="5"/>
  <c r="FJ40" i="5"/>
  <c r="FM41" i="5"/>
  <c r="FH40" i="5"/>
  <c r="FB86" i="5" l="1"/>
  <c r="FB88" i="5" s="1"/>
  <c r="EZ86" i="5"/>
  <c r="EZ88" i="5" s="1"/>
  <c r="FA86" i="5"/>
  <c r="FA88" i="5" s="1"/>
  <c r="FC86" i="5"/>
  <c r="FC88" i="5" s="1"/>
  <c r="FF51" i="5"/>
  <c r="FF52" i="5" s="1"/>
  <c r="FF58" i="5" s="1"/>
  <c r="FF83" i="5" s="1"/>
  <c r="FD51" i="5"/>
  <c r="FD52" i="5" s="1"/>
  <c r="FD58" i="5" s="1"/>
  <c r="FD83" i="5" s="1"/>
  <c r="FD86" i="5" s="1"/>
  <c r="FD88" i="5" s="1"/>
  <c r="FH45" i="5"/>
  <c r="FH46" i="5" s="1"/>
  <c r="FH47" i="5" s="1"/>
  <c r="FJ45" i="5"/>
  <c r="FJ46" i="5" s="1"/>
  <c r="FJ47" i="5" s="1"/>
  <c r="FG45" i="5"/>
  <c r="FG46" i="5" s="1"/>
  <c r="FG47" i="5" s="1"/>
  <c r="FG51" i="5" s="1"/>
  <c r="FG52" i="5" s="1"/>
  <c r="FG58" i="5" s="1"/>
  <c r="FG83" i="5" s="1"/>
  <c r="FI45" i="5"/>
  <c r="FI46" i="5" s="1"/>
  <c r="FI47" i="5" s="1"/>
  <c r="FB89" i="5"/>
  <c r="FA89" i="5"/>
  <c r="FC89" i="5"/>
  <c r="FE51" i="5"/>
  <c r="FE52" i="5" s="1"/>
  <c r="FE58" i="5" s="1"/>
  <c r="FE83" i="5" s="1"/>
  <c r="FE86" i="5" s="1"/>
  <c r="FE88" i="5" s="1"/>
  <c r="FN14" i="5"/>
  <c r="FN34" i="5" s="1"/>
  <c r="FZ15" i="5"/>
  <c r="GD13" i="5"/>
  <c r="GD33" i="5" s="1"/>
  <c r="FV16" i="5"/>
  <c r="GC13" i="5"/>
  <c r="GC33" i="5" s="1"/>
  <c r="FM14" i="5"/>
  <c r="FM34" i="5" s="1"/>
  <c r="FL14" i="5"/>
  <c r="FL34" i="5" s="1"/>
  <c r="FX15" i="5"/>
  <c r="FT16" i="5"/>
  <c r="FQ17" i="5"/>
  <c r="FQ35" i="5" s="1"/>
  <c r="FR17" i="5"/>
  <c r="FR35" i="5" s="1"/>
  <c r="FU16" i="5"/>
  <c r="GB13" i="5"/>
  <c r="GB33" i="5" s="1"/>
  <c r="FY15" i="5"/>
  <c r="GA13" i="5"/>
  <c r="GA33" i="5" s="1"/>
  <c r="FO17" i="5"/>
  <c r="FO35" i="5" s="1"/>
  <c r="FP17" i="5"/>
  <c r="FP35" i="5" s="1"/>
  <c r="FS16" i="5"/>
  <c r="FW15" i="5"/>
  <c r="FK14" i="5"/>
  <c r="FK34" i="5" s="1"/>
  <c r="FQ41" i="5"/>
  <c r="FL40" i="5"/>
  <c r="FP41" i="5"/>
  <c r="GD39" i="5"/>
  <c r="FR41" i="5"/>
  <c r="GB39" i="5"/>
  <c r="GA39" i="5"/>
  <c r="GC39" i="5"/>
  <c r="FK40" i="5"/>
  <c r="FN40" i="5"/>
  <c r="FO41" i="5"/>
  <c r="FM40" i="5"/>
  <c r="FF86" i="5" l="1"/>
  <c r="FF88" i="5" s="1"/>
  <c r="FG86" i="5"/>
  <c r="FG88" i="5" s="1"/>
  <c r="FF89" i="5"/>
  <c r="FI51" i="5"/>
  <c r="FI52" i="5" s="1"/>
  <c r="FI58" i="5" s="1"/>
  <c r="FI83" i="5" s="1"/>
  <c r="FI89" i="5" s="1"/>
  <c r="FD89" i="5"/>
  <c r="FL45" i="5"/>
  <c r="FL46" i="5" s="1"/>
  <c r="FL47" i="5" s="1"/>
  <c r="FM45" i="5"/>
  <c r="FM46" i="5" s="1"/>
  <c r="FM47" i="5" s="1"/>
  <c r="FN45" i="5"/>
  <c r="FN46" i="5" s="1"/>
  <c r="FN47" i="5" s="1"/>
  <c r="FK45" i="5"/>
  <c r="FK46" i="5" s="1"/>
  <c r="FK47" i="5" s="1"/>
  <c r="FK51" i="5" s="1"/>
  <c r="FK52" i="5" s="1"/>
  <c r="FK58" i="5" s="1"/>
  <c r="FK83" i="5" s="1"/>
  <c r="FG89" i="5"/>
  <c r="FE89" i="5"/>
  <c r="FJ51" i="5"/>
  <c r="FJ52" i="5" s="1"/>
  <c r="FJ58" i="5" s="1"/>
  <c r="FJ83" i="5" s="1"/>
  <c r="FH51" i="5"/>
  <c r="FH52" i="5" s="1"/>
  <c r="FH58" i="5" s="1"/>
  <c r="FH83" i="5" s="1"/>
  <c r="FZ16" i="5"/>
  <c r="GD15" i="5"/>
  <c r="GH13" i="5"/>
  <c r="GH33" i="5" s="1"/>
  <c r="FR14" i="5"/>
  <c r="FR34" i="5" s="1"/>
  <c r="GF13" i="5"/>
  <c r="GF33" i="5" s="1"/>
  <c r="FV17" i="5"/>
  <c r="FV35" i="5" s="1"/>
  <c r="FU17" i="5"/>
  <c r="FU35" i="5" s="1"/>
  <c r="FY16" i="5"/>
  <c r="FX16" i="5"/>
  <c r="GG13" i="5"/>
  <c r="GG33" i="5" s="1"/>
  <c r="GB15" i="5"/>
  <c r="FQ14" i="5"/>
  <c r="FQ34" i="5" s="1"/>
  <c r="GC15" i="5"/>
  <c r="FP14" i="5"/>
  <c r="FP34" i="5" s="1"/>
  <c r="FS17" i="5"/>
  <c r="FS35" i="5" s="1"/>
  <c r="FT17" i="5"/>
  <c r="FT35" i="5" s="1"/>
  <c r="FO14" i="5"/>
  <c r="FO34" i="5" s="1"/>
  <c r="GA15" i="5"/>
  <c r="FW16" i="5"/>
  <c r="GE13" i="5"/>
  <c r="GE33" i="5" s="1"/>
  <c r="FU41" i="5"/>
  <c r="GH39" i="5"/>
  <c r="FT41" i="5"/>
  <c r="GE39" i="5"/>
  <c r="FO40" i="5"/>
  <c r="GG39" i="5"/>
  <c r="FP40" i="5"/>
  <c r="FQ40" i="5"/>
  <c r="FS41" i="5"/>
  <c r="FV41" i="5"/>
  <c r="GF39" i="5"/>
  <c r="FR40" i="5"/>
  <c r="FI86" i="5" l="1"/>
  <c r="FI88" i="5" s="1"/>
  <c r="FH86" i="5"/>
  <c r="FH88" i="5" s="1"/>
  <c r="FJ86" i="5"/>
  <c r="FJ88" i="5" s="1"/>
  <c r="FN51" i="5"/>
  <c r="FN52" i="5" s="1"/>
  <c r="FN58" i="5" s="1"/>
  <c r="FN83" i="5" s="1"/>
  <c r="FM51" i="5"/>
  <c r="FM52" i="5" s="1"/>
  <c r="FM58" i="5" s="1"/>
  <c r="FM83" i="5" s="1"/>
  <c r="FR45" i="5"/>
  <c r="FR46" i="5" s="1"/>
  <c r="FR47" i="5" s="1"/>
  <c r="FQ45" i="5"/>
  <c r="FQ46" i="5" s="1"/>
  <c r="FQ47" i="5" s="1"/>
  <c r="FP45" i="5"/>
  <c r="FP46" i="5" s="1"/>
  <c r="FP47" i="5" s="1"/>
  <c r="FO45" i="5"/>
  <c r="FO46" i="5" s="1"/>
  <c r="FO47" i="5" s="1"/>
  <c r="FO51" i="5" s="1"/>
  <c r="FO52" i="5" s="1"/>
  <c r="FO58" i="5" s="1"/>
  <c r="FO83" i="5" s="1"/>
  <c r="FK89" i="5"/>
  <c r="FH89" i="5"/>
  <c r="FK86" i="5"/>
  <c r="FK88" i="5" s="1"/>
  <c r="FJ89" i="5"/>
  <c r="FL51" i="5"/>
  <c r="FL52" i="5" s="1"/>
  <c r="FL58" i="5" s="1"/>
  <c r="FL83" i="5" s="1"/>
  <c r="FL86" i="5" s="1"/>
  <c r="FL88" i="5" s="1"/>
  <c r="GL13" i="5"/>
  <c r="GL33" i="5" s="1"/>
  <c r="FV14" i="5"/>
  <c r="FV34" i="5" s="1"/>
  <c r="GH15" i="5"/>
  <c r="GD16" i="5"/>
  <c r="GC16" i="5"/>
  <c r="GJ13" i="5"/>
  <c r="GJ33" i="5" s="1"/>
  <c r="GK13" i="5"/>
  <c r="GK33" i="5" s="1"/>
  <c r="FY17" i="5"/>
  <c r="FY35" i="5" s="1"/>
  <c r="FZ17" i="5"/>
  <c r="FZ35" i="5" s="1"/>
  <c r="FU14" i="5"/>
  <c r="FU34" i="5" s="1"/>
  <c r="GG15" i="5"/>
  <c r="GF15" i="5"/>
  <c r="FT14" i="5"/>
  <c r="FT34" i="5" s="1"/>
  <c r="GB16" i="5"/>
  <c r="GA16" i="5"/>
  <c r="GI13" i="5"/>
  <c r="GI33" i="5" s="1"/>
  <c r="FS14" i="5"/>
  <c r="FS34" i="5" s="1"/>
  <c r="GE15" i="5"/>
  <c r="FW17" i="5"/>
  <c r="FW35" i="5" s="1"/>
  <c r="FX17" i="5"/>
  <c r="FX35" i="5" s="1"/>
  <c r="GI39" i="5"/>
  <c r="FS40" i="5"/>
  <c r="GK39" i="5"/>
  <c r="GL39" i="5"/>
  <c r="FT40" i="5"/>
  <c r="FW41" i="5"/>
  <c r="FX41" i="5"/>
  <c r="FY41" i="5"/>
  <c r="FZ41" i="5"/>
  <c r="FU40" i="5"/>
  <c r="GJ39" i="5"/>
  <c r="FV40" i="5"/>
  <c r="FM86" i="5" l="1"/>
  <c r="FM88" i="5" s="1"/>
  <c r="FN86" i="5"/>
  <c r="FN88" i="5" s="1"/>
  <c r="FM89" i="5"/>
  <c r="FN89" i="5"/>
  <c r="FP51" i="5"/>
  <c r="FP52" i="5" s="1"/>
  <c r="FP58" i="5" s="1"/>
  <c r="FP83" i="5" s="1"/>
  <c r="FS45" i="5"/>
  <c r="FS46" i="5" s="1"/>
  <c r="FS47" i="5" s="1"/>
  <c r="FS51" i="5" s="1"/>
  <c r="FS52" i="5" s="1"/>
  <c r="FS58" i="5" s="1"/>
  <c r="FS83" i="5" s="1"/>
  <c r="FV45" i="5"/>
  <c r="FV46" i="5" s="1"/>
  <c r="FV47" i="5" s="1"/>
  <c r="FU45" i="5"/>
  <c r="FU46" i="5" s="1"/>
  <c r="FU47" i="5" s="1"/>
  <c r="FT45" i="5"/>
  <c r="FT46" i="5" s="1"/>
  <c r="FT47" i="5" s="1"/>
  <c r="FO89" i="5"/>
  <c r="FO86" i="5"/>
  <c r="FO88" i="5" s="1"/>
  <c r="FL89" i="5"/>
  <c r="FQ51" i="5"/>
  <c r="FQ52" i="5" s="1"/>
  <c r="FQ58" i="5" s="1"/>
  <c r="FQ83" i="5" s="1"/>
  <c r="FR51" i="5"/>
  <c r="FR52" i="5" s="1"/>
  <c r="FR58" i="5" s="1"/>
  <c r="FR83" i="5" s="1"/>
  <c r="GH16" i="5"/>
  <c r="GP13" i="5"/>
  <c r="GP33" i="5" s="1"/>
  <c r="GL15" i="5"/>
  <c r="FZ14" i="5"/>
  <c r="FZ34" i="5" s="1"/>
  <c r="GO13" i="5"/>
  <c r="GO33" i="5" s="1"/>
  <c r="GF16" i="5"/>
  <c r="FY14" i="5"/>
  <c r="FY34" i="5" s="1"/>
  <c r="GN13" i="5"/>
  <c r="GN33" i="5" s="1"/>
  <c r="GD17" i="5"/>
  <c r="GD35" i="5" s="1"/>
  <c r="GC17" i="5"/>
  <c r="GC35" i="5" s="1"/>
  <c r="FX14" i="5"/>
  <c r="FX34" i="5" s="1"/>
  <c r="GJ15" i="5"/>
  <c r="GK15" i="5"/>
  <c r="GG16" i="5"/>
  <c r="FW14" i="5"/>
  <c r="FW34" i="5" s="1"/>
  <c r="GI15" i="5"/>
  <c r="GA17" i="5"/>
  <c r="GA35" i="5" s="1"/>
  <c r="GB17" i="5"/>
  <c r="GB35" i="5" s="1"/>
  <c r="GE16" i="5"/>
  <c r="GM13" i="5"/>
  <c r="GM33" i="5" s="1"/>
  <c r="GO39" i="5"/>
  <c r="GD41" i="5"/>
  <c r="FY40" i="5"/>
  <c r="GS39" i="5"/>
  <c r="FX40" i="5"/>
  <c r="GQ39" i="5"/>
  <c r="GC41" i="5"/>
  <c r="GB41" i="5"/>
  <c r="FZ40" i="5"/>
  <c r="GP39" i="5"/>
  <c r="GA41" i="5"/>
  <c r="FW40" i="5"/>
  <c r="GR39" i="5"/>
  <c r="GM39" i="5"/>
  <c r="GN39" i="5"/>
  <c r="FS86" i="5" l="1"/>
  <c r="FS88" i="5" s="1"/>
  <c r="FR86" i="5"/>
  <c r="FR88" i="5" s="1"/>
  <c r="FQ86" i="5"/>
  <c r="FQ88" i="5" s="1"/>
  <c r="FP86" i="5"/>
  <c r="FP88" i="5" s="1"/>
  <c r="FP89" i="5"/>
  <c r="FT51" i="5"/>
  <c r="FT52" i="5" s="1"/>
  <c r="FT58" i="5" s="1"/>
  <c r="FT83" i="5" s="1"/>
  <c r="FT89" i="5" s="1"/>
  <c r="FV51" i="5"/>
  <c r="FV52" i="5" s="1"/>
  <c r="FV58" i="5" s="1"/>
  <c r="FV83" i="5" s="1"/>
  <c r="FZ45" i="5"/>
  <c r="FZ46" i="5" s="1"/>
  <c r="FZ47" i="5" s="1"/>
  <c r="FX45" i="5"/>
  <c r="FX46" i="5" s="1"/>
  <c r="FX47" i="5" s="1"/>
  <c r="FW45" i="5"/>
  <c r="FW46" i="5" s="1"/>
  <c r="FW47" i="5" s="1"/>
  <c r="FW51" i="5" s="1"/>
  <c r="FW52" i="5" s="1"/>
  <c r="FW58" i="5" s="1"/>
  <c r="FW83" i="5" s="1"/>
  <c r="FY45" i="5"/>
  <c r="FY46" i="5" s="1"/>
  <c r="FY47" i="5" s="1"/>
  <c r="FR89" i="5"/>
  <c r="FQ89" i="5"/>
  <c r="FU51" i="5"/>
  <c r="FU52" i="5" s="1"/>
  <c r="FU58" i="5" s="1"/>
  <c r="FU83" i="5" s="1"/>
  <c r="FS89" i="5"/>
  <c r="GP15" i="5"/>
  <c r="GD14" i="5"/>
  <c r="GD34" i="5" s="1"/>
  <c r="GL16" i="5"/>
  <c r="GJ16" i="5"/>
  <c r="GH17" i="5"/>
  <c r="GH35" i="5" s="1"/>
  <c r="GG17" i="5"/>
  <c r="GG35" i="5" s="1"/>
  <c r="GC14" i="5"/>
  <c r="GC34" i="5" s="1"/>
  <c r="GN15" i="5"/>
  <c r="GB14" i="5"/>
  <c r="GB34" i="5" s="1"/>
  <c r="GO15" i="5"/>
  <c r="GK16" i="5"/>
  <c r="GA14" i="5"/>
  <c r="GA34" i="5" s="1"/>
  <c r="GI16" i="5"/>
  <c r="GE17" i="5"/>
  <c r="GE35" i="5" s="1"/>
  <c r="GF17" i="5"/>
  <c r="GF35" i="5" s="1"/>
  <c r="GM15" i="5"/>
  <c r="GB40" i="5"/>
  <c r="GA40" i="5"/>
  <c r="GH41" i="5"/>
  <c r="GD40" i="5"/>
  <c r="GC40" i="5"/>
  <c r="GE41" i="5"/>
  <c r="GG41" i="5"/>
  <c r="GF41" i="5"/>
  <c r="FV86" i="5" l="1"/>
  <c r="FV88" i="5" s="1"/>
  <c r="FT86" i="5"/>
  <c r="FT88" i="5" s="1"/>
  <c r="FU86" i="5"/>
  <c r="FU88" i="5" s="1"/>
  <c r="FV89" i="5"/>
  <c r="FW86" i="5"/>
  <c r="FW88" i="5" s="1"/>
  <c r="FX51" i="5"/>
  <c r="FX52" i="5" s="1"/>
  <c r="FX58" i="5" s="1"/>
  <c r="FX83" i="5" s="1"/>
  <c r="FX89" i="5" s="1"/>
  <c r="GD45" i="5"/>
  <c r="GD46" i="5" s="1"/>
  <c r="GD47" i="5" s="1"/>
  <c r="GA45" i="5"/>
  <c r="GA46" i="5" s="1"/>
  <c r="GA47" i="5" s="1"/>
  <c r="GA51" i="5" s="1"/>
  <c r="GA52" i="5" s="1"/>
  <c r="GA58" i="5" s="1"/>
  <c r="GA83" i="5" s="1"/>
  <c r="GB45" i="5"/>
  <c r="GB46" i="5" s="1"/>
  <c r="GB47" i="5" s="1"/>
  <c r="GC45" i="5"/>
  <c r="GC46" i="5" s="1"/>
  <c r="GC47" i="5" s="1"/>
  <c r="FU89" i="5"/>
  <c r="FY51" i="5"/>
  <c r="FY52" i="5" s="1"/>
  <c r="FY58" i="5" s="1"/>
  <c r="FY83" i="5" s="1"/>
  <c r="FW89" i="5"/>
  <c r="FZ51" i="5"/>
  <c r="FZ52" i="5" s="1"/>
  <c r="FZ58" i="5" s="1"/>
  <c r="FZ83" i="5" s="1"/>
  <c r="GH14" i="5"/>
  <c r="GH34" i="5" s="1"/>
  <c r="GT15" i="5"/>
  <c r="GP16" i="5"/>
  <c r="GS15" i="5"/>
  <c r="GR15" i="5"/>
  <c r="GO16" i="5"/>
  <c r="GN16" i="5"/>
  <c r="GG14" i="5"/>
  <c r="GG34" i="5" s="1"/>
  <c r="GK17" i="5"/>
  <c r="GK35" i="5" s="1"/>
  <c r="GL17" i="5"/>
  <c r="GL35" i="5" s="1"/>
  <c r="GF14" i="5"/>
  <c r="GF34" i="5" s="1"/>
  <c r="GI17" i="5"/>
  <c r="GI35" i="5" s="1"/>
  <c r="GJ17" i="5"/>
  <c r="GJ35" i="5" s="1"/>
  <c r="GE14" i="5"/>
  <c r="GE34" i="5" s="1"/>
  <c r="GQ15" i="5"/>
  <c r="GM16" i="5"/>
  <c r="GK41" i="5"/>
  <c r="GJ41" i="5"/>
  <c r="GF40" i="5"/>
  <c r="GG40" i="5"/>
  <c r="GI41" i="5"/>
  <c r="GL41" i="5"/>
  <c r="GH40" i="5"/>
  <c r="GE40" i="5"/>
  <c r="FZ86" i="5" l="1"/>
  <c r="FZ88" i="5" s="1"/>
  <c r="FX86" i="5"/>
  <c r="FX88" i="5" s="1"/>
  <c r="FY86" i="5"/>
  <c r="FY88" i="5" s="1"/>
  <c r="GA86" i="5"/>
  <c r="GA88" i="5" s="1"/>
  <c r="GB51" i="5"/>
  <c r="GB52" i="5" s="1"/>
  <c r="GB58" i="5" s="1"/>
  <c r="GB83" i="5" s="1"/>
  <c r="GB89" i="5" s="1"/>
  <c r="GE45" i="5"/>
  <c r="GE46" i="5" s="1"/>
  <c r="GE47" i="5" s="1"/>
  <c r="GE51" i="5" s="1"/>
  <c r="GE52" i="5" s="1"/>
  <c r="GE58" i="5" s="1"/>
  <c r="GE83" i="5" s="1"/>
  <c r="GH45" i="5"/>
  <c r="GH46" i="5" s="1"/>
  <c r="GH47" i="5" s="1"/>
  <c r="GF45" i="5"/>
  <c r="GF46" i="5" s="1"/>
  <c r="GF47" i="5" s="1"/>
  <c r="GG45" i="5"/>
  <c r="GG46" i="5" s="1"/>
  <c r="GG47" i="5" s="1"/>
  <c r="FZ89" i="5"/>
  <c r="GC51" i="5"/>
  <c r="GC52" i="5" s="1"/>
  <c r="GC58" i="5" s="1"/>
  <c r="GC83" i="5" s="1"/>
  <c r="FY89" i="5"/>
  <c r="GA89" i="5"/>
  <c r="GD51" i="5"/>
  <c r="GD52" i="5" s="1"/>
  <c r="GD58" i="5" s="1"/>
  <c r="GD83" i="5" s="1"/>
  <c r="GL14" i="5"/>
  <c r="GL34" i="5" s="1"/>
  <c r="GX15" i="5"/>
  <c r="GT16" i="5"/>
  <c r="GV15" i="5"/>
  <c r="GS16" i="5"/>
  <c r="GR16" i="5"/>
  <c r="GK14" i="5"/>
  <c r="GK34" i="5" s="1"/>
  <c r="GJ14" i="5"/>
  <c r="GJ34" i="5" s="1"/>
  <c r="GP17" i="5"/>
  <c r="GP35" i="5" s="1"/>
  <c r="GO17" i="5"/>
  <c r="GO35" i="5" s="1"/>
  <c r="GW15" i="5"/>
  <c r="GQ16" i="5"/>
  <c r="GI14" i="5"/>
  <c r="GI34" i="5" s="1"/>
  <c r="GM17" i="5"/>
  <c r="GM35" i="5" s="1"/>
  <c r="GN17" i="5"/>
  <c r="GN35" i="5" s="1"/>
  <c r="GU15" i="5"/>
  <c r="GL40" i="5"/>
  <c r="GK40" i="5"/>
  <c r="GM41" i="5"/>
  <c r="GN41" i="5"/>
  <c r="GP41" i="5"/>
  <c r="GJ40" i="5"/>
  <c r="GI40" i="5"/>
  <c r="GO41" i="5"/>
  <c r="GD86" i="5" l="1"/>
  <c r="GD88" i="5" s="1"/>
  <c r="GB86" i="5"/>
  <c r="GB88" i="5" s="1"/>
  <c r="GC86" i="5"/>
  <c r="GC88" i="5" s="1"/>
  <c r="GE86" i="5"/>
  <c r="GE88" i="5" s="1"/>
  <c r="GF51" i="5"/>
  <c r="GF52" i="5" s="1"/>
  <c r="GF58" i="5" s="1"/>
  <c r="GF83" i="5" s="1"/>
  <c r="GF86" i="5" s="1"/>
  <c r="GF88" i="5" s="1"/>
  <c r="GK45" i="5"/>
  <c r="GK46" i="5" s="1"/>
  <c r="GK47" i="5" s="1"/>
  <c r="GL45" i="5"/>
  <c r="GL46" i="5" s="1"/>
  <c r="GL47" i="5" s="1"/>
  <c r="GI45" i="5"/>
  <c r="GI46" i="5" s="1"/>
  <c r="GI47" i="5" s="1"/>
  <c r="GI51" i="5" s="1"/>
  <c r="GI52" i="5" s="1"/>
  <c r="GI58" i="5" s="1"/>
  <c r="GI83" i="5" s="1"/>
  <c r="GJ45" i="5"/>
  <c r="GJ46" i="5" s="1"/>
  <c r="GJ47" i="5" s="1"/>
  <c r="GC89" i="5"/>
  <c r="GG51" i="5"/>
  <c r="GG52" i="5" s="1"/>
  <c r="GG58" i="5" s="1"/>
  <c r="GG83" i="5" s="1"/>
  <c r="GD89" i="5"/>
  <c r="GH51" i="5"/>
  <c r="GH52" i="5" s="1"/>
  <c r="GH58" i="5" s="1"/>
  <c r="GH83" i="5" s="1"/>
  <c r="GE89" i="5"/>
  <c r="GP14" i="5"/>
  <c r="GP34" i="5" s="1"/>
  <c r="HB15" i="5"/>
  <c r="GX16" i="5"/>
  <c r="GW16" i="5"/>
  <c r="GO14" i="5"/>
  <c r="GO34" i="5" s="1"/>
  <c r="GN14" i="5"/>
  <c r="GN34" i="5" s="1"/>
  <c r="GS17" i="5"/>
  <c r="GS35" i="5" s="1"/>
  <c r="GT17" i="5"/>
  <c r="GT35" i="5" s="1"/>
  <c r="GZ15" i="5"/>
  <c r="HA15" i="5"/>
  <c r="GV16" i="5"/>
  <c r="GQ17" i="5"/>
  <c r="GQ35" i="5" s="1"/>
  <c r="GR17" i="5"/>
  <c r="GR35" i="5" s="1"/>
  <c r="GY15" i="5"/>
  <c r="GU16" i="5"/>
  <c r="GM14" i="5"/>
  <c r="GM34" i="5" s="1"/>
  <c r="GS41" i="5"/>
  <c r="GT41" i="5"/>
  <c r="GR41" i="5"/>
  <c r="GP40" i="5"/>
  <c r="GN40" i="5"/>
  <c r="GO40" i="5"/>
  <c r="GM40" i="5"/>
  <c r="GQ41" i="5"/>
  <c r="GH86" i="5" l="1"/>
  <c r="GH88" i="5" s="1"/>
  <c r="GO45" i="5"/>
  <c r="GO46" i="5" s="1"/>
  <c r="GO47" i="5" s="1"/>
  <c r="GG86" i="5"/>
  <c r="GG88" i="5" s="1"/>
  <c r="GF89" i="5"/>
  <c r="GP45" i="5"/>
  <c r="GP46" i="5" s="1"/>
  <c r="GP47" i="5" s="1"/>
  <c r="GL51" i="5"/>
  <c r="GL52" i="5" s="1"/>
  <c r="GL58" i="5" s="1"/>
  <c r="GL83" i="5" s="1"/>
  <c r="GL89" i="5" s="1"/>
  <c r="GM45" i="5"/>
  <c r="GM46" i="5" s="1"/>
  <c r="GM47" i="5" s="1"/>
  <c r="GM51" i="5" s="1"/>
  <c r="GM52" i="5" s="1"/>
  <c r="GM58" i="5" s="1"/>
  <c r="GM83" i="5" s="1"/>
  <c r="GN45" i="5"/>
  <c r="GN46" i="5" s="1"/>
  <c r="GN47" i="5" s="1"/>
  <c r="GH89" i="5"/>
  <c r="GJ51" i="5"/>
  <c r="GJ52" i="5" s="1"/>
  <c r="GJ58" i="5" s="1"/>
  <c r="GJ83" i="5" s="1"/>
  <c r="GJ86" i="5" s="1"/>
  <c r="GJ88" i="5" s="1"/>
  <c r="GG89" i="5"/>
  <c r="GI89" i="5"/>
  <c r="GI86" i="5"/>
  <c r="GI88" i="5" s="1"/>
  <c r="GK51" i="5"/>
  <c r="GK52" i="5" s="1"/>
  <c r="GK58" i="5" s="1"/>
  <c r="GK83" i="5" s="1"/>
  <c r="HF15" i="5"/>
  <c r="HB16" i="5"/>
  <c r="GT14" i="5"/>
  <c r="GT34" i="5" s="1"/>
  <c r="HA16" i="5"/>
  <c r="HE15" i="5"/>
  <c r="HD15" i="5"/>
  <c r="GR14" i="5"/>
  <c r="GR34" i="5" s="1"/>
  <c r="GS14" i="5"/>
  <c r="GS34" i="5" s="1"/>
  <c r="GZ16" i="5"/>
  <c r="GW17" i="5"/>
  <c r="GW35" i="5" s="1"/>
  <c r="GX17" i="5"/>
  <c r="GX35" i="5" s="1"/>
  <c r="GQ14" i="5"/>
  <c r="GQ34" i="5" s="1"/>
  <c r="GY16" i="5"/>
  <c r="HC15" i="5"/>
  <c r="GU17" i="5"/>
  <c r="GU35" i="5" s="1"/>
  <c r="GV17" i="5"/>
  <c r="GV35" i="5" s="1"/>
  <c r="GV41" i="5"/>
  <c r="GX41" i="5"/>
  <c r="GW41" i="5"/>
  <c r="GT40" i="5"/>
  <c r="GS40" i="5"/>
  <c r="GQ40" i="5"/>
  <c r="GR40" i="5"/>
  <c r="GU41" i="5"/>
  <c r="GR45" i="5" l="1"/>
  <c r="GR46" i="5" s="1"/>
  <c r="GR47" i="5" s="1"/>
  <c r="GQ45" i="5"/>
  <c r="GQ46" i="5" s="1"/>
  <c r="GQ47" i="5" s="1"/>
  <c r="GQ51" i="5" s="1"/>
  <c r="GQ52" i="5" s="1"/>
  <c r="GQ58" i="5" s="1"/>
  <c r="GS45" i="5"/>
  <c r="GS46" i="5" s="1"/>
  <c r="GS47" i="5" s="1"/>
  <c r="GP51" i="5"/>
  <c r="GP52" i="5" s="1"/>
  <c r="GP58" i="5" s="1"/>
  <c r="GT45" i="5"/>
  <c r="GT46" i="5" s="1"/>
  <c r="GT47" i="5" s="1"/>
  <c r="GK89" i="5"/>
  <c r="GM86" i="5"/>
  <c r="GM88" i="5" s="1"/>
  <c r="GJ89" i="5"/>
  <c r="GK86" i="5"/>
  <c r="GK88" i="5" s="1"/>
  <c r="GN51" i="5"/>
  <c r="GN52" i="5" s="1"/>
  <c r="GN58" i="5" s="1"/>
  <c r="GN83" i="5" s="1"/>
  <c r="GO51" i="5"/>
  <c r="GO52" i="5" s="1"/>
  <c r="GO58" i="5" s="1"/>
  <c r="GL86" i="5"/>
  <c r="GL88" i="5" s="1"/>
  <c r="GM89" i="5"/>
  <c r="HF16" i="5"/>
  <c r="HJ15" i="5"/>
  <c r="GX14" i="5"/>
  <c r="GX34" i="5" s="1"/>
  <c r="GW14" i="5"/>
  <c r="GW34" i="5" s="1"/>
  <c r="HE16" i="5"/>
  <c r="HH15" i="5"/>
  <c r="GV14" i="5"/>
  <c r="GV34" i="5" s="1"/>
  <c r="HB17" i="5"/>
  <c r="HB35" i="5" s="1"/>
  <c r="HA17" i="5"/>
  <c r="HA35" i="5" s="1"/>
  <c r="HI15" i="5"/>
  <c r="HD16" i="5"/>
  <c r="HG15" i="5"/>
  <c r="GU14" i="5"/>
  <c r="GU34" i="5" s="1"/>
  <c r="HC16" i="5"/>
  <c r="GY17" i="5"/>
  <c r="GY35" i="5" s="1"/>
  <c r="GZ17" i="5"/>
  <c r="GZ35" i="5" s="1"/>
  <c r="GZ41" i="5"/>
  <c r="HA41" i="5"/>
  <c r="HB41" i="5"/>
  <c r="GU40" i="5"/>
  <c r="GW40" i="5"/>
  <c r="GV40" i="5"/>
  <c r="GY41" i="5"/>
  <c r="GX40" i="5"/>
  <c r="GT51" i="5" l="1"/>
  <c r="GT52" i="5" s="1"/>
  <c r="GT58" i="5" s="1"/>
  <c r="GT83" i="5" s="1"/>
  <c r="GV45" i="5"/>
  <c r="GV46" i="5" s="1"/>
  <c r="GV47" i="5" s="1"/>
  <c r="GW45" i="5"/>
  <c r="GW46" i="5" s="1"/>
  <c r="GW47" i="5" s="1"/>
  <c r="GS51" i="5"/>
  <c r="GS52" i="5" s="1"/>
  <c r="GS58" i="5" s="1"/>
  <c r="GS83" i="5" s="1"/>
  <c r="G77" i="20"/>
  <c r="H77" i="20" s="1"/>
  <c r="GP83" i="5"/>
  <c r="G78" i="20"/>
  <c r="H78" i="20" s="1"/>
  <c r="GQ83" i="5"/>
  <c r="GR51" i="5"/>
  <c r="GR52" i="5" s="1"/>
  <c r="GR58" i="5" s="1"/>
  <c r="GU45" i="5"/>
  <c r="GU46" i="5" s="1"/>
  <c r="GU47" i="5" s="1"/>
  <c r="GX45" i="5"/>
  <c r="GX46" i="5" s="1"/>
  <c r="GX47" i="5" s="1"/>
  <c r="GN89" i="5"/>
  <c r="GN86" i="5"/>
  <c r="GN88" i="5" s="1"/>
  <c r="G76" i="20"/>
  <c r="H76" i="20" s="1"/>
  <c r="GO83" i="5"/>
  <c r="HN15" i="5"/>
  <c r="HJ16" i="5"/>
  <c r="HB14" i="5"/>
  <c r="HB34" i="5" s="1"/>
  <c r="HM15" i="5"/>
  <c r="HI16" i="5"/>
  <c r="GZ14" i="5"/>
  <c r="GZ34" i="5" s="1"/>
  <c r="HA14" i="5"/>
  <c r="HA34" i="5" s="1"/>
  <c r="HL15" i="5"/>
  <c r="HF17" i="5"/>
  <c r="HF35" i="5" s="1"/>
  <c r="HE17" i="5"/>
  <c r="HE35" i="5" s="1"/>
  <c r="HH16" i="5"/>
  <c r="HG16" i="5"/>
  <c r="G81" i="20"/>
  <c r="H81" i="20" s="1"/>
  <c r="GY14" i="5"/>
  <c r="GY34" i="5" s="1"/>
  <c r="HC17" i="5"/>
  <c r="HC35" i="5" s="1"/>
  <c r="HD17" i="5"/>
  <c r="HD35" i="5" s="1"/>
  <c r="HK15" i="5"/>
  <c r="HA40" i="5"/>
  <c r="HE41" i="5"/>
  <c r="GZ40" i="5"/>
  <c r="HC41" i="5"/>
  <c r="HD41" i="5"/>
  <c r="HF41" i="5"/>
  <c r="GY40" i="5"/>
  <c r="HB40" i="5"/>
  <c r="GX51" i="5" l="1"/>
  <c r="GX52" i="5" s="1"/>
  <c r="GX58" i="5" s="1"/>
  <c r="GX83" i="5" s="1"/>
  <c r="GX89" i="5" s="1"/>
  <c r="GW51" i="5"/>
  <c r="GW52" i="5" s="1"/>
  <c r="GW58" i="5" s="1"/>
  <c r="GW83" i="5" s="1"/>
  <c r="G80" i="20"/>
  <c r="H80" i="20" s="1"/>
  <c r="GQ89" i="5"/>
  <c r="D78" i="20"/>
  <c r="GQ86" i="5"/>
  <c r="B78" i="20" s="1"/>
  <c r="GS89" i="5"/>
  <c r="D80" i="20"/>
  <c r="G79" i="20"/>
  <c r="H79" i="20" s="1"/>
  <c r="GR83" i="5"/>
  <c r="GT86" i="5" s="1"/>
  <c r="D77" i="20"/>
  <c r="GP89" i="5"/>
  <c r="GP86" i="5"/>
  <c r="GP88" i="5" s="1"/>
  <c r="GO86" i="5"/>
  <c r="GO88" i="5" s="1"/>
  <c r="HB45" i="5"/>
  <c r="HB46" i="5" s="1"/>
  <c r="HB47" i="5" s="1"/>
  <c r="GY45" i="5"/>
  <c r="GY46" i="5" s="1"/>
  <c r="GY47" i="5" s="1"/>
  <c r="GY51" i="5" s="1"/>
  <c r="GY52" i="5" s="1"/>
  <c r="GY58" i="5" s="1"/>
  <c r="GY83" i="5" s="1"/>
  <c r="GZ45" i="5"/>
  <c r="GZ46" i="5" s="1"/>
  <c r="GZ47" i="5" s="1"/>
  <c r="HA45" i="5"/>
  <c r="HA46" i="5" s="1"/>
  <c r="HA47" i="5" s="1"/>
  <c r="D76" i="20"/>
  <c r="GO89" i="5"/>
  <c r="GV51" i="5"/>
  <c r="GV52" i="5" s="1"/>
  <c r="GV58" i="5" s="1"/>
  <c r="GU51" i="5"/>
  <c r="GU52" i="5" s="1"/>
  <c r="GU58" i="5" s="1"/>
  <c r="HF14" i="5"/>
  <c r="HF34" i="5" s="1"/>
  <c r="HR15" i="5"/>
  <c r="HN16" i="5"/>
  <c r="HE14" i="5"/>
  <c r="HE34" i="5" s="1"/>
  <c r="HD14" i="5"/>
  <c r="HD34" i="5" s="1"/>
  <c r="HL16" i="5"/>
  <c r="HM16" i="5"/>
  <c r="HQ15" i="5"/>
  <c r="HP15" i="5"/>
  <c r="HJ17" i="5"/>
  <c r="HJ35" i="5" s="1"/>
  <c r="HI17" i="5"/>
  <c r="HI35" i="5" s="1"/>
  <c r="HK16" i="5"/>
  <c r="D81" i="20"/>
  <c r="GT89" i="5"/>
  <c r="HG17" i="5"/>
  <c r="HG35" i="5" s="1"/>
  <c r="HH17" i="5"/>
  <c r="HH35" i="5" s="1"/>
  <c r="HO15" i="5"/>
  <c r="HC14" i="5"/>
  <c r="HC34" i="5" s="1"/>
  <c r="HF40" i="5"/>
  <c r="HD40" i="5"/>
  <c r="HG41" i="5"/>
  <c r="HH41" i="5"/>
  <c r="HJ41" i="5"/>
  <c r="HC40" i="5"/>
  <c r="HE40" i="5"/>
  <c r="HI41" i="5"/>
  <c r="D85" i="20" l="1"/>
  <c r="GR86" i="5"/>
  <c r="B79" i="20" s="1"/>
  <c r="GS86" i="5"/>
  <c r="GS88" i="5" s="1"/>
  <c r="D84" i="20"/>
  <c r="GW89" i="5"/>
  <c r="D86" i="20"/>
  <c r="GQ88" i="5"/>
  <c r="B77" i="20"/>
  <c r="GR89" i="5"/>
  <c r="D79" i="20"/>
  <c r="B81" i="20"/>
  <c r="GT88" i="5"/>
  <c r="HB51" i="5"/>
  <c r="HB52" i="5" s="1"/>
  <c r="HB58" i="5" s="1"/>
  <c r="HB83" i="5" s="1"/>
  <c r="HB89" i="5" s="1"/>
  <c r="GY89" i="5"/>
  <c r="GZ51" i="5"/>
  <c r="GZ52" i="5" s="1"/>
  <c r="GZ58" i="5" s="1"/>
  <c r="GZ83" i="5" s="1"/>
  <c r="GZ86" i="5" s="1"/>
  <c r="HE45" i="5"/>
  <c r="HE46" i="5" s="1"/>
  <c r="HE47" i="5" s="1"/>
  <c r="HC45" i="5"/>
  <c r="HC46" i="5" s="1"/>
  <c r="HC47" i="5" s="1"/>
  <c r="HC51" i="5" s="1"/>
  <c r="HC52" i="5" s="1"/>
  <c r="HC58" i="5" s="1"/>
  <c r="HC83" i="5" s="1"/>
  <c r="HC89" i="5" s="1"/>
  <c r="HD45" i="5"/>
  <c r="HD46" i="5" s="1"/>
  <c r="HD47" i="5" s="1"/>
  <c r="HF45" i="5"/>
  <c r="HF46" i="5" s="1"/>
  <c r="HF47" i="5" s="1"/>
  <c r="G82" i="20"/>
  <c r="H82" i="20" s="1"/>
  <c r="GU83" i="5"/>
  <c r="G111" i="20"/>
  <c r="H111" i="20" s="1"/>
  <c r="G108" i="20"/>
  <c r="H108" i="20" s="1"/>
  <c r="G85" i="20"/>
  <c r="H85" i="20" s="1"/>
  <c r="G109" i="20"/>
  <c r="H109" i="20" s="1"/>
  <c r="G117" i="20"/>
  <c r="H117" i="20" s="1"/>
  <c r="G104" i="20"/>
  <c r="H104" i="20" s="1"/>
  <c r="G90" i="20"/>
  <c r="H90" i="20" s="1"/>
  <c r="GV83" i="5"/>
  <c r="G94" i="20"/>
  <c r="H94" i="20" s="1"/>
  <c r="G103" i="20"/>
  <c r="H103" i="20" s="1"/>
  <c r="G106" i="20"/>
  <c r="H106" i="20" s="1"/>
  <c r="G102" i="20"/>
  <c r="H102" i="20" s="1"/>
  <c r="G91" i="20"/>
  <c r="H91" i="20" s="1"/>
  <c r="G95" i="20"/>
  <c r="H95" i="20" s="1"/>
  <c r="G107" i="20"/>
  <c r="H107" i="20" s="1"/>
  <c r="G115" i="20"/>
  <c r="H115" i="20" s="1"/>
  <c r="G98" i="20"/>
  <c r="H98" i="20" s="1"/>
  <c r="G96" i="20"/>
  <c r="H96" i="20" s="1"/>
  <c r="G89" i="20"/>
  <c r="H89" i="20" s="1"/>
  <c r="G99" i="20"/>
  <c r="H99" i="20" s="1"/>
  <c r="G101" i="20"/>
  <c r="H101" i="20" s="1"/>
  <c r="G87" i="20"/>
  <c r="H87" i="20" s="1"/>
  <c r="G88" i="20"/>
  <c r="H88" i="20" s="1"/>
  <c r="G84" i="20"/>
  <c r="H84" i="20" s="1"/>
  <c r="G113" i="20"/>
  <c r="H113" i="20" s="1"/>
  <c r="G83" i="20"/>
  <c r="H83" i="20" s="1"/>
  <c r="G114" i="20"/>
  <c r="H114" i="20" s="1"/>
  <c r="G110" i="20"/>
  <c r="H110" i="20" s="1"/>
  <c r="G93" i="20"/>
  <c r="H93" i="20" s="1"/>
  <c r="G112" i="20"/>
  <c r="H112" i="20" s="1"/>
  <c r="G105" i="20"/>
  <c r="H105" i="20" s="1"/>
  <c r="G116" i="20"/>
  <c r="H116" i="20" s="1"/>
  <c r="G97" i="20"/>
  <c r="H97" i="20" s="1"/>
  <c r="G86" i="20"/>
  <c r="H86" i="20" s="1"/>
  <c r="G100" i="20"/>
  <c r="H100" i="20" s="1"/>
  <c r="G92" i="20"/>
  <c r="H92" i="20" s="1"/>
  <c r="HA51" i="5"/>
  <c r="HA52" i="5" s="1"/>
  <c r="HA58" i="5" s="1"/>
  <c r="HA83" i="5" s="1"/>
  <c r="HR16" i="5"/>
  <c r="HV15" i="5"/>
  <c r="HJ14" i="5"/>
  <c r="HJ34" i="5" s="1"/>
  <c r="HT15" i="5"/>
  <c r="HH14" i="5"/>
  <c r="HH34" i="5" s="1"/>
  <c r="HU15" i="5"/>
  <c r="HN17" i="5"/>
  <c r="HN35" i="5" s="1"/>
  <c r="HM17" i="5"/>
  <c r="HM35" i="5" s="1"/>
  <c r="HI14" i="5"/>
  <c r="HI34" i="5" s="1"/>
  <c r="HQ16" i="5"/>
  <c r="HP16" i="5"/>
  <c r="HK17" i="5"/>
  <c r="HK35" i="5" s="1"/>
  <c r="HL17" i="5"/>
  <c r="HL35" i="5" s="1"/>
  <c r="HG14" i="5"/>
  <c r="HG34" i="5" s="1"/>
  <c r="HO16" i="5"/>
  <c r="HS15" i="5"/>
  <c r="HI40" i="5"/>
  <c r="HG40" i="5"/>
  <c r="HK41" i="5"/>
  <c r="HJ40" i="5"/>
  <c r="HL41" i="5"/>
  <c r="HM41" i="5"/>
  <c r="HN41" i="5"/>
  <c r="HH40" i="5"/>
  <c r="GR88" i="5" l="1"/>
  <c r="B80" i="20"/>
  <c r="D89" i="20"/>
  <c r="HB86" i="5"/>
  <c r="B87" i="20"/>
  <c r="GZ88" i="5"/>
  <c r="GV86" i="5"/>
  <c r="GW86" i="5"/>
  <c r="GU86" i="5"/>
  <c r="B82" i="20" s="1"/>
  <c r="HA86" i="5"/>
  <c r="HF51" i="5"/>
  <c r="HF52" i="5" s="1"/>
  <c r="HF58" i="5" s="1"/>
  <c r="HF83" i="5" s="1"/>
  <c r="D93" i="20" s="1"/>
  <c r="D90" i="20"/>
  <c r="HD51" i="5"/>
  <c r="HD52" i="5" s="1"/>
  <c r="HD58" i="5" s="1"/>
  <c r="HD83" i="5" s="1"/>
  <c r="HD86" i="5" s="1"/>
  <c r="D87" i="20"/>
  <c r="HC86" i="5"/>
  <c r="GZ89" i="5"/>
  <c r="HJ45" i="5"/>
  <c r="HJ46" i="5" s="1"/>
  <c r="HJ47" i="5" s="1"/>
  <c r="HI45" i="5"/>
  <c r="HI46" i="5" s="1"/>
  <c r="HI47" i="5" s="1"/>
  <c r="HH45" i="5"/>
  <c r="HH46" i="5" s="1"/>
  <c r="HH47" i="5" s="1"/>
  <c r="HG45" i="5"/>
  <c r="HG46" i="5" s="1"/>
  <c r="HG47" i="5" s="1"/>
  <c r="HG51" i="5" s="1"/>
  <c r="HG52" i="5" s="1"/>
  <c r="HG58" i="5" s="1"/>
  <c r="HG83" i="5" s="1"/>
  <c r="D94" i="20" s="1"/>
  <c r="GV89" i="5"/>
  <c r="D83" i="20"/>
  <c r="GY86" i="5"/>
  <c r="GX86" i="5"/>
  <c r="GU89" i="5"/>
  <c r="D82" i="20"/>
  <c r="HA89" i="5"/>
  <c r="D88" i="20"/>
  <c r="HE51" i="5"/>
  <c r="HE52" i="5" s="1"/>
  <c r="HE58" i="5" s="1"/>
  <c r="HE83" i="5" s="1"/>
  <c r="HV16" i="5"/>
  <c r="HZ15" i="5"/>
  <c r="HN14" i="5"/>
  <c r="HN34" i="5" s="1"/>
  <c r="HL14" i="5"/>
  <c r="HL34" i="5" s="1"/>
  <c r="HX15" i="5"/>
  <c r="HY15" i="5"/>
  <c r="HU16" i="5"/>
  <c r="HT16" i="5"/>
  <c r="HQ17" i="5"/>
  <c r="HQ35" i="5" s="1"/>
  <c r="HR17" i="5"/>
  <c r="HR35" i="5" s="1"/>
  <c r="HM14" i="5"/>
  <c r="HM34" i="5" s="1"/>
  <c r="HK14" i="5"/>
  <c r="HK34" i="5" s="1"/>
  <c r="HW15" i="5"/>
  <c r="HO17" i="5"/>
  <c r="HO35" i="5" s="1"/>
  <c r="HP17" i="5"/>
  <c r="HP35" i="5" s="1"/>
  <c r="HS16" i="5"/>
  <c r="HQ41" i="5"/>
  <c r="HP41" i="5"/>
  <c r="HR41" i="5"/>
  <c r="HN40" i="5"/>
  <c r="HL40" i="5"/>
  <c r="HM40" i="5"/>
  <c r="HK40" i="5"/>
  <c r="HO41" i="5"/>
  <c r="HF89" i="5" l="1"/>
  <c r="GU88" i="5"/>
  <c r="HJ51" i="5"/>
  <c r="HJ52" i="5" s="1"/>
  <c r="HJ58" i="5" s="1"/>
  <c r="HJ83" i="5" s="1"/>
  <c r="HJ89" i="5" s="1"/>
  <c r="HB88" i="5"/>
  <c r="B89" i="20"/>
  <c r="B88" i="20"/>
  <c r="HA88" i="5"/>
  <c r="B84" i="20"/>
  <c r="GW88" i="5"/>
  <c r="HE86" i="5"/>
  <c r="GV88" i="5"/>
  <c r="B83" i="20"/>
  <c r="B90" i="20"/>
  <c r="HC88" i="5"/>
  <c r="HG89" i="5"/>
  <c r="HD89" i="5"/>
  <c r="D91" i="20"/>
  <c r="HH51" i="5"/>
  <c r="HH52" i="5" s="1"/>
  <c r="HH58" i="5" s="1"/>
  <c r="HH83" i="5" s="1"/>
  <c r="HH86" i="5" s="1"/>
  <c r="HN45" i="5"/>
  <c r="HN46" i="5" s="1"/>
  <c r="HN47" i="5" s="1"/>
  <c r="HK45" i="5"/>
  <c r="HK46" i="5" s="1"/>
  <c r="HK47" i="5" s="1"/>
  <c r="HK51" i="5" s="1"/>
  <c r="HK52" i="5" s="1"/>
  <c r="HK58" i="5" s="1"/>
  <c r="HK83" i="5" s="1"/>
  <c r="D98" i="20" s="1"/>
  <c r="HM45" i="5"/>
  <c r="HM46" i="5" s="1"/>
  <c r="HM47" i="5" s="1"/>
  <c r="HL45" i="5"/>
  <c r="HL46" i="5" s="1"/>
  <c r="HL47" i="5" s="1"/>
  <c r="B85" i="20"/>
  <c r="GX88" i="5"/>
  <c r="D92" i="20"/>
  <c r="HF86" i="5"/>
  <c r="HE89" i="5"/>
  <c r="HG86" i="5"/>
  <c r="B91" i="20"/>
  <c r="HD88" i="5"/>
  <c r="B86" i="20"/>
  <c r="GY88" i="5"/>
  <c r="HI51" i="5"/>
  <c r="HI52" i="5" s="1"/>
  <c r="HI58" i="5" s="1"/>
  <c r="HI83" i="5" s="1"/>
  <c r="HZ16" i="5"/>
  <c r="HR14" i="5"/>
  <c r="HR34" i="5" s="1"/>
  <c r="HP14" i="5"/>
  <c r="HP34" i="5" s="1"/>
  <c r="HQ14" i="5"/>
  <c r="HQ34" i="5" s="1"/>
  <c r="IC15" i="5"/>
  <c r="HU17" i="5"/>
  <c r="HU35" i="5" s="1"/>
  <c r="HV17" i="5"/>
  <c r="HV35" i="5" s="1"/>
  <c r="HY16" i="5"/>
  <c r="IB15" i="5"/>
  <c r="HX16" i="5"/>
  <c r="HW16" i="5"/>
  <c r="IA15" i="5"/>
  <c r="D97" i="20"/>
  <c r="HO14" i="5"/>
  <c r="HO34" i="5" s="1"/>
  <c r="HS17" i="5"/>
  <c r="HS35" i="5" s="1"/>
  <c r="HT17" i="5"/>
  <c r="HT35" i="5" s="1"/>
  <c r="HP40" i="5"/>
  <c r="HT41" i="5"/>
  <c r="HU41" i="5"/>
  <c r="HQ40" i="5"/>
  <c r="HS41" i="5"/>
  <c r="HV41" i="5"/>
  <c r="HR40" i="5"/>
  <c r="HO40" i="5"/>
  <c r="B92" i="20" l="1"/>
  <c r="HE88" i="5"/>
  <c r="HL51" i="5"/>
  <c r="HL52" i="5" s="1"/>
  <c r="HL58" i="5" s="1"/>
  <c r="HL83" i="5" s="1"/>
  <c r="HL86" i="5" s="1"/>
  <c r="HK89" i="5"/>
  <c r="HN51" i="5"/>
  <c r="HN52" i="5" s="1"/>
  <c r="HN58" i="5" s="1"/>
  <c r="HN83" i="5" s="1"/>
  <c r="D101" i="20" s="1"/>
  <c r="HH89" i="5"/>
  <c r="D95" i="20"/>
  <c r="HO45" i="5"/>
  <c r="HO46" i="5" s="1"/>
  <c r="HO47" i="5" s="1"/>
  <c r="HO51" i="5" s="1"/>
  <c r="HO52" i="5" s="1"/>
  <c r="HO58" i="5" s="1"/>
  <c r="HO83" i="5" s="1"/>
  <c r="D102" i="20" s="1"/>
  <c r="HR45" i="5"/>
  <c r="HR46" i="5" s="1"/>
  <c r="HR47" i="5" s="1"/>
  <c r="HP45" i="5"/>
  <c r="HP46" i="5" s="1"/>
  <c r="HP47" i="5" s="1"/>
  <c r="HQ45" i="5"/>
  <c r="HQ46" i="5" s="1"/>
  <c r="HQ47" i="5" s="1"/>
  <c r="D96" i="20"/>
  <c r="HK86" i="5"/>
  <c r="HI89" i="5"/>
  <c r="HI86" i="5"/>
  <c r="HJ86" i="5"/>
  <c r="B95" i="20"/>
  <c r="HH88" i="5"/>
  <c r="B94" i="20"/>
  <c r="HG88" i="5"/>
  <c r="HM51" i="5"/>
  <c r="HM52" i="5" s="1"/>
  <c r="HM58" i="5" s="1"/>
  <c r="HM83" i="5" s="1"/>
  <c r="B93" i="20"/>
  <c r="HF88" i="5"/>
  <c r="HV14" i="5"/>
  <c r="HV34" i="5" s="1"/>
  <c r="HT14" i="5"/>
  <c r="HT34" i="5" s="1"/>
  <c r="IC16" i="5"/>
  <c r="HU14" i="5"/>
  <c r="HU34" i="5" s="1"/>
  <c r="IB16" i="5"/>
  <c r="HY17" i="5"/>
  <c r="HY35" i="5" s="1"/>
  <c r="HZ17" i="5"/>
  <c r="HZ35" i="5" s="1"/>
  <c r="HW17" i="5"/>
  <c r="HW35" i="5" s="1"/>
  <c r="HX17" i="5"/>
  <c r="HX35" i="5" s="1"/>
  <c r="IA16" i="5"/>
  <c r="HS14" i="5"/>
  <c r="HS34" i="5" s="1"/>
  <c r="HZ41" i="5"/>
  <c r="HS40" i="5"/>
  <c r="HT40" i="5"/>
  <c r="HX41" i="5"/>
  <c r="HV40" i="5"/>
  <c r="HU40" i="5"/>
  <c r="HW41" i="5"/>
  <c r="HY41" i="5"/>
  <c r="HN89" i="5" l="1"/>
  <c r="HR51" i="5"/>
  <c r="HR52" i="5" s="1"/>
  <c r="HR58" i="5" s="1"/>
  <c r="HR83" i="5" s="1"/>
  <c r="HR89" i="5" s="1"/>
  <c r="HP51" i="5"/>
  <c r="HP52" i="5" s="1"/>
  <c r="HP58" i="5" s="1"/>
  <c r="HP83" i="5" s="1"/>
  <c r="D103" i="20" s="1"/>
  <c r="HO89" i="5"/>
  <c r="D99" i="20"/>
  <c r="HL89" i="5"/>
  <c r="HQ51" i="5"/>
  <c r="HQ52" i="5" s="1"/>
  <c r="HQ58" i="5" s="1"/>
  <c r="HQ83" i="5" s="1"/>
  <c r="HU45" i="5"/>
  <c r="HU46" i="5" s="1"/>
  <c r="HU47" i="5" s="1"/>
  <c r="HS45" i="5"/>
  <c r="HS46" i="5" s="1"/>
  <c r="HS47" i="5" s="1"/>
  <c r="HS51" i="5" s="1"/>
  <c r="HS52" i="5" s="1"/>
  <c r="HS58" i="5" s="1"/>
  <c r="HS83" i="5" s="1"/>
  <c r="HS89" i="5" s="1"/>
  <c r="HV45" i="5"/>
  <c r="HV46" i="5" s="1"/>
  <c r="HV47" i="5" s="1"/>
  <c r="HT45" i="5"/>
  <c r="HT46" i="5" s="1"/>
  <c r="HT47" i="5" s="1"/>
  <c r="HO86" i="5"/>
  <c r="HM86" i="5"/>
  <c r="HM89" i="5"/>
  <c r="D100" i="20"/>
  <c r="HN86" i="5"/>
  <c r="HK88" i="5"/>
  <c r="B98" i="20"/>
  <c r="HL88" i="5"/>
  <c r="B99" i="20"/>
  <c r="HJ88" i="5"/>
  <c r="B97" i="20"/>
  <c r="B96" i="20"/>
  <c r="HI88" i="5"/>
  <c r="HZ14" i="5"/>
  <c r="HZ34" i="5" s="1"/>
  <c r="IC17" i="5"/>
  <c r="IC35" i="5" s="1"/>
  <c r="ID17" i="5"/>
  <c r="ID35" i="5" s="1"/>
  <c r="HX14" i="5"/>
  <c r="HX34" i="5" s="1"/>
  <c r="HY14" i="5"/>
  <c r="HY34" i="5" s="1"/>
  <c r="IA17" i="5"/>
  <c r="IA35" i="5" s="1"/>
  <c r="IB17" i="5"/>
  <c r="IB35" i="5" s="1"/>
  <c r="HW14" i="5"/>
  <c r="HW34" i="5" s="1"/>
  <c r="HZ40" i="5"/>
  <c r="IA41" i="5"/>
  <c r="HX40" i="5"/>
  <c r="HW40" i="5"/>
  <c r="HY40" i="5"/>
  <c r="IC41" i="5"/>
  <c r="IB41" i="5"/>
  <c r="ID41" i="5"/>
  <c r="D106" i="20" l="1"/>
  <c r="HP86" i="5"/>
  <c r="HP88" i="5" s="1"/>
  <c r="HP89" i="5"/>
  <c r="D105" i="20"/>
  <c r="HT51" i="5"/>
  <c r="HT52" i="5" s="1"/>
  <c r="HT58" i="5" s="1"/>
  <c r="HT83" i="5" s="1"/>
  <c r="HT89" i="5" s="1"/>
  <c r="HV51" i="5"/>
  <c r="HV52" i="5" s="1"/>
  <c r="HV58" i="5" s="1"/>
  <c r="HV83" i="5" s="1"/>
  <c r="D109" i="20" s="1"/>
  <c r="HQ89" i="5"/>
  <c r="D104" i="20"/>
  <c r="HR86" i="5"/>
  <c r="HQ86" i="5"/>
  <c r="HY45" i="5"/>
  <c r="HY46" i="5" s="1"/>
  <c r="HY47" i="5" s="1"/>
  <c r="HW45" i="5"/>
  <c r="HW46" i="5" s="1"/>
  <c r="HW47" i="5" s="1"/>
  <c r="HW51" i="5" s="1"/>
  <c r="HW52" i="5" s="1"/>
  <c r="HW58" i="5" s="1"/>
  <c r="HW83" i="5" s="1"/>
  <c r="HW89" i="5" s="1"/>
  <c r="HX45" i="5"/>
  <c r="HX46" i="5" s="1"/>
  <c r="HX47" i="5" s="1"/>
  <c r="HZ45" i="5"/>
  <c r="HZ46" i="5" s="1"/>
  <c r="HZ47" i="5" s="1"/>
  <c r="B100" i="20"/>
  <c r="HM88" i="5"/>
  <c r="B102" i="20"/>
  <c r="HO88" i="5"/>
  <c r="HN88" i="5"/>
  <c r="B101" i="20"/>
  <c r="HS86" i="5"/>
  <c r="HU51" i="5"/>
  <c r="HU52" i="5" s="1"/>
  <c r="HU58" i="5" s="1"/>
  <c r="HU83" i="5" s="1"/>
  <c r="IC14" i="5"/>
  <c r="IC34" i="5" s="1"/>
  <c r="IB14" i="5"/>
  <c r="IB34" i="5" s="1"/>
  <c r="IA14" i="5"/>
  <c r="IA34" i="5" s="1"/>
  <c r="IA40" i="5"/>
  <c r="IB40" i="5"/>
  <c r="ID40" i="5"/>
  <c r="IC40" i="5"/>
  <c r="B103" i="20" l="1"/>
  <c r="D107" i="20"/>
  <c r="HZ51" i="5"/>
  <c r="HZ52" i="5" s="1"/>
  <c r="HZ58" i="5" s="1"/>
  <c r="HZ83" i="5" s="1"/>
  <c r="HZ89" i="5" s="1"/>
  <c r="HV89" i="5"/>
  <c r="HT86" i="5"/>
  <c r="HT88" i="5" s="1"/>
  <c r="HX51" i="5"/>
  <c r="HX52" i="5" s="1"/>
  <c r="HX58" i="5" s="1"/>
  <c r="HX83" i="5" s="1"/>
  <c r="HX89" i="5" s="1"/>
  <c r="D110" i="20"/>
  <c r="HW86" i="5"/>
  <c r="B110" i="20" s="1"/>
  <c r="B104" i="20"/>
  <c r="HQ88" i="5"/>
  <c r="B105" i="20"/>
  <c r="HR88" i="5"/>
  <c r="IB45" i="5"/>
  <c r="IB46" i="5" s="1"/>
  <c r="IB47" i="5" s="1"/>
  <c r="IC45" i="5"/>
  <c r="IC46" i="5" s="1"/>
  <c r="IC47" i="5" s="1"/>
  <c r="IA45" i="5"/>
  <c r="IA46" i="5" s="1"/>
  <c r="IA47" i="5" s="1"/>
  <c r="IA51" i="5" s="1"/>
  <c r="IA52" i="5" s="1"/>
  <c r="IA58" i="5" s="1"/>
  <c r="IA83" i="5" s="1"/>
  <c r="D114" i="20" s="1"/>
  <c r="B107" i="20"/>
  <c r="HS88" i="5"/>
  <c r="B106" i="20"/>
  <c r="HU86" i="5"/>
  <c r="HU89" i="5"/>
  <c r="D108" i="20"/>
  <c r="HV86" i="5"/>
  <c r="HY51" i="5"/>
  <c r="HY52" i="5" s="1"/>
  <c r="HY58" i="5" s="1"/>
  <c r="HY83" i="5" s="1"/>
  <c r="HX86" i="5" l="1"/>
  <c r="HX88" i="5" s="1"/>
  <c r="D111" i="20"/>
  <c r="D113" i="20"/>
  <c r="IA89" i="5"/>
  <c r="HW88" i="5"/>
  <c r="HV88" i="5"/>
  <c r="B109" i="20"/>
  <c r="B108" i="20"/>
  <c r="HU88" i="5"/>
  <c r="IA86" i="5"/>
  <c r="D112" i="20"/>
  <c r="HZ86" i="5"/>
  <c r="HY86" i="5"/>
  <c r="HY89" i="5"/>
  <c r="ID51" i="5"/>
  <c r="ID52" i="5" s="1"/>
  <c r="ID58" i="5" s="1"/>
  <c r="ID83" i="5" s="1"/>
  <c r="IC51" i="5"/>
  <c r="IC52" i="5" s="1"/>
  <c r="IC58" i="5" s="1"/>
  <c r="IC83" i="5" s="1"/>
  <c r="IB51" i="5"/>
  <c r="IB52" i="5" s="1"/>
  <c r="IB58" i="5" s="1"/>
  <c r="IB83" i="5" s="1"/>
  <c r="IB86" i="5" s="1"/>
  <c r="B111" i="20" l="1"/>
  <c r="IB88" i="5"/>
  <c r="B115" i="20"/>
  <c r="B114" i="20"/>
  <c r="IA88" i="5"/>
  <c r="IC89" i="5"/>
  <c r="D116" i="20"/>
  <c r="D117" i="20"/>
  <c r="ID89" i="5"/>
  <c r="D115" i="20"/>
  <c r="ID86" i="5"/>
  <c r="IC86" i="5"/>
  <c r="IB89" i="5"/>
  <c r="B112" i="20"/>
  <c r="HY88" i="5"/>
  <c r="B113" i="20"/>
  <c r="HZ88" i="5"/>
  <c r="IC88" i="5" l="1"/>
  <c r="B116" i="20"/>
  <c r="B117" i="20"/>
  <c r="ID88" i="5"/>
</calcChain>
</file>

<file path=xl/sharedStrings.xml><?xml version="1.0" encoding="utf-8"?>
<sst xmlns="http://schemas.openxmlformats.org/spreadsheetml/2006/main" count="2189" uniqueCount="758">
  <si>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</si>
  <si>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</si>
  <si>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</si>
  <si>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</si>
  <si>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</si>
  <si>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</si>
  <si>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</si>
  <si>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</si>
  <si>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</si>
  <si>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</si>
  <si>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</si>
  <si>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</si>
  <si>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</si>
  <si>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</si>
  <si>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</si>
  <si>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</si>
  <si>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</si>
  <si>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</si>
  <si>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</si>
  <si>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</si>
  <si>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</si>
  <si>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</si>
  <si>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</si>
  <si>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</si>
  <si>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</si>
  <si>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</si>
  <si>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</si>
  <si>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</si>
  <si>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</si>
  <si>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</si>
  <si>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</si>
  <si>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</si>
  <si>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</si>
  <si>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</si>
  <si>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</si>
  <si>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</si>
  <si>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</si>
  <si>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</si>
  <si>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</si>
  <si>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</si>
  <si>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</si>
  <si>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</si>
  <si>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</si>
  <si>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</si>
  <si>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</si>
  <si>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</si>
  <si>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</si>
  <si>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</si>
  <si>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</si>
  <si>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</si>
  <si>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</si>
  <si>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</si>
  <si>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</si>
  <si>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</si>
  <si>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</si>
  <si>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</si>
  <si>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</si>
  <si>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</si>
  <si>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</si>
  <si>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</si>
  <si>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</si>
  <si>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</si>
  <si>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</si>
  <si>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</si>
  <si>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</si>
  <si>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</si>
  <si>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</si>
  <si>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</si>
  <si>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</si>
  <si>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</si>
  <si>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</si>
  <si>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</si>
  <si>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</si>
  <si>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</si>
  <si>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</si>
  <si>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</si>
  <si>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</si>
  <si>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</si>
  <si>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</si>
  <si>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</si>
  <si>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</si>
  <si>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</si>
  <si>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</si>
  <si>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</si>
  <si>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</si>
  <si>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</si>
  <si>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</si>
  <si>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</si>
  <si>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</si>
  <si>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</si>
  <si>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</si>
  <si>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</si>
  <si>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</si>
  <si>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</si>
  <si>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</si>
  <si>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</si>
  <si>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</si>
  <si>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</si>
  <si>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</si>
  <si>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</si>
  <si>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</si>
  <si>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</si>
  <si>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</si>
  <si>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</si>
  <si>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</si>
  <si>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</si>
  <si>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</si>
  <si>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</si>
  <si>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</si>
  <si>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</si>
  <si>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</si>
  <si>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</si>
  <si>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</si>
  <si>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</si>
  <si>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</si>
  <si>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</si>
  <si>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</si>
  <si>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</si>
  <si>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</si>
  <si>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</si>
  <si>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</si>
  <si>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</si>
  <si>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</si>
  <si>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</si>
  <si>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</si>
  <si>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</si>
  <si>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</si>
  <si>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</si>
  <si>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</si>
  <si>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</si>
  <si>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</si>
  <si>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</si>
  <si>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</si>
  <si>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</si>
  <si>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</si>
  <si>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</si>
  <si>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</si>
  <si>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</si>
  <si>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</si>
  <si>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</si>
  <si>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</si>
  <si>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</si>
  <si>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</si>
  <si>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</si>
  <si>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</si>
  <si>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</si>
  <si>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</si>
  <si>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</si>
  <si>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</si>
  <si>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</si>
  <si>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</si>
  <si>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</si>
  <si>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</si>
  <si>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</si>
  <si>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</si>
  <si>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</si>
  <si>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</si>
  <si>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</si>
  <si>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</si>
  <si>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</si>
  <si>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</si>
  <si>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</si>
  <si>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</si>
  <si>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</si>
  <si>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</si>
  <si>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</si>
  <si>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</si>
  <si>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</si>
  <si>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</si>
  <si>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</si>
  <si>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</si>
  <si>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</si>
  <si>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</si>
  <si>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</si>
  <si>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</si>
  <si>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</si>
  <si>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</si>
  <si>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</si>
  <si>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</si>
  <si>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</si>
  <si>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</si>
  <si>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</si>
  <si>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</si>
  <si>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</si>
  <si>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</si>
  <si>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</si>
  <si>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</si>
  <si>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</si>
  <si>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</si>
  <si>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</si>
  <si>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</si>
  <si>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</si>
  <si>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</si>
  <si>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</si>
  <si>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</si>
  <si>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</si>
  <si>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</si>
  <si>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</si>
  <si>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</si>
  <si>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</si>
  <si>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</si>
  <si>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</si>
  <si>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</si>
  <si>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</si>
  <si>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</si>
  <si>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</si>
  <si>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</si>
  <si>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</si>
  <si>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</si>
  <si>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</si>
  <si>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</si>
  <si>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</si>
  <si>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</si>
  <si>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</si>
  <si>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</si>
  <si>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</si>
  <si>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</si>
  <si>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</si>
  <si>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</si>
  <si>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</si>
  <si>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</si>
  <si>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</si>
  <si>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</si>
  <si>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</si>
  <si>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</si>
  <si>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</si>
  <si>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</si>
  <si>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</si>
  <si>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</si>
  <si>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</si>
  <si>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</si>
  <si>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</si>
  <si>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</si>
  <si>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</si>
  <si>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</si>
  <si>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</si>
  <si>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</si>
  <si>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</si>
  <si>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</si>
  <si>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</si>
  <si>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</si>
  <si>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</si>
  <si>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</si>
  <si>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</si>
  <si>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</si>
  <si>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</si>
  <si>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</si>
  <si>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</si>
  <si>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</si>
  <si>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</si>
  <si>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</si>
  <si>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</si>
  <si>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</si>
  <si>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</si>
  <si>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</si>
  <si>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</si>
  <si>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</si>
  <si>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</si>
  <si>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</si>
  <si>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</si>
  <si>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</si>
  <si>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</si>
  <si>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</si>
  <si>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</si>
  <si>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</si>
  <si>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</si>
  <si>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</si>
  <si>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</si>
  <si>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</si>
  <si>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</si>
  <si>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</si>
  <si>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</si>
  <si>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</si>
  <si>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</si>
  <si>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</si>
  <si>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</si>
  <si>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</si>
  <si>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</si>
  <si>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</si>
  <si>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</si>
  <si>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</si>
  <si>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</si>
  <si>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</si>
  <si>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</si>
  <si>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</si>
  <si>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</si>
  <si>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</si>
  <si>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</si>
  <si>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</si>
  <si>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</si>
  <si>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</si>
  <si>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</si>
  <si>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</si>
  <si>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</si>
  <si>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</si>
  <si>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</si>
  <si>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</si>
  <si>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</si>
  <si>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</si>
  <si>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</si>
  <si>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</si>
  <si>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</si>
  <si>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</si>
  <si>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</si>
  <si>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</si>
  <si>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</si>
  <si>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</si>
  <si>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</si>
  <si>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</si>
  <si>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</si>
  <si>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</si>
  <si>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</si>
  <si>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</si>
  <si>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</si>
  <si>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</si>
  <si>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</si>
  <si>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</si>
  <si>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</si>
  <si>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</si>
  <si>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</si>
  <si>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</si>
  <si>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</si>
  <si>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</si>
  <si>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</si>
  <si>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</si>
  <si>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</si>
  <si>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</si>
  <si>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</si>
  <si>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</si>
  <si>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</si>
  <si>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</si>
  <si>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</si>
  <si>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</si>
  <si>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</si>
  <si>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</si>
  <si>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</si>
  <si>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</si>
  <si>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</si>
  <si>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</si>
  <si>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</si>
  <si>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</si>
  <si>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</si>
  <si>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</si>
  <si>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</si>
  <si>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</si>
  <si>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</si>
  <si>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Q4-2014</t>
  </si>
  <si>
    <t>Q1-2015</t>
  </si>
  <si>
    <t>[22] = Growth Rate of [4a]</t>
  </si>
  <si>
    <t>[23] = Growth Rate of [4]</t>
  </si>
  <si>
    <t>[24a] = [6]/[8]</t>
  </si>
  <si>
    <t>Q2-2015</t>
  </si>
  <si>
    <t>Contribution to %Ch in Real GDP from "Federal G"</t>
  </si>
  <si>
    <t>Contribution to %Ch in Real GDP from "S+L G"</t>
  </si>
  <si>
    <t>Q3-2015</t>
  </si>
  <si>
    <t>Q4-2015</t>
  </si>
  <si>
    <t>Government Social Benefit Payments to Persons: Medicare (SAAR, Bil.$)</t>
  </si>
  <si>
    <t>Government Social Benefit Payments to Persons: Medicaid (SAAR, Bil.$)</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</si>
  <si>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</si>
  <si>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</si>
  <si>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</si>
  <si>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</si>
  <si>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</si>
  <si>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</si>
  <si>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</si>
  <si>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</si>
  <si>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Govt Consumption Expenditures &amp; Gross Invest: Contrib to Real GDP %Chg(SAAR,%Pt)</t>
  </si>
  <si>
    <t>Real Potential Gross Domestic Product [CBO] (SAAR, Bil.Chn.2009$)</t>
  </si>
  <si>
    <t>Government Consumption Expenditures &amp; Gross Investment (SAAR, Bil.$)</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</si>
  <si>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</si>
  <si>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</si>
  <si>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</si>
  <si>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</si>
  <si>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</si>
  <si>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</si>
  <si>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</si>
  <si>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impact</t>
  </si>
  <si>
    <t>recession</t>
  </si>
  <si>
    <t>total</t>
  </si>
  <si>
    <t>federal</t>
  </si>
  <si>
    <t>state_local</t>
  </si>
  <si>
    <t>consumption</t>
  </si>
  <si>
    <t>For more on the methodology, see here.</t>
  </si>
  <si>
    <t>For the Hutchins Center Fiscal Impact Measure, see here.</t>
  </si>
  <si>
    <t>Q1-2017</t>
  </si>
  <si>
    <t>Q2-2017</t>
  </si>
  <si>
    <t>Q3-2017</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</si>
  <si>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</si>
  <si>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Q4-2017</t>
  </si>
  <si>
    <t>Q1-2018</t>
  </si>
  <si>
    <t>Q2-2018</t>
  </si>
  <si>
    <t>Real Gross Domestic Product (SAAR, Bil.Chn.2012$)</t>
  </si>
  <si>
    <t>Real Personal Consumption Expenditures (SAAR, Bil.Chn.2012$)</t>
  </si>
  <si>
    <t>Personal Consumption Expenditures: Implicit Price Deflator (SA, 2012=100)</t>
  </si>
  <si>
    <t>SL as a Share of GDP</t>
  </si>
  <si>
    <t>Federal</t>
  </si>
  <si>
    <t>S&amp;L</t>
  </si>
  <si>
    <t>Federal as Share of GDP</t>
  </si>
  <si>
    <t>Neutral Fed FIM</t>
  </si>
  <si>
    <t>Neutral S&amp;L FIM</t>
  </si>
  <si>
    <t>PGDPB@GOVFIN</t>
  </si>
  <si>
    <t>GDPHCB@GOVFIN</t>
  </si>
  <si>
    <t>GDPCB@GOVFIN</t>
  </si>
  <si>
    <t>PCECB@GOVFIN</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</si>
  <si>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</si>
  <si>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</si>
  <si>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</si>
  <si>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</si>
  <si>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</si>
  <si>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</si>
  <si>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</si>
  <si>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</si>
  <si>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</si>
  <si>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</si>
  <si>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</si>
  <si>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</si>
  <si>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</si>
  <si>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</si>
  <si>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</si>
  <si>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</si>
  <si>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</si>
  <si>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</si>
  <si>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</si>
  <si>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</si>
  <si>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</si>
  <si>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</si>
  <si>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</si>
  <si>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</si>
  <si>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</si>
  <si>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</si>
  <si>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</si>
  <si>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</si>
  <si>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</si>
  <si>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</si>
  <si>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</si>
  <si>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</si>
  <si>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</si>
  <si>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</si>
  <si>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</si>
  <si>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</si>
  <si>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</si>
  <si>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</si>
  <si>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</si>
  <si>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</si>
  <si>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</si>
  <si>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</si>
  <si>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</si>
  <si>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</si>
  <si>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</si>
  <si>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</si>
  <si>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</si>
  <si>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</si>
  <si>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</si>
  <si>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</si>
  <si>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</si>
  <si>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</si>
  <si>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</si>
  <si>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</si>
  <si>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</si>
  <si>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</si>
  <si>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</si>
  <si>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</si>
  <si>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</si>
  <si>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</si>
  <si>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</si>
  <si>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</si>
  <si>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</si>
  <si>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</si>
  <si>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</si>
  <si>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</si>
  <si>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</si>
  <si>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</si>
  <si>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</si>
  <si>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</si>
  <si>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</si>
  <si>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</si>
  <si>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</si>
  <si>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</si>
  <si>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</si>
  <si>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</si>
  <si>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</si>
  <si>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</si>
  <si>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</si>
  <si>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</si>
  <si>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</si>
  <si>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</si>
  <si>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</si>
  <si>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</si>
  <si>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</si>
  <si>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</si>
  <si>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</si>
  <si>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</si>
  <si>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</si>
  <si>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</si>
  <si>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</si>
  <si>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</si>
  <si>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</si>
  <si>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</si>
  <si>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</si>
  <si>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</si>
  <si>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</si>
  <si>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</si>
  <si>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</si>
  <si>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</si>
  <si>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</si>
  <si>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</si>
  <si>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</si>
  <si>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</si>
  <si>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</si>
  <si>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</si>
  <si>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</si>
  <si>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</si>
  <si>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</si>
  <si>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</si>
  <si>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</si>
  <si>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</si>
  <si>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</si>
  <si>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</si>
  <si>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</si>
  <si>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</si>
  <si>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</si>
  <si>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</si>
  <si>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</si>
  <si>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</si>
  <si>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</si>
  <si>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</si>
  <si>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</si>
  <si>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</si>
  <si>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</si>
  <si>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</si>
  <si>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</si>
  <si>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</si>
  <si>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</si>
  <si>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</si>
  <si>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</si>
  <si>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</si>
  <si>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</si>
  <si>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</si>
  <si>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</si>
  <si>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</si>
  <si>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</si>
  <si>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</si>
  <si>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</si>
  <si>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</si>
  <si>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</si>
  <si>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</si>
  <si>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</si>
  <si>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</si>
  <si>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</si>
  <si>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</si>
  <si>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</si>
  <si>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</si>
  <si>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</si>
  <si>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</si>
  <si>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</si>
  <si>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</si>
  <si>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</si>
  <si>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</si>
  <si>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</si>
  <si>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</si>
  <si>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</si>
  <si>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</si>
  <si>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</si>
  <si>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</si>
  <si>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</si>
  <si>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</si>
  <si>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</si>
  <si>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</si>
  <si>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</si>
  <si>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</si>
  <si>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</si>
  <si>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</si>
  <si>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</si>
  <si>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</si>
  <si>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</si>
  <si>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</si>
  <si>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</si>
  <si>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</si>
  <si>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</si>
  <si>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</si>
  <si>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</si>
  <si>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</si>
  <si>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</si>
  <si>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</si>
  <si>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</si>
  <si>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</si>
  <si>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</si>
  <si>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</si>
  <si>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</si>
  <si>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</si>
  <si>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</si>
  <si>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</si>
  <si>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</si>
  <si>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</si>
  <si>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</si>
  <si>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</si>
  <si>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</si>
  <si>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</si>
  <si>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.LSOURCE</t>
  </si>
  <si>
    <t>Congressional Budget Office</t>
  </si>
  <si>
    <t>CBO: Real Gross Domestic Product (SAAR, Bil.2009$)</t>
  </si>
  <si>
    <t>CBO: PCE Price Index (SA, 2009=100)</t>
  </si>
  <si>
    <t>CBO: Gross Domestic Product (SAAR, Bil.$)</t>
  </si>
  <si>
    <t>CBO: Potential GDP (Bil.$)</t>
  </si>
  <si>
    <t>2018-Q3</t>
  </si>
  <si>
    <t>2018-Q4</t>
  </si>
  <si>
    <t>1970-Q1 !Q</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</si>
  <si>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</si>
  <si>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</si>
  <si>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</si>
  <si>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</si>
  <si>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</si>
  <si>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</si>
  <si>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</si>
  <si>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</si>
  <si>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</si>
  <si>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</si>
  <si>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</si>
  <si>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</si>
  <si>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</si>
  <si>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</si>
  <si>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</si>
  <si>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</si>
  <si>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</si>
  <si>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</si>
  <si>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</si>
  <si>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</si>
  <si>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</si>
  <si>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</si>
  <si>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</si>
  <si>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</si>
  <si>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</si>
  <si>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</si>
  <si>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</si>
  <si>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</si>
  <si>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</si>
  <si>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2026-Q2</t>
  </si>
  <si>
    <t>2026-Q3</t>
  </si>
  <si>
    <t>2026-Q4</t>
  </si>
  <si>
    <t>2027-Q1</t>
  </si>
  <si>
    <t>2027-Q2</t>
  </si>
  <si>
    <t>2027-Q3</t>
  </si>
  <si>
    <t>2027-Q4</t>
  </si>
  <si>
    <t>2028-Q1</t>
  </si>
  <si>
    <t>2028-Q2</t>
  </si>
  <si>
    <t>2028-Q3</t>
  </si>
  <si>
    <t>2028-Q4</t>
  </si>
  <si>
    <t>Income Security Programs</t>
  </si>
  <si>
    <t>Federal Civilian and Military Retirement</t>
  </si>
  <si>
    <t>Veterans' Programs</t>
  </si>
  <si>
    <t>Major Health Care Programs (Total)</t>
  </si>
  <si>
    <t>Social Security</t>
  </si>
  <si>
    <t>Individual Income Taxes</t>
  </si>
  <si>
    <t>Estate and Gift taxes</t>
  </si>
  <si>
    <t>Excise Taxes</t>
  </si>
  <si>
    <t>Total Discretionary Spending</t>
  </si>
  <si>
    <t>Defense</t>
  </si>
  <si>
    <t>Nondefense</t>
  </si>
  <si>
    <t>Real Potential GDP</t>
  </si>
  <si>
    <t>Projections</t>
  </si>
  <si>
    <t>CBO Series</t>
  </si>
  <si>
    <t>Source</t>
  </si>
  <si>
    <t>CBO’s April 2018 report The Budget and Economic Outlook: 2018 to 2028</t>
  </si>
  <si>
    <t>Table 2-2, line 19</t>
  </si>
  <si>
    <t>Table 2-2, line 20</t>
  </si>
  <si>
    <t>Government Consumption Expenditures and Gross Investment</t>
  </si>
  <si>
    <t>Table 2-2, line 25</t>
  </si>
  <si>
    <t>Table 2-2, line 35</t>
  </si>
  <si>
    <t>Table 2-2, line 42</t>
  </si>
  <si>
    <t>Table 2-2, line 48</t>
  </si>
  <si>
    <t>Table 2-2, line 16</t>
  </si>
  <si>
    <t>Line # From Sage's Spreadsheet</t>
  </si>
  <si>
    <t>Revenue Projections, by Category (CBO’s April 2018 report The Budget and Economic Outlook: 2018 to 2028)</t>
  </si>
  <si>
    <t>Table 1, line 11</t>
  </si>
  <si>
    <t>Table 1, line 18</t>
  </si>
  <si>
    <t>Table 1, line 15</t>
  </si>
  <si>
    <t>Table 1, line 17</t>
  </si>
  <si>
    <t>Customs Duties</t>
  </si>
  <si>
    <t>Consists of Federal excise taxes and customs duties, state and local sales taxes, property taxes (including residential real estate taxes), motor vehicle licenses, severance taxes, and special assessments.</t>
  </si>
  <si>
    <t>Contributions consisting of employer payments under the following Federal Government and State and Local government programs: Old-age, survivors, and disability insurance (social security); hospital insurance; unemployment insurance; railroad retirement; pension benefit guaranty; veterans life insurance; publicly administered workers' compensation; military medical insurance and temporary disability insurance.</t>
  </si>
  <si>
    <t>Includes taxes paid by persons on income, including realized net capital gains, and on personal property.</t>
  </si>
  <si>
    <t>Table 2-4, lines 20-24</t>
  </si>
  <si>
    <t>Total Gov't Current Expenditures</t>
  </si>
  <si>
    <t>Gov't Interest Payments</t>
  </si>
  <si>
    <t>Gov't Subsidies</t>
  </si>
  <si>
    <t>Individual Income Taxes (Budget Account)</t>
  </si>
  <si>
    <t>Estate and Gift taxes (Budget Account)</t>
  </si>
  <si>
    <t>Excise Taxes (Budget Account)</t>
  </si>
  <si>
    <t>Customs Duties (Budget Account)</t>
  </si>
  <si>
    <t>Corporate Taxes (Budget Account)</t>
  </si>
  <si>
    <t>Corporate Taxes from Fed Banks (Budget Account)</t>
  </si>
  <si>
    <t>Contributions for Government Social Insurance (Budget Account)</t>
  </si>
  <si>
    <t>Total Discretionary Spending (Budget Account)</t>
  </si>
  <si>
    <t>Defense (Budget Account)</t>
  </si>
  <si>
    <t>Nondefense (Budget Account)</t>
  </si>
  <si>
    <t>Social Security (Budget Account)</t>
  </si>
  <si>
    <t>Medicare Outlays (Budget Account)</t>
  </si>
  <si>
    <t>Medicaid Outlays (Budget Account)</t>
  </si>
  <si>
    <t>Income Security Programs (Budget Account)</t>
  </si>
  <si>
    <t>Federal Civilian and Military Retirement (Budget Account)</t>
  </si>
  <si>
    <t>Veterans' Programs (Budget Account)</t>
  </si>
  <si>
    <t xml:space="preserve">* Note: Indexing from the annual data is offset by 1 quarter in order to translate government fiscal year projections into current quarters. </t>
  </si>
  <si>
    <t>Federal Consumption Expenditures and Gross Investment</t>
  </si>
  <si>
    <t>State Consumption Expenditures and Gross Investment</t>
  </si>
  <si>
    <t>CBO’s Projections of Federal Receipts and Expenditures in the National Income and Product Accounts, July 2018</t>
  </si>
  <si>
    <t>Table 2</t>
  </si>
  <si>
    <t>CBO's 10-Year Economic Projections, April 2018</t>
  </si>
  <si>
    <t>Table 1. (Quarterly)</t>
  </si>
  <si>
    <t>Budgetary Estimates, not used</t>
  </si>
  <si>
    <t>Actual</t>
  </si>
  <si>
    <t>Notes</t>
  </si>
  <si>
    <t>Medicare</t>
  </si>
  <si>
    <t>Medicaid</t>
  </si>
  <si>
    <t>Testing</t>
  </si>
  <si>
    <t>State and Local Contribution to Real GDP Growth</t>
  </si>
  <si>
    <t>Federal Contribution to Real GDP Growth</t>
  </si>
  <si>
    <t>Federal Government Consumption &amp; Gross Investment (SAAR, Bil.$)</t>
  </si>
  <si>
    <t>State &amp; Local Government Consumption &amp; Gross Investment (SAAR, Bil.$)</t>
  </si>
  <si>
    <t>Real Federal Government Consumption &amp; Gross Investment (SAAR, Bil.Chn.2012$)</t>
  </si>
  <si>
    <t>Real State &amp; Local Govt Consumption &amp; Gross Investment (SAAR, Bil.Chn.2012$)</t>
  </si>
  <si>
    <t>Q1-1970 *Q</t>
  </si>
  <si>
    <t>Bureau of Economic Analysis</t>
  </si>
  <si>
    <t>Federal Nominal "G"</t>
  </si>
  <si>
    <t>State &amp; Local Nominal "G"</t>
  </si>
  <si>
    <t>Federal Real "G"</t>
  </si>
  <si>
    <t>State &amp; Local Real "G"</t>
  </si>
  <si>
    <t>JGF@USNA</t>
  </si>
  <si>
    <t>JGS@USNA</t>
  </si>
  <si>
    <t>Federal Govt Consumption &amp; Gross Investment: Chn Price Index(SA, 2012=100)</t>
  </si>
  <si>
    <t>State &amp; Local Govt Consumption/Gross Investment: Chn Price Index(SA, 2012=100)</t>
  </si>
  <si>
    <t>Nominal "G": Government Consumption and Investment</t>
  </si>
  <si>
    <t>Nominal Federal Consumption Expenditures and Gross Investment</t>
  </si>
  <si>
    <t>Nominal State Consumption Expenditures and Gross Investment</t>
  </si>
  <si>
    <t>Calculating the Contribution to Real GDP Growth for Federal, State &amp; Local</t>
  </si>
  <si>
    <t>Raw Data (from Projections_clean)</t>
  </si>
  <si>
    <t xml:space="preserve"> Federal, State &amp; Local Calculations</t>
  </si>
  <si>
    <t>Real Federal "G" Growth</t>
  </si>
  <si>
    <t>Federal Nominal Share of GDP</t>
  </si>
  <si>
    <t>Real S&amp;L "G" Growth</t>
  </si>
  <si>
    <t>S&amp;L Nominal Share of GDP</t>
  </si>
  <si>
    <t>S&amp;L Contribution to Real GDP Growth</t>
  </si>
  <si>
    <t>Calculating the Consumption Contribution to Real GDP Growth</t>
  </si>
  <si>
    <t>[27]</t>
  </si>
  <si>
    <t>[28]</t>
  </si>
  <si>
    <t>[29]</t>
  </si>
  <si>
    <t>[30]</t>
  </si>
  <si>
    <t>[31]</t>
  </si>
  <si>
    <t>[32]</t>
  </si>
  <si>
    <t>[33a] = Growth Rate of [28]</t>
  </si>
  <si>
    <t>[33b] = [31]/[8]</t>
  </si>
  <si>
    <t>[33c] = [33a]*[33b]</t>
  </si>
  <si>
    <t>[34a] = Growth Rate of [29]</t>
  </si>
  <si>
    <t>[34b] = [32]/[8]</t>
  </si>
  <si>
    <t>[34c] = [34a]*[34b]</t>
  </si>
  <si>
    <t>[35] = [24b] + [33c]  + [34c], Total Fiscal Contribution to Real GDP</t>
  </si>
  <si>
    <t>Gov Purchaes, Real</t>
  </si>
  <si>
    <t>projection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</si>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</sst>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mmm&quot;-&quot;yyyy"/>
    <numFmt numFmtId="165" formatCode="0.0"/>
    <numFmt numFmtId="166" formatCode="mm/dd/yy"/>
    <numFmt numFmtId="167" formatCode="0.0000"/>
    <numFmt numFmtId="168" formatCode="0.000"/>
    <numFmt numFmtId="169" formatCode="_(* #,##0_);_(* \(#,##0\);_(* &quot;-&quot;??_);_(@_)"/>
    <numFmt numFmtId="170" formatCode="#,##0;#,##0"/>
    <numFmt numFmtId="171" formatCode="###0;###0"/>
  </numFmts>
  <fonts count="60">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7.5"/>
      <color theme="1"/>
      <name val="Helvetica"/>
    </font>
    <font>
      <u/>
      <sz val="7.5"/>
      <color theme="10"/>
      <name val="Helvetica"/>
    </font>
    <font>
      <sz val="11"/>
      <color theme="1"/>
      <name val="Arial"/>
      <family val="2"/>
    </font>
    <font>
      <sz val="12"/>
      <name val="Arial"/>
      <family val="2"/>
    </font>
    <font>
      <sz val="12"/>
      <color theme="1"/>
      <name val="Calibri"/>
      <family val="2"/>
      <scheme val="minor"/>
    </font>
    <font>
      <sz val="11"/>
      <color indexed="8"/>
      <name val="Arial"/>
      <family val="2"/>
    </font>
    <font>
      <u/>
      <sz val="10"/>
      <color theme="10"/>
      <name val="Arial"/>
      <family val="2"/>
    </font>
    <font>
      <sz val="11"/>
      <color theme="3"/>
      <name val="Arial"/>
      <family val="2"/>
    </font>
    <font>
      <u/>
      <sz val="11"/>
      <color theme="10"/>
      <name val="Calibri"/>
      <family val="2"/>
    </font>
    <font>
      <u/>
      <sz val="12"/>
      <color theme="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2"/>
      <name val="Courier"/>
      <family val="3"/>
    </font>
    <font>
      <sz val="10"/>
      <color indexed="8"/>
      <name val="Arial"/>
      <family val="2"/>
    </font>
    <font>
      <b/>
      <sz val="18"/>
      <color theme="3"/>
      <name val="Cambria"/>
      <family val="2"/>
      <scheme val="major"/>
    </font>
    <font>
      <sz val="10"/>
      <name val="P-TIMES"/>
    </font>
    <font>
      <sz val="10"/>
      <color rgb="FF000000"/>
      <name val="Times New Roman"/>
      <family val="1"/>
    </font>
    <font>
      <sz val="10"/>
      <name val="Times New Roman"/>
      <family val="1"/>
      <charset val="204"/>
    </font>
    <font>
      <sz val="9"/>
      <color indexed="8"/>
      <name val="Arial"/>
      <family val="2"/>
    </font>
    <font>
      <sz val="9"/>
      <color indexed="63"/>
      <name val="Arial"/>
      <family val="2"/>
    </font>
    <font>
      <sz val="9"/>
      <color indexed="8"/>
      <name val="Arial"/>
      <family val="1"/>
      <charset val="204"/>
    </font>
    <font>
      <u/>
      <sz val="9"/>
      <color indexed="8"/>
      <name val="Arial"/>
      <family val="1"/>
      <charset val="204"/>
    </font>
    <font>
      <u/>
      <sz val="11"/>
      <name val="Calibri"/>
      <family val="2"/>
      <scheme val="minor"/>
    </font>
    <font>
      <sz val="11"/>
      <color theme="0" tint="-0.14999847407452621"/>
      <name val="Calibri"/>
      <family val="2"/>
      <scheme val="minor"/>
    </font>
    <font>
      <sz val="11"/>
      <color theme="0" tint="-0.34998626667073579"/>
      <name val="Calibri"/>
      <family val="2"/>
      <scheme val="minor"/>
    </font>
    <font>
      <u/>
      <sz val="11"/>
      <color theme="0" tint="-0.34998626667073579"/>
      <name val="Calibri"/>
      <family val="2"/>
      <scheme val="minor"/>
    </font>
    <font>
      <b/>
      <i/>
      <sz val="11"/>
      <color theme="1"/>
      <name val="Calibri"/>
      <family val="2"/>
      <scheme val="minor"/>
    </font>
    <font>
      <sz val="11"/>
      <color theme="0" tint="-0.249977111117893"/>
      <name val="Calibri"/>
      <family val="2"/>
      <scheme val="minor"/>
    </font>
    <font>
      <b/>
      <sz val="9"/>
      <color rgb="FF000000"/>
      <name val="Verdana"/>
      <family val="2"/>
    </font>
  </fonts>
  <fills count="4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5F5F5"/>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523">
    <xf numFmtId="0" fontId="0" fillId="0" borderId="0"/>
    <xf numFmtId="0" fontId="1" fillId="0" borderId="0" applyNumberFormat="0" applyFill="0" applyBorder="0" applyAlignment="0" applyProtection="0"/>
    <xf numFmtId="0" fontId="3" fillId="0" borderId="0"/>
    <xf numFmtId="0" fontId="4" fillId="0" borderId="0"/>
    <xf numFmtId="0" fontId="4" fillId="0" borderId="0"/>
    <xf numFmtId="43" fontId="4" fillId="0" borderId="0" applyFont="0" applyFill="0" applyBorder="0" applyAlignment="0" applyProtection="0"/>
    <xf numFmtId="0" fontId="16" fillId="0" borderId="0"/>
    <xf numFmtId="43" fontId="3" fillId="0" borderId="0" applyFont="0" applyFill="0" applyBorder="0" applyAlignment="0" applyProtection="0"/>
    <xf numFmtId="0" fontId="17" fillId="0" borderId="0"/>
    <xf numFmtId="0" fontId="17" fillId="0" borderId="0"/>
    <xf numFmtId="0" fontId="20"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0" fontId="16"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1" fillId="0" borderId="0" applyNumberFormat="0" applyFill="0" applyBorder="0" applyAlignment="0" applyProtection="0">
      <alignment vertical="top"/>
      <protection locked="0"/>
    </xf>
    <xf numFmtId="0" fontId="3" fillId="0" borderId="0"/>
    <xf numFmtId="0" fontId="22" fillId="0" borderId="0" applyNumberFormat="0" applyFill="0" applyBorder="0" applyAlignment="0" applyProtection="0"/>
    <xf numFmtId="9" fontId="4" fillId="0" borderId="0" applyFont="0" applyFill="0" applyBorder="0" applyAlignment="0" applyProtection="0"/>
    <xf numFmtId="0" fontId="3" fillId="0" borderId="0"/>
    <xf numFmtId="0" fontId="4" fillId="0" borderId="0"/>
    <xf numFmtId="0" fontId="16" fillId="0" borderId="0"/>
    <xf numFmtId="0" fontId="23"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 fillId="0" borderId="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15" borderId="0" applyNumberFormat="0" applyBorder="0" applyAlignment="0" applyProtection="0"/>
    <xf numFmtId="0" fontId="24" fillId="19" borderId="0" applyNumberFormat="0" applyBorder="0" applyAlignment="0" applyProtection="0"/>
    <xf numFmtId="0" fontId="24" fillId="23" borderId="0" applyNumberFormat="0" applyBorder="0" applyAlignment="0" applyProtection="0"/>
    <xf numFmtId="0" fontId="24" fillId="27" borderId="0" applyNumberFormat="0" applyBorder="0" applyAlignment="0" applyProtection="0"/>
    <xf numFmtId="0" fontId="24" fillId="31" borderId="0" applyNumberFormat="0" applyBorder="0" applyAlignment="0" applyProtection="0"/>
    <xf numFmtId="0" fontId="24" fillId="35"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6" fillId="7" borderId="0" applyNumberFormat="0" applyBorder="0" applyAlignment="0" applyProtection="0"/>
    <xf numFmtId="0" fontId="27" fillId="10" borderId="20" applyNumberFormat="0" applyAlignment="0" applyProtection="0"/>
    <xf numFmtId="0" fontId="28" fillId="11" borderId="23"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6" borderId="0" applyNumberFormat="0" applyBorder="0" applyAlignment="0" applyProtection="0"/>
    <xf numFmtId="0" fontId="32" fillId="0" borderId="17" applyNumberFormat="0" applyFill="0" applyAlignment="0" applyProtection="0"/>
    <xf numFmtId="0" fontId="33" fillId="0" borderId="18" applyNumberFormat="0" applyFill="0" applyAlignment="0" applyProtection="0"/>
    <xf numFmtId="0" fontId="34" fillId="0" borderId="19" applyNumberFormat="0" applyFill="0" applyAlignment="0" applyProtection="0"/>
    <xf numFmtId="0" fontId="34" fillId="0" borderId="0" applyNumberFormat="0" applyFill="0" applyBorder="0" applyAlignment="0" applyProtection="0"/>
    <xf numFmtId="0" fontId="35" fillId="9" borderId="20" applyNumberFormat="0" applyAlignment="0" applyProtection="0"/>
    <xf numFmtId="0" fontId="36" fillId="0" borderId="22" applyNumberFormat="0" applyFill="0" applyAlignment="0" applyProtection="0"/>
    <xf numFmtId="0" fontId="37" fillId="8" borderId="0" applyNumberFormat="0" applyBorder="0" applyAlignment="0" applyProtection="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24" fillId="0" borderId="0"/>
    <xf numFmtId="0" fontId="3"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 fillId="0" borderId="0"/>
    <xf numFmtId="0" fontId="39" fillId="0" borderId="0"/>
    <xf numFmtId="0" fontId="39" fillId="0" borderId="0"/>
    <xf numFmtId="0" fontId="39" fillId="0" borderId="0"/>
    <xf numFmtId="0" fontId="39" fillId="0" borderId="0"/>
    <xf numFmtId="0" fontId="16" fillId="0" borderId="0"/>
    <xf numFmtId="0" fontId="16" fillId="0" borderId="0"/>
    <xf numFmtId="0" fontId="16" fillId="0" borderId="0"/>
    <xf numFmtId="0" fontId="3" fillId="0" borderId="0"/>
    <xf numFmtId="0" fontId="3" fillId="0" borderId="0"/>
    <xf numFmtId="0" fontId="4" fillId="0" borderId="0"/>
    <xf numFmtId="0" fontId="3" fillId="0" borderId="0"/>
    <xf numFmtId="0" fontId="4" fillId="12" borderId="24" applyNumberFormat="0" applyFont="0" applyAlignment="0" applyProtection="0"/>
    <xf numFmtId="0" fontId="4" fillId="12" borderId="24" applyNumberFormat="0" applyFont="0" applyAlignment="0" applyProtection="0"/>
    <xf numFmtId="0" fontId="4" fillId="12" borderId="24" applyNumberFormat="0" applyFont="0" applyAlignment="0" applyProtection="0"/>
    <xf numFmtId="0" fontId="24" fillId="12" borderId="24" applyNumberFormat="0" applyFont="0" applyAlignment="0" applyProtection="0"/>
    <xf numFmtId="0" fontId="40" fillId="10" borderId="21"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1" fillId="0" borderId="25" applyNumberFormat="0" applyFill="0" applyAlignment="0" applyProtection="0"/>
    <xf numFmtId="0" fontId="42" fillId="0" borderId="0" applyNumberFormat="0" applyFill="0" applyBorder="0" applyAlignment="0" applyProtection="0"/>
    <xf numFmtId="0" fontId="1" fillId="0" borderId="0" applyNumberFormat="0" applyFill="0" applyBorder="0" applyAlignment="0" applyProtection="0"/>
    <xf numFmtId="0" fontId="2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9" fillId="0" borderId="0" applyNumberFormat="0" applyFill="0" applyBorder="0" applyAlignment="0" applyProtection="0"/>
    <xf numFmtId="0" fontId="16" fillId="0" borderId="0"/>
    <xf numFmtId="0" fontId="3" fillId="0" borderId="0"/>
    <xf numFmtId="0" fontId="43" fillId="0" borderId="0" applyFont="0" applyFill="0" applyBorder="0" applyAlignment="0" applyProtection="0"/>
    <xf numFmtId="0" fontId="44"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19" fillId="0" borderId="0" applyNumberFormat="0" applyFill="0" applyBorder="0" applyAlignment="0" applyProtection="0"/>
    <xf numFmtId="0" fontId="4" fillId="0" borderId="0"/>
    <xf numFmtId="0" fontId="46" fillId="0" borderId="0"/>
    <xf numFmtId="44" fontId="3" fillId="0" borderId="0" applyFont="0" applyFill="0" applyBorder="0" applyAlignment="0" applyProtection="0"/>
    <xf numFmtId="0" fontId="19" fillId="0" borderId="0" applyNumberFormat="0" applyFill="0" applyBorder="0" applyAlignment="0" applyProtection="0"/>
    <xf numFmtId="0" fontId="3" fillId="0" borderId="0"/>
    <xf numFmtId="0" fontId="1" fillId="0" borderId="0" applyNumberFormat="0" applyFill="0" applyBorder="0" applyAlignment="0" applyProtection="0"/>
    <xf numFmtId="0" fontId="45" fillId="0" borderId="0" applyNumberFormat="0" applyFill="0" applyBorder="0" applyAlignment="0" applyProtection="0"/>
    <xf numFmtId="0" fontId="24" fillId="12" borderId="24" applyNumberFormat="0" applyFont="0" applyAlignment="0" applyProtection="0"/>
    <xf numFmtId="0" fontId="3" fillId="0" borderId="0"/>
    <xf numFmtId="0" fontId="47" fillId="0" borderId="0"/>
  </cellStyleXfs>
  <cellXfs count="119">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0" fillId="4" borderId="2" xfId="0" applyFill="1" applyBorder="1"/>
    <xf numFmtId="0" fontId="5" fillId="0" borderId="0" xfId="0" applyFont="1"/>
    <xf numFmtId="2" fontId="5" fillId="0" borderId="0" xfId="0" applyNumberFormat="1" applyFont="1"/>
    <xf numFmtId="0" fontId="6" fillId="0" borderId="0" xfId="0" applyFont="1"/>
    <xf numFmtId="0" fontId="4" fillId="0" borderId="0" xfId="3"/>
    <xf numFmtId="0" fontId="7" fillId="0" borderId="0" xfId="0" applyFont="1" applyAlignment="1">
      <alignment horizontal="left"/>
    </xf>
    <xf numFmtId="0" fontId="7" fillId="0" borderId="0" xfId="0" applyFont="1"/>
    <xf numFmtId="0" fontId="7"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5" fillId="0" borderId="0" xfId="0" applyFont="1" applyAlignment="1">
      <alignment horizontal="left"/>
    </xf>
    <xf numFmtId="0" fontId="2" fillId="0" borderId="0" xfId="0" applyFont="1"/>
    <xf numFmtId="0" fontId="2" fillId="0" borderId="0" xfId="0" applyNumberFormat="1"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8" fillId="5" borderId="0" xfId="0" applyFont="1" applyFill="1" applyAlignment="1">
      <alignment vertical="center"/>
    </xf>
    <xf numFmtId="0" fontId="9" fillId="5" borderId="0" xfId="0" applyFont="1" applyFill="1"/>
    <xf numFmtId="0" fontId="10"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1" fillId="0" borderId="0" xfId="0" applyFont="1" applyFill="1" applyAlignment="1">
      <alignment horizontal="left"/>
    </xf>
    <xf numFmtId="0" fontId="11" fillId="0" borderId="0" xfId="0" applyFont="1" applyFill="1" applyBorder="1" applyAlignment="1">
      <alignment horizontal="left"/>
    </xf>
    <xf numFmtId="0" fontId="11" fillId="0" borderId="9" xfId="0" applyFont="1" applyBorder="1"/>
    <xf numFmtId="167" fontId="0" fillId="0" borderId="0" xfId="0" applyNumberForma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2" fillId="5" borderId="0" xfId="0" applyFont="1" applyFill="1" applyBorder="1" applyAlignment="1">
      <alignment wrapText="1"/>
    </xf>
    <xf numFmtId="168" fontId="0" fillId="0" borderId="0" xfId="0" applyNumberFormat="1" applyAlignment="1">
      <alignment horizontal="right"/>
    </xf>
    <xf numFmtId="168" fontId="0" fillId="0" borderId="0" xfId="0" applyNumberFormat="1"/>
    <xf numFmtId="0" fontId="0" fillId="0" borderId="0" xfId="0" quotePrefix="1" applyFill="1"/>
    <xf numFmtId="0" fontId="0" fillId="0" borderId="0" xfId="0" applyFill="1" applyAlignment="1">
      <alignment wrapText="1"/>
    </xf>
    <xf numFmtId="0" fontId="51" fillId="0" borderId="0" xfId="0" applyFont="1" applyAlignment="1">
      <alignment horizontal="left" vertical="top" wrapText="1"/>
    </xf>
    <xf numFmtId="169" fontId="15" fillId="0" borderId="0" xfId="5" applyNumberFormat="1" applyFont="1"/>
    <xf numFmtId="0" fontId="0" fillId="0" borderId="0" xfId="0" applyNumberFormat="1"/>
    <xf numFmtId="0" fontId="48" fillId="0" borderId="0" xfId="0" applyFont="1" applyAlignment="1">
      <alignment horizontal="left" vertical="top" wrapText="1"/>
    </xf>
    <xf numFmtId="0" fontId="52" fillId="0" borderId="0" xfId="0" applyFont="1" applyAlignment="1">
      <alignment horizontal="left" vertical="top" wrapText="1"/>
    </xf>
    <xf numFmtId="168" fontId="0" fillId="0" borderId="0" xfId="0" applyNumberFormat="1" applyFont="1"/>
    <xf numFmtId="170" fontId="50" fillId="0" borderId="0" xfId="0" applyNumberFormat="1" applyFont="1" applyAlignment="1">
      <alignment horizontal="left" vertical="top" wrapText="1"/>
    </xf>
    <xf numFmtId="0" fontId="48" fillId="0" borderId="0" xfId="0" applyFont="1" applyAlignment="1">
      <alignment vertical="top" wrapText="1"/>
    </xf>
    <xf numFmtId="170" fontId="49" fillId="0" borderId="0" xfId="0" applyNumberFormat="1" applyFont="1" applyAlignment="1">
      <alignment horizontal="left" vertical="top" wrapText="1"/>
    </xf>
    <xf numFmtId="165" fontId="0" fillId="0" borderId="0" xfId="0" applyNumberFormat="1" applyAlignment="1">
      <alignment wrapText="1"/>
    </xf>
    <xf numFmtId="171" fontId="49" fillId="0" borderId="0" xfId="0" applyNumberFormat="1" applyFont="1" applyAlignment="1">
      <alignment horizontal="left" vertical="top" wrapText="1"/>
    </xf>
    <xf numFmtId="0" fontId="2" fillId="0" borderId="0" xfId="0" applyFont="1"/>
    <xf numFmtId="0" fontId="0" fillId="37" borderId="0" xfId="0" applyFill="1" applyAlignment="1">
      <alignment wrapText="1"/>
    </xf>
    <xf numFmtId="165" fontId="0" fillId="0" borderId="0" xfId="0" applyNumberFormat="1" applyFont="1"/>
    <xf numFmtId="0" fontId="0" fillId="0" borderId="0" xfId="0"/>
    <xf numFmtId="3" fontId="18" fillId="0" borderId="0" xfId="0" applyNumberFormat="1" applyFont="1" applyFill="1" applyAlignment="1" applyProtection="1"/>
    <xf numFmtId="0" fontId="0" fillId="0" borderId="0" xfId="0" applyFill="1"/>
    <xf numFmtId="165" fontId="0" fillId="0" borderId="0" xfId="0" applyNumberFormat="1" applyFill="1"/>
    <xf numFmtId="168" fontId="0" fillId="0" borderId="0" xfId="0" applyNumberFormat="1" applyFill="1"/>
    <xf numFmtId="0" fontId="0" fillId="37" borderId="0" xfId="0" applyFill="1" applyAlignment="1">
      <alignment horizontal="center" wrapText="1"/>
    </xf>
    <xf numFmtId="1" fontId="0" fillId="37" borderId="0" xfId="0" applyNumberFormat="1" applyFill="1" applyAlignment="1">
      <alignment wrapText="1"/>
    </xf>
    <xf numFmtId="1" fontId="0" fillId="0" borderId="0" xfId="0" applyNumberFormat="1" applyFill="1"/>
    <xf numFmtId="0" fontId="11" fillId="0" borderId="0" xfId="0" applyFont="1"/>
    <xf numFmtId="0" fontId="53" fillId="0" borderId="0" xfId="1" applyFont="1"/>
    <xf numFmtId="0" fontId="54" fillId="0" borderId="0" xfId="0" applyFont="1"/>
    <xf numFmtId="0" fontId="55" fillId="0" borderId="0" xfId="0" applyFont="1"/>
    <xf numFmtId="0" fontId="56" fillId="0" borderId="0" xfId="1" applyFont="1"/>
    <xf numFmtId="0" fontId="2" fillId="2" borderId="0" xfId="0" applyFont="1" applyFill="1" applyAlignment="1">
      <alignment horizontal="center"/>
    </xf>
    <xf numFmtId="0" fontId="57" fillId="0" borderId="0" xfId="0" applyFont="1" applyAlignment="1">
      <alignment horizontal="left"/>
    </xf>
    <xf numFmtId="0" fontId="0" fillId="3" borderId="0" xfId="0" quotePrefix="1" applyFill="1"/>
    <xf numFmtId="0" fontId="11" fillId="0" borderId="0" xfId="0" applyFont="1" applyBorder="1"/>
    <xf numFmtId="168" fontId="11" fillId="0" borderId="0" xfId="0" applyNumberFormat="1" applyFont="1" applyFill="1" applyAlignment="1">
      <alignment horizontal="right"/>
    </xf>
    <xf numFmtId="0" fontId="0" fillId="0" borderId="0" xfId="0" applyNumberFormat="1" applyFont="1"/>
    <xf numFmtId="0" fontId="58" fillId="38" borderId="0" xfId="0" applyFont="1" applyFill="1" applyAlignment="1">
      <alignment horizontal="center" wrapText="1"/>
    </xf>
    <xf numFmtId="0" fontId="58" fillId="0" borderId="0" xfId="0" quotePrefix="1" applyFont="1" applyFill="1"/>
    <xf numFmtId="0" fontId="58" fillId="0" borderId="0" xfId="0" applyFont="1" applyFill="1"/>
    <xf numFmtId="165" fontId="54" fillId="0" borderId="0" xfId="0" applyNumberFormat="1" applyFont="1"/>
    <xf numFmtId="165" fontId="11" fillId="0" borderId="0" xfId="0" applyNumberFormat="1" applyFont="1" applyFill="1" applyAlignment="1">
      <alignment horizontal="right"/>
    </xf>
    <xf numFmtId="0" fontId="0" fillId="0" borderId="0" xfId="0" quotePrefix="1" applyFont="1"/>
    <xf numFmtId="4" fontId="59" fillId="39" borderId="26" xfId="0" applyNumberFormat="1" applyFont="1" applyFill="1" applyBorder="1" applyAlignment="1">
      <alignment horizontal="right" vertical="center" wrapText="1"/>
    </xf>
    <xf numFmtId="0" fontId="2" fillId="2" borderId="0" xfId="0" applyFont="1" applyFill="1" applyAlignment="1">
      <alignment horizontal="center"/>
    </xf>
    <xf numFmtId="0" fontId="8" fillId="5" borderId="0" xfId="0" applyFont="1" applyFill="1" applyAlignment="1">
      <alignment horizontal="center" vertical="center"/>
    </xf>
    <xf numFmtId="0" fontId="12" fillId="5" borderId="10"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4" fillId="5" borderId="15" xfId="1" applyFont="1" applyFill="1" applyBorder="1" applyAlignment="1">
      <alignment horizontal="right"/>
    </xf>
    <xf numFmtId="0" fontId="14" fillId="5" borderId="9" xfId="1" applyFont="1" applyFill="1" applyBorder="1" applyAlignment="1">
      <alignment horizontal="right"/>
    </xf>
    <xf numFmtId="0" fontId="14" fillId="5" borderId="9" xfId="1" applyFont="1" applyFill="1" applyBorder="1" applyAlignment="1">
      <alignment horizontal="left"/>
    </xf>
    <xf numFmtId="0" fontId="14" fillId="5" borderId="16" xfId="1" applyFont="1" applyFill="1" applyBorder="1" applyAlignment="1">
      <alignment horizontal="left"/>
    </xf>
  </cellXfs>
  <cellStyles count="523">
    <cellStyle name="20% - Accent1 2" xfId="196"/>
    <cellStyle name="20% - Accent2 2" xfId="197"/>
    <cellStyle name="20% - Accent3 2" xfId="198"/>
    <cellStyle name="20% - Accent4 2" xfId="199"/>
    <cellStyle name="20% - Accent5 2" xfId="200"/>
    <cellStyle name="20% - Accent6 2" xfId="201"/>
    <cellStyle name="40% - Accent1 2" xfId="202"/>
    <cellStyle name="40% - Accent2 2" xfId="203"/>
    <cellStyle name="40% - Accent3 2" xfId="204"/>
    <cellStyle name="40% - Accent4 2" xfId="205"/>
    <cellStyle name="40% - Accent5 2" xfId="206"/>
    <cellStyle name="40% - Accent6 2" xfId="207"/>
    <cellStyle name="60% - Accent1 2" xfId="208"/>
    <cellStyle name="60% - Accent2 2" xfId="209"/>
    <cellStyle name="60% - Accent3 2" xfId="210"/>
    <cellStyle name="60% - Accent4 2" xfId="211"/>
    <cellStyle name="60% - Accent5 2" xfId="212"/>
    <cellStyle name="60% - Accent6 2" xfId="213"/>
    <cellStyle name="Accent1 2" xfId="214"/>
    <cellStyle name="Accent2 2" xfId="215"/>
    <cellStyle name="Accent3 2" xfId="216"/>
    <cellStyle name="Accent4 2" xfId="217"/>
    <cellStyle name="Accent5 2" xfId="218"/>
    <cellStyle name="Accent6 2" xfId="219"/>
    <cellStyle name="Bad 2" xfId="220"/>
    <cellStyle name="Calculation 2" xfId="221"/>
    <cellStyle name="Check Cell 2" xfId="222"/>
    <cellStyle name="Comma" xfId="5" builtinId="3"/>
    <cellStyle name="Comma 2" xfId="7"/>
    <cellStyle name="Comma 2 2" xfId="16"/>
    <cellStyle name="Comma 2 3" xfId="223"/>
    <cellStyle name="Comma 2 4" xfId="224"/>
    <cellStyle name="Comma 2 5" xfId="225"/>
    <cellStyle name="Comma 2 6" xfId="226"/>
    <cellStyle name="Comma 2 7" xfId="508"/>
    <cellStyle name="Comma 3" xfId="17"/>
    <cellStyle name="Comma 4" xfId="227"/>
    <cellStyle name="Comma 5" xfId="511"/>
    <cellStyle name="Comma 9" xfId="228"/>
    <cellStyle name="Comma0" xfId="229"/>
    <cellStyle name="Currency 2" xfId="230"/>
    <cellStyle name="Currency 3" xfId="231"/>
    <cellStyle name="Currency 4" xfId="515"/>
    <cellStyle name="Currency0" xfId="505"/>
    <cellStyle name="Explanatory Text 2" xfId="232"/>
    <cellStyle name="Good 2" xfId="233"/>
    <cellStyle name="Heading 1 2" xfId="234"/>
    <cellStyle name="Heading 2 2" xfId="235"/>
    <cellStyle name="Heading 3 2" xfId="236"/>
    <cellStyle name="Heading 4 2" xfId="237"/>
    <cellStyle name="Hyperlink" xfId="1" builtinId="8"/>
    <cellStyle name="Hyperlink 2" xfId="18"/>
    <cellStyle name="Hyperlink 2 2" xfId="512"/>
    <cellStyle name="Hyperlink 3" xfId="20"/>
    <cellStyle name="Hyperlink 4" xfId="25"/>
    <cellStyle name="Hyperlink 5" xfId="318"/>
    <cellStyle name="Hyperlink 5 2" xfId="516"/>
    <cellStyle name="Hyperlink 6" xfId="502"/>
    <cellStyle name="Hyperlink 6 2" xfId="518"/>
    <cellStyle name="Hyperlink 7" xfId="10"/>
    <cellStyle name="Input 2" xfId="238"/>
    <cellStyle name="Linked Cell 2" xfId="239"/>
    <cellStyle name="Neutral 2" xfId="240"/>
    <cellStyle name="Normal" xfId="0" builtinId="0"/>
    <cellStyle name="Normal 10" xfId="23"/>
    <cellStyle name="Normal 10 2" xfId="320"/>
    <cellStyle name="Normal 11" xfId="241"/>
    <cellStyle name="Normal 11 2" xfId="242"/>
    <cellStyle name="Normal 11 3" xfId="243"/>
    <cellStyle name="Normal 11 4" xfId="244"/>
    <cellStyle name="Normal 12" xfId="245"/>
    <cellStyle name="Normal 12 2" xfId="246"/>
    <cellStyle name="Normal 12 3" xfId="247"/>
    <cellStyle name="Normal 12 4" xfId="248"/>
    <cellStyle name="Normal 13" xfId="249"/>
    <cellStyle name="Normal 13 2" xfId="250"/>
    <cellStyle name="Normal 13 3" xfId="251"/>
    <cellStyle name="Normal 13 4" xfId="252"/>
    <cellStyle name="Normal 14" xfId="253"/>
    <cellStyle name="Normal 14 2" xfId="254"/>
    <cellStyle name="Normal 15" xfId="255"/>
    <cellStyle name="Normal 16" xfId="256"/>
    <cellStyle name="Normal 17" xfId="257"/>
    <cellStyle name="Normal 18" xfId="258"/>
    <cellStyle name="Normal 18 2" xfId="521"/>
    <cellStyle name="Normal 19" xfId="507"/>
    <cellStyle name="Normal 19 2" xfId="513"/>
    <cellStyle name="Normal 19 3" xfId="514"/>
    <cellStyle name="Normal 2" xfId="3"/>
    <cellStyle name="Normal 2 10" xfId="26"/>
    <cellStyle name="Normal 2 10 2" xfId="321"/>
    <cellStyle name="Normal 2 11" xfId="27"/>
    <cellStyle name="Normal 2 11 2" xfId="322"/>
    <cellStyle name="Normal 2 12" xfId="259"/>
    <cellStyle name="Normal 2 13" xfId="260"/>
    <cellStyle name="Normal 2 14" xfId="261"/>
    <cellStyle name="Normal 2 15" xfId="262"/>
    <cellStyle name="Normal 2 16" xfId="263"/>
    <cellStyle name="Normal 2 17" xfId="264"/>
    <cellStyle name="Normal 2 18" xfId="265"/>
    <cellStyle name="Normal 2 19" xfId="266"/>
    <cellStyle name="Normal 2 2" xfId="12"/>
    <cellStyle name="Normal 2 2 10" xfId="323"/>
    <cellStyle name="Normal 2 2 2" xfId="28"/>
    <cellStyle name="Normal 2 2 2 2" xfId="29"/>
    <cellStyle name="Normal 2 2 2 2 2" xfId="324"/>
    <cellStyle name="Normal 2 2 2 3" xfId="30"/>
    <cellStyle name="Normal 2 2 2 3 2" xfId="325"/>
    <cellStyle name="Normal 2 2 2 4" xfId="326"/>
    <cellStyle name="Normal 2 2 3" xfId="31"/>
    <cellStyle name="Normal 2 2 3 2" xfId="32"/>
    <cellStyle name="Normal 2 2 3 2 2" xfId="327"/>
    <cellStyle name="Normal 2 2 3 3" xfId="328"/>
    <cellStyle name="Normal 2 2 4" xfId="33"/>
    <cellStyle name="Normal 2 2 4 2" xfId="34"/>
    <cellStyle name="Normal 2 2 4 2 2" xfId="329"/>
    <cellStyle name="Normal 2 2 4 3" xfId="330"/>
    <cellStyle name="Normal 2 2 5" xfId="35"/>
    <cellStyle name="Normal 2 2 5 2" xfId="36"/>
    <cellStyle name="Normal 2 2 5 2 2" xfId="331"/>
    <cellStyle name="Normal 2 2 5 3" xfId="332"/>
    <cellStyle name="Normal 2 2 6" xfId="37"/>
    <cellStyle name="Normal 2 2 6 2" xfId="333"/>
    <cellStyle name="Normal 2 2 7" xfId="38"/>
    <cellStyle name="Normal 2 2 7 2" xfId="334"/>
    <cellStyle name="Normal 2 2 8" xfId="39"/>
    <cellStyle name="Normal 2 2 8 2" xfId="335"/>
    <cellStyle name="Normal 2 2 9" xfId="336"/>
    <cellStyle name="Normal 2 20" xfId="267"/>
    <cellStyle name="Normal 2 21" xfId="268"/>
    <cellStyle name="Normal 2 22" xfId="269"/>
    <cellStyle name="Normal 2 23" xfId="270"/>
    <cellStyle name="Normal 2 24" xfId="319"/>
    <cellStyle name="Normal 2 25" xfId="506"/>
    <cellStyle name="Normal 2 26" xfId="8"/>
    <cellStyle name="Normal 2 3" xfId="14"/>
    <cellStyle name="Normal 2 3 2" xfId="40"/>
    <cellStyle name="Normal 2 3 2 2" xfId="41"/>
    <cellStyle name="Normal 2 3 2 2 2" xfId="337"/>
    <cellStyle name="Normal 2 3 2 3" xfId="42"/>
    <cellStyle name="Normal 2 3 2 3 2" xfId="338"/>
    <cellStyle name="Normal 2 3 2 4" xfId="339"/>
    <cellStyle name="Normal 2 3 3" xfId="43"/>
    <cellStyle name="Normal 2 3 4" xfId="44"/>
    <cellStyle name="Normal 2 3 4 2" xfId="340"/>
    <cellStyle name="Normal 2 3 5" xfId="45"/>
    <cellStyle name="Normal 2 3 5 2" xfId="341"/>
    <cellStyle name="Normal 2 3 6" xfId="342"/>
    <cellStyle name="Normal 2 4" xfId="46"/>
    <cellStyle name="Normal 2 4 2" xfId="47"/>
    <cellStyle name="Normal 2 4 2 2" xfId="343"/>
    <cellStyle name="Normal 2 5" xfId="48"/>
    <cellStyle name="Normal 2 5 2" xfId="49"/>
    <cellStyle name="Normal 2 5 2 2" xfId="344"/>
    <cellStyle name="Normal 2 5 3" xfId="345"/>
    <cellStyle name="Normal 2 6" xfId="50"/>
    <cellStyle name="Normal 2 6 2" xfId="51"/>
    <cellStyle name="Normal 2 6 2 2" xfId="346"/>
    <cellStyle name="Normal 2 6 3" xfId="347"/>
    <cellStyle name="Normal 2 7" xfId="52"/>
    <cellStyle name="Normal 2 7 2" xfId="53"/>
    <cellStyle name="Normal 2 7 2 2" xfId="348"/>
    <cellStyle name="Normal 2 7 3" xfId="349"/>
    <cellStyle name="Normal 2 8" xfId="54"/>
    <cellStyle name="Normal 2 8 2" xfId="55"/>
    <cellStyle name="Normal 2 8 2 2" xfId="350"/>
    <cellStyle name="Normal 2 8 3" xfId="351"/>
    <cellStyle name="Normal 2 9" xfId="56"/>
    <cellStyle name="Normal 2 9 2" xfId="352"/>
    <cellStyle name="Normal 20" xfId="517"/>
    <cellStyle name="Normal 3" xfId="2"/>
    <cellStyle name="Normal 3 10" xfId="271"/>
    <cellStyle name="Normal 3 11" xfId="272"/>
    <cellStyle name="Normal 3 12" xfId="273"/>
    <cellStyle name="Normal 3 13" xfId="274"/>
    <cellStyle name="Normal 3 14" xfId="6"/>
    <cellStyle name="Normal 3 14 2" xfId="522"/>
    <cellStyle name="Normal 3 2" xfId="15"/>
    <cellStyle name="Normal 3 2 2" xfId="24"/>
    <cellStyle name="Normal 3 2 2 2" xfId="57"/>
    <cellStyle name="Normal 3 2 2 3" xfId="353"/>
    <cellStyle name="Normal 3 2 3" xfId="58"/>
    <cellStyle name="Normal 3 2 3 2" xfId="354"/>
    <cellStyle name="Normal 3 2 4" xfId="59"/>
    <cellStyle name="Normal 3 2 5" xfId="355"/>
    <cellStyle name="Normal 3 2 6" xfId="356"/>
    <cellStyle name="Normal 3 3" xfId="60"/>
    <cellStyle name="Normal 3 3 2" xfId="61"/>
    <cellStyle name="Normal 3 3 2 2" xfId="357"/>
    <cellStyle name="Normal 3 3 3" xfId="62"/>
    <cellStyle name="Normal 3 3 3 2" xfId="358"/>
    <cellStyle name="Normal 3 3 4" xfId="359"/>
    <cellStyle name="Normal 3 4" xfId="63"/>
    <cellStyle name="Normal 3 4 2" xfId="64"/>
    <cellStyle name="Normal 3 4 2 2" xfId="360"/>
    <cellStyle name="Normal 3 4 3" xfId="361"/>
    <cellStyle name="Normal 3 5" xfId="65"/>
    <cellStyle name="Normal 3 5 2" xfId="66"/>
    <cellStyle name="Normal 3 5 2 2" xfId="362"/>
    <cellStyle name="Normal 3 5 3" xfId="363"/>
    <cellStyle name="Normal 3 6" xfId="67"/>
    <cellStyle name="Normal 3 6 2" xfId="68"/>
    <cellStyle name="Normal 3 6 2 2" xfId="364"/>
    <cellStyle name="Normal 3 6 3" xfId="365"/>
    <cellStyle name="Normal 3 7" xfId="69"/>
    <cellStyle name="Normal 3 7 2" xfId="366"/>
    <cellStyle name="Normal 3 8" xfId="70"/>
    <cellStyle name="Normal 3 8 2" xfId="367"/>
    <cellStyle name="Normal 3 9" xfId="71"/>
    <cellStyle name="Normal 3 9 2" xfId="368"/>
    <cellStyle name="Normal 4" xfId="4"/>
    <cellStyle name="Normal 4 10" xfId="72"/>
    <cellStyle name="Normal 4 10 2" xfId="369"/>
    <cellStyle name="Normal 4 10 2 2" xfId="370"/>
    <cellStyle name="Normal 4 10 3" xfId="371"/>
    <cellStyle name="Normal 4 11" xfId="275"/>
    <cellStyle name="Normal 4 11 2" xfId="503"/>
    <cellStyle name="Normal 4 12" xfId="276"/>
    <cellStyle name="Normal 4 13" xfId="277"/>
    <cellStyle name="Normal 4 14" xfId="9"/>
    <cellStyle name="Normal 4 2" xfId="73"/>
    <cellStyle name="Normal 4 2 2" xfId="74"/>
    <cellStyle name="Normal 4 2 2 2" xfId="75"/>
    <cellStyle name="Normal 4 2 2 2 2" xfId="372"/>
    <cellStyle name="Normal 4 2 2 3" xfId="373"/>
    <cellStyle name="Normal 4 2 3" xfId="76"/>
    <cellStyle name="Normal 4 2 3 2" xfId="374"/>
    <cellStyle name="Normal 4 2 4" xfId="77"/>
    <cellStyle name="Normal 4 2 4 2" xfId="375"/>
    <cellStyle name="Normal 4 2 5" xfId="78"/>
    <cellStyle name="Normal 4 2 5 2" xfId="376"/>
    <cellStyle name="Normal 4 2 6" xfId="377"/>
    <cellStyle name="Normal 4 2 7" xfId="378"/>
    <cellStyle name="Normal 4 3" xfId="79"/>
    <cellStyle name="Normal 4 3 2" xfId="80"/>
    <cellStyle name="Normal 4 3 2 2" xfId="379"/>
    <cellStyle name="Normal 4 3 3" xfId="81"/>
    <cellStyle name="Normal 4 3 3 2" xfId="380"/>
    <cellStyle name="Normal 4 3 4" xfId="82"/>
    <cellStyle name="Normal 4 3 4 2" xfId="381"/>
    <cellStyle name="Normal 4 3 5" xfId="382"/>
    <cellStyle name="Normal 4 4" xfId="83"/>
    <cellStyle name="Normal 4 4 2" xfId="84"/>
    <cellStyle name="Normal 4 4 2 2" xfId="383"/>
    <cellStyle name="Normal 4 4 3" xfId="384"/>
    <cellStyle name="Normal 4 5" xfId="85"/>
    <cellStyle name="Normal 4 5 2" xfId="86"/>
    <cellStyle name="Normal 4 5 2 2" xfId="385"/>
    <cellStyle name="Normal 4 5 3" xfId="386"/>
    <cellStyle name="Normal 4 6" xfId="87"/>
    <cellStyle name="Normal 4 6 2" xfId="88"/>
    <cellStyle name="Normal 4 6 2 2" xfId="387"/>
    <cellStyle name="Normal 4 6 3" xfId="388"/>
    <cellStyle name="Normal 4 7" xfId="89"/>
    <cellStyle name="Normal 4 7 2" xfId="389"/>
    <cellStyle name="Normal 4 8" xfId="90"/>
    <cellStyle name="Normal 4 8 2" xfId="390"/>
    <cellStyle name="Normal 4 9" xfId="91"/>
    <cellStyle name="Normal 4 9 2" xfId="391"/>
    <cellStyle name="Normal 5" xfId="11"/>
    <cellStyle name="Normal 5 10" xfId="195"/>
    <cellStyle name="Normal 5 10 2" xfId="504"/>
    <cellStyle name="Normal 5 11" xfId="278"/>
    <cellStyle name="Normal 5 12" xfId="279"/>
    <cellStyle name="Normal 5 13" xfId="280"/>
    <cellStyle name="Normal 5 2" xfId="92"/>
    <cellStyle name="Normal 5 2 2" xfId="93"/>
    <cellStyle name="Normal 5 2 2 2" xfId="94"/>
    <cellStyle name="Normal 5 2 2 2 2" xfId="392"/>
    <cellStyle name="Normal 5 2 2 3" xfId="393"/>
    <cellStyle name="Normal 5 2 3" xfId="95"/>
    <cellStyle name="Normal 5 2 3 2" xfId="394"/>
    <cellStyle name="Normal 5 2 4" xfId="96"/>
    <cellStyle name="Normal 5 2 4 2" xfId="395"/>
    <cellStyle name="Normal 5 2 5" xfId="396"/>
    <cellStyle name="Normal 5 2 6" xfId="397"/>
    <cellStyle name="Normal 5 3" xfId="97"/>
    <cellStyle name="Normal 5 3 2" xfId="98"/>
    <cellStyle name="Normal 5 3 2 2" xfId="398"/>
    <cellStyle name="Normal 5 3 3" xfId="99"/>
    <cellStyle name="Normal 5 3 3 2" xfId="399"/>
    <cellStyle name="Normal 5 3 4" xfId="400"/>
    <cellStyle name="Normal 5 4" xfId="100"/>
    <cellStyle name="Normal 5 4 2" xfId="101"/>
    <cellStyle name="Normal 5 4 2 2" xfId="401"/>
    <cellStyle name="Normal 5 4 3" xfId="402"/>
    <cellStyle name="Normal 5 5" xfId="102"/>
    <cellStyle name="Normal 5 5 2" xfId="103"/>
    <cellStyle name="Normal 5 5 2 2" xfId="403"/>
    <cellStyle name="Normal 5 5 3" xfId="404"/>
    <cellStyle name="Normal 5 6" xfId="104"/>
    <cellStyle name="Normal 5 6 2" xfId="105"/>
    <cellStyle name="Normal 5 6 2 2" xfId="405"/>
    <cellStyle name="Normal 5 6 3" xfId="406"/>
    <cellStyle name="Normal 5 7" xfId="106"/>
    <cellStyle name="Normal 5 7 2" xfId="407"/>
    <cellStyle name="Normal 5 8" xfId="107"/>
    <cellStyle name="Normal 5 8 2" xfId="408"/>
    <cellStyle name="Normal 5 9" xfId="108"/>
    <cellStyle name="Normal 5 9 2" xfId="409"/>
    <cellStyle name="Normal 6" xfId="22"/>
    <cellStyle name="Normal 6 2" xfId="281"/>
    <cellStyle name="Normal 7" xfId="109"/>
    <cellStyle name="Normal 7 10" xfId="410"/>
    <cellStyle name="Normal 7 2" xfId="110"/>
    <cellStyle name="Normal 7 2 2" xfId="111"/>
    <cellStyle name="Normal 7 2 2 2" xfId="411"/>
    <cellStyle name="Normal 7 2 3" xfId="112"/>
    <cellStyle name="Normal 7 2 3 2" xfId="412"/>
    <cellStyle name="Normal 7 2 4" xfId="413"/>
    <cellStyle name="Normal 7 3" xfId="113"/>
    <cellStyle name="Normal 7 3 2" xfId="114"/>
    <cellStyle name="Normal 7 3 2 2" xfId="414"/>
    <cellStyle name="Normal 7 3 3" xfId="415"/>
    <cellStyle name="Normal 7 4" xfId="115"/>
    <cellStyle name="Normal 7 4 2" xfId="116"/>
    <cellStyle name="Normal 7 4 2 2" xfId="416"/>
    <cellStyle name="Normal 7 4 3" xfId="417"/>
    <cellStyle name="Normal 7 5" xfId="117"/>
    <cellStyle name="Normal 7 5 2" xfId="118"/>
    <cellStyle name="Normal 7 5 2 2" xfId="418"/>
    <cellStyle name="Normal 7 5 3" xfId="419"/>
    <cellStyle name="Normal 7 6" xfId="119"/>
    <cellStyle name="Normal 7 6 2" xfId="420"/>
    <cellStyle name="Normal 7 7" xfId="120"/>
    <cellStyle name="Normal 7 7 2" xfId="421"/>
    <cellStyle name="Normal 7 8" xfId="121"/>
    <cellStyle name="Normal 7 8 2" xfId="422"/>
    <cellStyle name="Normal 7 9" xfId="423"/>
    <cellStyle name="Normal 8" xfId="19"/>
    <cellStyle name="Normal 8 2" xfId="122"/>
    <cellStyle name="Normal 8 2 2" xfId="123"/>
    <cellStyle name="Normal 8 2 2 2" xfId="424"/>
    <cellStyle name="Normal 8 2 3" xfId="425"/>
    <cellStyle name="Normal 8 3" xfId="124"/>
    <cellStyle name="Normal 8 3 2" xfId="125"/>
    <cellStyle name="Normal 8 3 2 2" xfId="426"/>
    <cellStyle name="Normal 8 3 3" xfId="427"/>
    <cellStyle name="Normal 8 4" xfId="126"/>
    <cellStyle name="Normal 8 4 2" xfId="127"/>
    <cellStyle name="Normal 8 4 2 2" xfId="428"/>
    <cellStyle name="Normal 8 4 3" xfId="429"/>
    <cellStyle name="Normal 8 5" xfId="128"/>
    <cellStyle name="Normal 8 5 2" xfId="430"/>
    <cellStyle name="Normal 8 6" xfId="431"/>
    <cellStyle name="Normal 9" xfId="129"/>
    <cellStyle name="Note 2" xfId="282"/>
    <cellStyle name="Note 2 2" xfId="520"/>
    <cellStyle name="Note 3" xfId="283"/>
    <cellStyle name="Note 4" xfId="284"/>
    <cellStyle name="Note 5" xfId="285"/>
    <cellStyle name="Output 2" xfId="286"/>
    <cellStyle name="Percent 2" xfId="13"/>
    <cellStyle name="Percent 2 10" xfId="432"/>
    <cellStyle name="Percent 2 11" xfId="433"/>
    <cellStyle name="Percent 2 12" xfId="509"/>
    <cellStyle name="Percent 2 2" xfId="130"/>
    <cellStyle name="Percent 2 2 10" xfId="287"/>
    <cellStyle name="Percent 2 2 11" xfId="288"/>
    <cellStyle name="Percent 2 2 12" xfId="289"/>
    <cellStyle name="Percent 2 2 2" xfId="131"/>
    <cellStyle name="Percent 2 2 2 2" xfId="132"/>
    <cellStyle name="Percent 2 2 2 2 2" xfId="434"/>
    <cellStyle name="Percent 2 2 2 3" xfId="435"/>
    <cellStyle name="Percent 2 2 3" xfId="133"/>
    <cellStyle name="Percent 2 2 3 2" xfId="436"/>
    <cellStyle name="Percent 2 2 4" xfId="134"/>
    <cellStyle name="Percent 2 2 4 2" xfId="437"/>
    <cellStyle name="Percent 2 2 5" xfId="290"/>
    <cellStyle name="Percent 2 2 6" xfId="291"/>
    <cellStyle name="Percent 2 2 7" xfId="292"/>
    <cellStyle name="Percent 2 2 8" xfId="293"/>
    <cellStyle name="Percent 2 2 9" xfId="294"/>
    <cellStyle name="Percent 2 3" xfId="135"/>
    <cellStyle name="Percent 2 3 10" xfId="295"/>
    <cellStyle name="Percent 2 3 11" xfId="296"/>
    <cellStyle name="Percent 2 3 12" xfId="297"/>
    <cellStyle name="Percent 2 3 2" xfId="136"/>
    <cellStyle name="Percent 2 3 2 2" xfId="438"/>
    <cellStyle name="Percent 2 3 3" xfId="137"/>
    <cellStyle name="Percent 2 3 3 2" xfId="439"/>
    <cellStyle name="Percent 2 3 4" xfId="298"/>
    <cellStyle name="Percent 2 3 5" xfId="299"/>
    <cellStyle name="Percent 2 3 6" xfId="300"/>
    <cellStyle name="Percent 2 3 7" xfId="301"/>
    <cellStyle name="Percent 2 3 8" xfId="302"/>
    <cellStyle name="Percent 2 3 9" xfId="303"/>
    <cellStyle name="Percent 2 4" xfId="138"/>
    <cellStyle name="Percent 2 4 10" xfId="304"/>
    <cellStyle name="Percent 2 4 11" xfId="305"/>
    <cellStyle name="Percent 2 4 12" xfId="306"/>
    <cellStyle name="Percent 2 4 2" xfId="139"/>
    <cellStyle name="Percent 2 4 2 2" xfId="440"/>
    <cellStyle name="Percent 2 4 3" xfId="307"/>
    <cellStyle name="Percent 2 4 4" xfId="308"/>
    <cellStyle name="Percent 2 4 5" xfId="309"/>
    <cellStyle name="Percent 2 4 6" xfId="310"/>
    <cellStyle name="Percent 2 4 7" xfId="311"/>
    <cellStyle name="Percent 2 4 8" xfId="312"/>
    <cellStyle name="Percent 2 4 9" xfId="313"/>
    <cellStyle name="Percent 2 5" xfId="140"/>
    <cellStyle name="Percent 2 5 2" xfId="141"/>
    <cellStyle name="Percent 2 5 2 2" xfId="441"/>
    <cellStyle name="Percent 2 5 3" xfId="442"/>
    <cellStyle name="Percent 2 6" xfId="142"/>
    <cellStyle name="Percent 2 6 2" xfId="143"/>
    <cellStyle name="Percent 2 6 2 2" xfId="443"/>
    <cellStyle name="Percent 2 6 3" xfId="444"/>
    <cellStyle name="Percent 2 7" xfId="144"/>
    <cellStyle name="Percent 2 7 2" xfId="445"/>
    <cellStyle name="Percent 2 8" xfId="145"/>
    <cellStyle name="Percent 2 8 2" xfId="446"/>
    <cellStyle name="Percent 2 9" xfId="146"/>
    <cellStyle name="Percent 2 9 2" xfId="447"/>
    <cellStyle name="Percent 3" xfId="21"/>
    <cellStyle name="Percent 3 10" xfId="448"/>
    <cellStyle name="Percent 3 11" xfId="449"/>
    <cellStyle name="Percent 3 2" xfId="147"/>
    <cellStyle name="Percent 3 2 2" xfId="148"/>
    <cellStyle name="Percent 3 2 2 2" xfId="149"/>
    <cellStyle name="Percent 3 2 2 2 2" xfId="450"/>
    <cellStyle name="Percent 3 2 2 3" xfId="451"/>
    <cellStyle name="Percent 3 2 3" xfId="150"/>
    <cellStyle name="Percent 3 2 3 2" xfId="452"/>
    <cellStyle name="Percent 3 2 4" xfId="151"/>
    <cellStyle name="Percent 3 2 4 2" xfId="453"/>
    <cellStyle name="Percent 3 2 5" xfId="454"/>
    <cellStyle name="Percent 3 2 6" xfId="455"/>
    <cellStyle name="Percent 3 3" xfId="152"/>
    <cellStyle name="Percent 3 3 2" xfId="153"/>
    <cellStyle name="Percent 3 3 2 2" xfId="456"/>
    <cellStyle name="Percent 3 3 3" xfId="154"/>
    <cellStyle name="Percent 3 3 3 2" xfId="457"/>
    <cellStyle name="Percent 3 3 4" xfId="458"/>
    <cellStyle name="Percent 3 4" xfId="155"/>
    <cellStyle name="Percent 3 4 2" xfId="156"/>
    <cellStyle name="Percent 3 4 2 2" xfId="459"/>
    <cellStyle name="Percent 3 4 3" xfId="460"/>
    <cellStyle name="Percent 3 5" xfId="157"/>
    <cellStyle name="Percent 3 5 2" xfId="158"/>
    <cellStyle name="Percent 3 5 2 2" xfId="461"/>
    <cellStyle name="Percent 3 5 3" xfId="462"/>
    <cellStyle name="Percent 3 6" xfId="159"/>
    <cellStyle name="Percent 3 6 2" xfId="160"/>
    <cellStyle name="Percent 3 6 2 2" xfId="463"/>
    <cellStyle name="Percent 3 6 3" xfId="464"/>
    <cellStyle name="Percent 3 7" xfId="161"/>
    <cellStyle name="Percent 3 7 2" xfId="465"/>
    <cellStyle name="Percent 3 8" xfId="162"/>
    <cellStyle name="Percent 3 8 2" xfId="466"/>
    <cellStyle name="Percent 3 9" xfId="163"/>
    <cellStyle name="Percent 3 9 2" xfId="467"/>
    <cellStyle name="Percent 4" xfId="164"/>
    <cellStyle name="Percent 4 10" xfId="468"/>
    <cellStyle name="Percent 4 11" xfId="469"/>
    <cellStyle name="Percent 4 2" xfId="165"/>
    <cellStyle name="Percent 4 2 2" xfId="166"/>
    <cellStyle name="Percent 4 2 2 2" xfId="167"/>
    <cellStyle name="Percent 4 2 2 2 2" xfId="470"/>
    <cellStyle name="Percent 4 2 2 3" xfId="471"/>
    <cellStyle name="Percent 4 2 3" xfId="168"/>
    <cellStyle name="Percent 4 2 3 2" xfId="472"/>
    <cellStyle name="Percent 4 2 4" xfId="169"/>
    <cellStyle name="Percent 4 2 4 2" xfId="473"/>
    <cellStyle name="Percent 4 2 5" xfId="474"/>
    <cellStyle name="Percent 4 2 6" xfId="475"/>
    <cellStyle name="Percent 4 3" xfId="170"/>
    <cellStyle name="Percent 4 3 2" xfId="171"/>
    <cellStyle name="Percent 4 3 2 2" xfId="476"/>
    <cellStyle name="Percent 4 3 3" xfId="172"/>
    <cellStyle name="Percent 4 3 3 2" xfId="477"/>
    <cellStyle name="Percent 4 3 4" xfId="478"/>
    <cellStyle name="Percent 4 4" xfId="173"/>
    <cellStyle name="Percent 4 4 2" xfId="174"/>
    <cellStyle name="Percent 4 4 2 2" xfId="479"/>
    <cellStyle name="Percent 4 4 3" xfId="480"/>
    <cellStyle name="Percent 4 5" xfId="175"/>
    <cellStyle name="Percent 4 5 2" xfId="176"/>
    <cellStyle name="Percent 4 5 2 2" xfId="481"/>
    <cellStyle name="Percent 4 5 3" xfId="482"/>
    <cellStyle name="Percent 4 6" xfId="177"/>
    <cellStyle name="Percent 4 6 2" xfId="178"/>
    <cellStyle name="Percent 4 6 2 2" xfId="483"/>
    <cellStyle name="Percent 4 6 3" xfId="484"/>
    <cellStyle name="Percent 4 7" xfId="179"/>
    <cellStyle name="Percent 4 7 2" xfId="485"/>
    <cellStyle name="Percent 4 8" xfId="180"/>
    <cellStyle name="Percent 4 8 2" xfId="486"/>
    <cellStyle name="Percent 4 9" xfId="181"/>
    <cellStyle name="Percent 4 9 2" xfId="487"/>
    <cellStyle name="Percent 5" xfId="182"/>
    <cellStyle name="Percent 5 10" xfId="488"/>
    <cellStyle name="Percent 5 2" xfId="183"/>
    <cellStyle name="Percent 5 2 2" xfId="184"/>
    <cellStyle name="Percent 5 2 2 2" xfId="489"/>
    <cellStyle name="Percent 5 2 3" xfId="185"/>
    <cellStyle name="Percent 5 2 3 2" xfId="490"/>
    <cellStyle name="Percent 5 2 4" xfId="491"/>
    <cellStyle name="Percent 5 3" xfId="186"/>
    <cellStyle name="Percent 5 3 2" xfId="187"/>
    <cellStyle name="Percent 5 3 2 2" xfId="492"/>
    <cellStyle name="Percent 5 3 3" xfId="493"/>
    <cellStyle name="Percent 5 4" xfId="188"/>
    <cellStyle name="Percent 5 4 2" xfId="189"/>
    <cellStyle name="Percent 5 4 2 2" xfId="494"/>
    <cellStyle name="Percent 5 4 3" xfId="495"/>
    <cellStyle name="Percent 5 5" xfId="190"/>
    <cellStyle name="Percent 5 5 2" xfId="191"/>
    <cellStyle name="Percent 5 5 2 2" xfId="496"/>
    <cellStyle name="Percent 5 5 3" xfId="497"/>
    <cellStyle name="Percent 5 6" xfId="192"/>
    <cellStyle name="Percent 5 6 2" xfId="498"/>
    <cellStyle name="Percent 5 7" xfId="193"/>
    <cellStyle name="Percent 5 7 2" xfId="499"/>
    <cellStyle name="Percent 5 8" xfId="194"/>
    <cellStyle name="Percent 5 8 2" xfId="500"/>
    <cellStyle name="Percent 5 9" xfId="501"/>
    <cellStyle name="Percent 6" xfId="314"/>
    <cellStyle name="Percent 7" xfId="510"/>
    <cellStyle name="Percent 9" xfId="315"/>
    <cellStyle name="Title 2" xfId="519"/>
    <cellStyle name="Total 2" xfId="316"/>
    <cellStyle name="Warning Text 2" xfId="317"/>
  </cellStyles>
  <dxfs count="0"/>
  <tableStyles count="0" defaultTableStyle="TableStyleMedium2" defaultPivotStyle="PivotStyleLight16"/>
  <colors>
    <mruColors>
      <color rgb="FF1B9553"/>
      <color rgb="FF2198C7"/>
      <color rgb="FFAE68A9"/>
      <color rgb="FFA875BD"/>
      <color rgb="FFE971A7"/>
      <color rgb="FFE52B88"/>
      <color rgb="FFE7619F"/>
      <color rgb="FFDC5894"/>
      <color rgb="FFE84496"/>
      <color rgb="FFE31B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Calculations_actual!$B$75</c:f>
              <c:strCache>
                <c:ptCount val="1"/>
                <c:pt idx="0">
                  <c:v>FI ex neutral, Four-Quarter Moving Average</c:v>
                </c:pt>
              </c:strCache>
            </c:strRef>
          </c:tx>
          <c:marker>
            <c:symbol val="none"/>
          </c:marker>
          <c:cat>
            <c:numRef>
              <c:f>Calculations_actual!$AL$9:$DP$9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Calculations_actual!$AL$75:$DP$75</c:f>
              <c:numCache>
                <c:formatCode>General</c:formatCode>
                <c:ptCount val="83"/>
                <c:pt idx="0">
                  <c:v>-0.26438808637090955</c:v>
                </c:pt>
                <c:pt idx="1">
                  <c:v>-0.4261063913108607</c:v>
                </c:pt>
                <c:pt idx="2">
                  <c:v>-0.7126513288094769</c:v>
                </c:pt>
                <c:pt idx="3">
                  <c:v>-0.64977295818798064</c:v>
                </c:pt>
                <c:pt idx="4">
                  <c:v>-0.5660136839079587</c:v>
                </c:pt>
                <c:pt idx="5">
                  <c:v>0.16171800718559215</c:v>
                </c:pt>
                <c:pt idx="6">
                  <c:v>0.11294122834054943</c:v>
                </c:pt>
                <c:pt idx="7">
                  <c:v>3.8976507276207217E-2</c:v>
                </c:pt>
                <c:pt idx="8">
                  <c:v>0.13836118618297361</c:v>
                </c:pt>
                <c:pt idx="9">
                  <c:v>3.465800177955386E-2</c:v>
                </c:pt>
                <c:pt idx="10">
                  <c:v>-4.069236563806411E-2</c:v>
                </c:pt>
                <c:pt idx="11">
                  <c:v>-0.1728813900743128</c:v>
                </c:pt>
                <c:pt idx="12">
                  <c:v>-0.1861631714487943</c:v>
                </c:pt>
                <c:pt idx="13">
                  <c:v>-0.46650076958768916</c:v>
                </c:pt>
                <c:pt idx="14">
                  <c:v>-0.3776076553442303</c:v>
                </c:pt>
                <c:pt idx="15">
                  <c:v>1.4201377910075474E-2</c:v>
                </c:pt>
                <c:pt idx="16">
                  <c:v>0.38441860100517045</c:v>
                </c:pt>
                <c:pt idx="17">
                  <c:v>0.80960090903414739</c:v>
                </c:pt>
                <c:pt idx="18">
                  <c:v>1.117284698206217</c:v>
                </c:pt>
                <c:pt idx="19">
                  <c:v>1.3640255260656942</c:v>
                </c:pt>
                <c:pt idx="20">
                  <c:v>0.43296390747097369</c:v>
                </c:pt>
                <c:pt idx="21">
                  <c:v>9.5476105536595912E-2</c:v>
                </c:pt>
                <c:pt idx="22">
                  <c:v>9.0859109969834151E-3</c:v>
                </c:pt>
                <c:pt idx="23">
                  <c:v>-0.48587017135980243</c:v>
                </c:pt>
                <c:pt idx="24">
                  <c:v>0.14864796643139411</c:v>
                </c:pt>
                <c:pt idx="25">
                  <c:v>8.8483629685629617E-2</c:v>
                </c:pt>
                <c:pt idx="26">
                  <c:v>0.16346148392876303</c:v>
                </c:pt>
                <c:pt idx="27">
                  <c:v>0.56197648233742792</c:v>
                </c:pt>
                <c:pt idx="28">
                  <c:v>0.13491744358066871</c:v>
                </c:pt>
                <c:pt idx="29">
                  <c:v>0.14742995967753825</c:v>
                </c:pt>
                <c:pt idx="30">
                  <c:v>0.11855508979420992</c:v>
                </c:pt>
                <c:pt idx="31">
                  <c:v>0.16635342671634001</c:v>
                </c:pt>
                <c:pt idx="32">
                  <c:v>0.12921109301386857</c:v>
                </c:pt>
                <c:pt idx="33">
                  <c:v>0.16745562264778879</c:v>
                </c:pt>
                <c:pt idx="34">
                  <c:v>-0.1794478600621392</c:v>
                </c:pt>
                <c:pt idx="35">
                  <c:v>-0.72680875867490402</c:v>
                </c:pt>
                <c:pt idx="36">
                  <c:v>-0.34151942763434118</c:v>
                </c:pt>
                <c:pt idx="37">
                  <c:v>-0.65284162190229855</c:v>
                </c:pt>
                <c:pt idx="38">
                  <c:v>-0.66702511378140517</c:v>
                </c:pt>
                <c:pt idx="39">
                  <c:v>-0.60952819049842466</c:v>
                </c:pt>
                <c:pt idx="40">
                  <c:v>-0.44841311340843482</c:v>
                </c:pt>
                <c:pt idx="41">
                  <c:v>-0.4327023874485959</c:v>
                </c:pt>
                <c:pt idx="42">
                  <c:v>-0.140461167708682</c:v>
                </c:pt>
                <c:pt idx="43">
                  <c:v>6.4359965520726536E-2</c:v>
                </c:pt>
                <c:pt idx="44">
                  <c:v>-0.1744742695301863</c:v>
                </c:pt>
                <c:pt idx="45">
                  <c:v>0.42002004462970222</c:v>
                </c:pt>
                <c:pt idx="46">
                  <c:v>0.17684235413905636</c:v>
                </c:pt>
                <c:pt idx="47">
                  <c:v>8.8994144389879404E-2</c:v>
                </c:pt>
                <c:pt idx="48">
                  <c:v>0.13523557787770479</c:v>
                </c:pt>
                <c:pt idx="49">
                  <c:v>-2.2616073110082291E-2</c:v>
                </c:pt>
                <c:pt idx="50">
                  <c:v>0.24242112100620683</c:v>
                </c:pt>
                <c:pt idx="51">
                  <c:v>0.28369096693390872</c:v>
                </c:pt>
                <c:pt idx="52">
                  <c:v>0.13418265032619514</c:v>
                </c:pt>
                <c:pt idx="53">
                  <c:v>0.40382795499533342</c:v>
                </c:pt>
                <c:pt idx="54">
                  <c:v>0.26974276482088932</c:v>
                </c:pt>
                <c:pt idx="55">
                  <c:v>0.50987123705524062</c:v>
                </c:pt>
                <c:pt idx="56">
                  <c:v>0.63362269042202712</c:v>
                </c:pt>
                <c:pt idx="57">
                  <c:v>-3.0323130056688408E-2</c:v>
                </c:pt>
                <c:pt idx="58">
                  <c:v>-0.15421911784341419</c:v>
                </c:pt>
                <c:pt idx="59">
                  <c:v>-0.4696481554031568</c:v>
                </c:pt>
                <c:pt idx="60">
                  <c:v>-0.55603667299324699</c:v>
                </c:pt>
                <c:pt idx="61">
                  <c:v>-0.67302267327547627</c:v>
                </c:pt>
                <c:pt idx="62">
                  <c:v>-0.68586177415480964</c:v>
                </c:pt>
                <c:pt idx="63">
                  <c:v>-0.48649985874104446</c:v>
                </c:pt>
                <c:pt idx="64">
                  <c:v>-0.72579986198033719</c:v>
                </c:pt>
                <c:pt idx="65">
                  <c:v>-0.42324483281703501</c:v>
                </c:pt>
                <c:pt idx="66">
                  <c:v>-0.39358334427891234</c:v>
                </c:pt>
                <c:pt idx="67">
                  <c:v>-0.68026557454650161</c:v>
                </c:pt>
                <c:pt idx="68">
                  <c:v>-0.75829465973072741</c:v>
                </c:pt>
                <c:pt idx="69">
                  <c:v>-0.72392416530385129</c:v>
                </c:pt>
                <c:pt idx="70">
                  <c:v>-0.60152545958108639</c:v>
                </c:pt>
                <c:pt idx="71">
                  <c:v>-0.65860681232456075</c:v>
                </c:pt>
                <c:pt idx="72">
                  <c:v>-0.32284308555341651</c:v>
                </c:pt>
                <c:pt idx="73">
                  <c:v>-0.60766230557561374</c:v>
                </c:pt>
                <c:pt idx="74">
                  <c:v>-0.77586474875546529</c:v>
                </c:pt>
                <c:pt idx="75">
                  <c:v>-0.74500726125930172</c:v>
                </c:pt>
                <c:pt idx="76">
                  <c:v>-0.90174829843304816</c:v>
                </c:pt>
                <c:pt idx="77">
                  <c:v>-0.95480781125563663</c:v>
                </c:pt>
                <c:pt idx="78">
                  <c:v>-0.81168523677584603</c:v>
                </c:pt>
                <c:pt idx="79">
                  <c:v>-0.79102739094144747</c:v>
                </c:pt>
                <c:pt idx="80">
                  <c:v>-0.76471513994475682</c:v>
                </c:pt>
                <c:pt idx="81">
                  <c:v>-0.50183284555966612</c:v>
                </c:pt>
                <c:pt idx="82">
                  <c:v>-0.68505155346283564</c:v>
                </c:pt>
              </c:numCache>
            </c:numRef>
          </c:val>
          <c:smooth val="0"/>
          <c:extLst>
            <c:ext xmlns:c16="http://schemas.microsoft.com/office/drawing/2014/chart" uri="{C3380CC4-5D6E-409C-BE32-E72D297353CC}">
              <c16:uniqueId val="{00000000-E978-4564-B948-DB5CD010A556}"/>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39504526755E-2"/>
          <c:y val="0.11697541715656642"/>
          <c:w val="0.92699425869185947"/>
          <c:h val="0.66504345724726943"/>
        </c:manualLayout>
      </c:layout>
      <c:areaChart>
        <c:grouping val="standard"/>
        <c:varyColors val="0"/>
        <c:ser>
          <c:idx val="2"/>
          <c:order val="4"/>
          <c:tx>
            <c:v>Recession</c:v>
          </c:tx>
          <c:spPr>
            <a:solidFill>
              <a:schemeClr val="tx1">
                <a:lumMod val="95000"/>
                <a:lumOff val="5000"/>
                <a:alpha val="6000"/>
              </a:schemeClr>
            </a:solidFill>
            <a:ln>
              <a:noFill/>
            </a:ln>
            <a:effectLst/>
          </c:spPr>
          <c:cat>
            <c:numRef>
              <c:f>Fiscal_impact_072718!$A$2:$A$73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Fiscal_impact_072718!$C$2:$C$73</c:f>
              <c:numCache>
                <c:formatCode>General</c:formatCode>
                <c:ptCount val="72"/>
                <c:pt idx="0">
                  <c:v>#N/A</c:v>
                </c:pt>
                <c:pt idx="1">
                  <c:v>#N/A</c:v>
                </c:pt>
                <c:pt idx="2">
                  <c:v>#N/A</c:v>
                </c:pt>
                <c:pt idx="3">
                  <c:v>#N/A</c:v>
                </c:pt>
                <c:pt idx="4">
                  <c:v>#N/A</c:v>
                </c:pt>
                <c:pt idx="5">
                  <c:v>1</c:v>
                </c:pt>
                <c:pt idx="6">
                  <c:v>1</c:v>
                </c:pt>
                <c:pt idx="7">
                  <c:v>1</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1</c:v>
                </c:pt>
                <c:pt idx="33">
                  <c:v>1</c:v>
                </c:pt>
                <c:pt idx="34">
                  <c:v>1</c:v>
                </c:pt>
                <c:pt idx="35">
                  <c:v>1</c:v>
                </c:pt>
                <c:pt idx="36">
                  <c:v>1</c:v>
                </c:pt>
                <c:pt idx="37">
                  <c:v>1</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numCache>
            </c:numRef>
          </c:val>
          <c:extLst>
            <c:ext xmlns:c16="http://schemas.microsoft.com/office/drawing/2014/chart" uri="{C3380CC4-5D6E-409C-BE32-E72D297353CC}">
              <c16:uniqueId val="{00000001-1BB5-4DBA-9CC5-81C750B8F7EE}"/>
            </c:ext>
          </c:extLst>
        </c:ser>
        <c:ser>
          <c:idx val="8"/>
          <c:order val="8"/>
          <c:tx>
            <c:strRef>
              <c:f>Fiscal_impact_072718!$H$1</c:f>
              <c:strCache>
                <c:ptCount val="1"/>
                <c:pt idx="0">
                  <c:v>projection</c:v>
                </c:pt>
              </c:strCache>
            </c:strRef>
          </c:tx>
          <c:spPr>
            <a:solidFill>
              <a:srgbClr val="1B9553">
                <a:alpha val="21000"/>
              </a:srgbClr>
            </a:solidFill>
            <a:ln>
              <a:noFill/>
            </a:ln>
            <a:effectLst/>
          </c:spPr>
          <c:val>
            <c:numRef>
              <c:f>Fiscal_impact_072718!$H$2:$H$117</c:f>
              <c:numCache>
                <c:formatCode>0.00</c:formatCode>
                <c:ptCount val="1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numCache>
            </c:numRef>
          </c:val>
          <c:extLst>
            <c:ext xmlns:c16="http://schemas.microsoft.com/office/drawing/2014/chart" uri="{C3380CC4-5D6E-409C-BE32-E72D297353CC}">
              <c16:uniqueId val="{00000003-5AED-4887-8C48-A8E8FDA2BE47}"/>
            </c:ext>
          </c:extLst>
        </c:ser>
        <c:dLbls>
          <c:showLegendKey val="0"/>
          <c:showVal val="0"/>
          <c:showCatName val="0"/>
          <c:showSerName val="0"/>
          <c:showPercent val="0"/>
          <c:showBubbleSize val="0"/>
        </c:dLbls>
        <c:axId val="220990672"/>
        <c:axId val="220989360"/>
      </c:areaChart>
      <c:barChart>
        <c:barDir val="col"/>
        <c:grouping val="stacked"/>
        <c:varyColors val="0"/>
        <c:ser>
          <c:idx val="0"/>
          <c:order val="1"/>
          <c:tx>
            <c:v>Federal spending on goods and services</c:v>
          </c:tx>
          <c:spPr>
            <a:solidFill>
              <a:srgbClr val="2198C7"/>
            </a:solidFill>
            <a:ln w="15875">
              <a:noFill/>
            </a:ln>
            <a:effectLst/>
          </c:spPr>
          <c:invertIfNegative val="0"/>
          <c:cat>
            <c:numRef>
              <c:f>Fiscal_impact_072718!$A$2:$A$117</c:f>
              <c:numCache>
                <c:formatCode>mm/dd/yy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Fiscal_impact_072718!$E$2:$E$117</c:f>
              <c:numCache>
                <c:formatCode>0.00</c:formatCode>
                <c:ptCount val="1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0.82248440184727334</c:v>
                </c:pt>
                <c:pt idx="75">
                  <c:v>0.51147381011786952</c:v>
                </c:pt>
                <c:pt idx="76">
                  <c:v>8.7447762557916933E-2</c:v>
                </c:pt>
                <c:pt idx="77">
                  <c:v>6.2096366728174729E-2</c:v>
                </c:pt>
                <c:pt idx="78">
                  <c:v>4.6135460186554463E-2</c:v>
                </c:pt>
                <c:pt idx="79">
                  <c:v>3.2666043515411511E-2</c:v>
                </c:pt>
                <c:pt idx="80">
                  <c:v>3.0460738540884342E-2</c:v>
                </c:pt>
                <c:pt idx="81">
                  <c:v>-1.0764182253012778E-2</c:v>
                </c:pt>
                <c:pt idx="82">
                  <c:v>-5.3246710538610249E-2</c:v>
                </c:pt>
                <c:pt idx="83">
                  <c:v>-9.2748022383767253E-2</c:v>
                </c:pt>
                <c:pt idx="84">
                  <c:v>-0.10746716925580352</c:v>
                </c:pt>
                <c:pt idx="85">
                  <c:v>-0.10267564221002629</c:v>
                </c:pt>
                <c:pt idx="86">
                  <c:v>-0.11235877184482096</c:v>
                </c:pt>
                <c:pt idx="87">
                  <c:v>-9.5294654869745241E-2</c:v>
                </c:pt>
                <c:pt idx="88">
                  <c:v>-9.5449826563722445E-2</c:v>
                </c:pt>
                <c:pt idx="89">
                  <c:v>-8.4639786446903204E-2</c:v>
                </c:pt>
                <c:pt idx="90">
                  <c:v>-7.5974497315531755E-2</c:v>
                </c:pt>
                <c:pt idx="91">
                  <c:v>-4.9118549525506226E-2</c:v>
                </c:pt>
                <c:pt idx="92">
                  <c:v>-3.8998300865180212E-2</c:v>
                </c:pt>
                <c:pt idx="93">
                  <c:v>-2.4516547289484276E-2</c:v>
                </c:pt>
                <c:pt idx="94">
                  <c:v>-2.0309465881210204E-2</c:v>
                </c:pt>
                <c:pt idx="95">
                  <c:v>-8.0834151731322881E-3</c:v>
                </c:pt>
                <c:pt idx="96">
                  <c:v>2.0251860338583601E-3</c:v>
                </c:pt>
                <c:pt idx="97">
                  <c:v>1.2088242018776618E-2</c:v>
                </c:pt>
                <c:pt idx="98">
                  <c:v>1.401470275903435E-2</c:v>
                </c:pt>
                <c:pt idx="99">
                  <c:v>1.9903016547572153E-2</c:v>
                </c:pt>
                <c:pt idx="100">
                  <c:v>2.3911778599619675E-2</c:v>
                </c:pt>
                <c:pt idx="101">
                  <c:v>2.1775746836045967E-2</c:v>
                </c:pt>
                <c:pt idx="102">
                  <c:v>2.3616362115674076E-2</c:v>
                </c:pt>
                <c:pt idx="103">
                  <c:v>-1.9470513637997733E-2</c:v>
                </c:pt>
                <c:pt idx="104">
                  <c:v>1.3694512298011744E-2</c:v>
                </c:pt>
                <c:pt idx="105">
                  <c:v>1.9460696773905439E-2</c:v>
                </c:pt>
                <c:pt idx="106">
                  <c:v>2.7099978349975438E-2</c:v>
                </c:pt>
                <c:pt idx="107">
                  <c:v>3.2720513892110024E-2</c:v>
                </c:pt>
                <c:pt idx="108">
                  <c:v>4.0478071218102901E-2</c:v>
                </c:pt>
                <c:pt idx="109">
                  <c:v>4.2130055902141278E-2</c:v>
                </c:pt>
                <c:pt idx="110">
                  <c:v>4.1850456095156655E-2</c:v>
                </c:pt>
                <c:pt idx="111">
                  <c:v>4.1575853234085254E-2</c:v>
                </c:pt>
                <c:pt idx="112">
                  <c:v>4.1607152946601986E-2</c:v>
                </c:pt>
                <c:pt idx="113">
                  <c:v>4.510977239571011E-2</c:v>
                </c:pt>
                <c:pt idx="114">
                  <c:v>4.2944100299361965E-2</c:v>
                </c:pt>
                <c:pt idx="115">
                  <c:v>4.4528385449602546E-2</c:v>
                </c:pt>
              </c:numCache>
            </c:numRef>
          </c:val>
          <c:extLst>
            <c:ext xmlns:c16="http://schemas.microsoft.com/office/drawing/2014/chart" uri="{C3380CC4-5D6E-409C-BE32-E72D297353CC}">
              <c16:uniqueId val="{00000002-1BB5-4DBA-9CC5-81C750B8F7EE}"/>
            </c:ext>
          </c:extLst>
        </c:ser>
        <c:ser>
          <c:idx val="3"/>
          <c:order val="2"/>
          <c:tx>
            <c:v>State and local spending on goods and services</c:v>
          </c:tx>
          <c:spPr>
            <a:solidFill>
              <a:srgbClr val="AE68A9"/>
            </a:solidFill>
            <a:ln>
              <a:noFill/>
            </a:ln>
            <a:effectLst/>
          </c:spPr>
          <c:invertIfNegative val="0"/>
          <c:cat>
            <c:numRef>
              <c:f>Fiscal_impact_072718!$A$2:$A$117</c:f>
              <c:numCache>
                <c:formatCode>mm/dd/yy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Fiscal_impact_072718!$F$2:$F$117</c:f>
              <c:numCache>
                <c:formatCode>0.00</c:formatCode>
                <c:ptCount val="1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0.17226250256269135</c:v>
                </c:pt>
                <c:pt idx="75">
                  <c:v>0.16167960757791469</c:v>
                </c:pt>
                <c:pt idx="76">
                  <c:v>0.15610724270412166</c:v>
                </c:pt>
                <c:pt idx="77">
                  <c:v>0.13891082852097159</c:v>
                </c:pt>
                <c:pt idx="78">
                  <c:v>0.13845927761529023</c:v>
                </c:pt>
                <c:pt idx="79">
                  <c:v>0.11687656215137371</c:v>
                </c:pt>
                <c:pt idx="80">
                  <c:v>0.11650770869712174</c:v>
                </c:pt>
                <c:pt idx="81">
                  <c:v>0.10687939197321374</c:v>
                </c:pt>
                <c:pt idx="82">
                  <c:v>0.10430954413641221</c:v>
                </c:pt>
                <c:pt idx="83">
                  <c:v>0.10176734642361854</c:v>
                </c:pt>
                <c:pt idx="84">
                  <c:v>9.4566917064152684E-2</c:v>
                </c:pt>
                <c:pt idx="85">
                  <c:v>8.7468443329570517E-2</c:v>
                </c:pt>
                <c:pt idx="86">
                  <c:v>8.5022636698703441E-2</c:v>
                </c:pt>
                <c:pt idx="87">
                  <c:v>8.2572299294961043E-2</c:v>
                </c:pt>
                <c:pt idx="88">
                  <c:v>8.2376340700524159E-2</c:v>
                </c:pt>
                <c:pt idx="89">
                  <c:v>8.6795791804401057E-2</c:v>
                </c:pt>
                <c:pt idx="90">
                  <c:v>8.204107543888664E-2</c:v>
                </c:pt>
                <c:pt idx="91">
                  <c:v>7.9591362984659089E-2</c:v>
                </c:pt>
                <c:pt idx="92">
                  <c:v>8.1682034511524157E-2</c:v>
                </c:pt>
                <c:pt idx="93">
                  <c:v>7.6969428160197806E-2</c:v>
                </c:pt>
                <c:pt idx="94">
                  <c:v>7.6794626426348198E-2</c:v>
                </c:pt>
                <c:pt idx="95">
                  <c:v>7.4361130463290862E-2</c:v>
                </c:pt>
                <c:pt idx="96">
                  <c:v>7.1909200558968933E-2</c:v>
                </c:pt>
                <c:pt idx="97">
                  <c:v>6.9498178175320599E-2</c:v>
                </c:pt>
                <c:pt idx="98">
                  <c:v>6.9327197021214565E-2</c:v>
                </c:pt>
                <c:pt idx="99">
                  <c:v>6.6912033135886437E-2</c:v>
                </c:pt>
                <c:pt idx="100">
                  <c:v>6.4483234178236606E-2</c:v>
                </c:pt>
                <c:pt idx="101">
                  <c:v>5.9876249834990403E-2</c:v>
                </c:pt>
                <c:pt idx="102">
                  <c:v>6.6414318493234065E-2</c:v>
                </c:pt>
                <c:pt idx="103">
                  <c:v>6.8495571950145134E-2</c:v>
                </c:pt>
                <c:pt idx="104">
                  <c:v>6.6110444441076943E-2</c:v>
                </c:pt>
                <c:pt idx="105">
                  <c:v>6.3765826827854852E-2</c:v>
                </c:pt>
                <c:pt idx="106">
                  <c:v>6.361788853923421E-2</c:v>
                </c:pt>
                <c:pt idx="107">
                  <c:v>6.3452597858529941E-2</c:v>
                </c:pt>
                <c:pt idx="108">
                  <c:v>6.324772858220834E-2</c:v>
                </c:pt>
                <c:pt idx="109">
                  <c:v>6.5241279529321669E-2</c:v>
                </c:pt>
                <c:pt idx="110">
                  <c:v>6.5048072651552033E-2</c:v>
                </c:pt>
                <c:pt idx="111">
                  <c:v>6.2692733468378059E-2</c:v>
                </c:pt>
                <c:pt idx="112">
                  <c:v>6.4658249692101974E-2</c:v>
                </c:pt>
                <c:pt idx="113">
                  <c:v>6.448126623764408E-2</c:v>
                </c:pt>
                <c:pt idx="114">
                  <c:v>6.4302121038760388E-2</c:v>
                </c:pt>
                <c:pt idx="115">
                  <c:v>5.9833304105479761E-2</c:v>
                </c:pt>
              </c:numCache>
            </c:numRef>
          </c:val>
          <c:extLst>
            <c:ext xmlns:c16="http://schemas.microsoft.com/office/drawing/2014/chart" uri="{C3380CC4-5D6E-409C-BE32-E72D297353CC}">
              <c16:uniqueId val="{00000003-1BB5-4DBA-9CC5-81C750B8F7EE}"/>
            </c:ext>
          </c:extLst>
        </c:ser>
        <c:ser>
          <c:idx val="4"/>
          <c:order val="3"/>
          <c:tx>
            <c:v>Taxes and benefits programs</c:v>
          </c:tx>
          <c:spPr>
            <a:solidFill>
              <a:srgbClr val="1B9553"/>
            </a:solidFill>
            <a:ln>
              <a:noFill/>
            </a:ln>
            <a:effectLst/>
          </c:spPr>
          <c:invertIfNegative val="0"/>
          <c:cat>
            <c:numRef>
              <c:f>Fiscal_impact_072718!$A$2:$A$117</c:f>
              <c:numCache>
                <c:formatCode>mm/dd/yy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Fiscal_impact_072718!$G$2:$G$117</c:f>
              <c:numCache>
                <c:formatCode>0.00</c:formatCode>
                <c:ptCount val="1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0.27373714931691667</c:v>
                </c:pt>
                <c:pt idx="75">
                  <c:v>0.12884442149229514</c:v>
                </c:pt>
                <c:pt idx="76">
                  <c:v>0.14395029352117802</c:v>
                </c:pt>
                <c:pt idx="77">
                  <c:v>0.28394125955096239</c:v>
                </c:pt>
                <c:pt idx="78">
                  <c:v>0.28458353385043689</c:v>
                </c:pt>
                <c:pt idx="79">
                  <c:v>2.924756334882826E-3</c:v>
                </c:pt>
                <c:pt idx="80">
                  <c:v>6.5894120927470989E-2</c:v>
                </c:pt>
                <c:pt idx="81">
                  <c:v>0.25347323400405281</c:v>
                </c:pt>
                <c:pt idx="82">
                  <c:v>0.25347323400405281</c:v>
                </c:pt>
                <c:pt idx="83">
                  <c:v>0.25347323400405281</c:v>
                </c:pt>
                <c:pt idx="84">
                  <c:v>0.25347323400405281</c:v>
                </c:pt>
                <c:pt idx="85">
                  <c:v>0.25347323400405281</c:v>
                </c:pt>
                <c:pt idx="86">
                  <c:v>0.25347323400405281</c:v>
                </c:pt>
                <c:pt idx="87">
                  <c:v>0.25347323400405281</c:v>
                </c:pt>
                <c:pt idx="88">
                  <c:v>0.25347323400405281</c:v>
                </c:pt>
                <c:pt idx="89">
                  <c:v>0.25347323400405281</c:v>
                </c:pt>
                <c:pt idx="90">
                  <c:v>0.25347323400405281</c:v>
                </c:pt>
                <c:pt idx="91">
                  <c:v>0.25347323400405281</c:v>
                </c:pt>
                <c:pt idx="92">
                  <c:v>0.25347323400405281</c:v>
                </c:pt>
                <c:pt idx="93">
                  <c:v>0.25347323400405281</c:v>
                </c:pt>
                <c:pt idx="94">
                  <c:v>0.25347323400405281</c:v>
                </c:pt>
                <c:pt idx="95">
                  <c:v>0.25347323400405281</c:v>
                </c:pt>
                <c:pt idx="96">
                  <c:v>0.25347323400405281</c:v>
                </c:pt>
                <c:pt idx="97">
                  <c:v>0.25347323400405281</c:v>
                </c:pt>
                <c:pt idx="98">
                  <c:v>0.25347323400405281</c:v>
                </c:pt>
                <c:pt idx="99">
                  <c:v>0.25347323400405281</c:v>
                </c:pt>
                <c:pt idx="100">
                  <c:v>0.25347323400405281</c:v>
                </c:pt>
                <c:pt idx="101">
                  <c:v>0.25347323400405281</c:v>
                </c:pt>
                <c:pt idx="102">
                  <c:v>0.25347323400405281</c:v>
                </c:pt>
                <c:pt idx="103">
                  <c:v>0.25347323400405281</c:v>
                </c:pt>
                <c:pt idx="104">
                  <c:v>0.25347323400405281</c:v>
                </c:pt>
                <c:pt idx="105">
                  <c:v>0.25347323400405281</c:v>
                </c:pt>
                <c:pt idx="106">
                  <c:v>0.25347323400405281</c:v>
                </c:pt>
                <c:pt idx="107">
                  <c:v>0.25347323400405281</c:v>
                </c:pt>
                <c:pt idx="108">
                  <c:v>0.25347323400405281</c:v>
                </c:pt>
                <c:pt idx="109">
                  <c:v>0.25347323400405281</c:v>
                </c:pt>
                <c:pt idx="110">
                  <c:v>0.25347323400405281</c:v>
                </c:pt>
                <c:pt idx="111">
                  <c:v>0.25347323400405281</c:v>
                </c:pt>
                <c:pt idx="112">
                  <c:v>0.25347323400405281</c:v>
                </c:pt>
                <c:pt idx="113">
                  <c:v>0.25347323400405281</c:v>
                </c:pt>
                <c:pt idx="114">
                  <c:v>0.25347323400405281</c:v>
                </c:pt>
                <c:pt idx="115">
                  <c:v>0.25347323400405281</c:v>
                </c:pt>
              </c:numCache>
            </c:numRef>
          </c:val>
          <c:extLst>
            <c:ext xmlns:c16="http://schemas.microsoft.com/office/drawing/2014/chart" uri="{C3380CC4-5D6E-409C-BE32-E72D297353CC}">
              <c16:uniqueId val="{00000004-1BB5-4DBA-9CC5-81C750B8F7EE}"/>
            </c:ext>
          </c:extLst>
        </c:ser>
        <c:ser>
          <c:idx val="5"/>
          <c:order val="5"/>
          <c:tx>
            <c:strRef>
              <c:f>Fiscal_impact_072718!$M$1</c:f>
              <c:strCache>
                <c:ptCount val="1"/>
                <c:pt idx="0">
                  <c:v>federal</c:v>
                </c:pt>
              </c:strCache>
            </c:strRef>
          </c:tx>
          <c:spPr>
            <a:solidFill>
              <a:srgbClr val="1B9553"/>
            </a:solidFill>
            <a:ln>
              <a:noFill/>
            </a:ln>
            <a:effectLst/>
          </c:spPr>
          <c:invertIfNegative val="0"/>
          <c:val>
            <c:numRef>
              <c:f>Fiscal_impact_072718!$M$2:$M$75</c:f>
              <c:numCache>
                <c:formatCode>0.00</c:formatCode>
                <c:ptCount val="74"/>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0.22</c:v>
                </c:pt>
              </c:numCache>
            </c:numRef>
          </c:val>
          <c:extLst>
            <c:ext xmlns:c16="http://schemas.microsoft.com/office/drawing/2014/chart" uri="{C3380CC4-5D6E-409C-BE32-E72D297353CC}">
              <c16:uniqueId val="{00000000-5AED-4887-8C48-A8E8FDA2BE47}"/>
            </c:ext>
          </c:extLst>
        </c:ser>
        <c:ser>
          <c:idx val="6"/>
          <c:order val="6"/>
          <c:tx>
            <c:strRef>
              <c:f>Fiscal_impact_072718!$N$2</c:f>
              <c:strCache>
                <c:ptCount val="1"/>
                <c:pt idx="0">
                  <c:v>0.33</c:v>
                </c:pt>
              </c:strCache>
            </c:strRef>
          </c:tx>
          <c:spPr>
            <a:solidFill>
              <a:srgbClr val="2198C7"/>
            </a:solidFill>
            <a:ln>
              <a:noFill/>
            </a:ln>
            <a:effectLst/>
          </c:spPr>
          <c:invertIfNegative val="0"/>
          <c:val>
            <c:numRef>
              <c:f>Fiscal_impact_072718!$N$2:$N$75</c:f>
              <c:numCache>
                <c:formatCode>0.00</c:formatCode>
                <c:ptCount val="74"/>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0.15</c:v>
                </c:pt>
              </c:numCache>
            </c:numRef>
          </c:val>
          <c:extLst>
            <c:ext xmlns:c16="http://schemas.microsoft.com/office/drawing/2014/chart" uri="{C3380CC4-5D6E-409C-BE32-E72D297353CC}">
              <c16:uniqueId val="{00000001-5AED-4887-8C48-A8E8FDA2BE47}"/>
            </c:ext>
          </c:extLst>
        </c:ser>
        <c:ser>
          <c:idx val="7"/>
          <c:order val="7"/>
          <c:tx>
            <c:strRef>
              <c:f>Fiscal_impact_072718!$O$1</c:f>
              <c:strCache>
                <c:ptCount val="1"/>
                <c:pt idx="0">
                  <c:v>consumption</c:v>
                </c:pt>
              </c:strCache>
            </c:strRef>
          </c:tx>
          <c:spPr>
            <a:solidFill>
              <a:srgbClr val="AE68A9"/>
            </a:solidFill>
            <a:ln>
              <a:noFill/>
            </a:ln>
            <a:effectLst/>
          </c:spPr>
          <c:invertIfNegative val="0"/>
          <c:val>
            <c:numRef>
              <c:f>Fiscal_impact_072718!$O$2:$O$75</c:f>
              <c:numCache>
                <c:formatCode>0.00</c:formatCode>
                <c:ptCount val="74"/>
                <c:pt idx="0">
                  <c:v>-0.34206622826566058</c:v>
                </c:pt>
                <c:pt idx="1">
                  <c:v>-0.245719153038677</c:v>
                </c:pt>
                <c:pt idx="2">
                  <c:v>-2.8054817695546377E-2</c:v>
                </c:pt>
                <c:pt idx="3">
                  <c:v>1.3129044306887498E-3</c:v>
                </c:pt>
                <c:pt idx="4">
                  <c:v>8.8606001648814617E-2</c:v>
                </c:pt>
                <c:pt idx="5">
                  <c:v>0.1517042958150481</c:v>
                </c:pt>
                <c:pt idx="6">
                  <c:v>1.120366032036008</c:v>
                </c:pt>
                <c:pt idx="7">
                  <c:v>1.1735711604627865</c:v>
                </c:pt>
                <c:pt idx="8">
                  <c:v>1.1105195335473639</c:v>
                </c:pt>
                <c:pt idx="9">
                  <c:v>1.6252218910512835</c:v>
                </c:pt>
                <c:pt idx="10">
                  <c:v>1.3893888210610872</c:v>
                </c:pt>
                <c:pt idx="11">
                  <c:v>1.1007628487818335</c:v>
                </c:pt>
                <c:pt idx="12">
                  <c:v>1.1647537381136945</c:v>
                </c:pt>
                <c:pt idx="13">
                  <c:v>1.0719044129793676</c:v>
                </c:pt>
                <c:pt idx="14">
                  <c:v>0.94602211503149658</c:v>
                </c:pt>
                <c:pt idx="15">
                  <c:v>0.6356514832126009</c:v>
                </c:pt>
                <c:pt idx="16">
                  <c:v>0.32237930993404101</c:v>
                </c:pt>
                <c:pt idx="17">
                  <c:v>0.25798648942714858</c:v>
                </c:pt>
                <c:pt idx="18">
                  <c:v>-4.8916589480018187E-3</c:v>
                </c:pt>
                <c:pt idx="19">
                  <c:v>1.3592390551499106E-2</c:v>
                </c:pt>
                <c:pt idx="20">
                  <c:v>-0.47301911431360733</c:v>
                </c:pt>
                <c:pt idx="21">
                  <c:v>-0.44467153147329685</c:v>
                </c:pt>
                <c:pt idx="22">
                  <c:v>-0.40458288413235255</c:v>
                </c:pt>
                <c:pt idx="23">
                  <c:v>-0.49765625201349062</c:v>
                </c:pt>
                <c:pt idx="24">
                  <c:v>-0.53501593684629023</c:v>
                </c:pt>
                <c:pt idx="25">
                  <c:v>-0.60272809480807743</c:v>
                </c:pt>
                <c:pt idx="26">
                  <c:v>-0.30611078222078414</c:v>
                </c:pt>
                <c:pt idx="27">
                  <c:v>-0.40265757392049534</c:v>
                </c:pt>
                <c:pt idx="28">
                  <c:v>-0.29730419208184311</c:v>
                </c:pt>
                <c:pt idx="29">
                  <c:v>-0.35697935741053566</c:v>
                </c:pt>
                <c:pt idx="30">
                  <c:v>-9.802935227144062E-2</c:v>
                </c:pt>
                <c:pt idx="31">
                  <c:v>8.2327969523117842E-2</c:v>
                </c:pt>
                <c:pt idx="32">
                  <c:v>2.4699587700016748E-2</c:v>
                </c:pt>
                <c:pt idx="33">
                  <c:v>2.1308150576694351</c:v>
                </c:pt>
                <c:pt idx="34">
                  <c:v>0.89862220271904814</c:v>
                </c:pt>
                <c:pt idx="35">
                  <c:v>0.79235476693193008</c:v>
                </c:pt>
                <c:pt idx="36">
                  <c:v>2.476884572734646</c:v>
                </c:pt>
                <c:pt idx="37">
                  <c:v>1.5243681331273318</c:v>
                </c:pt>
                <c:pt idx="38">
                  <c:v>2.5072157520776233</c:v>
                </c:pt>
                <c:pt idx="39">
                  <c:v>2.3083602694197443</c:v>
                </c:pt>
                <c:pt idx="40">
                  <c:v>2.2156461579381559</c:v>
                </c:pt>
                <c:pt idx="41">
                  <c:v>1.3525917708260715</c:v>
                </c:pt>
                <c:pt idx="42">
                  <c:v>1.3046723390846113</c:v>
                </c:pt>
                <c:pt idx="43">
                  <c:v>1.0631243431911861</c:v>
                </c:pt>
                <c:pt idx="44">
                  <c:v>-0.23960999154171936</c:v>
                </c:pt>
                <c:pt idx="45">
                  <c:v>-0.4411355072739635</c:v>
                </c:pt>
                <c:pt idx="46">
                  <c:v>-0.58895767545989808</c:v>
                </c:pt>
                <c:pt idx="47">
                  <c:v>-0.61358829593625031</c:v>
                </c:pt>
                <c:pt idx="48">
                  <c:v>-0.72636809633012722</c:v>
                </c:pt>
                <c:pt idx="49">
                  <c:v>-0.56666550228075374</c:v>
                </c:pt>
                <c:pt idx="50">
                  <c:v>-0.44352518716112305</c:v>
                </c:pt>
                <c:pt idx="51">
                  <c:v>-0.54907345549036657</c:v>
                </c:pt>
                <c:pt idx="52">
                  <c:v>-0.87798742508210992</c:v>
                </c:pt>
                <c:pt idx="53">
                  <c:v>-0.87700872421749843</c:v>
                </c:pt>
                <c:pt idx="54">
                  <c:v>-0.43016793139424275</c:v>
                </c:pt>
                <c:pt idx="55">
                  <c:v>-0.51493978433513821</c:v>
                </c:pt>
                <c:pt idx="56">
                  <c:v>-0.68239084774406411</c:v>
                </c:pt>
                <c:pt idx="57">
                  <c:v>-0.43797925718670305</c:v>
                </c:pt>
                <c:pt idx="58">
                  <c:v>-0.31497678089017467</c:v>
                </c:pt>
                <c:pt idx="59">
                  <c:v>-0.20447877007936174</c:v>
                </c:pt>
                <c:pt idx="60">
                  <c:v>-1.0764673367708836E-2</c:v>
                </c:pt>
                <c:pt idx="61">
                  <c:v>-3.0547575688846692E-2</c:v>
                </c:pt>
                <c:pt idx="62">
                  <c:v>-6.6627742760371589E-2</c:v>
                </c:pt>
                <c:pt idx="63">
                  <c:v>-1.8405712309459414E-2</c:v>
                </c:pt>
                <c:pt idx="64">
                  <c:v>7.096018386687844E-2</c:v>
                </c:pt>
                <c:pt idx="65">
                  <c:v>3.8084797702367786E-2</c:v>
                </c:pt>
                <c:pt idx="66">
                  <c:v>-7.8528346245321054E-2</c:v>
                </c:pt>
                <c:pt idx="67">
                  <c:v>-1.5652335087636769E-2</c:v>
                </c:pt>
                <c:pt idx="68">
                  <c:v>7.5730151856568576E-2</c:v>
                </c:pt>
                <c:pt idx="69">
                  <c:v>7.1499882096952197E-2</c:v>
                </c:pt>
                <c:pt idx="70">
                  <c:v>5.0351313813063264E-2</c:v>
                </c:pt>
                <c:pt idx="71">
                  <c:v>4.0521369243030306E-2</c:v>
                </c:pt>
                <c:pt idx="72">
                  <c:v>0.14353846623410452</c:v>
                </c:pt>
                <c:pt idx="73">
                  <c:v>0.27206771717741662</c:v>
                </c:pt>
              </c:numCache>
            </c:numRef>
          </c:val>
          <c:extLst>
            <c:ext xmlns:c16="http://schemas.microsoft.com/office/drawing/2014/chart" uri="{C3380CC4-5D6E-409C-BE32-E72D297353CC}">
              <c16:uniqueId val="{00000002-5AED-4887-8C48-A8E8FDA2BE47}"/>
            </c:ext>
          </c:extLst>
        </c:ser>
        <c:dLbls>
          <c:showLegendKey val="0"/>
          <c:showVal val="0"/>
          <c:showCatName val="0"/>
          <c:showSerName val="0"/>
          <c:showPercent val="0"/>
          <c:showBubbleSize val="0"/>
        </c:dLbls>
        <c:gapWidth val="60"/>
        <c:overlap val="100"/>
        <c:axId val="582267440"/>
        <c:axId val="582274984"/>
      </c:barChart>
      <c:lineChart>
        <c:grouping val="standard"/>
        <c:varyColors val="0"/>
        <c:ser>
          <c:idx val="1"/>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Fiscal_impact_072718!$A$2:$A$117</c:f>
              <c:numCache>
                <c:formatCode>mm/dd/yy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Fiscal_impact_072718!$B$2:$B$117</c:f>
              <c:numCache>
                <c:formatCode>0.00</c:formatCode>
                <c:ptCount val="1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0.34411971661690366</c:v>
                </c:pt>
                <c:pt idx="75">
                  <c:v>0.85152800606508694</c:v>
                </c:pt>
                <c:pt idx="76">
                  <c:v>0.88330150153775566</c:v>
                </c:pt>
                <c:pt idx="77">
                  <c:v>0.73573391162457158</c:v>
                </c:pt>
                <c:pt idx="78">
                  <c:v>0.53590746610592155</c:v>
                </c:pt>
                <c:pt idx="79">
                  <c:v>0.37352484680931874</c:v>
                </c:pt>
                <c:pt idx="80">
                  <c:v>0.32986416415488384</c:v>
                </c:pt>
                <c:pt idx="81">
                  <c:v>0.29602416138592014</c:v>
                </c:pt>
                <c:pt idx="82">
                  <c:v>0.25362617328470083</c:v>
                </c:pt>
                <c:pt idx="83">
                  <c:v>0.23585988495784085</c:v>
                </c:pt>
                <c:pt idx="84">
                  <c:v>0.19709912083417663</c:v>
                </c:pt>
                <c:pt idx="85">
                  <c:v>0.15847081802406621</c:v>
                </c:pt>
                <c:pt idx="86">
                  <c:v>0.12831896554383498</c:v>
                </c:pt>
                <c:pt idx="87">
                  <c:v>0.12200565573193675</c:v>
                </c:pt>
                <c:pt idx="88">
                  <c:v>0.12109696435352189</c:v>
                </c:pt>
                <c:pt idx="89">
                  <c:v>0.13135167073954046</c:v>
                </c:pt>
                <c:pt idx="90">
                  <c:v>0.14555671228610817</c:v>
                </c:pt>
                <c:pt idx="91">
                  <c:v>0.14022026855250974</c:v>
                </c:pt>
                <c:pt idx="92">
                  <c:v>0.13823435071853019</c:v>
                </c:pt>
                <c:pt idx="93">
                  <c:v>0.13782522118849383</c:v>
                </c:pt>
                <c:pt idx="94">
                  <c:v>0.13758112163938777</c:v>
                </c:pt>
                <c:pt idx="95">
                  <c:v>0.14757560271504092</c:v>
                </c:pt>
                <c:pt idx="96">
                  <c:v>0.15623051213016456</c:v>
                </c:pt>
                <c:pt idx="97">
                  <c:v>0.1634744374459188</c:v>
                </c:pt>
                <c:pt idx="98">
                  <c:v>0.16998462386584756</c:v>
                </c:pt>
                <c:pt idx="99">
                  <c:v>0.17505378750153619</c:v>
                </c:pt>
                <c:pt idx="100">
                  <c:v>0.17892890496187946</c:v>
                </c:pt>
                <c:pt idx="101">
                  <c:v>0.18036239408815807</c:v>
                </c:pt>
                <c:pt idx="102">
                  <c:v>0.18381427819735996</c:v>
                </c:pt>
                <c:pt idx="103">
                  <c:v>0.11634413260223167</c:v>
                </c:pt>
                <c:pt idx="104">
                  <c:v>5.7271489024336528E-2</c:v>
                </c:pt>
                <c:pt idx="105">
                  <c:v>3.111500339582448E-2</c:v>
                </c:pt>
                <c:pt idx="106">
                  <c:v>4.9604009386111647E-3</c:v>
                </c:pt>
                <c:pt idx="107">
                  <c:v>-5.3249577293321138E-3</c:v>
                </c:pt>
                <c:pt idx="108">
                  <c:v>-2.1399188179804136E-2</c:v>
                </c:pt>
                <c:pt idx="109">
                  <c:v>-4.455294881960082E-2</c:v>
                </c:pt>
                <c:pt idx="110">
                  <c:v>-6.9035274786514111E-2</c:v>
                </c:pt>
                <c:pt idx="111">
                  <c:v>1.3108828604141615E-2</c:v>
                </c:pt>
                <c:pt idx="112">
                  <c:v>9.2810951018662213E-2</c:v>
                </c:pt>
                <c:pt idx="113">
                  <c:v>0.14577171588331467</c:v>
                </c:pt>
                <c:pt idx="114">
                  <c:v>0.19719807071459033</c:v>
                </c:pt>
                <c:pt idx="115">
                  <c:v>0.22539337099680537</c:v>
                </c:pt>
              </c:numCache>
            </c:numRef>
          </c:val>
          <c:smooth val="0"/>
          <c:extLst>
            <c:ext xmlns:c16="http://schemas.microsoft.com/office/drawing/2014/chart" uri="{C3380CC4-5D6E-409C-BE32-E72D297353CC}">
              <c16:uniqueId val="{00000000-1BB5-4DBA-9CC5-81C750B8F7EE}"/>
            </c:ext>
          </c:extLst>
        </c:ser>
        <c:ser>
          <c:idx val="9"/>
          <c:order val="9"/>
          <c:tx>
            <c:strRef>
              <c:f>Fiscal_impact_072718!$J$1</c:f>
              <c:strCache>
                <c:ptCount val="1"/>
                <c:pt idx="0">
                  <c:v>impact</c:v>
                </c:pt>
              </c:strCache>
            </c:strRef>
          </c:tx>
          <c:spPr>
            <a:ln w="28575" cap="rnd">
              <a:solidFill>
                <a:sysClr val="windowText" lastClr="000000"/>
              </a:solidFill>
              <a:round/>
            </a:ln>
            <a:effectLst/>
          </c:spPr>
          <c:marker>
            <c:symbol val="circle"/>
            <c:size val="5"/>
            <c:spPr>
              <a:solidFill>
                <a:schemeClr val="tx1"/>
              </a:solidFill>
              <a:ln w="0">
                <a:solidFill>
                  <a:sysClr val="windowText" lastClr="000000"/>
                </a:solidFill>
              </a:ln>
              <a:effectLst/>
            </c:spPr>
          </c:marker>
          <c:val>
            <c:numRef>
              <c:f>Fiscal_impact_072718!$J$2:$J$117</c:f>
              <c:numCache>
                <c:formatCode>0.00</c:formatCode>
                <c:ptCount val="116"/>
                <c:pt idx="0">
                  <c:v>0.23592420424043442</c:v>
                </c:pt>
                <c:pt idx="1">
                  <c:v>0.32242415391036527</c:v>
                </c:pt>
                <c:pt idx="2">
                  <c:v>6.3376964250652756E-2</c:v>
                </c:pt>
                <c:pt idx="3">
                  <c:v>-7.1131823642298794E-2</c:v>
                </c:pt>
                <c:pt idx="4">
                  <c:v>0.43903623383632001</c:v>
                </c:pt>
                <c:pt idx="5">
                  <c:v>0.67589209604975131</c:v>
                </c:pt>
                <c:pt idx="6">
                  <c:v>1.0204973084826399</c:v>
                </c:pt>
                <c:pt idx="7">
                  <c:v>1.5085618724906644</c:v>
                </c:pt>
                <c:pt idx="8">
                  <c:v>1.8115402554653017</c:v>
                </c:pt>
                <c:pt idx="9">
                  <c:v>2.0074196542743605</c:v>
                </c:pt>
                <c:pt idx="10">
                  <c:v>2.1946753515306301</c:v>
                </c:pt>
                <c:pt idx="11">
                  <c:v>2.021473273610392</c:v>
                </c:pt>
                <c:pt idx="12">
                  <c:v>1.7350318247519747</c:v>
                </c:pt>
                <c:pt idx="13">
                  <c:v>1.6367024552339957</c:v>
                </c:pt>
                <c:pt idx="14">
                  <c:v>1.475860778726598</c:v>
                </c:pt>
                <c:pt idx="15">
                  <c:v>1.33208293733429</c:v>
                </c:pt>
                <c:pt idx="16">
                  <c:v>1.1839893302893763</c:v>
                </c:pt>
                <c:pt idx="17">
                  <c:v>0.84800984940132174</c:v>
                </c:pt>
                <c:pt idx="18">
                  <c:v>0.59778140590644713</c:v>
                </c:pt>
                <c:pt idx="19">
                  <c:v>0.31476663274117173</c:v>
                </c:pt>
                <c:pt idx="20">
                  <c:v>0.13091702667925967</c:v>
                </c:pt>
                <c:pt idx="21">
                  <c:v>-0.1072474785458517</c:v>
                </c:pt>
                <c:pt idx="22">
                  <c:v>-0.18217028484193939</c:v>
                </c:pt>
                <c:pt idx="23">
                  <c:v>-0.28998244548318686</c:v>
                </c:pt>
                <c:pt idx="24">
                  <c:v>-0.16548165111635757</c:v>
                </c:pt>
                <c:pt idx="25">
                  <c:v>-0.20249579195005274</c:v>
                </c:pt>
                <c:pt idx="26">
                  <c:v>-0.26787776647216061</c:v>
                </c:pt>
                <c:pt idx="27">
                  <c:v>-9.6628096948911793E-2</c:v>
                </c:pt>
                <c:pt idx="28">
                  <c:v>-0.24470016075779996</c:v>
                </c:pt>
                <c:pt idx="29">
                  <c:v>1.7370235915854376E-3</c:v>
                </c:pt>
                <c:pt idx="30">
                  <c:v>0.1687573810789213</c:v>
                </c:pt>
                <c:pt idx="31">
                  <c:v>0.28000376693982459</c:v>
                </c:pt>
                <c:pt idx="32">
                  <c:v>0.37050471188528961</c:v>
                </c:pt>
                <c:pt idx="33">
                  <c:v>0.98495331565528232</c:v>
                </c:pt>
                <c:pt idx="34">
                  <c:v>1.3066162044029044</c:v>
                </c:pt>
                <c:pt idx="35">
                  <c:v>1.4716229037551076</c:v>
                </c:pt>
                <c:pt idx="36">
                  <c:v>2.2721691500137648</c:v>
                </c:pt>
                <c:pt idx="37">
                  <c:v>2.2555574188782392</c:v>
                </c:pt>
                <c:pt idx="38">
                  <c:v>2.5552058062178826</c:v>
                </c:pt>
                <c:pt idx="39">
                  <c:v>2.8392071818398361</c:v>
                </c:pt>
                <c:pt idx="40">
                  <c:v>2.4613975781407138</c:v>
                </c:pt>
                <c:pt idx="41">
                  <c:v>2.1884534875653987</c:v>
                </c:pt>
                <c:pt idx="42">
                  <c:v>1.6878176343171458</c:v>
                </c:pt>
                <c:pt idx="43">
                  <c:v>1.2040086527600062</c:v>
                </c:pt>
                <c:pt idx="44">
                  <c:v>0.42019461539003733</c:v>
                </c:pt>
                <c:pt idx="45">
                  <c:v>-0.24073720413497135</c:v>
                </c:pt>
                <c:pt idx="46">
                  <c:v>-0.86164470777109869</c:v>
                </c:pt>
                <c:pt idx="47">
                  <c:v>-1.1608228675529579</c:v>
                </c:pt>
                <c:pt idx="48">
                  <c:v>-1.1150123937500598</c:v>
                </c:pt>
                <c:pt idx="49">
                  <c:v>-1.1113948925017574</c:v>
                </c:pt>
                <c:pt idx="50">
                  <c:v>-0.81503677042706357</c:v>
                </c:pt>
                <c:pt idx="51">
                  <c:v>-0.97890806031559274</c:v>
                </c:pt>
                <c:pt idx="52">
                  <c:v>-1.1018128925035884</c:v>
                </c:pt>
                <c:pt idx="53">
                  <c:v>-1.1093986979877744</c:v>
                </c:pt>
                <c:pt idx="54">
                  <c:v>-1.1760593840460545</c:v>
                </c:pt>
                <c:pt idx="55">
                  <c:v>-1.1225259662572473</c:v>
                </c:pt>
                <c:pt idx="56">
                  <c:v>-0.96862682192273586</c:v>
                </c:pt>
                <c:pt idx="57">
                  <c:v>-0.82636945516503701</c:v>
                </c:pt>
                <c:pt idx="58">
                  <c:v>-0.57007166753901994</c:v>
                </c:pt>
                <c:pt idx="59">
                  <c:v>-0.36495641397507594</c:v>
                </c:pt>
                <c:pt idx="60">
                  <c:v>-3.2049870380987056E-2</c:v>
                </c:pt>
                <c:pt idx="61">
                  <c:v>0.24480804999347702</c:v>
                </c:pt>
                <c:pt idx="62">
                  <c:v>0.26189530952592777</c:v>
                </c:pt>
                <c:pt idx="63">
                  <c:v>0.3559135739684034</c:v>
                </c:pt>
                <c:pt idx="64">
                  <c:v>0.42634478827705019</c:v>
                </c:pt>
                <c:pt idx="65">
                  <c:v>0.23100288162485383</c:v>
                </c:pt>
                <c:pt idx="66" formatCode="0.000">
                  <c:v>0.18802773075361642</c:v>
                </c:pt>
                <c:pt idx="67" formatCode="0.000">
                  <c:v>0.1662160750590721</c:v>
                </c:pt>
                <c:pt idx="68" formatCode="0.000">
                  <c:v>-1.5091432943505364E-2</c:v>
                </c:pt>
                <c:pt idx="69" formatCode="0.000">
                  <c:v>3.3262338155140736E-2</c:v>
                </c:pt>
                <c:pt idx="70" formatCode="0.000">
                  <c:v>-2.2017746830263182E-2</c:v>
                </c:pt>
                <c:pt idx="71" formatCode="0.000">
                  <c:v>8.7025679252403579E-2</c:v>
                </c:pt>
                <c:pt idx="72" formatCode="0.000">
                  <c:v>0.20397775784678757</c:v>
                </c:pt>
                <c:pt idx="73" formatCode="0.000">
                  <c:v>0.34411971661690366</c:v>
                </c:pt>
              </c:numCache>
            </c:numRef>
          </c:val>
          <c:smooth val="0"/>
          <c:extLst>
            <c:ext xmlns:c16="http://schemas.microsoft.com/office/drawing/2014/chart" uri="{C3380CC4-5D6E-409C-BE32-E72D297353CC}">
              <c16:uniqueId val="{00000004-5AED-4887-8C48-A8E8FDA2BE47}"/>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dd/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9"/>
        <c:delete val="1"/>
      </c:legendEntry>
      <c:layout>
        <c:manualLayout>
          <c:xMode val="edge"/>
          <c:yMode val="edge"/>
          <c:x val="2.413905552624529E-2"/>
          <c:y val="0.81728668842970409"/>
          <c:w val="0.423225369974361"/>
          <c:h val="0.1827133115702958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Calculations_actual!$B$73</c:f>
              <c:strCache>
                <c:ptCount val="1"/>
                <c:pt idx="0">
                  <c:v>Fiscal_impact</c:v>
                </c:pt>
              </c:strCache>
            </c:strRef>
          </c:tx>
          <c:marker>
            <c:symbol val="none"/>
          </c:marker>
          <c:cat>
            <c:numRef>
              <c:f>Calculations_actual!$W$9:$FX$9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Calculations_actual!$W$73:$FX$73</c:f>
              <c:numCache>
                <c:formatCode>General</c:formatCode>
                <c:ptCount val="158"/>
                <c:pt idx="0">
                  <c:v>1.1535290534754696</c:v>
                </c:pt>
                <c:pt idx="1">
                  <c:v>1.4805078358468704</c:v>
                </c:pt>
                <c:pt idx="2">
                  <c:v>2.1626129553213036</c:v>
                </c:pt>
                <c:pt idx="3">
                  <c:v>2.3477320971661815</c:v>
                </c:pt>
                <c:pt idx="4">
                  <c:v>1.9647881260685875</c:v>
                </c:pt>
                <c:pt idx="5">
                  <c:v>1.1235372932608922</c:v>
                </c:pt>
                <c:pt idx="6">
                  <c:v>0.21955620374804502</c:v>
                </c:pt>
                <c:pt idx="7">
                  <c:v>-0.16338742235662823</c:v>
                </c:pt>
                <c:pt idx="8">
                  <c:v>-0.27280341476426156</c:v>
                </c:pt>
                <c:pt idx="9">
                  <c:v>5.2080345200450878E-2</c:v>
                </c:pt>
                <c:pt idx="10">
                  <c:v>0.10386102476775007</c:v>
                </c:pt>
                <c:pt idx="11">
                  <c:v>-1.8310335415908388E-2</c:v>
                </c:pt>
                <c:pt idx="12">
                  <c:v>-0.27008930297791911</c:v>
                </c:pt>
                <c:pt idx="13">
                  <c:v>0.18331891331431105</c:v>
                </c:pt>
                <c:pt idx="14">
                  <c:v>0.24245469242895337</c:v>
                </c:pt>
                <c:pt idx="15">
                  <c:v>0.45066558317236488</c:v>
                </c:pt>
                <c:pt idx="16">
                  <c:v>0.28317224534835861</c:v>
                </c:pt>
                <c:pt idx="17">
                  <c:v>-2.6142163500603166E-2</c:v>
                </c:pt>
                <c:pt idx="18">
                  <c:v>9.7086037515545648E-3</c:v>
                </c:pt>
                <c:pt idx="19">
                  <c:v>6.0023811376551675E-2</c:v>
                </c:pt>
                <c:pt idx="20">
                  <c:v>0.74633243196349419</c:v>
                </c:pt>
                <c:pt idx="21">
                  <c:v>0.64824320557361548</c:v>
                </c:pt>
                <c:pt idx="22">
                  <c:v>0.53072288272907497</c:v>
                </c:pt>
                <c:pt idx="23">
                  <c:v>0.59472115199637487</c:v>
                </c:pt>
                <c:pt idx="24">
                  <c:v>0.4749160369608475</c:v>
                </c:pt>
                <c:pt idx="25">
                  <c:v>0.41708718598817052</c:v>
                </c:pt>
                <c:pt idx="26">
                  <c:v>0.31476881752476971</c:v>
                </c:pt>
                <c:pt idx="27">
                  <c:v>0.33941281338620094</c:v>
                </c:pt>
                <c:pt idx="28">
                  <c:v>0.11631238898160565</c:v>
                </c:pt>
                <c:pt idx="29">
                  <c:v>0.25386896889056626</c:v>
                </c:pt>
                <c:pt idx="30">
                  <c:v>0.68854112425068159</c:v>
                </c:pt>
                <c:pt idx="31">
                  <c:v>1.0984157876998706</c:v>
                </c:pt>
                <c:pt idx="32">
                  <c:v>1.5332963154474206</c:v>
                </c:pt>
                <c:pt idx="33">
                  <c:v>1.8411672002478843</c:v>
                </c:pt>
                <c:pt idx="34">
                  <c:v>2.0826526458947505</c:v>
                </c:pt>
                <c:pt idx="35">
                  <c:v>1.1446100406185453</c:v>
                </c:pt>
                <c:pt idx="36">
                  <c:v>0.8054512176956562</c:v>
                </c:pt>
                <c:pt idx="37">
                  <c:v>0.72577569207710813</c:v>
                </c:pt>
                <c:pt idx="38">
                  <c:v>0.24227651918783005</c:v>
                </c:pt>
                <c:pt idx="39">
                  <c:v>0.88969316875468685</c:v>
                </c:pt>
                <c:pt idx="40">
                  <c:v>0.84964254706519304</c:v>
                </c:pt>
                <c:pt idx="41">
                  <c:v>0.93922864277100893</c:v>
                </c:pt>
                <c:pt idx="42">
                  <c:v>1.3502328662287566</c:v>
                </c:pt>
                <c:pt idx="43">
                  <c:v>0.93287066155693854</c:v>
                </c:pt>
                <c:pt idx="44">
                  <c:v>0.94291146381131485</c:v>
                </c:pt>
                <c:pt idx="45">
                  <c:v>0.9067572061452559</c:v>
                </c:pt>
                <c:pt idx="46">
                  <c:v>0.94520722545406577</c:v>
                </c:pt>
                <c:pt idx="47">
                  <c:v>0.89779386585889709</c:v>
                </c:pt>
                <c:pt idx="48">
                  <c:v>0.92639945735333529</c:v>
                </c:pt>
                <c:pt idx="49">
                  <c:v>0.57140882847017971</c:v>
                </c:pt>
                <c:pt idx="50">
                  <c:v>1.3352574049563568E-2</c:v>
                </c:pt>
                <c:pt idx="51">
                  <c:v>0.38473066435906245</c:v>
                </c:pt>
                <c:pt idx="52">
                  <c:v>6.2313065442806848E-2</c:v>
                </c:pt>
                <c:pt idx="53">
                  <c:v>3.5687673539887659E-2</c:v>
                </c:pt>
                <c:pt idx="54">
                  <c:v>7.9530210284613878E-2</c:v>
                </c:pt>
                <c:pt idx="55">
                  <c:v>0.22723231538033148</c:v>
                </c:pt>
                <c:pt idx="56">
                  <c:v>0.23116133323060592</c:v>
                </c:pt>
                <c:pt idx="57">
                  <c:v>0.51228493284273102</c:v>
                </c:pt>
                <c:pt idx="58">
                  <c:v>0.70858277728785923</c:v>
                </c:pt>
                <c:pt idx="59">
                  <c:v>0.46214484638438336</c:v>
                </c:pt>
                <c:pt idx="60">
                  <c:v>1.0472938036094646</c:v>
                </c:pt>
                <c:pt idx="61">
                  <c:v>0.79472319297187533</c:v>
                </c:pt>
                <c:pt idx="62">
                  <c:v>0.69554470071569308</c:v>
                </c:pt>
                <c:pt idx="63">
                  <c:v>0.7293127819260441</c:v>
                </c:pt>
                <c:pt idx="64">
                  <c:v>0.55982197486443452</c:v>
                </c:pt>
                <c:pt idx="65">
                  <c:v>0.81294275939582983</c:v>
                </c:pt>
                <c:pt idx="66">
                  <c:v>0.84219209922761062</c:v>
                </c:pt>
                <c:pt idx="67">
                  <c:v>0.6817009321159011</c:v>
                </c:pt>
                <c:pt idx="68">
                  <c:v>0.9400877793423319</c:v>
                </c:pt>
                <c:pt idx="69">
                  <c:v>0.79732881983299375</c:v>
                </c:pt>
                <c:pt idx="70">
                  <c:v>1.0307946819844034</c:v>
                </c:pt>
                <c:pt idx="71">
                  <c:v>1.1512842846245079</c:v>
                </c:pt>
                <c:pt idx="72">
                  <c:v>0.48694553821801767</c:v>
                </c:pt>
                <c:pt idx="73">
                  <c:v>0.3634968057300369</c:v>
                </c:pt>
                <c:pt idx="74">
                  <c:v>5.0623943383913142E-2</c:v>
                </c:pt>
                <c:pt idx="75">
                  <c:v>-3.3503726273421672E-2</c:v>
                </c:pt>
                <c:pt idx="76">
                  <c:v>-0.14864687580522482</c:v>
                </c:pt>
                <c:pt idx="77">
                  <c:v>-0.16150257544905156</c:v>
                </c:pt>
                <c:pt idx="78">
                  <c:v>3.7410502779387012E-2</c:v>
                </c:pt>
                <c:pt idx="79">
                  <c:v>-0.20022294424864184</c:v>
                </c:pt>
                <c:pt idx="80">
                  <c:v>0.10212252680652138</c:v>
                </c:pt>
                <c:pt idx="81">
                  <c:v>0.13277707885999374</c:v>
                </c:pt>
                <c:pt idx="82">
                  <c:v>-0.15024292519608989</c:v>
                </c:pt>
                <c:pt idx="83">
                  <c:v>-0.22549058914908912</c:v>
                </c:pt>
                <c:pt idx="84">
                  <c:v>-0.18396319816613732</c:v>
                </c:pt>
                <c:pt idx="85">
                  <c:v>-4.7975966350897015E-2</c:v>
                </c:pt>
                <c:pt idx="86">
                  <c:v>-9.0051306049142008E-2</c:v>
                </c:pt>
                <c:pt idx="87">
                  <c:v>0.26454467909766971</c:v>
                </c:pt>
                <c:pt idx="88">
                  <c:v>3.8058095799050617E-3</c:v>
                </c:pt>
                <c:pt idx="89">
                  <c:v>-0.13944363033783358</c:v>
                </c:pt>
                <c:pt idx="90">
                  <c:v>-8.276632744709865E-2</c:v>
                </c:pt>
                <c:pt idx="91">
                  <c:v>-0.21599734692579811</c:v>
                </c:pt>
                <c:pt idx="92">
                  <c:v>-0.24993215103259625</c:v>
                </c:pt>
                <c:pt idx="93">
                  <c:v>-9.3544837149102472E-2</c:v>
                </c:pt>
                <c:pt idx="94">
                  <c:v>-6.0344716623919464E-2</c:v>
                </c:pt>
                <c:pt idx="95">
                  <c:v>-2.367836448556522E-2</c:v>
                </c:pt>
                <c:pt idx="96">
                  <c:v>0.24411309685858218</c:v>
                </c:pt>
                <c:pt idx="97">
                  <c:v>6.8465675346554927E-2</c:v>
                </c:pt>
                <c:pt idx="98">
                  <c:v>0.2378221507198969</c:v>
                </c:pt>
                <c:pt idx="99">
                  <c:v>0.48144862956868084</c:v>
                </c:pt>
                <c:pt idx="100">
                  <c:v>0.23592420424043442</c:v>
                </c:pt>
                <c:pt idx="101">
                  <c:v>0.32242415391036527</c:v>
                </c:pt>
                <c:pt idx="102">
                  <c:v>6.3376964250652756E-2</c:v>
                </c:pt>
                <c:pt idx="103">
                  <c:v>-7.1131823642298794E-2</c:v>
                </c:pt>
                <c:pt idx="104">
                  <c:v>0.43903623383632001</c:v>
                </c:pt>
                <c:pt idx="105">
                  <c:v>0.67589209604975131</c:v>
                </c:pt>
                <c:pt idx="106">
                  <c:v>1.0204973084826399</c:v>
                </c:pt>
                <c:pt idx="107">
                  <c:v>1.5085618724906644</c:v>
                </c:pt>
                <c:pt idx="108">
                  <c:v>1.8115402554653017</c:v>
                </c:pt>
                <c:pt idx="109">
                  <c:v>2.0074196542743605</c:v>
                </c:pt>
                <c:pt idx="110">
                  <c:v>2.1946753515306301</c:v>
                </c:pt>
                <c:pt idx="111">
                  <c:v>2.021473273610392</c:v>
                </c:pt>
                <c:pt idx="112">
                  <c:v>1.7350318247519747</c:v>
                </c:pt>
                <c:pt idx="113">
                  <c:v>1.6367024552339957</c:v>
                </c:pt>
                <c:pt idx="114">
                  <c:v>1.475860778726598</c:v>
                </c:pt>
                <c:pt idx="115">
                  <c:v>1.33208293733429</c:v>
                </c:pt>
                <c:pt idx="116">
                  <c:v>1.1839893302893763</c:v>
                </c:pt>
                <c:pt idx="117">
                  <c:v>0.84800984940132174</c:v>
                </c:pt>
                <c:pt idx="118">
                  <c:v>0.59778140590644713</c:v>
                </c:pt>
                <c:pt idx="119">
                  <c:v>0.31476663274117173</c:v>
                </c:pt>
                <c:pt idx="120">
                  <c:v>0.13091702667925967</c:v>
                </c:pt>
                <c:pt idx="121">
                  <c:v>-0.1072474785458517</c:v>
                </c:pt>
                <c:pt idx="122">
                  <c:v>-0.18217028484193939</c:v>
                </c:pt>
                <c:pt idx="123">
                  <c:v>-0.28998244548318686</c:v>
                </c:pt>
                <c:pt idx="124">
                  <c:v>-0.16548165111635757</c:v>
                </c:pt>
                <c:pt idx="125">
                  <c:v>-0.20249579195005274</c:v>
                </c:pt>
                <c:pt idx="126">
                  <c:v>-0.26787776647216061</c:v>
                </c:pt>
                <c:pt idx="127">
                  <c:v>-9.6628096948911793E-2</c:v>
                </c:pt>
                <c:pt idx="128">
                  <c:v>-0.24470016075779996</c:v>
                </c:pt>
                <c:pt idx="129">
                  <c:v>1.7370235915854376E-3</c:v>
                </c:pt>
                <c:pt idx="130">
                  <c:v>0.1687573810789213</c:v>
                </c:pt>
                <c:pt idx="131">
                  <c:v>0.28000376693982459</c:v>
                </c:pt>
                <c:pt idx="132">
                  <c:v>0.37050471188528961</c:v>
                </c:pt>
                <c:pt idx="133">
                  <c:v>0.98495331565528232</c:v>
                </c:pt>
                <c:pt idx="134">
                  <c:v>1.3066162044029044</c:v>
                </c:pt>
                <c:pt idx="135">
                  <c:v>1.4716229037551076</c:v>
                </c:pt>
                <c:pt idx="136">
                  <c:v>2.2721691500137648</c:v>
                </c:pt>
                <c:pt idx="137">
                  <c:v>2.2555574188782392</c:v>
                </c:pt>
                <c:pt idx="138">
                  <c:v>2.5552058062178826</c:v>
                </c:pt>
                <c:pt idx="139">
                  <c:v>2.8392071818398361</c:v>
                </c:pt>
                <c:pt idx="140">
                  <c:v>2.4613975781407138</c:v>
                </c:pt>
                <c:pt idx="141">
                  <c:v>2.1884534875653987</c:v>
                </c:pt>
                <c:pt idx="142">
                  <c:v>1.6878176343171458</c:v>
                </c:pt>
                <c:pt idx="143">
                  <c:v>1.2040086527600062</c:v>
                </c:pt>
                <c:pt idx="144">
                  <c:v>0.42019461539003733</c:v>
                </c:pt>
                <c:pt idx="145">
                  <c:v>-0.24073720413497135</c:v>
                </c:pt>
                <c:pt idx="146">
                  <c:v>-0.86164470777109869</c:v>
                </c:pt>
                <c:pt idx="147">
                  <c:v>-1.1608228675529579</c:v>
                </c:pt>
                <c:pt idx="148">
                  <c:v>-1.1150123937500598</c:v>
                </c:pt>
                <c:pt idx="149">
                  <c:v>-1.1113948925017574</c:v>
                </c:pt>
                <c:pt idx="150">
                  <c:v>-0.81503677042706357</c:v>
                </c:pt>
                <c:pt idx="151">
                  <c:v>-0.97890806031559274</c:v>
                </c:pt>
                <c:pt idx="152">
                  <c:v>-1.1018128925035884</c:v>
                </c:pt>
                <c:pt idx="153">
                  <c:v>-1.1093986979877744</c:v>
                </c:pt>
                <c:pt idx="154">
                  <c:v>-1.1760593840460545</c:v>
                </c:pt>
                <c:pt idx="155">
                  <c:v>-1.1225259662572473</c:v>
                </c:pt>
                <c:pt idx="156">
                  <c:v>-0.96862682192273586</c:v>
                </c:pt>
                <c:pt idx="157">
                  <c:v>-0.82636945516503701</c:v>
                </c:pt>
              </c:numCache>
            </c:numRef>
          </c:val>
          <c:smooth val="0"/>
          <c:extLst>
            <c:ext xmlns:c16="http://schemas.microsoft.com/office/drawing/2014/chart" uri="{C3380CC4-5D6E-409C-BE32-E72D297353CC}">
              <c16:uniqueId val="{00000000-19BF-4DA3-BCCD-2D6B892A6367}"/>
            </c:ext>
          </c:extLst>
        </c:ser>
        <c:ser>
          <c:idx val="2"/>
          <c:order val="1"/>
          <c:tx>
            <c:strRef>
              <c:f>Calculations_actual!$B$90</c:f>
              <c:strCache>
                <c:ptCount val="1"/>
                <c:pt idx="0">
                  <c:v>MacroAdvisor's Numbers</c:v>
                </c:pt>
              </c:strCache>
            </c:strRef>
          </c:tx>
          <c:marker>
            <c:symbol val="none"/>
          </c:marker>
          <c:val>
            <c:numRef>
              <c:f>Calculations_actual!$W$90:$FX$90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19BF-4DA3-BCCD-2D6B892A636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Calculations_actual!$B$75</c:f>
              <c:strCache>
                <c:ptCount val="1"/>
                <c:pt idx="0">
                  <c:v>FI ex neutral, Four-Quarter Moving Average</c:v>
                </c:pt>
              </c:strCache>
            </c:strRef>
          </c:tx>
          <c:invertIfNegative val="0"/>
          <c:cat>
            <c:numRef>
              <c:f>Calculations_actual!$AL$9:$DP$9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Calculations_actual!$AL$75:$DP$75</c:f>
              <c:numCache>
                <c:formatCode>General</c:formatCode>
                <c:ptCount val="83"/>
                <c:pt idx="0">
                  <c:v>-0.26438808637090955</c:v>
                </c:pt>
                <c:pt idx="1">
                  <c:v>-0.4261063913108607</c:v>
                </c:pt>
                <c:pt idx="2">
                  <c:v>-0.7126513288094769</c:v>
                </c:pt>
                <c:pt idx="3">
                  <c:v>-0.64977295818798064</c:v>
                </c:pt>
                <c:pt idx="4">
                  <c:v>-0.5660136839079587</c:v>
                </c:pt>
                <c:pt idx="5">
                  <c:v>0.16171800718559215</c:v>
                </c:pt>
                <c:pt idx="6">
                  <c:v>0.11294122834054943</c:v>
                </c:pt>
                <c:pt idx="7">
                  <c:v>3.8976507276207217E-2</c:v>
                </c:pt>
                <c:pt idx="8">
                  <c:v>0.13836118618297361</c:v>
                </c:pt>
                <c:pt idx="9">
                  <c:v>3.465800177955386E-2</c:v>
                </c:pt>
                <c:pt idx="10">
                  <c:v>-4.069236563806411E-2</c:v>
                </c:pt>
                <c:pt idx="11">
                  <c:v>-0.1728813900743128</c:v>
                </c:pt>
                <c:pt idx="12">
                  <c:v>-0.1861631714487943</c:v>
                </c:pt>
                <c:pt idx="13">
                  <c:v>-0.46650076958768916</c:v>
                </c:pt>
                <c:pt idx="14">
                  <c:v>-0.3776076553442303</c:v>
                </c:pt>
                <c:pt idx="15">
                  <c:v>1.4201377910075474E-2</c:v>
                </c:pt>
                <c:pt idx="16">
                  <c:v>0.38441860100517045</c:v>
                </c:pt>
                <c:pt idx="17">
                  <c:v>0.80960090903414739</c:v>
                </c:pt>
                <c:pt idx="18">
                  <c:v>1.117284698206217</c:v>
                </c:pt>
                <c:pt idx="19">
                  <c:v>1.3640255260656942</c:v>
                </c:pt>
                <c:pt idx="20">
                  <c:v>0.43296390747097369</c:v>
                </c:pt>
                <c:pt idx="21">
                  <c:v>9.5476105536595912E-2</c:v>
                </c:pt>
                <c:pt idx="22">
                  <c:v>9.0859109969834151E-3</c:v>
                </c:pt>
                <c:pt idx="23">
                  <c:v>-0.48587017135980243</c:v>
                </c:pt>
                <c:pt idx="24">
                  <c:v>0.14864796643139411</c:v>
                </c:pt>
                <c:pt idx="25">
                  <c:v>8.8483629685629617E-2</c:v>
                </c:pt>
                <c:pt idx="26">
                  <c:v>0.16346148392876303</c:v>
                </c:pt>
                <c:pt idx="27">
                  <c:v>0.56197648233742792</c:v>
                </c:pt>
                <c:pt idx="28">
                  <c:v>0.13491744358066871</c:v>
                </c:pt>
                <c:pt idx="29">
                  <c:v>0.14742995967753825</c:v>
                </c:pt>
                <c:pt idx="30">
                  <c:v>0.11855508979420992</c:v>
                </c:pt>
                <c:pt idx="31">
                  <c:v>0.16635342671634001</c:v>
                </c:pt>
                <c:pt idx="32">
                  <c:v>0.12921109301386857</c:v>
                </c:pt>
                <c:pt idx="33">
                  <c:v>0.16745562264778879</c:v>
                </c:pt>
                <c:pt idx="34">
                  <c:v>-0.1794478600621392</c:v>
                </c:pt>
                <c:pt idx="35">
                  <c:v>-0.72680875867490402</c:v>
                </c:pt>
                <c:pt idx="36">
                  <c:v>-0.34151942763434118</c:v>
                </c:pt>
                <c:pt idx="37">
                  <c:v>-0.65284162190229855</c:v>
                </c:pt>
                <c:pt idx="38">
                  <c:v>-0.66702511378140517</c:v>
                </c:pt>
                <c:pt idx="39">
                  <c:v>-0.60952819049842466</c:v>
                </c:pt>
                <c:pt idx="40">
                  <c:v>-0.44841311340843482</c:v>
                </c:pt>
                <c:pt idx="41">
                  <c:v>-0.4327023874485959</c:v>
                </c:pt>
                <c:pt idx="42">
                  <c:v>-0.140461167708682</c:v>
                </c:pt>
                <c:pt idx="43">
                  <c:v>6.4359965520726536E-2</c:v>
                </c:pt>
                <c:pt idx="44">
                  <c:v>-0.1744742695301863</c:v>
                </c:pt>
                <c:pt idx="45">
                  <c:v>0.42002004462970222</c:v>
                </c:pt>
                <c:pt idx="46">
                  <c:v>0.17684235413905636</c:v>
                </c:pt>
                <c:pt idx="47">
                  <c:v>8.8994144389879404E-2</c:v>
                </c:pt>
                <c:pt idx="48">
                  <c:v>0.13523557787770479</c:v>
                </c:pt>
                <c:pt idx="49">
                  <c:v>-2.2616073110082291E-2</c:v>
                </c:pt>
                <c:pt idx="50">
                  <c:v>0.24242112100620683</c:v>
                </c:pt>
                <c:pt idx="51">
                  <c:v>0.28369096693390872</c:v>
                </c:pt>
                <c:pt idx="52">
                  <c:v>0.13418265032619514</c:v>
                </c:pt>
                <c:pt idx="53">
                  <c:v>0.40382795499533342</c:v>
                </c:pt>
                <c:pt idx="54">
                  <c:v>0.26974276482088932</c:v>
                </c:pt>
                <c:pt idx="55">
                  <c:v>0.50987123705524062</c:v>
                </c:pt>
                <c:pt idx="56">
                  <c:v>0.63362269042202712</c:v>
                </c:pt>
                <c:pt idx="57">
                  <c:v>-3.0323130056688408E-2</c:v>
                </c:pt>
                <c:pt idx="58">
                  <c:v>-0.15421911784341419</c:v>
                </c:pt>
                <c:pt idx="59">
                  <c:v>-0.4696481554031568</c:v>
                </c:pt>
                <c:pt idx="60">
                  <c:v>-0.55603667299324699</c:v>
                </c:pt>
                <c:pt idx="61">
                  <c:v>-0.67302267327547627</c:v>
                </c:pt>
                <c:pt idx="62">
                  <c:v>-0.68586177415480964</c:v>
                </c:pt>
                <c:pt idx="63">
                  <c:v>-0.48649985874104446</c:v>
                </c:pt>
                <c:pt idx="64">
                  <c:v>-0.72579986198033719</c:v>
                </c:pt>
                <c:pt idx="65">
                  <c:v>-0.42324483281703501</c:v>
                </c:pt>
                <c:pt idx="66">
                  <c:v>-0.39358334427891234</c:v>
                </c:pt>
                <c:pt idx="67">
                  <c:v>-0.68026557454650161</c:v>
                </c:pt>
                <c:pt idx="68">
                  <c:v>-0.75829465973072741</c:v>
                </c:pt>
                <c:pt idx="69">
                  <c:v>-0.72392416530385129</c:v>
                </c:pt>
                <c:pt idx="70">
                  <c:v>-0.60152545958108639</c:v>
                </c:pt>
                <c:pt idx="71">
                  <c:v>-0.65860681232456075</c:v>
                </c:pt>
                <c:pt idx="72">
                  <c:v>-0.32284308555341651</c:v>
                </c:pt>
                <c:pt idx="73">
                  <c:v>-0.60766230557561374</c:v>
                </c:pt>
                <c:pt idx="74">
                  <c:v>-0.77586474875546529</c:v>
                </c:pt>
                <c:pt idx="75">
                  <c:v>-0.74500726125930172</c:v>
                </c:pt>
                <c:pt idx="76">
                  <c:v>-0.90174829843304816</c:v>
                </c:pt>
                <c:pt idx="77">
                  <c:v>-0.95480781125563663</c:v>
                </c:pt>
                <c:pt idx="78">
                  <c:v>-0.81168523677584603</c:v>
                </c:pt>
                <c:pt idx="79">
                  <c:v>-0.79102739094144747</c:v>
                </c:pt>
                <c:pt idx="80">
                  <c:v>-0.76471513994475682</c:v>
                </c:pt>
                <c:pt idx="81">
                  <c:v>-0.50183284555966612</c:v>
                </c:pt>
                <c:pt idx="82">
                  <c:v>-0.68505155346283564</c:v>
                </c:pt>
              </c:numCache>
            </c:numRef>
          </c:val>
          <c:extLst>
            <c:ext xmlns:c16="http://schemas.microsoft.com/office/drawing/2014/chart" uri="{C3380CC4-5D6E-409C-BE32-E72D297353CC}">
              <c16:uniqueId val="{00000000-7FDF-4CA1-B536-C63EE9964B0C}"/>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Calculations_actual!$CP$25:$FX$25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97E5-4515-B4F8-F9CD660B084A}"/>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Calculations_actual!$CP$91:$FX$91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97E5-4515-B4F8-F9CD660B084A}"/>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Calculations_forecast!$B$88</c:f>
              <c:strCache>
                <c:ptCount val="1"/>
                <c:pt idx="0">
                  <c:v>FI ex neutral, Four-Quarter Moving Average</c:v>
                </c:pt>
              </c:strCache>
            </c:strRef>
          </c:tx>
          <c:marker>
            <c:symbol val="none"/>
          </c:marker>
          <c:cat>
            <c:numRef>
              <c:f>Calculations_forecast!$AL$9:$DP$9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Calculations_forecast!$AL$88:$DP$88</c:f>
              <c:numCache>
                <c:formatCode>General</c:formatCode>
                <c:ptCount val="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Calculations_forecast!$B$86</c:f>
              <c:strCache>
                <c:ptCount val="1"/>
                <c:pt idx="0">
                  <c:v>Fiscal_impact</c:v>
                </c:pt>
              </c:strCache>
            </c:strRef>
          </c:tx>
          <c:marker>
            <c:symbol val="none"/>
          </c:marker>
          <c:cat>
            <c:numRef>
              <c:f>Calculations_forecast!$W$9:$FX$9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Calculations_forecast!$W$86:$FX$86</c:f>
              <c:numCache>
                <c:formatCode>General</c:formatCode>
                <c:ptCount val="1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mooth val="0"/>
          <c:extLst>
            <c:ext xmlns:c16="http://schemas.microsoft.com/office/drawing/2014/chart" uri="{C3380CC4-5D6E-409C-BE32-E72D297353CC}">
              <c16:uniqueId val="{00000000-A825-4984-A07F-638A458C6717}"/>
            </c:ext>
          </c:extLst>
        </c:ser>
        <c:ser>
          <c:idx val="2"/>
          <c:order val="1"/>
          <c:tx>
            <c:strRef>
              <c:f>Calculations_forecast!$B$103</c:f>
              <c:strCache>
                <c:ptCount val="1"/>
                <c:pt idx="0">
                  <c:v>MacroAdvisor's Numbers</c:v>
                </c:pt>
              </c:strCache>
            </c:strRef>
          </c:tx>
          <c:marker>
            <c:symbol val="none"/>
          </c:marker>
          <c:val>
            <c:numRef>
              <c:f>Calculations_forecast!$W$103:$FX$103</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Calculations_forecast!$B$88</c:f>
              <c:strCache>
                <c:ptCount val="1"/>
                <c:pt idx="0">
                  <c:v>FI ex neutral, Four-Quarter Moving Average</c:v>
                </c:pt>
              </c:strCache>
            </c:strRef>
          </c:tx>
          <c:invertIfNegative val="0"/>
          <c:cat>
            <c:numRef>
              <c:f>Calculations_forecast!$AL$9:$DP$9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Calculations_forecast!$AL$88:$DP$88</c:f>
              <c:numCache>
                <c:formatCode>General</c:formatCode>
                <c:ptCount val="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Calculations_forecast!$CP$25:$FX$25</c:f>
              <c:numCache>
                <c:formatCode>General</c:formatCode>
                <c:ptCount val="8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Calculations_forecast!$CP$104:$FX$104</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areaChart>
        <c:grouping val="standard"/>
        <c:varyColors val="0"/>
        <c:ser>
          <c:idx val="5"/>
          <c:order val="0"/>
          <c:tx>
            <c:strRef>
              <c:f>Fiscal_impact_072718!$H$1</c:f>
              <c:strCache>
                <c:ptCount val="1"/>
                <c:pt idx="0">
                  <c:v>projection</c:v>
                </c:pt>
              </c:strCache>
            </c:strRef>
          </c:tx>
          <c:spPr>
            <a:solidFill>
              <a:srgbClr val="E971A7">
                <a:alpha val="24000"/>
              </a:srgbClr>
            </a:solidFill>
            <a:ln>
              <a:noFill/>
            </a:ln>
            <a:effectLst/>
          </c:spPr>
          <c:val>
            <c:numRef>
              <c:f>Fiscal_impact_072718!$H$2:$H$117</c:f>
              <c:numCache>
                <c:formatCode>0.00</c:formatCode>
                <c:ptCount val="1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numCache>
            </c:numRef>
          </c:val>
          <c:extLst>
            <c:ext xmlns:c16="http://schemas.microsoft.com/office/drawing/2014/chart" uri="{C3380CC4-5D6E-409C-BE32-E72D297353CC}">
              <c16:uniqueId val="{00000004-F9A1-42E8-846D-9FF8B4E926C5}"/>
            </c:ext>
          </c:extLst>
        </c:ser>
        <c:dLbls>
          <c:showLegendKey val="0"/>
          <c:showVal val="0"/>
          <c:showCatName val="0"/>
          <c:showSerName val="0"/>
          <c:showPercent val="0"/>
          <c:showBubbleSize val="0"/>
        </c:dLbls>
        <c:axId val="220990672"/>
        <c:axId val="220989360"/>
      </c:areaChart>
      <c:barChart>
        <c:barDir val="col"/>
        <c:grouping val="clustered"/>
        <c:varyColors val="0"/>
        <c:ser>
          <c:idx val="1"/>
          <c:order val="1"/>
          <c:tx>
            <c:v>Quarterly fiscal impact</c:v>
          </c:tx>
          <c:spPr>
            <a:solidFill>
              <a:srgbClr val="E971A7"/>
            </a:solidFill>
            <a:ln>
              <a:noFill/>
            </a:ln>
            <a:effectLst/>
          </c:spPr>
          <c:invertIfNegative val="0"/>
          <c:cat>
            <c:numRef>
              <c:f>Fiscal_impact_072718!$A$2:$A$117</c:f>
              <c:numCache>
                <c:formatCode>mm/dd/yy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Fiscal_impact_072718!$D$2:$D$117</c:f>
              <c:numCache>
                <c:formatCode>0.00</c:formatCode>
                <c:ptCount val="1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1.2684840537268813</c:v>
                </c:pt>
                <c:pt idx="75">
                  <c:v>0.80199783918807932</c:v>
                </c:pt>
                <c:pt idx="76">
                  <c:v>0.3875052987832166</c:v>
                </c:pt>
                <c:pt idx="77">
                  <c:v>0.48494845480010873</c:v>
                </c:pt>
                <c:pt idx="78">
                  <c:v>0.46917827165228154</c:v>
                </c:pt>
                <c:pt idx="79">
                  <c:v>0.15246736200166805</c:v>
                </c:pt>
                <c:pt idx="80">
                  <c:v>0.21286256816547708</c:v>
                </c:pt>
                <c:pt idx="81">
                  <c:v>0.34958844372425379</c:v>
                </c:pt>
                <c:pt idx="82">
                  <c:v>0.29958631924740448</c:v>
                </c:pt>
                <c:pt idx="83">
                  <c:v>8.1402208694227998E-2</c:v>
                </c:pt>
                <c:pt idx="84">
                  <c:v>5.7819511670820389E-2</c:v>
                </c:pt>
                <c:pt idx="85">
                  <c:v>0.19507523248381195</c:v>
                </c:pt>
                <c:pt idx="86">
                  <c:v>0.17897890932647961</c:v>
                </c:pt>
                <c:pt idx="87">
                  <c:v>5.6148969446635028E-2</c:v>
                </c:pt>
                <c:pt idx="88">
                  <c:v>5.4184746157161012E-2</c:v>
                </c:pt>
                <c:pt idx="89">
                  <c:v>0.23609405802788613</c:v>
                </c:pt>
                <c:pt idx="90">
                  <c:v>0.23579907551275048</c:v>
                </c:pt>
                <c:pt idx="91">
                  <c:v>3.4803194512241363E-2</c:v>
                </c:pt>
                <c:pt idx="92">
                  <c:v>4.6241074821242734E-2</c:v>
                </c:pt>
                <c:pt idx="93">
                  <c:v>0.23445753990774079</c:v>
                </c:pt>
                <c:pt idx="94">
                  <c:v>0.23482267731632614</c:v>
                </c:pt>
                <c:pt idx="95">
                  <c:v>7.4781118814854067E-2</c:v>
                </c:pt>
                <c:pt idx="96">
                  <c:v>8.0860712481737179E-2</c:v>
                </c:pt>
                <c:pt idx="97">
                  <c:v>0.26343324117075784</c:v>
                </c:pt>
                <c:pt idx="98">
                  <c:v>0.26086342299604115</c:v>
                </c:pt>
                <c:pt idx="99">
                  <c:v>9.5057773357608594E-2</c:v>
                </c:pt>
                <c:pt idx="100">
                  <c:v>9.6361182323110334E-2</c:v>
                </c:pt>
                <c:pt idx="101">
                  <c:v>0.26916719767587227</c:v>
                </c:pt>
                <c:pt idx="102">
                  <c:v>0.27467095943284869</c:v>
                </c:pt>
                <c:pt idx="103">
                  <c:v>-0.17482280902290456</c:v>
                </c:pt>
                <c:pt idx="104">
                  <c:v>-0.13992939198847026</c:v>
                </c:pt>
                <c:pt idx="105">
                  <c:v>0.16454125516182405</c:v>
                </c:pt>
                <c:pt idx="106">
                  <c:v>0.17005254960399541</c:v>
                </c:pt>
                <c:pt idx="107">
                  <c:v>-0.21596424369467765</c:v>
                </c:pt>
                <c:pt idx="108">
                  <c:v>-0.20422631379035835</c:v>
                </c:pt>
                <c:pt idx="109">
                  <c:v>7.1926212602637291E-2</c:v>
                </c:pt>
                <c:pt idx="110">
                  <c:v>7.212324573634224E-2</c:v>
                </c:pt>
                <c:pt idx="111">
                  <c:v>0.11261216986794528</c:v>
                </c:pt>
                <c:pt idx="112">
                  <c:v>0.11458217586772404</c:v>
                </c:pt>
                <c:pt idx="113">
                  <c:v>0.28376927206124719</c:v>
                </c:pt>
                <c:pt idx="114">
                  <c:v>0.27782866506144482</c:v>
                </c:pt>
                <c:pt idx="115">
                  <c:v>0</c:v>
                </c:pt>
              </c:numCache>
            </c:numRef>
          </c:val>
          <c:extLst>
            <c:ext xmlns:c16="http://schemas.microsoft.com/office/drawing/2014/chart" uri="{C3380CC4-5D6E-409C-BE32-E72D297353CC}">
              <c16:uniqueId val="{00000001-9573-43C0-B093-ADEE8F6FE92A}"/>
            </c:ext>
          </c:extLst>
        </c:ser>
        <c:ser>
          <c:idx val="4"/>
          <c:order val="4"/>
          <c:tx>
            <c:strRef>
              <c:f>Fiscal_impact_072718!$L$1</c:f>
              <c:strCache>
                <c:ptCount val="1"/>
                <c:pt idx="0">
                  <c:v>total</c:v>
                </c:pt>
              </c:strCache>
            </c:strRef>
          </c:tx>
          <c:spPr>
            <a:solidFill>
              <a:srgbClr val="E52B88"/>
            </a:solidFill>
            <a:ln>
              <a:noFill/>
            </a:ln>
            <a:effectLst/>
          </c:spPr>
          <c:invertIfNegative val="0"/>
          <c:val>
            <c:numRef>
              <c:f>Fiscal_impact_072718!$L$2:$L$75</c:f>
              <c:numCache>
                <c:formatCode>0.00</c:formatCode>
                <c:ptCount val="74"/>
                <c:pt idx="0">
                  <c:v>-0.85206622826566059</c:v>
                </c:pt>
                <c:pt idx="1">
                  <c:v>0.474280846961323</c:v>
                </c:pt>
                <c:pt idx="2">
                  <c:v>-0.33805481769554635</c:v>
                </c:pt>
                <c:pt idx="3">
                  <c:v>0.43131290443068876</c:v>
                </c:pt>
                <c:pt idx="4">
                  <c:v>1.1886060016488147</c:v>
                </c:pt>
                <c:pt idx="5">
                  <c:v>1.4217042958150481</c:v>
                </c:pt>
                <c:pt idx="6">
                  <c:v>1.040366032036008</c:v>
                </c:pt>
                <c:pt idx="7">
                  <c:v>2.3835711604627865</c:v>
                </c:pt>
                <c:pt idx="8">
                  <c:v>2.4005195335473637</c:v>
                </c:pt>
                <c:pt idx="9">
                  <c:v>2.2052218910512833</c:v>
                </c:pt>
                <c:pt idx="10">
                  <c:v>1.7893888210610873</c:v>
                </c:pt>
                <c:pt idx="11">
                  <c:v>1.6907628487818336</c:v>
                </c:pt>
                <c:pt idx="12">
                  <c:v>1.2547537381136946</c:v>
                </c:pt>
                <c:pt idx="13">
                  <c:v>1.8119044129793676</c:v>
                </c:pt>
                <c:pt idx="14">
                  <c:v>1.1460221150314966</c:v>
                </c:pt>
                <c:pt idx="15">
                  <c:v>1.1156514832126008</c:v>
                </c:pt>
                <c:pt idx="16">
                  <c:v>0.66237930993404104</c:v>
                </c:pt>
                <c:pt idx="17">
                  <c:v>0.4679864894271486</c:v>
                </c:pt>
                <c:pt idx="18">
                  <c:v>0.14510834105199819</c:v>
                </c:pt>
                <c:pt idx="19">
                  <c:v>-1.6407609448500893E-2</c:v>
                </c:pt>
                <c:pt idx="20">
                  <c:v>-7.3019114313607303E-2</c:v>
                </c:pt>
                <c:pt idx="21">
                  <c:v>-0.48467153147329683</c:v>
                </c:pt>
                <c:pt idx="22">
                  <c:v>-0.15458288413235255</c:v>
                </c:pt>
                <c:pt idx="23">
                  <c:v>-0.44765625201349063</c:v>
                </c:pt>
                <c:pt idx="24">
                  <c:v>0.42498406315370973</c:v>
                </c:pt>
                <c:pt idx="25">
                  <c:v>-0.63272809480807746</c:v>
                </c:pt>
                <c:pt idx="26">
                  <c:v>-0.41611078222078413</c:v>
                </c:pt>
                <c:pt idx="27">
                  <c:v>0.23734242607950468</c:v>
                </c:pt>
                <c:pt idx="28">
                  <c:v>-0.16730419208184311</c:v>
                </c:pt>
                <c:pt idx="29">
                  <c:v>0.35302064258946431</c:v>
                </c:pt>
                <c:pt idx="30">
                  <c:v>0.25197064772855937</c:v>
                </c:pt>
                <c:pt idx="31">
                  <c:v>0.68232796952311781</c:v>
                </c:pt>
                <c:pt idx="32">
                  <c:v>0.19469958770001677</c:v>
                </c:pt>
                <c:pt idx="33">
                  <c:v>2.8108150576694353</c:v>
                </c:pt>
                <c:pt idx="34">
                  <c:v>1.5386222027190481</c:v>
                </c:pt>
                <c:pt idx="35">
                  <c:v>1.3423547669319302</c:v>
                </c:pt>
                <c:pt idx="36">
                  <c:v>3.3968845727346459</c:v>
                </c:pt>
                <c:pt idx="37">
                  <c:v>2.744368133127332</c:v>
                </c:pt>
                <c:pt idx="38">
                  <c:v>2.7372157520776232</c:v>
                </c:pt>
                <c:pt idx="39">
                  <c:v>2.4783602694197442</c:v>
                </c:pt>
                <c:pt idx="40">
                  <c:v>1.8856461579381558</c:v>
                </c:pt>
                <c:pt idx="41">
                  <c:v>1.6525917708260716</c:v>
                </c:pt>
                <c:pt idx="42">
                  <c:v>0.73467233908461138</c:v>
                </c:pt>
                <c:pt idx="43">
                  <c:v>0.54312434319118608</c:v>
                </c:pt>
                <c:pt idx="44">
                  <c:v>-1.2496099915417194</c:v>
                </c:pt>
                <c:pt idx="45">
                  <c:v>-0.9911355072739636</c:v>
                </c:pt>
                <c:pt idx="46">
                  <c:v>-1.7489576754598981</c:v>
                </c:pt>
                <c:pt idx="47">
                  <c:v>-0.65358829593625034</c:v>
                </c:pt>
                <c:pt idx="48">
                  <c:v>-1.0663680963301272</c:v>
                </c:pt>
                <c:pt idx="49">
                  <c:v>-0.97666550228075377</c:v>
                </c:pt>
                <c:pt idx="50">
                  <c:v>-0.5635251871611231</c:v>
                </c:pt>
                <c:pt idx="51">
                  <c:v>-1.3090734554903665</c:v>
                </c:pt>
                <c:pt idx="52">
                  <c:v>-1.55798742508211</c:v>
                </c:pt>
                <c:pt idx="53">
                  <c:v>-1.0070087242174983</c:v>
                </c:pt>
                <c:pt idx="54">
                  <c:v>-0.83016793139424272</c:v>
                </c:pt>
                <c:pt idx="55">
                  <c:v>-1.0949397843351383</c:v>
                </c:pt>
                <c:pt idx="56">
                  <c:v>-0.94239084774406412</c:v>
                </c:pt>
                <c:pt idx="57">
                  <c:v>-0.43797925718670305</c:v>
                </c:pt>
                <c:pt idx="58">
                  <c:v>0.19502321910982534</c:v>
                </c:pt>
                <c:pt idx="59">
                  <c:v>-0.27447877007936172</c:v>
                </c:pt>
                <c:pt idx="60">
                  <c:v>0.38923532663229121</c:v>
                </c:pt>
                <c:pt idx="61">
                  <c:v>0.66945242431115326</c:v>
                </c:pt>
                <c:pt idx="62">
                  <c:v>0.26337225723962843</c:v>
                </c:pt>
                <c:pt idx="63">
                  <c:v>0.10159428769054057</c:v>
                </c:pt>
                <c:pt idx="64">
                  <c:v>0.67096018386687839</c:v>
                </c:pt>
                <c:pt idx="65">
                  <c:v>-0.11191520229763222</c:v>
                </c:pt>
                <c:pt idx="66" formatCode="0.000">
                  <c:v>9.1471653754678958E-2</c:v>
                </c:pt>
                <c:pt idx="67" formatCode="0.000">
                  <c:v>1.434766491236323E-2</c:v>
                </c:pt>
                <c:pt idx="68" formatCode="0.000">
                  <c:v>-5.4269848143431429E-2</c:v>
                </c:pt>
                <c:pt idx="69" formatCode="0.000">
                  <c:v>8.1499882096952192E-2</c:v>
                </c:pt>
                <c:pt idx="70" formatCode="0.000">
                  <c:v>-0.12964868618693673</c:v>
                </c:pt>
                <c:pt idx="71" formatCode="0.000">
                  <c:v>0.45052136924303027</c:v>
                </c:pt>
                <c:pt idx="72" formatCode="0.000">
                  <c:v>0.41353846623410451</c:v>
                </c:pt>
                <c:pt idx="73" formatCode="0.000">
                  <c:v>0.64206771717741662</c:v>
                </c:pt>
              </c:numCache>
            </c:numRef>
          </c:val>
          <c:extLst>
            <c:ext xmlns:c16="http://schemas.microsoft.com/office/drawing/2014/chart" uri="{C3380CC4-5D6E-409C-BE32-E72D297353CC}">
              <c16:uniqueId val="{00000001-F9A1-42E8-846D-9FF8B4E926C5}"/>
            </c:ext>
          </c:extLst>
        </c:ser>
        <c:dLbls>
          <c:showLegendKey val="0"/>
          <c:showVal val="0"/>
          <c:showCatName val="0"/>
          <c:showSerName val="0"/>
          <c:showPercent val="0"/>
          <c:showBubbleSize val="0"/>
        </c:dLbls>
        <c:gapWidth val="60"/>
        <c:overlap val="100"/>
        <c:axId val="582267440"/>
        <c:axId val="582274984"/>
      </c:barChart>
      <c:barChart>
        <c:barDir val="col"/>
        <c:grouping val="clustered"/>
        <c:varyColors val="0"/>
        <c:ser>
          <c:idx val="2"/>
          <c:order val="2"/>
          <c:tx>
            <c:v>Recession</c:v>
          </c:tx>
          <c:spPr>
            <a:solidFill>
              <a:schemeClr val="tx1">
                <a:lumMod val="95000"/>
                <a:lumOff val="5000"/>
                <a:alpha val="6000"/>
              </a:schemeClr>
            </a:solidFill>
            <a:ln>
              <a:noFill/>
            </a:ln>
            <a:effectLst/>
          </c:spPr>
          <c:invertIfNegative val="0"/>
          <c:cat>
            <c:numRef>
              <c:f>Fiscal_impact_072718!$A$2:$A$73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Fiscal_impact_072718!$C$2:$C$73</c:f>
              <c:numCache>
                <c:formatCode>General</c:formatCode>
                <c:ptCount val="72"/>
                <c:pt idx="0">
                  <c:v>#N/A</c:v>
                </c:pt>
                <c:pt idx="1">
                  <c:v>#N/A</c:v>
                </c:pt>
                <c:pt idx="2">
                  <c:v>#N/A</c:v>
                </c:pt>
                <c:pt idx="3">
                  <c:v>#N/A</c:v>
                </c:pt>
                <c:pt idx="4">
                  <c:v>#N/A</c:v>
                </c:pt>
                <c:pt idx="5">
                  <c:v>1</c:v>
                </c:pt>
                <c:pt idx="6">
                  <c:v>1</c:v>
                </c:pt>
                <c:pt idx="7">
                  <c:v>1</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1</c:v>
                </c:pt>
                <c:pt idx="33">
                  <c:v>1</c:v>
                </c:pt>
                <c:pt idx="34">
                  <c:v>1</c:v>
                </c:pt>
                <c:pt idx="35">
                  <c:v>1</c:v>
                </c:pt>
                <c:pt idx="36">
                  <c:v>1</c:v>
                </c:pt>
                <c:pt idx="37">
                  <c:v>1</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axId val="220990672"/>
        <c:axId val="220989360"/>
      </c:barChart>
      <c:lineChart>
        <c:grouping val="stacked"/>
        <c:varyColors val="0"/>
        <c:ser>
          <c:idx val="3"/>
          <c:order val="3"/>
          <c:tx>
            <c:strRef>
              <c:f>Fiscal_impact_072718!$J$1</c:f>
              <c:strCache>
                <c:ptCount val="1"/>
                <c:pt idx="0">
                  <c:v>impact</c:v>
                </c:pt>
              </c:strCache>
            </c:strRef>
          </c:tx>
          <c:spPr>
            <a:ln w="28575" cap="rnd">
              <a:solidFill>
                <a:sysClr val="windowText" lastClr="000000"/>
              </a:solidFill>
              <a:round/>
            </a:ln>
            <a:effectLst/>
          </c:spPr>
          <c:marker>
            <c:symbol val="circle"/>
            <c:size val="5"/>
            <c:spPr>
              <a:solidFill>
                <a:schemeClr val="tx1"/>
              </a:solidFill>
              <a:ln w="0">
                <a:solidFill>
                  <a:sysClr val="windowText" lastClr="000000"/>
                </a:solidFill>
              </a:ln>
              <a:effectLst/>
            </c:spPr>
          </c:marker>
          <c:val>
            <c:numRef>
              <c:f>Fiscal_impact_072718!$J$2:$J$75</c:f>
              <c:numCache>
                <c:formatCode>0.00</c:formatCode>
                <c:ptCount val="74"/>
                <c:pt idx="0">
                  <c:v>0.23592420424043442</c:v>
                </c:pt>
                <c:pt idx="1">
                  <c:v>0.32242415391036527</c:v>
                </c:pt>
                <c:pt idx="2">
                  <c:v>6.3376964250652756E-2</c:v>
                </c:pt>
                <c:pt idx="3">
                  <c:v>-7.1131823642298794E-2</c:v>
                </c:pt>
                <c:pt idx="4">
                  <c:v>0.43903623383632001</c:v>
                </c:pt>
                <c:pt idx="5">
                  <c:v>0.67589209604975131</c:v>
                </c:pt>
                <c:pt idx="6">
                  <c:v>1.0204973084826399</c:v>
                </c:pt>
                <c:pt idx="7">
                  <c:v>1.5085618724906644</c:v>
                </c:pt>
                <c:pt idx="8">
                  <c:v>1.8115402554653017</c:v>
                </c:pt>
                <c:pt idx="9">
                  <c:v>2.0074196542743605</c:v>
                </c:pt>
                <c:pt idx="10">
                  <c:v>2.1946753515306301</c:v>
                </c:pt>
                <c:pt idx="11">
                  <c:v>2.021473273610392</c:v>
                </c:pt>
                <c:pt idx="12">
                  <c:v>1.7350318247519747</c:v>
                </c:pt>
                <c:pt idx="13">
                  <c:v>1.6367024552339957</c:v>
                </c:pt>
                <c:pt idx="14">
                  <c:v>1.475860778726598</c:v>
                </c:pt>
                <c:pt idx="15">
                  <c:v>1.33208293733429</c:v>
                </c:pt>
                <c:pt idx="16">
                  <c:v>1.1839893302893763</c:v>
                </c:pt>
                <c:pt idx="17">
                  <c:v>0.84800984940132174</c:v>
                </c:pt>
                <c:pt idx="18">
                  <c:v>0.59778140590644713</c:v>
                </c:pt>
                <c:pt idx="19">
                  <c:v>0.31476663274117173</c:v>
                </c:pt>
                <c:pt idx="20">
                  <c:v>0.13091702667925967</c:v>
                </c:pt>
                <c:pt idx="21">
                  <c:v>-0.1072474785458517</c:v>
                </c:pt>
                <c:pt idx="22">
                  <c:v>-0.18217028484193939</c:v>
                </c:pt>
                <c:pt idx="23">
                  <c:v>-0.28998244548318686</c:v>
                </c:pt>
                <c:pt idx="24">
                  <c:v>-0.16548165111635757</c:v>
                </c:pt>
                <c:pt idx="25">
                  <c:v>-0.20249579195005274</c:v>
                </c:pt>
                <c:pt idx="26">
                  <c:v>-0.26787776647216061</c:v>
                </c:pt>
                <c:pt idx="27">
                  <c:v>-9.6628096948911793E-2</c:v>
                </c:pt>
                <c:pt idx="28">
                  <c:v>-0.24470016075779996</c:v>
                </c:pt>
                <c:pt idx="29">
                  <c:v>1.7370235915854376E-3</c:v>
                </c:pt>
                <c:pt idx="30">
                  <c:v>0.1687573810789213</c:v>
                </c:pt>
                <c:pt idx="31">
                  <c:v>0.28000376693982459</c:v>
                </c:pt>
                <c:pt idx="32">
                  <c:v>0.37050471188528961</c:v>
                </c:pt>
                <c:pt idx="33">
                  <c:v>0.98495331565528232</c:v>
                </c:pt>
                <c:pt idx="34">
                  <c:v>1.3066162044029044</c:v>
                </c:pt>
                <c:pt idx="35">
                  <c:v>1.4716229037551076</c:v>
                </c:pt>
                <c:pt idx="36">
                  <c:v>2.2721691500137648</c:v>
                </c:pt>
                <c:pt idx="37">
                  <c:v>2.2555574188782392</c:v>
                </c:pt>
                <c:pt idx="38">
                  <c:v>2.5552058062178826</c:v>
                </c:pt>
                <c:pt idx="39">
                  <c:v>2.8392071818398361</c:v>
                </c:pt>
                <c:pt idx="40">
                  <c:v>2.4613975781407138</c:v>
                </c:pt>
                <c:pt idx="41">
                  <c:v>2.1884534875653987</c:v>
                </c:pt>
                <c:pt idx="42">
                  <c:v>1.6878176343171458</c:v>
                </c:pt>
                <c:pt idx="43">
                  <c:v>1.2040086527600062</c:v>
                </c:pt>
                <c:pt idx="44">
                  <c:v>0.42019461539003733</c:v>
                </c:pt>
                <c:pt idx="45">
                  <c:v>-0.24073720413497135</c:v>
                </c:pt>
                <c:pt idx="46">
                  <c:v>-0.86164470777109869</c:v>
                </c:pt>
                <c:pt idx="47">
                  <c:v>-1.1608228675529579</c:v>
                </c:pt>
                <c:pt idx="48">
                  <c:v>-1.1150123937500598</c:v>
                </c:pt>
                <c:pt idx="49">
                  <c:v>-1.1113948925017574</c:v>
                </c:pt>
                <c:pt idx="50">
                  <c:v>-0.81503677042706357</c:v>
                </c:pt>
                <c:pt idx="51">
                  <c:v>-0.97890806031559274</c:v>
                </c:pt>
                <c:pt idx="52">
                  <c:v>-1.1018128925035884</c:v>
                </c:pt>
                <c:pt idx="53">
                  <c:v>-1.1093986979877744</c:v>
                </c:pt>
                <c:pt idx="54">
                  <c:v>-1.1760593840460545</c:v>
                </c:pt>
                <c:pt idx="55">
                  <c:v>-1.1225259662572473</c:v>
                </c:pt>
                <c:pt idx="56">
                  <c:v>-0.96862682192273586</c:v>
                </c:pt>
                <c:pt idx="57">
                  <c:v>-0.82636945516503701</c:v>
                </c:pt>
                <c:pt idx="58">
                  <c:v>-0.57007166753901994</c:v>
                </c:pt>
                <c:pt idx="59">
                  <c:v>-0.36495641397507594</c:v>
                </c:pt>
                <c:pt idx="60">
                  <c:v>-3.2049870380987056E-2</c:v>
                </c:pt>
                <c:pt idx="61">
                  <c:v>0.24480804999347702</c:v>
                </c:pt>
                <c:pt idx="62">
                  <c:v>0.26189530952592777</c:v>
                </c:pt>
                <c:pt idx="63">
                  <c:v>0.3559135739684034</c:v>
                </c:pt>
                <c:pt idx="64">
                  <c:v>0.42634478827705019</c:v>
                </c:pt>
                <c:pt idx="65">
                  <c:v>0.23100288162485383</c:v>
                </c:pt>
                <c:pt idx="66" formatCode="0.000">
                  <c:v>0.18802773075361642</c:v>
                </c:pt>
                <c:pt idx="67" formatCode="0.000">
                  <c:v>0.1662160750590721</c:v>
                </c:pt>
                <c:pt idx="68" formatCode="0.000">
                  <c:v>-1.5091432943505364E-2</c:v>
                </c:pt>
                <c:pt idx="69" formatCode="0.000">
                  <c:v>3.3262338155140736E-2</c:v>
                </c:pt>
                <c:pt idx="70" formatCode="0.000">
                  <c:v>-2.2017746830263182E-2</c:v>
                </c:pt>
                <c:pt idx="71" formatCode="0.000">
                  <c:v>8.7025679252403579E-2</c:v>
                </c:pt>
                <c:pt idx="72" formatCode="0.000">
                  <c:v>0.20397775784678757</c:v>
                </c:pt>
                <c:pt idx="73" formatCode="0.000">
                  <c:v>0.34411971661690366</c:v>
                </c:pt>
              </c:numCache>
            </c:numRef>
          </c:val>
          <c:smooth val="0"/>
          <c:extLst>
            <c:ext xmlns:c16="http://schemas.microsoft.com/office/drawing/2014/chart" uri="{C3380CC4-5D6E-409C-BE32-E72D297353CC}">
              <c16:uniqueId val="{00000000-F9A1-42E8-846D-9FF8B4E926C5}"/>
            </c:ext>
          </c:extLst>
        </c:ser>
        <c:ser>
          <c:idx val="0"/>
          <c:order val="5"/>
          <c:tx>
            <c:v>Four-quarter moving average</c:v>
          </c:tx>
          <c:spPr>
            <a:ln w="15875" cap="rnd">
              <a:solidFill>
                <a:sysClr val="windowText" lastClr="000000"/>
              </a:solidFill>
              <a:prstDash val="solid"/>
              <a:round/>
            </a:ln>
            <a:effectLst/>
          </c:spPr>
          <c:marker>
            <c:symbol val="none"/>
          </c:marker>
          <c:cat>
            <c:numRef>
              <c:f>Fiscal_impact_072718!$A$2:$A$117</c:f>
              <c:numCache>
                <c:formatCode>mm/dd/yy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Fiscal_impact_072718!$B$2:$B$117</c:f>
              <c:numCache>
                <c:formatCode>0.00</c:formatCode>
                <c:ptCount val="1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0.34411971661690366</c:v>
                </c:pt>
                <c:pt idx="75">
                  <c:v>0.85152800606508694</c:v>
                </c:pt>
                <c:pt idx="76">
                  <c:v>0.88330150153775566</c:v>
                </c:pt>
                <c:pt idx="77">
                  <c:v>0.73573391162457158</c:v>
                </c:pt>
                <c:pt idx="78">
                  <c:v>0.53590746610592155</c:v>
                </c:pt>
                <c:pt idx="79">
                  <c:v>0.37352484680931874</c:v>
                </c:pt>
                <c:pt idx="80">
                  <c:v>0.32986416415488384</c:v>
                </c:pt>
                <c:pt idx="81">
                  <c:v>0.29602416138592014</c:v>
                </c:pt>
                <c:pt idx="82">
                  <c:v>0.25362617328470083</c:v>
                </c:pt>
                <c:pt idx="83">
                  <c:v>0.23585988495784085</c:v>
                </c:pt>
                <c:pt idx="84">
                  <c:v>0.19709912083417663</c:v>
                </c:pt>
                <c:pt idx="85">
                  <c:v>0.15847081802406621</c:v>
                </c:pt>
                <c:pt idx="86">
                  <c:v>0.12831896554383498</c:v>
                </c:pt>
                <c:pt idx="87">
                  <c:v>0.12200565573193675</c:v>
                </c:pt>
                <c:pt idx="88">
                  <c:v>0.12109696435352189</c:v>
                </c:pt>
                <c:pt idx="89">
                  <c:v>0.13135167073954046</c:v>
                </c:pt>
                <c:pt idx="90">
                  <c:v>0.14555671228610817</c:v>
                </c:pt>
                <c:pt idx="91">
                  <c:v>0.14022026855250974</c:v>
                </c:pt>
                <c:pt idx="92">
                  <c:v>0.13823435071853019</c:v>
                </c:pt>
                <c:pt idx="93">
                  <c:v>0.13782522118849383</c:v>
                </c:pt>
                <c:pt idx="94">
                  <c:v>0.13758112163938777</c:v>
                </c:pt>
                <c:pt idx="95">
                  <c:v>0.14757560271504092</c:v>
                </c:pt>
                <c:pt idx="96">
                  <c:v>0.15623051213016456</c:v>
                </c:pt>
                <c:pt idx="97">
                  <c:v>0.1634744374459188</c:v>
                </c:pt>
                <c:pt idx="98">
                  <c:v>0.16998462386584756</c:v>
                </c:pt>
                <c:pt idx="99">
                  <c:v>0.17505378750153619</c:v>
                </c:pt>
                <c:pt idx="100">
                  <c:v>0.17892890496187946</c:v>
                </c:pt>
                <c:pt idx="101">
                  <c:v>0.18036239408815807</c:v>
                </c:pt>
                <c:pt idx="102">
                  <c:v>0.18381427819735996</c:v>
                </c:pt>
                <c:pt idx="103">
                  <c:v>0.11634413260223167</c:v>
                </c:pt>
                <c:pt idx="104">
                  <c:v>5.7271489024336528E-2</c:v>
                </c:pt>
                <c:pt idx="105">
                  <c:v>3.111500339582448E-2</c:v>
                </c:pt>
                <c:pt idx="106">
                  <c:v>4.9604009386111647E-3</c:v>
                </c:pt>
                <c:pt idx="107">
                  <c:v>-5.3249577293321138E-3</c:v>
                </c:pt>
                <c:pt idx="108">
                  <c:v>-2.1399188179804136E-2</c:v>
                </c:pt>
                <c:pt idx="109">
                  <c:v>-4.455294881960082E-2</c:v>
                </c:pt>
                <c:pt idx="110">
                  <c:v>-6.9035274786514111E-2</c:v>
                </c:pt>
                <c:pt idx="111">
                  <c:v>1.3108828604141615E-2</c:v>
                </c:pt>
                <c:pt idx="112">
                  <c:v>9.2810951018662213E-2</c:v>
                </c:pt>
                <c:pt idx="113">
                  <c:v>0.14577171588331467</c:v>
                </c:pt>
                <c:pt idx="114">
                  <c:v>0.19719807071459033</c:v>
                </c:pt>
                <c:pt idx="115">
                  <c:v>0.22539337099680537</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dd/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2"/>
        <c:delete val="1"/>
      </c:legendEntry>
      <c:legendEntry>
        <c:idx val="3"/>
        <c:delete val="1"/>
      </c:legendEntry>
      <c:legendEntry>
        <c:idx val="5"/>
        <c:delete val="1"/>
      </c:legendEntry>
      <c:layout>
        <c:manualLayout>
          <c:xMode val="edge"/>
          <c:yMode val="edge"/>
          <c:x val="2.1769788919847828E-2"/>
          <c:y val="0.87807547686232101"/>
          <c:w val="0.29003784199924454"/>
          <c:h val="0.1219245231376791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119</xdr:col>
      <xdr:colOff>0</xdr:colOff>
      <xdr:row>122</xdr:row>
      <xdr:rowOff>0</xdr:rowOff>
    </xdr:from>
    <xdr:to>
      <xdr:col>125</xdr:col>
      <xdr:colOff>280148</xdr:colOff>
      <xdr:row>145</xdr:row>
      <xdr:rowOff>54909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92</xdr:row>
      <xdr:rowOff>141192</xdr:rowOff>
    </xdr:from>
    <xdr:to>
      <xdr:col>1</xdr:col>
      <xdr:colOff>2588558</xdr:colOff>
      <xdr:row>114</xdr:row>
      <xdr:rowOff>112057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117</xdr:row>
      <xdr:rowOff>0</xdr:rowOff>
    </xdr:from>
    <xdr:to>
      <xdr:col>1</xdr:col>
      <xdr:colOff>2208961</xdr:colOff>
      <xdr:row>140</xdr:row>
      <xdr:rowOff>54909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93</xdr:row>
      <xdr:rowOff>0</xdr:rowOff>
    </xdr:from>
    <xdr:to>
      <xdr:col>9</xdr:col>
      <xdr:colOff>168087</xdr:colOff>
      <xdr:row>119</xdr:row>
      <xdr:rowOff>156882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119</xdr:col>
      <xdr:colOff>0</xdr:colOff>
      <xdr:row>135</xdr:row>
      <xdr:rowOff>0</xdr:rowOff>
    </xdr:from>
    <xdr:to>
      <xdr:col>125</xdr:col>
      <xdr:colOff>280148</xdr:colOff>
      <xdr:row>158</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105</xdr:row>
      <xdr:rowOff>141192</xdr:rowOff>
    </xdr:from>
    <xdr:to>
      <xdr:col>1</xdr:col>
      <xdr:colOff>2588558</xdr:colOff>
      <xdr:row>127</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130</xdr:row>
      <xdr:rowOff>0</xdr:rowOff>
    </xdr:from>
    <xdr:to>
      <xdr:col>1</xdr:col>
      <xdr:colOff>2208961</xdr:colOff>
      <xdr:row>153</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106</xdr:row>
      <xdr:rowOff>0</xdr:rowOff>
    </xdr:from>
    <xdr:to>
      <xdr:col>9</xdr:col>
      <xdr:colOff>168087</xdr:colOff>
      <xdr:row>132</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42</xdr:row>
      <xdr:rowOff>65484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grey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utchins/Projects/Fiscal%20Impact/7-27-2018/Fiscal_impact_0727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HaverPull"/>
      <sheetName val="Calculations"/>
      <sheetName val="fiscal_impact"/>
      <sheetName val="Fiscal_impact_072718"/>
      <sheetName val="additional info (2)"/>
      <sheetName val="Sheet1"/>
    </sheetNames>
    <sheetDataSet>
      <sheetData sheetId="0" refreshError="1"/>
      <sheetData sheetId="1">
        <row r="1">
          <cell r="C1" t="str">
            <v>Medicare Outlays</v>
          </cell>
          <cell r="D1" t="str">
            <v>Medicaid Outlays</v>
          </cell>
          <cell r="E1" t="str">
            <v>Total Gov't Benefits to Persons</v>
          </cell>
          <cell r="F1" t="str">
            <v>Personal Current Taxes</v>
          </cell>
          <cell r="G1" t="str">
            <v>Taxes on Production and Imports</v>
          </cell>
          <cell r="H1" t="str">
            <v>Corporate Taxes</v>
          </cell>
          <cell r="I1" t="str">
            <v>Corporate Taxes from Fed Banks</v>
          </cell>
          <cell r="J1" t="str">
            <v>Contributions for Government Social Insurance</v>
          </cell>
          <cell r="K1" t="str">
            <v>Real GDP</v>
          </cell>
          <cell r="L1" t="str">
            <v>Real PCE</v>
          </cell>
          <cell r="M1" t="str">
            <v>Nominal PCE</v>
          </cell>
          <cell r="N1" t="str">
            <v>PCE deflator</v>
          </cell>
          <cell r="O1" t="str">
            <v>Nominal GDP</v>
          </cell>
          <cell r="P1" t="str">
            <v>Contribution to %Ch in Real GDP from "G"</v>
          </cell>
          <cell r="Q1" t="str">
            <v>CBO Potential GDP</v>
          </cell>
          <cell r="R1" t="str">
            <v>"G": Government Consumption and Investment</v>
          </cell>
          <cell r="S1" t="str">
            <v>RecessionDummy</v>
          </cell>
          <cell r="T1" t="str">
            <v>Contribution to %Ch in Real GDP from "Federal G"</v>
          </cell>
          <cell r="U1" t="str">
            <v>Contribution to %Ch in Real GDP from "S+L G"</v>
          </cell>
        </row>
        <row r="3">
          <cell r="C3" t="str">
            <v>Government Social Benefit Payments to Persons: Medicare (SAAR, Bil.$)</v>
          </cell>
          <cell r="D3" t="str">
            <v>Government Social Benefit Payments to Persons: Medicaid (SAAR, Bil.$)</v>
          </cell>
          <cell r="E3" t="str">
            <v>Government Social Benefit Payments to Persons (SAAR, Bil.$)</v>
          </cell>
          <cell r="F3" t="str">
            <v>Personal Current Taxes (SAAR, Bil.$)</v>
          </cell>
          <cell r="G3" t="str">
            <v>Government Tax Receipts on Production &amp; Imports (SAAR, Bil.$)</v>
          </cell>
          <cell r="H3" t="str">
            <v>Government Tax Receipts on Corporate Income (SAAR, Bil.$)</v>
          </cell>
          <cell r="I3" t="str">
            <v>Federal Govt Tax Rcpts on Corporate Income: Federal Reserve Banks (SAAR, Bil.$)</v>
          </cell>
          <cell r="J3" t="str">
            <v>Contributions for Government Social Insurance (SAAR, Bil.$)</v>
          </cell>
          <cell r="K3" t="str">
            <v>Real Gross Domestic Product (SAAR, Bil.Chn.2012$)</v>
          </cell>
          <cell r="L3" t="str">
            <v>Real Personal Consumption Expenditures (SAAR, Bil.Chn.2012$)</v>
          </cell>
          <cell r="M3" t="str">
            <v>Personal Consumption Expenditures (SAAR, Bil.$)</v>
          </cell>
          <cell r="N3" t="str">
            <v>Personal Consumption Expenditures: Implicit Price Deflator (SA, 2012=100)</v>
          </cell>
          <cell r="O3" t="str">
            <v>Gross Domestic Product (SAAR, Bil.$)</v>
          </cell>
          <cell r="P3" t="str">
            <v>Govt Consumption Expenditures &amp; Gross Invest: Contrib to Real GDP %Chg(SAAR,%Pt)</v>
          </cell>
          <cell r="Q3" t="str">
            <v>Real Potential Gross Domestic Product [CBO] (SAAR, Bil.Chn.2009$)</v>
          </cell>
          <cell r="R3" t="str">
            <v>Government Consumption Expenditures &amp; Gross Investment (SAAR, Bil.$)</v>
          </cell>
          <cell r="S3" t="str">
            <v>Quarterly NBER Recession/Expansion (+1 or 0)</v>
          </cell>
          <cell r="T3" t="str">
            <v>Federal Consumption Expend &amp; Gross Invest: Contrib to Real GDP %Chg (SAAR, %Pt)</v>
          </cell>
          <cell r="U3" t="str">
            <v>State &amp; Local Govt Consumption Exp &amp; Gross Inv: Contr to Real GDP %Chg(SAAR,%Pt)</v>
          </cell>
        </row>
        <row r="7">
          <cell r="B7">
            <v>25658</v>
          </cell>
          <cell r="C7">
            <v>7</v>
          </cell>
          <cell r="D7">
            <v>5</v>
          </cell>
          <cell r="E7">
            <v>63</v>
          </cell>
          <cell r="F7">
            <v>104.6</v>
          </cell>
          <cell r="G7">
            <v>83.7</v>
          </cell>
          <cell r="H7">
            <v>31.1</v>
          </cell>
          <cell r="I7">
            <v>3.4</v>
          </cell>
          <cell r="J7">
            <v>46</v>
          </cell>
          <cell r="K7">
            <v>4936.6000000000004</v>
          </cell>
          <cell r="L7">
            <v>3065.1</v>
          </cell>
          <cell r="M7">
            <v>631.70000000000005</v>
          </cell>
          <cell r="N7">
            <v>20.61</v>
          </cell>
          <cell r="O7">
            <v>1051.2</v>
          </cell>
          <cell r="P7">
            <v>-0.48</v>
          </cell>
          <cell r="Q7">
            <v>4772.5</v>
          </cell>
          <cell r="R7">
            <v>247.9</v>
          </cell>
          <cell r="S7">
            <v>58.8</v>
          </cell>
          <cell r="T7">
            <v>-0.88</v>
          </cell>
          <cell r="U7">
            <v>0.41</v>
          </cell>
        </row>
        <row r="8">
          <cell r="B8">
            <v>25749</v>
          </cell>
          <cell r="C8">
            <v>7.2</v>
          </cell>
          <cell r="D8">
            <v>5.3</v>
          </cell>
          <cell r="E8">
            <v>73.099999999999994</v>
          </cell>
          <cell r="F8">
            <v>105.5</v>
          </cell>
          <cell r="G8">
            <v>85.7</v>
          </cell>
          <cell r="H8">
            <v>31.2</v>
          </cell>
          <cell r="I8">
            <v>3.5</v>
          </cell>
          <cell r="J8">
            <v>46.3</v>
          </cell>
          <cell r="K8">
            <v>4943.6000000000004</v>
          </cell>
          <cell r="L8">
            <v>3079</v>
          </cell>
          <cell r="M8">
            <v>641.6</v>
          </cell>
          <cell r="N8">
            <v>20.838000000000001</v>
          </cell>
          <cell r="O8">
            <v>1067.4000000000001</v>
          </cell>
          <cell r="P8">
            <v>-1.1100000000000001</v>
          </cell>
          <cell r="Q8">
            <v>4772.5</v>
          </cell>
          <cell r="R8">
            <v>249.1</v>
          </cell>
          <cell r="S8">
            <v>1</v>
          </cell>
          <cell r="T8">
            <v>-1.35</v>
          </cell>
          <cell r="U8">
            <v>0.24</v>
          </cell>
        </row>
        <row r="9">
          <cell r="B9">
            <v>25841</v>
          </cell>
          <cell r="C9">
            <v>7.3</v>
          </cell>
          <cell r="D9">
            <v>5.6</v>
          </cell>
          <cell r="E9">
            <v>73.5</v>
          </cell>
          <cell r="F9">
            <v>100.7</v>
          </cell>
          <cell r="G9">
            <v>87.8</v>
          </cell>
          <cell r="H9">
            <v>32.1</v>
          </cell>
          <cell r="I9">
            <v>3.6</v>
          </cell>
          <cell r="J9">
            <v>46.7</v>
          </cell>
          <cell r="K9">
            <v>4989.2</v>
          </cell>
          <cell r="L9">
            <v>3106</v>
          </cell>
          <cell r="M9">
            <v>653.5</v>
          </cell>
          <cell r="N9">
            <v>21.041</v>
          </cell>
          <cell r="O9">
            <v>1086.0999999999999</v>
          </cell>
          <cell r="P9">
            <v>0.4</v>
          </cell>
          <cell r="Q9">
            <v>4808.3</v>
          </cell>
          <cell r="R9">
            <v>254.6</v>
          </cell>
          <cell r="S9">
            <v>1</v>
          </cell>
          <cell r="T9">
            <v>-0.61</v>
          </cell>
          <cell r="U9">
            <v>1.01</v>
          </cell>
        </row>
        <row r="10">
          <cell r="B10">
            <v>25933</v>
          </cell>
          <cell r="C10">
            <v>7.5</v>
          </cell>
          <cell r="D10">
            <v>5.9</v>
          </cell>
          <cell r="E10">
            <v>77.400000000000006</v>
          </cell>
          <cell r="F10">
            <v>101.5</v>
          </cell>
          <cell r="G10">
            <v>89.3</v>
          </cell>
          <cell r="H10">
            <v>30.7</v>
          </cell>
          <cell r="I10">
            <v>3.5</v>
          </cell>
          <cell r="J10">
            <v>46.5</v>
          </cell>
          <cell r="K10">
            <v>4935.7</v>
          </cell>
          <cell r="L10">
            <v>3097.5</v>
          </cell>
          <cell r="M10">
            <v>660.2</v>
          </cell>
          <cell r="N10">
            <v>21.314</v>
          </cell>
          <cell r="O10">
            <v>1088.5999999999999</v>
          </cell>
          <cell r="P10">
            <v>0.06</v>
          </cell>
          <cell r="Q10">
            <v>4843</v>
          </cell>
          <cell r="R10">
            <v>258.7</v>
          </cell>
          <cell r="S10">
            <v>1</v>
          </cell>
          <cell r="T10">
            <v>-0.18</v>
          </cell>
          <cell r="U10">
            <v>0.23</v>
          </cell>
        </row>
        <row r="11">
          <cell r="B11">
            <v>26023</v>
          </cell>
          <cell r="C11">
            <v>7.8</v>
          </cell>
          <cell r="D11">
            <v>6.2</v>
          </cell>
          <cell r="E11">
            <v>79.3</v>
          </cell>
          <cell r="F11">
            <v>98.3</v>
          </cell>
          <cell r="G11">
            <v>92.9</v>
          </cell>
          <cell r="H11">
            <v>34.4</v>
          </cell>
          <cell r="I11">
            <v>3.4</v>
          </cell>
          <cell r="J11">
            <v>50.5</v>
          </cell>
          <cell r="K11">
            <v>5069.7</v>
          </cell>
          <cell r="L11">
            <v>3157</v>
          </cell>
          <cell r="M11">
            <v>679.2</v>
          </cell>
          <cell r="N11">
            <v>21.515999999999998</v>
          </cell>
          <cell r="O11">
            <v>1135.2</v>
          </cell>
          <cell r="P11">
            <v>-1.31</v>
          </cell>
          <cell r="Q11">
            <v>4877.3999999999996</v>
          </cell>
          <cell r="R11">
            <v>261.89999999999998</v>
          </cell>
          <cell r="S11">
            <v>0</v>
          </cell>
          <cell r="T11">
            <v>-1.52</v>
          </cell>
          <cell r="U11">
            <v>0.22</v>
          </cell>
        </row>
        <row r="12">
          <cell r="B12">
            <v>26114</v>
          </cell>
          <cell r="C12">
            <v>8</v>
          </cell>
          <cell r="D12">
            <v>6.6</v>
          </cell>
          <cell r="E12">
            <v>86.9</v>
          </cell>
          <cell r="F12">
            <v>100.7</v>
          </cell>
          <cell r="G12">
            <v>94.1</v>
          </cell>
          <cell r="H12">
            <v>35.299999999999997</v>
          </cell>
          <cell r="I12">
            <v>3.3</v>
          </cell>
          <cell r="J12">
            <v>51</v>
          </cell>
          <cell r="K12">
            <v>5097.2</v>
          </cell>
          <cell r="L12">
            <v>3186</v>
          </cell>
          <cell r="M12">
            <v>693.2</v>
          </cell>
          <cell r="N12">
            <v>21.760999999999999</v>
          </cell>
          <cell r="O12">
            <v>1156.3</v>
          </cell>
          <cell r="P12">
            <v>-0.21</v>
          </cell>
          <cell r="Q12">
            <v>4911.2</v>
          </cell>
          <cell r="R12">
            <v>266.10000000000002</v>
          </cell>
          <cell r="S12">
            <v>0</v>
          </cell>
          <cell r="T12">
            <v>-0.55000000000000004</v>
          </cell>
          <cell r="U12">
            <v>0.34</v>
          </cell>
        </row>
        <row r="13">
          <cell r="B13">
            <v>26206</v>
          </cell>
          <cell r="C13">
            <v>8.1</v>
          </cell>
          <cell r="D13">
            <v>6.9</v>
          </cell>
          <cell r="E13">
            <v>86.9</v>
          </cell>
          <cell r="F13">
            <v>102.3</v>
          </cell>
          <cell r="G13">
            <v>97.2</v>
          </cell>
          <cell r="H13">
            <v>34.6</v>
          </cell>
          <cell r="I13">
            <v>3.4</v>
          </cell>
          <cell r="J13">
            <v>51.3</v>
          </cell>
          <cell r="K13">
            <v>5139.1000000000004</v>
          </cell>
          <cell r="L13">
            <v>3211.4</v>
          </cell>
          <cell r="M13">
            <v>705.6</v>
          </cell>
          <cell r="N13">
            <v>21.975000000000001</v>
          </cell>
          <cell r="O13">
            <v>1177.7</v>
          </cell>
          <cell r="P13">
            <v>-0.05</v>
          </cell>
          <cell r="Q13">
            <v>4944.8</v>
          </cell>
          <cell r="R13">
            <v>269.8</v>
          </cell>
          <cell r="S13">
            <v>0</v>
          </cell>
          <cell r="T13">
            <v>-0.2</v>
          </cell>
          <cell r="U13">
            <v>0.16</v>
          </cell>
        </row>
        <row r="14">
          <cell r="B14">
            <v>26298</v>
          </cell>
          <cell r="C14">
            <v>8.3000000000000007</v>
          </cell>
          <cell r="D14">
            <v>7.3</v>
          </cell>
          <cell r="E14">
            <v>88.5</v>
          </cell>
          <cell r="F14">
            <v>105.5</v>
          </cell>
          <cell r="G14">
            <v>99.1</v>
          </cell>
          <cell r="H14">
            <v>35</v>
          </cell>
          <cell r="I14">
            <v>3.4</v>
          </cell>
          <cell r="J14">
            <v>51.9</v>
          </cell>
          <cell r="K14">
            <v>5151.2</v>
          </cell>
          <cell r="L14">
            <v>3264.7</v>
          </cell>
          <cell r="M14">
            <v>721.7</v>
          </cell>
          <cell r="N14">
            <v>22.111000000000001</v>
          </cell>
          <cell r="O14">
            <v>1190.3</v>
          </cell>
          <cell r="P14">
            <v>-0.66</v>
          </cell>
          <cell r="Q14">
            <v>4978.7</v>
          </cell>
          <cell r="R14">
            <v>272.10000000000002</v>
          </cell>
          <cell r="S14">
            <v>0</v>
          </cell>
          <cell r="T14">
            <v>-1.24</v>
          </cell>
          <cell r="U14">
            <v>0.56999999999999995</v>
          </cell>
        </row>
        <row r="15">
          <cell r="B15">
            <v>26389</v>
          </cell>
          <cell r="C15">
            <v>8.5</v>
          </cell>
          <cell r="D15">
            <v>7.8</v>
          </cell>
          <cell r="E15">
            <v>91.4</v>
          </cell>
          <cell r="F15">
            <v>119.8</v>
          </cell>
          <cell r="G15">
            <v>98.5</v>
          </cell>
          <cell r="H15">
            <v>37.1</v>
          </cell>
          <cell r="I15">
            <v>3.2</v>
          </cell>
          <cell r="J15">
            <v>58.1</v>
          </cell>
          <cell r="K15">
            <v>5246</v>
          </cell>
          <cell r="L15">
            <v>3307.8</v>
          </cell>
          <cell r="M15">
            <v>738.9</v>
          </cell>
          <cell r="N15">
            <v>22.344000000000001</v>
          </cell>
          <cell r="O15">
            <v>1230.5999999999999</v>
          </cell>
          <cell r="P15">
            <v>0.52</v>
          </cell>
          <cell r="Q15">
            <v>5013.8999999999996</v>
          </cell>
          <cell r="R15">
            <v>282.2</v>
          </cell>
          <cell r="S15">
            <v>0</v>
          </cell>
          <cell r="T15">
            <v>0.39</v>
          </cell>
          <cell r="U15">
            <v>0.13</v>
          </cell>
        </row>
        <row r="16">
          <cell r="B16">
            <v>26480</v>
          </cell>
          <cell r="C16">
            <v>8.6999999999999993</v>
          </cell>
          <cell r="D16">
            <v>8</v>
          </cell>
          <cell r="E16">
            <v>91.9</v>
          </cell>
          <cell r="F16">
            <v>123.4</v>
          </cell>
          <cell r="G16">
            <v>100.6</v>
          </cell>
          <cell r="H16">
            <v>37.5</v>
          </cell>
          <cell r="I16">
            <v>3.2</v>
          </cell>
          <cell r="J16">
            <v>58.8</v>
          </cell>
          <cell r="K16">
            <v>5365</v>
          </cell>
          <cell r="L16">
            <v>3370.7</v>
          </cell>
          <cell r="M16">
            <v>757.4</v>
          </cell>
          <cell r="N16">
            <v>22.472999999999999</v>
          </cell>
          <cell r="O16">
            <v>1266.4000000000001</v>
          </cell>
          <cell r="P16">
            <v>0.41</v>
          </cell>
          <cell r="Q16">
            <v>5049.2</v>
          </cell>
          <cell r="R16">
            <v>286.5</v>
          </cell>
          <cell r="S16">
            <v>0</v>
          </cell>
          <cell r="T16">
            <v>0.48</v>
          </cell>
          <cell r="U16">
            <v>-7.0000000000000007E-2</v>
          </cell>
        </row>
        <row r="17">
          <cell r="B17">
            <v>26572</v>
          </cell>
          <cell r="C17">
            <v>8.9</v>
          </cell>
          <cell r="D17">
            <v>8.6</v>
          </cell>
          <cell r="E17">
            <v>92.9</v>
          </cell>
          <cell r="F17">
            <v>124.3</v>
          </cell>
          <cell r="G17">
            <v>101.7</v>
          </cell>
          <cell r="H17">
            <v>38.799999999999997</v>
          </cell>
          <cell r="I17">
            <v>3.2</v>
          </cell>
          <cell r="J17">
            <v>59.5</v>
          </cell>
          <cell r="K17">
            <v>5415.7</v>
          </cell>
          <cell r="L17">
            <v>3422.7</v>
          </cell>
          <cell r="M17">
            <v>775.8</v>
          </cell>
          <cell r="N17">
            <v>22.670999999999999</v>
          </cell>
          <cell r="O17">
            <v>1290.5999999999999</v>
          </cell>
          <cell r="P17">
            <v>-1.72</v>
          </cell>
          <cell r="Q17">
            <v>5085.5</v>
          </cell>
          <cell r="R17">
            <v>284.3</v>
          </cell>
          <cell r="S17">
            <v>0</v>
          </cell>
          <cell r="T17">
            <v>-2.08</v>
          </cell>
          <cell r="U17">
            <v>0.36</v>
          </cell>
        </row>
        <row r="18">
          <cell r="B18">
            <v>26664</v>
          </cell>
          <cell r="C18">
            <v>9.1999999999999993</v>
          </cell>
          <cell r="D18">
            <v>8.5</v>
          </cell>
          <cell r="E18">
            <v>103.1</v>
          </cell>
          <cell r="F18">
            <v>127.1</v>
          </cell>
          <cell r="G18">
            <v>104.4</v>
          </cell>
          <cell r="H18">
            <v>43.1</v>
          </cell>
          <cell r="I18">
            <v>3.3</v>
          </cell>
          <cell r="J18">
            <v>60.4</v>
          </cell>
          <cell r="K18">
            <v>5506.4</v>
          </cell>
          <cell r="L18">
            <v>3503</v>
          </cell>
          <cell r="M18">
            <v>800.5</v>
          </cell>
          <cell r="N18">
            <v>22.855</v>
          </cell>
          <cell r="O18">
            <v>1328.9</v>
          </cell>
          <cell r="P18">
            <v>0.77</v>
          </cell>
          <cell r="Q18">
            <v>5123.2</v>
          </cell>
          <cell r="R18">
            <v>291.7</v>
          </cell>
          <cell r="S18">
            <v>0</v>
          </cell>
          <cell r="T18">
            <v>0.14000000000000001</v>
          </cell>
          <cell r="U18">
            <v>0.62</v>
          </cell>
        </row>
        <row r="19">
          <cell r="B19">
            <v>26754</v>
          </cell>
          <cell r="C19">
            <v>9.5</v>
          </cell>
          <cell r="D19">
            <v>9</v>
          </cell>
          <cell r="E19">
            <v>105.4</v>
          </cell>
          <cell r="F19">
            <v>126.4</v>
          </cell>
          <cell r="G19">
            <v>108.7</v>
          </cell>
          <cell r="H19">
            <v>46</v>
          </cell>
          <cell r="I19">
            <v>3.7</v>
          </cell>
          <cell r="J19">
            <v>73.599999999999994</v>
          </cell>
          <cell r="K19">
            <v>5642.7</v>
          </cell>
          <cell r="L19">
            <v>3567</v>
          </cell>
          <cell r="M19">
            <v>825</v>
          </cell>
          <cell r="N19">
            <v>23.131</v>
          </cell>
          <cell r="O19">
            <v>1377.5</v>
          </cell>
          <cell r="P19">
            <v>0.84</v>
          </cell>
          <cell r="Q19">
            <v>5162.8999999999996</v>
          </cell>
          <cell r="R19">
            <v>299.60000000000002</v>
          </cell>
          <cell r="S19">
            <v>0</v>
          </cell>
          <cell r="T19">
            <v>0.62</v>
          </cell>
          <cell r="U19">
            <v>0.22</v>
          </cell>
        </row>
        <row r="20">
          <cell r="B20">
            <v>26845</v>
          </cell>
          <cell r="C20">
            <v>10</v>
          </cell>
          <cell r="D20">
            <v>9.6</v>
          </cell>
          <cell r="E20">
            <v>107.6</v>
          </cell>
          <cell r="F20">
            <v>129.19999999999999</v>
          </cell>
          <cell r="G20">
            <v>110.5</v>
          </cell>
          <cell r="H20">
            <v>46</v>
          </cell>
          <cell r="I20">
            <v>4.2</v>
          </cell>
          <cell r="J20">
            <v>74.7</v>
          </cell>
          <cell r="K20">
            <v>5704.1</v>
          </cell>
          <cell r="L20">
            <v>3565.3</v>
          </cell>
          <cell r="M20">
            <v>840.5</v>
          </cell>
          <cell r="N20">
            <v>23.576000000000001</v>
          </cell>
          <cell r="O20">
            <v>1413.9</v>
          </cell>
          <cell r="P20">
            <v>-0.59</v>
          </cell>
          <cell r="Q20">
            <v>5205.3999999999996</v>
          </cell>
          <cell r="R20">
            <v>302.7</v>
          </cell>
          <cell r="S20">
            <v>0</v>
          </cell>
          <cell r="T20">
            <v>-0.66</v>
          </cell>
          <cell r="U20">
            <v>7.0000000000000007E-2</v>
          </cell>
        </row>
        <row r="21">
          <cell r="B21">
            <v>26937</v>
          </cell>
          <cell r="C21">
            <v>10.5</v>
          </cell>
          <cell r="D21">
            <v>9.6999999999999993</v>
          </cell>
          <cell r="E21">
            <v>109.2</v>
          </cell>
          <cell r="F21">
            <v>134.1</v>
          </cell>
          <cell r="G21">
            <v>113.7</v>
          </cell>
          <cell r="H21">
            <v>44</v>
          </cell>
          <cell r="I21">
            <v>4.5999999999999996</v>
          </cell>
          <cell r="J21">
            <v>76.099999999999994</v>
          </cell>
          <cell r="K21">
            <v>5674.1</v>
          </cell>
          <cell r="L21">
            <v>3577.9</v>
          </cell>
          <cell r="M21">
            <v>858.9</v>
          </cell>
          <cell r="N21">
            <v>24.004999999999999</v>
          </cell>
          <cell r="O21">
            <v>1433.8</v>
          </cell>
          <cell r="P21">
            <v>-1</v>
          </cell>
          <cell r="Q21">
            <v>5249.7</v>
          </cell>
          <cell r="R21">
            <v>304.2</v>
          </cell>
          <cell r="S21">
            <v>0</v>
          </cell>
          <cell r="T21">
            <v>-1.46</v>
          </cell>
          <cell r="U21">
            <v>0.46</v>
          </cell>
        </row>
        <row r="22">
          <cell r="B22">
            <v>27029</v>
          </cell>
          <cell r="C22">
            <v>11</v>
          </cell>
          <cell r="D22">
            <v>10.1</v>
          </cell>
          <cell r="E22">
            <v>112.3</v>
          </cell>
          <cell r="F22">
            <v>140</v>
          </cell>
          <cell r="G22">
            <v>115.1</v>
          </cell>
          <cell r="H22">
            <v>46.5</v>
          </cell>
          <cell r="I22">
            <v>4.9000000000000004</v>
          </cell>
          <cell r="J22">
            <v>77.599999999999994</v>
          </cell>
          <cell r="K22">
            <v>5728</v>
          </cell>
          <cell r="L22">
            <v>3567.2</v>
          </cell>
          <cell r="M22">
            <v>873.9</v>
          </cell>
          <cell r="N22">
            <v>24.495999999999999</v>
          </cell>
          <cell r="O22">
            <v>1476.3</v>
          </cell>
          <cell r="P22">
            <v>0.63</v>
          </cell>
          <cell r="Q22">
            <v>5295.8</v>
          </cell>
          <cell r="R22">
            <v>312.60000000000002</v>
          </cell>
          <cell r="S22">
            <v>0</v>
          </cell>
          <cell r="T22">
            <v>0.09</v>
          </cell>
          <cell r="U22">
            <v>0.55000000000000004</v>
          </cell>
        </row>
        <row r="23">
          <cell r="B23">
            <v>27119</v>
          </cell>
          <cell r="C23">
            <v>11.7</v>
          </cell>
          <cell r="D23">
            <v>10.199999999999999</v>
          </cell>
          <cell r="E23">
            <v>117.5</v>
          </cell>
          <cell r="F23">
            <v>142.80000000000001</v>
          </cell>
          <cell r="G23">
            <v>117.3</v>
          </cell>
          <cell r="H23">
            <v>44.6</v>
          </cell>
          <cell r="I23">
            <v>5.0999999999999996</v>
          </cell>
          <cell r="J23">
            <v>83.1</v>
          </cell>
          <cell r="K23">
            <v>5678.7</v>
          </cell>
          <cell r="L23">
            <v>3535.3</v>
          </cell>
          <cell r="M23">
            <v>891.9</v>
          </cell>
          <cell r="N23">
            <v>25.225000000000001</v>
          </cell>
          <cell r="O23">
            <v>1491.2</v>
          </cell>
          <cell r="P23">
            <v>1.52</v>
          </cell>
          <cell r="Q23">
            <v>5344.1</v>
          </cell>
          <cell r="R23">
            <v>324.60000000000002</v>
          </cell>
          <cell r="S23">
            <v>1</v>
          </cell>
          <cell r="T23">
            <v>0.95</v>
          </cell>
          <cell r="U23">
            <v>0.56999999999999995</v>
          </cell>
        </row>
        <row r="24">
          <cell r="B24">
            <v>27210</v>
          </cell>
          <cell r="C24">
            <v>12.4</v>
          </cell>
          <cell r="D24">
            <v>11.1</v>
          </cell>
          <cell r="E24">
            <v>125.4</v>
          </cell>
          <cell r="F24">
            <v>148.9</v>
          </cell>
          <cell r="G24">
            <v>121.2</v>
          </cell>
          <cell r="H24">
            <v>46.7</v>
          </cell>
          <cell r="I24">
            <v>5.5</v>
          </cell>
          <cell r="J24">
            <v>84.7</v>
          </cell>
          <cell r="K24">
            <v>5692.2</v>
          </cell>
          <cell r="L24">
            <v>3548</v>
          </cell>
          <cell r="M24">
            <v>920.4</v>
          </cell>
          <cell r="N24">
            <v>25.939</v>
          </cell>
          <cell r="O24">
            <v>1530.1</v>
          </cell>
          <cell r="P24">
            <v>0.43</v>
          </cell>
          <cell r="Q24">
            <v>5394.5</v>
          </cell>
          <cell r="R24">
            <v>335</v>
          </cell>
          <cell r="S24">
            <v>1</v>
          </cell>
          <cell r="T24">
            <v>-0.14000000000000001</v>
          </cell>
          <cell r="U24">
            <v>0.57999999999999996</v>
          </cell>
        </row>
        <row r="25">
          <cell r="B25">
            <v>27302</v>
          </cell>
          <cell r="C25">
            <v>13.1</v>
          </cell>
          <cell r="D25">
            <v>11.4</v>
          </cell>
          <cell r="E25">
            <v>132.19999999999999</v>
          </cell>
          <cell r="F25">
            <v>154.9</v>
          </cell>
          <cell r="G25">
            <v>123.9</v>
          </cell>
          <cell r="H25">
            <v>51.5</v>
          </cell>
          <cell r="I25">
            <v>5.8</v>
          </cell>
          <cell r="J25">
            <v>86.4</v>
          </cell>
          <cell r="K25">
            <v>5638.4</v>
          </cell>
          <cell r="L25">
            <v>3563.3</v>
          </cell>
          <cell r="M25">
            <v>949.3</v>
          </cell>
          <cell r="N25">
            <v>26.638999999999999</v>
          </cell>
          <cell r="O25">
            <v>1560</v>
          </cell>
          <cell r="P25">
            <v>0.2</v>
          </cell>
          <cell r="Q25">
            <v>5445.5</v>
          </cell>
          <cell r="R25">
            <v>346.7</v>
          </cell>
          <cell r="S25">
            <v>1</v>
          </cell>
          <cell r="T25">
            <v>0.28000000000000003</v>
          </cell>
          <cell r="U25">
            <v>-0.08</v>
          </cell>
        </row>
        <row r="26">
          <cell r="B26">
            <v>27394</v>
          </cell>
          <cell r="C26">
            <v>13.8</v>
          </cell>
          <cell r="D26">
            <v>12</v>
          </cell>
          <cell r="E26">
            <v>139.1</v>
          </cell>
          <cell r="F26">
            <v>157.6</v>
          </cell>
          <cell r="G26">
            <v>124.1</v>
          </cell>
          <cell r="H26">
            <v>46.2</v>
          </cell>
          <cell r="I26">
            <v>5.8</v>
          </cell>
          <cell r="J26">
            <v>86.6</v>
          </cell>
          <cell r="K26">
            <v>5616.5</v>
          </cell>
          <cell r="L26">
            <v>3511.2</v>
          </cell>
          <cell r="M26">
            <v>959.1</v>
          </cell>
          <cell r="N26">
            <v>27.315999999999999</v>
          </cell>
          <cell r="O26">
            <v>1599.7</v>
          </cell>
          <cell r="P26">
            <v>0.45</v>
          </cell>
          <cell r="Q26">
            <v>5496.7</v>
          </cell>
          <cell r="R26">
            <v>359.2</v>
          </cell>
          <cell r="S26">
            <v>1</v>
          </cell>
          <cell r="T26">
            <v>0.42</v>
          </cell>
          <cell r="U26">
            <v>0.03</v>
          </cell>
        </row>
        <row r="27">
          <cell r="B27">
            <v>27484</v>
          </cell>
          <cell r="C27">
            <v>14.5</v>
          </cell>
          <cell r="D27">
            <v>13.3</v>
          </cell>
          <cell r="E27">
            <v>149.80000000000001</v>
          </cell>
          <cell r="F27">
            <v>158</v>
          </cell>
          <cell r="G27">
            <v>124.6</v>
          </cell>
          <cell r="H27">
            <v>38.299999999999997</v>
          </cell>
          <cell r="I27">
            <v>5.5</v>
          </cell>
          <cell r="J27">
            <v>87.6</v>
          </cell>
          <cell r="K27">
            <v>5548.2</v>
          </cell>
          <cell r="L27">
            <v>3540.6</v>
          </cell>
          <cell r="M27">
            <v>985.2</v>
          </cell>
          <cell r="N27">
            <v>27.83</v>
          </cell>
          <cell r="O27">
            <v>1616.1</v>
          </cell>
          <cell r="P27">
            <v>1.03</v>
          </cell>
          <cell r="Q27">
            <v>5546.5</v>
          </cell>
          <cell r="R27">
            <v>370.1</v>
          </cell>
          <cell r="S27">
            <v>1</v>
          </cell>
          <cell r="T27">
            <v>-0.4</v>
          </cell>
          <cell r="U27">
            <v>1.44</v>
          </cell>
        </row>
        <row r="28">
          <cell r="B28">
            <v>27575</v>
          </cell>
          <cell r="C28">
            <v>15.2</v>
          </cell>
          <cell r="D28">
            <v>13.8</v>
          </cell>
          <cell r="E28">
            <v>164.6</v>
          </cell>
          <cell r="F28">
            <v>121.1</v>
          </cell>
          <cell r="G28">
            <v>128.69999999999999</v>
          </cell>
          <cell r="H28">
            <v>41.4</v>
          </cell>
          <cell r="I28">
            <v>5.4</v>
          </cell>
          <cell r="J28">
            <v>88</v>
          </cell>
          <cell r="K28">
            <v>5587.8</v>
          </cell>
          <cell r="L28">
            <v>3598.9</v>
          </cell>
          <cell r="M28">
            <v>1013.6</v>
          </cell>
          <cell r="N28">
            <v>28.172000000000001</v>
          </cell>
          <cell r="O28">
            <v>1651.9</v>
          </cell>
          <cell r="P28">
            <v>-0.74</v>
          </cell>
          <cell r="Q28">
            <v>5594.7</v>
          </cell>
          <cell r="R28">
            <v>373.4</v>
          </cell>
          <cell r="S28">
            <v>0</v>
          </cell>
          <cell r="T28">
            <v>-0.39</v>
          </cell>
          <cell r="U28">
            <v>-0.35</v>
          </cell>
        </row>
        <row r="29">
          <cell r="B29">
            <v>27667</v>
          </cell>
          <cell r="C29">
            <v>16</v>
          </cell>
          <cell r="D29">
            <v>13.8</v>
          </cell>
          <cell r="E29">
            <v>167.7</v>
          </cell>
          <cell r="F29">
            <v>152.80000000000001</v>
          </cell>
          <cell r="G29">
            <v>133.6</v>
          </cell>
          <cell r="H29">
            <v>52</v>
          </cell>
          <cell r="I29">
            <v>5.2</v>
          </cell>
          <cell r="J29">
            <v>89.8</v>
          </cell>
          <cell r="K29">
            <v>5683.4</v>
          </cell>
          <cell r="L29">
            <v>3650</v>
          </cell>
          <cell r="M29">
            <v>1047.2</v>
          </cell>
          <cell r="N29">
            <v>28.699000000000002</v>
          </cell>
          <cell r="O29">
            <v>1709.8</v>
          </cell>
          <cell r="P29">
            <v>1.75</v>
          </cell>
          <cell r="Q29">
            <v>5642.1</v>
          </cell>
          <cell r="R29">
            <v>385.4</v>
          </cell>
          <cell r="S29">
            <v>0</v>
          </cell>
          <cell r="T29">
            <v>1.1000000000000001</v>
          </cell>
          <cell r="U29">
            <v>0.64</v>
          </cell>
        </row>
        <row r="30">
          <cell r="B30">
            <v>27759</v>
          </cell>
          <cell r="C30">
            <v>16.8</v>
          </cell>
          <cell r="D30">
            <v>14.6</v>
          </cell>
          <cell r="E30">
            <v>170.4</v>
          </cell>
          <cell r="F30">
            <v>158.5</v>
          </cell>
          <cell r="G30">
            <v>136.19999999999999</v>
          </cell>
          <cell r="H30">
            <v>53.3</v>
          </cell>
          <cell r="I30">
            <v>5.5</v>
          </cell>
          <cell r="J30">
            <v>91.8</v>
          </cell>
          <cell r="K30">
            <v>5760</v>
          </cell>
          <cell r="L30">
            <v>3689.3</v>
          </cell>
          <cell r="M30">
            <v>1076.2</v>
          </cell>
          <cell r="N30">
            <v>29.18</v>
          </cell>
          <cell r="O30">
            <v>1761.8</v>
          </cell>
          <cell r="P30">
            <v>0.82</v>
          </cell>
          <cell r="Q30">
            <v>5688.8</v>
          </cell>
          <cell r="R30">
            <v>395.6</v>
          </cell>
          <cell r="S30">
            <v>0</v>
          </cell>
          <cell r="T30">
            <v>0.16</v>
          </cell>
          <cell r="U30">
            <v>0.66</v>
          </cell>
        </row>
        <row r="31">
          <cell r="B31">
            <v>27850</v>
          </cell>
          <cell r="C31">
            <v>17.600000000000001</v>
          </cell>
          <cell r="D31">
            <v>15.2</v>
          </cell>
          <cell r="E31">
            <v>174.7</v>
          </cell>
          <cell r="F31">
            <v>162.5</v>
          </cell>
          <cell r="G31">
            <v>136.5</v>
          </cell>
          <cell r="H31">
            <v>60.8</v>
          </cell>
          <cell r="I31">
            <v>5.8</v>
          </cell>
          <cell r="J31">
            <v>98.9</v>
          </cell>
          <cell r="K31">
            <v>5889.5</v>
          </cell>
          <cell r="L31">
            <v>3763</v>
          </cell>
          <cell r="M31">
            <v>1109.9000000000001</v>
          </cell>
          <cell r="N31">
            <v>29.501999999999999</v>
          </cell>
          <cell r="O31">
            <v>1820.5</v>
          </cell>
          <cell r="P31">
            <v>0.18</v>
          </cell>
          <cell r="Q31">
            <v>5734.1</v>
          </cell>
          <cell r="R31">
            <v>401.3</v>
          </cell>
          <cell r="S31">
            <v>0</v>
          </cell>
          <cell r="T31">
            <v>-0.38</v>
          </cell>
          <cell r="U31">
            <v>0.56000000000000005</v>
          </cell>
        </row>
        <row r="32">
          <cell r="B32">
            <v>27941</v>
          </cell>
          <cell r="C32">
            <v>18.399999999999999</v>
          </cell>
          <cell r="D32">
            <v>14.9</v>
          </cell>
          <cell r="E32">
            <v>173.1</v>
          </cell>
          <cell r="F32">
            <v>169.3</v>
          </cell>
          <cell r="G32">
            <v>140</v>
          </cell>
          <cell r="H32">
            <v>59.4</v>
          </cell>
          <cell r="I32">
            <v>5.8</v>
          </cell>
          <cell r="J32">
            <v>100.4</v>
          </cell>
          <cell r="K32">
            <v>5932.7</v>
          </cell>
          <cell r="L32">
            <v>3797.7</v>
          </cell>
          <cell r="M32">
            <v>1129.5</v>
          </cell>
          <cell r="N32">
            <v>29.748999999999999</v>
          </cell>
          <cell r="O32">
            <v>1852.3</v>
          </cell>
          <cell r="P32">
            <v>-0.97</v>
          </cell>
          <cell r="Q32">
            <v>5779.1</v>
          </cell>
          <cell r="R32">
            <v>401</v>
          </cell>
          <cell r="S32">
            <v>0</v>
          </cell>
          <cell r="T32">
            <v>-0.13</v>
          </cell>
          <cell r="U32">
            <v>-0.85</v>
          </cell>
        </row>
        <row r="33">
          <cell r="B33">
            <v>28033</v>
          </cell>
          <cell r="C33">
            <v>19.2</v>
          </cell>
          <cell r="D33">
            <v>15.9</v>
          </cell>
          <cell r="E33">
            <v>180.1</v>
          </cell>
          <cell r="F33">
            <v>176.1</v>
          </cell>
          <cell r="G33">
            <v>142.6</v>
          </cell>
          <cell r="H33">
            <v>59</v>
          </cell>
          <cell r="I33">
            <v>5.9</v>
          </cell>
          <cell r="J33">
            <v>102.2</v>
          </cell>
          <cell r="K33">
            <v>5965.3</v>
          </cell>
          <cell r="L33">
            <v>3837.7</v>
          </cell>
          <cell r="M33">
            <v>1158.8</v>
          </cell>
          <cell r="N33">
            <v>30.2</v>
          </cell>
          <cell r="O33">
            <v>1886.6</v>
          </cell>
          <cell r="P33">
            <v>-0.24</v>
          </cell>
          <cell r="Q33">
            <v>5824.1</v>
          </cell>
          <cell r="R33">
            <v>403.5</v>
          </cell>
          <cell r="S33">
            <v>0</v>
          </cell>
          <cell r="T33">
            <v>0.08</v>
          </cell>
          <cell r="U33">
            <v>-0.31</v>
          </cell>
        </row>
        <row r="34">
          <cell r="B34">
            <v>28125</v>
          </cell>
          <cell r="C34">
            <v>20</v>
          </cell>
          <cell r="D34">
            <v>15.9</v>
          </cell>
          <cell r="E34">
            <v>182.7</v>
          </cell>
          <cell r="F34">
            <v>182.7</v>
          </cell>
          <cell r="G34">
            <v>145.9</v>
          </cell>
          <cell r="H34">
            <v>58.5</v>
          </cell>
          <cell r="I34">
            <v>6</v>
          </cell>
          <cell r="J34">
            <v>103.8</v>
          </cell>
          <cell r="K34">
            <v>6008.5</v>
          </cell>
          <cell r="L34">
            <v>3887.4</v>
          </cell>
          <cell r="M34">
            <v>1192.4000000000001</v>
          </cell>
          <cell r="N34">
            <v>30.678000000000001</v>
          </cell>
          <cell r="O34">
            <v>1934.3</v>
          </cell>
          <cell r="P34">
            <v>-0.02</v>
          </cell>
          <cell r="Q34">
            <v>5869.5</v>
          </cell>
          <cell r="R34">
            <v>410.8</v>
          </cell>
          <cell r="S34">
            <v>0</v>
          </cell>
          <cell r="T34">
            <v>0.11</v>
          </cell>
          <cell r="U34">
            <v>-0.14000000000000001</v>
          </cell>
        </row>
        <row r="35">
          <cell r="B35">
            <v>28215</v>
          </cell>
          <cell r="C35">
            <v>20.9</v>
          </cell>
          <cell r="D35">
            <v>16.2</v>
          </cell>
          <cell r="E35">
            <v>185.5</v>
          </cell>
          <cell r="F35">
            <v>188.8</v>
          </cell>
          <cell r="G35">
            <v>149</v>
          </cell>
          <cell r="H35">
            <v>62.9</v>
          </cell>
          <cell r="I35">
            <v>5.9</v>
          </cell>
          <cell r="J35">
            <v>109.3</v>
          </cell>
          <cell r="K35">
            <v>6079.5</v>
          </cell>
          <cell r="L35">
            <v>3933.3</v>
          </cell>
          <cell r="M35">
            <v>1228.2</v>
          </cell>
          <cell r="N35">
            <v>31.231000000000002</v>
          </cell>
          <cell r="O35">
            <v>1988.6</v>
          </cell>
          <cell r="P35">
            <v>0.76</v>
          </cell>
          <cell r="Q35">
            <v>5916.7</v>
          </cell>
          <cell r="R35">
            <v>421.2</v>
          </cell>
          <cell r="S35">
            <v>0</v>
          </cell>
          <cell r="T35">
            <v>0.31</v>
          </cell>
          <cell r="U35">
            <v>0.46</v>
          </cell>
        </row>
        <row r="36">
          <cell r="B36">
            <v>28306</v>
          </cell>
          <cell r="C36">
            <v>21.7</v>
          </cell>
          <cell r="D36">
            <v>17.5</v>
          </cell>
          <cell r="E36">
            <v>186.4</v>
          </cell>
          <cell r="F36">
            <v>195.7</v>
          </cell>
          <cell r="G36">
            <v>152.19999999999999</v>
          </cell>
          <cell r="H36">
            <v>68.400000000000006</v>
          </cell>
          <cell r="I36">
            <v>6</v>
          </cell>
          <cell r="J36">
            <v>112.1</v>
          </cell>
          <cell r="K36">
            <v>6197.7</v>
          </cell>
          <cell r="L36">
            <v>3954.6</v>
          </cell>
          <cell r="M36">
            <v>1256</v>
          </cell>
          <cell r="N36">
            <v>31.765999999999998</v>
          </cell>
          <cell r="O36">
            <v>2055.9</v>
          </cell>
          <cell r="P36">
            <v>0.81</v>
          </cell>
          <cell r="Q36">
            <v>5964.7</v>
          </cell>
          <cell r="R36">
            <v>431.4</v>
          </cell>
          <cell r="S36">
            <v>0</v>
          </cell>
          <cell r="T36">
            <v>0.53</v>
          </cell>
          <cell r="U36">
            <v>0.28000000000000003</v>
          </cell>
        </row>
        <row r="37">
          <cell r="B37">
            <v>28398</v>
          </cell>
          <cell r="C37">
            <v>22.5</v>
          </cell>
          <cell r="D37">
            <v>16.7</v>
          </cell>
          <cell r="E37">
            <v>191.7</v>
          </cell>
          <cell r="F37">
            <v>198.6</v>
          </cell>
          <cell r="G37">
            <v>155.1</v>
          </cell>
          <cell r="H37">
            <v>70.8</v>
          </cell>
          <cell r="I37">
            <v>5.9</v>
          </cell>
          <cell r="J37">
            <v>114.3</v>
          </cell>
          <cell r="K37">
            <v>6309.5</v>
          </cell>
          <cell r="L37">
            <v>3992</v>
          </cell>
          <cell r="M37">
            <v>1286.9000000000001</v>
          </cell>
          <cell r="N37">
            <v>32.243000000000002</v>
          </cell>
          <cell r="O37">
            <v>2118.5</v>
          </cell>
          <cell r="P37">
            <v>0.35</v>
          </cell>
          <cell r="Q37">
            <v>6013.7</v>
          </cell>
          <cell r="R37">
            <v>438</v>
          </cell>
          <cell r="S37">
            <v>0</v>
          </cell>
          <cell r="T37">
            <v>0.4</v>
          </cell>
          <cell r="U37">
            <v>-0.05</v>
          </cell>
        </row>
        <row r="38">
          <cell r="B38">
            <v>28490</v>
          </cell>
          <cell r="C38">
            <v>23.3</v>
          </cell>
          <cell r="D38">
            <v>16.5</v>
          </cell>
          <cell r="E38">
            <v>194.3</v>
          </cell>
          <cell r="F38">
            <v>208.5</v>
          </cell>
          <cell r="G38">
            <v>154</v>
          </cell>
          <cell r="H38">
            <v>71.8</v>
          </cell>
          <cell r="I38">
            <v>6</v>
          </cell>
          <cell r="J38">
            <v>116.7</v>
          </cell>
          <cell r="K38">
            <v>6309.7</v>
          </cell>
          <cell r="L38">
            <v>4052</v>
          </cell>
          <cell r="M38">
            <v>1324.8</v>
          </cell>
          <cell r="N38">
            <v>32.701999999999998</v>
          </cell>
          <cell r="O38">
            <v>2164.3000000000002</v>
          </cell>
          <cell r="P38">
            <v>-0.23</v>
          </cell>
          <cell r="Q38">
            <v>6063.6</v>
          </cell>
          <cell r="R38">
            <v>446.7</v>
          </cell>
          <cell r="S38">
            <v>0</v>
          </cell>
          <cell r="T38">
            <v>-0.28000000000000003</v>
          </cell>
          <cell r="U38">
            <v>0.06</v>
          </cell>
        </row>
        <row r="39">
          <cell r="B39">
            <v>28580</v>
          </cell>
          <cell r="C39">
            <v>24.2</v>
          </cell>
          <cell r="D39">
            <v>17.5</v>
          </cell>
          <cell r="E39">
            <v>197.7</v>
          </cell>
          <cell r="F39">
            <v>212</v>
          </cell>
          <cell r="G39">
            <v>158.19999999999999</v>
          </cell>
          <cell r="H39">
            <v>66.2</v>
          </cell>
          <cell r="I39">
            <v>6.3</v>
          </cell>
          <cell r="J39">
            <v>123.9</v>
          </cell>
          <cell r="K39">
            <v>6329.8</v>
          </cell>
          <cell r="L39">
            <v>4074.8</v>
          </cell>
          <cell r="M39">
            <v>1354.1</v>
          </cell>
          <cell r="N39">
            <v>33.238</v>
          </cell>
          <cell r="O39">
            <v>2202.8000000000002</v>
          </cell>
          <cell r="P39">
            <v>-0.03</v>
          </cell>
          <cell r="Q39">
            <v>6114.6</v>
          </cell>
          <cell r="R39">
            <v>452.6</v>
          </cell>
          <cell r="S39">
            <v>0</v>
          </cell>
          <cell r="T39">
            <v>-0.01</v>
          </cell>
          <cell r="U39">
            <v>-0.03</v>
          </cell>
        </row>
        <row r="40">
          <cell r="B40">
            <v>28671</v>
          </cell>
          <cell r="C40">
            <v>25</v>
          </cell>
          <cell r="D40">
            <v>18.600000000000001</v>
          </cell>
          <cell r="E40">
            <v>199</v>
          </cell>
          <cell r="F40">
            <v>223.1</v>
          </cell>
          <cell r="G40">
            <v>164.7</v>
          </cell>
          <cell r="H40">
            <v>80</v>
          </cell>
          <cell r="I40">
            <v>6.6</v>
          </cell>
          <cell r="J40">
            <v>129</v>
          </cell>
          <cell r="K40">
            <v>6574.4</v>
          </cell>
          <cell r="L40">
            <v>4161.8999999999996</v>
          </cell>
          <cell r="M40">
            <v>1411.4</v>
          </cell>
          <cell r="N40">
            <v>33.920999999999999</v>
          </cell>
          <cell r="O40">
            <v>2331.6</v>
          </cell>
          <cell r="P40">
            <v>2.13</v>
          </cell>
          <cell r="Q40">
            <v>6168.3</v>
          </cell>
          <cell r="R40">
            <v>472.3</v>
          </cell>
          <cell r="S40">
            <v>0</v>
          </cell>
          <cell r="T40">
            <v>0.77</v>
          </cell>
          <cell r="U40">
            <v>1.36</v>
          </cell>
        </row>
        <row r="41">
          <cell r="B41">
            <v>28763</v>
          </cell>
          <cell r="C41">
            <v>26</v>
          </cell>
          <cell r="D41">
            <v>18.899999999999999</v>
          </cell>
          <cell r="E41">
            <v>207.1</v>
          </cell>
          <cell r="F41">
            <v>236.3</v>
          </cell>
          <cell r="G41">
            <v>161.4</v>
          </cell>
          <cell r="H41">
            <v>80.2</v>
          </cell>
          <cell r="I41">
            <v>7.2</v>
          </cell>
          <cell r="J41">
            <v>133.4</v>
          </cell>
          <cell r="K41">
            <v>6640.5</v>
          </cell>
          <cell r="L41">
            <v>4179.3999999999996</v>
          </cell>
          <cell r="M41">
            <v>1442.2</v>
          </cell>
          <cell r="N41">
            <v>34.517000000000003</v>
          </cell>
          <cell r="O41">
            <v>2395.1</v>
          </cell>
          <cell r="P41">
            <v>0.73</v>
          </cell>
          <cell r="Q41">
            <v>6222.3</v>
          </cell>
          <cell r="R41">
            <v>484.2</v>
          </cell>
          <cell r="S41">
            <v>0</v>
          </cell>
          <cell r="T41">
            <v>0.23</v>
          </cell>
          <cell r="U41">
            <v>0.5</v>
          </cell>
        </row>
        <row r="42">
          <cell r="B42">
            <v>28855</v>
          </cell>
          <cell r="C42">
            <v>27</v>
          </cell>
          <cell r="D42">
            <v>19.5</v>
          </cell>
          <cell r="E42">
            <v>209.9</v>
          </cell>
          <cell r="F42">
            <v>247.2</v>
          </cell>
          <cell r="G42">
            <v>163.5</v>
          </cell>
          <cell r="H42">
            <v>85</v>
          </cell>
          <cell r="I42">
            <v>7.9</v>
          </cell>
          <cell r="J42">
            <v>138.80000000000001</v>
          </cell>
          <cell r="K42">
            <v>6729.8</v>
          </cell>
          <cell r="L42">
            <v>4213.1000000000004</v>
          </cell>
          <cell r="M42">
            <v>1481.4</v>
          </cell>
          <cell r="N42">
            <v>35.168999999999997</v>
          </cell>
          <cell r="O42">
            <v>2476.9</v>
          </cell>
          <cell r="P42">
            <v>0.73</v>
          </cell>
          <cell r="Q42">
            <v>6276</v>
          </cell>
          <cell r="R42">
            <v>496.2</v>
          </cell>
          <cell r="S42">
            <v>0</v>
          </cell>
          <cell r="T42">
            <v>0.31</v>
          </cell>
          <cell r="U42">
            <v>0.42</v>
          </cell>
        </row>
        <row r="43">
          <cell r="B43">
            <v>28945</v>
          </cell>
          <cell r="C43">
            <v>28</v>
          </cell>
          <cell r="D43">
            <v>20</v>
          </cell>
          <cell r="E43">
            <v>214.9</v>
          </cell>
          <cell r="F43">
            <v>253.6</v>
          </cell>
          <cell r="G43">
            <v>168.1</v>
          </cell>
          <cell r="H43">
            <v>81.900000000000006</v>
          </cell>
          <cell r="I43">
            <v>8.1999999999999993</v>
          </cell>
          <cell r="J43">
            <v>146</v>
          </cell>
          <cell r="K43">
            <v>6741.9</v>
          </cell>
          <cell r="L43">
            <v>4234.8999999999996</v>
          </cell>
          <cell r="M43">
            <v>1517.1</v>
          </cell>
          <cell r="N43">
            <v>35.831000000000003</v>
          </cell>
          <cell r="O43">
            <v>2526.6</v>
          </cell>
          <cell r="P43">
            <v>-0.79</v>
          </cell>
          <cell r="Q43">
            <v>6328.6</v>
          </cell>
          <cell r="R43">
            <v>501.8</v>
          </cell>
          <cell r="S43">
            <v>0</v>
          </cell>
          <cell r="T43">
            <v>-0.05</v>
          </cell>
          <cell r="U43">
            <v>-0.73</v>
          </cell>
        </row>
        <row r="44">
          <cell r="B44">
            <v>29036</v>
          </cell>
          <cell r="C44">
            <v>29.2</v>
          </cell>
          <cell r="D44">
            <v>20.8</v>
          </cell>
          <cell r="E44">
            <v>219.2</v>
          </cell>
          <cell r="F44">
            <v>262</v>
          </cell>
          <cell r="G44">
            <v>169.7</v>
          </cell>
          <cell r="H44">
            <v>82.1</v>
          </cell>
          <cell r="I44">
            <v>8.8000000000000007</v>
          </cell>
          <cell r="J44">
            <v>150.30000000000001</v>
          </cell>
          <cell r="K44">
            <v>6749.1</v>
          </cell>
          <cell r="L44">
            <v>4232.2</v>
          </cell>
          <cell r="M44">
            <v>1557.6</v>
          </cell>
          <cell r="N44">
            <v>36.81</v>
          </cell>
          <cell r="O44">
            <v>2591.1999999999998</v>
          </cell>
          <cell r="P44">
            <v>0.77</v>
          </cell>
          <cell r="Q44">
            <v>6379</v>
          </cell>
          <cell r="R44">
            <v>516.5</v>
          </cell>
          <cell r="S44">
            <v>0</v>
          </cell>
          <cell r="T44">
            <v>0.37</v>
          </cell>
          <cell r="U44">
            <v>0.4</v>
          </cell>
        </row>
        <row r="45">
          <cell r="B45">
            <v>29128</v>
          </cell>
          <cell r="C45">
            <v>30.5</v>
          </cell>
          <cell r="D45">
            <v>21.1</v>
          </cell>
          <cell r="E45">
            <v>234.6</v>
          </cell>
          <cell r="F45">
            <v>274.8</v>
          </cell>
          <cell r="G45">
            <v>172.8</v>
          </cell>
          <cell r="H45">
            <v>81</v>
          </cell>
          <cell r="I45">
            <v>9.5</v>
          </cell>
          <cell r="J45">
            <v>155.4</v>
          </cell>
          <cell r="K45">
            <v>6799.2</v>
          </cell>
          <cell r="L45">
            <v>4273.3</v>
          </cell>
          <cell r="M45">
            <v>1611.9</v>
          </cell>
          <cell r="N45">
            <v>37.723999999999997</v>
          </cell>
          <cell r="O45">
            <v>2667.6</v>
          </cell>
          <cell r="P45">
            <v>0.24</v>
          </cell>
          <cell r="Q45">
            <v>6427.3</v>
          </cell>
          <cell r="R45">
            <v>533.1</v>
          </cell>
          <cell r="S45">
            <v>0</v>
          </cell>
          <cell r="T45">
            <v>0.09</v>
          </cell>
          <cell r="U45">
            <v>0.15</v>
          </cell>
        </row>
        <row r="46">
          <cell r="B46">
            <v>29220</v>
          </cell>
          <cell r="C46">
            <v>32</v>
          </cell>
          <cell r="D46">
            <v>22.4</v>
          </cell>
          <cell r="E46">
            <v>240.7</v>
          </cell>
          <cell r="F46">
            <v>285.2</v>
          </cell>
          <cell r="G46">
            <v>175.7</v>
          </cell>
          <cell r="H46">
            <v>77.900000000000006</v>
          </cell>
          <cell r="I46">
            <v>10.6</v>
          </cell>
          <cell r="J46">
            <v>159.4</v>
          </cell>
          <cell r="K46">
            <v>6816.2</v>
          </cell>
          <cell r="L46">
            <v>4284</v>
          </cell>
          <cell r="M46">
            <v>1655</v>
          </cell>
          <cell r="N46">
            <v>38.637</v>
          </cell>
          <cell r="O46">
            <v>2723.9</v>
          </cell>
          <cell r="P46">
            <v>0.52</v>
          </cell>
          <cell r="Q46">
            <v>6472.9</v>
          </cell>
          <cell r="R46">
            <v>547.79999999999995</v>
          </cell>
          <cell r="S46">
            <v>0</v>
          </cell>
          <cell r="T46">
            <v>0.04</v>
          </cell>
          <cell r="U46">
            <v>0.48</v>
          </cell>
        </row>
        <row r="47">
          <cell r="B47">
            <v>29311</v>
          </cell>
          <cell r="C47">
            <v>33.6</v>
          </cell>
          <cell r="D47">
            <v>23.4</v>
          </cell>
          <cell r="E47">
            <v>251.2</v>
          </cell>
          <cell r="F47">
            <v>284.8</v>
          </cell>
          <cell r="G47">
            <v>180.3</v>
          </cell>
          <cell r="H47">
            <v>85.4</v>
          </cell>
          <cell r="I47">
            <v>11.6</v>
          </cell>
          <cell r="J47">
            <v>161.9</v>
          </cell>
          <cell r="K47">
            <v>6837.6</v>
          </cell>
          <cell r="L47">
            <v>4277.8999999999996</v>
          </cell>
          <cell r="M47">
            <v>1702.3</v>
          </cell>
          <cell r="N47">
            <v>39.796999999999997</v>
          </cell>
          <cell r="O47">
            <v>2789.8</v>
          </cell>
          <cell r="P47">
            <v>1.18</v>
          </cell>
          <cell r="Q47">
            <v>6513.9</v>
          </cell>
          <cell r="R47">
            <v>568.79999999999995</v>
          </cell>
          <cell r="S47">
            <v>0</v>
          </cell>
          <cell r="T47">
            <v>0.99</v>
          </cell>
          <cell r="U47">
            <v>0.19</v>
          </cell>
        </row>
        <row r="48">
          <cell r="B48">
            <v>29402</v>
          </cell>
          <cell r="C48">
            <v>35.299999999999997</v>
          </cell>
          <cell r="D48">
            <v>22.2</v>
          </cell>
          <cell r="E48">
            <v>256.2</v>
          </cell>
          <cell r="F48">
            <v>292.2</v>
          </cell>
          <cell r="G48">
            <v>187.3</v>
          </cell>
          <cell r="H48">
            <v>64.900000000000006</v>
          </cell>
          <cell r="I48">
            <v>12.3</v>
          </cell>
          <cell r="J48">
            <v>162.9</v>
          </cell>
          <cell r="K48">
            <v>6696.8</v>
          </cell>
          <cell r="L48">
            <v>4181.5</v>
          </cell>
          <cell r="M48">
            <v>1704.7</v>
          </cell>
          <cell r="N48">
            <v>40.771000000000001</v>
          </cell>
          <cell r="O48">
            <v>2797.4</v>
          </cell>
          <cell r="P48">
            <v>0.18</v>
          </cell>
          <cell r="Q48">
            <v>6549</v>
          </cell>
          <cell r="R48">
            <v>588.5</v>
          </cell>
          <cell r="S48">
            <v>1</v>
          </cell>
          <cell r="T48">
            <v>0.77</v>
          </cell>
          <cell r="U48">
            <v>-0.59</v>
          </cell>
        </row>
        <row r="49">
          <cell r="B49">
            <v>29494</v>
          </cell>
          <cell r="C49">
            <v>37</v>
          </cell>
          <cell r="D49">
            <v>24.2</v>
          </cell>
          <cell r="E49">
            <v>287.89999999999998</v>
          </cell>
          <cell r="F49">
            <v>302.2</v>
          </cell>
          <cell r="G49">
            <v>194.2</v>
          </cell>
          <cell r="H49">
            <v>72.099999999999994</v>
          </cell>
          <cell r="I49">
            <v>11</v>
          </cell>
          <cell r="J49">
            <v>167</v>
          </cell>
          <cell r="K49">
            <v>6688.8</v>
          </cell>
          <cell r="L49">
            <v>4227.3999999999996</v>
          </cell>
          <cell r="M49">
            <v>1763.8</v>
          </cell>
          <cell r="N49">
            <v>41.723999999999997</v>
          </cell>
          <cell r="O49">
            <v>2856.5</v>
          </cell>
          <cell r="P49">
            <v>-1.1499999999999999</v>
          </cell>
          <cell r="Q49">
            <v>6582.7</v>
          </cell>
          <cell r="R49">
            <v>592.20000000000005</v>
          </cell>
          <cell r="S49">
            <v>1</v>
          </cell>
          <cell r="T49">
            <v>-0.45</v>
          </cell>
          <cell r="U49">
            <v>-0.7</v>
          </cell>
        </row>
        <row r="50">
          <cell r="B50">
            <v>29586</v>
          </cell>
          <cell r="C50">
            <v>38.799999999999997</v>
          </cell>
          <cell r="D50">
            <v>25.6</v>
          </cell>
          <cell r="E50">
            <v>290.7</v>
          </cell>
          <cell r="F50">
            <v>318.89999999999998</v>
          </cell>
          <cell r="G50">
            <v>200.3</v>
          </cell>
          <cell r="H50">
            <v>79.5</v>
          </cell>
          <cell r="I50">
            <v>11.9</v>
          </cell>
          <cell r="J50">
            <v>173</v>
          </cell>
          <cell r="K50">
            <v>6813.5</v>
          </cell>
          <cell r="L50">
            <v>4284.5</v>
          </cell>
          <cell r="M50">
            <v>1831.9</v>
          </cell>
          <cell r="N50">
            <v>42.756999999999998</v>
          </cell>
          <cell r="O50">
            <v>2985.6</v>
          </cell>
          <cell r="P50">
            <v>0</v>
          </cell>
          <cell r="Q50">
            <v>6616.7</v>
          </cell>
          <cell r="R50">
            <v>608.9</v>
          </cell>
          <cell r="S50">
            <v>0</v>
          </cell>
          <cell r="T50">
            <v>0.22</v>
          </cell>
          <cell r="U50">
            <v>-0.21</v>
          </cell>
        </row>
        <row r="51">
          <cell r="B51">
            <v>29676</v>
          </cell>
          <cell r="C51">
            <v>40.700000000000003</v>
          </cell>
          <cell r="D51">
            <v>26.5</v>
          </cell>
          <cell r="E51">
            <v>296.10000000000002</v>
          </cell>
          <cell r="F51">
            <v>330.9</v>
          </cell>
          <cell r="G51">
            <v>220.3</v>
          </cell>
          <cell r="H51">
            <v>78.099999999999994</v>
          </cell>
          <cell r="I51">
            <v>13</v>
          </cell>
          <cell r="J51">
            <v>189.9</v>
          </cell>
          <cell r="K51">
            <v>6947</v>
          </cell>
          <cell r="L51">
            <v>4298.8</v>
          </cell>
          <cell r="M51">
            <v>1885.7</v>
          </cell>
          <cell r="N51">
            <v>43.866</v>
          </cell>
          <cell r="O51">
            <v>3124.2</v>
          </cell>
          <cell r="P51">
            <v>1.1100000000000001</v>
          </cell>
          <cell r="Q51">
            <v>6652.9</v>
          </cell>
          <cell r="R51">
            <v>633.4</v>
          </cell>
          <cell r="S51">
            <v>0</v>
          </cell>
          <cell r="T51">
            <v>0.76</v>
          </cell>
          <cell r="U51">
            <v>0.35</v>
          </cell>
        </row>
        <row r="52">
          <cell r="B52">
            <v>29767</v>
          </cell>
          <cell r="C52">
            <v>42.6</v>
          </cell>
          <cell r="D52">
            <v>28.1</v>
          </cell>
          <cell r="E52">
            <v>299</v>
          </cell>
          <cell r="F52">
            <v>342.7</v>
          </cell>
          <cell r="G52">
            <v>224.8</v>
          </cell>
          <cell r="H52">
            <v>69.099999999999994</v>
          </cell>
          <cell r="I52">
            <v>13.6</v>
          </cell>
          <cell r="J52">
            <v>193.6</v>
          </cell>
          <cell r="K52">
            <v>6895.6</v>
          </cell>
          <cell r="L52">
            <v>4299.2</v>
          </cell>
          <cell r="M52">
            <v>1917.5</v>
          </cell>
          <cell r="N52">
            <v>44.600999999999999</v>
          </cell>
          <cell r="O52">
            <v>3162.5</v>
          </cell>
          <cell r="P52">
            <v>0.16</v>
          </cell>
          <cell r="Q52">
            <v>6694.6</v>
          </cell>
          <cell r="R52">
            <v>648.70000000000005</v>
          </cell>
          <cell r="S52">
            <v>0</v>
          </cell>
          <cell r="T52">
            <v>0.98</v>
          </cell>
          <cell r="U52">
            <v>-0.82</v>
          </cell>
        </row>
        <row r="53">
          <cell r="B53">
            <v>29859</v>
          </cell>
          <cell r="C53">
            <v>44.4</v>
          </cell>
          <cell r="D53">
            <v>28.3</v>
          </cell>
          <cell r="E53">
            <v>317</v>
          </cell>
          <cell r="F53">
            <v>356.9</v>
          </cell>
          <cell r="G53">
            <v>226.3</v>
          </cell>
          <cell r="H53">
            <v>71.599999999999994</v>
          </cell>
          <cell r="I53">
            <v>14.5</v>
          </cell>
          <cell r="J53">
            <v>198.4</v>
          </cell>
          <cell r="K53">
            <v>6978.1</v>
          </cell>
          <cell r="L53">
            <v>4319</v>
          </cell>
          <cell r="M53">
            <v>1958.1</v>
          </cell>
          <cell r="N53">
            <v>45.335999999999999</v>
          </cell>
          <cell r="O53">
            <v>3260.6</v>
          </cell>
          <cell r="P53">
            <v>-0.26</v>
          </cell>
          <cell r="Q53">
            <v>6739.5</v>
          </cell>
          <cell r="R53">
            <v>657.8</v>
          </cell>
          <cell r="S53">
            <v>0</v>
          </cell>
          <cell r="T53">
            <v>-0.14000000000000001</v>
          </cell>
          <cell r="U53">
            <v>-0.12</v>
          </cell>
        </row>
        <row r="54">
          <cell r="B54">
            <v>29951</v>
          </cell>
          <cell r="C54">
            <v>46.3</v>
          </cell>
          <cell r="D54">
            <v>28</v>
          </cell>
          <cell r="E54">
            <v>319.2</v>
          </cell>
          <cell r="F54">
            <v>352.7</v>
          </cell>
          <cell r="G54">
            <v>225.3</v>
          </cell>
          <cell r="H54">
            <v>62.4</v>
          </cell>
          <cell r="I54">
            <v>15</v>
          </cell>
          <cell r="J54">
            <v>201</v>
          </cell>
          <cell r="K54">
            <v>6902.1</v>
          </cell>
          <cell r="L54">
            <v>4289.5</v>
          </cell>
          <cell r="M54">
            <v>1974.4</v>
          </cell>
          <cell r="N54">
            <v>46.030999999999999</v>
          </cell>
          <cell r="O54">
            <v>3280.8</v>
          </cell>
          <cell r="P54">
            <v>1.05</v>
          </cell>
          <cell r="Q54">
            <v>6787.7</v>
          </cell>
          <cell r="R54">
            <v>677.7</v>
          </cell>
          <cell r="S54">
            <v>1</v>
          </cell>
          <cell r="T54">
            <v>0.72</v>
          </cell>
          <cell r="U54">
            <v>0.33</v>
          </cell>
        </row>
        <row r="55">
          <cell r="B55">
            <v>30041</v>
          </cell>
          <cell r="C55">
            <v>48.2</v>
          </cell>
          <cell r="D55">
            <v>28.8</v>
          </cell>
          <cell r="E55">
            <v>324.3</v>
          </cell>
          <cell r="F55">
            <v>352.5</v>
          </cell>
          <cell r="G55">
            <v>223.4</v>
          </cell>
          <cell r="H55">
            <v>50.6</v>
          </cell>
          <cell r="I55">
            <v>15.1</v>
          </cell>
          <cell r="J55">
            <v>206</v>
          </cell>
          <cell r="K55">
            <v>6794.9</v>
          </cell>
          <cell r="L55">
            <v>4321.1000000000004</v>
          </cell>
          <cell r="M55">
            <v>2014.2</v>
          </cell>
          <cell r="N55">
            <v>46.616</v>
          </cell>
          <cell r="O55">
            <v>3274.3</v>
          </cell>
          <cell r="P55">
            <v>-0.05</v>
          </cell>
          <cell r="Q55">
            <v>6842.8</v>
          </cell>
          <cell r="R55">
            <v>688.1</v>
          </cell>
          <cell r="S55">
            <v>1</v>
          </cell>
          <cell r="T55">
            <v>7.0000000000000007E-2</v>
          </cell>
          <cell r="U55">
            <v>-0.11</v>
          </cell>
        </row>
        <row r="56">
          <cell r="B56">
            <v>30132</v>
          </cell>
          <cell r="C56">
            <v>50.1</v>
          </cell>
          <cell r="D56">
            <v>30.2</v>
          </cell>
          <cell r="E56">
            <v>333.2</v>
          </cell>
          <cell r="F56">
            <v>359.7</v>
          </cell>
          <cell r="G56">
            <v>224.7</v>
          </cell>
          <cell r="H56">
            <v>52.7</v>
          </cell>
          <cell r="I56">
            <v>15.7</v>
          </cell>
          <cell r="J56">
            <v>208</v>
          </cell>
          <cell r="K56">
            <v>6825.9</v>
          </cell>
          <cell r="L56">
            <v>4334.3</v>
          </cell>
          <cell r="M56">
            <v>2039.6</v>
          </cell>
          <cell r="N56">
            <v>47.064</v>
          </cell>
          <cell r="O56">
            <v>3332</v>
          </cell>
          <cell r="P56">
            <v>0.34</v>
          </cell>
          <cell r="Q56">
            <v>6899.7</v>
          </cell>
          <cell r="R56">
            <v>703.1</v>
          </cell>
          <cell r="S56">
            <v>1</v>
          </cell>
          <cell r="T56">
            <v>0.19</v>
          </cell>
          <cell r="U56">
            <v>0.15</v>
          </cell>
        </row>
        <row r="57">
          <cell r="B57">
            <v>30224</v>
          </cell>
          <cell r="C57">
            <v>51.8</v>
          </cell>
          <cell r="D57">
            <v>30.8</v>
          </cell>
          <cell r="E57">
            <v>349.7</v>
          </cell>
          <cell r="F57">
            <v>350.1</v>
          </cell>
          <cell r="G57">
            <v>228.7</v>
          </cell>
          <cell r="H57">
            <v>53.2</v>
          </cell>
          <cell r="I57">
            <v>15.4</v>
          </cell>
          <cell r="J57">
            <v>210.3</v>
          </cell>
          <cell r="K57">
            <v>6799.8</v>
          </cell>
          <cell r="L57">
            <v>4363.3</v>
          </cell>
          <cell r="M57">
            <v>2085.6999999999998</v>
          </cell>
          <cell r="N57">
            <v>47.808</v>
          </cell>
          <cell r="O57">
            <v>3366.3</v>
          </cell>
          <cell r="P57">
            <v>0.68</v>
          </cell>
          <cell r="Q57">
            <v>6958.4</v>
          </cell>
          <cell r="R57">
            <v>717.3</v>
          </cell>
          <cell r="S57">
            <v>1</v>
          </cell>
          <cell r="T57">
            <v>0.68</v>
          </cell>
          <cell r="U57">
            <v>0</v>
          </cell>
        </row>
        <row r="58">
          <cell r="B58">
            <v>30316</v>
          </cell>
          <cell r="C58">
            <v>53.6</v>
          </cell>
          <cell r="D58">
            <v>30.8</v>
          </cell>
          <cell r="E58">
            <v>365.2</v>
          </cell>
          <cell r="F58">
            <v>356.6</v>
          </cell>
          <cell r="G58">
            <v>226.9</v>
          </cell>
          <cell r="H58">
            <v>48.6</v>
          </cell>
          <cell r="I58">
            <v>14.6</v>
          </cell>
          <cell r="J58">
            <v>211.2</v>
          </cell>
          <cell r="K58">
            <v>6802.5</v>
          </cell>
          <cell r="L58">
            <v>4439.7</v>
          </cell>
          <cell r="M58">
            <v>2145.6</v>
          </cell>
          <cell r="N58">
            <v>48.335000000000001</v>
          </cell>
          <cell r="O58">
            <v>3402.6</v>
          </cell>
          <cell r="P58">
            <v>1.3</v>
          </cell>
          <cell r="Q58">
            <v>7018.2</v>
          </cell>
          <cell r="R58">
            <v>737.4</v>
          </cell>
          <cell r="S58">
            <v>1</v>
          </cell>
          <cell r="T58">
            <v>0.98</v>
          </cell>
          <cell r="U58">
            <v>0.32</v>
          </cell>
        </row>
        <row r="59">
          <cell r="B59">
            <v>30406</v>
          </cell>
          <cell r="C59">
            <v>55.2</v>
          </cell>
          <cell r="D59">
            <v>33.200000000000003</v>
          </cell>
          <cell r="E59">
            <v>368</v>
          </cell>
          <cell r="F59">
            <v>350.9</v>
          </cell>
          <cell r="G59">
            <v>230.8</v>
          </cell>
          <cell r="H59">
            <v>50.2</v>
          </cell>
          <cell r="I59">
            <v>13.9</v>
          </cell>
          <cell r="J59">
            <v>218.9</v>
          </cell>
          <cell r="K59">
            <v>6892.1</v>
          </cell>
          <cell r="L59">
            <v>4483.6000000000004</v>
          </cell>
          <cell r="M59">
            <v>2184.6</v>
          </cell>
          <cell r="N59">
            <v>48.734999999999999</v>
          </cell>
          <cell r="O59">
            <v>3473.4</v>
          </cell>
          <cell r="P59">
            <v>0.81</v>
          </cell>
          <cell r="Q59">
            <v>7075.6</v>
          </cell>
          <cell r="R59">
            <v>747.9</v>
          </cell>
          <cell r="S59">
            <v>0</v>
          </cell>
          <cell r="T59">
            <v>0.67</v>
          </cell>
          <cell r="U59">
            <v>0.15</v>
          </cell>
        </row>
        <row r="60">
          <cell r="B60">
            <v>30497</v>
          </cell>
          <cell r="C60">
            <v>56.9</v>
          </cell>
          <cell r="D60">
            <v>33.4</v>
          </cell>
          <cell r="E60">
            <v>373.7</v>
          </cell>
          <cell r="F60">
            <v>359.6</v>
          </cell>
          <cell r="G60">
            <v>239.7</v>
          </cell>
          <cell r="H60">
            <v>65.3</v>
          </cell>
          <cell r="I60">
            <v>13.9</v>
          </cell>
          <cell r="J60">
            <v>222.9</v>
          </cell>
          <cell r="K60">
            <v>7049</v>
          </cell>
          <cell r="L60">
            <v>4574.8999999999996</v>
          </cell>
          <cell r="M60">
            <v>2249.4</v>
          </cell>
          <cell r="N60">
            <v>49.18</v>
          </cell>
          <cell r="O60">
            <v>3578.8</v>
          </cell>
          <cell r="P60">
            <v>0.73</v>
          </cell>
          <cell r="Q60">
            <v>7133.1</v>
          </cell>
          <cell r="R60">
            <v>761.1</v>
          </cell>
          <cell r="S60">
            <v>0</v>
          </cell>
          <cell r="T60">
            <v>0.81</v>
          </cell>
          <cell r="U60">
            <v>-0.08</v>
          </cell>
        </row>
        <row r="61">
          <cell r="B61">
            <v>30589</v>
          </cell>
          <cell r="C61">
            <v>58.7</v>
          </cell>
          <cell r="D61">
            <v>34</v>
          </cell>
          <cell r="E61">
            <v>368.5</v>
          </cell>
          <cell r="F61">
            <v>345.4</v>
          </cell>
          <cell r="G61">
            <v>245.3</v>
          </cell>
          <cell r="H61">
            <v>74</v>
          </cell>
          <cell r="I61">
            <v>14.3</v>
          </cell>
          <cell r="J61">
            <v>227.7</v>
          </cell>
          <cell r="K61">
            <v>7189.9</v>
          </cell>
          <cell r="L61">
            <v>4657</v>
          </cell>
          <cell r="M61">
            <v>2319.9</v>
          </cell>
          <cell r="N61">
            <v>49.826999999999998</v>
          </cell>
          <cell r="O61">
            <v>3689.2</v>
          </cell>
          <cell r="P61">
            <v>1.49</v>
          </cell>
          <cell r="Q61">
            <v>7191.6</v>
          </cell>
          <cell r="R61">
            <v>782.2</v>
          </cell>
          <cell r="S61">
            <v>0</v>
          </cell>
          <cell r="T61">
            <v>1.1200000000000001</v>
          </cell>
          <cell r="U61">
            <v>0.38</v>
          </cell>
        </row>
        <row r="62">
          <cell r="B62">
            <v>30681</v>
          </cell>
          <cell r="C62">
            <v>60.4</v>
          </cell>
          <cell r="D62">
            <v>34.9</v>
          </cell>
          <cell r="E62">
            <v>371.8</v>
          </cell>
          <cell r="F62">
            <v>355.7</v>
          </cell>
          <cell r="G62">
            <v>252.2</v>
          </cell>
          <cell r="H62">
            <v>76.099999999999994</v>
          </cell>
          <cell r="I62">
            <v>14.8</v>
          </cell>
          <cell r="J62">
            <v>234.3</v>
          </cell>
          <cell r="K62">
            <v>7339.9</v>
          </cell>
          <cell r="L62">
            <v>4731.2</v>
          </cell>
          <cell r="M62">
            <v>2372.5</v>
          </cell>
          <cell r="N62">
            <v>50.155999999999999</v>
          </cell>
          <cell r="O62">
            <v>3794.7</v>
          </cell>
          <cell r="P62">
            <v>-1.3</v>
          </cell>
          <cell r="Q62">
            <v>7251.4</v>
          </cell>
          <cell r="R62">
            <v>775.1</v>
          </cell>
          <cell r="S62">
            <v>0</v>
          </cell>
          <cell r="T62">
            <v>-1.34</v>
          </cell>
          <cell r="U62">
            <v>0.04</v>
          </cell>
        </row>
        <row r="63">
          <cell r="B63">
            <v>30772</v>
          </cell>
          <cell r="C63">
            <v>62.5</v>
          </cell>
          <cell r="D63">
            <v>35.700000000000003</v>
          </cell>
          <cell r="E63">
            <v>376.3</v>
          </cell>
          <cell r="F63">
            <v>361.2</v>
          </cell>
          <cell r="G63">
            <v>260.39999999999998</v>
          </cell>
          <cell r="H63">
            <v>88.4</v>
          </cell>
          <cell r="I63">
            <v>15.4</v>
          </cell>
          <cell r="J63">
            <v>249.5</v>
          </cell>
          <cell r="K63">
            <v>7483.4</v>
          </cell>
          <cell r="L63">
            <v>4770.5</v>
          </cell>
          <cell r="M63">
            <v>2418.1999999999998</v>
          </cell>
          <cell r="N63">
            <v>50.698</v>
          </cell>
          <cell r="O63">
            <v>3908.1</v>
          </cell>
          <cell r="P63">
            <v>0.92</v>
          </cell>
          <cell r="Q63">
            <v>7313.7</v>
          </cell>
          <cell r="R63">
            <v>794</v>
          </cell>
          <cell r="S63">
            <v>0</v>
          </cell>
          <cell r="T63">
            <v>0.38</v>
          </cell>
          <cell r="U63">
            <v>0.54</v>
          </cell>
        </row>
        <row r="64">
          <cell r="B64">
            <v>30863</v>
          </cell>
          <cell r="C64">
            <v>64.099999999999994</v>
          </cell>
          <cell r="D64">
            <v>36.200000000000003</v>
          </cell>
          <cell r="E64">
            <v>379</v>
          </cell>
          <cell r="F64">
            <v>370.4</v>
          </cell>
          <cell r="G64">
            <v>266.8</v>
          </cell>
          <cell r="H64">
            <v>87.1</v>
          </cell>
          <cell r="I64">
            <v>15.7</v>
          </cell>
          <cell r="J64">
            <v>255.5</v>
          </cell>
          <cell r="K64">
            <v>7612.7</v>
          </cell>
          <cell r="L64">
            <v>4837.3</v>
          </cell>
          <cell r="M64">
            <v>2475.9</v>
          </cell>
          <cell r="N64">
            <v>51.189</v>
          </cell>
          <cell r="O64">
            <v>4009.6</v>
          </cell>
          <cell r="P64">
            <v>1.82</v>
          </cell>
          <cell r="Q64">
            <v>7379</v>
          </cell>
          <cell r="R64">
            <v>819.1</v>
          </cell>
          <cell r="S64">
            <v>0</v>
          </cell>
          <cell r="T64">
            <v>1.26</v>
          </cell>
          <cell r="U64">
            <v>0.56000000000000005</v>
          </cell>
        </row>
        <row r="65">
          <cell r="B65">
            <v>30955</v>
          </cell>
          <cell r="C65">
            <v>65.599999999999994</v>
          </cell>
          <cell r="D65">
            <v>36.799999999999997</v>
          </cell>
          <cell r="E65">
            <v>380.4</v>
          </cell>
          <cell r="F65">
            <v>384.1</v>
          </cell>
          <cell r="G65">
            <v>271.3</v>
          </cell>
          <cell r="H65">
            <v>74.7</v>
          </cell>
          <cell r="I65">
            <v>16.3</v>
          </cell>
          <cell r="J65">
            <v>260.5</v>
          </cell>
          <cell r="K65">
            <v>7686.1</v>
          </cell>
          <cell r="L65">
            <v>4873.2</v>
          </cell>
          <cell r="M65">
            <v>2513.5</v>
          </cell>
          <cell r="N65">
            <v>51.584000000000003</v>
          </cell>
          <cell r="O65">
            <v>4084.3</v>
          </cell>
          <cell r="P65">
            <v>0.69</v>
          </cell>
          <cell r="Q65">
            <v>7446</v>
          </cell>
          <cell r="R65">
            <v>835.7</v>
          </cell>
          <cell r="S65">
            <v>0</v>
          </cell>
          <cell r="T65">
            <v>-0.02</v>
          </cell>
          <cell r="U65">
            <v>0.71</v>
          </cell>
        </row>
        <row r="66">
          <cell r="B66">
            <v>31047</v>
          </cell>
          <cell r="C66">
            <v>66.900000000000006</v>
          </cell>
          <cell r="D66">
            <v>37.6</v>
          </cell>
          <cell r="E66">
            <v>387.9</v>
          </cell>
          <cell r="F66">
            <v>395.9</v>
          </cell>
          <cell r="G66">
            <v>276.39999999999998</v>
          </cell>
          <cell r="H66">
            <v>75.599999999999994</v>
          </cell>
          <cell r="I66">
            <v>16.7</v>
          </cell>
          <cell r="J66">
            <v>264.5</v>
          </cell>
          <cell r="K66">
            <v>7749.2</v>
          </cell>
          <cell r="L66">
            <v>4936.3</v>
          </cell>
          <cell r="M66">
            <v>2561.8000000000002</v>
          </cell>
          <cell r="N66">
            <v>51.902000000000001</v>
          </cell>
          <cell r="O66">
            <v>4148.6000000000004</v>
          </cell>
          <cell r="P66">
            <v>1.74</v>
          </cell>
          <cell r="Q66">
            <v>7514.7</v>
          </cell>
          <cell r="R66">
            <v>862.8</v>
          </cell>
          <cell r="S66">
            <v>0</v>
          </cell>
          <cell r="T66">
            <v>1.32</v>
          </cell>
          <cell r="U66">
            <v>0.42</v>
          </cell>
        </row>
        <row r="67">
          <cell r="B67">
            <v>31137</v>
          </cell>
          <cell r="C67">
            <v>67.900000000000006</v>
          </cell>
          <cell r="D67">
            <v>38.4</v>
          </cell>
          <cell r="E67">
            <v>398.1</v>
          </cell>
          <cell r="F67">
            <v>432.3</v>
          </cell>
          <cell r="G67">
            <v>279.89999999999998</v>
          </cell>
          <cell r="H67">
            <v>80.5</v>
          </cell>
          <cell r="I67">
            <v>18.2</v>
          </cell>
          <cell r="J67">
            <v>274.3</v>
          </cell>
          <cell r="K67">
            <v>7824.2</v>
          </cell>
          <cell r="L67">
            <v>5020.2</v>
          </cell>
          <cell r="M67">
            <v>2636</v>
          </cell>
          <cell r="N67">
            <v>52.514000000000003</v>
          </cell>
          <cell r="O67">
            <v>4230.2</v>
          </cell>
          <cell r="P67">
            <v>0.92</v>
          </cell>
          <cell r="Q67">
            <v>7585.2</v>
          </cell>
          <cell r="R67">
            <v>875.6</v>
          </cell>
          <cell r="S67">
            <v>0</v>
          </cell>
          <cell r="T67">
            <v>0.39</v>
          </cell>
          <cell r="U67">
            <v>0.52</v>
          </cell>
        </row>
        <row r="68">
          <cell r="B68">
            <v>31228</v>
          </cell>
          <cell r="C68">
            <v>69.099999999999994</v>
          </cell>
          <cell r="D68">
            <v>39.200000000000003</v>
          </cell>
          <cell r="E68">
            <v>400.5</v>
          </cell>
          <cell r="F68">
            <v>388.5</v>
          </cell>
          <cell r="G68">
            <v>284.7</v>
          </cell>
          <cell r="H68">
            <v>78.8</v>
          </cell>
          <cell r="I68">
            <v>18.2</v>
          </cell>
          <cell r="J68">
            <v>278.3</v>
          </cell>
          <cell r="K68">
            <v>7893.1</v>
          </cell>
          <cell r="L68">
            <v>5066.3</v>
          </cell>
          <cell r="M68">
            <v>2681.8</v>
          </cell>
          <cell r="N68">
            <v>52.94</v>
          </cell>
          <cell r="O68">
            <v>4294.8999999999996</v>
          </cell>
          <cell r="P68">
            <v>1.85</v>
          </cell>
          <cell r="Q68">
            <v>7656.9</v>
          </cell>
          <cell r="R68">
            <v>900.5</v>
          </cell>
          <cell r="S68">
            <v>0</v>
          </cell>
          <cell r="T68">
            <v>1.0900000000000001</v>
          </cell>
          <cell r="U68">
            <v>0.76</v>
          </cell>
        </row>
        <row r="69">
          <cell r="B69">
            <v>31320</v>
          </cell>
          <cell r="C69">
            <v>70.3</v>
          </cell>
          <cell r="D69">
            <v>40.1</v>
          </cell>
          <cell r="E69">
            <v>405.6</v>
          </cell>
          <cell r="F69">
            <v>421.5</v>
          </cell>
          <cell r="G69">
            <v>290.5</v>
          </cell>
          <cell r="H69">
            <v>84.7</v>
          </cell>
          <cell r="I69">
            <v>17.5</v>
          </cell>
          <cell r="J69">
            <v>283.2</v>
          </cell>
          <cell r="K69">
            <v>8013.7</v>
          </cell>
          <cell r="L69">
            <v>5162.5</v>
          </cell>
          <cell r="M69">
            <v>2754.1</v>
          </cell>
          <cell r="N69">
            <v>53.354999999999997</v>
          </cell>
          <cell r="O69">
            <v>4386.8</v>
          </cell>
          <cell r="P69">
            <v>1.93</v>
          </cell>
          <cell r="Q69">
            <v>7729.1</v>
          </cell>
          <cell r="R69">
            <v>927.4</v>
          </cell>
          <cell r="S69">
            <v>0</v>
          </cell>
          <cell r="T69">
            <v>1.26</v>
          </cell>
          <cell r="U69">
            <v>0.68</v>
          </cell>
        </row>
        <row r="70">
          <cell r="B70">
            <v>31412</v>
          </cell>
          <cell r="C70">
            <v>71.599999999999994</v>
          </cell>
          <cell r="D70">
            <v>41.1</v>
          </cell>
          <cell r="E70">
            <v>408.3</v>
          </cell>
          <cell r="F70">
            <v>428.9</v>
          </cell>
          <cell r="G70">
            <v>291.89999999999998</v>
          </cell>
          <cell r="H70">
            <v>82.4</v>
          </cell>
          <cell r="I70">
            <v>17.3</v>
          </cell>
          <cell r="J70">
            <v>289.60000000000002</v>
          </cell>
          <cell r="K70">
            <v>8073.2</v>
          </cell>
          <cell r="L70">
            <v>5173.6000000000004</v>
          </cell>
          <cell r="M70">
            <v>2779.4</v>
          </cell>
          <cell r="N70">
            <v>53.726999999999997</v>
          </cell>
          <cell r="O70">
            <v>4444.1000000000004</v>
          </cell>
          <cell r="P70">
            <v>0.35</v>
          </cell>
          <cell r="Q70">
            <v>7801.6</v>
          </cell>
          <cell r="R70">
            <v>938.6</v>
          </cell>
          <cell r="S70">
            <v>0</v>
          </cell>
          <cell r="T70">
            <v>0.02</v>
          </cell>
          <cell r="U70">
            <v>0.32</v>
          </cell>
        </row>
        <row r="71">
          <cell r="B71">
            <v>31502</v>
          </cell>
          <cell r="C71">
            <v>73</v>
          </cell>
          <cell r="D71">
            <v>42.1</v>
          </cell>
          <cell r="E71">
            <v>419.9</v>
          </cell>
          <cell r="F71">
            <v>426.3</v>
          </cell>
          <cell r="G71">
            <v>294.39999999999998</v>
          </cell>
          <cell r="H71">
            <v>87.8</v>
          </cell>
          <cell r="I71">
            <v>18.7</v>
          </cell>
          <cell r="J71">
            <v>296.7</v>
          </cell>
          <cell r="K71">
            <v>8148.6</v>
          </cell>
          <cell r="L71">
            <v>5218.8999999999996</v>
          </cell>
          <cell r="M71">
            <v>2823.6</v>
          </cell>
          <cell r="N71">
            <v>54.107999999999997</v>
          </cell>
          <cell r="O71">
            <v>4507.8999999999996</v>
          </cell>
          <cell r="P71">
            <v>0.66</v>
          </cell>
          <cell r="Q71">
            <v>7872.8</v>
          </cell>
          <cell r="R71">
            <v>946.8</v>
          </cell>
          <cell r="S71">
            <v>0</v>
          </cell>
          <cell r="T71">
            <v>-0.12</v>
          </cell>
          <cell r="U71">
            <v>0.78</v>
          </cell>
        </row>
        <row r="72">
          <cell r="B72">
            <v>31593</v>
          </cell>
          <cell r="C72">
            <v>74.5</v>
          </cell>
          <cell r="D72">
            <v>43.1</v>
          </cell>
          <cell r="E72">
            <v>425.6</v>
          </cell>
          <cell r="F72">
            <v>429.4</v>
          </cell>
          <cell r="G72">
            <v>295.3</v>
          </cell>
          <cell r="H72">
            <v>88.4</v>
          </cell>
          <cell r="I72">
            <v>17.899999999999999</v>
          </cell>
          <cell r="J72">
            <v>300.39999999999998</v>
          </cell>
          <cell r="K72">
            <v>8185.3</v>
          </cell>
          <cell r="L72">
            <v>5275.7</v>
          </cell>
          <cell r="M72">
            <v>2851.5</v>
          </cell>
          <cell r="N72">
            <v>54.051000000000002</v>
          </cell>
          <cell r="O72">
            <v>4545.3</v>
          </cell>
          <cell r="P72">
            <v>1.75</v>
          </cell>
          <cell r="Q72">
            <v>7943.5</v>
          </cell>
          <cell r="R72">
            <v>967.5</v>
          </cell>
          <cell r="S72">
            <v>0</v>
          </cell>
          <cell r="T72">
            <v>1.33</v>
          </cell>
          <cell r="U72">
            <v>0.42</v>
          </cell>
        </row>
        <row r="73">
          <cell r="B73">
            <v>31685</v>
          </cell>
          <cell r="C73">
            <v>76</v>
          </cell>
          <cell r="D73">
            <v>44.1</v>
          </cell>
          <cell r="E73">
            <v>433.1</v>
          </cell>
          <cell r="F73">
            <v>439.5</v>
          </cell>
          <cell r="G73">
            <v>300.7</v>
          </cell>
          <cell r="H73">
            <v>90</v>
          </cell>
          <cell r="I73">
            <v>17.3</v>
          </cell>
          <cell r="J73">
            <v>305.5</v>
          </cell>
          <cell r="K73">
            <v>8263.6</v>
          </cell>
          <cell r="L73">
            <v>5369</v>
          </cell>
          <cell r="M73">
            <v>2917.2</v>
          </cell>
          <cell r="N73">
            <v>54.335999999999999</v>
          </cell>
          <cell r="O73">
            <v>4607.7</v>
          </cell>
          <cell r="P73">
            <v>1.87</v>
          </cell>
          <cell r="Q73">
            <v>8013.9</v>
          </cell>
          <cell r="R73">
            <v>993.6</v>
          </cell>
          <cell r="S73">
            <v>0</v>
          </cell>
          <cell r="T73">
            <v>1.47</v>
          </cell>
          <cell r="U73">
            <v>0.4</v>
          </cell>
        </row>
        <row r="74">
          <cell r="B74">
            <v>31777</v>
          </cell>
          <cell r="C74">
            <v>77.599999999999994</v>
          </cell>
          <cell r="D74">
            <v>45.2</v>
          </cell>
          <cell r="E74">
            <v>435.8</v>
          </cell>
          <cell r="F74">
            <v>456</v>
          </cell>
          <cell r="G74">
            <v>303.5</v>
          </cell>
          <cell r="H74">
            <v>101.2</v>
          </cell>
          <cell r="I74">
            <v>17.2</v>
          </cell>
          <cell r="J74">
            <v>311.10000000000002</v>
          </cell>
          <cell r="K74">
            <v>8308</v>
          </cell>
          <cell r="L74">
            <v>5402</v>
          </cell>
          <cell r="M74">
            <v>2952.8</v>
          </cell>
          <cell r="N74">
            <v>54.664999999999999</v>
          </cell>
          <cell r="O74">
            <v>4657.6000000000004</v>
          </cell>
          <cell r="P74">
            <v>-0.33</v>
          </cell>
          <cell r="Q74">
            <v>8083.9</v>
          </cell>
          <cell r="R74">
            <v>996.4</v>
          </cell>
          <cell r="S74">
            <v>0</v>
          </cell>
          <cell r="T74">
            <v>-0.48</v>
          </cell>
          <cell r="U74">
            <v>0.14000000000000001</v>
          </cell>
        </row>
        <row r="75">
          <cell r="B75">
            <v>31867</v>
          </cell>
          <cell r="C75">
            <v>79.599999999999994</v>
          </cell>
          <cell r="D75">
            <v>46.2</v>
          </cell>
          <cell r="E75">
            <v>441.9</v>
          </cell>
          <cell r="F75">
            <v>450.7</v>
          </cell>
          <cell r="G75">
            <v>307.8</v>
          </cell>
          <cell r="H75">
            <v>101.5</v>
          </cell>
          <cell r="I75">
            <v>17.2</v>
          </cell>
          <cell r="J75">
            <v>315.89999999999998</v>
          </cell>
          <cell r="K75">
            <v>8369.9</v>
          </cell>
          <cell r="L75">
            <v>5407.4</v>
          </cell>
          <cell r="M75">
            <v>2983.5</v>
          </cell>
          <cell r="N75">
            <v>55.179000000000002</v>
          </cell>
          <cell r="O75">
            <v>4722.2</v>
          </cell>
          <cell r="P75">
            <v>0.54</v>
          </cell>
          <cell r="Q75">
            <v>8153.2</v>
          </cell>
          <cell r="R75">
            <v>1008.7</v>
          </cell>
          <cell r="S75">
            <v>0</v>
          </cell>
          <cell r="T75">
            <v>0.3</v>
          </cell>
          <cell r="U75">
            <v>0.23</v>
          </cell>
        </row>
        <row r="76">
          <cell r="B76">
            <v>31958</v>
          </cell>
          <cell r="C76">
            <v>81.099999999999994</v>
          </cell>
          <cell r="D76">
            <v>47.3</v>
          </cell>
          <cell r="E76">
            <v>447.5</v>
          </cell>
          <cell r="F76">
            <v>511.7</v>
          </cell>
          <cell r="G76">
            <v>313.89999999999998</v>
          </cell>
          <cell r="H76">
            <v>115.1</v>
          </cell>
          <cell r="I76">
            <v>17.7</v>
          </cell>
          <cell r="J76">
            <v>320</v>
          </cell>
          <cell r="K76">
            <v>8460.2000000000007</v>
          </cell>
          <cell r="L76">
            <v>5481.2</v>
          </cell>
          <cell r="M76">
            <v>3053.3</v>
          </cell>
          <cell r="N76">
            <v>55.710999999999999</v>
          </cell>
          <cell r="O76">
            <v>4806.2</v>
          </cell>
          <cell r="P76">
            <v>0.7</v>
          </cell>
          <cell r="Q76">
            <v>8222.2000000000007</v>
          </cell>
          <cell r="R76">
            <v>1025.2</v>
          </cell>
          <cell r="S76">
            <v>0</v>
          </cell>
          <cell r="T76">
            <v>0.6</v>
          </cell>
          <cell r="U76">
            <v>0.1</v>
          </cell>
        </row>
        <row r="77">
          <cell r="B77">
            <v>32050</v>
          </cell>
          <cell r="C77">
            <v>82.3</v>
          </cell>
          <cell r="D77">
            <v>48.4</v>
          </cell>
          <cell r="E77">
            <v>449.4</v>
          </cell>
          <cell r="F77">
            <v>489</v>
          </cell>
          <cell r="G77">
            <v>321.10000000000002</v>
          </cell>
          <cell r="H77">
            <v>119.9</v>
          </cell>
          <cell r="I77">
            <v>18</v>
          </cell>
          <cell r="J77">
            <v>324.8</v>
          </cell>
          <cell r="K77">
            <v>8533.6</v>
          </cell>
          <cell r="L77">
            <v>5543.7</v>
          </cell>
          <cell r="M77">
            <v>3117.4</v>
          </cell>
          <cell r="N77">
            <v>56.238999999999997</v>
          </cell>
          <cell r="O77">
            <v>4884.6000000000004</v>
          </cell>
          <cell r="P77">
            <v>0.13</v>
          </cell>
          <cell r="Q77">
            <v>8290.9</v>
          </cell>
          <cell r="R77">
            <v>1036.2</v>
          </cell>
          <cell r="S77">
            <v>0</v>
          </cell>
          <cell r="T77">
            <v>-0.02</v>
          </cell>
          <cell r="U77">
            <v>0.15</v>
          </cell>
        </row>
        <row r="78">
          <cell r="B78">
            <v>32142</v>
          </cell>
          <cell r="C78">
            <v>83.3</v>
          </cell>
          <cell r="D78">
            <v>49.4</v>
          </cell>
          <cell r="E78">
            <v>452.8</v>
          </cell>
          <cell r="F78">
            <v>507</v>
          </cell>
          <cell r="G78">
            <v>326.3</v>
          </cell>
          <cell r="H78">
            <v>114.3</v>
          </cell>
          <cell r="I78">
            <v>18.100000000000001</v>
          </cell>
          <cell r="J78">
            <v>331.7</v>
          </cell>
          <cell r="K78">
            <v>8680.2000000000007</v>
          </cell>
          <cell r="L78">
            <v>5555.5</v>
          </cell>
          <cell r="M78">
            <v>3150.9</v>
          </cell>
          <cell r="N78">
            <v>56.725000000000001</v>
          </cell>
          <cell r="O78">
            <v>5008</v>
          </cell>
          <cell r="P78">
            <v>1.33</v>
          </cell>
          <cell r="Q78">
            <v>8359.2000000000007</v>
          </cell>
          <cell r="R78">
            <v>1056</v>
          </cell>
          <cell r="S78">
            <v>0</v>
          </cell>
          <cell r="T78">
            <v>0.75</v>
          </cell>
          <cell r="U78">
            <v>0.57999999999999996</v>
          </cell>
        </row>
        <row r="79">
          <cell r="B79">
            <v>32233</v>
          </cell>
          <cell r="C79">
            <v>83.4</v>
          </cell>
          <cell r="D79">
            <v>50.9</v>
          </cell>
          <cell r="E79">
            <v>470.3</v>
          </cell>
          <cell r="F79">
            <v>502.1</v>
          </cell>
          <cell r="G79">
            <v>334.9</v>
          </cell>
          <cell r="H79">
            <v>112.6</v>
          </cell>
          <cell r="I79">
            <v>16.7</v>
          </cell>
          <cell r="J79">
            <v>351.1</v>
          </cell>
          <cell r="K79">
            <v>8725</v>
          </cell>
          <cell r="L79">
            <v>5653.6</v>
          </cell>
          <cell r="M79">
            <v>3231.9</v>
          </cell>
          <cell r="N79">
            <v>57.173000000000002</v>
          </cell>
          <cell r="O79">
            <v>5073.3999999999996</v>
          </cell>
          <cell r="P79">
            <v>-0.67</v>
          </cell>
          <cell r="Q79">
            <v>8427.6</v>
          </cell>
          <cell r="R79">
            <v>1056.9000000000001</v>
          </cell>
          <cell r="S79">
            <v>0</v>
          </cell>
          <cell r="T79">
            <v>-1.1499999999999999</v>
          </cell>
          <cell r="U79">
            <v>0.48</v>
          </cell>
        </row>
        <row r="80">
          <cell r="B80">
            <v>32324</v>
          </cell>
          <cell r="C80">
            <v>85</v>
          </cell>
          <cell r="D80">
            <v>52.2</v>
          </cell>
          <cell r="E80">
            <v>473.4</v>
          </cell>
          <cell r="F80">
            <v>497.8</v>
          </cell>
          <cell r="G80">
            <v>342.7</v>
          </cell>
          <cell r="H80">
            <v>120</v>
          </cell>
          <cell r="I80">
            <v>16.600000000000001</v>
          </cell>
          <cell r="J80">
            <v>358.3</v>
          </cell>
          <cell r="K80">
            <v>8839.6</v>
          </cell>
          <cell r="L80">
            <v>5695.3</v>
          </cell>
          <cell r="M80">
            <v>3291.7</v>
          </cell>
          <cell r="N80">
            <v>57.805</v>
          </cell>
          <cell r="O80">
            <v>5190</v>
          </cell>
          <cell r="P80">
            <v>0.28999999999999998</v>
          </cell>
          <cell r="Q80">
            <v>8495.7999999999993</v>
          </cell>
          <cell r="R80">
            <v>1070.4000000000001</v>
          </cell>
          <cell r="S80">
            <v>0</v>
          </cell>
          <cell r="T80">
            <v>-0.26</v>
          </cell>
          <cell r="U80">
            <v>0.55000000000000004</v>
          </cell>
        </row>
        <row r="81">
          <cell r="B81">
            <v>32416</v>
          </cell>
          <cell r="C81">
            <v>87</v>
          </cell>
          <cell r="D81">
            <v>53.7</v>
          </cell>
          <cell r="E81">
            <v>478.8</v>
          </cell>
          <cell r="F81">
            <v>506.7</v>
          </cell>
          <cell r="G81">
            <v>348.3</v>
          </cell>
          <cell r="H81">
            <v>129.1</v>
          </cell>
          <cell r="I81">
            <v>17.5</v>
          </cell>
          <cell r="J81">
            <v>364.5</v>
          </cell>
          <cell r="K81">
            <v>8891.4</v>
          </cell>
          <cell r="L81">
            <v>5745.9</v>
          </cell>
          <cell r="M81">
            <v>3361.9</v>
          </cell>
          <cell r="N81">
            <v>58.517000000000003</v>
          </cell>
          <cell r="O81">
            <v>5282.8</v>
          </cell>
          <cell r="P81">
            <v>0.03</v>
          </cell>
          <cell r="Q81">
            <v>8563.7000000000007</v>
          </cell>
          <cell r="R81">
            <v>1078.2</v>
          </cell>
          <cell r="S81">
            <v>0</v>
          </cell>
          <cell r="T81">
            <v>-0.16</v>
          </cell>
          <cell r="U81">
            <v>0.2</v>
          </cell>
        </row>
        <row r="82">
          <cell r="B82">
            <v>32508</v>
          </cell>
          <cell r="C82">
            <v>89.7</v>
          </cell>
          <cell r="D82">
            <v>55.4</v>
          </cell>
          <cell r="E82">
            <v>484.9</v>
          </cell>
          <cell r="F82">
            <v>517.20000000000005</v>
          </cell>
          <cell r="G82">
            <v>354</v>
          </cell>
          <cell r="H82">
            <v>135.4</v>
          </cell>
          <cell r="I82">
            <v>18.600000000000001</v>
          </cell>
          <cell r="J82">
            <v>372</v>
          </cell>
          <cell r="K82">
            <v>9009.9</v>
          </cell>
          <cell r="L82">
            <v>5811.3</v>
          </cell>
          <cell r="M82">
            <v>3434.5</v>
          </cell>
          <cell r="N82">
            <v>59.107999999999997</v>
          </cell>
          <cell r="O82">
            <v>5399.5</v>
          </cell>
          <cell r="P82">
            <v>1.62</v>
          </cell>
          <cell r="Q82">
            <v>8631.5</v>
          </cell>
          <cell r="R82">
            <v>1109.9000000000001</v>
          </cell>
          <cell r="S82">
            <v>0</v>
          </cell>
          <cell r="T82">
            <v>1.0900000000000001</v>
          </cell>
          <cell r="U82">
            <v>0.52</v>
          </cell>
        </row>
        <row r="83">
          <cell r="B83">
            <v>32598</v>
          </cell>
          <cell r="C83">
            <v>93.8</v>
          </cell>
          <cell r="D83">
            <v>57.4</v>
          </cell>
          <cell r="E83">
            <v>508.2</v>
          </cell>
          <cell r="F83">
            <v>552.9</v>
          </cell>
          <cell r="G83">
            <v>363.1</v>
          </cell>
          <cell r="H83">
            <v>137.19999999999999</v>
          </cell>
          <cell r="I83">
            <v>21.2</v>
          </cell>
          <cell r="J83">
            <v>378</v>
          </cell>
          <cell r="K83">
            <v>9101.5</v>
          </cell>
          <cell r="L83">
            <v>5838.2</v>
          </cell>
          <cell r="M83">
            <v>3490.2</v>
          </cell>
          <cell r="N83">
            <v>59.786999999999999</v>
          </cell>
          <cell r="O83">
            <v>5511.3</v>
          </cell>
          <cell r="P83">
            <v>-0.34</v>
          </cell>
          <cell r="Q83">
            <v>8699.1</v>
          </cell>
          <cell r="R83">
            <v>1116.5999999999999</v>
          </cell>
          <cell r="S83">
            <v>0</v>
          </cell>
          <cell r="T83">
            <v>-0.69</v>
          </cell>
          <cell r="U83">
            <v>0.35</v>
          </cell>
        </row>
        <row r="84">
          <cell r="B84">
            <v>32689</v>
          </cell>
          <cell r="C84">
            <v>96.9</v>
          </cell>
          <cell r="D84">
            <v>59.6</v>
          </cell>
          <cell r="E84">
            <v>515.70000000000005</v>
          </cell>
          <cell r="F84">
            <v>566.70000000000005</v>
          </cell>
          <cell r="G84">
            <v>370.1</v>
          </cell>
          <cell r="H84">
            <v>123</v>
          </cell>
          <cell r="I84">
            <v>22.1</v>
          </cell>
          <cell r="J84">
            <v>382.6</v>
          </cell>
          <cell r="K84">
            <v>9171</v>
          </cell>
          <cell r="L84">
            <v>5865.5</v>
          </cell>
          <cell r="M84">
            <v>3553.8</v>
          </cell>
          <cell r="N84">
            <v>60.593000000000004</v>
          </cell>
          <cell r="O84">
            <v>5612.5</v>
          </cell>
          <cell r="P84">
            <v>1.26</v>
          </cell>
          <cell r="Q84">
            <v>8766.7999999999993</v>
          </cell>
          <cell r="R84">
            <v>1145.8</v>
          </cell>
          <cell r="S84">
            <v>0</v>
          </cell>
          <cell r="T84">
            <v>0.78</v>
          </cell>
          <cell r="U84">
            <v>0.48</v>
          </cell>
        </row>
        <row r="85">
          <cell r="B85">
            <v>32781</v>
          </cell>
          <cell r="C85">
            <v>99.7</v>
          </cell>
          <cell r="D85">
            <v>61.9</v>
          </cell>
          <cell r="E85">
            <v>524.70000000000005</v>
          </cell>
          <cell r="F85">
            <v>571.6</v>
          </cell>
          <cell r="G85">
            <v>376.8</v>
          </cell>
          <cell r="H85">
            <v>118.9</v>
          </cell>
          <cell r="I85">
            <v>21.5</v>
          </cell>
          <cell r="J85">
            <v>387.2</v>
          </cell>
          <cell r="K85">
            <v>9238.9</v>
          </cell>
          <cell r="L85">
            <v>5922.3</v>
          </cell>
          <cell r="M85">
            <v>3609.4</v>
          </cell>
          <cell r="N85">
            <v>60.95</v>
          </cell>
          <cell r="O85">
            <v>5695.4</v>
          </cell>
          <cell r="P85">
            <v>0.75</v>
          </cell>
          <cell r="Q85">
            <v>8834</v>
          </cell>
          <cell r="R85">
            <v>1164.5999999999999</v>
          </cell>
          <cell r="S85">
            <v>0</v>
          </cell>
          <cell r="T85">
            <v>0.32</v>
          </cell>
          <cell r="U85">
            <v>0.42</v>
          </cell>
        </row>
        <row r="86">
          <cell r="B86">
            <v>32873</v>
          </cell>
          <cell r="C86">
            <v>102.3</v>
          </cell>
          <cell r="D86">
            <v>64.400000000000006</v>
          </cell>
          <cell r="E86">
            <v>535.79999999999995</v>
          </cell>
          <cell r="F86">
            <v>579.79999999999995</v>
          </cell>
          <cell r="G86">
            <v>375.8</v>
          </cell>
          <cell r="H86">
            <v>118.6</v>
          </cell>
          <cell r="I86">
            <v>21.8</v>
          </cell>
          <cell r="J86">
            <v>393.1</v>
          </cell>
          <cell r="K86">
            <v>9257.1</v>
          </cell>
          <cell r="L86">
            <v>5948</v>
          </cell>
          <cell r="M86">
            <v>3653.7</v>
          </cell>
          <cell r="N86">
            <v>61.43</v>
          </cell>
          <cell r="O86">
            <v>5747.2</v>
          </cell>
          <cell r="P86">
            <v>0.42</v>
          </cell>
          <cell r="Q86">
            <v>8900.6</v>
          </cell>
          <cell r="R86">
            <v>1180.5</v>
          </cell>
          <cell r="S86">
            <v>0</v>
          </cell>
          <cell r="T86">
            <v>-0.17</v>
          </cell>
          <cell r="U86">
            <v>0.59</v>
          </cell>
        </row>
        <row r="87">
          <cell r="B87">
            <v>32963</v>
          </cell>
          <cell r="C87">
            <v>104.3</v>
          </cell>
          <cell r="D87">
            <v>66.599999999999994</v>
          </cell>
          <cell r="E87">
            <v>556.20000000000005</v>
          </cell>
          <cell r="F87">
            <v>582.5</v>
          </cell>
          <cell r="G87">
            <v>392.4</v>
          </cell>
          <cell r="H87">
            <v>116.8</v>
          </cell>
          <cell r="I87">
            <v>22.6</v>
          </cell>
          <cell r="J87">
            <v>401.6</v>
          </cell>
          <cell r="K87">
            <v>9358.2999999999993</v>
          </cell>
          <cell r="L87">
            <v>5998.1</v>
          </cell>
          <cell r="M87">
            <v>3737.9</v>
          </cell>
          <cell r="N87">
            <v>62.32</v>
          </cell>
          <cell r="O87">
            <v>5872.7</v>
          </cell>
          <cell r="P87">
            <v>1.33</v>
          </cell>
          <cell r="Q87">
            <v>8966.4</v>
          </cell>
          <cell r="R87">
            <v>1212.5</v>
          </cell>
          <cell r="S87">
            <v>0</v>
          </cell>
          <cell r="T87">
            <v>0.63</v>
          </cell>
          <cell r="U87">
            <v>0.69</v>
          </cell>
        </row>
        <row r="88">
          <cell r="B88">
            <v>33054</v>
          </cell>
          <cell r="C88">
            <v>106.5</v>
          </cell>
          <cell r="D88">
            <v>70.3</v>
          </cell>
          <cell r="E88">
            <v>567.5</v>
          </cell>
          <cell r="F88">
            <v>594.6</v>
          </cell>
          <cell r="G88">
            <v>392.5</v>
          </cell>
          <cell r="H88">
            <v>121.7</v>
          </cell>
          <cell r="I88">
            <v>23.2</v>
          </cell>
          <cell r="J88">
            <v>406.9</v>
          </cell>
          <cell r="K88">
            <v>9392.2999999999993</v>
          </cell>
          <cell r="L88">
            <v>6016.3</v>
          </cell>
          <cell r="M88">
            <v>3783.4</v>
          </cell>
          <cell r="N88">
            <v>62.886000000000003</v>
          </cell>
          <cell r="O88">
            <v>5960</v>
          </cell>
          <cell r="P88">
            <v>0.13</v>
          </cell>
          <cell r="Q88">
            <v>9030.9</v>
          </cell>
          <cell r="R88">
            <v>1230.7</v>
          </cell>
          <cell r="S88">
            <v>0</v>
          </cell>
          <cell r="T88">
            <v>0.05</v>
          </cell>
          <cell r="U88">
            <v>0.08</v>
          </cell>
        </row>
        <row r="89">
          <cell r="B89">
            <v>33146</v>
          </cell>
          <cell r="C89">
            <v>108.7</v>
          </cell>
          <cell r="D89">
            <v>74.900000000000006</v>
          </cell>
          <cell r="E89">
            <v>578.1</v>
          </cell>
          <cell r="F89">
            <v>600.70000000000005</v>
          </cell>
          <cell r="G89">
            <v>399.8</v>
          </cell>
          <cell r="H89">
            <v>125.1</v>
          </cell>
          <cell r="I89">
            <v>24.7</v>
          </cell>
          <cell r="J89">
            <v>414.6</v>
          </cell>
          <cell r="K89">
            <v>9398.5</v>
          </cell>
          <cell r="L89">
            <v>6040.2</v>
          </cell>
          <cell r="M89">
            <v>3846.7</v>
          </cell>
          <cell r="N89">
            <v>63.685000000000002</v>
          </cell>
          <cell r="O89">
            <v>6015.1</v>
          </cell>
          <cell r="P89">
            <v>0.13</v>
          </cell>
          <cell r="Q89">
            <v>9094.5</v>
          </cell>
          <cell r="R89">
            <v>1242.5999999999999</v>
          </cell>
          <cell r="S89">
            <v>0</v>
          </cell>
          <cell r="T89">
            <v>-0.17</v>
          </cell>
          <cell r="U89">
            <v>0.3</v>
          </cell>
        </row>
        <row r="90">
          <cell r="B90">
            <v>33238</v>
          </cell>
          <cell r="C90">
            <v>111</v>
          </cell>
          <cell r="D90">
            <v>80.7</v>
          </cell>
          <cell r="E90">
            <v>596.79999999999995</v>
          </cell>
          <cell r="F90">
            <v>600.79999999999995</v>
          </cell>
          <cell r="G90">
            <v>407.2</v>
          </cell>
          <cell r="H90">
            <v>123.7</v>
          </cell>
          <cell r="I90">
            <v>24</v>
          </cell>
          <cell r="J90">
            <v>417.4</v>
          </cell>
          <cell r="K90">
            <v>9312.9</v>
          </cell>
          <cell r="L90">
            <v>5994.2</v>
          </cell>
          <cell r="M90">
            <v>3867.9</v>
          </cell>
          <cell r="N90">
            <v>64.527000000000001</v>
          </cell>
          <cell r="O90">
            <v>6004.7</v>
          </cell>
          <cell r="P90">
            <v>0.55000000000000004</v>
          </cell>
          <cell r="Q90">
            <v>9157</v>
          </cell>
          <cell r="R90">
            <v>1268.5</v>
          </cell>
          <cell r="S90">
            <v>1</v>
          </cell>
          <cell r="T90">
            <v>0.05</v>
          </cell>
          <cell r="U90">
            <v>0.51</v>
          </cell>
        </row>
        <row r="91">
          <cell r="B91">
            <v>33328</v>
          </cell>
          <cell r="C91">
            <v>112.9</v>
          </cell>
          <cell r="D91">
            <v>83.7</v>
          </cell>
          <cell r="E91">
            <v>622.5</v>
          </cell>
          <cell r="F91">
            <v>580.79999999999995</v>
          </cell>
          <cell r="G91">
            <v>416.9</v>
          </cell>
          <cell r="H91">
            <v>120.2</v>
          </cell>
          <cell r="I91">
            <v>21.5</v>
          </cell>
          <cell r="J91">
            <v>421</v>
          </cell>
          <cell r="K91">
            <v>9269.4</v>
          </cell>
          <cell r="L91">
            <v>5971.7</v>
          </cell>
          <cell r="M91">
            <v>3873.6</v>
          </cell>
          <cell r="N91">
            <v>64.866</v>
          </cell>
          <cell r="O91">
            <v>6035.2</v>
          </cell>
          <cell r="P91">
            <v>0.49</v>
          </cell>
          <cell r="Q91">
            <v>9217.9</v>
          </cell>
          <cell r="R91">
            <v>1284.2</v>
          </cell>
          <cell r="S91">
            <v>1</v>
          </cell>
          <cell r="T91">
            <v>0.43</v>
          </cell>
          <cell r="U91">
            <v>7.0000000000000007E-2</v>
          </cell>
        </row>
        <row r="92">
          <cell r="B92">
            <v>33419</v>
          </cell>
          <cell r="C92">
            <v>115.7</v>
          </cell>
          <cell r="D92">
            <v>93.1</v>
          </cell>
          <cell r="E92">
            <v>643.5</v>
          </cell>
          <cell r="F92">
            <v>585.9</v>
          </cell>
          <cell r="G92">
            <v>424.3</v>
          </cell>
          <cell r="H92">
            <v>116</v>
          </cell>
          <cell r="I92">
            <v>20.8</v>
          </cell>
          <cell r="J92">
            <v>427.7</v>
          </cell>
          <cell r="K92">
            <v>9341.6</v>
          </cell>
          <cell r="L92">
            <v>6021.2</v>
          </cell>
          <cell r="M92">
            <v>3926.9</v>
          </cell>
          <cell r="N92">
            <v>65.221000000000004</v>
          </cell>
          <cell r="O92">
            <v>6126.9</v>
          </cell>
          <cell r="P92">
            <v>0.35</v>
          </cell>
          <cell r="Q92">
            <v>9277.2000000000007</v>
          </cell>
          <cell r="R92">
            <v>1296.5999999999999</v>
          </cell>
          <cell r="S92">
            <v>0</v>
          </cell>
          <cell r="T92">
            <v>0.16</v>
          </cell>
          <cell r="U92">
            <v>0.19</v>
          </cell>
        </row>
        <row r="93">
          <cell r="B93">
            <v>33511</v>
          </cell>
          <cell r="C93">
            <v>118.9</v>
          </cell>
          <cell r="D93">
            <v>98.4</v>
          </cell>
          <cell r="E93">
            <v>653.79999999999995</v>
          </cell>
          <cell r="F93">
            <v>590.20000000000005</v>
          </cell>
          <cell r="G93">
            <v>433.8</v>
          </cell>
          <cell r="H93">
            <v>116.9</v>
          </cell>
          <cell r="I93">
            <v>20.5</v>
          </cell>
          <cell r="J93">
            <v>433.5</v>
          </cell>
          <cell r="K93">
            <v>9388.7999999999993</v>
          </cell>
          <cell r="L93">
            <v>6051.2</v>
          </cell>
          <cell r="M93">
            <v>3973.3</v>
          </cell>
          <cell r="N93">
            <v>65.664000000000001</v>
          </cell>
          <cell r="O93">
            <v>6205.9</v>
          </cell>
          <cell r="P93">
            <v>-0.23</v>
          </cell>
          <cell r="Q93">
            <v>9335.7999999999993</v>
          </cell>
          <cell r="R93">
            <v>1306.3</v>
          </cell>
          <cell r="S93">
            <v>0</v>
          </cell>
          <cell r="T93">
            <v>-0.5</v>
          </cell>
          <cell r="U93">
            <v>0.27</v>
          </cell>
        </row>
        <row r="94">
          <cell r="B94">
            <v>33603</v>
          </cell>
          <cell r="C94">
            <v>122.5</v>
          </cell>
          <cell r="D94">
            <v>112.5</v>
          </cell>
          <cell r="E94">
            <v>682.3</v>
          </cell>
          <cell r="F94">
            <v>598.70000000000005</v>
          </cell>
          <cell r="G94">
            <v>443.4</v>
          </cell>
          <cell r="H94">
            <v>118.2</v>
          </cell>
          <cell r="I94">
            <v>20.3</v>
          </cell>
          <cell r="J94">
            <v>438.6</v>
          </cell>
          <cell r="K94">
            <v>9421.6</v>
          </cell>
          <cell r="L94">
            <v>6048.2</v>
          </cell>
          <cell r="M94">
            <v>4000</v>
          </cell>
          <cell r="N94">
            <v>66.14</v>
          </cell>
          <cell r="O94">
            <v>6264.5</v>
          </cell>
          <cell r="P94">
            <v>-0.61</v>
          </cell>
          <cell r="Q94">
            <v>9394</v>
          </cell>
          <cell r="R94">
            <v>1308.8</v>
          </cell>
          <cell r="S94">
            <v>0</v>
          </cell>
          <cell r="T94">
            <v>-0.94</v>
          </cell>
          <cell r="U94">
            <v>0.33</v>
          </cell>
        </row>
        <row r="95">
          <cell r="B95">
            <v>33694</v>
          </cell>
          <cell r="C95">
            <v>127.2</v>
          </cell>
          <cell r="D95">
            <v>108.3</v>
          </cell>
          <cell r="E95">
            <v>710.5</v>
          </cell>
          <cell r="F95">
            <v>588.9</v>
          </cell>
          <cell r="G95">
            <v>447.8</v>
          </cell>
          <cell r="H95">
            <v>130.4</v>
          </cell>
          <cell r="I95">
            <v>17.8</v>
          </cell>
          <cell r="J95">
            <v>450.4</v>
          </cell>
          <cell r="K95">
            <v>9534.2999999999993</v>
          </cell>
          <cell r="L95">
            <v>6161.4</v>
          </cell>
          <cell r="M95">
            <v>4100.3999999999996</v>
          </cell>
          <cell r="N95">
            <v>66.555000000000007</v>
          </cell>
          <cell r="O95">
            <v>6363.1</v>
          </cell>
          <cell r="P95">
            <v>0.77</v>
          </cell>
          <cell r="Q95">
            <v>9452.2000000000007</v>
          </cell>
          <cell r="R95">
            <v>1326.4</v>
          </cell>
          <cell r="S95">
            <v>0</v>
          </cell>
          <cell r="T95">
            <v>0.15</v>
          </cell>
          <cell r="U95">
            <v>0.61</v>
          </cell>
        </row>
        <row r="96">
          <cell r="B96">
            <v>33785</v>
          </cell>
          <cell r="C96">
            <v>131</v>
          </cell>
          <cell r="D96">
            <v>115.4</v>
          </cell>
          <cell r="E96">
            <v>729.1</v>
          </cell>
          <cell r="F96">
            <v>607.20000000000005</v>
          </cell>
          <cell r="G96">
            <v>452</v>
          </cell>
          <cell r="H96">
            <v>132.4</v>
          </cell>
          <cell r="I96">
            <v>17.399999999999999</v>
          </cell>
          <cell r="J96">
            <v>456</v>
          </cell>
          <cell r="K96">
            <v>9637.7000000000007</v>
          </cell>
          <cell r="L96">
            <v>6203.2</v>
          </cell>
          <cell r="M96">
            <v>4155.7</v>
          </cell>
          <cell r="N96">
            <v>66.998000000000005</v>
          </cell>
          <cell r="O96">
            <v>6470.8</v>
          </cell>
          <cell r="P96">
            <v>-0.14000000000000001</v>
          </cell>
          <cell r="Q96">
            <v>9510.4</v>
          </cell>
          <cell r="R96">
            <v>1334.8</v>
          </cell>
          <cell r="S96">
            <v>0</v>
          </cell>
          <cell r="T96">
            <v>-7.0000000000000007E-2</v>
          </cell>
          <cell r="U96">
            <v>-0.06</v>
          </cell>
        </row>
        <row r="97">
          <cell r="B97">
            <v>33877</v>
          </cell>
          <cell r="C97">
            <v>134.5</v>
          </cell>
          <cell r="D97">
            <v>120.6</v>
          </cell>
          <cell r="E97">
            <v>741.3</v>
          </cell>
          <cell r="F97">
            <v>616.20000000000005</v>
          </cell>
          <cell r="G97">
            <v>455.6</v>
          </cell>
          <cell r="H97">
            <v>127.8</v>
          </cell>
          <cell r="I97">
            <v>16.2</v>
          </cell>
          <cell r="J97">
            <v>459.1</v>
          </cell>
          <cell r="K97">
            <v>9733</v>
          </cell>
          <cell r="L97">
            <v>6269.7</v>
          </cell>
          <cell r="M97">
            <v>4227</v>
          </cell>
          <cell r="N97">
            <v>67.424999999999997</v>
          </cell>
          <cell r="O97">
            <v>6566.6</v>
          </cell>
          <cell r="P97">
            <v>0.55000000000000004</v>
          </cell>
          <cell r="Q97">
            <v>9569</v>
          </cell>
          <cell r="R97">
            <v>1354</v>
          </cell>
          <cell r="S97">
            <v>0</v>
          </cell>
          <cell r="T97">
            <v>0.52</v>
          </cell>
          <cell r="U97">
            <v>0.03</v>
          </cell>
        </row>
        <row r="98">
          <cell r="B98">
            <v>33969</v>
          </cell>
          <cell r="C98">
            <v>137.69999999999999</v>
          </cell>
          <cell r="D98">
            <v>120.8</v>
          </cell>
          <cell r="E98">
            <v>746</v>
          </cell>
          <cell r="F98">
            <v>638.9</v>
          </cell>
          <cell r="G98">
            <v>457.7</v>
          </cell>
          <cell r="H98">
            <v>137.1</v>
          </cell>
          <cell r="I98">
            <v>15.7</v>
          </cell>
          <cell r="J98">
            <v>454.4</v>
          </cell>
          <cell r="K98">
            <v>9834.5</v>
          </cell>
          <cell r="L98">
            <v>6344.4</v>
          </cell>
          <cell r="M98">
            <v>4307.2</v>
          </cell>
          <cell r="N98">
            <v>67.894999999999996</v>
          </cell>
          <cell r="O98">
            <v>6680.8</v>
          </cell>
          <cell r="P98">
            <v>0.01</v>
          </cell>
          <cell r="Q98">
            <v>9628.4</v>
          </cell>
          <cell r="R98">
            <v>1362.8</v>
          </cell>
          <cell r="S98">
            <v>0</v>
          </cell>
          <cell r="T98">
            <v>0.04</v>
          </cell>
          <cell r="U98">
            <v>-0.03</v>
          </cell>
        </row>
        <row r="99">
          <cell r="B99">
            <v>34059</v>
          </cell>
          <cell r="C99">
            <v>143.4</v>
          </cell>
          <cell r="D99">
            <v>124.4</v>
          </cell>
          <cell r="E99">
            <v>766.5</v>
          </cell>
          <cell r="F99">
            <v>617</v>
          </cell>
          <cell r="G99">
            <v>454.3</v>
          </cell>
          <cell r="H99">
            <v>141.69999999999999</v>
          </cell>
          <cell r="I99">
            <v>16.399999999999999</v>
          </cell>
          <cell r="J99">
            <v>473.8</v>
          </cell>
          <cell r="K99">
            <v>9851</v>
          </cell>
          <cell r="L99">
            <v>6368.8</v>
          </cell>
          <cell r="M99">
            <v>4349.5</v>
          </cell>
          <cell r="N99">
            <v>68.299000000000007</v>
          </cell>
          <cell r="O99">
            <v>6729.5</v>
          </cell>
          <cell r="P99">
            <v>-1.01</v>
          </cell>
          <cell r="Q99">
            <v>9689.2999999999993</v>
          </cell>
          <cell r="R99">
            <v>1351.8</v>
          </cell>
          <cell r="S99">
            <v>0</v>
          </cell>
          <cell r="T99">
            <v>-1.17</v>
          </cell>
          <cell r="U99">
            <v>0.16</v>
          </cell>
        </row>
        <row r="100">
          <cell r="B100">
            <v>34150</v>
          </cell>
          <cell r="C100">
            <v>144.69999999999999</v>
          </cell>
          <cell r="D100">
            <v>124.8</v>
          </cell>
          <cell r="E100">
            <v>771.7</v>
          </cell>
          <cell r="F100">
            <v>643.5</v>
          </cell>
          <cell r="G100">
            <v>460</v>
          </cell>
          <cell r="H100">
            <v>154.1</v>
          </cell>
          <cell r="I100">
            <v>16</v>
          </cell>
          <cell r="J100">
            <v>474.2</v>
          </cell>
          <cell r="K100">
            <v>9908.2999999999993</v>
          </cell>
          <cell r="L100">
            <v>6426.7</v>
          </cell>
          <cell r="M100">
            <v>4418.6000000000004</v>
          </cell>
          <cell r="N100">
            <v>68.757999999999996</v>
          </cell>
          <cell r="O100">
            <v>6808.9</v>
          </cell>
          <cell r="P100">
            <v>0.01</v>
          </cell>
          <cell r="Q100">
            <v>9751.4</v>
          </cell>
          <cell r="R100">
            <v>1359.1</v>
          </cell>
          <cell r="S100">
            <v>0</v>
          </cell>
          <cell r="T100">
            <v>-0.36</v>
          </cell>
          <cell r="U100">
            <v>0.37</v>
          </cell>
        </row>
        <row r="101">
          <cell r="B101">
            <v>34242</v>
          </cell>
          <cell r="C101">
            <v>147.5</v>
          </cell>
          <cell r="D101">
            <v>135.19999999999999</v>
          </cell>
          <cell r="E101">
            <v>786.3</v>
          </cell>
          <cell r="F101">
            <v>659.2</v>
          </cell>
          <cell r="G101">
            <v>467.2</v>
          </cell>
          <cell r="H101">
            <v>146.4</v>
          </cell>
          <cell r="I101">
            <v>15.7</v>
          </cell>
          <cell r="J101">
            <v>478.8</v>
          </cell>
          <cell r="K101">
            <v>9955.6</v>
          </cell>
          <cell r="L101">
            <v>6498.2</v>
          </cell>
          <cell r="M101">
            <v>4487.2</v>
          </cell>
          <cell r="N101">
            <v>69.057000000000002</v>
          </cell>
          <cell r="O101">
            <v>6882.1</v>
          </cell>
          <cell r="P101">
            <v>0.11</v>
          </cell>
          <cell r="Q101">
            <v>9814.7000000000007</v>
          </cell>
          <cell r="R101">
            <v>1367.4</v>
          </cell>
          <cell r="S101">
            <v>0</v>
          </cell>
          <cell r="T101">
            <v>-0.13</v>
          </cell>
          <cell r="U101">
            <v>0.24</v>
          </cell>
        </row>
        <row r="102">
          <cell r="B102">
            <v>34334</v>
          </cell>
          <cell r="C102">
            <v>151.6</v>
          </cell>
          <cell r="D102">
            <v>136</v>
          </cell>
          <cell r="E102">
            <v>791.3</v>
          </cell>
          <cell r="F102">
            <v>675.3</v>
          </cell>
          <cell r="G102">
            <v>484.3</v>
          </cell>
          <cell r="H102">
            <v>178</v>
          </cell>
          <cell r="I102">
            <v>15.8</v>
          </cell>
          <cell r="J102">
            <v>482.9</v>
          </cell>
          <cell r="K102">
            <v>10091</v>
          </cell>
          <cell r="L102">
            <v>6555.3</v>
          </cell>
          <cell r="M102">
            <v>4552.7</v>
          </cell>
          <cell r="N102">
            <v>69.454999999999998</v>
          </cell>
          <cell r="O102">
            <v>7013.7</v>
          </cell>
          <cell r="P102">
            <v>0.28999999999999998</v>
          </cell>
          <cell r="Q102">
            <v>9879</v>
          </cell>
          <cell r="R102">
            <v>1381.4</v>
          </cell>
          <cell r="S102">
            <v>0</v>
          </cell>
          <cell r="T102">
            <v>7.0000000000000007E-2</v>
          </cell>
          <cell r="U102">
            <v>0.23</v>
          </cell>
        </row>
        <row r="103">
          <cell r="B103">
            <v>34424</v>
          </cell>
          <cell r="C103">
            <v>156.9</v>
          </cell>
          <cell r="D103">
            <v>136.6</v>
          </cell>
          <cell r="E103">
            <v>805.3</v>
          </cell>
          <cell r="F103">
            <v>673.7</v>
          </cell>
          <cell r="G103">
            <v>497.9</v>
          </cell>
          <cell r="H103">
            <v>155.9</v>
          </cell>
          <cell r="I103">
            <v>18.600000000000001</v>
          </cell>
          <cell r="J103">
            <v>498</v>
          </cell>
          <cell r="K103">
            <v>10189</v>
          </cell>
          <cell r="L103">
            <v>6630.3</v>
          </cell>
          <cell r="M103">
            <v>4621.2</v>
          </cell>
          <cell r="N103">
            <v>69.703999999999994</v>
          </cell>
          <cell r="O103">
            <v>7115.7</v>
          </cell>
          <cell r="P103">
            <v>-0.97</v>
          </cell>
          <cell r="Q103">
            <v>9944.6</v>
          </cell>
          <cell r="R103">
            <v>1373.4</v>
          </cell>
          <cell r="S103">
            <v>0</v>
          </cell>
          <cell r="T103">
            <v>-1.1599999999999999</v>
          </cell>
          <cell r="U103">
            <v>0.19</v>
          </cell>
        </row>
        <row r="104">
          <cell r="B104">
            <v>34515</v>
          </cell>
          <cell r="C104">
            <v>162.19999999999999</v>
          </cell>
          <cell r="D104">
            <v>137.1</v>
          </cell>
          <cell r="E104">
            <v>810.1</v>
          </cell>
          <cell r="F104">
            <v>697.8</v>
          </cell>
          <cell r="G104">
            <v>512</v>
          </cell>
          <cell r="H104">
            <v>164.1</v>
          </cell>
          <cell r="I104">
            <v>19.5</v>
          </cell>
          <cell r="J104">
            <v>505.1</v>
          </cell>
          <cell r="K104">
            <v>10327</v>
          </cell>
          <cell r="L104">
            <v>6681.8</v>
          </cell>
          <cell r="M104">
            <v>4683.2</v>
          </cell>
          <cell r="N104">
            <v>70.093000000000004</v>
          </cell>
          <cell r="O104">
            <v>7246.9</v>
          </cell>
          <cell r="P104">
            <v>0.4</v>
          </cell>
          <cell r="Q104">
            <v>10010.9</v>
          </cell>
          <cell r="R104">
            <v>1389.4</v>
          </cell>
          <cell r="S104">
            <v>0</v>
          </cell>
          <cell r="T104">
            <v>-0.13</v>
          </cell>
          <cell r="U104">
            <v>0.52</v>
          </cell>
        </row>
        <row r="105">
          <cell r="B105">
            <v>34607</v>
          </cell>
          <cell r="C105">
            <v>167.1</v>
          </cell>
          <cell r="D105">
            <v>136.19999999999999</v>
          </cell>
          <cell r="E105">
            <v>813.6</v>
          </cell>
          <cell r="F105">
            <v>695.4</v>
          </cell>
          <cell r="G105">
            <v>518.6</v>
          </cell>
          <cell r="H105">
            <v>180.2</v>
          </cell>
          <cell r="I105">
            <v>20.9</v>
          </cell>
          <cell r="J105">
            <v>511</v>
          </cell>
          <cell r="K105">
            <v>10387.4</v>
          </cell>
          <cell r="L105">
            <v>6732.8</v>
          </cell>
          <cell r="M105">
            <v>4752.8</v>
          </cell>
          <cell r="N105">
            <v>70.596000000000004</v>
          </cell>
          <cell r="O105">
            <v>7331.1</v>
          </cell>
          <cell r="P105">
            <v>1.3</v>
          </cell>
          <cell r="Q105">
            <v>10078.299999999999</v>
          </cell>
          <cell r="R105">
            <v>1423.4</v>
          </cell>
          <cell r="S105">
            <v>0</v>
          </cell>
          <cell r="T105">
            <v>0.76</v>
          </cell>
          <cell r="U105">
            <v>0.53</v>
          </cell>
        </row>
        <row r="106">
          <cell r="B106">
            <v>34699</v>
          </cell>
          <cell r="C106">
            <v>171.6</v>
          </cell>
          <cell r="D106">
            <v>147.80000000000001</v>
          </cell>
          <cell r="E106">
            <v>833.8</v>
          </cell>
          <cell r="F106">
            <v>705.4</v>
          </cell>
          <cell r="G106">
            <v>522.4</v>
          </cell>
          <cell r="H106">
            <v>190.4</v>
          </cell>
          <cell r="I106">
            <v>22.9</v>
          </cell>
          <cell r="J106">
            <v>518.5</v>
          </cell>
          <cell r="K106">
            <v>10506.4</v>
          </cell>
          <cell r="L106">
            <v>6805.6</v>
          </cell>
          <cell r="M106">
            <v>4826.7</v>
          </cell>
          <cell r="N106">
            <v>70.927000000000007</v>
          </cell>
          <cell r="O106">
            <v>7455.3</v>
          </cell>
          <cell r="P106">
            <v>-0.66</v>
          </cell>
          <cell r="Q106">
            <v>10146.700000000001</v>
          </cell>
          <cell r="R106">
            <v>1422.9</v>
          </cell>
          <cell r="S106">
            <v>0</v>
          </cell>
          <cell r="T106">
            <v>-0.83</v>
          </cell>
          <cell r="U106">
            <v>0.17</v>
          </cell>
        </row>
        <row r="107">
          <cell r="B107">
            <v>34789</v>
          </cell>
          <cell r="C107">
            <v>175.7</v>
          </cell>
          <cell r="D107">
            <v>152.5</v>
          </cell>
          <cell r="E107">
            <v>857.9</v>
          </cell>
          <cell r="F107">
            <v>724.6</v>
          </cell>
          <cell r="G107">
            <v>521.4</v>
          </cell>
          <cell r="H107">
            <v>194.7</v>
          </cell>
          <cell r="I107">
            <v>22.8</v>
          </cell>
          <cell r="J107">
            <v>525.5</v>
          </cell>
          <cell r="K107">
            <v>10543.6</v>
          </cell>
          <cell r="L107">
            <v>6822.5</v>
          </cell>
          <cell r="M107">
            <v>4862.3999999999996</v>
          </cell>
          <cell r="N107">
            <v>71.274000000000001</v>
          </cell>
          <cell r="O107">
            <v>7522.3</v>
          </cell>
          <cell r="P107">
            <v>0.28000000000000003</v>
          </cell>
          <cell r="Q107">
            <v>10216.1</v>
          </cell>
          <cell r="R107">
            <v>1437.6</v>
          </cell>
          <cell r="S107">
            <v>0</v>
          </cell>
          <cell r="T107">
            <v>-0.08</v>
          </cell>
          <cell r="U107">
            <v>0.36</v>
          </cell>
        </row>
        <row r="108">
          <cell r="B108">
            <v>34880</v>
          </cell>
          <cell r="C108">
            <v>179.6</v>
          </cell>
          <cell r="D108">
            <v>152.5</v>
          </cell>
          <cell r="E108">
            <v>865.6</v>
          </cell>
          <cell r="F108">
            <v>746.8</v>
          </cell>
          <cell r="G108">
            <v>519</v>
          </cell>
          <cell r="H108">
            <v>191</v>
          </cell>
          <cell r="I108">
            <v>23.8</v>
          </cell>
          <cell r="J108">
            <v>530</v>
          </cell>
          <cell r="K108">
            <v>10575.1</v>
          </cell>
          <cell r="L108">
            <v>6882.3</v>
          </cell>
          <cell r="M108">
            <v>4933.6000000000004</v>
          </cell>
          <cell r="N108">
            <v>71.688999999999993</v>
          </cell>
          <cell r="O108">
            <v>7581</v>
          </cell>
          <cell r="P108">
            <v>0.26</v>
          </cell>
          <cell r="Q108">
            <v>10285.4</v>
          </cell>
          <cell r="R108">
            <v>1452.9</v>
          </cell>
          <cell r="S108">
            <v>0</v>
          </cell>
          <cell r="T108">
            <v>-0.1</v>
          </cell>
          <cell r="U108">
            <v>0.36</v>
          </cell>
        </row>
        <row r="109">
          <cell r="B109">
            <v>34972</v>
          </cell>
          <cell r="C109">
            <v>183.2</v>
          </cell>
          <cell r="D109">
            <v>152.69999999999999</v>
          </cell>
          <cell r="E109">
            <v>870.7</v>
          </cell>
          <cell r="F109">
            <v>752.2</v>
          </cell>
          <cell r="G109">
            <v>523.79999999999995</v>
          </cell>
          <cell r="H109">
            <v>198</v>
          </cell>
          <cell r="I109">
            <v>23.6</v>
          </cell>
          <cell r="J109">
            <v>535.4</v>
          </cell>
          <cell r="K109">
            <v>10665.1</v>
          </cell>
          <cell r="L109">
            <v>6944.7</v>
          </cell>
          <cell r="M109">
            <v>4998.7</v>
          </cell>
          <cell r="N109">
            <v>71.980999999999995</v>
          </cell>
          <cell r="O109">
            <v>7683.1</v>
          </cell>
          <cell r="P109">
            <v>-0.19</v>
          </cell>
          <cell r="Q109">
            <v>10356.6</v>
          </cell>
          <cell r="R109">
            <v>1455.7</v>
          </cell>
          <cell r="S109">
            <v>0</v>
          </cell>
          <cell r="T109">
            <v>-0.24</v>
          </cell>
          <cell r="U109">
            <v>0.05</v>
          </cell>
        </row>
        <row r="110">
          <cell r="B110">
            <v>35064</v>
          </cell>
          <cell r="C110">
            <v>186.5</v>
          </cell>
          <cell r="D110">
            <v>140.69999999999999</v>
          </cell>
          <cell r="E110">
            <v>864.6</v>
          </cell>
          <cell r="F110">
            <v>770</v>
          </cell>
          <cell r="G110">
            <v>528.20000000000005</v>
          </cell>
          <cell r="H110">
            <v>194</v>
          </cell>
          <cell r="I110">
            <v>23.3</v>
          </cell>
          <cell r="J110">
            <v>540.29999999999995</v>
          </cell>
          <cell r="K110">
            <v>10737.5</v>
          </cell>
          <cell r="L110">
            <v>6993.1</v>
          </cell>
          <cell r="M110">
            <v>5055.7</v>
          </cell>
          <cell r="N110">
            <v>72.298000000000002</v>
          </cell>
          <cell r="O110">
            <v>7772.6</v>
          </cell>
          <cell r="P110">
            <v>-0.78</v>
          </cell>
          <cell r="Q110">
            <v>10430.1</v>
          </cell>
          <cell r="R110">
            <v>1451.6</v>
          </cell>
          <cell r="S110">
            <v>0</v>
          </cell>
          <cell r="T110">
            <v>-1.02</v>
          </cell>
          <cell r="U110">
            <v>0.24</v>
          </cell>
        </row>
        <row r="111">
          <cell r="B111">
            <v>35155</v>
          </cell>
          <cell r="C111">
            <v>189.6</v>
          </cell>
          <cell r="D111">
            <v>151.30000000000001</v>
          </cell>
          <cell r="E111">
            <v>893.2</v>
          </cell>
          <cell r="F111">
            <v>801.7</v>
          </cell>
          <cell r="G111">
            <v>534.9</v>
          </cell>
          <cell r="H111">
            <v>201.7</v>
          </cell>
          <cell r="I111">
            <v>19.899999999999999</v>
          </cell>
          <cell r="J111">
            <v>543.20000000000005</v>
          </cell>
          <cell r="K111">
            <v>10817.9</v>
          </cell>
          <cell r="L111">
            <v>7057.6</v>
          </cell>
          <cell r="M111">
            <v>5130.6000000000004</v>
          </cell>
          <cell r="N111">
            <v>72.7</v>
          </cell>
          <cell r="O111">
            <v>7868.5</v>
          </cell>
          <cell r="P111">
            <v>0.51</v>
          </cell>
          <cell r="Q111">
            <v>10506.9</v>
          </cell>
          <cell r="R111">
            <v>1471.3</v>
          </cell>
          <cell r="S111">
            <v>0</v>
          </cell>
          <cell r="T111">
            <v>0.59</v>
          </cell>
          <cell r="U111">
            <v>-0.08</v>
          </cell>
        </row>
        <row r="112">
          <cell r="B112">
            <v>35246</v>
          </cell>
          <cell r="C112">
            <v>192.9</v>
          </cell>
          <cell r="D112">
            <v>165.8</v>
          </cell>
          <cell r="E112">
            <v>912.9</v>
          </cell>
          <cell r="F112">
            <v>839.6</v>
          </cell>
          <cell r="G112">
            <v>542.20000000000005</v>
          </cell>
          <cell r="H112">
            <v>213.4</v>
          </cell>
          <cell r="I112">
            <v>20</v>
          </cell>
          <cell r="J112">
            <v>551.6</v>
          </cell>
          <cell r="K112">
            <v>10998.3</v>
          </cell>
          <cell r="L112">
            <v>7133.6</v>
          </cell>
          <cell r="M112">
            <v>5220.5</v>
          </cell>
          <cell r="N112">
            <v>73.186999999999998</v>
          </cell>
          <cell r="O112">
            <v>8032.8</v>
          </cell>
          <cell r="P112">
            <v>0.96</v>
          </cell>
          <cell r="Q112">
            <v>10587.2</v>
          </cell>
          <cell r="R112">
            <v>1487.7</v>
          </cell>
          <cell r="S112">
            <v>0</v>
          </cell>
          <cell r="T112">
            <v>0.3</v>
          </cell>
          <cell r="U112">
            <v>0.66</v>
          </cell>
        </row>
        <row r="113">
          <cell r="B113">
            <v>35338</v>
          </cell>
          <cell r="C113">
            <v>196.5</v>
          </cell>
          <cell r="D113">
            <v>158.80000000000001</v>
          </cell>
          <cell r="E113">
            <v>908.5</v>
          </cell>
          <cell r="F113">
            <v>843.5</v>
          </cell>
          <cell r="G113">
            <v>546.6</v>
          </cell>
          <cell r="H113">
            <v>213.7</v>
          </cell>
          <cell r="I113">
            <v>20.100000000000001</v>
          </cell>
          <cell r="J113">
            <v>559</v>
          </cell>
          <cell r="K113">
            <v>11097</v>
          </cell>
          <cell r="L113">
            <v>7176.8</v>
          </cell>
          <cell r="M113">
            <v>5274.5</v>
          </cell>
          <cell r="N113">
            <v>73.498999999999995</v>
          </cell>
          <cell r="O113">
            <v>8131.4</v>
          </cell>
          <cell r="P113">
            <v>0.01</v>
          </cell>
          <cell r="Q113">
            <v>10671.4</v>
          </cell>
          <cell r="R113">
            <v>1496.7</v>
          </cell>
          <cell r="S113">
            <v>0</v>
          </cell>
          <cell r="T113">
            <v>-0.38</v>
          </cell>
          <cell r="U113">
            <v>0.38</v>
          </cell>
        </row>
        <row r="114">
          <cell r="B114">
            <v>35430</v>
          </cell>
          <cell r="C114">
            <v>200.4</v>
          </cell>
          <cell r="D114">
            <v>156.9</v>
          </cell>
          <cell r="E114">
            <v>910.7</v>
          </cell>
          <cell r="F114">
            <v>863.5</v>
          </cell>
          <cell r="G114">
            <v>558.29999999999995</v>
          </cell>
          <cell r="H114">
            <v>216.8</v>
          </cell>
          <cell r="I114">
            <v>20.3</v>
          </cell>
          <cell r="J114">
            <v>566.5</v>
          </cell>
          <cell r="K114">
            <v>11212.2</v>
          </cell>
          <cell r="L114">
            <v>7233.9</v>
          </cell>
          <cell r="M114">
            <v>5352.8</v>
          </cell>
          <cell r="N114">
            <v>73.998999999999995</v>
          </cell>
          <cell r="O114">
            <v>8259.7999999999993</v>
          </cell>
          <cell r="P114">
            <v>0.52</v>
          </cell>
          <cell r="Q114">
            <v>10760</v>
          </cell>
          <cell r="R114">
            <v>1515.7</v>
          </cell>
          <cell r="S114">
            <v>0</v>
          </cell>
          <cell r="T114">
            <v>-0.13</v>
          </cell>
          <cell r="U114">
            <v>0.65</v>
          </cell>
        </row>
        <row r="115">
          <cell r="B115">
            <v>35520</v>
          </cell>
          <cell r="C115">
            <v>204.4</v>
          </cell>
          <cell r="D115">
            <v>161.4</v>
          </cell>
          <cell r="E115">
            <v>930.5</v>
          </cell>
          <cell r="F115">
            <v>902.1</v>
          </cell>
          <cell r="G115">
            <v>561.29999999999995</v>
          </cell>
          <cell r="H115">
            <v>218.2</v>
          </cell>
          <cell r="I115">
            <v>20</v>
          </cell>
          <cell r="J115">
            <v>574.4</v>
          </cell>
          <cell r="K115">
            <v>11284.6</v>
          </cell>
          <cell r="L115">
            <v>7310.2</v>
          </cell>
          <cell r="M115">
            <v>5433.1</v>
          </cell>
          <cell r="N115">
            <v>74.325999999999993</v>
          </cell>
          <cell r="O115">
            <v>8362.7000000000007</v>
          </cell>
          <cell r="P115">
            <v>-0.38</v>
          </cell>
          <cell r="Q115">
            <v>10854.4</v>
          </cell>
          <cell r="R115">
            <v>1516</v>
          </cell>
          <cell r="S115">
            <v>0</v>
          </cell>
          <cell r="T115">
            <v>-0.39</v>
          </cell>
          <cell r="U115">
            <v>0.01</v>
          </cell>
        </row>
        <row r="116">
          <cell r="B116">
            <v>35611</v>
          </cell>
          <cell r="C116">
            <v>207.1</v>
          </cell>
          <cell r="D116">
            <v>159.4</v>
          </cell>
          <cell r="E116">
            <v>931.3</v>
          </cell>
          <cell r="F116">
            <v>916.2</v>
          </cell>
          <cell r="G116">
            <v>576.70000000000005</v>
          </cell>
          <cell r="H116">
            <v>222.5</v>
          </cell>
          <cell r="I116">
            <v>20.5</v>
          </cell>
          <cell r="J116">
            <v>581.9</v>
          </cell>
          <cell r="K116">
            <v>11472.1</v>
          </cell>
          <cell r="L116">
            <v>7343.1</v>
          </cell>
          <cell r="M116">
            <v>5471.3</v>
          </cell>
          <cell r="N116">
            <v>74.512</v>
          </cell>
          <cell r="O116">
            <v>8518.7999999999993</v>
          </cell>
          <cell r="P116">
            <v>0.96</v>
          </cell>
          <cell r="Q116">
            <v>10954.5</v>
          </cell>
          <cell r="R116">
            <v>1542.5</v>
          </cell>
          <cell r="S116">
            <v>0</v>
          </cell>
          <cell r="T116">
            <v>0.62</v>
          </cell>
          <cell r="U116">
            <v>0.34</v>
          </cell>
        </row>
        <row r="117">
          <cell r="B117">
            <v>35703</v>
          </cell>
          <cell r="C117">
            <v>208.3</v>
          </cell>
          <cell r="D117">
            <v>163.69999999999999</v>
          </cell>
          <cell r="E117">
            <v>937.2</v>
          </cell>
          <cell r="F117">
            <v>941.1</v>
          </cell>
          <cell r="G117">
            <v>583.1</v>
          </cell>
          <cell r="H117">
            <v>234.2</v>
          </cell>
          <cell r="I117">
            <v>20.9</v>
          </cell>
          <cell r="J117">
            <v>590.5</v>
          </cell>
          <cell r="K117">
            <v>11615.6</v>
          </cell>
          <cell r="L117">
            <v>7468.2</v>
          </cell>
          <cell r="M117">
            <v>5579.2</v>
          </cell>
          <cell r="N117">
            <v>74.709000000000003</v>
          </cell>
          <cell r="O117">
            <v>8662.7999999999993</v>
          </cell>
          <cell r="P117">
            <v>0.34</v>
          </cell>
          <cell r="Q117">
            <v>11058.8</v>
          </cell>
          <cell r="R117">
            <v>1555.2</v>
          </cell>
          <cell r="S117">
            <v>0</v>
          </cell>
          <cell r="T117">
            <v>-0.11</v>
          </cell>
          <cell r="U117">
            <v>0.46</v>
          </cell>
        </row>
        <row r="118">
          <cell r="B118">
            <v>35795</v>
          </cell>
          <cell r="C118">
            <v>207.9</v>
          </cell>
          <cell r="D118">
            <v>168</v>
          </cell>
          <cell r="E118">
            <v>942.7</v>
          </cell>
          <cell r="F118">
            <v>967.8</v>
          </cell>
          <cell r="G118">
            <v>590</v>
          </cell>
          <cell r="H118">
            <v>224.2</v>
          </cell>
          <cell r="I118">
            <v>21.3</v>
          </cell>
          <cell r="J118">
            <v>602.20000000000005</v>
          </cell>
          <cell r="K118">
            <v>11715.4</v>
          </cell>
          <cell r="L118">
            <v>7557.4</v>
          </cell>
          <cell r="M118">
            <v>5663.6</v>
          </cell>
          <cell r="N118">
            <v>74.942999999999998</v>
          </cell>
          <cell r="O118">
            <v>8765.9</v>
          </cell>
          <cell r="P118">
            <v>0.37</v>
          </cell>
          <cell r="Q118">
            <v>11167</v>
          </cell>
          <cell r="R118">
            <v>1574.8</v>
          </cell>
          <cell r="S118">
            <v>0</v>
          </cell>
          <cell r="T118">
            <v>-0.04</v>
          </cell>
          <cell r="U118">
            <v>0.41</v>
          </cell>
        </row>
        <row r="119">
          <cell r="B119">
            <v>35885</v>
          </cell>
          <cell r="C119">
            <v>206.4</v>
          </cell>
          <cell r="D119">
            <v>167.2</v>
          </cell>
          <cell r="E119">
            <v>951.8</v>
          </cell>
          <cell r="F119">
            <v>996.1</v>
          </cell>
          <cell r="G119">
            <v>595.20000000000005</v>
          </cell>
          <cell r="H119">
            <v>222.1</v>
          </cell>
          <cell r="I119">
            <v>26.4</v>
          </cell>
          <cell r="J119">
            <v>610.29999999999995</v>
          </cell>
          <cell r="K119">
            <v>11832.5</v>
          </cell>
          <cell r="L119">
            <v>7633.9</v>
          </cell>
          <cell r="M119">
            <v>5721.3</v>
          </cell>
          <cell r="N119">
            <v>74.948999999999998</v>
          </cell>
          <cell r="O119">
            <v>8866.5</v>
          </cell>
          <cell r="P119">
            <v>-0.25</v>
          </cell>
          <cell r="Q119">
            <v>11278.6</v>
          </cell>
          <cell r="R119">
            <v>1568</v>
          </cell>
          <cell r="S119">
            <v>0</v>
          </cell>
          <cell r="T119">
            <v>-0.66</v>
          </cell>
          <cell r="U119">
            <v>0.41</v>
          </cell>
        </row>
        <row r="120">
          <cell r="B120">
            <v>35976</v>
          </cell>
          <cell r="C120">
            <v>205.3</v>
          </cell>
          <cell r="D120">
            <v>170</v>
          </cell>
          <cell r="E120">
            <v>956</v>
          </cell>
          <cell r="F120">
            <v>1022.4</v>
          </cell>
          <cell r="G120">
            <v>600.5</v>
          </cell>
          <cell r="H120">
            <v>218.9</v>
          </cell>
          <cell r="I120">
            <v>26.6</v>
          </cell>
          <cell r="J120">
            <v>619.70000000000005</v>
          </cell>
          <cell r="K120">
            <v>11942</v>
          </cell>
          <cell r="L120">
            <v>7768.3</v>
          </cell>
          <cell r="M120">
            <v>5832.6</v>
          </cell>
          <cell r="N120">
            <v>75.084000000000003</v>
          </cell>
          <cell r="O120">
            <v>8969.7000000000007</v>
          </cell>
          <cell r="P120">
            <v>1.25</v>
          </cell>
          <cell r="Q120">
            <v>11393.4</v>
          </cell>
          <cell r="R120">
            <v>1603.7</v>
          </cell>
          <cell r="S120">
            <v>0</v>
          </cell>
          <cell r="T120">
            <v>0.51</v>
          </cell>
          <cell r="U120">
            <v>0.74</v>
          </cell>
        </row>
        <row r="121">
          <cell r="B121">
            <v>36068</v>
          </cell>
          <cell r="C121">
            <v>205</v>
          </cell>
          <cell r="D121">
            <v>168.1</v>
          </cell>
          <cell r="E121">
            <v>957.4</v>
          </cell>
          <cell r="F121">
            <v>1043.2</v>
          </cell>
          <cell r="G121">
            <v>606.20000000000005</v>
          </cell>
          <cell r="H121">
            <v>225.5</v>
          </cell>
          <cell r="I121">
            <v>26.8</v>
          </cell>
          <cell r="J121">
            <v>629.5</v>
          </cell>
          <cell r="K121">
            <v>12091.6</v>
          </cell>
          <cell r="L121">
            <v>7869.6</v>
          </cell>
          <cell r="M121">
            <v>5926.8</v>
          </cell>
          <cell r="N121">
            <v>75.316999999999993</v>
          </cell>
          <cell r="O121">
            <v>9121.1</v>
          </cell>
          <cell r="P121">
            <v>0.56000000000000005</v>
          </cell>
          <cell r="Q121">
            <v>11511</v>
          </cell>
          <cell r="R121">
            <v>1627.3</v>
          </cell>
          <cell r="S121">
            <v>0</v>
          </cell>
          <cell r="T121">
            <v>-0.09</v>
          </cell>
          <cell r="U121">
            <v>0.65</v>
          </cell>
        </row>
        <row r="122">
          <cell r="B122">
            <v>36160</v>
          </cell>
          <cell r="C122">
            <v>205.5</v>
          </cell>
          <cell r="D122">
            <v>175.4</v>
          </cell>
          <cell r="E122">
            <v>966.4</v>
          </cell>
          <cell r="F122">
            <v>1068</v>
          </cell>
          <cell r="G122">
            <v>610.4</v>
          </cell>
          <cell r="H122">
            <v>220.7</v>
          </cell>
          <cell r="I122">
            <v>26.6</v>
          </cell>
          <cell r="J122">
            <v>639.20000000000005</v>
          </cell>
          <cell r="K122">
            <v>12287</v>
          </cell>
          <cell r="L122">
            <v>7983.3</v>
          </cell>
          <cell r="M122">
            <v>6028.2</v>
          </cell>
          <cell r="N122">
            <v>75.515000000000001</v>
          </cell>
          <cell r="O122">
            <v>9294</v>
          </cell>
          <cell r="P122">
            <v>0.45</v>
          </cell>
          <cell r="Q122">
            <v>11630.8</v>
          </cell>
          <cell r="R122">
            <v>1647.5</v>
          </cell>
          <cell r="S122">
            <v>0</v>
          </cell>
          <cell r="T122">
            <v>0.18</v>
          </cell>
          <cell r="U122">
            <v>0.27</v>
          </cell>
        </row>
        <row r="123">
          <cell r="B123">
            <v>36250</v>
          </cell>
          <cell r="C123">
            <v>206.6</v>
          </cell>
          <cell r="D123">
            <v>181.1</v>
          </cell>
          <cell r="E123">
            <v>983.4</v>
          </cell>
          <cell r="F123">
            <v>1077.9000000000001</v>
          </cell>
          <cell r="G123">
            <v>615.1</v>
          </cell>
          <cell r="H123">
            <v>226.4</v>
          </cell>
          <cell r="I123">
            <v>24</v>
          </cell>
          <cell r="J123">
            <v>650.20000000000005</v>
          </cell>
          <cell r="K123">
            <v>12403.3</v>
          </cell>
          <cell r="L123">
            <v>8060.8</v>
          </cell>
          <cell r="M123">
            <v>6102.5</v>
          </cell>
          <cell r="N123">
            <v>75.712999999999994</v>
          </cell>
          <cell r="O123">
            <v>9417.2999999999993</v>
          </cell>
          <cell r="P123">
            <v>0.5</v>
          </cell>
          <cell r="Q123">
            <v>11751.7</v>
          </cell>
          <cell r="R123">
            <v>1669.4</v>
          </cell>
          <cell r="S123">
            <v>0</v>
          </cell>
          <cell r="T123">
            <v>-0.01</v>
          </cell>
          <cell r="U123">
            <v>0.51</v>
          </cell>
        </row>
        <row r="124">
          <cell r="B124">
            <v>36341</v>
          </cell>
          <cell r="C124">
            <v>207.9</v>
          </cell>
          <cell r="D124">
            <v>179.1</v>
          </cell>
          <cell r="E124">
            <v>985</v>
          </cell>
          <cell r="F124">
            <v>1095.2</v>
          </cell>
          <cell r="G124">
            <v>622</v>
          </cell>
          <cell r="H124">
            <v>223.5</v>
          </cell>
          <cell r="I124">
            <v>24.6</v>
          </cell>
          <cell r="J124">
            <v>655.7</v>
          </cell>
          <cell r="K124">
            <v>12498.7</v>
          </cell>
          <cell r="L124">
            <v>8178.3</v>
          </cell>
          <cell r="M124">
            <v>6225.3</v>
          </cell>
          <cell r="N124">
            <v>76.126999999999995</v>
          </cell>
          <cell r="O124">
            <v>9524.2000000000007</v>
          </cell>
          <cell r="P124">
            <v>0.28000000000000003</v>
          </cell>
          <cell r="Q124">
            <v>11875.9</v>
          </cell>
          <cell r="R124">
            <v>1695.2</v>
          </cell>
          <cell r="S124">
            <v>0</v>
          </cell>
          <cell r="T124">
            <v>-0.02</v>
          </cell>
          <cell r="U124">
            <v>0.3</v>
          </cell>
        </row>
        <row r="125">
          <cell r="B125">
            <v>36433</v>
          </cell>
          <cell r="C125">
            <v>209.4</v>
          </cell>
          <cell r="D125">
            <v>186.7</v>
          </cell>
          <cell r="E125">
            <v>996.1</v>
          </cell>
          <cell r="F125">
            <v>1120.5999999999999</v>
          </cell>
          <cell r="G125">
            <v>632.6</v>
          </cell>
          <cell r="H125">
            <v>227.6</v>
          </cell>
          <cell r="I125">
            <v>25.3</v>
          </cell>
          <cell r="J125">
            <v>663</v>
          </cell>
          <cell r="K125">
            <v>12662.4</v>
          </cell>
          <cell r="L125">
            <v>8270.6</v>
          </cell>
          <cell r="M125">
            <v>6328.9</v>
          </cell>
          <cell r="N125">
            <v>76.53</v>
          </cell>
          <cell r="O125">
            <v>9681.9</v>
          </cell>
          <cell r="P125">
            <v>0.88</v>
          </cell>
          <cell r="Q125">
            <v>12001.2</v>
          </cell>
          <cell r="R125">
            <v>1734.5</v>
          </cell>
          <cell r="S125">
            <v>0</v>
          </cell>
          <cell r="T125">
            <v>0.41</v>
          </cell>
          <cell r="U125">
            <v>0.47</v>
          </cell>
        </row>
        <row r="126">
          <cell r="B126">
            <v>36525</v>
          </cell>
          <cell r="C126">
            <v>211</v>
          </cell>
          <cell r="D126">
            <v>191.3</v>
          </cell>
          <cell r="E126">
            <v>1004.3</v>
          </cell>
          <cell r="F126">
            <v>1154</v>
          </cell>
          <cell r="G126">
            <v>643.79999999999995</v>
          </cell>
          <cell r="H126">
            <v>231.9</v>
          </cell>
          <cell r="I126">
            <v>27.7</v>
          </cell>
          <cell r="J126">
            <v>676.2</v>
          </cell>
          <cell r="K126">
            <v>12877.6</v>
          </cell>
          <cell r="L126">
            <v>8391.7999999999993</v>
          </cell>
          <cell r="M126">
            <v>6459.6</v>
          </cell>
          <cell r="N126">
            <v>76.981999999999999</v>
          </cell>
          <cell r="O126">
            <v>9899.4</v>
          </cell>
          <cell r="P126">
            <v>1.1499999999999999</v>
          </cell>
          <cell r="Q126">
            <v>12127</v>
          </cell>
          <cell r="R126">
            <v>1782.3</v>
          </cell>
          <cell r="S126">
            <v>0</v>
          </cell>
          <cell r="T126">
            <v>0.54</v>
          </cell>
          <cell r="U126">
            <v>0.61</v>
          </cell>
        </row>
        <row r="127">
          <cell r="B127">
            <v>36616</v>
          </cell>
          <cell r="C127">
            <v>213</v>
          </cell>
          <cell r="D127">
            <v>190.2</v>
          </cell>
          <cell r="E127">
            <v>1016.9</v>
          </cell>
          <cell r="F127">
            <v>1208.8</v>
          </cell>
          <cell r="G127">
            <v>653.5</v>
          </cell>
          <cell r="H127">
            <v>243.3</v>
          </cell>
          <cell r="I127">
            <v>24.7</v>
          </cell>
          <cell r="J127">
            <v>696</v>
          </cell>
          <cell r="K127">
            <v>12924.2</v>
          </cell>
          <cell r="L127">
            <v>8520.7000000000007</v>
          </cell>
          <cell r="M127">
            <v>6613.6</v>
          </cell>
          <cell r="N127">
            <v>77.625</v>
          </cell>
          <cell r="O127">
            <v>10002.9</v>
          </cell>
          <cell r="P127">
            <v>-0.51</v>
          </cell>
          <cell r="Q127">
            <v>12252.2</v>
          </cell>
          <cell r="R127">
            <v>1790.7</v>
          </cell>
          <cell r="S127">
            <v>0</v>
          </cell>
          <cell r="T127">
            <v>-0.84</v>
          </cell>
          <cell r="U127">
            <v>0.33</v>
          </cell>
        </row>
        <row r="128">
          <cell r="B128">
            <v>36707</v>
          </cell>
          <cell r="C128">
            <v>216.1</v>
          </cell>
          <cell r="D128">
            <v>198.3</v>
          </cell>
          <cell r="E128">
            <v>1042.3</v>
          </cell>
          <cell r="F128">
            <v>1230.2</v>
          </cell>
          <cell r="G128">
            <v>661.8</v>
          </cell>
          <cell r="H128">
            <v>241.7</v>
          </cell>
          <cell r="I128">
            <v>25</v>
          </cell>
          <cell r="J128">
            <v>698.4</v>
          </cell>
          <cell r="K128">
            <v>13160.8</v>
          </cell>
          <cell r="L128">
            <v>8603</v>
          </cell>
          <cell r="M128">
            <v>6707.5</v>
          </cell>
          <cell r="N128">
            <v>77.972999999999999</v>
          </cell>
          <cell r="O128">
            <v>10247.700000000001</v>
          </cell>
          <cell r="P128">
            <v>0.72</v>
          </cell>
          <cell r="Q128">
            <v>12377.5</v>
          </cell>
          <cell r="R128">
            <v>1823.1</v>
          </cell>
          <cell r="S128">
            <v>0</v>
          </cell>
          <cell r="T128">
            <v>0.78</v>
          </cell>
          <cell r="U128">
            <v>-0.06</v>
          </cell>
        </row>
        <row r="129">
          <cell r="B129">
            <v>36799</v>
          </cell>
          <cell r="C129">
            <v>220.7</v>
          </cell>
          <cell r="D129">
            <v>204.8</v>
          </cell>
          <cell r="E129">
            <v>1054.7</v>
          </cell>
          <cell r="F129">
            <v>1247.7</v>
          </cell>
          <cell r="G129">
            <v>665.4</v>
          </cell>
          <cell r="H129">
            <v>222.8</v>
          </cell>
          <cell r="I129">
            <v>25.6</v>
          </cell>
          <cell r="J129">
            <v>711.6</v>
          </cell>
          <cell r="K129">
            <v>13178.4</v>
          </cell>
          <cell r="L129">
            <v>8687.5</v>
          </cell>
          <cell r="M129">
            <v>6815.4</v>
          </cell>
          <cell r="N129">
            <v>78.454999999999998</v>
          </cell>
          <cell r="O129">
            <v>10319.799999999999</v>
          </cell>
          <cell r="P129">
            <v>-0.31</v>
          </cell>
          <cell r="Q129">
            <v>12500.7</v>
          </cell>
          <cell r="R129">
            <v>1832.3</v>
          </cell>
          <cell r="S129">
            <v>0</v>
          </cell>
          <cell r="T129">
            <v>-0.49</v>
          </cell>
          <cell r="U129">
            <v>0.18</v>
          </cell>
        </row>
        <row r="130">
          <cell r="B130">
            <v>36891</v>
          </cell>
          <cell r="C130">
            <v>226.7</v>
          </cell>
          <cell r="D130">
            <v>204.8</v>
          </cell>
          <cell r="E130">
            <v>1065.5999999999999</v>
          </cell>
          <cell r="F130">
            <v>1258.7</v>
          </cell>
          <cell r="G130">
            <v>670.1</v>
          </cell>
          <cell r="H130">
            <v>225.9</v>
          </cell>
          <cell r="I130">
            <v>26.1</v>
          </cell>
          <cell r="J130">
            <v>717.3</v>
          </cell>
          <cell r="K130">
            <v>13260.5</v>
          </cell>
          <cell r="L130">
            <v>8762.2000000000007</v>
          </cell>
          <cell r="M130">
            <v>6912.1</v>
          </cell>
          <cell r="N130">
            <v>78.888000000000005</v>
          </cell>
          <cell r="O130">
            <v>10439</v>
          </cell>
          <cell r="P130">
            <v>0.43</v>
          </cell>
          <cell r="Q130">
            <v>12620.8</v>
          </cell>
          <cell r="R130">
            <v>1861.2</v>
          </cell>
          <cell r="S130">
            <v>0</v>
          </cell>
          <cell r="T130">
            <v>0.06</v>
          </cell>
          <cell r="U130">
            <v>0.38</v>
          </cell>
        </row>
        <row r="131">
          <cell r="B131">
            <v>36981</v>
          </cell>
          <cell r="C131">
            <v>233.8</v>
          </cell>
          <cell r="D131">
            <v>215</v>
          </cell>
          <cell r="E131">
            <v>1107.8</v>
          </cell>
          <cell r="F131">
            <v>1301.9000000000001</v>
          </cell>
          <cell r="G131">
            <v>668.9</v>
          </cell>
          <cell r="H131">
            <v>188.6</v>
          </cell>
          <cell r="I131">
            <v>29.8</v>
          </cell>
          <cell r="J131">
            <v>732.3</v>
          </cell>
          <cell r="K131">
            <v>13222.7</v>
          </cell>
          <cell r="L131">
            <v>8797.2999999999993</v>
          </cell>
          <cell r="M131">
            <v>6986.9</v>
          </cell>
          <cell r="N131">
            <v>79.423000000000002</v>
          </cell>
          <cell r="O131">
            <v>10472.9</v>
          </cell>
          <cell r="P131">
            <v>1.1000000000000001</v>
          </cell>
          <cell r="Q131">
            <v>12734.8</v>
          </cell>
          <cell r="R131">
            <v>1905.4</v>
          </cell>
          <cell r="S131">
            <v>0</v>
          </cell>
          <cell r="T131">
            <v>0.52</v>
          </cell>
          <cell r="U131">
            <v>0.57999999999999996</v>
          </cell>
        </row>
        <row r="132">
          <cell r="B132">
            <v>37072</v>
          </cell>
          <cell r="C132">
            <v>240.4</v>
          </cell>
          <cell r="D132">
            <v>230.1</v>
          </cell>
          <cell r="E132">
            <v>1139.0999999999999</v>
          </cell>
          <cell r="F132">
            <v>1308.9000000000001</v>
          </cell>
          <cell r="G132">
            <v>662.1</v>
          </cell>
          <cell r="H132">
            <v>182.6</v>
          </cell>
          <cell r="I132">
            <v>28</v>
          </cell>
          <cell r="J132">
            <v>733.1</v>
          </cell>
          <cell r="K132">
            <v>13300</v>
          </cell>
          <cell r="L132">
            <v>8818.1</v>
          </cell>
          <cell r="M132">
            <v>7036.3</v>
          </cell>
          <cell r="N132">
            <v>79.795000000000002</v>
          </cell>
          <cell r="O132">
            <v>10597.8</v>
          </cell>
          <cell r="P132">
            <v>1.27</v>
          </cell>
          <cell r="Q132">
            <v>12842.4</v>
          </cell>
          <cell r="R132">
            <v>1947</v>
          </cell>
          <cell r="S132">
            <v>1</v>
          </cell>
          <cell r="T132">
            <v>0.36</v>
          </cell>
          <cell r="U132">
            <v>0.9</v>
          </cell>
        </row>
        <row r="133">
          <cell r="B133">
            <v>37164</v>
          </cell>
          <cell r="C133">
            <v>245.8</v>
          </cell>
          <cell r="D133">
            <v>217.4</v>
          </cell>
          <cell r="E133">
            <v>1145.2</v>
          </cell>
          <cell r="F133">
            <v>1113.5999999999999</v>
          </cell>
          <cell r="G133">
            <v>654.20000000000005</v>
          </cell>
          <cell r="H133">
            <v>162.80000000000001</v>
          </cell>
          <cell r="I133">
            <v>26.4</v>
          </cell>
          <cell r="J133">
            <v>732.4</v>
          </cell>
          <cell r="K133">
            <v>13244.8</v>
          </cell>
          <cell r="L133">
            <v>8848.2999999999993</v>
          </cell>
          <cell r="M133">
            <v>7064.7</v>
          </cell>
          <cell r="N133">
            <v>79.841999999999999</v>
          </cell>
          <cell r="O133">
            <v>10596.3</v>
          </cell>
          <cell r="P133">
            <v>-0.08</v>
          </cell>
          <cell r="Q133">
            <v>12945.4</v>
          </cell>
          <cell r="R133">
            <v>1952.7</v>
          </cell>
          <cell r="S133">
            <v>1</v>
          </cell>
          <cell r="T133">
            <v>0.15</v>
          </cell>
          <cell r="U133">
            <v>-0.23</v>
          </cell>
        </row>
        <row r="134">
          <cell r="B134">
            <v>37256</v>
          </cell>
          <cell r="C134">
            <v>250.3</v>
          </cell>
          <cell r="D134">
            <v>246.5</v>
          </cell>
          <cell r="E134">
            <v>1191.2</v>
          </cell>
          <cell r="F134">
            <v>1231.8</v>
          </cell>
          <cell r="G134">
            <v>690.7</v>
          </cell>
          <cell r="H134">
            <v>146.4</v>
          </cell>
          <cell r="I134">
            <v>24.2</v>
          </cell>
          <cell r="J134">
            <v>735</v>
          </cell>
          <cell r="K134">
            <v>13280.9</v>
          </cell>
          <cell r="L134">
            <v>8980.6</v>
          </cell>
          <cell r="M134">
            <v>7174.7</v>
          </cell>
          <cell r="N134">
            <v>79.891999999999996</v>
          </cell>
          <cell r="O134">
            <v>10660.3</v>
          </cell>
          <cell r="P134">
            <v>1.21</v>
          </cell>
          <cell r="Q134">
            <v>13044.1</v>
          </cell>
          <cell r="R134">
            <v>1992</v>
          </cell>
          <cell r="S134">
            <v>1</v>
          </cell>
          <cell r="T134">
            <v>0.3</v>
          </cell>
          <cell r="U134">
            <v>0.91</v>
          </cell>
        </row>
        <row r="135">
          <cell r="B135">
            <v>37346</v>
          </cell>
          <cell r="C135">
            <v>254.1</v>
          </cell>
          <cell r="D135">
            <v>244.9</v>
          </cell>
          <cell r="E135">
            <v>1221</v>
          </cell>
          <cell r="F135">
            <v>1075.0999999999999</v>
          </cell>
          <cell r="G135">
            <v>701.5</v>
          </cell>
          <cell r="H135">
            <v>147.30000000000001</v>
          </cell>
          <cell r="I135">
            <v>25.3</v>
          </cell>
          <cell r="J135">
            <v>743.1</v>
          </cell>
          <cell r="K135">
            <v>13397</v>
          </cell>
          <cell r="L135">
            <v>9008.1</v>
          </cell>
          <cell r="M135">
            <v>7209.9</v>
          </cell>
          <cell r="N135">
            <v>80.040999999999997</v>
          </cell>
          <cell r="O135">
            <v>10789</v>
          </cell>
          <cell r="P135">
            <v>1.29</v>
          </cell>
          <cell r="Q135">
            <v>13137.5</v>
          </cell>
          <cell r="R135">
            <v>2038.9</v>
          </cell>
          <cell r="S135">
            <v>0</v>
          </cell>
          <cell r="T135">
            <v>0.84</v>
          </cell>
          <cell r="U135">
            <v>0.44</v>
          </cell>
        </row>
        <row r="136">
          <cell r="B136">
            <v>37437</v>
          </cell>
          <cell r="C136">
            <v>257.89999999999998</v>
          </cell>
          <cell r="D136">
            <v>243.8</v>
          </cell>
          <cell r="E136">
            <v>1247.0999999999999</v>
          </cell>
          <cell r="F136">
            <v>1051</v>
          </cell>
          <cell r="G136">
            <v>711.5</v>
          </cell>
          <cell r="H136">
            <v>153.6</v>
          </cell>
          <cell r="I136">
            <v>25.3</v>
          </cell>
          <cell r="J136">
            <v>751.5</v>
          </cell>
          <cell r="K136">
            <v>13478.2</v>
          </cell>
          <cell r="L136">
            <v>9054.2999999999993</v>
          </cell>
          <cell r="M136">
            <v>7302.1</v>
          </cell>
          <cell r="N136">
            <v>80.650999999999996</v>
          </cell>
          <cell r="O136">
            <v>10893.2</v>
          </cell>
          <cell r="P136">
            <v>0.57999999999999996</v>
          </cell>
          <cell r="Q136">
            <v>13227</v>
          </cell>
          <cell r="R136">
            <v>2073.5</v>
          </cell>
          <cell r="S136">
            <v>0</v>
          </cell>
          <cell r="T136">
            <v>0.51</v>
          </cell>
          <cell r="U136">
            <v>0.06</v>
          </cell>
        </row>
        <row r="137">
          <cell r="B137">
            <v>37529</v>
          </cell>
          <cell r="C137">
            <v>261.60000000000002</v>
          </cell>
          <cell r="D137">
            <v>251.1</v>
          </cell>
          <cell r="E137">
            <v>1259.9000000000001</v>
          </cell>
          <cell r="F137">
            <v>1044.0999999999999</v>
          </cell>
          <cell r="G137">
            <v>727.2</v>
          </cell>
          <cell r="H137">
            <v>161.80000000000001</v>
          </cell>
          <cell r="I137">
            <v>24.3</v>
          </cell>
          <cell r="J137">
            <v>754.3</v>
          </cell>
          <cell r="K137">
            <v>13538.1</v>
          </cell>
          <cell r="L137">
            <v>9119.9</v>
          </cell>
          <cell r="M137">
            <v>7390.9</v>
          </cell>
          <cell r="N137">
            <v>81.045000000000002</v>
          </cell>
          <cell r="O137">
            <v>10992.1</v>
          </cell>
          <cell r="P137">
            <v>0.4</v>
          </cell>
          <cell r="Q137">
            <v>13314</v>
          </cell>
          <cell r="R137">
            <v>2100.4</v>
          </cell>
          <cell r="S137">
            <v>0</v>
          </cell>
          <cell r="T137">
            <v>0.26</v>
          </cell>
          <cell r="U137">
            <v>0.14000000000000001</v>
          </cell>
        </row>
        <row r="138">
          <cell r="B138">
            <v>37621</v>
          </cell>
          <cell r="C138">
            <v>265.2</v>
          </cell>
          <cell r="D138">
            <v>260.3</v>
          </cell>
          <cell r="E138">
            <v>1276.2</v>
          </cell>
          <cell r="F138">
            <v>1038.4000000000001</v>
          </cell>
          <cell r="G138">
            <v>734.5</v>
          </cell>
          <cell r="H138">
            <v>179.8</v>
          </cell>
          <cell r="I138">
            <v>23.1</v>
          </cell>
          <cell r="J138">
            <v>757</v>
          </cell>
          <cell r="K138">
            <v>13559</v>
          </cell>
          <cell r="L138">
            <v>9172.4</v>
          </cell>
          <cell r="M138">
            <v>7467.7</v>
          </cell>
          <cell r="N138">
            <v>81.42</v>
          </cell>
          <cell r="O138">
            <v>11071.5</v>
          </cell>
          <cell r="P138">
            <v>0.59</v>
          </cell>
          <cell r="Q138">
            <v>13399.2</v>
          </cell>
          <cell r="R138">
            <v>2142</v>
          </cell>
          <cell r="S138">
            <v>0</v>
          </cell>
          <cell r="T138">
            <v>0.47</v>
          </cell>
          <cell r="U138">
            <v>0.12</v>
          </cell>
        </row>
        <row r="139">
          <cell r="B139">
            <v>37711</v>
          </cell>
          <cell r="C139">
            <v>268.89999999999998</v>
          </cell>
          <cell r="D139">
            <v>260.7</v>
          </cell>
          <cell r="E139">
            <v>1294.5999999999999</v>
          </cell>
          <cell r="F139">
            <v>1021.3</v>
          </cell>
          <cell r="G139">
            <v>741.5</v>
          </cell>
          <cell r="H139">
            <v>199.9</v>
          </cell>
          <cell r="I139">
            <v>23.8</v>
          </cell>
          <cell r="J139">
            <v>763.3</v>
          </cell>
          <cell r="K139">
            <v>13634.3</v>
          </cell>
          <cell r="L139">
            <v>9215.5</v>
          </cell>
          <cell r="M139">
            <v>7555.8</v>
          </cell>
          <cell r="N139">
            <v>81.994</v>
          </cell>
          <cell r="O139">
            <v>11183.5</v>
          </cell>
          <cell r="P139">
            <v>0.09</v>
          </cell>
          <cell r="Q139">
            <v>13485.4</v>
          </cell>
          <cell r="R139">
            <v>2172.4</v>
          </cell>
          <cell r="S139">
            <v>0</v>
          </cell>
          <cell r="T139">
            <v>0.32</v>
          </cell>
          <cell r="U139">
            <v>-0.22</v>
          </cell>
        </row>
        <row r="140">
          <cell r="B140">
            <v>37802</v>
          </cell>
          <cell r="C140">
            <v>273.39999999999998</v>
          </cell>
          <cell r="D140">
            <v>260.10000000000002</v>
          </cell>
          <cell r="E140">
            <v>1312.6</v>
          </cell>
          <cell r="F140">
            <v>1020.8</v>
          </cell>
          <cell r="G140">
            <v>742.9</v>
          </cell>
          <cell r="H140">
            <v>196.4</v>
          </cell>
          <cell r="I140">
            <v>22.8</v>
          </cell>
          <cell r="J140">
            <v>773.9</v>
          </cell>
          <cell r="K140">
            <v>13751.5</v>
          </cell>
          <cell r="L140">
            <v>9319</v>
          </cell>
          <cell r="M140">
            <v>7642.6</v>
          </cell>
          <cell r="N140">
            <v>82.015000000000001</v>
          </cell>
          <cell r="O140">
            <v>11312.9</v>
          </cell>
          <cell r="P140">
            <v>0.74</v>
          </cell>
          <cell r="Q140">
            <v>13570.6</v>
          </cell>
          <cell r="R140">
            <v>2199.4</v>
          </cell>
          <cell r="S140">
            <v>0</v>
          </cell>
          <cell r="T140">
            <v>0.98</v>
          </cell>
          <cell r="U140">
            <v>-0.24</v>
          </cell>
        </row>
        <row r="141">
          <cell r="B141">
            <v>37894</v>
          </cell>
          <cell r="C141">
            <v>279</v>
          </cell>
          <cell r="D141">
            <v>271.7</v>
          </cell>
          <cell r="E141">
            <v>1335.5</v>
          </cell>
          <cell r="F141">
            <v>950.6</v>
          </cell>
          <cell r="G141">
            <v>767.1</v>
          </cell>
          <cell r="H141">
            <v>217.6</v>
          </cell>
          <cell r="I141">
            <v>21.4</v>
          </cell>
          <cell r="J141">
            <v>783.8</v>
          </cell>
          <cell r="K141">
            <v>13985.1</v>
          </cell>
          <cell r="L141">
            <v>9455.7000000000007</v>
          </cell>
          <cell r="M141">
            <v>7802.6</v>
          </cell>
          <cell r="N141">
            <v>82.522000000000006</v>
          </cell>
          <cell r="O141">
            <v>11567.3</v>
          </cell>
          <cell r="P141">
            <v>0.2</v>
          </cell>
          <cell r="Q141">
            <v>13655.5</v>
          </cell>
          <cell r="R141">
            <v>2221.1999999999998</v>
          </cell>
          <cell r="S141">
            <v>0</v>
          </cell>
          <cell r="T141">
            <v>0</v>
          </cell>
          <cell r="U141">
            <v>0.2</v>
          </cell>
        </row>
        <row r="142">
          <cell r="B142">
            <v>37986</v>
          </cell>
          <cell r="C142">
            <v>285.5</v>
          </cell>
          <cell r="D142">
            <v>265.7</v>
          </cell>
          <cell r="E142">
            <v>1341.2</v>
          </cell>
          <cell r="F142">
            <v>1021.3</v>
          </cell>
          <cell r="G142">
            <v>774.8</v>
          </cell>
          <cell r="H142">
            <v>241</v>
          </cell>
          <cell r="I142">
            <v>20.100000000000001</v>
          </cell>
          <cell r="J142">
            <v>796.1</v>
          </cell>
          <cell r="K142">
            <v>14145.6</v>
          </cell>
          <cell r="L142">
            <v>9519.7999999999993</v>
          </cell>
          <cell r="M142">
            <v>7891.5</v>
          </cell>
          <cell r="N142">
            <v>82.900999999999996</v>
          </cell>
          <cell r="O142">
            <v>11769.3</v>
          </cell>
          <cell r="P142">
            <v>0.48</v>
          </cell>
          <cell r="Q142">
            <v>13740.6</v>
          </cell>
          <cell r="R142">
            <v>2251.8000000000002</v>
          </cell>
          <cell r="S142">
            <v>0</v>
          </cell>
          <cell r="T142">
            <v>0.54</v>
          </cell>
          <cell r="U142">
            <v>-0.06</v>
          </cell>
        </row>
        <row r="143">
          <cell r="B143">
            <v>38077</v>
          </cell>
          <cell r="C143">
            <v>293</v>
          </cell>
          <cell r="D143">
            <v>283.39999999999998</v>
          </cell>
          <cell r="E143">
            <v>1379.6</v>
          </cell>
          <cell r="F143">
            <v>1012.2</v>
          </cell>
          <cell r="G143">
            <v>803.1</v>
          </cell>
          <cell r="H143">
            <v>251.4</v>
          </cell>
          <cell r="I143">
            <v>17.2</v>
          </cell>
          <cell r="J143">
            <v>809.2</v>
          </cell>
          <cell r="K143">
            <v>14221.1</v>
          </cell>
          <cell r="L143">
            <v>9604.5</v>
          </cell>
          <cell r="M143">
            <v>8027.7</v>
          </cell>
          <cell r="N143">
            <v>83.588999999999999</v>
          </cell>
          <cell r="O143">
            <v>11920.2</v>
          </cell>
          <cell r="P143">
            <v>0.34</v>
          </cell>
          <cell r="Q143">
            <v>13826.7</v>
          </cell>
          <cell r="R143">
            <v>2287.3000000000002</v>
          </cell>
          <cell r="S143">
            <v>0</v>
          </cell>
          <cell r="T143">
            <v>0.31</v>
          </cell>
          <cell r="U143">
            <v>0.03</v>
          </cell>
        </row>
        <row r="144">
          <cell r="B144">
            <v>38168</v>
          </cell>
          <cell r="C144">
            <v>300.39999999999998</v>
          </cell>
          <cell r="D144">
            <v>293</v>
          </cell>
          <cell r="E144">
            <v>1400.6</v>
          </cell>
          <cell r="F144">
            <v>1026.7</v>
          </cell>
          <cell r="G144">
            <v>816.2</v>
          </cell>
          <cell r="H144">
            <v>271.60000000000002</v>
          </cell>
          <cell r="I144">
            <v>17.2</v>
          </cell>
          <cell r="J144">
            <v>823.6</v>
          </cell>
          <cell r="K144">
            <v>14329.5</v>
          </cell>
          <cell r="L144">
            <v>9664.2999999999993</v>
          </cell>
          <cell r="M144">
            <v>8133</v>
          </cell>
          <cell r="N144">
            <v>84.162000000000006</v>
          </cell>
          <cell r="O144">
            <v>12109</v>
          </cell>
          <cell r="P144">
            <v>0.21</v>
          </cell>
          <cell r="Q144">
            <v>13915.2</v>
          </cell>
          <cell r="R144">
            <v>2321.4</v>
          </cell>
          <cell r="S144">
            <v>0</v>
          </cell>
          <cell r="T144">
            <v>0.17</v>
          </cell>
          <cell r="U144">
            <v>0.03</v>
          </cell>
        </row>
        <row r="145">
          <cell r="B145">
            <v>38260</v>
          </cell>
          <cell r="C145">
            <v>308.60000000000002</v>
          </cell>
          <cell r="D145">
            <v>288.3</v>
          </cell>
          <cell r="E145">
            <v>1409.8</v>
          </cell>
          <cell r="F145">
            <v>1064.3</v>
          </cell>
          <cell r="G145">
            <v>826</v>
          </cell>
          <cell r="H145">
            <v>292.7</v>
          </cell>
          <cell r="I145">
            <v>18.100000000000001</v>
          </cell>
          <cell r="J145">
            <v>839.2</v>
          </cell>
          <cell r="K145">
            <v>14465</v>
          </cell>
          <cell r="L145">
            <v>9771.1</v>
          </cell>
          <cell r="M145">
            <v>8264.2999999999993</v>
          </cell>
          <cell r="N145">
            <v>84.585999999999999</v>
          </cell>
          <cell r="O145">
            <v>12303.3</v>
          </cell>
          <cell r="P145">
            <v>0.15</v>
          </cell>
          <cell r="Q145">
            <v>14003.9</v>
          </cell>
          <cell r="R145">
            <v>2357.1999999999998</v>
          </cell>
          <cell r="S145">
            <v>0</v>
          </cell>
          <cell r="T145">
            <v>0.33</v>
          </cell>
          <cell r="U145">
            <v>-0.18</v>
          </cell>
        </row>
        <row r="146">
          <cell r="B146">
            <v>38352</v>
          </cell>
          <cell r="C146">
            <v>315.39999999999998</v>
          </cell>
          <cell r="D146">
            <v>294.5</v>
          </cell>
          <cell r="E146">
            <v>1427.9</v>
          </cell>
          <cell r="F146">
            <v>1091.5</v>
          </cell>
          <cell r="G146">
            <v>841.6</v>
          </cell>
          <cell r="H146">
            <v>298.39999999999998</v>
          </cell>
          <cell r="I146">
            <v>19.8</v>
          </cell>
          <cell r="J146">
            <v>844.9</v>
          </cell>
          <cell r="K146">
            <v>14609.9</v>
          </cell>
          <cell r="L146">
            <v>9877.4</v>
          </cell>
          <cell r="M146">
            <v>8425.6</v>
          </cell>
          <cell r="N146">
            <v>85.308999999999997</v>
          </cell>
          <cell r="O146">
            <v>12522.4</v>
          </cell>
          <cell r="P146">
            <v>-0.03</v>
          </cell>
          <cell r="Q146">
            <v>14092</v>
          </cell>
          <cell r="R146">
            <v>2389.6999999999998</v>
          </cell>
          <cell r="S146">
            <v>0</v>
          </cell>
          <cell r="T146">
            <v>-0.05</v>
          </cell>
          <cell r="U146">
            <v>0.02</v>
          </cell>
        </row>
        <row r="147">
          <cell r="B147">
            <v>38442</v>
          </cell>
          <cell r="C147">
            <v>323.2</v>
          </cell>
          <cell r="D147">
            <v>301.3</v>
          </cell>
          <cell r="E147">
            <v>1464.4</v>
          </cell>
          <cell r="F147">
            <v>1172.2</v>
          </cell>
          <cell r="G147">
            <v>858.3</v>
          </cell>
          <cell r="H147">
            <v>375.8</v>
          </cell>
          <cell r="I147">
            <v>18.5</v>
          </cell>
          <cell r="J147">
            <v>858.1</v>
          </cell>
          <cell r="K147">
            <v>14771.6</v>
          </cell>
          <cell r="L147">
            <v>9935</v>
          </cell>
          <cell r="M147">
            <v>8523</v>
          </cell>
          <cell r="N147">
            <v>85.795000000000002</v>
          </cell>
          <cell r="O147">
            <v>12761.3</v>
          </cell>
          <cell r="P147">
            <v>0.4</v>
          </cell>
          <cell r="Q147">
            <v>14179.6</v>
          </cell>
          <cell r="R147">
            <v>2426.9</v>
          </cell>
          <cell r="S147">
            <v>0</v>
          </cell>
          <cell r="T147">
            <v>0.33</v>
          </cell>
          <cell r="U147">
            <v>0.06</v>
          </cell>
        </row>
        <row r="148">
          <cell r="B148">
            <v>38533</v>
          </cell>
          <cell r="C148">
            <v>329.2</v>
          </cell>
          <cell r="D148">
            <v>310.8</v>
          </cell>
          <cell r="E148">
            <v>1486</v>
          </cell>
          <cell r="F148">
            <v>1196.3</v>
          </cell>
          <cell r="G148">
            <v>876.6</v>
          </cell>
          <cell r="H148">
            <v>364</v>
          </cell>
          <cell r="I148">
            <v>20.6</v>
          </cell>
          <cell r="J148">
            <v>866.3</v>
          </cell>
          <cell r="K148">
            <v>14839.8</v>
          </cell>
          <cell r="L148">
            <v>10047.799999999999</v>
          </cell>
          <cell r="M148">
            <v>8671.4</v>
          </cell>
          <cell r="N148">
            <v>86.31</v>
          </cell>
          <cell r="O148">
            <v>12910</v>
          </cell>
          <cell r="P148">
            <v>-0.04</v>
          </cell>
          <cell r="Q148">
            <v>14264.5</v>
          </cell>
          <cell r="R148">
            <v>2452.9</v>
          </cell>
          <cell r="S148">
            <v>0</v>
          </cell>
          <cell r="T148">
            <v>-0.03</v>
          </cell>
          <cell r="U148">
            <v>-0.01</v>
          </cell>
        </row>
        <row r="149">
          <cell r="B149">
            <v>38625</v>
          </cell>
          <cell r="C149">
            <v>335.1</v>
          </cell>
          <cell r="D149">
            <v>300.10000000000002</v>
          </cell>
          <cell r="E149">
            <v>1501</v>
          </cell>
          <cell r="F149">
            <v>1225.4000000000001</v>
          </cell>
          <cell r="G149">
            <v>890.1</v>
          </cell>
          <cell r="H149">
            <v>370.3</v>
          </cell>
          <cell r="I149">
            <v>21.6</v>
          </cell>
          <cell r="J149">
            <v>879.5</v>
          </cell>
          <cell r="K149">
            <v>14972.1</v>
          </cell>
          <cell r="L149">
            <v>10145.299999999999</v>
          </cell>
          <cell r="M149">
            <v>8849.2000000000007</v>
          </cell>
          <cell r="N149">
            <v>87.231999999999999</v>
          </cell>
          <cell r="O149">
            <v>13142.9</v>
          </cell>
          <cell r="P149">
            <v>0.25</v>
          </cell>
          <cell r="Q149">
            <v>14347.2</v>
          </cell>
          <cell r="R149">
            <v>2495.1</v>
          </cell>
          <cell r="S149">
            <v>0</v>
          </cell>
          <cell r="T149">
            <v>0.22</v>
          </cell>
          <cell r="U149">
            <v>0.03</v>
          </cell>
        </row>
        <row r="150">
          <cell r="B150">
            <v>38717</v>
          </cell>
          <cell r="C150">
            <v>341</v>
          </cell>
          <cell r="D150">
            <v>305.39999999999998</v>
          </cell>
          <cell r="E150">
            <v>1512.3</v>
          </cell>
          <cell r="F150">
            <v>1255.7</v>
          </cell>
          <cell r="G150">
            <v>901</v>
          </cell>
          <cell r="H150">
            <v>409.1</v>
          </cell>
          <cell r="I150">
            <v>25.1</v>
          </cell>
          <cell r="J150">
            <v>889.5</v>
          </cell>
          <cell r="K150">
            <v>15066.6</v>
          </cell>
          <cell r="L150">
            <v>10175.4</v>
          </cell>
          <cell r="M150">
            <v>8944.9</v>
          </cell>
          <cell r="N150">
            <v>87.912999999999997</v>
          </cell>
          <cell r="O150">
            <v>13332.3</v>
          </cell>
          <cell r="P150">
            <v>0.05</v>
          </cell>
          <cell r="Q150">
            <v>14427.5</v>
          </cell>
          <cell r="R150">
            <v>2529.1</v>
          </cell>
          <cell r="S150">
            <v>0</v>
          </cell>
          <cell r="T150">
            <v>0.01</v>
          </cell>
          <cell r="U150">
            <v>0.05</v>
          </cell>
        </row>
        <row r="151">
          <cell r="B151">
            <v>38807</v>
          </cell>
          <cell r="C151">
            <v>389.6</v>
          </cell>
          <cell r="D151">
            <v>291.3</v>
          </cell>
          <cell r="E151">
            <v>1566.7</v>
          </cell>
          <cell r="F151">
            <v>1320.3</v>
          </cell>
          <cell r="G151">
            <v>926.1</v>
          </cell>
          <cell r="H151">
            <v>421.7</v>
          </cell>
          <cell r="I151">
            <v>26.6</v>
          </cell>
          <cell r="J151">
            <v>913.2</v>
          </cell>
          <cell r="K151">
            <v>15267</v>
          </cell>
          <cell r="L151">
            <v>10288.9</v>
          </cell>
          <cell r="M151">
            <v>9090.7000000000007</v>
          </cell>
          <cell r="N151">
            <v>88.358999999999995</v>
          </cell>
          <cell r="O151">
            <v>13603.9</v>
          </cell>
          <cell r="P151">
            <v>0.96</v>
          </cell>
          <cell r="Q151">
            <v>14502.9</v>
          </cell>
          <cell r="R151">
            <v>2580.6999999999998</v>
          </cell>
          <cell r="S151">
            <v>0</v>
          </cell>
          <cell r="T151">
            <v>0.75</v>
          </cell>
          <cell r="U151">
            <v>0.21</v>
          </cell>
        </row>
        <row r="152">
          <cell r="B152">
            <v>38898</v>
          </cell>
          <cell r="C152">
            <v>395.6</v>
          </cell>
          <cell r="D152">
            <v>294.89999999999998</v>
          </cell>
          <cell r="E152">
            <v>1583.2</v>
          </cell>
          <cell r="F152">
            <v>1351</v>
          </cell>
          <cell r="G152">
            <v>940.1</v>
          </cell>
          <cell r="H152">
            <v>432.9</v>
          </cell>
          <cell r="I152">
            <v>28.9</v>
          </cell>
          <cell r="J152">
            <v>918.1</v>
          </cell>
          <cell r="K152">
            <v>15302.7</v>
          </cell>
          <cell r="L152">
            <v>10341</v>
          </cell>
          <cell r="M152">
            <v>9210.2000000000007</v>
          </cell>
          <cell r="N152">
            <v>89.069000000000003</v>
          </cell>
          <cell r="O152">
            <v>13749.8</v>
          </cell>
          <cell r="P152">
            <v>-0.03</v>
          </cell>
          <cell r="Q152">
            <v>14575</v>
          </cell>
          <cell r="R152">
            <v>2610.9</v>
          </cell>
          <cell r="S152">
            <v>0</v>
          </cell>
          <cell r="T152">
            <v>-0.2</v>
          </cell>
          <cell r="U152">
            <v>0.18</v>
          </cell>
        </row>
        <row r="153">
          <cell r="B153">
            <v>38990</v>
          </cell>
          <cell r="C153">
            <v>402.1</v>
          </cell>
          <cell r="D153">
            <v>308.7</v>
          </cell>
          <cell r="E153">
            <v>1608.5</v>
          </cell>
          <cell r="F153">
            <v>1358.5</v>
          </cell>
          <cell r="G153">
            <v>954.2</v>
          </cell>
          <cell r="H153">
            <v>451.5</v>
          </cell>
          <cell r="I153">
            <v>30.7</v>
          </cell>
          <cell r="J153">
            <v>922.6</v>
          </cell>
          <cell r="K153">
            <v>15326.4</v>
          </cell>
          <cell r="L153">
            <v>10403.799999999999</v>
          </cell>
          <cell r="M153">
            <v>9333</v>
          </cell>
          <cell r="N153">
            <v>89.710999999999999</v>
          </cell>
          <cell r="O153">
            <v>13867.5</v>
          </cell>
          <cell r="P153">
            <v>-0.11</v>
          </cell>
          <cell r="Q153">
            <v>14645.1</v>
          </cell>
          <cell r="R153">
            <v>2630.7</v>
          </cell>
          <cell r="S153">
            <v>0</v>
          </cell>
          <cell r="T153">
            <v>-0.26</v>
          </cell>
          <cell r="U153">
            <v>0.15</v>
          </cell>
        </row>
        <row r="154">
          <cell r="B154">
            <v>39082</v>
          </cell>
          <cell r="C154">
            <v>409.1</v>
          </cell>
          <cell r="D154">
            <v>301.39999999999998</v>
          </cell>
          <cell r="E154">
            <v>1613.8</v>
          </cell>
          <cell r="F154">
            <v>1397.3</v>
          </cell>
          <cell r="G154">
            <v>961.8</v>
          </cell>
          <cell r="H154">
            <v>415.6</v>
          </cell>
          <cell r="I154">
            <v>30</v>
          </cell>
          <cell r="J154">
            <v>936.2</v>
          </cell>
          <cell r="K154">
            <v>15456.9</v>
          </cell>
          <cell r="L154">
            <v>10504.5</v>
          </cell>
          <cell r="M154">
            <v>9407.5</v>
          </cell>
          <cell r="N154">
            <v>89.558999999999997</v>
          </cell>
          <cell r="O154">
            <v>14037.2</v>
          </cell>
          <cell r="P154">
            <v>0.64</v>
          </cell>
          <cell r="Q154">
            <v>14713.9</v>
          </cell>
          <cell r="R154">
            <v>2674.7</v>
          </cell>
          <cell r="S154">
            <v>0</v>
          </cell>
          <cell r="T154">
            <v>0.43</v>
          </cell>
          <cell r="U154">
            <v>0.21</v>
          </cell>
        </row>
        <row r="155">
          <cell r="B155">
            <v>39172</v>
          </cell>
          <cell r="C155">
            <v>416.4</v>
          </cell>
          <cell r="D155">
            <v>332.5</v>
          </cell>
          <cell r="E155">
            <v>1680.2</v>
          </cell>
          <cell r="F155">
            <v>1466.3</v>
          </cell>
          <cell r="G155">
            <v>976.4</v>
          </cell>
          <cell r="H155">
            <v>418.9</v>
          </cell>
          <cell r="I155">
            <v>38.4</v>
          </cell>
          <cell r="J155">
            <v>955.7</v>
          </cell>
          <cell r="K155">
            <v>15493.3</v>
          </cell>
          <cell r="L155">
            <v>10563.3</v>
          </cell>
          <cell r="M155">
            <v>9549.4</v>
          </cell>
          <cell r="N155">
            <v>90.406000000000006</v>
          </cell>
          <cell r="O155">
            <v>14208.6</v>
          </cell>
          <cell r="P155">
            <v>0.13</v>
          </cell>
          <cell r="Q155">
            <v>14783</v>
          </cell>
          <cell r="R155">
            <v>2719.2</v>
          </cell>
          <cell r="S155">
            <v>0</v>
          </cell>
          <cell r="T155">
            <v>-0.16</v>
          </cell>
          <cell r="U155">
            <v>0.28999999999999998</v>
          </cell>
        </row>
        <row r="156">
          <cell r="B156">
            <v>39263</v>
          </cell>
          <cell r="C156">
            <v>424.1</v>
          </cell>
          <cell r="D156">
            <v>314.7</v>
          </cell>
          <cell r="E156">
            <v>1680.4</v>
          </cell>
          <cell r="F156">
            <v>1495.6</v>
          </cell>
          <cell r="G156">
            <v>974.9</v>
          </cell>
          <cell r="H156">
            <v>413.6</v>
          </cell>
          <cell r="I156">
            <v>36.200000000000003</v>
          </cell>
          <cell r="J156">
            <v>957.3</v>
          </cell>
          <cell r="K156">
            <v>15582.1</v>
          </cell>
          <cell r="L156">
            <v>10582.8</v>
          </cell>
          <cell r="M156">
            <v>9644.7000000000007</v>
          </cell>
          <cell r="N156">
            <v>91.138999999999996</v>
          </cell>
          <cell r="O156">
            <v>14382.4</v>
          </cell>
          <cell r="P156">
            <v>0.71</v>
          </cell>
          <cell r="Q156">
            <v>14853.1</v>
          </cell>
          <cell r="R156">
            <v>2770.3</v>
          </cell>
          <cell r="S156">
            <v>0</v>
          </cell>
          <cell r="T156">
            <v>0.48</v>
          </cell>
          <cell r="U156">
            <v>0.23</v>
          </cell>
        </row>
        <row r="157">
          <cell r="B157">
            <v>39355</v>
          </cell>
          <cell r="C157">
            <v>432</v>
          </cell>
          <cell r="D157">
            <v>319.60000000000002</v>
          </cell>
          <cell r="E157">
            <v>1700.2</v>
          </cell>
          <cell r="F157">
            <v>1498.6</v>
          </cell>
          <cell r="G157">
            <v>979.9</v>
          </cell>
          <cell r="H157">
            <v>376.8</v>
          </cell>
          <cell r="I157">
            <v>34.5</v>
          </cell>
          <cell r="J157">
            <v>960.6</v>
          </cell>
          <cell r="K157">
            <v>15666.7</v>
          </cell>
          <cell r="L157">
            <v>10642.5</v>
          </cell>
          <cell r="M157">
            <v>9753.7999999999993</v>
          </cell>
          <cell r="N157">
            <v>91.653000000000006</v>
          </cell>
          <cell r="O157">
            <v>14535</v>
          </cell>
          <cell r="P157">
            <v>0.35</v>
          </cell>
          <cell r="Q157">
            <v>14922.6</v>
          </cell>
          <cell r="R157">
            <v>2809</v>
          </cell>
          <cell r="S157">
            <v>0</v>
          </cell>
          <cell r="T157">
            <v>0.25</v>
          </cell>
          <cell r="U157">
            <v>0.1</v>
          </cell>
        </row>
        <row r="158">
          <cell r="B158">
            <v>39447</v>
          </cell>
          <cell r="C158">
            <v>440.3</v>
          </cell>
          <cell r="D158">
            <v>329.9</v>
          </cell>
          <cell r="E158">
            <v>1728.6</v>
          </cell>
          <cell r="F158">
            <v>1508.3</v>
          </cell>
          <cell r="G158">
            <v>997.8</v>
          </cell>
          <cell r="H158">
            <v>359</v>
          </cell>
          <cell r="I158">
            <v>29.3</v>
          </cell>
          <cell r="J158">
            <v>972.1</v>
          </cell>
          <cell r="K158">
            <v>15762</v>
          </cell>
          <cell r="L158">
            <v>10672.8</v>
          </cell>
          <cell r="M158">
            <v>9877.7999999999993</v>
          </cell>
          <cell r="N158">
            <v>92.552999999999997</v>
          </cell>
          <cell r="O158">
            <v>14681.5</v>
          </cell>
          <cell r="P158">
            <v>0.6</v>
          </cell>
          <cell r="Q158">
            <v>14991.4</v>
          </cell>
          <cell r="R158">
            <v>2864.9</v>
          </cell>
          <cell r="S158">
            <v>0</v>
          </cell>
          <cell r="T158">
            <v>0.48</v>
          </cell>
          <cell r="U158">
            <v>0.12</v>
          </cell>
        </row>
        <row r="159">
          <cell r="B159">
            <v>39538</v>
          </cell>
          <cell r="C159">
            <v>448.8</v>
          </cell>
          <cell r="D159">
            <v>331.6</v>
          </cell>
          <cell r="E159">
            <v>1768.2</v>
          </cell>
          <cell r="F159">
            <v>1534.8</v>
          </cell>
          <cell r="G159">
            <v>993.8</v>
          </cell>
          <cell r="H159">
            <v>298.2</v>
          </cell>
          <cell r="I159">
            <v>35.200000000000003</v>
          </cell>
          <cell r="J159">
            <v>984</v>
          </cell>
          <cell r="K159">
            <v>15671.4</v>
          </cell>
          <cell r="L159">
            <v>10644.4</v>
          </cell>
          <cell r="M159">
            <v>9934.2999999999993</v>
          </cell>
          <cell r="N159">
            <v>93.328999999999994</v>
          </cell>
          <cell r="O159">
            <v>14651</v>
          </cell>
          <cell r="P159">
            <v>0.17</v>
          </cell>
          <cell r="Q159">
            <v>15059.9</v>
          </cell>
          <cell r="R159">
            <v>2909.3</v>
          </cell>
          <cell r="S159">
            <v>1</v>
          </cell>
          <cell r="T159">
            <v>0.44</v>
          </cell>
          <cell r="U159">
            <v>-0.27</v>
          </cell>
        </row>
        <row r="160">
          <cell r="B160">
            <v>39629</v>
          </cell>
          <cell r="C160">
            <v>457.3</v>
          </cell>
          <cell r="D160">
            <v>339.2</v>
          </cell>
          <cell r="E160">
            <v>2113</v>
          </cell>
          <cell r="F160">
            <v>1552.1</v>
          </cell>
          <cell r="G160">
            <v>1003</v>
          </cell>
          <cell r="H160">
            <v>285.5</v>
          </cell>
          <cell r="I160">
            <v>36.700000000000003</v>
          </cell>
          <cell r="J160">
            <v>986.2</v>
          </cell>
          <cell r="K160">
            <v>15752.3</v>
          </cell>
          <cell r="L160">
            <v>10661.7</v>
          </cell>
          <cell r="M160">
            <v>10052.799999999999</v>
          </cell>
          <cell r="N160">
            <v>94.289000000000001</v>
          </cell>
          <cell r="O160">
            <v>14805.6</v>
          </cell>
          <cell r="P160">
            <v>0.68</v>
          </cell>
          <cell r="Q160">
            <v>15128.2</v>
          </cell>
          <cell r="R160">
            <v>2971.1</v>
          </cell>
          <cell r="S160">
            <v>1</v>
          </cell>
          <cell r="T160">
            <v>0.64</v>
          </cell>
          <cell r="U160">
            <v>0.04</v>
          </cell>
        </row>
        <row r="161">
          <cell r="B161">
            <v>39721</v>
          </cell>
          <cell r="C161">
            <v>465.9</v>
          </cell>
          <cell r="D161">
            <v>340.8</v>
          </cell>
          <cell r="E161">
            <v>1905.3</v>
          </cell>
          <cell r="F161">
            <v>1497.2</v>
          </cell>
          <cell r="G161">
            <v>1006.5</v>
          </cell>
          <cell r="H161">
            <v>270.89999999999998</v>
          </cell>
          <cell r="I161">
            <v>20.6</v>
          </cell>
          <cell r="J161">
            <v>991.5</v>
          </cell>
          <cell r="K161">
            <v>15667</v>
          </cell>
          <cell r="L161">
            <v>10581.9</v>
          </cell>
          <cell r="M161">
            <v>10081</v>
          </cell>
          <cell r="N161">
            <v>95.266000000000005</v>
          </cell>
          <cell r="O161">
            <v>14835.2</v>
          </cell>
          <cell r="P161">
            <v>0.64</v>
          </cell>
          <cell r="Q161">
            <v>15193.9</v>
          </cell>
          <cell r="R161">
            <v>3027.5</v>
          </cell>
          <cell r="S161">
            <v>1</v>
          </cell>
          <cell r="T161">
            <v>0.39</v>
          </cell>
          <cell r="U161">
            <v>0.25</v>
          </cell>
        </row>
        <row r="162">
          <cell r="B162">
            <v>39813</v>
          </cell>
          <cell r="C162">
            <v>474.5</v>
          </cell>
          <cell r="D162">
            <v>341.8</v>
          </cell>
          <cell r="E162">
            <v>1890.8</v>
          </cell>
          <cell r="F162">
            <v>1444.6</v>
          </cell>
          <cell r="G162">
            <v>985.4</v>
          </cell>
          <cell r="H162">
            <v>170</v>
          </cell>
          <cell r="I162">
            <v>34.299999999999997</v>
          </cell>
          <cell r="J162">
            <v>991.7</v>
          </cell>
          <cell r="K162">
            <v>15328</v>
          </cell>
          <cell r="L162">
            <v>10483.4</v>
          </cell>
          <cell r="M162">
            <v>9837.2999999999993</v>
          </cell>
          <cell r="N162">
            <v>93.835999999999999</v>
          </cell>
          <cell r="O162">
            <v>14559.5</v>
          </cell>
          <cell r="P162">
            <v>0.55000000000000004</v>
          </cell>
          <cell r="Q162">
            <v>15256.1</v>
          </cell>
          <cell r="R162">
            <v>3020</v>
          </cell>
          <cell r="S162">
            <v>1</v>
          </cell>
          <cell r="T162">
            <v>0.41</v>
          </cell>
          <cell r="U162">
            <v>0.15</v>
          </cell>
        </row>
        <row r="163">
          <cell r="B163">
            <v>39903</v>
          </cell>
          <cell r="C163">
            <v>482.9</v>
          </cell>
          <cell r="D163">
            <v>358.4</v>
          </cell>
          <cell r="E163">
            <v>2001.9</v>
          </cell>
          <cell r="F163">
            <v>1202.0999999999999</v>
          </cell>
          <cell r="G163">
            <v>960.6</v>
          </cell>
          <cell r="H163">
            <v>172.2</v>
          </cell>
          <cell r="I163">
            <v>21.6</v>
          </cell>
          <cell r="J163">
            <v>959.8</v>
          </cell>
          <cell r="K163">
            <v>15155.9</v>
          </cell>
          <cell r="L163">
            <v>10459.700000000001</v>
          </cell>
          <cell r="M163">
            <v>9756.1</v>
          </cell>
          <cell r="N163">
            <v>93.274000000000001</v>
          </cell>
          <cell r="O163">
            <v>14394.5</v>
          </cell>
          <cell r="P163">
            <v>0.92</v>
          </cell>
          <cell r="Q163">
            <v>15312.4</v>
          </cell>
          <cell r="R163">
            <v>3019.7</v>
          </cell>
          <cell r="S163">
            <v>1</v>
          </cell>
          <cell r="T163">
            <v>0.41</v>
          </cell>
          <cell r="U163">
            <v>0.51</v>
          </cell>
        </row>
        <row r="164">
          <cell r="B164">
            <v>39994</v>
          </cell>
          <cell r="C164">
            <v>490.4</v>
          </cell>
          <cell r="D164">
            <v>368.9</v>
          </cell>
          <cell r="E164">
            <v>2140</v>
          </cell>
          <cell r="F164">
            <v>1130.8</v>
          </cell>
          <cell r="G164">
            <v>961.8</v>
          </cell>
          <cell r="H164">
            <v>195.6</v>
          </cell>
          <cell r="I164">
            <v>35.6</v>
          </cell>
          <cell r="J164">
            <v>966.3</v>
          </cell>
          <cell r="K164">
            <v>15134.1</v>
          </cell>
          <cell r="L164">
            <v>10417.299999999999</v>
          </cell>
          <cell r="M164">
            <v>9760.2000000000007</v>
          </cell>
          <cell r="N164">
            <v>93.692999999999998</v>
          </cell>
          <cell r="O164">
            <v>14352.9</v>
          </cell>
          <cell r="P164">
            <v>1.22</v>
          </cell>
          <cell r="Q164">
            <v>15360.3</v>
          </cell>
          <cell r="R164">
            <v>3067.6</v>
          </cell>
          <cell r="S164">
            <v>1</v>
          </cell>
          <cell r="T164">
            <v>0.77</v>
          </cell>
          <cell r="U164">
            <v>0.44</v>
          </cell>
        </row>
        <row r="165">
          <cell r="B165">
            <v>40086</v>
          </cell>
          <cell r="C165">
            <v>496.7</v>
          </cell>
          <cell r="D165">
            <v>378.2</v>
          </cell>
          <cell r="E165">
            <v>2136.9</v>
          </cell>
          <cell r="F165">
            <v>1135</v>
          </cell>
          <cell r="G165">
            <v>961.7</v>
          </cell>
          <cell r="H165">
            <v>206.6</v>
          </cell>
          <cell r="I165">
            <v>57.5</v>
          </cell>
          <cell r="J165">
            <v>963.8</v>
          </cell>
          <cell r="K165">
            <v>15189.2</v>
          </cell>
          <cell r="L165">
            <v>10489.2</v>
          </cell>
          <cell r="M165">
            <v>9895.4</v>
          </cell>
          <cell r="N165">
            <v>94.34</v>
          </cell>
          <cell r="O165">
            <v>14420.3</v>
          </cell>
          <cell r="P165">
            <v>0.23</v>
          </cell>
          <cell r="Q165">
            <v>15404.1</v>
          </cell>
          <cell r="R165">
            <v>3089</v>
          </cell>
          <cell r="S165">
            <v>0</v>
          </cell>
          <cell r="T165">
            <v>0.31</v>
          </cell>
          <cell r="U165">
            <v>-7.0000000000000007E-2</v>
          </cell>
        </row>
        <row r="166">
          <cell r="B166">
            <v>40178</v>
          </cell>
          <cell r="C166">
            <v>501.8</v>
          </cell>
          <cell r="D166">
            <v>372.8</v>
          </cell>
          <cell r="E166">
            <v>2152.1</v>
          </cell>
          <cell r="F166">
            <v>1140.4000000000001</v>
          </cell>
          <cell r="G166">
            <v>989.8</v>
          </cell>
          <cell r="H166">
            <v>242.3</v>
          </cell>
          <cell r="I166">
            <v>75.099999999999994</v>
          </cell>
          <cell r="J166">
            <v>967.2</v>
          </cell>
          <cell r="K166">
            <v>15356.1</v>
          </cell>
          <cell r="L166">
            <v>10473.6</v>
          </cell>
          <cell r="M166">
            <v>9957.1</v>
          </cell>
          <cell r="N166">
            <v>95.07</v>
          </cell>
          <cell r="O166">
            <v>14628</v>
          </cell>
          <cell r="P166">
            <v>0.17</v>
          </cell>
          <cell r="Q166">
            <v>15444.6</v>
          </cell>
          <cell r="R166">
            <v>3117.8</v>
          </cell>
          <cell r="S166">
            <v>0</v>
          </cell>
          <cell r="T166">
            <v>0.52</v>
          </cell>
          <cell r="U166">
            <v>-0.35</v>
          </cell>
        </row>
        <row r="167">
          <cell r="B167">
            <v>40268</v>
          </cell>
          <cell r="C167">
            <v>506</v>
          </cell>
          <cell r="D167">
            <v>382.1</v>
          </cell>
          <cell r="E167">
            <v>2262.1999999999998</v>
          </cell>
          <cell r="F167">
            <v>1191.5</v>
          </cell>
          <cell r="G167">
            <v>989.9</v>
          </cell>
          <cell r="H167">
            <v>256.60000000000002</v>
          </cell>
          <cell r="I167">
            <v>72.099999999999994</v>
          </cell>
          <cell r="J167">
            <v>973.6</v>
          </cell>
          <cell r="K167">
            <v>15415.1</v>
          </cell>
          <cell r="L167">
            <v>10525.4</v>
          </cell>
          <cell r="M167">
            <v>10040.5</v>
          </cell>
          <cell r="N167">
            <v>95.394999999999996</v>
          </cell>
          <cell r="O167">
            <v>14721.4</v>
          </cell>
          <cell r="P167">
            <v>-0.33</v>
          </cell>
          <cell r="Q167">
            <v>15481.4</v>
          </cell>
          <cell r="R167">
            <v>3131.9</v>
          </cell>
          <cell r="S167">
            <v>0</v>
          </cell>
          <cell r="T167">
            <v>0.39</v>
          </cell>
          <cell r="U167">
            <v>-0.73</v>
          </cell>
        </row>
        <row r="168">
          <cell r="B168">
            <v>40359</v>
          </cell>
          <cell r="C168">
            <v>510.5</v>
          </cell>
          <cell r="D168">
            <v>385.7</v>
          </cell>
          <cell r="E168">
            <v>2268.6999999999998</v>
          </cell>
          <cell r="F168">
            <v>1212.9000000000001</v>
          </cell>
          <cell r="G168">
            <v>1006.6</v>
          </cell>
          <cell r="H168">
            <v>262.5</v>
          </cell>
          <cell r="I168">
            <v>70.2</v>
          </cell>
          <cell r="J168">
            <v>984.5</v>
          </cell>
          <cell r="K168">
            <v>15557.3</v>
          </cell>
          <cell r="L168">
            <v>10609.1</v>
          </cell>
          <cell r="M168">
            <v>10131.799999999999</v>
          </cell>
          <cell r="N168">
            <v>95.503</v>
          </cell>
          <cell r="O168">
            <v>14926.1</v>
          </cell>
          <cell r="P168">
            <v>0.3</v>
          </cell>
          <cell r="Q168">
            <v>15517.5</v>
          </cell>
          <cell r="R168">
            <v>3164.7</v>
          </cell>
          <cell r="S168">
            <v>0</v>
          </cell>
          <cell r="T168">
            <v>0.46</v>
          </cell>
          <cell r="U168">
            <v>-0.17</v>
          </cell>
        </row>
        <row r="169">
          <cell r="B169">
            <v>40451</v>
          </cell>
          <cell r="C169">
            <v>515.70000000000005</v>
          </cell>
          <cell r="D169">
            <v>405.6</v>
          </cell>
          <cell r="E169">
            <v>2292</v>
          </cell>
          <cell r="F169">
            <v>1255.9000000000001</v>
          </cell>
          <cell r="G169">
            <v>1013.1</v>
          </cell>
          <cell r="H169">
            <v>279.39999999999998</v>
          </cell>
          <cell r="I169">
            <v>85.7</v>
          </cell>
          <cell r="J169">
            <v>987.4</v>
          </cell>
          <cell r="K169">
            <v>15672</v>
          </cell>
          <cell r="L169">
            <v>10683.3</v>
          </cell>
          <cell r="M169">
            <v>10220.6</v>
          </cell>
          <cell r="N169">
            <v>95.671000000000006</v>
          </cell>
          <cell r="O169">
            <v>15079.9</v>
          </cell>
          <cell r="P169">
            <v>-0.56999999999999995</v>
          </cell>
          <cell r="Q169">
            <v>15553.7</v>
          </cell>
          <cell r="R169">
            <v>3157.9</v>
          </cell>
          <cell r="S169">
            <v>0</v>
          </cell>
          <cell r="T169">
            <v>-0.15</v>
          </cell>
          <cell r="U169">
            <v>-0.43</v>
          </cell>
        </row>
        <row r="170">
          <cell r="B170">
            <v>40543</v>
          </cell>
          <cell r="C170">
            <v>521.4</v>
          </cell>
          <cell r="D170">
            <v>414.1</v>
          </cell>
          <cell r="E170">
            <v>2302.6999999999998</v>
          </cell>
          <cell r="F170">
            <v>1288.8</v>
          </cell>
          <cell r="G170">
            <v>1019.5</v>
          </cell>
          <cell r="H170">
            <v>291.60000000000002</v>
          </cell>
          <cell r="I170">
            <v>89.1</v>
          </cell>
          <cell r="J170">
            <v>989.5</v>
          </cell>
          <cell r="K170">
            <v>15750.6</v>
          </cell>
          <cell r="L170">
            <v>10754</v>
          </cell>
          <cell r="M170">
            <v>10350.5</v>
          </cell>
          <cell r="N170">
            <v>96.25</v>
          </cell>
          <cell r="O170">
            <v>15240.8</v>
          </cell>
          <cell r="P170">
            <v>-0.52</v>
          </cell>
          <cell r="Q170">
            <v>15591</v>
          </cell>
          <cell r="R170">
            <v>3164.1</v>
          </cell>
          <cell r="S170">
            <v>0</v>
          </cell>
          <cell r="T170">
            <v>-0.05</v>
          </cell>
          <cell r="U170">
            <v>-0.47</v>
          </cell>
        </row>
        <row r="171">
          <cell r="B171">
            <v>40633</v>
          </cell>
          <cell r="C171">
            <v>527.6</v>
          </cell>
          <cell r="D171">
            <v>418.8</v>
          </cell>
          <cell r="E171">
            <v>2313</v>
          </cell>
          <cell r="F171">
            <v>1426.1</v>
          </cell>
          <cell r="G171">
            <v>1032.5999999999999</v>
          </cell>
          <cell r="H171">
            <v>285.39999999999998</v>
          </cell>
          <cell r="I171">
            <v>90</v>
          </cell>
          <cell r="J171">
            <v>911.8</v>
          </cell>
          <cell r="K171">
            <v>15712.8</v>
          </cell>
          <cell r="L171">
            <v>10799.7</v>
          </cell>
          <cell r="M171">
            <v>10485.4</v>
          </cell>
          <cell r="N171">
            <v>97.090999999999994</v>
          </cell>
          <cell r="O171">
            <v>15285.8</v>
          </cell>
          <cell r="P171">
            <v>-1.01</v>
          </cell>
          <cell r="Q171">
            <v>15633.9</v>
          </cell>
          <cell r="R171">
            <v>3156</v>
          </cell>
          <cell r="S171">
            <v>0</v>
          </cell>
          <cell r="T171">
            <v>-0.47</v>
          </cell>
          <cell r="U171">
            <v>-0.54</v>
          </cell>
        </row>
        <row r="172">
          <cell r="B172">
            <v>40724</v>
          </cell>
          <cell r="C172">
            <v>533.4</v>
          </cell>
          <cell r="D172">
            <v>409.7</v>
          </cell>
          <cell r="E172">
            <v>2312.1</v>
          </cell>
          <cell r="F172">
            <v>1445.4</v>
          </cell>
          <cell r="G172">
            <v>1045.5999999999999</v>
          </cell>
          <cell r="H172">
            <v>285.39999999999998</v>
          </cell>
          <cell r="I172">
            <v>79.2</v>
          </cell>
          <cell r="J172">
            <v>914.5</v>
          </cell>
          <cell r="K172">
            <v>15825.1</v>
          </cell>
          <cell r="L172">
            <v>10823.7</v>
          </cell>
          <cell r="M172">
            <v>10612.1</v>
          </cell>
          <cell r="N172">
            <v>98.048000000000002</v>
          </cell>
          <cell r="O172">
            <v>15496.2</v>
          </cell>
          <cell r="P172">
            <v>-0.55000000000000004</v>
          </cell>
          <cell r="Q172">
            <v>15678.6</v>
          </cell>
          <cell r="R172">
            <v>3168.6</v>
          </cell>
          <cell r="S172">
            <v>0</v>
          </cell>
          <cell r="T172">
            <v>-0.12</v>
          </cell>
          <cell r="U172">
            <v>-0.43</v>
          </cell>
        </row>
        <row r="173">
          <cell r="B173">
            <v>40816</v>
          </cell>
          <cell r="C173">
            <v>538.5</v>
          </cell>
          <cell r="D173">
            <v>396.4</v>
          </cell>
          <cell r="E173">
            <v>2303.1999999999998</v>
          </cell>
          <cell r="F173">
            <v>1470.9</v>
          </cell>
          <cell r="G173">
            <v>1043.7</v>
          </cell>
          <cell r="H173">
            <v>256.7</v>
          </cell>
          <cell r="I173">
            <v>68.5</v>
          </cell>
          <cell r="J173">
            <v>922.9</v>
          </cell>
          <cell r="K173">
            <v>15820.7</v>
          </cell>
          <cell r="L173">
            <v>10866</v>
          </cell>
          <cell r="M173">
            <v>10705.4</v>
          </cell>
          <cell r="N173">
            <v>98.522999999999996</v>
          </cell>
          <cell r="O173">
            <v>15591.9</v>
          </cell>
          <cell r="P173">
            <v>-1.1599999999999999</v>
          </cell>
          <cell r="Q173">
            <v>15725.3</v>
          </cell>
          <cell r="R173">
            <v>3137.5</v>
          </cell>
          <cell r="S173">
            <v>0</v>
          </cell>
          <cell r="T173">
            <v>-0.72</v>
          </cell>
          <cell r="U173">
            <v>-0.43</v>
          </cell>
        </row>
        <row r="174">
          <cell r="B174">
            <v>40908</v>
          </cell>
          <cell r="C174">
            <v>542.9</v>
          </cell>
          <cell r="D174">
            <v>399.3</v>
          </cell>
          <cell r="E174">
            <v>2312.1999999999998</v>
          </cell>
          <cell r="F174">
            <v>1470.4</v>
          </cell>
          <cell r="G174">
            <v>1052.9000000000001</v>
          </cell>
          <cell r="H174">
            <v>296.8</v>
          </cell>
          <cell r="I174">
            <v>64</v>
          </cell>
          <cell r="J174">
            <v>917.4</v>
          </cell>
          <cell r="K174">
            <v>16004.1</v>
          </cell>
          <cell r="L174">
            <v>10885.9</v>
          </cell>
          <cell r="M174">
            <v>10761.6</v>
          </cell>
          <cell r="N174">
            <v>98.86</v>
          </cell>
          <cell r="O174">
            <v>15796.5</v>
          </cell>
          <cell r="P174">
            <v>-0.04</v>
          </cell>
          <cell r="Q174">
            <v>15774</v>
          </cell>
          <cell r="R174">
            <v>3131.4</v>
          </cell>
          <cell r="S174">
            <v>0</v>
          </cell>
          <cell r="T174">
            <v>0.14000000000000001</v>
          </cell>
          <cell r="U174">
            <v>-0.18</v>
          </cell>
        </row>
        <row r="175">
          <cell r="B175">
            <v>40999</v>
          </cell>
          <cell r="C175">
            <v>547</v>
          </cell>
          <cell r="D175">
            <v>400.6</v>
          </cell>
          <cell r="E175">
            <v>2296.8000000000002</v>
          </cell>
          <cell r="F175">
            <v>1467.8</v>
          </cell>
          <cell r="G175">
            <v>1072.5</v>
          </cell>
          <cell r="H175">
            <v>320.10000000000002</v>
          </cell>
          <cell r="I175">
            <v>99.6</v>
          </cell>
          <cell r="J175">
            <v>940.3</v>
          </cell>
          <cell r="K175">
            <v>16129.4</v>
          </cell>
          <cell r="L175">
            <v>10973.3</v>
          </cell>
          <cell r="M175">
            <v>10922.4</v>
          </cell>
          <cell r="N175">
            <v>99.537999999999997</v>
          </cell>
          <cell r="O175">
            <v>16019.8</v>
          </cell>
          <cell r="P175">
            <v>-0.34</v>
          </cell>
          <cell r="Q175">
            <v>15824.1</v>
          </cell>
          <cell r="R175">
            <v>3144.7</v>
          </cell>
          <cell r="S175">
            <v>0</v>
          </cell>
          <cell r="T175">
            <v>0.01</v>
          </cell>
          <cell r="U175">
            <v>-0.34</v>
          </cell>
        </row>
        <row r="176">
          <cell r="B176">
            <v>41090</v>
          </cell>
          <cell r="C176">
            <v>551.6</v>
          </cell>
          <cell r="D176">
            <v>421.7</v>
          </cell>
          <cell r="E176">
            <v>2321.8000000000002</v>
          </cell>
          <cell r="F176">
            <v>1487.1</v>
          </cell>
          <cell r="G176">
            <v>1075.8</v>
          </cell>
          <cell r="H176">
            <v>334.5</v>
          </cell>
          <cell r="I176">
            <v>90.3</v>
          </cell>
          <cell r="J176">
            <v>944.7</v>
          </cell>
          <cell r="K176">
            <v>16198.8</v>
          </cell>
          <cell r="L176">
            <v>10989.6</v>
          </cell>
          <cell r="M176">
            <v>10964.9</v>
          </cell>
          <cell r="N176">
            <v>99.775999999999996</v>
          </cell>
          <cell r="O176">
            <v>16152.3</v>
          </cell>
          <cell r="P176">
            <v>-0.41</v>
          </cell>
          <cell r="Q176">
            <v>15877.1</v>
          </cell>
          <cell r="R176">
            <v>3131</v>
          </cell>
          <cell r="S176">
            <v>0</v>
          </cell>
          <cell r="T176">
            <v>-0.25</v>
          </cell>
          <cell r="U176">
            <v>-0.15</v>
          </cell>
        </row>
        <row r="177">
          <cell r="B177">
            <v>41182</v>
          </cell>
          <cell r="C177">
            <v>557.1</v>
          </cell>
          <cell r="D177">
            <v>419</v>
          </cell>
          <cell r="E177">
            <v>2325.6</v>
          </cell>
          <cell r="F177">
            <v>1509.5</v>
          </cell>
          <cell r="G177">
            <v>1075</v>
          </cell>
          <cell r="H177">
            <v>342</v>
          </cell>
          <cell r="I177">
            <v>85</v>
          </cell>
          <cell r="J177">
            <v>947.6</v>
          </cell>
          <cell r="K177">
            <v>16220.7</v>
          </cell>
          <cell r="L177">
            <v>11007.5</v>
          </cell>
          <cell r="M177">
            <v>11014.2</v>
          </cell>
          <cell r="N177">
            <v>100.062</v>
          </cell>
          <cell r="O177">
            <v>16257.2</v>
          </cell>
          <cell r="P177">
            <v>-0.12</v>
          </cell>
          <cell r="Q177">
            <v>15932</v>
          </cell>
          <cell r="R177">
            <v>3139.6</v>
          </cell>
          <cell r="S177">
            <v>0</v>
          </cell>
          <cell r="T177">
            <v>7.0000000000000007E-2</v>
          </cell>
          <cell r="U177">
            <v>-0.18</v>
          </cell>
        </row>
        <row r="178">
          <cell r="B178">
            <v>41274</v>
          </cell>
          <cell r="C178">
            <v>563.4</v>
          </cell>
          <cell r="D178">
            <v>428.9</v>
          </cell>
          <cell r="E178">
            <v>2346.1</v>
          </cell>
          <cell r="F178">
            <v>1571.4</v>
          </cell>
          <cell r="G178">
            <v>1089</v>
          </cell>
          <cell r="H178">
            <v>342.8</v>
          </cell>
          <cell r="I178">
            <v>78.8</v>
          </cell>
          <cell r="J178">
            <v>969.4</v>
          </cell>
          <cell r="K178">
            <v>16239.1</v>
          </cell>
          <cell r="L178">
            <v>11056.9</v>
          </cell>
          <cell r="M178">
            <v>11125.7</v>
          </cell>
          <cell r="N178">
            <v>100.624</v>
          </cell>
          <cell r="O178">
            <v>16358.9</v>
          </cell>
          <cell r="P178">
            <v>-0.76</v>
          </cell>
          <cell r="Q178">
            <v>15988.6</v>
          </cell>
          <cell r="R178">
            <v>3132.7</v>
          </cell>
          <cell r="S178">
            <v>0</v>
          </cell>
          <cell r="T178">
            <v>-0.63</v>
          </cell>
          <cell r="U178">
            <v>-0.13</v>
          </cell>
        </row>
        <row r="179">
          <cell r="B179">
            <v>41364</v>
          </cell>
          <cell r="C179">
            <v>570.29999999999995</v>
          </cell>
          <cell r="D179">
            <v>424.8</v>
          </cell>
          <cell r="E179">
            <v>2365.6999999999998</v>
          </cell>
          <cell r="F179">
            <v>1649.3</v>
          </cell>
          <cell r="G179">
            <v>1115.2</v>
          </cell>
          <cell r="H179">
            <v>360.8</v>
          </cell>
          <cell r="I179">
            <v>67.599999999999994</v>
          </cell>
          <cell r="J179">
            <v>1090.5999999999999</v>
          </cell>
          <cell r="K179">
            <v>16383</v>
          </cell>
          <cell r="L179">
            <v>11114.2</v>
          </cell>
          <cell r="M179">
            <v>11223.2</v>
          </cell>
          <cell r="N179">
            <v>100.982</v>
          </cell>
          <cell r="O179">
            <v>16569.599999999999</v>
          </cell>
          <cell r="P179">
            <v>-0.68</v>
          </cell>
          <cell r="Q179">
            <v>16047.2</v>
          </cell>
          <cell r="R179">
            <v>3125</v>
          </cell>
          <cell r="S179">
            <v>0</v>
          </cell>
          <cell r="T179">
            <v>-0.71</v>
          </cell>
          <cell r="U179">
            <v>0.03</v>
          </cell>
        </row>
        <row r="180">
          <cell r="B180">
            <v>41455</v>
          </cell>
          <cell r="C180">
            <v>567.1</v>
          </cell>
          <cell r="D180">
            <v>438.4</v>
          </cell>
          <cell r="E180">
            <v>2378.3000000000002</v>
          </cell>
          <cell r="F180">
            <v>1681.9</v>
          </cell>
          <cell r="G180">
            <v>1120.7</v>
          </cell>
          <cell r="H180">
            <v>357.3</v>
          </cell>
          <cell r="I180">
            <v>76.3</v>
          </cell>
          <cell r="J180">
            <v>1103.0999999999999</v>
          </cell>
          <cell r="K180">
            <v>16403.2</v>
          </cell>
          <cell r="L180">
            <v>11122.2</v>
          </cell>
          <cell r="M180">
            <v>11239.6</v>
          </cell>
          <cell r="N180">
            <v>101.057</v>
          </cell>
          <cell r="O180">
            <v>16637.900000000001</v>
          </cell>
          <cell r="P180">
            <v>-0.13</v>
          </cell>
          <cell r="Q180">
            <v>16106.6</v>
          </cell>
          <cell r="R180">
            <v>3132</v>
          </cell>
          <cell r="S180">
            <v>0</v>
          </cell>
          <cell r="T180">
            <v>-0.24</v>
          </cell>
          <cell r="U180">
            <v>0.11</v>
          </cell>
        </row>
        <row r="181">
          <cell r="B181">
            <v>41547</v>
          </cell>
          <cell r="C181">
            <v>573.70000000000005</v>
          </cell>
          <cell r="D181">
            <v>448.2</v>
          </cell>
          <cell r="E181">
            <v>2396</v>
          </cell>
          <cell r="F181">
            <v>1674.5</v>
          </cell>
          <cell r="G181">
            <v>1135.0999999999999</v>
          </cell>
          <cell r="H181">
            <v>364.9</v>
          </cell>
          <cell r="I181">
            <v>84.3</v>
          </cell>
          <cell r="J181">
            <v>1106.3</v>
          </cell>
          <cell r="K181">
            <v>16531.7</v>
          </cell>
          <cell r="L181">
            <v>11167.4</v>
          </cell>
          <cell r="M181">
            <v>11330.9</v>
          </cell>
          <cell r="N181">
            <v>101.46599999999999</v>
          </cell>
          <cell r="O181">
            <v>16848.7</v>
          </cell>
          <cell r="P181">
            <v>-0.4</v>
          </cell>
          <cell r="Q181">
            <v>16167.1</v>
          </cell>
          <cell r="R181">
            <v>3134.1</v>
          </cell>
          <cell r="S181">
            <v>0</v>
          </cell>
          <cell r="T181">
            <v>-0.43</v>
          </cell>
          <cell r="U181">
            <v>0.03</v>
          </cell>
        </row>
        <row r="182">
          <cell r="B182">
            <v>41639</v>
          </cell>
          <cell r="C182">
            <v>580.20000000000005</v>
          </cell>
          <cell r="D182">
            <v>448.6</v>
          </cell>
          <cell r="E182">
            <v>2403.6999999999998</v>
          </cell>
          <cell r="F182">
            <v>1697.7</v>
          </cell>
          <cell r="G182">
            <v>1144.7</v>
          </cell>
          <cell r="H182">
            <v>368.1</v>
          </cell>
          <cell r="I182">
            <v>90.4</v>
          </cell>
          <cell r="J182">
            <v>1117.2</v>
          </cell>
          <cell r="K182">
            <v>16663.599999999999</v>
          </cell>
          <cell r="L182">
            <v>11263.6</v>
          </cell>
          <cell r="M182">
            <v>11475.1</v>
          </cell>
          <cell r="N182">
            <v>101.88</v>
          </cell>
          <cell r="O182">
            <v>17083.099999999999</v>
          </cell>
          <cell r="P182">
            <v>-0.57999999999999996</v>
          </cell>
          <cell r="Q182">
            <v>16228.7</v>
          </cell>
          <cell r="R182">
            <v>3138.5</v>
          </cell>
          <cell r="S182">
            <v>0</v>
          </cell>
          <cell r="T182">
            <v>-0.5</v>
          </cell>
          <cell r="U182">
            <v>-0.08</v>
          </cell>
        </row>
        <row r="183">
          <cell r="B183">
            <v>41729</v>
          </cell>
          <cell r="C183">
            <v>586.70000000000005</v>
          </cell>
          <cell r="D183">
            <v>459.4</v>
          </cell>
          <cell r="E183">
            <v>2433.1</v>
          </cell>
          <cell r="F183">
            <v>1748.3</v>
          </cell>
          <cell r="G183">
            <v>1162.0999999999999</v>
          </cell>
          <cell r="H183">
            <v>405.7</v>
          </cell>
          <cell r="I183">
            <v>101.8</v>
          </cell>
          <cell r="J183">
            <v>1142.0999999999999</v>
          </cell>
          <cell r="K183">
            <v>16621.7</v>
          </cell>
          <cell r="L183">
            <v>11307.3</v>
          </cell>
          <cell r="M183">
            <v>11573.9</v>
          </cell>
          <cell r="N183">
            <v>102.361</v>
          </cell>
          <cell r="O183">
            <v>17102.900000000001</v>
          </cell>
          <cell r="P183">
            <v>-0.26</v>
          </cell>
          <cell r="Q183">
            <v>16290.5</v>
          </cell>
          <cell r="R183">
            <v>3139.1</v>
          </cell>
          <cell r="S183">
            <v>0</v>
          </cell>
          <cell r="T183">
            <v>0.03</v>
          </cell>
          <cell r="U183">
            <v>-0.28000000000000003</v>
          </cell>
        </row>
        <row r="184">
          <cell r="B184">
            <v>41820</v>
          </cell>
          <cell r="C184">
            <v>594</v>
          </cell>
          <cell r="D184">
            <v>481.5</v>
          </cell>
          <cell r="E184">
            <v>2484.1</v>
          </cell>
          <cell r="F184">
            <v>1761</v>
          </cell>
          <cell r="G184">
            <v>1180.2</v>
          </cell>
          <cell r="H184">
            <v>425.8</v>
          </cell>
          <cell r="I184">
            <v>101.9</v>
          </cell>
          <cell r="J184">
            <v>1144.9000000000001</v>
          </cell>
          <cell r="K184">
            <v>16830.099999999999</v>
          </cell>
          <cell r="L184">
            <v>11428.7</v>
          </cell>
          <cell r="M184">
            <v>11756</v>
          </cell>
          <cell r="N184">
            <v>102.867</v>
          </cell>
          <cell r="O184">
            <v>17425.8</v>
          </cell>
          <cell r="P184">
            <v>0</v>
          </cell>
          <cell r="Q184">
            <v>16353.5</v>
          </cell>
          <cell r="R184">
            <v>3150.9</v>
          </cell>
          <cell r="S184">
            <v>0</v>
          </cell>
          <cell r="T184">
            <v>-0.27</v>
          </cell>
          <cell r="U184">
            <v>0.26</v>
          </cell>
        </row>
        <row r="185">
          <cell r="B185">
            <v>41912</v>
          </cell>
          <cell r="C185">
            <v>602.29999999999995</v>
          </cell>
          <cell r="D185">
            <v>507.3</v>
          </cell>
          <cell r="E185">
            <v>2523.6</v>
          </cell>
          <cell r="F185">
            <v>1798.1</v>
          </cell>
          <cell r="G185">
            <v>1190.2</v>
          </cell>
          <cell r="H185">
            <v>396.3</v>
          </cell>
          <cell r="I185">
            <v>92.6</v>
          </cell>
          <cell r="J185">
            <v>1155.5999999999999</v>
          </cell>
          <cell r="K185">
            <v>17033.599999999999</v>
          </cell>
          <cell r="L185">
            <v>11554.2</v>
          </cell>
          <cell r="M185">
            <v>11920.7</v>
          </cell>
          <cell r="N185">
            <v>103.176</v>
          </cell>
          <cell r="O185">
            <v>17719.8</v>
          </cell>
          <cell r="P185">
            <v>0.51</v>
          </cell>
          <cell r="Q185">
            <v>16417.900000000001</v>
          </cell>
          <cell r="R185">
            <v>3189.9</v>
          </cell>
          <cell r="S185">
            <v>0</v>
          </cell>
          <cell r="T185">
            <v>0.33</v>
          </cell>
          <cell r="U185">
            <v>0.18</v>
          </cell>
        </row>
        <row r="186">
          <cell r="B186">
            <v>42004</v>
          </cell>
          <cell r="C186">
            <v>611.5</v>
          </cell>
          <cell r="D186">
            <v>515.5</v>
          </cell>
          <cell r="E186">
            <v>2548</v>
          </cell>
          <cell r="F186">
            <v>1834.4</v>
          </cell>
          <cell r="G186">
            <v>1198.7</v>
          </cell>
          <cell r="H186">
            <v>401.7</v>
          </cell>
          <cell r="I186">
            <v>91.4</v>
          </cell>
          <cell r="J186">
            <v>1172.5999999999999</v>
          </cell>
          <cell r="K186">
            <v>17113.900000000001</v>
          </cell>
          <cell r="L186">
            <v>11687.1</v>
          </cell>
          <cell r="M186">
            <v>12045.5</v>
          </cell>
          <cell r="N186">
            <v>103.069</v>
          </cell>
          <cell r="O186">
            <v>17838.5</v>
          </cell>
          <cell r="P186">
            <v>-7.0000000000000007E-2</v>
          </cell>
          <cell r="Q186">
            <v>16483.7</v>
          </cell>
          <cell r="R186">
            <v>3188.2</v>
          </cell>
          <cell r="S186">
            <v>0</v>
          </cell>
          <cell r="T186">
            <v>-0.42</v>
          </cell>
          <cell r="U186">
            <v>0.35</v>
          </cell>
        </row>
        <row r="187">
          <cell r="B187">
            <v>42094</v>
          </cell>
          <cell r="C187">
            <v>621.5</v>
          </cell>
          <cell r="D187">
            <v>523.70000000000005</v>
          </cell>
          <cell r="E187">
            <v>2596.4</v>
          </cell>
          <cell r="F187">
            <v>1900.1</v>
          </cell>
          <cell r="G187">
            <v>1201.2</v>
          </cell>
          <cell r="H187">
            <v>417.5</v>
          </cell>
          <cell r="I187">
            <v>86.4</v>
          </cell>
          <cell r="J187">
            <v>1187.8</v>
          </cell>
          <cell r="K187">
            <v>17254.7</v>
          </cell>
          <cell r="L187">
            <v>11788.4</v>
          </cell>
          <cell r="M187">
            <v>12095.6</v>
          </cell>
          <cell r="N187">
            <v>102.608</v>
          </cell>
          <cell r="O187">
            <v>17970.400000000001</v>
          </cell>
          <cell r="P187">
            <v>0.4</v>
          </cell>
          <cell r="Q187">
            <v>16551.599999999999</v>
          </cell>
          <cell r="R187">
            <v>3188.5</v>
          </cell>
          <cell r="S187">
            <v>0</v>
          </cell>
          <cell r="T187">
            <v>0.15</v>
          </cell>
          <cell r="U187">
            <v>0.26</v>
          </cell>
        </row>
        <row r="188">
          <cell r="B188">
            <v>42185</v>
          </cell>
          <cell r="C188">
            <v>630.6</v>
          </cell>
          <cell r="D188">
            <v>538</v>
          </cell>
          <cell r="E188">
            <v>2631.7</v>
          </cell>
          <cell r="F188">
            <v>1940</v>
          </cell>
          <cell r="G188">
            <v>1211.3</v>
          </cell>
          <cell r="H188">
            <v>421.9</v>
          </cell>
          <cell r="I188">
            <v>91.5</v>
          </cell>
          <cell r="J188">
            <v>1201.4000000000001</v>
          </cell>
          <cell r="K188">
            <v>17397</v>
          </cell>
          <cell r="L188">
            <v>11887.5</v>
          </cell>
          <cell r="M188">
            <v>12256.7</v>
          </cell>
          <cell r="N188">
            <v>103.108</v>
          </cell>
          <cell r="O188">
            <v>18221.3</v>
          </cell>
          <cell r="P188">
            <v>0.7</v>
          </cell>
          <cell r="Q188">
            <v>16622.2</v>
          </cell>
          <cell r="R188">
            <v>3237.6</v>
          </cell>
          <cell r="S188">
            <v>0</v>
          </cell>
          <cell r="T188">
            <v>7.0000000000000007E-2</v>
          </cell>
          <cell r="U188">
            <v>0.63</v>
          </cell>
        </row>
        <row r="189">
          <cell r="B189">
            <v>42277</v>
          </cell>
          <cell r="C189">
            <v>638.5</v>
          </cell>
          <cell r="D189">
            <v>540.5</v>
          </cell>
          <cell r="E189">
            <v>2644.8</v>
          </cell>
          <cell r="F189">
            <v>1943.7</v>
          </cell>
          <cell r="G189">
            <v>1213.7</v>
          </cell>
          <cell r="H189">
            <v>391.5</v>
          </cell>
          <cell r="I189">
            <v>94.2</v>
          </cell>
          <cell r="J189">
            <v>1211.8</v>
          </cell>
          <cell r="K189">
            <v>17438.8</v>
          </cell>
          <cell r="L189">
            <v>11972</v>
          </cell>
          <cell r="M189">
            <v>12380.7</v>
          </cell>
          <cell r="N189">
            <v>103.417</v>
          </cell>
          <cell r="O189">
            <v>18331.099999999999</v>
          </cell>
          <cell r="P189">
            <v>0.33</v>
          </cell>
          <cell r="Q189">
            <v>16693.7</v>
          </cell>
          <cell r="R189">
            <v>3257</v>
          </cell>
          <cell r="S189">
            <v>0</v>
          </cell>
          <cell r="T189">
            <v>-0.04</v>
          </cell>
          <cell r="U189">
            <v>0.37</v>
          </cell>
        </row>
        <row r="190">
          <cell r="B190">
            <v>42369</v>
          </cell>
          <cell r="C190">
            <v>645.29999999999995</v>
          </cell>
          <cell r="D190">
            <v>541.70000000000005</v>
          </cell>
          <cell r="E190">
            <v>2656.9</v>
          </cell>
          <cell r="F190">
            <v>1957.1</v>
          </cell>
          <cell r="G190">
            <v>1224.4000000000001</v>
          </cell>
          <cell r="H190">
            <v>358</v>
          </cell>
          <cell r="I190">
            <v>169.8</v>
          </cell>
          <cell r="J190">
            <v>1220.2</v>
          </cell>
          <cell r="K190">
            <v>17456.2</v>
          </cell>
          <cell r="L190">
            <v>12039.7</v>
          </cell>
          <cell r="M190">
            <v>12445.1</v>
          </cell>
          <cell r="N190">
            <v>103.37</v>
          </cell>
          <cell r="O190">
            <v>18354.400000000001</v>
          </cell>
          <cell r="P190">
            <v>0.12</v>
          </cell>
          <cell r="Q190">
            <v>16765.599999999999</v>
          </cell>
          <cell r="R190">
            <v>3253.8</v>
          </cell>
          <cell r="S190">
            <v>0</v>
          </cell>
          <cell r="T190">
            <v>0.16</v>
          </cell>
          <cell r="U190">
            <v>-0.03</v>
          </cell>
        </row>
        <row r="191">
          <cell r="B191">
            <v>42460</v>
          </cell>
          <cell r="C191">
            <v>651.29999999999995</v>
          </cell>
          <cell r="D191">
            <v>550.20000000000005</v>
          </cell>
          <cell r="E191">
            <v>2687.4</v>
          </cell>
          <cell r="F191">
            <v>1919.9</v>
          </cell>
          <cell r="G191">
            <v>1228</v>
          </cell>
          <cell r="H191">
            <v>384.4</v>
          </cell>
          <cell r="I191">
            <v>101</v>
          </cell>
          <cell r="J191">
            <v>1225.9000000000001</v>
          </cell>
          <cell r="K191">
            <v>17523.400000000001</v>
          </cell>
          <cell r="L191">
            <v>12111.8</v>
          </cell>
          <cell r="M191">
            <v>12526.5</v>
          </cell>
          <cell r="N191">
            <v>103.428</v>
          </cell>
          <cell r="O191">
            <v>18409.099999999999</v>
          </cell>
          <cell r="P191">
            <v>0.6</v>
          </cell>
          <cell r="Q191">
            <v>16837.099999999999</v>
          </cell>
          <cell r="R191">
            <v>3262.7</v>
          </cell>
          <cell r="S191">
            <v>0</v>
          </cell>
          <cell r="T191">
            <v>0.02</v>
          </cell>
          <cell r="U191">
            <v>0.57999999999999996</v>
          </cell>
        </row>
        <row r="192">
          <cell r="B192">
            <v>42551</v>
          </cell>
          <cell r="C192">
            <v>657.9</v>
          </cell>
          <cell r="D192">
            <v>558.6</v>
          </cell>
          <cell r="E192">
            <v>2708.3</v>
          </cell>
          <cell r="F192">
            <v>1944.2</v>
          </cell>
          <cell r="G192">
            <v>1232.0999999999999</v>
          </cell>
          <cell r="H192">
            <v>385.5</v>
          </cell>
          <cell r="I192">
            <v>101</v>
          </cell>
          <cell r="J192">
            <v>1232.4000000000001</v>
          </cell>
          <cell r="K192">
            <v>17622.5</v>
          </cell>
          <cell r="L192">
            <v>12214.1</v>
          </cell>
          <cell r="M192">
            <v>12706.5</v>
          </cell>
          <cell r="N192">
            <v>104.036</v>
          </cell>
          <cell r="O192">
            <v>18640.7</v>
          </cell>
          <cell r="P192">
            <v>-0.15</v>
          </cell>
          <cell r="Q192">
            <v>16905.7</v>
          </cell>
          <cell r="R192">
            <v>3278.2</v>
          </cell>
          <cell r="S192">
            <v>0</v>
          </cell>
          <cell r="T192">
            <v>-0.1</v>
          </cell>
          <cell r="U192">
            <v>-0.04</v>
          </cell>
        </row>
        <row r="193">
          <cell r="B193">
            <v>42643</v>
          </cell>
          <cell r="C193">
            <v>665.5</v>
          </cell>
          <cell r="D193">
            <v>566.5</v>
          </cell>
          <cell r="E193">
            <v>2726.8</v>
          </cell>
          <cell r="F193">
            <v>1968.7</v>
          </cell>
          <cell r="G193">
            <v>1247.5999999999999</v>
          </cell>
          <cell r="H193">
            <v>413</v>
          </cell>
          <cell r="I193">
            <v>90.8</v>
          </cell>
          <cell r="J193">
            <v>1243.5999999999999</v>
          </cell>
          <cell r="K193">
            <v>17706.7</v>
          </cell>
          <cell r="L193">
            <v>12294.3</v>
          </cell>
          <cell r="M193">
            <v>12845.2</v>
          </cell>
          <cell r="N193">
            <v>104.485</v>
          </cell>
          <cell r="O193">
            <v>18799.599999999999</v>
          </cell>
          <cell r="P193">
            <v>0.17</v>
          </cell>
          <cell r="Q193">
            <v>16974.099999999999</v>
          </cell>
          <cell r="R193">
            <v>3300.5</v>
          </cell>
          <cell r="S193">
            <v>0</v>
          </cell>
          <cell r="T193">
            <v>0.11</v>
          </cell>
          <cell r="U193">
            <v>7.0000000000000007E-2</v>
          </cell>
        </row>
        <row r="194">
          <cell r="B194">
            <v>42735</v>
          </cell>
          <cell r="C194">
            <v>673.9</v>
          </cell>
          <cell r="D194">
            <v>575.79999999999995</v>
          </cell>
          <cell r="E194">
            <v>2747.1</v>
          </cell>
          <cell r="F194">
            <v>1984.3</v>
          </cell>
          <cell r="G194">
            <v>1259.8</v>
          </cell>
          <cell r="H194">
            <v>388.5</v>
          </cell>
          <cell r="I194">
            <v>73.099999999999994</v>
          </cell>
          <cell r="J194">
            <v>1257.5999999999999</v>
          </cell>
          <cell r="K194">
            <v>17784.2</v>
          </cell>
          <cell r="L194">
            <v>12372.7</v>
          </cell>
          <cell r="M194">
            <v>12989.4</v>
          </cell>
          <cell r="N194">
            <v>104.989</v>
          </cell>
          <cell r="O194">
            <v>18979.2</v>
          </cell>
          <cell r="P194">
            <v>0.03</v>
          </cell>
          <cell r="Q194">
            <v>17042.7</v>
          </cell>
          <cell r="R194">
            <v>3322.4</v>
          </cell>
          <cell r="S194">
            <v>0</v>
          </cell>
          <cell r="T194">
            <v>0.03</v>
          </cell>
          <cell r="U194">
            <v>0</v>
          </cell>
        </row>
        <row r="195">
          <cell r="B195">
            <v>42825</v>
          </cell>
          <cell r="C195">
            <v>683.1</v>
          </cell>
          <cell r="D195">
            <v>573.6</v>
          </cell>
          <cell r="E195">
            <v>2777.4</v>
          </cell>
          <cell r="F195">
            <v>2004.9</v>
          </cell>
          <cell r="G195">
            <v>1266.5</v>
          </cell>
          <cell r="H195">
            <v>348</v>
          </cell>
          <cell r="I195">
            <v>92.4</v>
          </cell>
          <cell r="J195">
            <v>1280.5</v>
          </cell>
          <cell r="K195">
            <v>17863</v>
          </cell>
          <cell r="L195">
            <v>12427.6</v>
          </cell>
          <cell r="M195">
            <v>13114.1</v>
          </cell>
          <cell r="N195">
            <v>105.52800000000001</v>
          </cell>
          <cell r="O195">
            <v>19162.599999999999</v>
          </cell>
          <cell r="P195">
            <v>-0.13</v>
          </cell>
          <cell r="Q195">
            <v>17110.8</v>
          </cell>
          <cell r="R195">
            <v>3346.4</v>
          </cell>
          <cell r="S195">
            <v>0</v>
          </cell>
          <cell r="T195">
            <v>0</v>
          </cell>
          <cell r="U195">
            <v>-0.13</v>
          </cell>
        </row>
        <row r="196">
          <cell r="B196">
            <v>42916</v>
          </cell>
          <cell r="C196">
            <v>691.7</v>
          </cell>
          <cell r="D196">
            <v>569.29999999999995</v>
          </cell>
          <cell r="E196">
            <v>2786.6</v>
          </cell>
          <cell r="F196">
            <v>2014.2</v>
          </cell>
          <cell r="G196">
            <v>1280.5</v>
          </cell>
          <cell r="H196">
            <v>355.8</v>
          </cell>
          <cell r="I196">
            <v>88.6</v>
          </cell>
          <cell r="J196">
            <v>1290.5999999999999</v>
          </cell>
          <cell r="K196">
            <v>17995.2</v>
          </cell>
          <cell r="L196">
            <v>12515.9</v>
          </cell>
          <cell r="M196">
            <v>13233.2</v>
          </cell>
          <cell r="N196">
            <v>105.735</v>
          </cell>
          <cell r="O196">
            <v>19359.099999999999</v>
          </cell>
          <cell r="P196">
            <v>0.01</v>
          </cell>
          <cell r="Q196">
            <v>17181.3</v>
          </cell>
          <cell r="R196">
            <v>3360</v>
          </cell>
          <cell r="S196">
            <v>0</v>
          </cell>
          <cell r="T196">
            <v>0.16</v>
          </cell>
          <cell r="U196">
            <v>-0.15</v>
          </cell>
        </row>
        <row r="197">
          <cell r="B197">
            <v>43008</v>
          </cell>
          <cell r="C197">
            <v>699.6</v>
          </cell>
          <cell r="D197">
            <v>583.6</v>
          </cell>
          <cell r="E197">
            <v>2820.5</v>
          </cell>
          <cell r="F197">
            <v>2048.5</v>
          </cell>
          <cell r="G197">
            <v>1290.7</v>
          </cell>
          <cell r="H197">
            <v>365.2</v>
          </cell>
          <cell r="I197">
            <v>76.5</v>
          </cell>
          <cell r="J197">
            <v>1306</v>
          </cell>
          <cell r="K197">
            <v>18120.8</v>
          </cell>
          <cell r="L197">
            <v>12584.9</v>
          </cell>
          <cell r="M197">
            <v>13359.1</v>
          </cell>
          <cell r="N197">
            <v>106.15600000000001</v>
          </cell>
          <cell r="O197">
            <v>19588.099999999999</v>
          </cell>
          <cell r="P197">
            <v>-0.18</v>
          </cell>
          <cell r="Q197">
            <v>17254.2</v>
          </cell>
          <cell r="R197">
            <v>3372.3</v>
          </cell>
          <cell r="S197">
            <v>0</v>
          </cell>
          <cell r="T197">
            <v>-0.08</v>
          </cell>
          <cell r="U197">
            <v>-0.1</v>
          </cell>
        </row>
        <row r="198">
          <cell r="B198">
            <v>43100</v>
          </cell>
          <cell r="C198">
            <v>706.6</v>
          </cell>
          <cell r="D198">
            <v>583.20000000000005</v>
          </cell>
          <cell r="E198">
            <v>2831.5</v>
          </cell>
          <cell r="F198">
            <v>2070.9</v>
          </cell>
          <cell r="G198">
            <v>1305.8</v>
          </cell>
          <cell r="H198">
            <v>333.8</v>
          </cell>
          <cell r="I198">
            <v>76.5</v>
          </cell>
          <cell r="J198">
            <v>1317.3</v>
          </cell>
          <cell r="K198">
            <v>18223.8</v>
          </cell>
          <cell r="L198">
            <v>12706.4</v>
          </cell>
          <cell r="M198">
            <v>13579.2</v>
          </cell>
          <cell r="N198">
            <v>106.873</v>
          </cell>
          <cell r="O198">
            <v>19831.8</v>
          </cell>
          <cell r="P198">
            <v>0.41</v>
          </cell>
          <cell r="Q198">
            <v>17329.900000000001</v>
          </cell>
          <cell r="R198">
            <v>3419.1</v>
          </cell>
          <cell r="S198">
            <v>0</v>
          </cell>
          <cell r="T198">
            <v>0.26</v>
          </cell>
          <cell r="U198">
            <v>0.15</v>
          </cell>
        </row>
        <row r="199">
          <cell r="B199">
            <v>43190</v>
          </cell>
          <cell r="C199">
            <v>713.7</v>
          </cell>
          <cell r="D199">
            <v>590.29999999999995</v>
          </cell>
          <cell r="E199">
            <v>2875.7</v>
          </cell>
          <cell r="F199">
            <v>2029.9</v>
          </cell>
          <cell r="G199">
            <v>1337.4</v>
          </cell>
          <cell r="H199">
            <v>212</v>
          </cell>
          <cell r="I199">
            <v>89.8</v>
          </cell>
          <cell r="J199">
            <v>1343.4</v>
          </cell>
          <cell r="K199">
            <v>18324</v>
          </cell>
          <cell r="L199">
            <v>12722.8</v>
          </cell>
          <cell r="M199">
            <v>13679.6</v>
          </cell>
          <cell r="N199">
            <v>107.524</v>
          </cell>
          <cell r="O199">
            <v>20041</v>
          </cell>
          <cell r="P199">
            <v>0.27</v>
          </cell>
          <cell r="Q199">
            <v>17411.400000000001</v>
          </cell>
          <cell r="R199">
            <v>3456.8</v>
          </cell>
          <cell r="S199">
            <v>0</v>
          </cell>
          <cell r="T199">
            <v>0.17</v>
          </cell>
          <cell r="U199">
            <v>0.1</v>
          </cell>
        </row>
        <row r="200">
          <cell r="B200">
            <v>43281</v>
          </cell>
          <cell r="C200">
            <v>724.5</v>
          </cell>
          <cell r="D200">
            <v>602.1</v>
          </cell>
          <cell r="E200">
            <v>2905.2</v>
          </cell>
          <cell r="F200">
            <v>2046.3</v>
          </cell>
          <cell r="G200">
            <v>1353</v>
          </cell>
          <cell r="H200">
            <v>212</v>
          </cell>
          <cell r="I200">
            <v>89.8</v>
          </cell>
          <cell r="J200">
            <v>1356.7</v>
          </cell>
          <cell r="K200">
            <v>18507.2</v>
          </cell>
          <cell r="L200">
            <v>12847.8</v>
          </cell>
          <cell r="M200">
            <v>13877.2</v>
          </cell>
          <cell r="N200">
            <v>108.01600000000001</v>
          </cell>
          <cell r="O200">
            <v>20402.5</v>
          </cell>
          <cell r="P200">
            <v>0.37</v>
          </cell>
          <cell r="Q200">
            <v>17496.400000000001</v>
          </cell>
          <cell r="R200">
            <v>3501.8</v>
          </cell>
          <cell r="S200">
            <v>0</v>
          </cell>
          <cell r="T200">
            <v>0.22</v>
          </cell>
          <cell r="U200">
            <v>0.15</v>
          </cell>
        </row>
        <row r="201">
          <cell r="C201">
            <v>10.799999999999955</v>
          </cell>
        </row>
      </sheetData>
      <sheetData sheetId="2" refreshError="1"/>
      <sheetData sheetId="3" refreshError="1"/>
      <sheetData sheetId="4">
        <row r="2">
          <cell r="A2">
            <v>36616</v>
          </cell>
        </row>
        <row r="3">
          <cell r="A3">
            <v>36707</v>
          </cell>
        </row>
        <row r="4">
          <cell r="A4">
            <v>36799</v>
          </cell>
        </row>
        <row r="5">
          <cell r="A5">
            <v>36891</v>
          </cell>
        </row>
        <row r="6">
          <cell r="A6">
            <v>36981</v>
          </cell>
        </row>
        <row r="7">
          <cell r="A7">
            <v>37072</v>
          </cell>
        </row>
        <row r="8">
          <cell r="A8">
            <v>37164</v>
          </cell>
        </row>
        <row r="9">
          <cell r="A9">
            <v>37256</v>
          </cell>
        </row>
        <row r="10">
          <cell r="A10">
            <v>37346</v>
          </cell>
        </row>
        <row r="11">
          <cell r="A11">
            <v>37437</v>
          </cell>
        </row>
        <row r="12">
          <cell r="A12">
            <v>37529</v>
          </cell>
        </row>
        <row r="13">
          <cell r="A13">
            <v>37621</v>
          </cell>
        </row>
        <row r="14">
          <cell r="A14">
            <v>37711</v>
          </cell>
        </row>
        <row r="15">
          <cell r="A15">
            <v>37802</v>
          </cell>
        </row>
        <row r="16">
          <cell r="A16">
            <v>37894</v>
          </cell>
        </row>
        <row r="17">
          <cell r="A17">
            <v>37986</v>
          </cell>
        </row>
        <row r="18">
          <cell r="A18">
            <v>38077</v>
          </cell>
        </row>
        <row r="19">
          <cell r="A19">
            <v>38168</v>
          </cell>
        </row>
        <row r="20">
          <cell r="A20">
            <v>38260</v>
          </cell>
        </row>
        <row r="21">
          <cell r="A21">
            <v>38352</v>
          </cell>
        </row>
        <row r="22">
          <cell r="A22">
            <v>38442</v>
          </cell>
        </row>
        <row r="23">
          <cell r="A23">
            <v>38533</v>
          </cell>
        </row>
        <row r="24">
          <cell r="A24">
            <v>38625</v>
          </cell>
        </row>
        <row r="25">
          <cell r="A25">
            <v>38717</v>
          </cell>
        </row>
        <row r="26">
          <cell r="A26">
            <v>38807</v>
          </cell>
        </row>
        <row r="27">
          <cell r="A27">
            <v>38898</v>
          </cell>
        </row>
        <row r="28">
          <cell r="A28">
            <v>38990</v>
          </cell>
        </row>
        <row r="29">
          <cell r="A29">
            <v>39082</v>
          </cell>
        </row>
        <row r="30">
          <cell r="A30">
            <v>39172</v>
          </cell>
        </row>
        <row r="31">
          <cell r="A31">
            <v>39263</v>
          </cell>
        </row>
        <row r="32">
          <cell r="A32">
            <v>39355</v>
          </cell>
        </row>
        <row r="33">
          <cell r="A33">
            <v>39447</v>
          </cell>
        </row>
        <row r="34">
          <cell r="A34">
            <v>39538</v>
          </cell>
        </row>
        <row r="35">
          <cell r="A35">
            <v>39629</v>
          </cell>
        </row>
        <row r="36">
          <cell r="A36">
            <v>39721</v>
          </cell>
        </row>
        <row r="37">
          <cell r="A37">
            <v>39813</v>
          </cell>
        </row>
        <row r="38">
          <cell r="A38">
            <v>39903</v>
          </cell>
        </row>
        <row r="39">
          <cell r="A39">
            <v>39994</v>
          </cell>
        </row>
        <row r="40">
          <cell r="A40">
            <v>40086</v>
          </cell>
        </row>
        <row r="41">
          <cell r="A41">
            <v>40178</v>
          </cell>
        </row>
        <row r="42">
          <cell r="A42">
            <v>40268</v>
          </cell>
        </row>
        <row r="43">
          <cell r="A43">
            <v>40359</v>
          </cell>
        </row>
        <row r="44">
          <cell r="A44">
            <v>40451</v>
          </cell>
        </row>
        <row r="45">
          <cell r="A45">
            <v>40543</v>
          </cell>
        </row>
        <row r="46">
          <cell r="A46">
            <v>40633</v>
          </cell>
        </row>
        <row r="47">
          <cell r="A47">
            <v>40724</v>
          </cell>
        </row>
        <row r="48">
          <cell r="A48">
            <v>40816</v>
          </cell>
        </row>
        <row r="49">
          <cell r="A49">
            <v>40908</v>
          </cell>
        </row>
        <row r="50">
          <cell r="A50">
            <v>40999</v>
          </cell>
        </row>
        <row r="51">
          <cell r="A51">
            <v>41090</v>
          </cell>
        </row>
        <row r="52">
          <cell r="A52">
            <v>41182</v>
          </cell>
        </row>
        <row r="53">
          <cell r="A53">
            <v>41274</v>
          </cell>
        </row>
        <row r="54">
          <cell r="A54">
            <v>41364</v>
          </cell>
        </row>
        <row r="55">
          <cell r="A55">
            <v>41455</v>
          </cell>
        </row>
        <row r="56">
          <cell r="A56">
            <v>41547</v>
          </cell>
        </row>
        <row r="57">
          <cell r="A57">
            <v>41639</v>
          </cell>
        </row>
        <row r="58">
          <cell r="A58">
            <v>41729</v>
          </cell>
        </row>
        <row r="59">
          <cell r="A59">
            <v>41820</v>
          </cell>
        </row>
        <row r="60">
          <cell r="A60">
            <v>41912</v>
          </cell>
        </row>
        <row r="61">
          <cell r="A61">
            <v>42004</v>
          </cell>
        </row>
        <row r="62">
          <cell r="A62">
            <v>42094</v>
          </cell>
        </row>
        <row r="63">
          <cell r="A63">
            <v>42185</v>
          </cell>
        </row>
        <row r="64">
          <cell r="A64">
            <v>42277</v>
          </cell>
        </row>
        <row r="65">
          <cell r="A65">
            <v>42369</v>
          </cell>
        </row>
        <row r="66">
          <cell r="A66">
            <v>42460</v>
          </cell>
        </row>
        <row r="67">
          <cell r="A67">
            <v>42551</v>
          </cell>
        </row>
        <row r="68">
          <cell r="A68">
            <v>42643</v>
          </cell>
        </row>
        <row r="69">
          <cell r="A69">
            <v>42735</v>
          </cell>
        </row>
        <row r="70">
          <cell r="A70">
            <v>42825</v>
          </cell>
        </row>
        <row r="71">
          <cell r="A71">
            <v>42916</v>
          </cell>
        </row>
        <row r="72">
          <cell r="A72">
            <v>43008</v>
          </cell>
        </row>
        <row r="73">
          <cell r="A73">
            <v>43100</v>
          </cell>
        </row>
        <row r="74">
          <cell r="A74">
            <v>43190</v>
          </cell>
        </row>
        <row r="75">
          <cell r="A75">
            <v>43281</v>
          </cell>
        </row>
      </sheetData>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hyperlink" Target="https://www.cbo.gov/publication/54194" TargetMode="External"/><Relationship Id="rId3" Type="http://schemas.openxmlformats.org/officeDocument/2006/relationships/hyperlink" Target="mailto:YPTMD@USNA" TargetMode="External"/><Relationship Id="rId21" Type="http://schemas.openxmlformats.org/officeDocument/2006/relationships/hyperlink" Target="https://www.cbo.gov/about/products/budget-economic-dat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hyperlink" Target="https://www.cbo.gov/publication/54194"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hyperlink" Target="https://www.cbo.gov/about/products/budget-economic-dat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hyperlink" Target="https://www.cbo.gov/about/products/budget-economic-data"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7"/>
  <sheetViews>
    <sheetView topLeftCell="A16" zoomScale="85" zoomScaleNormal="85" workbookViewId="0">
      <selection activeCell="A31" sqref="A31:XFD31"/>
    </sheetView>
  </sheetViews>
  <sheetFormatPr defaultRowHeight="15"/>
  <cols>
    <col min="1" max="1" width="26.140625" bestFit="1" customWidth="1"/>
    <col min="2" max="2" width="43.42578125" bestFit="1" customWidth="1"/>
    <col min="3" max="3" width="17.85546875" bestFit="1" customWidth="1"/>
    <col min="4" max="4" width="15" bestFit="1" customWidth="1"/>
    <col min="5" max="5" width="14.28515625" customWidth="1"/>
    <col min="6" max="6" width="7.7109375" style="81" customWidth="1"/>
    <col min="8" max="8" width="21.140625" customWidth="1"/>
    <col min="9" max="9" width="40.85546875" customWidth="1"/>
    <col min="10" max="10" width="23.42578125" style="81" customWidth="1"/>
    <col min="11" max="11" width="21.140625" customWidth="1"/>
    <col min="12" max="12" width="7.85546875" customWidth="1"/>
  </cols>
  <sheetData>
    <row r="1" spans="1:6">
      <c r="A1" s="107" t="s">
        <v>709</v>
      </c>
      <c r="B1" s="107"/>
      <c r="C1" s="107"/>
      <c r="D1" s="107"/>
      <c r="E1" s="107"/>
    </row>
    <row r="2" spans="1:6" s="44" customFormat="1">
      <c r="A2" s="3" t="s">
        <v>25</v>
      </c>
      <c r="B2" s="3" t="s">
        <v>0</v>
      </c>
      <c r="C2" s="3" t="s">
        <v>2</v>
      </c>
      <c r="D2" s="3" t="s">
        <v>4</v>
      </c>
      <c r="E2" s="3" t="s">
        <v>5</v>
      </c>
      <c r="F2" s="91" t="s">
        <v>710</v>
      </c>
    </row>
    <row r="3" spans="1:6" ht="51.75" customHeight="1">
      <c r="A3" t="s">
        <v>29</v>
      </c>
      <c r="B3" s="1" t="s">
        <v>1</v>
      </c>
      <c r="C3" t="s">
        <v>3</v>
      </c>
      <c r="D3" s="2" t="s">
        <v>7</v>
      </c>
      <c r="E3" t="s">
        <v>6</v>
      </c>
      <c r="F3" s="92"/>
    </row>
    <row r="4" spans="1:6">
      <c r="A4" t="s">
        <v>27</v>
      </c>
      <c r="B4" t="s">
        <v>13</v>
      </c>
      <c r="C4" t="s">
        <v>16</v>
      </c>
      <c r="D4" s="2" t="s">
        <v>21</v>
      </c>
      <c r="E4" t="s">
        <v>23</v>
      </c>
      <c r="F4" s="92"/>
    </row>
    <row r="5" spans="1:6">
      <c r="A5" t="s">
        <v>27</v>
      </c>
      <c r="B5" t="s">
        <v>14</v>
      </c>
      <c r="C5" t="s">
        <v>17</v>
      </c>
      <c r="D5" s="2" t="s">
        <v>20</v>
      </c>
      <c r="E5" t="s">
        <v>22</v>
      </c>
      <c r="F5" s="92"/>
    </row>
    <row r="6" spans="1:6">
      <c r="A6" t="s">
        <v>26</v>
      </c>
      <c r="B6" t="s">
        <v>18</v>
      </c>
      <c r="C6" t="s">
        <v>15</v>
      </c>
      <c r="D6" s="2" t="s">
        <v>19</v>
      </c>
      <c r="E6" t="s">
        <v>24</v>
      </c>
      <c r="F6" s="92"/>
    </row>
    <row r="7" spans="1:6">
      <c r="A7" t="s">
        <v>28</v>
      </c>
      <c r="B7" t="s">
        <v>35</v>
      </c>
      <c r="C7" t="s">
        <v>33</v>
      </c>
      <c r="D7" s="2" t="s">
        <v>43</v>
      </c>
      <c r="E7" t="s">
        <v>38</v>
      </c>
      <c r="F7" s="92" t="s">
        <v>679</v>
      </c>
    </row>
    <row r="8" spans="1:6">
      <c r="A8" t="s">
        <v>28</v>
      </c>
      <c r="B8" t="s">
        <v>36</v>
      </c>
      <c r="C8" t="s">
        <v>32</v>
      </c>
      <c r="D8" s="2" t="s">
        <v>44</v>
      </c>
      <c r="E8" t="s">
        <v>39</v>
      </c>
      <c r="F8" s="92" t="s">
        <v>680</v>
      </c>
    </row>
    <row r="9" spans="1:6">
      <c r="A9" t="s">
        <v>28</v>
      </c>
      <c r="B9" t="s">
        <v>37</v>
      </c>
      <c r="C9" t="s">
        <v>31</v>
      </c>
      <c r="D9" s="2" t="s">
        <v>45</v>
      </c>
      <c r="E9" t="s">
        <v>40</v>
      </c>
      <c r="F9" s="92" t="s">
        <v>678</v>
      </c>
    </row>
    <row r="10" spans="1:6">
      <c r="A10" t="s">
        <v>219</v>
      </c>
      <c r="B10" t="s">
        <v>42</v>
      </c>
      <c r="C10" t="s">
        <v>34</v>
      </c>
      <c r="D10" s="2" t="s">
        <v>46</v>
      </c>
      <c r="E10" t="s">
        <v>41</v>
      </c>
    </row>
    <row r="11" spans="1:6">
      <c r="A11" t="s">
        <v>220</v>
      </c>
      <c r="B11" t="s">
        <v>221</v>
      </c>
      <c r="C11" t="s">
        <v>222</v>
      </c>
      <c r="D11" s="2" t="s">
        <v>223</v>
      </c>
      <c r="E11" t="s">
        <v>224</v>
      </c>
    </row>
    <row r="12" spans="1:6">
      <c r="A12" t="s">
        <v>30</v>
      </c>
      <c r="B12" t="s">
        <v>8</v>
      </c>
      <c r="D12" s="2" t="s">
        <v>47</v>
      </c>
      <c r="E12" t="s">
        <v>48</v>
      </c>
    </row>
    <row r="13" spans="1:6">
      <c r="A13" t="s">
        <v>30</v>
      </c>
      <c r="B13" t="s">
        <v>9</v>
      </c>
      <c r="D13" s="2" t="s">
        <v>54</v>
      </c>
      <c r="E13" t="s">
        <v>51</v>
      </c>
    </row>
    <row r="14" spans="1:6">
      <c r="A14" t="s">
        <v>30</v>
      </c>
      <c r="B14" t="s">
        <v>10</v>
      </c>
      <c r="D14" s="2" t="s">
        <v>53</v>
      </c>
      <c r="E14" t="s">
        <v>52</v>
      </c>
    </row>
    <row r="15" spans="1:6">
      <c r="A15" t="s">
        <v>30</v>
      </c>
      <c r="B15" t="s">
        <v>11</v>
      </c>
      <c r="D15" s="2" t="s">
        <v>55</v>
      </c>
      <c r="E15" t="s">
        <v>56</v>
      </c>
    </row>
    <row r="16" spans="1:6">
      <c r="A16" t="s">
        <v>30</v>
      </c>
      <c r="B16" t="s">
        <v>12</v>
      </c>
      <c r="D16" s="2" t="s">
        <v>49</v>
      </c>
      <c r="E16" t="s">
        <v>50</v>
      </c>
    </row>
    <row r="17" spans="1:12">
      <c r="A17" t="s">
        <v>30</v>
      </c>
      <c r="B17" t="s">
        <v>193</v>
      </c>
      <c r="D17" s="2" t="s">
        <v>194</v>
      </c>
      <c r="E17" t="s">
        <v>198</v>
      </c>
      <c r="H17" s="81"/>
      <c r="I17" s="81"/>
      <c r="J17" s="2"/>
      <c r="K17" s="81"/>
    </row>
    <row r="18" spans="1:12">
      <c r="A18" t="s">
        <v>30</v>
      </c>
      <c r="B18" s="15" t="s">
        <v>196</v>
      </c>
      <c r="C18" t="s">
        <v>201</v>
      </c>
      <c r="D18" s="2" t="s">
        <v>200</v>
      </c>
      <c r="E18" t="s">
        <v>197</v>
      </c>
      <c r="L18" s="81"/>
    </row>
    <row r="20" spans="1:12">
      <c r="A20" s="107" t="s">
        <v>659</v>
      </c>
      <c r="B20" s="107"/>
      <c r="C20" s="107"/>
      <c r="D20" s="107"/>
      <c r="E20" s="107"/>
    </row>
    <row r="21" spans="1:12">
      <c r="A21" s="3" t="s">
        <v>25</v>
      </c>
      <c r="B21" s="3" t="s">
        <v>0</v>
      </c>
      <c r="C21" s="3" t="s">
        <v>660</v>
      </c>
      <c r="D21" s="3" t="s">
        <v>661</v>
      </c>
      <c r="E21" s="3" t="s">
        <v>671</v>
      </c>
    </row>
    <row r="22" spans="1:12">
      <c r="A22" s="81" t="s">
        <v>30</v>
      </c>
      <c r="B22" s="81" t="s">
        <v>8</v>
      </c>
      <c r="C22" t="s">
        <v>707</v>
      </c>
      <c r="D22" s="2" t="s">
        <v>706</v>
      </c>
      <c r="E22" s="81"/>
    </row>
    <row r="23" spans="1:12">
      <c r="A23" s="81" t="s">
        <v>30</v>
      </c>
      <c r="B23" s="81" t="s">
        <v>9</v>
      </c>
      <c r="C23" s="81" t="s">
        <v>707</v>
      </c>
      <c r="D23" s="2" t="s">
        <v>706</v>
      </c>
      <c r="E23" s="81"/>
    </row>
    <row r="24" spans="1:12">
      <c r="A24" s="81" t="s">
        <v>30</v>
      </c>
      <c r="B24" s="81" t="s">
        <v>10</v>
      </c>
      <c r="C24" s="81" t="s">
        <v>707</v>
      </c>
      <c r="D24" s="2" t="s">
        <v>706</v>
      </c>
      <c r="E24" s="81"/>
    </row>
    <row r="25" spans="1:12">
      <c r="A25" s="81" t="s">
        <v>30</v>
      </c>
      <c r="B25" s="81" t="s">
        <v>11</v>
      </c>
      <c r="C25" s="81" t="s">
        <v>707</v>
      </c>
      <c r="D25" s="2" t="s">
        <v>706</v>
      </c>
      <c r="E25" s="81"/>
    </row>
    <row r="26" spans="1:12">
      <c r="A26" s="81" t="s">
        <v>30</v>
      </c>
      <c r="B26" s="81" t="s">
        <v>12</v>
      </c>
      <c r="C26" s="81" t="s">
        <v>707</v>
      </c>
      <c r="D26" s="2" t="s">
        <v>706</v>
      </c>
      <c r="E26" s="81"/>
    </row>
    <row r="27" spans="1:12">
      <c r="A27" s="81" t="s">
        <v>30</v>
      </c>
      <c r="B27" s="81" t="s">
        <v>193</v>
      </c>
      <c r="C27" s="81" t="s">
        <v>707</v>
      </c>
      <c r="D27" s="2" t="s">
        <v>706</v>
      </c>
      <c r="E27" s="81"/>
    </row>
    <row r="28" spans="1:12" s="81" customFormat="1">
      <c r="A28" s="81" t="s">
        <v>30</v>
      </c>
      <c r="B28" s="81" t="s">
        <v>755</v>
      </c>
      <c r="C28" s="81" t="s">
        <v>707</v>
      </c>
      <c r="D28" s="2" t="s">
        <v>706</v>
      </c>
    </row>
    <row r="29" spans="1:12">
      <c r="A29" s="81" t="s">
        <v>30</v>
      </c>
      <c r="B29" s="81" t="s">
        <v>196</v>
      </c>
      <c r="C29" s="81" t="s">
        <v>707</v>
      </c>
      <c r="D29" s="2" t="s">
        <v>706</v>
      </c>
      <c r="E29" s="81"/>
    </row>
    <row r="30" spans="1:12">
      <c r="A30" t="s">
        <v>30</v>
      </c>
      <c r="B30" s="81" t="s">
        <v>658</v>
      </c>
      <c r="C30" s="81" t="s">
        <v>707</v>
      </c>
      <c r="D30" s="2" t="s">
        <v>706</v>
      </c>
      <c r="E30" s="81"/>
    </row>
    <row r="31" spans="1:12" s="81" customFormat="1">
      <c r="D31" s="2"/>
    </row>
    <row r="32" spans="1:12">
      <c r="A32" t="s">
        <v>26</v>
      </c>
      <c r="B32" s="81" t="s">
        <v>18</v>
      </c>
      <c r="C32" t="s">
        <v>705</v>
      </c>
      <c r="D32" s="2" t="s">
        <v>704</v>
      </c>
      <c r="E32" s="81"/>
    </row>
    <row r="33" spans="1:6">
      <c r="A33" t="s">
        <v>28</v>
      </c>
      <c r="B33" s="81" t="s">
        <v>35</v>
      </c>
      <c r="C33" s="81" t="s">
        <v>705</v>
      </c>
      <c r="D33" s="2" t="s">
        <v>704</v>
      </c>
      <c r="E33" s="81"/>
    </row>
    <row r="34" spans="1:6">
      <c r="A34" t="s">
        <v>28</v>
      </c>
      <c r="B34" s="81" t="s">
        <v>36</v>
      </c>
      <c r="C34" s="81" t="s">
        <v>705</v>
      </c>
      <c r="D34" s="2" t="s">
        <v>704</v>
      </c>
      <c r="E34" s="81"/>
    </row>
    <row r="35" spans="1:6">
      <c r="A35" t="s">
        <v>28</v>
      </c>
      <c r="B35" s="81" t="s">
        <v>37</v>
      </c>
      <c r="C35" s="81" t="s">
        <v>705</v>
      </c>
      <c r="D35" s="2" t="s">
        <v>704</v>
      </c>
      <c r="E35" s="81"/>
    </row>
    <row r="36" spans="1:6">
      <c r="A36" t="s">
        <v>219</v>
      </c>
      <c r="B36" s="81" t="s">
        <v>42</v>
      </c>
      <c r="C36" s="81" t="s">
        <v>705</v>
      </c>
      <c r="D36" s="2" t="s">
        <v>704</v>
      </c>
      <c r="E36" s="81"/>
    </row>
    <row r="37" spans="1:6">
      <c r="A37" t="s">
        <v>220</v>
      </c>
      <c r="B37" s="81" t="s">
        <v>221</v>
      </c>
      <c r="C37" s="81" t="s">
        <v>705</v>
      </c>
      <c r="D37" s="2" t="s">
        <v>704</v>
      </c>
      <c r="E37" s="81"/>
    </row>
    <row r="38" spans="1:6">
      <c r="A38" t="s">
        <v>27</v>
      </c>
      <c r="B38" s="89" t="s">
        <v>711</v>
      </c>
      <c r="C38" s="89" t="s">
        <v>663</v>
      </c>
      <c r="D38" s="90" t="s">
        <v>662</v>
      </c>
      <c r="E38" s="81"/>
    </row>
    <row r="39" spans="1:6">
      <c r="A39" t="s">
        <v>27</v>
      </c>
      <c r="B39" s="89" t="s">
        <v>712</v>
      </c>
      <c r="C39" s="89" t="s">
        <v>664</v>
      </c>
      <c r="D39" s="90" t="s">
        <v>662</v>
      </c>
    </row>
    <row r="41" spans="1:6">
      <c r="A41" s="94"/>
      <c r="B41" s="107" t="s">
        <v>708</v>
      </c>
      <c r="C41" s="107"/>
      <c r="D41" s="107"/>
      <c r="E41" s="107"/>
      <c r="F41"/>
    </row>
    <row r="42" spans="1:6">
      <c r="A42" s="3" t="s">
        <v>25</v>
      </c>
      <c r="B42" s="3" t="s">
        <v>0</v>
      </c>
      <c r="C42" s="3" t="s">
        <v>660</v>
      </c>
      <c r="D42" s="3" t="s">
        <v>661</v>
      </c>
      <c r="E42" s="3" t="s">
        <v>671</v>
      </c>
    </row>
    <row r="43" spans="1:6">
      <c r="A43" s="92" t="s">
        <v>26</v>
      </c>
      <c r="B43" s="92" t="s">
        <v>647</v>
      </c>
      <c r="C43" s="92" t="s">
        <v>667</v>
      </c>
      <c r="D43" s="93" t="s">
        <v>662</v>
      </c>
      <c r="F43"/>
    </row>
    <row r="44" spans="1:6">
      <c r="A44" s="92" t="s">
        <v>26</v>
      </c>
      <c r="B44" s="92" t="s">
        <v>648</v>
      </c>
      <c r="C44" s="92" t="s">
        <v>668</v>
      </c>
      <c r="D44" s="93" t="s">
        <v>662</v>
      </c>
      <c r="F44"/>
    </row>
    <row r="45" spans="1:6">
      <c r="A45" s="92" t="s">
        <v>26</v>
      </c>
      <c r="B45" s="92" t="s">
        <v>649</v>
      </c>
      <c r="C45" s="92" t="s">
        <v>669</v>
      </c>
      <c r="D45" s="93" t="s">
        <v>662</v>
      </c>
      <c r="F45"/>
    </row>
    <row r="46" spans="1:6">
      <c r="A46" s="92" t="s">
        <v>26</v>
      </c>
      <c r="B46" s="92" t="s">
        <v>650</v>
      </c>
      <c r="C46" s="92" t="s">
        <v>666</v>
      </c>
      <c r="D46" s="93" t="s">
        <v>662</v>
      </c>
      <c r="F46"/>
    </row>
    <row r="47" spans="1:6">
      <c r="A47" s="92" t="s">
        <v>26</v>
      </c>
      <c r="B47" s="92" t="s">
        <v>651</v>
      </c>
      <c r="C47" s="92" t="s">
        <v>670</v>
      </c>
      <c r="D47" s="93" t="s">
        <v>662</v>
      </c>
      <c r="F47"/>
    </row>
    <row r="48" spans="1:6">
      <c r="A48" s="92" t="s">
        <v>28</v>
      </c>
      <c r="B48" s="92" t="s">
        <v>652</v>
      </c>
      <c r="C48" s="92" t="s">
        <v>673</v>
      </c>
      <c r="D48" s="93" t="s">
        <v>672</v>
      </c>
      <c r="F48"/>
    </row>
    <row r="49" spans="1:6">
      <c r="A49" s="92" t="s">
        <v>28</v>
      </c>
      <c r="B49" s="92" t="s">
        <v>653</v>
      </c>
      <c r="C49" s="92" t="s">
        <v>674</v>
      </c>
      <c r="D49" s="93" t="s">
        <v>672</v>
      </c>
      <c r="F49"/>
    </row>
    <row r="50" spans="1:6">
      <c r="A50" s="92" t="s">
        <v>28</v>
      </c>
      <c r="B50" s="92" t="s">
        <v>654</v>
      </c>
      <c r="C50" s="92" t="s">
        <v>675</v>
      </c>
      <c r="D50" s="93" t="s">
        <v>672</v>
      </c>
      <c r="F50"/>
    </row>
    <row r="51" spans="1:6">
      <c r="A51" s="92" t="s">
        <v>28</v>
      </c>
      <c r="B51" s="92" t="s">
        <v>677</v>
      </c>
      <c r="C51" s="92" t="s">
        <v>676</v>
      </c>
      <c r="D51" s="93" t="s">
        <v>672</v>
      </c>
      <c r="F51"/>
    </row>
    <row r="52" spans="1:6">
      <c r="A52" s="92" t="s">
        <v>219</v>
      </c>
      <c r="B52" s="92" t="s">
        <v>219</v>
      </c>
      <c r="C52" s="92" t="s">
        <v>673</v>
      </c>
      <c r="D52" s="93" t="s">
        <v>672</v>
      </c>
      <c r="F52"/>
    </row>
    <row r="53" spans="1:6">
      <c r="A53" s="92" t="s">
        <v>219</v>
      </c>
      <c r="B53" s="92" t="s">
        <v>227</v>
      </c>
      <c r="C53" s="92" t="s">
        <v>673</v>
      </c>
      <c r="D53" s="93" t="s">
        <v>672</v>
      </c>
      <c r="F53"/>
    </row>
    <row r="54" spans="1:6">
      <c r="A54" s="92" t="s">
        <v>28</v>
      </c>
      <c r="B54" s="92" t="s">
        <v>35</v>
      </c>
      <c r="C54" s="92" t="s">
        <v>673</v>
      </c>
      <c r="D54" s="93" t="s">
        <v>672</v>
      </c>
      <c r="F54"/>
    </row>
    <row r="55" spans="1:6">
      <c r="A55" s="92" t="s">
        <v>665</v>
      </c>
      <c r="B55" s="92" t="s">
        <v>655</v>
      </c>
      <c r="C55" s="92" t="s">
        <v>681</v>
      </c>
      <c r="D55" s="93" t="s">
        <v>662</v>
      </c>
      <c r="F55"/>
    </row>
    <row r="56" spans="1:6">
      <c r="A56" s="92" t="s">
        <v>665</v>
      </c>
      <c r="B56" s="92" t="s">
        <v>656</v>
      </c>
      <c r="C56" s="92" t="s">
        <v>681</v>
      </c>
      <c r="D56" s="93" t="s">
        <v>662</v>
      </c>
      <c r="F56"/>
    </row>
    <row r="57" spans="1:6">
      <c r="A57" s="92" t="s">
        <v>665</v>
      </c>
      <c r="B57" s="92" t="s">
        <v>657</v>
      </c>
      <c r="C57" s="92" t="s">
        <v>681</v>
      </c>
      <c r="D57" s="93" t="s">
        <v>662</v>
      </c>
      <c r="F57"/>
    </row>
  </sheetData>
  <mergeCells count="3">
    <mergeCell ref="B41:E41"/>
    <mergeCell ref="A1:E1"/>
    <mergeCell ref="A20:E20"/>
  </mergeCells>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 ref="D32" r:id="rId17"/>
    <hyperlink ref="D33:D37" r:id="rId18" display="CBO’s Projections of Federal Receipts and Expenditures in the National Income and Product Accounts, July 2018"/>
    <hyperlink ref="D22" r:id="rId19"/>
    <hyperlink ref="D23:D30" r:id="rId20" display="CBO's 10-Year Economic Projections, April 2018"/>
    <hyperlink ref="D28" r:id="rId21"/>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X125"/>
  <sheetViews>
    <sheetView zoomScale="85" zoomScaleNormal="85" workbookViewId="0">
      <pane xSplit="2" ySplit="10" topLeftCell="C62" activePane="bottomRight" state="frozen"/>
      <selection pane="topRight" activeCell="C1" sqref="C1"/>
      <selection pane="bottomLeft" activeCell="A11" sqref="A11"/>
      <selection pane="bottomRight" activeCell="H78" sqref="H78"/>
    </sheetView>
  </sheetViews>
  <sheetFormatPr defaultRowHeight="15"/>
  <cols>
    <col min="1" max="1" width="55.85546875" style="7" customWidth="1"/>
    <col min="2" max="2" width="48.28515625" style="81" bestFit="1" customWidth="1"/>
    <col min="3" max="120" width="13.28515625" style="81" customWidth="1"/>
    <col min="121" max="134" width="14.140625" style="81" customWidth="1"/>
    <col min="135" max="206" width="11" style="81" customWidth="1"/>
    <col min="207" max="16384" width="9.140625" style="81"/>
  </cols>
  <sheetData>
    <row r="1" spans="1:206">
      <c r="A1" s="16"/>
      <c r="B1" s="25"/>
      <c r="C1" s="21" t="s">
        <v>161</v>
      </c>
      <c r="D1" s="21" t="s">
        <v>160</v>
      </c>
      <c r="E1" s="21" t="s">
        <v>159</v>
      </c>
      <c r="F1" s="22" t="s">
        <v>158</v>
      </c>
    </row>
    <row r="2" spans="1:206">
      <c r="A2" s="33" t="s">
        <v>233</v>
      </c>
      <c r="B2" s="17" t="s">
        <v>234</v>
      </c>
      <c r="C2" s="34"/>
      <c r="D2" s="34"/>
      <c r="E2" s="34"/>
      <c r="F2" s="35"/>
    </row>
    <row r="3" spans="1:206">
      <c r="A3" s="23" t="s">
        <v>27</v>
      </c>
      <c r="B3" s="17" t="s">
        <v>210</v>
      </c>
      <c r="C3" s="17">
        <v>0.9</v>
      </c>
      <c r="D3" s="17"/>
      <c r="E3" s="17"/>
      <c r="F3" s="18"/>
    </row>
    <row r="4" spans="1:206">
      <c r="A4" s="23" t="s">
        <v>26</v>
      </c>
      <c r="B4" s="17" t="s">
        <v>210</v>
      </c>
      <c r="C4" s="17">
        <v>0.9</v>
      </c>
      <c r="D4" s="17"/>
      <c r="E4" s="17"/>
      <c r="F4" s="18"/>
    </row>
    <row r="5" spans="1:206">
      <c r="A5" s="23" t="s">
        <v>28</v>
      </c>
      <c r="B5" s="17" t="s">
        <v>211</v>
      </c>
      <c r="C5" s="17">
        <v>-0.6</v>
      </c>
      <c r="D5" s="17">
        <v>0.2</v>
      </c>
      <c r="E5" s="17">
        <v>0.2</v>
      </c>
      <c r="F5" s="18">
        <v>0.6</v>
      </c>
    </row>
    <row r="6" spans="1:206" ht="15.75" thickBot="1">
      <c r="A6" s="24" t="s">
        <v>219</v>
      </c>
      <c r="B6" s="19" t="s">
        <v>218</v>
      </c>
      <c r="C6" s="19">
        <v>-0.4</v>
      </c>
      <c r="D6" s="19"/>
      <c r="E6" s="19"/>
      <c r="F6" s="20"/>
    </row>
    <row r="9" spans="1:206">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c r="A10" s="11" t="s">
        <v>241</v>
      </c>
      <c r="B10" s="3" t="s">
        <v>338</v>
      </c>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row>
    <row r="11" spans="1:206">
      <c r="A11" s="7" t="s">
        <v>173</v>
      </c>
      <c r="B11" s="83" t="s">
        <v>13</v>
      </c>
      <c r="C11" s="81">
        <f>INDEX(HaverPull!$B:$YE,MATCH(Calculations_actual!C$9,HaverPull!$B:$B,0),MATCH(Calculations_actual!$B11,HaverPull!$B$1:$YE$1,0))</f>
        <v>7</v>
      </c>
      <c r="D11" s="81">
        <f>INDEX(HaverPull!$B:$YE,MATCH(Calculations_actual!D$9,HaverPull!$B:$B,0),MATCH(Calculations_actual!$B11,HaverPull!$B$1:$YE$1,0))</f>
        <v>7.2</v>
      </c>
      <c r="E11" s="81">
        <f>INDEX(HaverPull!$B:$YE,MATCH(Calculations_actual!E$9,HaverPull!$B:$B,0),MATCH(Calculations_actual!$B11,HaverPull!$B$1:$YE$1,0))</f>
        <v>7.3</v>
      </c>
      <c r="F11" s="81">
        <f>INDEX(HaverPull!$B:$YE,MATCH(Calculations_actual!F$9,HaverPull!$B:$B,0),MATCH(Calculations_actual!$B11,HaverPull!$B$1:$YE$1,0))</f>
        <v>7.5</v>
      </c>
      <c r="G11" s="81">
        <f>INDEX(HaverPull!$B:$YE,MATCH(Calculations_actual!G$9,HaverPull!$B:$B,0),MATCH(Calculations_actual!$B11,HaverPull!$B$1:$YE$1,0))</f>
        <v>7.8</v>
      </c>
      <c r="H11" s="81">
        <f>INDEX(HaverPull!$B:$YE,MATCH(Calculations_actual!H$9,HaverPull!$B:$B,0),MATCH(Calculations_actual!$B11,HaverPull!$B$1:$YE$1,0))</f>
        <v>8</v>
      </c>
      <c r="I11" s="81">
        <f>INDEX(HaverPull!$B:$YE,MATCH(Calculations_actual!I$9,HaverPull!$B:$B,0),MATCH(Calculations_actual!$B11,HaverPull!$B$1:$YE$1,0))</f>
        <v>8.1</v>
      </c>
      <c r="J11" s="81">
        <f>INDEX(HaverPull!$B:$YE,MATCH(Calculations_actual!J$9,HaverPull!$B:$B,0),MATCH(Calculations_actual!$B11,HaverPull!$B$1:$YE$1,0))</f>
        <v>8.3000000000000007</v>
      </c>
      <c r="K11" s="81">
        <f>INDEX(HaverPull!$B:$YE,MATCH(Calculations_actual!K$9,HaverPull!$B:$B,0),MATCH(Calculations_actual!$B11,HaverPull!$B$1:$YE$1,0))</f>
        <v>8.5</v>
      </c>
      <c r="L11" s="81">
        <f>INDEX(HaverPull!$B:$YE,MATCH(Calculations_actual!L$9,HaverPull!$B:$B,0),MATCH(Calculations_actual!$B11,HaverPull!$B$1:$YE$1,0))</f>
        <v>8.6999999999999993</v>
      </c>
      <c r="M11" s="81">
        <f>INDEX(HaverPull!$B:$YE,MATCH(Calculations_actual!M$9,HaverPull!$B:$B,0),MATCH(Calculations_actual!$B11,HaverPull!$B$1:$YE$1,0))</f>
        <v>8.9</v>
      </c>
      <c r="N11" s="81">
        <f>INDEX(HaverPull!$B:$YE,MATCH(Calculations_actual!N$9,HaverPull!$B:$B,0),MATCH(Calculations_actual!$B11,HaverPull!$B$1:$YE$1,0))</f>
        <v>9.1999999999999993</v>
      </c>
      <c r="O11" s="81">
        <f>INDEX(HaverPull!$B:$YE,MATCH(Calculations_actual!O$9,HaverPull!$B:$B,0),MATCH(Calculations_actual!$B11,HaverPull!$B$1:$YE$1,0))</f>
        <v>9.5</v>
      </c>
      <c r="P11" s="81">
        <f>INDEX(HaverPull!$B:$YE,MATCH(Calculations_actual!P$9,HaverPull!$B:$B,0),MATCH(Calculations_actual!$B11,HaverPull!$B$1:$YE$1,0))</f>
        <v>10</v>
      </c>
      <c r="Q11" s="81">
        <f>INDEX(HaverPull!$B:$YE,MATCH(Calculations_actual!Q$9,HaverPull!$B:$B,0),MATCH(Calculations_actual!$B11,HaverPull!$B$1:$YE$1,0))</f>
        <v>10.5</v>
      </c>
      <c r="R11" s="81">
        <f>INDEX(HaverPull!$B:$YE,MATCH(Calculations_actual!R$9,HaverPull!$B:$B,0),MATCH(Calculations_actual!$B11,HaverPull!$B$1:$YE$1,0))</f>
        <v>11</v>
      </c>
      <c r="S11" s="81">
        <f>INDEX(HaverPull!$B:$YE,MATCH(Calculations_actual!S$9,HaverPull!$B:$B,0),MATCH(Calculations_actual!$B11,HaverPull!$B$1:$YE$1,0))</f>
        <v>11.7</v>
      </c>
      <c r="T11" s="81">
        <f>INDEX(HaverPull!$B:$YE,MATCH(Calculations_actual!T$9,HaverPull!$B:$B,0),MATCH(Calculations_actual!$B11,HaverPull!$B$1:$YE$1,0))</f>
        <v>12.4</v>
      </c>
      <c r="U11" s="81">
        <f>INDEX(HaverPull!$B:$YE,MATCH(Calculations_actual!U$9,HaverPull!$B:$B,0),MATCH(Calculations_actual!$B11,HaverPull!$B$1:$YE$1,0))</f>
        <v>13.1</v>
      </c>
      <c r="V11" s="81">
        <f>INDEX(HaverPull!$B:$YE,MATCH(Calculations_actual!V$9,HaverPull!$B:$B,0),MATCH(Calculations_actual!$B11,HaverPull!$B$1:$YE$1,0))</f>
        <v>13.8</v>
      </c>
      <c r="W11" s="81">
        <f>INDEX(HaverPull!$B:$YE,MATCH(Calculations_actual!W$9,HaverPull!$B:$B,0),MATCH(Calculations_actual!$B11,HaverPull!$B$1:$YE$1,0))</f>
        <v>14.5</v>
      </c>
      <c r="X11" s="81">
        <f>INDEX(HaverPull!$B:$YE,MATCH(Calculations_actual!X$9,HaverPull!$B:$B,0),MATCH(Calculations_actual!$B11,HaverPull!$B$1:$YE$1,0))</f>
        <v>15.2</v>
      </c>
      <c r="Y11" s="81">
        <f>INDEX(HaverPull!$B:$YE,MATCH(Calculations_actual!Y$9,HaverPull!$B:$B,0),MATCH(Calculations_actual!$B11,HaverPull!$B$1:$YE$1,0))</f>
        <v>16</v>
      </c>
      <c r="Z11" s="81">
        <f>INDEX(HaverPull!$B:$YE,MATCH(Calculations_actual!Z$9,HaverPull!$B:$B,0),MATCH(Calculations_actual!$B11,HaverPull!$B$1:$YE$1,0))</f>
        <v>16.8</v>
      </c>
      <c r="AA11" s="81">
        <f>INDEX(HaverPull!$B:$YE,MATCH(Calculations_actual!AA$9,HaverPull!$B:$B,0),MATCH(Calculations_actual!$B11,HaverPull!$B$1:$YE$1,0))</f>
        <v>17.600000000000001</v>
      </c>
      <c r="AB11" s="81">
        <f>INDEX(HaverPull!$B:$YE,MATCH(Calculations_actual!AB$9,HaverPull!$B:$B,0),MATCH(Calculations_actual!$B11,HaverPull!$B$1:$YE$1,0))</f>
        <v>18.399999999999999</v>
      </c>
      <c r="AC11" s="81">
        <f>INDEX(HaverPull!$B:$YE,MATCH(Calculations_actual!AC$9,HaverPull!$B:$B,0),MATCH(Calculations_actual!$B11,HaverPull!$B$1:$YE$1,0))</f>
        <v>19.2</v>
      </c>
      <c r="AD11" s="81">
        <f>INDEX(HaverPull!$B:$YE,MATCH(Calculations_actual!AD$9,HaverPull!$B:$B,0),MATCH(Calculations_actual!$B11,HaverPull!$B$1:$YE$1,0))</f>
        <v>20</v>
      </c>
      <c r="AE11" s="81">
        <f>INDEX(HaverPull!$B:$YE,MATCH(Calculations_actual!AE$9,HaverPull!$B:$B,0),MATCH(Calculations_actual!$B11,HaverPull!$B$1:$YE$1,0))</f>
        <v>20.9</v>
      </c>
      <c r="AF11" s="81">
        <f>INDEX(HaverPull!$B:$YE,MATCH(Calculations_actual!AF$9,HaverPull!$B:$B,0),MATCH(Calculations_actual!$B11,HaverPull!$B$1:$YE$1,0))</f>
        <v>21.7</v>
      </c>
      <c r="AG11" s="81">
        <f>INDEX(HaverPull!$B:$YE,MATCH(Calculations_actual!AG$9,HaverPull!$B:$B,0),MATCH(Calculations_actual!$B11,HaverPull!$B$1:$YE$1,0))</f>
        <v>22.5</v>
      </c>
      <c r="AH11" s="81">
        <f>INDEX(HaverPull!$B:$YE,MATCH(Calculations_actual!AH$9,HaverPull!$B:$B,0),MATCH(Calculations_actual!$B11,HaverPull!$B$1:$YE$1,0))</f>
        <v>23.3</v>
      </c>
      <c r="AI11" s="81">
        <f>INDEX(HaverPull!$B:$YE,MATCH(Calculations_actual!AI$9,HaverPull!$B:$B,0),MATCH(Calculations_actual!$B11,HaverPull!$B$1:$YE$1,0))</f>
        <v>24.2</v>
      </c>
      <c r="AJ11" s="81">
        <f>INDEX(HaverPull!$B:$YE,MATCH(Calculations_actual!AJ$9,HaverPull!$B:$B,0),MATCH(Calculations_actual!$B11,HaverPull!$B$1:$YE$1,0))</f>
        <v>25</v>
      </c>
      <c r="AK11" s="81">
        <f>INDEX(HaverPull!$B:$YE,MATCH(Calculations_actual!AK$9,HaverPull!$B:$B,0),MATCH(Calculations_actual!$B11,HaverPull!$B$1:$YE$1,0))</f>
        <v>26</v>
      </c>
      <c r="AL11" s="81">
        <f>INDEX(HaverPull!$B:$YE,MATCH(Calculations_actual!AL$9,HaverPull!$B:$B,0),MATCH(Calculations_actual!$B11,HaverPull!$B$1:$YE$1,0))</f>
        <v>27</v>
      </c>
      <c r="AM11" s="81">
        <f>INDEX(HaverPull!$B:$YE,MATCH(Calculations_actual!AM$9,HaverPull!$B:$B,0),MATCH(Calculations_actual!$B11,HaverPull!$B$1:$YE$1,0))</f>
        <v>28</v>
      </c>
      <c r="AN11" s="81">
        <f>INDEX(HaverPull!$B:$YE,MATCH(Calculations_actual!AN$9,HaverPull!$B:$B,0),MATCH(Calculations_actual!$B11,HaverPull!$B$1:$YE$1,0))</f>
        <v>29.2</v>
      </c>
      <c r="AO11" s="81">
        <f>INDEX(HaverPull!$B:$YE,MATCH(Calculations_actual!AO$9,HaverPull!$B:$B,0),MATCH(Calculations_actual!$B11,HaverPull!$B$1:$YE$1,0))</f>
        <v>30.5</v>
      </c>
      <c r="AP11" s="81">
        <f>INDEX(HaverPull!$B:$YE,MATCH(Calculations_actual!AP$9,HaverPull!$B:$B,0),MATCH(Calculations_actual!$B11,HaverPull!$B$1:$YE$1,0))</f>
        <v>32</v>
      </c>
      <c r="AQ11" s="81">
        <f>INDEX(HaverPull!$B:$YE,MATCH(Calculations_actual!AQ$9,HaverPull!$B:$B,0),MATCH(Calculations_actual!$B11,HaverPull!$B$1:$YE$1,0))</f>
        <v>33.6</v>
      </c>
      <c r="AR11" s="81">
        <f>INDEX(HaverPull!$B:$YE,MATCH(Calculations_actual!AR$9,HaverPull!$B:$B,0),MATCH(Calculations_actual!$B11,HaverPull!$B$1:$YE$1,0))</f>
        <v>35.299999999999997</v>
      </c>
      <c r="AS11" s="81">
        <f>INDEX(HaverPull!$B:$YE,MATCH(Calculations_actual!AS$9,HaverPull!$B:$B,0),MATCH(Calculations_actual!$B11,HaverPull!$B$1:$YE$1,0))</f>
        <v>37</v>
      </c>
      <c r="AT11" s="81">
        <f>INDEX(HaverPull!$B:$YE,MATCH(Calculations_actual!AT$9,HaverPull!$B:$B,0),MATCH(Calculations_actual!$B11,HaverPull!$B$1:$YE$1,0))</f>
        <v>38.799999999999997</v>
      </c>
      <c r="AU11" s="81">
        <f>INDEX(HaverPull!$B:$YE,MATCH(Calculations_actual!AU$9,HaverPull!$B:$B,0),MATCH(Calculations_actual!$B11,HaverPull!$B$1:$YE$1,0))</f>
        <v>40.700000000000003</v>
      </c>
      <c r="AV11" s="81">
        <f>INDEX(HaverPull!$B:$YE,MATCH(Calculations_actual!AV$9,HaverPull!$B:$B,0),MATCH(Calculations_actual!$B11,HaverPull!$B$1:$YE$1,0))</f>
        <v>42.6</v>
      </c>
      <c r="AW11" s="81">
        <f>INDEX(HaverPull!$B:$YE,MATCH(Calculations_actual!AW$9,HaverPull!$B:$B,0),MATCH(Calculations_actual!$B11,HaverPull!$B$1:$YE$1,0))</f>
        <v>44.4</v>
      </c>
      <c r="AX11" s="81">
        <f>INDEX(HaverPull!$B:$YE,MATCH(Calculations_actual!AX$9,HaverPull!$B:$B,0),MATCH(Calculations_actual!$B11,HaverPull!$B$1:$YE$1,0))</f>
        <v>46.3</v>
      </c>
      <c r="AY11" s="81">
        <f>INDEX(HaverPull!$B:$YE,MATCH(Calculations_actual!AY$9,HaverPull!$B:$B,0),MATCH(Calculations_actual!$B11,HaverPull!$B$1:$YE$1,0))</f>
        <v>48.2</v>
      </c>
      <c r="AZ11" s="81">
        <f>INDEX(HaverPull!$B:$YE,MATCH(Calculations_actual!AZ$9,HaverPull!$B:$B,0),MATCH(Calculations_actual!$B11,HaverPull!$B$1:$YE$1,0))</f>
        <v>50.1</v>
      </c>
      <c r="BA11" s="81">
        <f>INDEX(HaverPull!$B:$YE,MATCH(Calculations_actual!BA$9,HaverPull!$B:$B,0),MATCH(Calculations_actual!$B11,HaverPull!$B$1:$YE$1,0))</f>
        <v>51.8</v>
      </c>
      <c r="BB11" s="81">
        <f>INDEX(HaverPull!$B:$YE,MATCH(Calculations_actual!BB$9,HaverPull!$B:$B,0),MATCH(Calculations_actual!$B11,HaverPull!$B$1:$YE$1,0))</f>
        <v>53.6</v>
      </c>
      <c r="BC11" s="81">
        <f>INDEX(HaverPull!$B:$YE,MATCH(Calculations_actual!BC$9,HaverPull!$B:$B,0),MATCH(Calculations_actual!$B11,HaverPull!$B$1:$YE$1,0))</f>
        <v>55.2</v>
      </c>
      <c r="BD11" s="81">
        <f>INDEX(HaverPull!$B:$YE,MATCH(Calculations_actual!BD$9,HaverPull!$B:$B,0),MATCH(Calculations_actual!$B11,HaverPull!$B$1:$YE$1,0))</f>
        <v>56.9</v>
      </c>
      <c r="BE11" s="81">
        <f>INDEX(HaverPull!$B:$YE,MATCH(Calculations_actual!BE$9,HaverPull!$B:$B,0),MATCH(Calculations_actual!$B11,HaverPull!$B$1:$YE$1,0))</f>
        <v>58.7</v>
      </c>
      <c r="BF11" s="81">
        <f>INDEX(HaverPull!$B:$YE,MATCH(Calculations_actual!BF$9,HaverPull!$B:$B,0),MATCH(Calculations_actual!$B11,HaverPull!$B$1:$YE$1,0))</f>
        <v>60.4</v>
      </c>
      <c r="BG11" s="81">
        <f>INDEX(HaverPull!$B:$YE,MATCH(Calculations_actual!BG$9,HaverPull!$B:$B,0),MATCH(Calculations_actual!$B11,HaverPull!$B$1:$YE$1,0))</f>
        <v>62.5</v>
      </c>
      <c r="BH11" s="81">
        <f>INDEX(HaverPull!$B:$YE,MATCH(Calculations_actual!BH$9,HaverPull!$B:$B,0),MATCH(Calculations_actual!$B11,HaverPull!$B$1:$YE$1,0))</f>
        <v>64.099999999999994</v>
      </c>
      <c r="BI11" s="81">
        <f>INDEX(HaverPull!$B:$YE,MATCH(Calculations_actual!BI$9,HaverPull!$B:$B,0),MATCH(Calculations_actual!$B11,HaverPull!$B$1:$YE$1,0))</f>
        <v>65.599999999999994</v>
      </c>
      <c r="BJ11" s="81">
        <f>INDEX(HaverPull!$B:$YE,MATCH(Calculations_actual!BJ$9,HaverPull!$B:$B,0),MATCH(Calculations_actual!$B11,HaverPull!$B$1:$YE$1,0))</f>
        <v>66.900000000000006</v>
      </c>
      <c r="BK11" s="81">
        <f>INDEX(HaverPull!$B:$YE,MATCH(Calculations_actual!BK$9,HaverPull!$B:$B,0),MATCH(Calculations_actual!$B11,HaverPull!$B$1:$YE$1,0))</f>
        <v>67.900000000000006</v>
      </c>
      <c r="BL11" s="81">
        <f>INDEX(HaverPull!$B:$YE,MATCH(Calculations_actual!BL$9,HaverPull!$B:$B,0),MATCH(Calculations_actual!$B11,HaverPull!$B$1:$YE$1,0))</f>
        <v>69.099999999999994</v>
      </c>
      <c r="BM11" s="81">
        <f>INDEX(HaverPull!$B:$YE,MATCH(Calculations_actual!BM$9,HaverPull!$B:$B,0),MATCH(Calculations_actual!$B11,HaverPull!$B$1:$YE$1,0))</f>
        <v>70.3</v>
      </c>
      <c r="BN11" s="81">
        <f>INDEX(HaverPull!$B:$YE,MATCH(Calculations_actual!BN$9,HaverPull!$B:$B,0),MATCH(Calculations_actual!$B11,HaverPull!$B$1:$YE$1,0))</f>
        <v>71.599999999999994</v>
      </c>
      <c r="BO11" s="81">
        <f>INDEX(HaverPull!$B:$YE,MATCH(Calculations_actual!BO$9,HaverPull!$B:$B,0),MATCH(Calculations_actual!$B11,HaverPull!$B$1:$YE$1,0))</f>
        <v>73</v>
      </c>
      <c r="BP11" s="81">
        <f>INDEX(HaverPull!$B:$YE,MATCH(Calculations_actual!BP$9,HaverPull!$B:$B,0),MATCH(Calculations_actual!$B11,HaverPull!$B$1:$YE$1,0))</f>
        <v>74.5</v>
      </c>
      <c r="BQ11" s="81">
        <f>INDEX(HaverPull!$B:$YE,MATCH(Calculations_actual!BQ$9,HaverPull!$B:$B,0),MATCH(Calculations_actual!$B11,HaverPull!$B$1:$YE$1,0))</f>
        <v>76</v>
      </c>
      <c r="BR11" s="81">
        <f>INDEX(HaverPull!$B:$YE,MATCH(Calculations_actual!BR$9,HaverPull!$B:$B,0),MATCH(Calculations_actual!$B11,HaverPull!$B$1:$YE$1,0))</f>
        <v>77.599999999999994</v>
      </c>
      <c r="BS11" s="81">
        <f>INDEX(HaverPull!$B:$YE,MATCH(Calculations_actual!BS$9,HaverPull!$B:$B,0),MATCH(Calculations_actual!$B11,HaverPull!$B$1:$YE$1,0))</f>
        <v>79.599999999999994</v>
      </c>
      <c r="BT11" s="81">
        <f>INDEX(HaverPull!$B:$YE,MATCH(Calculations_actual!BT$9,HaverPull!$B:$B,0),MATCH(Calculations_actual!$B11,HaverPull!$B$1:$YE$1,0))</f>
        <v>81.099999999999994</v>
      </c>
      <c r="BU11" s="81">
        <f>INDEX(HaverPull!$B:$YE,MATCH(Calculations_actual!BU$9,HaverPull!$B:$B,0),MATCH(Calculations_actual!$B11,HaverPull!$B$1:$YE$1,0))</f>
        <v>82.3</v>
      </c>
      <c r="BV11" s="81">
        <f>INDEX(HaverPull!$B:$YE,MATCH(Calculations_actual!BV$9,HaverPull!$B:$B,0),MATCH(Calculations_actual!$B11,HaverPull!$B$1:$YE$1,0))</f>
        <v>83.3</v>
      </c>
      <c r="BW11" s="81">
        <f>INDEX(HaverPull!$B:$YE,MATCH(Calculations_actual!BW$9,HaverPull!$B:$B,0),MATCH(Calculations_actual!$B11,HaverPull!$B$1:$YE$1,0))</f>
        <v>83.4</v>
      </c>
      <c r="BX11" s="81">
        <f>INDEX(HaverPull!$B:$YE,MATCH(Calculations_actual!BX$9,HaverPull!$B:$B,0),MATCH(Calculations_actual!$B11,HaverPull!$B$1:$YE$1,0))</f>
        <v>85</v>
      </c>
      <c r="BY11" s="81">
        <f>INDEX(HaverPull!$B:$YE,MATCH(Calculations_actual!BY$9,HaverPull!$B:$B,0),MATCH(Calculations_actual!$B11,HaverPull!$B$1:$YE$1,0))</f>
        <v>87</v>
      </c>
      <c r="BZ11" s="81">
        <f>INDEX(HaverPull!$B:$YE,MATCH(Calculations_actual!BZ$9,HaverPull!$B:$B,0),MATCH(Calculations_actual!$B11,HaverPull!$B$1:$YE$1,0))</f>
        <v>89.7</v>
      </c>
      <c r="CA11" s="81">
        <f>INDEX(HaverPull!$B:$YE,MATCH(Calculations_actual!CA$9,HaverPull!$B:$B,0),MATCH(Calculations_actual!$B11,HaverPull!$B$1:$YE$1,0))</f>
        <v>93.8</v>
      </c>
      <c r="CB11" s="81">
        <f>INDEX(HaverPull!$B:$YE,MATCH(Calculations_actual!CB$9,HaverPull!$B:$B,0),MATCH(Calculations_actual!$B11,HaverPull!$B$1:$YE$1,0))</f>
        <v>96.9</v>
      </c>
      <c r="CC11" s="81">
        <f>INDEX(HaverPull!$B:$YE,MATCH(Calculations_actual!CC$9,HaverPull!$B:$B,0),MATCH(Calculations_actual!$B11,HaverPull!$B$1:$YE$1,0))</f>
        <v>99.7</v>
      </c>
      <c r="CD11" s="81">
        <f>INDEX(HaverPull!$B:$YE,MATCH(Calculations_actual!CD$9,HaverPull!$B:$B,0),MATCH(Calculations_actual!$B11,HaverPull!$B$1:$YE$1,0))</f>
        <v>102.3</v>
      </c>
      <c r="CE11" s="81">
        <f>INDEX(HaverPull!$B:$YE,MATCH(Calculations_actual!CE$9,HaverPull!$B:$B,0),MATCH(Calculations_actual!$B11,HaverPull!$B$1:$YE$1,0))</f>
        <v>104.3</v>
      </c>
      <c r="CF11" s="81">
        <f>INDEX(HaverPull!$B:$YE,MATCH(Calculations_actual!CF$9,HaverPull!$B:$B,0),MATCH(Calculations_actual!$B11,HaverPull!$B$1:$YE$1,0))</f>
        <v>106.5</v>
      </c>
      <c r="CG11" s="81">
        <f>INDEX(HaverPull!$B:$YE,MATCH(Calculations_actual!CG$9,HaverPull!$B:$B,0),MATCH(Calculations_actual!$B11,HaverPull!$B$1:$YE$1,0))</f>
        <v>108.7</v>
      </c>
      <c r="CH11" s="81">
        <f>INDEX(HaverPull!$B:$YE,MATCH(Calculations_actual!CH$9,HaverPull!$B:$B,0),MATCH(Calculations_actual!$B11,HaverPull!$B$1:$YE$1,0))</f>
        <v>111</v>
      </c>
      <c r="CI11" s="81">
        <f>INDEX(HaverPull!$B:$YE,MATCH(Calculations_actual!CI$9,HaverPull!$B:$B,0),MATCH(Calculations_actual!$B11,HaverPull!$B$1:$YE$1,0))</f>
        <v>112.9</v>
      </c>
      <c r="CJ11" s="81">
        <f>INDEX(HaverPull!$B:$YE,MATCH(Calculations_actual!CJ$9,HaverPull!$B:$B,0),MATCH(Calculations_actual!$B11,HaverPull!$B$1:$YE$1,0))</f>
        <v>115.7</v>
      </c>
      <c r="CK11" s="81">
        <f>INDEX(HaverPull!$B:$YE,MATCH(Calculations_actual!CK$9,HaverPull!$B:$B,0),MATCH(Calculations_actual!$B11,HaverPull!$B$1:$YE$1,0))</f>
        <v>118.9</v>
      </c>
      <c r="CL11" s="81">
        <f>INDEX(HaverPull!$B:$YE,MATCH(Calculations_actual!CL$9,HaverPull!$B:$B,0),MATCH(Calculations_actual!$B11,HaverPull!$B$1:$YE$1,0))</f>
        <v>122.5</v>
      </c>
      <c r="CM11" s="81">
        <f>INDEX(HaverPull!$B:$YE,MATCH(Calculations_actual!CM$9,HaverPull!$B:$B,0),MATCH(Calculations_actual!$B11,HaverPull!$B$1:$YE$1,0))</f>
        <v>127.2</v>
      </c>
      <c r="CN11" s="81">
        <f>INDEX(HaverPull!$B:$YE,MATCH(Calculations_actual!CN$9,HaverPull!$B:$B,0),MATCH(Calculations_actual!$B11,HaverPull!$B$1:$YE$1,0))</f>
        <v>131</v>
      </c>
      <c r="CO11" s="81">
        <f>INDEX(HaverPull!$B:$YE,MATCH(Calculations_actual!CO$9,HaverPull!$B:$B,0),MATCH(Calculations_actual!$B11,HaverPull!$B$1:$YE$1,0))</f>
        <v>134.5</v>
      </c>
      <c r="CP11" s="81">
        <f>INDEX(HaverPull!$B:$YE,MATCH(Calculations_actual!CP$9,HaverPull!$B:$B,0),MATCH(Calculations_actual!$B11,HaverPull!$B$1:$YE$1,0))</f>
        <v>137.69999999999999</v>
      </c>
      <c r="CQ11" s="81">
        <f>INDEX(HaverPull!$B:$YE,MATCH(Calculations_actual!CQ$9,HaverPull!$B:$B,0),MATCH(Calculations_actual!$B11,HaverPull!$B$1:$YE$1,0))</f>
        <v>143.4</v>
      </c>
      <c r="CR11" s="81">
        <f>INDEX(HaverPull!$B:$YE,MATCH(Calculations_actual!CR$9,HaverPull!$B:$B,0),MATCH(Calculations_actual!$B11,HaverPull!$B$1:$YE$1,0))</f>
        <v>144.69999999999999</v>
      </c>
      <c r="CS11" s="81">
        <f>INDEX(HaverPull!$B:$YE,MATCH(Calculations_actual!CS$9,HaverPull!$B:$B,0),MATCH(Calculations_actual!$B11,HaverPull!$B$1:$YE$1,0))</f>
        <v>147.5</v>
      </c>
      <c r="CT11" s="81">
        <f>INDEX(HaverPull!$B:$YE,MATCH(Calculations_actual!CT$9,HaverPull!$B:$B,0),MATCH(Calculations_actual!$B11,HaverPull!$B$1:$YE$1,0))</f>
        <v>151.6</v>
      </c>
      <c r="CU11" s="81">
        <f>INDEX(HaverPull!$B:$YE,MATCH(Calculations_actual!CU$9,HaverPull!$B:$B,0),MATCH(Calculations_actual!$B11,HaverPull!$B$1:$YE$1,0))</f>
        <v>156.9</v>
      </c>
      <c r="CV11" s="81">
        <f>INDEX(HaverPull!$B:$YE,MATCH(Calculations_actual!CV$9,HaverPull!$B:$B,0),MATCH(Calculations_actual!$B11,HaverPull!$B$1:$YE$1,0))</f>
        <v>162.19999999999999</v>
      </c>
      <c r="CW11" s="81">
        <f>INDEX(HaverPull!$B:$YE,MATCH(Calculations_actual!CW$9,HaverPull!$B:$B,0),MATCH(Calculations_actual!$B11,HaverPull!$B$1:$YE$1,0))</f>
        <v>167.1</v>
      </c>
      <c r="CX11" s="81">
        <f>INDEX(HaverPull!$B:$YE,MATCH(Calculations_actual!CX$9,HaverPull!$B:$B,0),MATCH(Calculations_actual!$B11,HaverPull!$B$1:$YE$1,0))</f>
        <v>171.6</v>
      </c>
      <c r="CY11" s="81">
        <f>INDEX(HaverPull!$B:$YE,MATCH(Calculations_actual!CY$9,HaverPull!$B:$B,0),MATCH(Calculations_actual!$B11,HaverPull!$B$1:$YE$1,0))</f>
        <v>175.7</v>
      </c>
      <c r="CZ11" s="81">
        <f>INDEX(HaverPull!$B:$YE,MATCH(Calculations_actual!CZ$9,HaverPull!$B:$B,0),MATCH(Calculations_actual!$B11,HaverPull!$B$1:$YE$1,0))</f>
        <v>179.6</v>
      </c>
      <c r="DA11" s="81">
        <f>INDEX(HaverPull!$B:$YE,MATCH(Calculations_actual!DA$9,HaverPull!$B:$B,0),MATCH(Calculations_actual!$B11,HaverPull!$B$1:$YE$1,0))</f>
        <v>183.2</v>
      </c>
      <c r="DB11" s="81">
        <f>INDEX(HaverPull!$B:$YE,MATCH(Calculations_actual!DB$9,HaverPull!$B:$B,0),MATCH(Calculations_actual!$B11,HaverPull!$B$1:$YE$1,0))</f>
        <v>186.5</v>
      </c>
      <c r="DC11" s="81">
        <f>INDEX(HaverPull!$B:$YE,MATCH(Calculations_actual!DC$9,HaverPull!$B:$B,0),MATCH(Calculations_actual!$B11,HaverPull!$B$1:$YE$1,0))</f>
        <v>189.6</v>
      </c>
      <c r="DD11" s="81">
        <f>INDEX(HaverPull!$B:$YE,MATCH(Calculations_actual!DD$9,HaverPull!$B:$B,0),MATCH(Calculations_actual!$B11,HaverPull!$B$1:$YE$1,0))</f>
        <v>192.9</v>
      </c>
      <c r="DE11" s="81">
        <f>INDEX(HaverPull!$B:$YE,MATCH(Calculations_actual!DE$9,HaverPull!$B:$B,0),MATCH(Calculations_actual!$B11,HaverPull!$B$1:$YE$1,0))</f>
        <v>196.5</v>
      </c>
      <c r="DF11" s="81">
        <f>INDEX(HaverPull!$B:$YE,MATCH(Calculations_actual!DF$9,HaverPull!$B:$B,0),MATCH(Calculations_actual!$B11,HaverPull!$B$1:$YE$1,0))</f>
        <v>200.4</v>
      </c>
      <c r="DG11" s="81">
        <f>INDEX(HaverPull!$B:$YE,MATCH(Calculations_actual!DG$9,HaverPull!$B:$B,0),MATCH(Calculations_actual!$B11,HaverPull!$B$1:$YE$1,0))</f>
        <v>204.4</v>
      </c>
      <c r="DH11" s="81">
        <f>INDEX(HaverPull!$B:$YE,MATCH(Calculations_actual!DH$9,HaverPull!$B:$B,0),MATCH(Calculations_actual!$B11,HaverPull!$B$1:$YE$1,0))</f>
        <v>207.1</v>
      </c>
      <c r="DI11" s="81">
        <f>INDEX(HaverPull!$B:$YE,MATCH(Calculations_actual!DI$9,HaverPull!$B:$B,0),MATCH(Calculations_actual!$B11,HaverPull!$B$1:$YE$1,0))</f>
        <v>208.3</v>
      </c>
      <c r="DJ11" s="81">
        <f>INDEX(HaverPull!$B:$YE,MATCH(Calculations_actual!DJ$9,HaverPull!$B:$B,0),MATCH(Calculations_actual!$B11,HaverPull!$B$1:$YE$1,0))</f>
        <v>207.9</v>
      </c>
      <c r="DK11" s="81">
        <f>INDEX(HaverPull!$B:$YE,MATCH(Calculations_actual!DK$9,HaverPull!$B:$B,0),MATCH(Calculations_actual!$B11,HaverPull!$B$1:$YE$1,0))</f>
        <v>206.4</v>
      </c>
      <c r="DL11" s="81">
        <f>INDEX(HaverPull!$B:$YE,MATCH(Calculations_actual!DL$9,HaverPull!$B:$B,0),MATCH(Calculations_actual!$B11,HaverPull!$B$1:$YE$1,0))</f>
        <v>205.3</v>
      </c>
      <c r="DM11" s="81">
        <f>INDEX(HaverPull!$B:$YE,MATCH(Calculations_actual!DM$9,HaverPull!$B:$B,0),MATCH(Calculations_actual!$B11,HaverPull!$B$1:$YE$1,0))</f>
        <v>205</v>
      </c>
      <c r="DN11" s="81">
        <f>INDEX(HaverPull!$B:$YE,MATCH(Calculations_actual!DN$9,HaverPull!$B:$B,0),MATCH(Calculations_actual!$B11,HaverPull!$B$1:$YE$1,0))</f>
        <v>205.5</v>
      </c>
      <c r="DO11" s="81">
        <f>INDEX(HaverPull!$B:$YE,MATCH(Calculations_actual!DO$9,HaverPull!$B:$B,0),MATCH(Calculations_actual!$B11,HaverPull!$B$1:$YE$1,0))</f>
        <v>206.6</v>
      </c>
      <c r="DP11" s="81">
        <f>INDEX(HaverPull!$B:$YE,MATCH(Calculations_actual!DP$9,HaverPull!$B:$B,0),MATCH(Calculations_actual!$B11,HaverPull!$B$1:$YE$1,0))</f>
        <v>207.9</v>
      </c>
      <c r="DQ11" s="81">
        <f>INDEX(HaverPull!$B:$YE,MATCH(Calculations_actual!DQ$9,HaverPull!$B:$B,0),MATCH(Calculations_actual!$B11,HaverPull!$B$1:$YE$1,0))</f>
        <v>209.4</v>
      </c>
      <c r="DR11" s="81">
        <f>INDEX(HaverPull!$B:$YE,MATCH(Calculations_actual!DR$9,HaverPull!$B:$B,0),MATCH(Calculations_actual!$B11,HaverPull!$B$1:$YE$1,0))</f>
        <v>211</v>
      </c>
      <c r="DS11" s="81">
        <f>INDEX(HaverPull!$B:$YE,MATCH(Calculations_actual!DS$9,HaverPull!$B:$B,0),MATCH(Calculations_actual!$B11,HaverPull!$B$1:$YE$1,0))</f>
        <v>213</v>
      </c>
      <c r="DT11" s="81">
        <f>INDEX(HaverPull!$B:$YE,MATCH(Calculations_actual!DT$9,HaverPull!$B:$B,0),MATCH(Calculations_actual!$B11,HaverPull!$B$1:$YE$1,0))</f>
        <v>216.1</v>
      </c>
      <c r="DU11" s="81">
        <f>INDEX(HaverPull!$B:$YE,MATCH(Calculations_actual!DU$9,HaverPull!$B:$B,0),MATCH(Calculations_actual!$B11,HaverPull!$B$1:$YE$1,0))</f>
        <v>220.7</v>
      </c>
      <c r="DV11" s="81">
        <f>INDEX(HaverPull!$B:$YE,MATCH(Calculations_actual!DV$9,HaverPull!$B:$B,0),MATCH(Calculations_actual!$B11,HaverPull!$B$1:$YE$1,0))</f>
        <v>226.7</v>
      </c>
      <c r="DW11" s="81">
        <f>INDEX(HaverPull!$B:$YE,MATCH(Calculations_actual!DW$9,HaverPull!$B:$B,0),MATCH(Calculations_actual!$B11,HaverPull!$B$1:$YE$1,0))</f>
        <v>233.8</v>
      </c>
      <c r="DX11" s="81">
        <f>INDEX(HaverPull!$B:$YE,MATCH(Calculations_actual!DX$9,HaverPull!$B:$B,0),MATCH(Calculations_actual!$B11,HaverPull!$B$1:$YE$1,0))</f>
        <v>240.4</v>
      </c>
      <c r="DY11" s="81">
        <f>INDEX(HaverPull!$B:$YE,MATCH(Calculations_actual!DY$9,HaverPull!$B:$B,0),MATCH(Calculations_actual!$B11,HaverPull!$B$1:$YE$1,0))</f>
        <v>245.8</v>
      </c>
      <c r="DZ11" s="81">
        <f>INDEX(HaverPull!$B:$YE,MATCH(Calculations_actual!DZ$9,HaverPull!$B:$B,0),MATCH(Calculations_actual!$B11,HaverPull!$B$1:$YE$1,0))</f>
        <v>250.3</v>
      </c>
      <c r="EA11" s="81">
        <f>INDEX(HaverPull!$B:$YE,MATCH(Calculations_actual!EA$9,HaverPull!$B:$B,0),MATCH(Calculations_actual!$B11,HaverPull!$B$1:$YE$1,0))</f>
        <v>254.1</v>
      </c>
      <c r="EB11" s="81">
        <f>INDEX(HaverPull!$B:$YE,MATCH(Calculations_actual!EB$9,HaverPull!$B:$B,0),MATCH(Calculations_actual!$B11,HaverPull!$B$1:$YE$1,0))</f>
        <v>257.89999999999998</v>
      </c>
      <c r="EC11" s="81">
        <f>INDEX(HaverPull!$B:$YE,MATCH(Calculations_actual!EC$9,HaverPull!$B:$B,0),MATCH(Calculations_actual!$B11,HaverPull!$B$1:$YE$1,0))</f>
        <v>261.60000000000002</v>
      </c>
      <c r="ED11" s="81">
        <f>INDEX(HaverPull!$B:$YE,MATCH(Calculations_actual!ED$9,HaverPull!$B:$B,0),MATCH(Calculations_actual!$B11,HaverPull!$B$1:$YE$1,0))</f>
        <v>265.2</v>
      </c>
      <c r="EE11" s="81">
        <f>INDEX(HaverPull!$B:$YE,MATCH(Calculations_actual!EE$9,HaverPull!$B:$B,0),MATCH(Calculations_actual!$B11,HaverPull!$B$1:$YE$1,0))</f>
        <v>268.89999999999998</v>
      </c>
      <c r="EF11" s="81">
        <f>INDEX(HaverPull!$B:$YE,MATCH(Calculations_actual!EF$9,HaverPull!$B:$B,0),MATCH(Calculations_actual!$B11,HaverPull!$B$1:$YE$1,0))</f>
        <v>273.39999999999998</v>
      </c>
      <c r="EG11" s="81">
        <f>INDEX(HaverPull!$B:$YE,MATCH(Calculations_actual!EG$9,HaverPull!$B:$B,0),MATCH(Calculations_actual!$B11,HaverPull!$B$1:$YE$1,0))</f>
        <v>279</v>
      </c>
      <c r="EH11" s="81">
        <f>INDEX(HaverPull!$B:$YE,MATCH(Calculations_actual!EH$9,HaverPull!$B:$B,0),MATCH(Calculations_actual!$B11,HaverPull!$B$1:$YE$1,0))</f>
        <v>285.5</v>
      </c>
      <c r="EI11" s="81">
        <f>INDEX(HaverPull!$B:$YE,MATCH(Calculations_actual!EI$9,HaverPull!$B:$B,0),MATCH(Calculations_actual!$B11,HaverPull!$B$1:$YE$1,0))</f>
        <v>293</v>
      </c>
      <c r="EJ11" s="81">
        <f>INDEX(HaverPull!$B:$YE,MATCH(Calculations_actual!EJ$9,HaverPull!$B:$B,0),MATCH(Calculations_actual!$B11,HaverPull!$B$1:$YE$1,0))</f>
        <v>300.39999999999998</v>
      </c>
      <c r="EK11" s="81">
        <f>INDEX(HaverPull!$B:$YE,MATCH(Calculations_actual!EK$9,HaverPull!$B:$B,0),MATCH(Calculations_actual!$B11,HaverPull!$B$1:$YE$1,0))</f>
        <v>308.60000000000002</v>
      </c>
      <c r="EL11" s="81">
        <f>INDEX(HaverPull!$B:$YE,MATCH(Calculations_actual!EL$9,HaverPull!$B:$B,0),MATCH(Calculations_actual!$B11,HaverPull!$B$1:$YE$1,0))</f>
        <v>315.39999999999998</v>
      </c>
      <c r="EM11" s="81">
        <f>INDEX(HaverPull!$B:$YE,MATCH(Calculations_actual!EM$9,HaverPull!$B:$B,0),MATCH(Calculations_actual!$B11,HaverPull!$B$1:$YE$1,0))</f>
        <v>323.2</v>
      </c>
      <c r="EN11" s="81">
        <f>INDEX(HaverPull!$B:$YE,MATCH(Calculations_actual!EN$9,HaverPull!$B:$B,0),MATCH(Calculations_actual!$B11,HaverPull!$B$1:$YE$1,0))</f>
        <v>329.2</v>
      </c>
      <c r="EO11" s="81">
        <f>INDEX(HaverPull!$B:$YE,MATCH(Calculations_actual!EO$9,HaverPull!$B:$B,0),MATCH(Calculations_actual!$B11,HaverPull!$B$1:$YE$1,0))</f>
        <v>335.1</v>
      </c>
      <c r="EP11" s="81">
        <f>INDEX(HaverPull!$B:$YE,MATCH(Calculations_actual!EP$9,HaverPull!$B:$B,0),MATCH(Calculations_actual!$B11,HaverPull!$B$1:$YE$1,0))</f>
        <v>341</v>
      </c>
      <c r="EQ11" s="81">
        <f>INDEX(HaverPull!$B:$YE,MATCH(Calculations_actual!EQ$9,HaverPull!$B:$B,0),MATCH(Calculations_actual!$B11,HaverPull!$B$1:$YE$1,0))</f>
        <v>389.6</v>
      </c>
      <c r="ER11" s="81">
        <f>INDEX(HaverPull!$B:$YE,MATCH(Calculations_actual!ER$9,HaverPull!$B:$B,0),MATCH(Calculations_actual!$B11,HaverPull!$B$1:$YE$1,0))</f>
        <v>395.6</v>
      </c>
      <c r="ES11" s="81">
        <f>INDEX(HaverPull!$B:$YE,MATCH(Calculations_actual!ES$9,HaverPull!$B:$B,0),MATCH(Calculations_actual!$B11,HaverPull!$B$1:$YE$1,0))</f>
        <v>402.1</v>
      </c>
      <c r="ET11" s="81">
        <f>INDEX(HaverPull!$B:$YE,MATCH(Calculations_actual!ET$9,HaverPull!$B:$B,0),MATCH(Calculations_actual!$B11,HaverPull!$B$1:$YE$1,0))</f>
        <v>409.1</v>
      </c>
      <c r="EU11" s="81">
        <f>INDEX(HaverPull!$B:$YE,MATCH(Calculations_actual!EU$9,HaverPull!$B:$B,0),MATCH(Calculations_actual!$B11,HaverPull!$B$1:$YE$1,0))</f>
        <v>416.4</v>
      </c>
      <c r="EV11" s="81">
        <f>INDEX(HaverPull!$B:$YE,MATCH(Calculations_actual!EV$9,HaverPull!$B:$B,0),MATCH(Calculations_actual!$B11,HaverPull!$B$1:$YE$1,0))</f>
        <v>424.1</v>
      </c>
      <c r="EW11" s="81">
        <f>INDEX(HaverPull!$B:$YE,MATCH(Calculations_actual!EW$9,HaverPull!$B:$B,0),MATCH(Calculations_actual!$B11,HaverPull!$B$1:$YE$1,0))</f>
        <v>432</v>
      </c>
      <c r="EX11" s="81">
        <f>INDEX(HaverPull!$B:$YE,MATCH(Calculations_actual!EX$9,HaverPull!$B:$B,0),MATCH(Calculations_actual!$B11,HaverPull!$B$1:$YE$1,0))</f>
        <v>440.3</v>
      </c>
      <c r="EY11" s="81">
        <f>INDEX(HaverPull!$B:$YE,MATCH(Calculations_actual!EY$9,HaverPull!$B:$B,0),MATCH(Calculations_actual!$B11,HaverPull!$B$1:$YE$1,0))</f>
        <v>448.8</v>
      </c>
      <c r="EZ11" s="81">
        <f>INDEX(HaverPull!$B:$YE,MATCH(Calculations_actual!EZ$9,HaverPull!$B:$B,0),MATCH(Calculations_actual!$B11,HaverPull!$B$1:$YE$1,0))</f>
        <v>457.3</v>
      </c>
      <c r="FA11" s="81">
        <f>INDEX(HaverPull!$B:$YE,MATCH(Calculations_actual!FA$9,HaverPull!$B:$B,0),MATCH(Calculations_actual!$B11,HaverPull!$B$1:$YE$1,0))</f>
        <v>465.9</v>
      </c>
      <c r="FB11" s="81">
        <f>INDEX(HaverPull!$B:$YE,MATCH(Calculations_actual!FB$9,HaverPull!$B:$B,0),MATCH(Calculations_actual!$B11,HaverPull!$B$1:$YE$1,0))</f>
        <v>474.5</v>
      </c>
      <c r="FC11" s="81">
        <f>INDEX(HaverPull!$B:$YE,MATCH(Calculations_actual!FC$9,HaverPull!$B:$B,0),MATCH(Calculations_actual!$B11,HaverPull!$B$1:$YE$1,0))</f>
        <v>482.9</v>
      </c>
      <c r="FD11" s="81">
        <f>INDEX(HaverPull!$B:$YE,MATCH(Calculations_actual!FD$9,HaverPull!$B:$B,0),MATCH(Calculations_actual!$B11,HaverPull!$B$1:$YE$1,0))</f>
        <v>490.4</v>
      </c>
      <c r="FE11" s="81">
        <f>INDEX(HaverPull!$B:$YE,MATCH(Calculations_actual!FE$9,HaverPull!$B:$B,0),MATCH(Calculations_actual!$B11,HaverPull!$B$1:$YE$1,0))</f>
        <v>496.7</v>
      </c>
      <c r="FF11" s="81">
        <f>INDEX(HaverPull!$B:$YE,MATCH(Calculations_actual!FF$9,HaverPull!$B:$B,0),MATCH(Calculations_actual!$B11,HaverPull!$B$1:$YE$1,0))</f>
        <v>501.8</v>
      </c>
      <c r="FG11" s="81">
        <f>INDEX(HaverPull!$B:$YE,MATCH(Calculations_actual!FG$9,HaverPull!$B:$B,0),MATCH(Calculations_actual!$B11,HaverPull!$B$1:$YE$1,0))</f>
        <v>506</v>
      </c>
      <c r="FH11" s="81">
        <f>INDEX(HaverPull!$B:$YE,MATCH(Calculations_actual!FH$9,HaverPull!$B:$B,0),MATCH(Calculations_actual!$B11,HaverPull!$B$1:$YE$1,0))</f>
        <v>510.5</v>
      </c>
      <c r="FI11" s="81">
        <f>INDEX(HaverPull!$B:$YE,MATCH(Calculations_actual!FI$9,HaverPull!$B:$B,0),MATCH(Calculations_actual!$B11,HaverPull!$B$1:$YE$1,0))</f>
        <v>515.70000000000005</v>
      </c>
      <c r="FJ11" s="81">
        <f>INDEX(HaverPull!$B:$YE,MATCH(Calculations_actual!FJ$9,HaverPull!$B:$B,0),MATCH(Calculations_actual!$B11,HaverPull!$B$1:$YE$1,0))</f>
        <v>521.4</v>
      </c>
      <c r="FK11" s="81">
        <f>INDEX(HaverPull!$B:$YE,MATCH(Calculations_actual!FK$9,HaverPull!$B:$B,0),MATCH(Calculations_actual!$B11,HaverPull!$B$1:$YE$1,0))</f>
        <v>527.6</v>
      </c>
      <c r="FL11" s="81">
        <f>INDEX(HaverPull!$B:$YE,MATCH(Calculations_actual!FL$9,HaverPull!$B:$B,0),MATCH(Calculations_actual!$B11,HaverPull!$B$1:$YE$1,0))</f>
        <v>533.4</v>
      </c>
      <c r="FM11" s="81">
        <f>INDEX(HaverPull!$B:$YE,MATCH(Calculations_actual!FM$9,HaverPull!$B:$B,0),MATCH(Calculations_actual!$B11,HaverPull!$B$1:$YE$1,0))</f>
        <v>538.5</v>
      </c>
      <c r="FN11" s="81">
        <f>INDEX(HaverPull!$B:$YE,MATCH(Calculations_actual!FN$9,HaverPull!$B:$B,0),MATCH(Calculations_actual!$B11,HaverPull!$B$1:$YE$1,0))</f>
        <v>542.9</v>
      </c>
      <c r="FO11" s="81">
        <f>INDEX(HaverPull!$B:$YE,MATCH(Calculations_actual!FO$9,HaverPull!$B:$B,0),MATCH(Calculations_actual!$B11,HaverPull!$B$1:$YE$1,0))</f>
        <v>547</v>
      </c>
      <c r="FP11" s="81">
        <f>INDEX(HaverPull!$B:$YE,MATCH(Calculations_actual!FP$9,HaverPull!$B:$B,0),MATCH(Calculations_actual!$B11,HaverPull!$B$1:$YE$1,0))</f>
        <v>551.6</v>
      </c>
      <c r="FQ11" s="81">
        <f>INDEX(HaverPull!$B:$YE,MATCH(Calculations_actual!FQ$9,HaverPull!$B:$B,0),MATCH(Calculations_actual!$B11,HaverPull!$B$1:$YE$1,0))</f>
        <v>557.1</v>
      </c>
      <c r="FR11" s="81">
        <f>INDEX(HaverPull!$B:$YE,MATCH(Calculations_actual!FR$9,HaverPull!$B:$B,0),MATCH(Calculations_actual!$B11,HaverPull!$B$1:$YE$1,0))</f>
        <v>563.4</v>
      </c>
      <c r="FS11" s="81">
        <f>INDEX(HaverPull!$B:$YE,MATCH(Calculations_actual!FS$9,HaverPull!$B:$B,0),MATCH(Calculations_actual!$B11,HaverPull!$B$1:$YE$1,0))</f>
        <v>570.29999999999995</v>
      </c>
      <c r="FT11" s="81">
        <f>INDEX(HaverPull!$B:$YE,MATCH(Calculations_actual!FT$9,HaverPull!$B:$B,0),MATCH(Calculations_actual!$B11,HaverPull!$B$1:$YE$1,0))</f>
        <v>567.1</v>
      </c>
      <c r="FU11" s="81">
        <f>INDEX(HaverPull!$B:$YE,MATCH(Calculations_actual!FU$9,HaverPull!$B:$B,0),MATCH(Calculations_actual!$B11,HaverPull!$B$1:$YE$1,0))</f>
        <v>573.70000000000005</v>
      </c>
      <c r="FV11" s="81">
        <f>INDEX(HaverPull!$B:$YE,MATCH(Calculations_actual!FV$9,HaverPull!$B:$B,0),MATCH(Calculations_actual!$B11,HaverPull!$B$1:$YE$1,0))</f>
        <v>580.20000000000005</v>
      </c>
      <c r="FW11" s="81">
        <f>INDEX(HaverPull!$B:$YE,MATCH(Calculations_actual!FW$9,HaverPull!$B:$B,0),MATCH(Calculations_actual!$B11,HaverPull!$B$1:$YE$1,0))</f>
        <v>586.70000000000005</v>
      </c>
      <c r="FX11" s="81">
        <f>INDEX(HaverPull!$B:$YE,MATCH(Calculations_actual!FX$9,HaverPull!$B:$B,0),MATCH(Calculations_actual!$B11,HaverPull!$B$1:$YE$1,0))</f>
        <v>594</v>
      </c>
      <c r="FY11" s="81">
        <f>INDEX(HaverPull!$B:$YE,MATCH(Calculations_actual!FY$9,HaverPull!$B:$B,0),MATCH(Calculations_actual!$B11,HaverPull!$B$1:$YE$1,0))</f>
        <v>602.29999999999995</v>
      </c>
      <c r="FZ11" s="81">
        <f>INDEX(HaverPull!$B:$YE,MATCH(Calculations_actual!FZ$9,HaverPull!$B:$B,0),MATCH(Calculations_actual!$B11,HaverPull!$B$1:$YE$1,0))</f>
        <v>611.5</v>
      </c>
      <c r="GA11" s="81">
        <f>INDEX(HaverPull!$B:$YE,MATCH(Calculations_actual!GA$9,HaverPull!$B:$B,0),MATCH(Calculations_actual!$B11,HaverPull!$B$1:$YE$1,0))</f>
        <v>621.5</v>
      </c>
      <c r="GB11" s="81">
        <f>INDEX(HaverPull!$B:$YE,MATCH(Calculations_actual!GB$9,HaverPull!$B:$B,0),MATCH(Calculations_actual!$B11,HaverPull!$B$1:$YE$1,0))</f>
        <v>630.6</v>
      </c>
      <c r="GC11" s="81">
        <f>INDEX(HaverPull!$B:$YE,MATCH(Calculations_actual!GC$9,HaverPull!$B:$B,0),MATCH(Calculations_actual!$B11,HaverPull!$B$1:$YE$1,0))</f>
        <v>638.5</v>
      </c>
      <c r="GD11" s="81">
        <f>INDEX(HaverPull!$B:$YE,MATCH(Calculations_actual!GD$9,HaverPull!$B:$B,0),MATCH(Calculations_actual!$B11,HaverPull!$B$1:$YE$1,0))</f>
        <v>645.29999999999995</v>
      </c>
      <c r="GE11" s="81">
        <f>INDEX(HaverPull!$B:$YE,MATCH(Calculations_actual!GE$9,HaverPull!$B:$B,0),MATCH(Calculations_actual!$B11,HaverPull!$B$1:$YE$1,0))</f>
        <v>651.29999999999995</v>
      </c>
      <c r="GF11" s="81">
        <f>INDEX(HaverPull!$B:$YE,MATCH(Calculations_actual!GF$9,HaverPull!$B:$B,0),MATCH(Calculations_actual!$B11,HaverPull!$B$1:$YE$1,0))</f>
        <v>657.9</v>
      </c>
      <c r="GG11" s="81">
        <f>INDEX(HaverPull!$B:$YE,MATCH(Calculations_actual!GG$9,HaverPull!$B:$B,0),MATCH(Calculations_actual!$B11,HaverPull!$B$1:$YE$1,0))</f>
        <v>665.5</v>
      </c>
      <c r="GH11" s="81">
        <f>INDEX(HaverPull!$B:$YE,MATCH(Calculations_actual!GH$9,HaverPull!$B:$B,0),MATCH(Calculations_actual!$B11,HaverPull!$B$1:$YE$1,0))</f>
        <v>673.9</v>
      </c>
      <c r="GI11" s="81">
        <f>INDEX(HaverPull!$B:$YE,MATCH(Calculations_actual!GI$9,HaverPull!$B:$B,0),MATCH(Calculations_actual!$B11,HaverPull!$B$1:$YE$1,0))</f>
        <v>683.1</v>
      </c>
      <c r="GJ11" s="81">
        <f>INDEX(HaverPull!$B:$YE,MATCH(Calculations_actual!GJ$9,HaverPull!$B:$B,0),MATCH(Calculations_actual!$B11,HaverPull!$B$1:$YE$1,0))</f>
        <v>691.7</v>
      </c>
      <c r="GK11" s="81">
        <f>INDEX(HaverPull!$B:$YE,MATCH(Calculations_actual!GK$9,HaverPull!$B:$B,0),MATCH(Calculations_actual!$B11,HaverPull!$B$1:$YE$1,0))</f>
        <v>699.6</v>
      </c>
      <c r="GL11" s="81">
        <f>INDEX(HaverPull!$B:$YE,MATCH(Calculations_actual!GL$9,HaverPull!$B:$B,0),MATCH(Calculations_actual!$B11,HaverPull!$B$1:$YE$1,0))</f>
        <v>706.6</v>
      </c>
      <c r="GM11" s="81">
        <f>INDEX(HaverPull!$B:$YE,MATCH(Calculations_actual!GM$9,HaverPull!$B:$B,0),MATCH(Calculations_actual!$B11,HaverPull!$B$1:$YE$1,0))</f>
        <v>713.7</v>
      </c>
      <c r="GN11" s="81">
        <f>INDEX(HaverPull!$B:$YE,MATCH(Calculations_actual!GN$9,HaverPull!$B:$B,0),MATCH(Calculations_actual!$B11,HaverPull!$B$1:$YE$1,0))</f>
        <v>724.5</v>
      </c>
      <c r="GO11" s="81" t="e">
        <f>INDEX(HaverPull!$B:$YE,MATCH(Calculations_actual!GO$9,HaverPull!$B:$B,0),MATCH(Calculations_actual!$B11,HaverPull!$B$1:$YE$1,0))</f>
        <v>#N/A</v>
      </c>
      <c r="GP11" s="81" t="e">
        <f>INDEX(HaverPull!$B:$YE,MATCH(Calculations_actual!GP$9,HaverPull!$B:$B,0),MATCH(Calculations_actual!$B11,HaverPull!$B$1:$YE$1,0))</f>
        <v>#N/A</v>
      </c>
      <c r="GQ11" s="81" t="e">
        <f>INDEX(HaverPull!$B:$YE,MATCH(Calculations_actual!GQ$9,HaverPull!$B:$B,0),MATCH(Calculations_actual!$B11,HaverPull!$B$1:$YE$1,0))</f>
        <v>#N/A</v>
      </c>
      <c r="GR11" s="81" t="e">
        <f>INDEX(HaverPull!$B:$YE,MATCH(Calculations_actual!GR$9,HaverPull!$B:$B,0),MATCH(Calculations_actual!$B11,HaverPull!$B$1:$YE$1,0))</f>
        <v>#N/A</v>
      </c>
      <c r="GS11" s="81" t="e">
        <f>INDEX(HaverPull!$B:$YE,MATCH(Calculations_actual!GS$9,HaverPull!$B:$B,0),MATCH(Calculations_actual!$B11,HaverPull!$B$1:$YE$1,0))</f>
        <v>#N/A</v>
      </c>
      <c r="GT11" s="81" t="e">
        <f>INDEX(HaverPull!$B:$YE,MATCH(Calculations_actual!GT$9,HaverPull!$B:$B,0),MATCH(Calculations_actual!$B11,HaverPull!$B$1:$YE$1,0))</f>
        <v>#N/A</v>
      </c>
      <c r="GU11" s="81" t="e">
        <f>INDEX(HaverPull!$B:$YE,MATCH(Calculations_actual!GU$9,HaverPull!$B:$B,0),MATCH(Calculations_actual!$B11,HaverPull!$B$1:$YE$1,0))</f>
        <v>#N/A</v>
      </c>
      <c r="GV11" s="81" t="e">
        <f>INDEX(HaverPull!$B:$YE,MATCH(Calculations_actual!GV$9,HaverPull!$B:$B,0),MATCH(Calculations_actual!$B11,HaverPull!$B$1:$YE$1,0))</f>
        <v>#N/A</v>
      </c>
    </row>
    <row r="12" spans="1:206">
      <c r="A12" s="7" t="s">
        <v>174</v>
      </c>
      <c r="B12" s="83" t="s">
        <v>14</v>
      </c>
      <c r="C12" s="81">
        <f>INDEX(HaverPull!$B:$YE,MATCH(Calculations_actual!C$9,HaverPull!$B:$B,0),MATCH(Calculations_actual!$B12,HaverPull!$B$1:$YE$1,0))</f>
        <v>5</v>
      </c>
      <c r="D12" s="81">
        <f>INDEX(HaverPull!$B:$YE,MATCH(Calculations_actual!D$9,HaverPull!$B:$B,0),MATCH(Calculations_actual!$B12,HaverPull!$B$1:$YE$1,0))</f>
        <v>5.3</v>
      </c>
      <c r="E12" s="81">
        <f>INDEX(HaverPull!$B:$YE,MATCH(Calculations_actual!E$9,HaverPull!$B:$B,0),MATCH(Calculations_actual!$B12,HaverPull!$B$1:$YE$1,0))</f>
        <v>5.6</v>
      </c>
      <c r="F12" s="81">
        <f>INDEX(HaverPull!$B:$YE,MATCH(Calculations_actual!F$9,HaverPull!$B:$B,0),MATCH(Calculations_actual!$B12,HaverPull!$B$1:$YE$1,0))</f>
        <v>5.9</v>
      </c>
      <c r="G12" s="81">
        <f>INDEX(HaverPull!$B:$YE,MATCH(Calculations_actual!G$9,HaverPull!$B:$B,0),MATCH(Calculations_actual!$B12,HaverPull!$B$1:$YE$1,0))</f>
        <v>6.2</v>
      </c>
      <c r="H12" s="81">
        <f>INDEX(HaverPull!$B:$YE,MATCH(Calculations_actual!H$9,HaverPull!$B:$B,0),MATCH(Calculations_actual!$B12,HaverPull!$B$1:$YE$1,0))</f>
        <v>6.6</v>
      </c>
      <c r="I12" s="81">
        <f>INDEX(HaverPull!$B:$YE,MATCH(Calculations_actual!I$9,HaverPull!$B:$B,0),MATCH(Calculations_actual!$B12,HaverPull!$B$1:$YE$1,0))</f>
        <v>6.9</v>
      </c>
      <c r="J12" s="81">
        <f>INDEX(HaverPull!$B:$YE,MATCH(Calculations_actual!J$9,HaverPull!$B:$B,0),MATCH(Calculations_actual!$B12,HaverPull!$B$1:$YE$1,0))</f>
        <v>7.3</v>
      </c>
      <c r="K12" s="81">
        <f>INDEX(HaverPull!$B:$YE,MATCH(Calculations_actual!K$9,HaverPull!$B:$B,0),MATCH(Calculations_actual!$B12,HaverPull!$B$1:$YE$1,0))</f>
        <v>7.8</v>
      </c>
      <c r="L12" s="81">
        <f>INDEX(HaverPull!$B:$YE,MATCH(Calculations_actual!L$9,HaverPull!$B:$B,0),MATCH(Calculations_actual!$B12,HaverPull!$B$1:$YE$1,0))</f>
        <v>8</v>
      </c>
      <c r="M12" s="81">
        <f>INDEX(HaverPull!$B:$YE,MATCH(Calculations_actual!M$9,HaverPull!$B:$B,0),MATCH(Calculations_actual!$B12,HaverPull!$B$1:$YE$1,0))</f>
        <v>8.6</v>
      </c>
      <c r="N12" s="81">
        <f>INDEX(HaverPull!$B:$YE,MATCH(Calculations_actual!N$9,HaverPull!$B:$B,0),MATCH(Calculations_actual!$B12,HaverPull!$B$1:$YE$1,0))</f>
        <v>8.5</v>
      </c>
      <c r="O12" s="81">
        <f>INDEX(HaverPull!$B:$YE,MATCH(Calculations_actual!O$9,HaverPull!$B:$B,0),MATCH(Calculations_actual!$B12,HaverPull!$B$1:$YE$1,0))</f>
        <v>9</v>
      </c>
      <c r="P12" s="81">
        <f>INDEX(HaverPull!$B:$YE,MATCH(Calculations_actual!P$9,HaverPull!$B:$B,0),MATCH(Calculations_actual!$B12,HaverPull!$B$1:$YE$1,0))</f>
        <v>9.6</v>
      </c>
      <c r="Q12" s="81">
        <f>INDEX(HaverPull!$B:$YE,MATCH(Calculations_actual!Q$9,HaverPull!$B:$B,0),MATCH(Calculations_actual!$B12,HaverPull!$B$1:$YE$1,0))</f>
        <v>9.6999999999999993</v>
      </c>
      <c r="R12" s="81">
        <f>INDEX(HaverPull!$B:$YE,MATCH(Calculations_actual!R$9,HaverPull!$B:$B,0),MATCH(Calculations_actual!$B12,HaverPull!$B$1:$YE$1,0))</f>
        <v>10.1</v>
      </c>
      <c r="S12" s="81">
        <f>INDEX(HaverPull!$B:$YE,MATCH(Calculations_actual!S$9,HaverPull!$B:$B,0),MATCH(Calculations_actual!$B12,HaverPull!$B$1:$YE$1,0))</f>
        <v>10.199999999999999</v>
      </c>
      <c r="T12" s="81">
        <f>INDEX(HaverPull!$B:$YE,MATCH(Calculations_actual!T$9,HaverPull!$B:$B,0),MATCH(Calculations_actual!$B12,HaverPull!$B$1:$YE$1,0))</f>
        <v>11.1</v>
      </c>
      <c r="U12" s="81">
        <f>INDEX(HaverPull!$B:$YE,MATCH(Calculations_actual!U$9,HaverPull!$B:$B,0),MATCH(Calculations_actual!$B12,HaverPull!$B$1:$YE$1,0))</f>
        <v>11.4</v>
      </c>
      <c r="V12" s="81">
        <f>INDEX(HaverPull!$B:$YE,MATCH(Calculations_actual!V$9,HaverPull!$B:$B,0),MATCH(Calculations_actual!$B12,HaverPull!$B$1:$YE$1,0))</f>
        <v>12</v>
      </c>
      <c r="W12" s="81">
        <f>INDEX(HaverPull!$B:$YE,MATCH(Calculations_actual!W$9,HaverPull!$B:$B,0),MATCH(Calculations_actual!$B12,HaverPull!$B$1:$YE$1,0))</f>
        <v>13.3</v>
      </c>
      <c r="X12" s="81">
        <f>INDEX(HaverPull!$B:$YE,MATCH(Calculations_actual!X$9,HaverPull!$B:$B,0),MATCH(Calculations_actual!$B12,HaverPull!$B$1:$YE$1,0))</f>
        <v>13.8</v>
      </c>
      <c r="Y12" s="81">
        <f>INDEX(HaverPull!$B:$YE,MATCH(Calculations_actual!Y$9,HaverPull!$B:$B,0),MATCH(Calculations_actual!$B12,HaverPull!$B$1:$YE$1,0))</f>
        <v>13.8</v>
      </c>
      <c r="Z12" s="81">
        <f>INDEX(HaverPull!$B:$YE,MATCH(Calculations_actual!Z$9,HaverPull!$B:$B,0),MATCH(Calculations_actual!$B12,HaverPull!$B$1:$YE$1,0))</f>
        <v>14.6</v>
      </c>
      <c r="AA12" s="81">
        <f>INDEX(HaverPull!$B:$YE,MATCH(Calculations_actual!AA$9,HaverPull!$B:$B,0),MATCH(Calculations_actual!$B12,HaverPull!$B$1:$YE$1,0))</f>
        <v>15.2</v>
      </c>
      <c r="AB12" s="81">
        <f>INDEX(HaverPull!$B:$YE,MATCH(Calculations_actual!AB$9,HaverPull!$B:$B,0),MATCH(Calculations_actual!$B12,HaverPull!$B$1:$YE$1,0))</f>
        <v>14.9</v>
      </c>
      <c r="AC12" s="81">
        <f>INDEX(HaverPull!$B:$YE,MATCH(Calculations_actual!AC$9,HaverPull!$B:$B,0),MATCH(Calculations_actual!$B12,HaverPull!$B$1:$YE$1,0))</f>
        <v>15.9</v>
      </c>
      <c r="AD12" s="81">
        <f>INDEX(HaverPull!$B:$YE,MATCH(Calculations_actual!AD$9,HaverPull!$B:$B,0),MATCH(Calculations_actual!$B12,HaverPull!$B$1:$YE$1,0))</f>
        <v>15.9</v>
      </c>
      <c r="AE12" s="81">
        <f>INDEX(HaverPull!$B:$YE,MATCH(Calculations_actual!AE$9,HaverPull!$B:$B,0),MATCH(Calculations_actual!$B12,HaverPull!$B$1:$YE$1,0))</f>
        <v>16.2</v>
      </c>
      <c r="AF12" s="81">
        <f>INDEX(HaverPull!$B:$YE,MATCH(Calculations_actual!AF$9,HaverPull!$B:$B,0),MATCH(Calculations_actual!$B12,HaverPull!$B$1:$YE$1,0))</f>
        <v>17.5</v>
      </c>
      <c r="AG12" s="81">
        <f>INDEX(HaverPull!$B:$YE,MATCH(Calculations_actual!AG$9,HaverPull!$B:$B,0),MATCH(Calculations_actual!$B12,HaverPull!$B$1:$YE$1,0))</f>
        <v>16.7</v>
      </c>
      <c r="AH12" s="81">
        <f>INDEX(HaverPull!$B:$YE,MATCH(Calculations_actual!AH$9,HaverPull!$B:$B,0),MATCH(Calculations_actual!$B12,HaverPull!$B$1:$YE$1,0))</f>
        <v>16.5</v>
      </c>
      <c r="AI12" s="81">
        <f>INDEX(HaverPull!$B:$YE,MATCH(Calculations_actual!AI$9,HaverPull!$B:$B,0),MATCH(Calculations_actual!$B12,HaverPull!$B$1:$YE$1,0))</f>
        <v>17.5</v>
      </c>
      <c r="AJ12" s="81">
        <f>INDEX(HaverPull!$B:$YE,MATCH(Calculations_actual!AJ$9,HaverPull!$B:$B,0),MATCH(Calculations_actual!$B12,HaverPull!$B$1:$YE$1,0))</f>
        <v>18.600000000000001</v>
      </c>
      <c r="AK12" s="81">
        <f>INDEX(HaverPull!$B:$YE,MATCH(Calculations_actual!AK$9,HaverPull!$B:$B,0),MATCH(Calculations_actual!$B12,HaverPull!$B$1:$YE$1,0))</f>
        <v>18.899999999999999</v>
      </c>
      <c r="AL12" s="81">
        <f>INDEX(HaverPull!$B:$YE,MATCH(Calculations_actual!AL$9,HaverPull!$B:$B,0),MATCH(Calculations_actual!$B12,HaverPull!$B$1:$YE$1,0))</f>
        <v>19.5</v>
      </c>
      <c r="AM12" s="81">
        <f>INDEX(HaverPull!$B:$YE,MATCH(Calculations_actual!AM$9,HaverPull!$B:$B,0),MATCH(Calculations_actual!$B12,HaverPull!$B$1:$YE$1,0))</f>
        <v>20</v>
      </c>
      <c r="AN12" s="81">
        <f>INDEX(HaverPull!$B:$YE,MATCH(Calculations_actual!AN$9,HaverPull!$B:$B,0),MATCH(Calculations_actual!$B12,HaverPull!$B$1:$YE$1,0))</f>
        <v>20.8</v>
      </c>
      <c r="AO12" s="81">
        <f>INDEX(HaverPull!$B:$YE,MATCH(Calculations_actual!AO$9,HaverPull!$B:$B,0),MATCH(Calculations_actual!$B12,HaverPull!$B$1:$YE$1,0))</f>
        <v>21.1</v>
      </c>
      <c r="AP12" s="81">
        <f>INDEX(HaverPull!$B:$YE,MATCH(Calculations_actual!AP$9,HaverPull!$B:$B,0),MATCH(Calculations_actual!$B12,HaverPull!$B$1:$YE$1,0))</f>
        <v>22.4</v>
      </c>
      <c r="AQ12" s="81">
        <f>INDEX(HaverPull!$B:$YE,MATCH(Calculations_actual!AQ$9,HaverPull!$B:$B,0),MATCH(Calculations_actual!$B12,HaverPull!$B$1:$YE$1,0))</f>
        <v>23.4</v>
      </c>
      <c r="AR12" s="81">
        <f>INDEX(HaverPull!$B:$YE,MATCH(Calculations_actual!AR$9,HaverPull!$B:$B,0),MATCH(Calculations_actual!$B12,HaverPull!$B$1:$YE$1,0))</f>
        <v>22.2</v>
      </c>
      <c r="AS12" s="81">
        <f>INDEX(HaverPull!$B:$YE,MATCH(Calculations_actual!AS$9,HaverPull!$B:$B,0),MATCH(Calculations_actual!$B12,HaverPull!$B$1:$YE$1,0))</f>
        <v>24.2</v>
      </c>
      <c r="AT12" s="81">
        <f>INDEX(HaverPull!$B:$YE,MATCH(Calculations_actual!AT$9,HaverPull!$B:$B,0),MATCH(Calculations_actual!$B12,HaverPull!$B$1:$YE$1,0))</f>
        <v>25.6</v>
      </c>
      <c r="AU12" s="81">
        <f>INDEX(HaverPull!$B:$YE,MATCH(Calculations_actual!AU$9,HaverPull!$B:$B,0),MATCH(Calculations_actual!$B12,HaverPull!$B$1:$YE$1,0))</f>
        <v>26.5</v>
      </c>
      <c r="AV12" s="81">
        <f>INDEX(HaverPull!$B:$YE,MATCH(Calculations_actual!AV$9,HaverPull!$B:$B,0),MATCH(Calculations_actual!$B12,HaverPull!$B$1:$YE$1,0))</f>
        <v>28.1</v>
      </c>
      <c r="AW12" s="81">
        <f>INDEX(HaverPull!$B:$YE,MATCH(Calculations_actual!AW$9,HaverPull!$B:$B,0),MATCH(Calculations_actual!$B12,HaverPull!$B$1:$YE$1,0))</f>
        <v>28.3</v>
      </c>
      <c r="AX12" s="81">
        <f>INDEX(HaverPull!$B:$YE,MATCH(Calculations_actual!AX$9,HaverPull!$B:$B,0),MATCH(Calculations_actual!$B12,HaverPull!$B$1:$YE$1,0))</f>
        <v>28</v>
      </c>
      <c r="AY12" s="81">
        <f>INDEX(HaverPull!$B:$YE,MATCH(Calculations_actual!AY$9,HaverPull!$B:$B,0),MATCH(Calculations_actual!$B12,HaverPull!$B$1:$YE$1,0))</f>
        <v>28.8</v>
      </c>
      <c r="AZ12" s="81">
        <f>INDEX(HaverPull!$B:$YE,MATCH(Calculations_actual!AZ$9,HaverPull!$B:$B,0),MATCH(Calculations_actual!$B12,HaverPull!$B$1:$YE$1,0))</f>
        <v>30.2</v>
      </c>
      <c r="BA12" s="81">
        <f>INDEX(HaverPull!$B:$YE,MATCH(Calculations_actual!BA$9,HaverPull!$B:$B,0),MATCH(Calculations_actual!$B12,HaverPull!$B$1:$YE$1,0))</f>
        <v>30.8</v>
      </c>
      <c r="BB12" s="81">
        <f>INDEX(HaverPull!$B:$YE,MATCH(Calculations_actual!BB$9,HaverPull!$B:$B,0),MATCH(Calculations_actual!$B12,HaverPull!$B$1:$YE$1,0))</f>
        <v>30.8</v>
      </c>
      <c r="BC12" s="81">
        <f>INDEX(HaverPull!$B:$YE,MATCH(Calculations_actual!BC$9,HaverPull!$B:$B,0),MATCH(Calculations_actual!$B12,HaverPull!$B$1:$YE$1,0))</f>
        <v>33.200000000000003</v>
      </c>
      <c r="BD12" s="81">
        <f>INDEX(HaverPull!$B:$YE,MATCH(Calculations_actual!BD$9,HaverPull!$B:$B,0),MATCH(Calculations_actual!$B12,HaverPull!$B$1:$YE$1,0))</f>
        <v>33.4</v>
      </c>
      <c r="BE12" s="81">
        <f>INDEX(HaverPull!$B:$YE,MATCH(Calculations_actual!BE$9,HaverPull!$B:$B,0),MATCH(Calculations_actual!$B12,HaverPull!$B$1:$YE$1,0))</f>
        <v>34</v>
      </c>
      <c r="BF12" s="81">
        <f>INDEX(HaverPull!$B:$YE,MATCH(Calculations_actual!BF$9,HaverPull!$B:$B,0),MATCH(Calculations_actual!$B12,HaverPull!$B$1:$YE$1,0))</f>
        <v>34.9</v>
      </c>
      <c r="BG12" s="81">
        <f>INDEX(HaverPull!$B:$YE,MATCH(Calculations_actual!BG$9,HaverPull!$B:$B,0),MATCH(Calculations_actual!$B12,HaverPull!$B$1:$YE$1,0))</f>
        <v>35.700000000000003</v>
      </c>
      <c r="BH12" s="81">
        <f>INDEX(HaverPull!$B:$YE,MATCH(Calculations_actual!BH$9,HaverPull!$B:$B,0),MATCH(Calculations_actual!$B12,HaverPull!$B$1:$YE$1,0))</f>
        <v>36.200000000000003</v>
      </c>
      <c r="BI12" s="81">
        <f>INDEX(HaverPull!$B:$YE,MATCH(Calculations_actual!BI$9,HaverPull!$B:$B,0),MATCH(Calculations_actual!$B12,HaverPull!$B$1:$YE$1,0))</f>
        <v>36.799999999999997</v>
      </c>
      <c r="BJ12" s="81">
        <f>INDEX(HaverPull!$B:$YE,MATCH(Calculations_actual!BJ$9,HaverPull!$B:$B,0),MATCH(Calculations_actual!$B12,HaverPull!$B$1:$YE$1,0))</f>
        <v>37.6</v>
      </c>
      <c r="BK12" s="81">
        <f>INDEX(HaverPull!$B:$YE,MATCH(Calculations_actual!BK$9,HaverPull!$B:$B,0),MATCH(Calculations_actual!$B12,HaverPull!$B$1:$YE$1,0))</f>
        <v>38.4</v>
      </c>
      <c r="BL12" s="81">
        <f>INDEX(HaverPull!$B:$YE,MATCH(Calculations_actual!BL$9,HaverPull!$B:$B,0),MATCH(Calculations_actual!$B12,HaverPull!$B$1:$YE$1,0))</f>
        <v>39.200000000000003</v>
      </c>
      <c r="BM12" s="81">
        <f>INDEX(HaverPull!$B:$YE,MATCH(Calculations_actual!BM$9,HaverPull!$B:$B,0),MATCH(Calculations_actual!$B12,HaverPull!$B$1:$YE$1,0))</f>
        <v>40.1</v>
      </c>
      <c r="BN12" s="81">
        <f>INDEX(HaverPull!$B:$YE,MATCH(Calculations_actual!BN$9,HaverPull!$B:$B,0),MATCH(Calculations_actual!$B12,HaverPull!$B$1:$YE$1,0))</f>
        <v>41.1</v>
      </c>
      <c r="BO12" s="81">
        <f>INDEX(HaverPull!$B:$YE,MATCH(Calculations_actual!BO$9,HaverPull!$B:$B,0),MATCH(Calculations_actual!$B12,HaverPull!$B$1:$YE$1,0))</f>
        <v>42.1</v>
      </c>
      <c r="BP12" s="81">
        <f>INDEX(HaverPull!$B:$YE,MATCH(Calculations_actual!BP$9,HaverPull!$B:$B,0),MATCH(Calculations_actual!$B12,HaverPull!$B$1:$YE$1,0))</f>
        <v>43.1</v>
      </c>
      <c r="BQ12" s="81">
        <f>INDEX(HaverPull!$B:$YE,MATCH(Calculations_actual!BQ$9,HaverPull!$B:$B,0),MATCH(Calculations_actual!$B12,HaverPull!$B$1:$YE$1,0))</f>
        <v>44.1</v>
      </c>
      <c r="BR12" s="81">
        <f>INDEX(HaverPull!$B:$YE,MATCH(Calculations_actual!BR$9,HaverPull!$B:$B,0),MATCH(Calculations_actual!$B12,HaverPull!$B$1:$YE$1,0))</f>
        <v>45.2</v>
      </c>
      <c r="BS12" s="81">
        <f>INDEX(HaverPull!$B:$YE,MATCH(Calculations_actual!BS$9,HaverPull!$B:$B,0),MATCH(Calculations_actual!$B12,HaverPull!$B$1:$YE$1,0))</f>
        <v>46.2</v>
      </c>
      <c r="BT12" s="81">
        <f>INDEX(HaverPull!$B:$YE,MATCH(Calculations_actual!BT$9,HaverPull!$B:$B,0),MATCH(Calculations_actual!$B12,HaverPull!$B$1:$YE$1,0))</f>
        <v>47.3</v>
      </c>
      <c r="BU12" s="81">
        <f>INDEX(HaverPull!$B:$YE,MATCH(Calculations_actual!BU$9,HaverPull!$B:$B,0),MATCH(Calculations_actual!$B12,HaverPull!$B$1:$YE$1,0))</f>
        <v>48.4</v>
      </c>
      <c r="BV12" s="81">
        <f>INDEX(HaverPull!$B:$YE,MATCH(Calculations_actual!BV$9,HaverPull!$B:$B,0),MATCH(Calculations_actual!$B12,HaverPull!$B$1:$YE$1,0))</f>
        <v>49.4</v>
      </c>
      <c r="BW12" s="81">
        <f>INDEX(HaverPull!$B:$YE,MATCH(Calculations_actual!BW$9,HaverPull!$B:$B,0),MATCH(Calculations_actual!$B12,HaverPull!$B$1:$YE$1,0))</f>
        <v>50.9</v>
      </c>
      <c r="BX12" s="81">
        <f>INDEX(HaverPull!$B:$YE,MATCH(Calculations_actual!BX$9,HaverPull!$B:$B,0),MATCH(Calculations_actual!$B12,HaverPull!$B$1:$YE$1,0))</f>
        <v>52.2</v>
      </c>
      <c r="BY12" s="81">
        <f>INDEX(HaverPull!$B:$YE,MATCH(Calculations_actual!BY$9,HaverPull!$B:$B,0),MATCH(Calculations_actual!$B12,HaverPull!$B$1:$YE$1,0))</f>
        <v>53.7</v>
      </c>
      <c r="BZ12" s="81">
        <f>INDEX(HaverPull!$B:$YE,MATCH(Calculations_actual!BZ$9,HaverPull!$B:$B,0),MATCH(Calculations_actual!$B12,HaverPull!$B$1:$YE$1,0))</f>
        <v>55.4</v>
      </c>
      <c r="CA12" s="81">
        <f>INDEX(HaverPull!$B:$YE,MATCH(Calculations_actual!CA$9,HaverPull!$B:$B,0),MATCH(Calculations_actual!$B12,HaverPull!$B$1:$YE$1,0))</f>
        <v>57.4</v>
      </c>
      <c r="CB12" s="81">
        <f>INDEX(HaverPull!$B:$YE,MATCH(Calculations_actual!CB$9,HaverPull!$B:$B,0),MATCH(Calculations_actual!$B12,HaverPull!$B$1:$YE$1,0))</f>
        <v>59.6</v>
      </c>
      <c r="CC12" s="81">
        <f>INDEX(HaverPull!$B:$YE,MATCH(Calculations_actual!CC$9,HaverPull!$B:$B,0),MATCH(Calculations_actual!$B12,HaverPull!$B$1:$YE$1,0))</f>
        <v>61.9</v>
      </c>
      <c r="CD12" s="81">
        <f>INDEX(HaverPull!$B:$YE,MATCH(Calculations_actual!CD$9,HaverPull!$B:$B,0),MATCH(Calculations_actual!$B12,HaverPull!$B$1:$YE$1,0))</f>
        <v>64.400000000000006</v>
      </c>
      <c r="CE12" s="81">
        <f>INDEX(HaverPull!$B:$YE,MATCH(Calculations_actual!CE$9,HaverPull!$B:$B,0),MATCH(Calculations_actual!$B12,HaverPull!$B$1:$YE$1,0))</f>
        <v>66.599999999999994</v>
      </c>
      <c r="CF12" s="81">
        <f>INDEX(HaverPull!$B:$YE,MATCH(Calculations_actual!CF$9,HaverPull!$B:$B,0),MATCH(Calculations_actual!$B12,HaverPull!$B$1:$YE$1,0))</f>
        <v>70.3</v>
      </c>
      <c r="CG12" s="81">
        <f>INDEX(HaverPull!$B:$YE,MATCH(Calculations_actual!CG$9,HaverPull!$B:$B,0),MATCH(Calculations_actual!$B12,HaverPull!$B$1:$YE$1,0))</f>
        <v>74.900000000000006</v>
      </c>
      <c r="CH12" s="81">
        <f>INDEX(HaverPull!$B:$YE,MATCH(Calculations_actual!CH$9,HaverPull!$B:$B,0),MATCH(Calculations_actual!$B12,HaverPull!$B$1:$YE$1,0))</f>
        <v>80.7</v>
      </c>
      <c r="CI12" s="81">
        <f>INDEX(HaverPull!$B:$YE,MATCH(Calculations_actual!CI$9,HaverPull!$B:$B,0),MATCH(Calculations_actual!$B12,HaverPull!$B$1:$YE$1,0))</f>
        <v>83.7</v>
      </c>
      <c r="CJ12" s="81">
        <f>INDEX(HaverPull!$B:$YE,MATCH(Calculations_actual!CJ$9,HaverPull!$B:$B,0),MATCH(Calculations_actual!$B12,HaverPull!$B$1:$YE$1,0))</f>
        <v>93.1</v>
      </c>
      <c r="CK12" s="81">
        <f>INDEX(HaverPull!$B:$YE,MATCH(Calculations_actual!CK$9,HaverPull!$B:$B,0),MATCH(Calculations_actual!$B12,HaverPull!$B$1:$YE$1,0))</f>
        <v>98.4</v>
      </c>
      <c r="CL12" s="81">
        <f>INDEX(HaverPull!$B:$YE,MATCH(Calculations_actual!CL$9,HaverPull!$B:$B,0),MATCH(Calculations_actual!$B12,HaverPull!$B$1:$YE$1,0))</f>
        <v>112.5</v>
      </c>
      <c r="CM12" s="81">
        <f>INDEX(HaverPull!$B:$YE,MATCH(Calculations_actual!CM$9,HaverPull!$B:$B,0),MATCH(Calculations_actual!$B12,HaverPull!$B$1:$YE$1,0))</f>
        <v>108.3</v>
      </c>
      <c r="CN12" s="81">
        <f>INDEX(HaverPull!$B:$YE,MATCH(Calculations_actual!CN$9,HaverPull!$B:$B,0),MATCH(Calculations_actual!$B12,HaverPull!$B$1:$YE$1,0))</f>
        <v>115.4</v>
      </c>
      <c r="CO12" s="81">
        <f>INDEX(HaverPull!$B:$YE,MATCH(Calculations_actual!CO$9,HaverPull!$B:$B,0),MATCH(Calculations_actual!$B12,HaverPull!$B$1:$YE$1,0))</f>
        <v>120.6</v>
      </c>
      <c r="CP12" s="81">
        <f>INDEX(HaverPull!$B:$YE,MATCH(Calculations_actual!CP$9,HaverPull!$B:$B,0),MATCH(Calculations_actual!$B12,HaverPull!$B$1:$YE$1,0))</f>
        <v>120.8</v>
      </c>
      <c r="CQ12" s="81">
        <f>INDEX(HaverPull!$B:$YE,MATCH(Calculations_actual!CQ$9,HaverPull!$B:$B,0),MATCH(Calculations_actual!$B12,HaverPull!$B$1:$YE$1,0))</f>
        <v>124.4</v>
      </c>
      <c r="CR12" s="81">
        <f>INDEX(HaverPull!$B:$YE,MATCH(Calculations_actual!CR$9,HaverPull!$B:$B,0),MATCH(Calculations_actual!$B12,HaverPull!$B$1:$YE$1,0))</f>
        <v>124.8</v>
      </c>
      <c r="CS12" s="81">
        <f>INDEX(HaverPull!$B:$YE,MATCH(Calculations_actual!CS$9,HaverPull!$B:$B,0),MATCH(Calculations_actual!$B12,HaverPull!$B$1:$YE$1,0))</f>
        <v>135.19999999999999</v>
      </c>
      <c r="CT12" s="81">
        <f>INDEX(HaverPull!$B:$YE,MATCH(Calculations_actual!CT$9,HaverPull!$B:$B,0),MATCH(Calculations_actual!$B12,HaverPull!$B$1:$YE$1,0))</f>
        <v>136</v>
      </c>
      <c r="CU12" s="81">
        <f>INDEX(HaverPull!$B:$YE,MATCH(Calculations_actual!CU$9,HaverPull!$B:$B,0),MATCH(Calculations_actual!$B12,HaverPull!$B$1:$YE$1,0))</f>
        <v>136.6</v>
      </c>
      <c r="CV12" s="81">
        <f>INDEX(HaverPull!$B:$YE,MATCH(Calculations_actual!CV$9,HaverPull!$B:$B,0),MATCH(Calculations_actual!$B12,HaverPull!$B$1:$YE$1,0))</f>
        <v>137.1</v>
      </c>
      <c r="CW12" s="81">
        <f>INDEX(HaverPull!$B:$YE,MATCH(Calculations_actual!CW$9,HaverPull!$B:$B,0),MATCH(Calculations_actual!$B12,HaverPull!$B$1:$YE$1,0))</f>
        <v>136.19999999999999</v>
      </c>
      <c r="CX12" s="81">
        <f>INDEX(HaverPull!$B:$YE,MATCH(Calculations_actual!CX$9,HaverPull!$B:$B,0),MATCH(Calculations_actual!$B12,HaverPull!$B$1:$YE$1,0))</f>
        <v>147.80000000000001</v>
      </c>
      <c r="CY12" s="81">
        <f>INDEX(HaverPull!$B:$YE,MATCH(Calculations_actual!CY$9,HaverPull!$B:$B,0),MATCH(Calculations_actual!$B12,HaverPull!$B$1:$YE$1,0))</f>
        <v>152.5</v>
      </c>
      <c r="CZ12" s="81">
        <f>INDEX(HaverPull!$B:$YE,MATCH(Calculations_actual!CZ$9,HaverPull!$B:$B,0),MATCH(Calculations_actual!$B12,HaverPull!$B$1:$YE$1,0))</f>
        <v>152.5</v>
      </c>
      <c r="DA12" s="81">
        <f>INDEX(HaverPull!$B:$YE,MATCH(Calculations_actual!DA$9,HaverPull!$B:$B,0),MATCH(Calculations_actual!$B12,HaverPull!$B$1:$YE$1,0))</f>
        <v>152.69999999999999</v>
      </c>
      <c r="DB12" s="81">
        <f>INDEX(HaverPull!$B:$YE,MATCH(Calculations_actual!DB$9,HaverPull!$B:$B,0),MATCH(Calculations_actual!$B12,HaverPull!$B$1:$YE$1,0))</f>
        <v>140.69999999999999</v>
      </c>
      <c r="DC12" s="81">
        <f>INDEX(HaverPull!$B:$YE,MATCH(Calculations_actual!DC$9,HaverPull!$B:$B,0),MATCH(Calculations_actual!$B12,HaverPull!$B$1:$YE$1,0))</f>
        <v>151.30000000000001</v>
      </c>
      <c r="DD12" s="81">
        <f>INDEX(HaverPull!$B:$YE,MATCH(Calculations_actual!DD$9,HaverPull!$B:$B,0),MATCH(Calculations_actual!$B12,HaverPull!$B$1:$YE$1,0))</f>
        <v>165.8</v>
      </c>
      <c r="DE12" s="81">
        <f>INDEX(HaverPull!$B:$YE,MATCH(Calculations_actual!DE$9,HaverPull!$B:$B,0),MATCH(Calculations_actual!$B12,HaverPull!$B$1:$YE$1,0))</f>
        <v>158.80000000000001</v>
      </c>
      <c r="DF12" s="81">
        <f>INDEX(HaverPull!$B:$YE,MATCH(Calculations_actual!DF$9,HaverPull!$B:$B,0),MATCH(Calculations_actual!$B12,HaverPull!$B$1:$YE$1,0))</f>
        <v>156.9</v>
      </c>
      <c r="DG12" s="81">
        <f>INDEX(HaverPull!$B:$YE,MATCH(Calculations_actual!DG$9,HaverPull!$B:$B,0),MATCH(Calculations_actual!$B12,HaverPull!$B$1:$YE$1,0))</f>
        <v>161.4</v>
      </c>
      <c r="DH12" s="81">
        <f>INDEX(HaverPull!$B:$YE,MATCH(Calculations_actual!DH$9,HaverPull!$B:$B,0),MATCH(Calculations_actual!$B12,HaverPull!$B$1:$YE$1,0))</f>
        <v>159.4</v>
      </c>
      <c r="DI12" s="81">
        <f>INDEX(HaverPull!$B:$YE,MATCH(Calculations_actual!DI$9,HaverPull!$B:$B,0),MATCH(Calculations_actual!$B12,HaverPull!$B$1:$YE$1,0))</f>
        <v>163.69999999999999</v>
      </c>
      <c r="DJ12" s="81">
        <f>INDEX(HaverPull!$B:$YE,MATCH(Calculations_actual!DJ$9,HaverPull!$B:$B,0),MATCH(Calculations_actual!$B12,HaverPull!$B$1:$YE$1,0))</f>
        <v>168</v>
      </c>
      <c r="DK12" s="81">
        <f>INDEX(HaverPull!$B:$YE,MATCH(Calculations_actual!DK$9,HaverPull!$B:$B,0),MATCH(Calculations_actual!$B12,HaverPull!$B$1:$YE$1,0))</f>
        <v>167.2</v>
      </c>
      <c r="DL12" s="81">
        <f>INDEX(HaverPull!$B:$YE,MATCH(Calculations_actual!DL$9,HaverPull!$B:$B,0),MATCH(Calculations_actual!$B12,HaverPull!$B$1:$YE$1,0))</f>
        <v>170</v>
      </c>
      <c r="DM12" s="81">
        <f>INDEX(HaverPull!$B:$YE,MATCH(Calculations_actual!DM$9,HaverPull!$B:$B,0),MATCH(Calculations_actual!$B12,HaverPull!$B$1:$YE$1,0))</f>
        <v>168.1</v>
      </c>
      <c r="DN12" s="81">
        <f>INDEX(HaverPull!$B:$YE,MATCH(Calculations_actual!DN$9,HaverPull!$B:$B,0),MATCH(Calculations_actual!$B12,HaverPull!$B$1:$YE$1,0))</f>
        <v>175.4</v>
      </c>
      <c r="DO12" s="81">
        <f>INDEX(HaverPull!$B:$YE,MATCH(Calculations_actual!DO$9,HaverPull!$B:$B,0),MATCH(Calculations_actual!$B12,HaverPull!$B$1:$YE$1,0))</f>
        <v>181.1</v>
      </c>
      <c r="DP12" s="81">
        <f>INDEX(HaverPull!$B:$YE,MATCH(Calculations_actual!DP$9,HaverPull!$B:$B,0),MATCH(Calculations_actual!$B12,HaverPull!$B$1:$YE$1,0))</f>
        <v>179.1</v>
      </c>
      <c r="DQ12" s="81">
        <f>INDEX(HaverPull!$B:$YE,MATCH(Calculations_actual!DQ$9,HaverPull!$B:$B,0),MATCH(Calculations_actual!$B12,HaverPull!$B$1:$YE$1,0))</f>
        <v>186.7</v>
      </c>
      <c r="DR12" s="81">
        <f>INDEX(HaverPull!$B:$YE,MATCH(Calculations_actual!DR$9,HaverPull!$B:$B,0),MATCH(Calculations_actual!$B12,HaverPull!$B$1:$YE$1,0))</f>
        <v>191.3</v>
      </c>
      <c r="DS12" s="81">
        <f>INDEX(HaverPull!$B:$YE,MATCH(Calculations_actual!DS$9,HaverPull!$B:$B,0),MATCH(Calculations_actual!$B12,HaverPull!$B$1:$YE$1,0))</f>
        <v>190.2</v>
      </c>
      <c r="DT12" s="81">
        <f>INDEX(HaverPull!$B:$YE,MATCH(Calculations_actual!DT$9,HaverPull!$B:$B,0),MATCH(Calculations_actual!$B12,HaverPull!$B$1:$YE$1,0))</f>
        <v>198.3</v>
      </c>
      <c r="DU12" s="81">
        <f>INDEX(HaverPull!$B:$YE,MATCH(Calculations_actual!DU$9,HaverPull!$B:$B,0),MATCH(Calculations_actual!$B12,HaverPull!$B$1:$YE$1,0))</f>
        <v>204.8</v>
      </c>
      <c r="DV12" s="81">
        <f>INDEX(HaverPull!$B:$YE,MATCH(Calculations_actual!DV$9,HaverPull!$B:$B,0),MATCH(Calculations_actual!$B12,HaverPull!$B$1:$YE$1,0))</f>
        <v>204.8</v>
      </c>
      <c r="DW12" s="81">
        <f>INDEX(HaverPull!$B:$YE,MATCH(Calculations_actual!DW$9,HaverPull!$B:$B,0),MATCH(Calculations_actual!$B12,HaverPull!$B$1:$YE$1,0))</f>
        <v>215</v>
      </c>
      <c r="DX12" s="81">
        <f>INDEX(HaverPull!$B:$YE,MATCH(Calculations_actual!DX$9,HaverPull!$B:$B,0),MATCH(Calculations_actual!$B12,HaverPull!$B$1:$YE$1,0))</f>
        <v>230.1</v>
      </c>
      <c r="DY12" s="81">
        <f>INDEX(HaverPull!$B:$YE,MATCH(Calculations_actual!DY$9,HaverPull!$B:$B,0),MATCH(Calculations_actual!$B12,HaverPull!$B$1:$YE$1,0))</f>
        <v>217.4</v>
      </c>
      <c r="DZ12" s="81">
        <f>INDEX(HaverPull!$B:$YE,MATCH(Calculations_actual!DZ$9,HaverPull!$B:$B,0),MATCH(Calculations_actual!$B12,HaverPull!$B$1:$YE$1,0))</f>
        <v>246.5</v>
      </c>
      <c r="EA12" s="81">
        <f>INDEX(HaverPull!$B:$YE,MATCH(Calculations_actual!EA$9,HaverPull!$B:$B,0),MATCH(Calculations_actual!$B12,HaverPull!$B$1:$YE$1,0))</f>
        <v>244.9</v>
      </c>
      <c r="EB12" s="81">
        <f>INDEX(HaverPull!$B:$YE,MATCH(Calculations_actual!EB$9,HaverPull!$B:$B,0),MATCH(Calculations_actual!$B12,HaverPull!$B$1:$YE$1,0))</f>
        <v>243.8</v>
      </c>
      <c r="EC12" s="81">
        <f>INDEX(HaverPull!$B:$YE,MATCH(Calculations_actual!EC$9,HaverPull!$B:$B,0),MATCH(Calculations_actual!$B12,HaverPull!$B$1:$YE$1,0))</f>
        <v>251.1</v>
      </c>
      <c r="ED12" s="81">
        <f>INDEX(HaverPull!$B:$YE,MATCH(Calculations_actual!ED$9,HaverPull!$B:$B,0),MATCH(Calculations_actual!$B12,HaverPull!$B$1:$YE$1,0))</f>
        <v>260.3</v>
      </c>
      <c r="EE12" s="81">
        <f>INDEX(HaverPull!$B:$YE,MATCH(Calculations_actual!EE$9,HaverPull!$B:$B,0),MATCH(Calculations_actual!$B12,HaverPull!$B$1:$YE$1,0))</f>
        <v>260.7</v>
      </c>
      <c r="EF12" s="81">
        <f>INDEX(HaverPull!$B:$YE,MATCH(Calculations_actual!EF$9,HaverPull!$B:$B,0),MATCH(Calculations_actual!$B12,HaverPull!$B$1:$YE$1,0))</f>
        <v>260.10000000000002</v>
      </c>
      <c r="EG12" s="81">
        <f>INDEX(HaverPull!$B:$YE,MATCH(Calculations_actual!EG$9,HaverPull!$B:$B,0),MATCH(Calculations_actual!$B12,HaverPull!$B$1:$YE$1,0))</f>
        <v>271.7</v>
      </c>
      <c r="EH12" s="81">
        <f>INDEX(HaverPull!$B:$YE,MATCH(Calculations_actual!EH$9,HaverPull!$B:$B,0),MATCH(Calculations_actual!$B12,HaverPull!$B$1:$YE$1,0))</f>
        <v>265.7</v>
      </c>
      <c r="EI12" s="81">
        <f>INDEX(HaverPull!$B:$YE,MATCH(Calculations_actual!EI$9,HaverPull!$B:$B,0),MATCH(Calculations_actual!$B12,HaverPull!$B$1:$YE$1,0))</f>
        <v>283.39999999999998</v>
      </c>
      <c r="EJ12" s="81">
        <f>INDEX(HaverPull!$B:$YE,MATCH(Calculations_actual!EJ$9,HaverPull!$B:$B,0),MATCH(Calculations_actual!$B12,HaverPull!$B$1:$YE$1,0))</f>
        <v>293</v>
      </c>
      <c r="EK12" s="81">
        <f>INDEX(HaverPull!$B:$YE,MATCH(Calculations_actual!EK$9,HaverPull!$B:$B,0),MATCH(Calculations_actual!$B12,HaverPull!$B$1:$YE$1,0))</f>
        <v>288.3</v>
      </c>
      <c r="EL12" s="81">
        <f>INDEX(HaverPull!$B:$YE,MATCH(Calculations_actual!EL$9,HaverPull!$B:$B,0),MATCH(Calculations_actual!$B12,HaverPull!$B$1:$YE$1,0))</f>
        <v>294.5</v>
      </c>
      <c r="EM12" s="81">
        <f>INDEX(HaverPull!$B:$YE,MATCH(Calculations_actual!EM$9,HaverPull!$B:$B,0),MATCH(Calculations_actual!$B12,HaverPull!$B$1:$YE$1,0))</f>
        <v>301.3</v>
      </c>
      <c r="EN12" s="81">
        <f>INDEX(HaverPull!$B:$YE,MATCH(Calculations_actual!EN$9,HaverPull!$B:$B,0),MATCH(Calculations_actual!$B12,HaverPull!$B$1:$YE$1,0))</f>
        <v>310.8</v>
      </c>
      <c r="EO12" s="81">
        <f>INDEX(HaverPull!$B:$YE,MATCH(Calculations_actual!EO$9,HaverPull!$B:$B,0),MATCH(Calculations_actual!$B12,HaverPull!$B$1:$YE$1,0))</f>
        <v>300.10000000000002</v>
      </c>
      <c r="EP12" s="81">
        <f>INDEX(HaverPull!$B:$YE,MATCH(Calculations_actual!EP$9,HaverPull!$B:$B,0),MATCH(Calculations_actual!$B12,HaverPull!$B$1:$YE$1,0))</f>
        <v>305.39999999999998</v>
      </c>
      <c r="EQ12" s="81">
        <f>INDEX(HaverPull!$B:$YE,MATCH(Calculations_actual!EQ$9,HaverPull!$B:$B,0),MATCH(Calculations_actual!$B12,HaverPull!$B$1:$YE$1,0))</f>
        <v>291.3</v>
      </c>
      <c r="ER12" s="81">
        <f>INDEX(HaverPull!$B:$YE,MATCH(Calculations_actual!ER$9,HaverPull!$B:$B,0),MATCH(Calculations_actual!$B12,HaverPull!$B$1:$YE$1,0))</f>
        <v>294.89999999999998</v>
      </c>
      <c r="ES12" s="81">
        <f>INDEX(HaverPull!$B:$YE,MATCH(Calculations_actual!ES$9,HaverPull!$B:$B,0),MATCH(Calculations_actual!$B12,HaverPull!$B$1:$YE$1,0))</f>
        <v>308.7</v>
      </c>
      <c r="ET12" s="81">
        <f>INDEX(HaverPull!$B:$YE,MATCH(Calculations_actual!ET$9,HaverPull!$B:$B,0),MATCH(Calculations_actual!$B12,HaverPull!$B$1:$YE$1,0))</f>
        <v>301.39999999999998</v>
      </c>
      <c r="EU12" s="81">
        <f>INDEX(HaverPull!$B:$YE,MATCH(Calculations_actual!EU$9,HaverPull!$B:$B,0),MATCH(Calculations_actual!$B12,HaverPull!$B$1:$YE$1,0))</f>
        <v>332.5</v>
      </c>
      <c r="EV12" s="81">
        <f>INDEX(HaverPull!$B:$YE,MATCH(Calculations_actual!EV$9,HaverPull!$B:$B,0),MATCH(Calculations_actual!$B12,HaverPull!$B$1:$YE$1,0))</f>
        <v>314.7</v>
      </c>
      <c r="EW12" s="81">
        <f>INDEX(HaverPull!$B:$YE,MATCH(Calculations_actual!EW$9,HaverPull!$B:$B,0),MATCH(Calculations_actual!$B12,HaverPull!$B$1:$YE$1,0))</f>
        <v>319.60000000000002</v>
      </c>
      <c r="EX12" s="81">
        <f>INDEX(HaverPull!$B:$YE,MATCH(Calculations_actual!EX$9,HaverPull!$B:$B,0),MATCH(Calculations_actual!$B12,HaverPull!$B$1:$YE$1,0))</f>
        <v>329.9</v>
      </c>
      <c r="EY12" s="81">
        <f>INDEX(HaverPull!$B:$YE,MATCH(Calculations_actual!EY$9,HaverPull!$B:$B,0),MATCH(Calculations_actual!$B12,HaverPull!$B$1:$YE$1,0))</f>
        <v>331.6</v>
      </c>
      <c r="EZ12" s="81">
        <f>INDEX(HaverPull!$B:$YE,MATCH(Calculations_actual!EZ$9,HaverPull!$B:$B,0),MATCH(Calculations_actual!$B12,HaverPull!$B$1:$YE$1,0))</f>
        <v>339.2</v>
      </c>
      <c r="FA12" s="81">
        <f>INDEX(HaverPull!$B:$YE,MATCH(Calculations_actual!FA$9,HaverPull!$B:$B,0),MATCH(Calculations_actual!$B12,HaverPull!$B$1:$YE$1,0))</f>
        <v>340.8</v>
      </c>
      <c r="FB12" s="81">
        <f>INDEX(HaverPull!$B:$YE,MATCH(Calculations_actual!FB$9,HaverPull!$B:$B,0),MATCH(Calculations_actual!$B12,HaverPull!$B$1:$YE$1,0))</f>
        <v>341.8</v>
      </c>
      <c r="FC12" s="81">
        <f>INDEX(HaverPull!$B:$YE,MATCH(Calculations_actual!FC$9,HaverPull!$B:$B,0),MATCH(Calculations_actual!$B12,HaverPull!$B$1:$YE$1,0))</f>
        <v>358.4</v>
      </c>
      <c r="FD12" s="81">
        <f>INDEX(HaverPull!$B:$YE,MATCH(Calculations_actual!FD$9,HaverPull!$B:$B,0),MATCH(Calculations_actual!$B12,HaverPull!$B$1:$YE$1,0))</f>
        <v>368.9</v>
      </c>
      <c r="FE12" s="81">
        <f>INDEX(HaverPull!$B:$YE,MATCH(Calculations_actual!FE$9,HaverPull!$B:$B,0),MATCH(Calculations_actual!$B12,HaverPull!$B$1:$YE$1,0))</f>
        <v>378.2</v>
      </c>
      <c r="FF12" s="81">
        <f>INDEX(HaverPull!$B:$YE,MATCH(Calculations_actual!FF$9,HaverPull!$B:$B,0),MATCH(Calculations_actual!$B12,HaverPull!$B$1:$YE$1,0))</f>
        <v>372.8</v>
      </c>
      <c r="FG12" s="81">
        <f>INDEX(HaverPull!$B:$YE,MATCH(Calculations_actual!FG$9,HaverPull!$B:$B,0),MATCH(Calculations_actual!$B12,HaverPull!$B$1:$YE$1,0))</f>
        <v>382.1</v>
      </c>
      <c r="FH12" s="81">
        <f>INDEX(HaverPull!$B:$YE,MATCH(Calculations_actual!FH$9,HaverPull!$B:$B,0),MATCH(Calculations_actual!$B12,HaverPull!$B$1:$YE$1,0))</f>
        <v>385.7</v>
      </c>
      <c r="FI12" s="81">
        <f>INDEX(HaverPull!$B:$YE,MATCH(Calculations_actual!FI$9,HaverPull!$B:$B,0),MATCH(Calculations_actual!$B12,HaverPull!$B$1:$YE$1,0))</f>
        <v>405.6</v>
      </c>
      <c r="FJ12" s="81">
        <f>INDEX(HaverPull!$B:$YE,MATCH(Calculations_actual!FJ$9,HaverPull!$B:$B,0),MATCH(Calculations_actual!$B12,HaverPull!$B$1:$YE$1,0))</f>
        <v>414.1</v>
      </c>
      <c r="FK12" s="81">
        <f>INDEX(HaverPull!$B:$YE,MATCH(Calculations_actual!FK$9,HaverPull!$B:$B,0),MATCH(Calculations_actual!$B12,HaverPull!$B$1:$YE$1,0))</f>
        <v>418.8</v>
      </c>
      <c r="FL12" s="81">
        <f>INDEX(HaverPull!$B:$YE,MATCH(Calculations_actual!FL$9,HaverPull!$B:$B,0),MATCH(Calculations_actual!$B12,HaverPull!$B$1:$YE$1,0))</f>
        <v>409.7</v>
      </c>
      <c r="FM12" s="81">
        <f>INDEX(HaverPull!$B:$YE,MATCH(Calculations_actual!FM$9,HaverPull!$B:$B,0),MATCH(Calculations_actual!$B12,HaverPull!$B$1:$YE$1,0))</f>
        <v>396.4</v>
      </c>
      <c r="FN12" s="81">
        <f>INDEX(HaverPull!$B:$YE,MATCH(Calculations_actual!FN$9,HaverPull!$B:$B,0),MATCH(Calculations_actual!$B12,HaverPull!$B$1:$YE$1,0))</f>
        <v>399.3</v>
      </c>
      <c r="FO12" s="81">
        <f>INDEX(HaverPull!$B:$YE,MATCH(Calculations_actual!FO$9,HaverPull!$B:$B,0),MATCH(Calculations_actual!$B12,HaverPull!$B$1:$YE$1,0))</f>
        <v>400.6</v>
      </c>
      <c r="FP12" s="81">
        <f>INDEX(HaverPull!$B:$YE,MATCH(Calculations_actual!FP$9,HaverPull!$B:$B,0),MATCH(Calculations_actual!$B12,HaverPull!$B$1:$YE$1,0))</f>
        <v>421.7</v>
      </c>
      <c r="FQ12" s="81">
        <f>INDEX(HaverPull!$B:$YE,MATCH(Calculations_actual!FQ$9,HaverPull!$B:$B,0),MATCH(Calculations_actual!$B12,HaverPull!$B$1:$YE$1,0))</f>
        <v>419</v>
      </c>
      <c r="FR12" s="81">
        <f>INDEX(HaverPull!$B:$YE,MATCH(Calculations_actual!FR$9,HaverPull!$B:$B,0),MATCH(Calculations_actual!$B12,HaverPull!$B$1:$YE$1,0))</f>
        <v>428.9</v>
      </c>
      <c r="FS12" s="81">
        <f>INDEX(HaverPull!$B:$YE,MATCH(Calculations_actual!FS$9,HaverPull!$B:$B,0),MATCH(Calculations_actual!$B12,HaverPull!$B$1:$YE$1,0))</f>
        <v>424.8</v>
      </c>
      <c r="FT12" s="81">
        <f>INDEX(HaverPull!$B:$YE,MATCH(Calculations_actual!FT$9,HaverPull!$B:$B,0),MATCH(Calculations_actual!$B12,HaverPull!$B$1:$YE$1,0))</f>
        <v>438.4</v>
      </c>
      <c r="FU12" s="81">
        <f>INDEX(HaverPull!$B:$YE,MATCH(Calculations_actual!FU$9,HaverPull!$B:$B,0),MATCH(Calculations_actual!$B12,HaverPull!$B$1:$YE$1,0))</f>
        <v>448.2</v>
      </c>
      <c r="FV12" s="81">
        <f>INDEX(HaverPull!$B:$YE,MATCH(Calculations_actual!FV$9,HaverPull!$B:$B,0),MATCH(Calculations_actual!$B12,HaverPull!$B$1:$YE$1,0))</f>
        <v>448.6</v>
      </c>
      <c r="FW12" s="81">
        <f>INDEX(HaverPull!$B:$YE,MATCH(Calculations_actual!FW$9,HaverPull!$B:$B,0),MATCH(Calculations_actual!$B12,HaverPull!$B$1:$YE$1,0))</f>
        <v>459.4</v>
      </c>
      <c r="FX12" s="81">
        <f>INDEX(HaverPull!$B:$YE,MATCH(Calculations_actual!FX$9,HaverPull!$B:$B,0),MATCH(Calculations_actual!$B12,HaverPull!$B$1:$YE$1,0))</f>
        <v>481.5</v>
      </c>
      <c r="FY12" s="81">
        <f>INDEX(HaverPull!$B:$YE,MATCH(Calculations_actual!FY$9,HaverPull!$B:$B,0),MATCH(Calculations_actual!$B12,HaverPull!$B$1:$YE$1,0))</f>
        <v>507.3</v>
      </c>
      <c r="FZ12" s="81">
        <f>INDEX(HaverPull!$B:$YE,MATCH(Calculations_actual!FZ$9,HaverPull!$B:$B,0),MATCH(Calculations_actual!$B12,HaverPull!$B$1:$YE$1,0))</f>
        <v>515.5</v>
      </c>
      <c r="GA12" s="81">
        <f>INDEX(HaverPull!$B:$YE,MATCH(Calculations_actual!GA$9,HaverPull!$B:$B,0),MATCH(Calculations_actual!$B12,HaverPull!$B$1:$YE$1,0))</f>
        <v>523.70000000000005</v>
      </c>
      <c r="GB12" s="81">
        <f>INDEX(HaverPull!$B:$YE,MATCH(Calculations_actual!GB$9,HaverPull!$B:$B,0),MATCH(Calculations_actual!$B12,HaverPull!$B$1:$YE$1,0))</f>
        <v>538</v>
      </c>
      <c r="GC12" s="81">
        <f>INDEX(HaverPull!$B:$YE,MATCH(Calculations_actual!GC$9,HaverPull!$B:$B,0),MATCH(Calculations_actual!$B12,HaverPull!$B$1:$YE$1,0))</f>
        <v>540.5</v>
      </c>
      <c r="GD12" s="81">
        <f>INDEX(HaverPull!$B:$YE,MATCH(Calculations_actual!GD$9,HaverPull!$B:$B,0),MATCH(Calculations_actual!$B12,HaverPull!$B$1:$YE$1,0))</f>
        <v>541.70000000000005</v>
      </c>
      <c r="GE12" s="81">
        <f>INDEX(HaverPull!$B:$YE,MATCH(Calculations_actual!GE$9,HaverPull!$B:$B,0),MATCH(Calculations_actual!$B12,HaverPull!$B$1:$YE$1,0))</f>
        <v>550.20000000000005</v>
      </c>
      <c r="GF12" s="81">
        <f>INDEX(HaverPull!$B:$YE,MATCH(Calculations_actual!GF$9,HaverPull!$B:$B,0),MATCH(Calculations_actual!$B12,HaverPull!$B$1:$YE$1,0))</f>
        <v>558.6</v>
      </c>
      <c r="GG12" s="81">
        <f>INDEX(HaverPull!$B:$YE,MATCH(Calculations_actual!GG$9,HaverPull!$B:$B,0),MATCH(Calculations_actual!$B12,HaverPull!$B$1:$YE$1,0))</f>
        <v>566.5</v>
      </c>
      <c r="GH12" s="81">
        <f>INDEX(HaverPull!$B:$YE,MATCH(Calculations_actual!GH$9,HaverPull!$B:$B,0),MATCH(Calculations_actual!$B12,HaverPull!$B$1:$YE$1,0))</f>
        <v>575.79999999999995</v>
      </c>
      <c r="GI12" s="81">
        <f>INDEX(HaverPull!$B:$YE,MATCH(Calculations_actual!GI$9,HaverPull!$B:$B,0),MATCH(Calculations_actual!$B12,HaverPull!$B$1:$YE$1,0))</f>
        <v>573.6</v>
      </c>
      <c r="GJ12" s="81">
        <f>INDEX(HaverPull!$B:$YE,MATCH(Calculations_actual!GJ$9,HaverPull!$B:$B,0),MATCH(Calculations_actual!$B12,HaverPull!$B$1:$YE$1,0))</f>
        <v>569.29999999999995</v>
      </c>
      <c r="GK12" s="81">
        <f>INDEX(HaverPull!$B:$YE,MATCH(Calculations_actual!GK$9,HaverPull!$B:$B,0),MATCH(Calculations_actual!$B12,HaverPull!$B$1:$YE$1,0))</f>
        <v>583.6</v>
      </c>
      <c r="GL12" s="81">
        <f>INDEX(HaverPull!$B:$YE,MATCH(Calculations_actual!GL$9,HaverPull!$B:$B,0),MATCH(Calculations_actual!$B12,HaverPull!$B$1:$YE$1,0))</f>
        <v>583.20000000000005</v>
      </c>
      <c r="GM12" s="81">
        <f>INDEX(HaverPull!$B:$YE,MATCH(Calculations_actual!GM$9,HaverPull!$B:$B,0),MATCH(Calculations_actual!$B12,HaverPull!$B$1:$YE$1,0))</f>
        <v>590.29999999999995</v>
      </c>
      <c r="GN12" s="81">
        <f>INDEX(HaverPull!$B:$YE,MATCH(Calculations_actual!GN$9,HaverPull!$B:$B,0),MATCH(Calculations_actual!$B12,HaverPull!$B$1:$YE$1,0))</f>
        <v>602.1</v>
      </c>
      <c r="GO12" s="81" t="e">
        <f>INDEX(HaverPull!$B:$YE,MATCH(Calculations_actual!GO$9,HaverPull!$B:$B,0),MATCH(Calculations_actual!$B12,HaverPull!$B$1:$YE$1,0))</f>
        <v>#N/A</v>
      </c>
      <c r="GP12" s="81" t="e">
        <f>INDEX(HaverPull!$B:$YE,MATCH(Calculations_actual!GP$9,HaverPull!$B:$B,0),MATCH(Calculations_actual!$B12,HaverPull!$B$1:$YE$1,0))</f>
        <v>#N/A</v>
      </c>
      <c r="GQ12" s="81" t="e">
        <f>INDEX(HaverPull!$B:$YE,MATCH(Calculations_actual!GQ$9,HaverPull!$B:$B,0),MATCH(Calculations_actual!$B12,HaverPull!$B$1:$YE$1,0))</f>
        <v>#N/A</v>
      </c>
      <c r="GR12" s="81" t="e">
        <f>INDEX(HaverPull!$B:$YE,MATCH(Calculations_actual!GR$9,HaverPull!$B:$B,0),MATCH(Calculations_actual!$B12,HaverPull!$B$1:$YE$1,0))</f>
        <v>#N/A</v>
      </c>
      <c r="GS12" s="81" t="e">
        <f>INDEX(HaverPull!$B:$YE,MATCH(Calculations_actual!GS$9,HaverPull!$B:$B,0),MATCH(Calculations_actual!$B12,HaverPull!$B$1:$YE$1,0))</f>
        <v>#N/A</v>
      </c>
      <c r="GT12" s="81" t="e">
        <f>INDEX(HaverPull!$B:$YE,MATCH(Calculations_actual!GT$9,HaverPull!$B:$B,0),MATCH(Calculations_actual!$B12,HaverPull!$B$1:$YE$1,0))</f>
        <v>#N/A</v>
      </c>
      <c r="GU12" s="81" t="e">
        <f>INDEX(HaverPull!$B:$YE,MATCH(Calculations_actual!GU$9,HaverPull!$B:$B,0),MATCH(Calculations_actual!$B12,HaverPull!$B$1:$YE$1,0))</f>
        <v>#N/A</v>
      </c>
      <c r="GV12" s="81" t="e">
        <f>INDEX(HaverPull!$B:$YE,MATCH(Calculations_actual!GV$9,HaverPull!$B:$B,0),MATCH(Calculations_actual!$B12,HaverPull!$B$1:$YE$1,0))</f>
        <v>#N/A</v>
      </c>
    </row>
    <row r="13" spans="1:206">
      <c r="A13" s="7" t="s">
        <v>175</v>
      </c>
      <c r="B13" s="83" t="s">
        <v>18</v>
      </c>
      <c r="C13" s="81">
        <f>INDEX(HaverPull!$B:$YE,MATCH(Calculations_actual!C$9,HaverPull!$B:$B,0),MATCH(Calculations_actual!$B13,HaverPull!$B$1:$YE$1,0))</f>
        <v>63</v>
      </c>
      <c r="D13" s="81">
        <f>INDEX(HaverPull!$B:$YE,MATCH(Calculations_actual!D$9,HaverPull!$B:$B,0),MATCH(Calculations_actual!$B13,HaverPull!$B$1:$YE$1,0))</f>
        <v>73.099999999999994</v>
      </c>
      <c r="E13" s="81">
        <f>INDEX(HaverPull!$B:$YE,MATCH(Calculations_actual!E$9,HaverPull!$B:$B,0),MATCH(Calculations_actual!$B13,HaverPull!$B$1:$YE$1,0))</f>
        <v>73.5</v>
      </c>
      <c r="F13" s="81">
        <f>INDEX(HaverPull!$B:$YE,MATCH(Calculations_actual!F$9,HaverPull!$B:$B,0),MATCH(Calculations_actual!$B13,HaverPull!$B$1:$YE$1,0))</f>
        <v>77.400000000000006</v>
      </c>
      <c r="G13" s="81">
        <f>INDEX(HaverPull!$B:$YE,MATCH(Calculations_actual!G$9,HaverPull!$B:$B,0),MATCH(Calculations_actual!$B13,HaverPull!$B$1:$YE$1,0))</f>
        <v>79.3</v>
      </c>
      <c r="H13" s="81">
        <f>INDEX(HaverPull!$B:$YE,MATCH(Calculations_actual!H$9,HaverPull!$B:$B,0),MATCH(Calculations_actual!$B13,HaverPull!$B$1:$YE$1,0))</f>
        <v>86.9</v>
      </c>
      <c r="I13" s="81">
        <f>INDEX(HaverPull!$B:$YE,MATCH(Calculations_actual!I$9,HaverPull!$B:$B,0),MATCH(Calculations_actual!$B13,HaverPull!$B$1:$YE$1,0))</f>
        <v>86.9</v>
      </c>
      <c r="J13" s="81">
        <f>INDEX(HaverPull!$B:$YE,MATCH(Calculations_actual!J$9,HaverPull!$B:$B,0),MATCH(Calculations_actual!$B13,HaverPull!$B$1:$YE$1,0))</f>
        <v>88.5</v>
      </c>
      <c r="K13" s="81">
        <f>INDEX(HaverPull!$B:$YE,MATCH(Calculations_actual!K$9,HaverPull!$B:$B,0),MATCH(Calculations_actual!$B13,HaverPull!$B$1:$YE$1,0))</f>
        <v>91.4</v>
      </c>
      <c r="L13" s="81">
        <f>INDEX(HaverPull!$B:$YE,MATCH(Calculations_actual!L$9,HaverPull!$B:$B,0),MATCH(Calculations_actual!$B13,HaverPull!$B$1:$YE$1,0))</f>
        <v>91.9</v>
      </c>
      <c r="M13" s="81">
        <f>INDEX(HaverPull!$B:$YE,MATCH(Calculations_actual!M$9,HaverPull!$B:$B,0),MATCH(Calculations_actual!$B13,HaverPull!$B$1:$YE$1,0))</f>
        <v>92.9</v>
      </c>
      <c r="N13" s="81">
        <f>INDEX(HaverPull!$B:$YE,MATCH(Calculations_actual!N$9,HaverPull!$B:$B,0),MATCH(Calculations_actual!$B13,HaverPull!$B$1:$YE$1,0))</f>
        <v>103.1</v>
      </c>
      <c r="O13" s="81">
        <f>INDEX(HaverPull!$B:$YE,MATCH(Calculations_actual!O$9,HaverPull!$B:$B,0),MATCH(Calculations_actual!$B13,HaverPull!$B$1:$YE$1,0))</f>
        <v>105.4</v>
      </c>
      <c r="P13" s="81">
        <f>INDEX(HaverPull!$B:$YE,MATCH(Calculations_actual!P$9,HaverPull!$B:$B,0),MATCH(Calculations_actual!$B13,HaverPull!$B$1:$YE$1,0))</f>
        <v>107.6</v>
      </c>
      <c r="Q13" s="81">
        <f>INDEX(HaverPull!$B:$YE,MATCH(Calculations_actual!Q$9,HaverPull!$B:$B,0),MATCH(Calculations_actual!$B13,HaverPull!$B$1:$YE$1,0))</f>
        <v>109.2</v>
      </c>
      <c r="R13" s="81">
        <f>INDEX(HaverPull!$B:$YE,MATCH(Calculations_actual!R$9,HaverPull!$B:$B,0),MATCH(Calculations_actual!$B13,HaverPull!$B$1:$YE$1,0))</f>
        <v>112.3</v>
      </c>
      <c r="S13" s="81">
        <f>INDEX(HaverPull!$B:$YE,MATCH(Calculations_actual!S$9,HaverPull!$B:$B,0),MATCH(Calculations_actual!$B13,HaverPull!$B$1:$YE$1,0))</f>
        <v>117.5</v>
      </c>
      <c r="T13" s="81">
        <f>INDEX(HaverPull!$B:$YE,MATCH(Calculations_actual!T$9,HaverPull!$B:$B,0),MATCH(Calculations_actual!$B13,HaverPull!$B$1:$YE$1,0))</f>
        <v>125.4</v>
      </c>
      <c r="U13" s="81">
        <f>INDEX(HaverPull!$B:$YE,MATCH(Calculations_actual!U$9,HaverPull!$B:$B,0),MATCH(Calculations_actual!$B13,HaverPull!$B$1:$YE$1,0))</f>
        <v>132.19999999999999</v>
      </c>
      <c r="V13" s="81">
        <f>INDEX(HaverPull!$B:$YE,MATCH(Calculations_actual!V$9,HaverPull!$B:$B,0),MATCH(Calculations_actual!$B13,HaverPull!$B$1:$YE$1,0))</f>
        <v>139.1</v>
      </c>
      <c r="W13" s="81">
        <f>INDEX(HaverPull!$B:$YE,MATCH(Calculations_actual!W$9,HaverPull!$B:$B,0),MATCH(Calculations_actual!$B13,HaverPull!$B$1:$YE$1,0))</f>
        <v>149.80000000000001</v>
      </c>
      <c r="X13" s="81">
        <f>INDEX(HaverPull!$B:$YE,MATCH(Calculations_actual!X$9,HaverPull!$B:$B,0),MATCH(Calculations_actual!$B13,HaverPull!$B$1:$YE$1,0))</f>
        <v>164.6</v>
      </c>
      <c r="Y13" s="81">
        <f>INDEX(HaverPull!$B:$YE,MATCH(Calculations_actual!Y$9,HaverPull!$B:$B,0),MATCH(Calculations_actual!$B13,HaverPull!$B$1:$YE$1,0))</f>
        <v>167.7</v>
      </c>
      <c r="Z13" s="81">
        <f>INDEX(HaverPull!$B:$YE,MATCH(Calculations_actual!Z$9,HaverPull!$B:$B,0),MATCH(Calculations_actual!$B13,HaverPull!$B$1:$YE$1,0))</f>
        <v>170.4</v>
      </c>
      <c r="AA13" s="81">
        <f>INDEX(HaverPull!$B:$YE,MATCH(Calculations_actual!AA$9,HaverPull!$B:$B,0),MATCH(Calculations_actual!$B13,HaverPull!$B$1:$YE$1,0))</f>
        <v>174.7</v>
      </c>
      <c r="AB13" s="81">
        <f>INDEX(HaverPull!$B:$YE,MATCH(Calculations_actual!AB$9,HaverPull!$B:$B,0),MATCH(Calculations_actual!$B13,HaverPull!$B$1:$YE$1,0))</f>
        <v>173.1</v>
      </c>
      <c r="AC13" s="81">
        <f>INDEX(HaverPull!$B:$YE,MATCH(Calculations_actual!AC$9,HaverPull!$B:$B,0),MATCH(Calculations_actual!$B13,HaverPull!$B$1:$YE$1,0))</f>
        <v>180.1</v>
      </c>
      <c r="AD13" s="81">
        <f>INDEX(HaverPull!$B:$YE,MATCH(Calculations_actual!AD$9,HaverPull!$B:$B,0),MATCH(Calculations_actual!$B13,HaverPull!$B$1:$YE$1,0))</f>
        <v>182.7</v>
      </c>
      <c r="AE13" s="81">
        <f>INDEX(HaverPull!$B:$YE,MATCH(Calculations_actual!AE$9,HaverPull!$B:$B,0),MATCH(Calculations_actual!$B13,HaverPull!$B$1:$YE$1,0))</f>
        <v>185.5</v>
      </c>
      <c r="AF13" s="81">
        <f>INDEX(HaverPull!$B:$YE,MATCH(Calculations_actual!AF$9,HaverPull!$B:$B,0),MATCH(Calculations_actual!$B13,HaverPull!$B$1:$YE$1,0))</f>
        <v>186.4</v>
      </c>
      <c r="AG13" s="81">
        <f>INDEX(HaverPull!$B:$YE,MATCH(Calculations_actual!AG$9,HaverPull!$B:$B,0),MATCH(Calculations_actual!$B13,HaverPull!$B$1:$YE$1,0))</f>
        <v>191.7</v>
      </c>
      <c r="AH13" s="81">
        <f>INDEX(HaverPull!$B:$YE,MATCH(Calculations_actual!AH$9,HaverPull!$B:$B,0),MATCH(Calculations_actual!$B13,HaverPull!$B$1:$YE$1,0))</f>
        <v>194.3</v>
      </c>
      <c r="AI13" s="81">
        <f>INDEX(HaverPull!$B:$YE,MATCH(Calculations_actual!AI$9,HaverPull!$B:$B,0),MATCH(Calculations_actual!$B13,HaverPull!$B$1:$YE$1,0))</f>
        <v>197.7</v>
      </c>
      <c r="AJ13" s="81">
        <f>INDEX(HaverPull!$B:$YE,MATCH(Calculations_actual!AJ$9,HaverPull!$B:$B,0),MATCH(Calculations_actual!$B13,HaverPull!$B$1:$YE$1,0))</f>
        <v>199</v>
      </c>
      <c r="AK13" s="81">
        <f>INDEX(HaverPull!$B:$YE,MATCH(Calculations_actual!AK$9,HaverPull!$B:$B,0),MATCH(Calculations_actual!$B13,HaverPull!$B$1:$YE$1,0))</f>
        <v>207.1</v>
      </c>
      <c r="AL13" s="81">
        <f>INDEX(HaverPull!$B:$YE,MATCH(Calculations_actual!AL$9,HaverPull!$B:$B,0),MATCH(Calculations_actual!$B13,HaverPull!$B$1:$YE$1,0))</f>
        <v>209.9</v>
      </c>
      <c r="AM13" s="81">
        <f>INDEX(HaverPull!$B:$YE,MATCH(Calculations_actual!AM$9,HaverPull!$B:$B,0),MATCH(Calculations_actual!$B13,HaverPull!$B$1:$YE$1,0))</f>
        <v>214.9</v>
      </c>
      <c r="AN13" s="81">
        <f>INDEX(HaverPull!$B:$YE,MATCH(Calculations_actual!AN$9,HaverPull!$B:$B,0),MATCH(Calculations_actual!$B13,HaverPull!$B$1:$YE$1,0))</f>
        <v>219.2</v>
      </c>
      <c r="AO13" s="81">
        <f>INDEX(HaverPull!$B:$YE,MATCH(Calculations_actual!AO$9,HaverPull!$B:$B,0),MATCH(Calculations_actual!$B13,HaverPull!$B$1:$YE$1,0))</f>
        <v>234.6</v>
      </c>
      <c r="AP13" s="81">
        <f>INDEX(HaverPull!$B:$YE,MATCH(Calculations_actual!AP$9,HaverPull!$B:$B,0),MATCH(Calculations_actual!$B13,HaverPull!$B$1:$YE$1,0))</f>
        <v>240.7</v>
      </c>
      <c r="AQ13" s="81">
        <f>INDEX(HaverPull!$B:$YE,MATCH(Calculations_actual!AQ$9,HaverPull!$B:$B,0),MATCH(Calculations_actual!$B13,HaverPull!$B$1:$YE$1,0))</f>
        <v>251.2</v>
      </c>
      <c r="AR13" s="81">
        <f>INDEX(HaverPull!$B:$YE,MATCH(Calculations_actual!AR$9,HaverPull!$B:$B,0),MATCH(Calculations_actual!$B13,HaverPull!$B$1:$YE$1,0))</f>
        <v>256.2</v>
      </c>
      <c r="AS13" s="81">
        <f>INDEX(HaverPull!$B:$YE,MATCH(Calculations_actual!AS$9,HaverPull!$B:$B,0),MATCH(Calculations_actual!$B13,HaverPull!$B$1:$YE$1,0))</f>
        <v>287.89999999999998</v>
      </c>
      <c r="AT13" s="81">
        <f>INDEX(HaverPull!$B:$YE,MATCH(Calculations_actual!AT$9,HaverPull!$B:$B,0),MATCH(Calculations_actual!$B13,HaverPull!$B$1:$YE$1,0))</f>
        <v>290.7</v>
      </c>
      <c r="AU13" s="81">
        <f>INDEX(HaverPull!$B:$YE,MATCH(Calculations_actual!AU$9,HaverPull!$B:$B,0),MATCH(Calculations_actual!$B13,HaverPull!$B$1:$YE$1,0))</f>
        <v>296.10000000000002</v>
      </c>
      <c r="AV13" s="81">
        <f>INDEX(HaverPull!$B:$YE,MATCH(Calculations_actual!AV$9,HaverPull!$B:$B,0),MATCH(Calculations_actual!$B13,HaverPull!$B$1:$YE$1,0))</f>
        <v>299</v>
      </c>
      <c r="AW13" s="81">
        <f>INDEX(HaverPull!$B:$YE,MATCH(Calculations_actual!AW$9,HaverPull!$B:$B,0),MATCH(Calculations_actual!$B13,HaverPull!$B$1:$YE$1,0))</f>
        <v>317</v>
      </c>
      <c r="AX13" s="81">
        <f>INDEX(HaverPull!$B:$YE,MATCH(Calculations_actual!AX$9,HaverPull!$B:$B,0),MATCH(Calculations_actual!$B13,HaverPull!$B$1:$YE$1,0))</f>
        <v>319.2</v>
      </c>
      <c r="AY13" s="81">
        <f>INDEX(HaverPull!$B:$YE,MATCH(Calculations_actual!AY$9,HaverPull!$B:$B,0),MATCH(Calculations_actual!$B13,HaverPull!$B$1:$YE$1,0))</f>
        <v>324.3</v>
      </c>
      <c r="AZ13" s="81">
        <f>INDEX(HaverPull!$B:$YE,MATCH(Calculations_actual!AZ$9,HaverPull!$B:$B,0),MATCH(Calculations_actual!$B13,HaverPull!$B$1:$YE$1,0))</f>
        <v>333.2</v>
      </c>
      <c r="BA13" s="81">
        <f>INDEX(HaverPull!$B:$YE,MATCH(Calculations_actual!BA$9,HaverPull!$B:$B,0),MATCH(Calculations_actual!$B13,HaverPull!$B$1:$YE$1,0))</f>
        <v>349.7</v>
      </c>
      <c r="BB13" s="81">
        <f>INDEX(HaverPull!$B:$YE,MATCH(Calculations_actual!BB$9,HaverPull!$B:$B,0),MATCH(Calculations_actual!$B13,HaverPull!$B$1:$YE$1,0))</f>
        <v>365.2</v>
      </c>
      <c r="BC13" s="81">
        <f>INDEX(HaverPull!$B:$YE,MATCH(Calculations_actual!BC$9,HaverPull!$B:$B,0),MATCH(Calculations_actual!$B13,HaverPull!$B$1:$YE$1,0))</f>
        <v>368</v>
      </c>
      <c r="BD13" s="81">
        <f>INDEX(HaverPull!$B:$YE,MATCH(Calculations_actual!BD$9,HaverPull!$B:$B,0),MATCH(Calculations_actual!$B13,HaverPull!$B$1:$YE$1,0))</f>
        <v>373.7</v>
      </c>
      <c r="BE13" s="81">
        <f>INDEX(HaverPull!$B:$YE,MATCH(Calculations_actual!BE$9,HaverPull!$B:$B,0),MATCH(Calculations_actual!$B13,HaverPull!$B$1:$YE$1,0))</f>
        <v>368.5</v>
      </c>
      <c r="BF13" s="81">
        <f>INDEX(HaverPull!$B:$YE,MATCH(Calculations_actual!BF$9,HaverPull!$B:$B,0),MATCH(Calculations_actual!$B13,HaverPull!$B$1:$YE$1,0))</f>
        <v>371.8</v>
      </c>
      <c r="BG13" s="81">
        <f>INDEX(HaverPull!$B:$YE,MATCH(Calculations_actual!BG$9,HaverPull!$B:$B,0),MATCH(Calculations_actual!$B13,HaverPull!$B$1:$YE$1,0))</f>
        <v>376.3</v>
      </c>
      <c r="BH13" s="81">
        <f>INDEX(HaverPull!$B:$YE,MATCH(Calculations_actual!BH$9,HaverPull!$B:$B,0),MATCH(Calculations_actual!$B13,HaverPull!$B$1:$YE$1,0))</f>
        <v>379</v>
      </c>
      <c r="BI13" s="81">
        <f>INDEX(HaverPull!$B:$YE,MATCH(Calculations_actual!BI$9,HaverPull!$B:$B,0),MATCH(Calculations_actual!$B13,HaverPull!$B$1:$YE$1,0))</f>
        <v>380.4</v>
      </c>
      <c r="BJ13" s="81">
        <f>INDEX(HaverPull!$B:$YE,MATCH(Calculations_actual!BJ$9,HaverPull!$B:$B,0),MATCH(Calculations_actual!$B13,HaverPull!$B$1:$YE$1,0))</f>
        <v>387.9</v>
      </c>
      <c r="BK13" s="81">
        <f>INDEX(HaverPull!$B:$YE,MATCH(Calculations_actual!BK$9,HaverPull!$B:$B,0),MATCH(Calculations_actual!$B13,HaverPull!$B$1:$YE$1,0))</f>
        <v>398.1</v>
      </c>
      <c r="BL13" s="81">
        <f>INDEX(HaverPull!$B:$YE,MATCH(Calculations_actual!BL$9,HaverPull!$B:$B,0),MATCH(Calculations_actual!$B13,HaverPull!$B$1:$YE$1,0))</f>
        <v>400.5</v>
      </c>
      <c r="BM13" s="81">
        <f>INDEX(HaverPull!$B:$YE,MATCH(Calculations_actual!BM$9,HaverPull!$B:$B,0),MATCH(Calculations_actual!$B13,HaverPull!$B$1:$YE$1,0))</f>
        <v>405.6</v>
      </c>
      <c r="BN13" s="81">
        <f>INDEX(HaverPull!$B:$YE,MATCH(Calculations_actual!BN$9,HaverPull!$B:$B,0),MATCH(Calculations_actual!$B13,HaverPull!$B$1:$YE$1,0))</f>
        <v>408.3</v>
      </c>
      <c r="BO13" s="81">
        <f>INDEX(HaverPull!$B:$YE,MATCH(Calculations_actual!BO$9,HaverPull!$B:$B,0),MATCH(Calculations_actual!$B13,HaverPull!$B$1:$YE$1,0))</f>
        <v>419.9</v>
      </c>
      <c r="BP13" s="81">
        <f>INDEX(HaverPull!$B:$YE,MATCH(Calculations_actual!BP$9,HaverPull!$B:$B,0),MATCH(Calculations_actual!$B13,HaverPull!$B$1:$YE$1,0))</f>
        <v>425.6</v>
      </c>
      <c r="BQ13" s="81">
        <f>INDEX(HaverPull!$B:$YE,MATCH(Calculations_actual!BQ$9,HaverPull!$B:$B,0),MATCH(Calculations_actual!$B13,HaverPull!$B$1:$YE$1,0))</f>
        <v>433.1</v>
      </c>
      <c r="BR13" s="81">
        <f>INDEX(HaverPull!$B:$YE,MATCH(Calculations_actual!BR$9,HaverPull!$B:$B,0),MATCH(Calculations_actual!$B13,HaverPull!$B$1:$YE$1,0))</f>
        <v>435.8</v>
      </c>
      <c r="BS13" s="81">
        <f>INDEX(HaverPull!$B:$YE,MATCH(Calculations_actual!BS$9,HaverPull!$B:$B,0),MATCH(Calculations_actual!$B13,HaverPull!$B$1:$YE$1,0))</f>
        <v>441.9</v>
      </c>
      <c r="BT13" s="81">
        <f>INDEX(HaverPull!$B:$YE,MATCH(Calculations_actual!BT$9,HaverPull!$B:$B,0),MATCH(Calculations_actual!$B13,HaverPull!$B$1:$YE$1,0))</f>
        <v>447.5</v>
      </c>
      <c r="BU13" s="81">
        <f>INDEX(HaverPull!$B:$YE,MATCH(Calculations_actual!BU$9,HaverPull!$B:$B,0),MATCH(Calculations_actual!$B13,HaverPull!$B$1:$YE$1,0))</f>
        <v>449.4</v>
      </c>
      <c r="BV13" s="81">
        <f>INDEX(HaverPull!$B:$YE,MATCH(Calculations_actual!BV$9,HaverPull!$B:$B,0),MATCH(Calculations_actual!$B13,HaverPull!$B$1:$YE$1,0))</f>
        <v>452.8</v>
      </c>
      <c r="BW13" s="81">
        <f>INDEX(HaverPull!$B:$YE,MATCH(Calculations_actual!BW$9,HaverPull!$B:$B,0),MATCH(Calculations_actual!$B13,HaverPull!$B$1:$YE$1,0))</f>
        <v>470.3</v>
      </c>
      <c r="BX13" s="81">
        <f>INDEX(HaverPull!$B:$YE,MATCH(Calculations_actual!BX$9,HaverPull!$B:$B,0),MATCH(Calculations_actual!$B13,HaverPull!$B$1:$YE$1,0))</f>
        <v>473.4</v>
      </c>
      <c r="BY13" s="81">
        <f>INDEX(HaverPull!$B:$YE,MATCH(Calculations_actual!BY$9,HaverPull!$B:$B,0),MATCH(Calculations_actual!$B13,HaverPull!$B$1:$YE$1,0))</f>
        <v>478.8</v>
      </c>
      <c r="BZ13" s="81">
        <f>INDEX(HaverPull!$B:$YE,MATCH(Calculations_actual!BZ$9,HaverPull!$B:$B,0),MATCH(Calculations_actual!$B13,HaverPull!$B$1:$YE$1,0))</f>
        <v>484.9</v>
      </c>
      <c r="CA13" s="81">
        <f>INDEX(HaverPull!$B:$YE,MATCH(Calculations_actual!CA$9,HaverPull!$B:$B,0),MATCH(Calculations_actual!$B13,HaverPull!$B$1:$YE$1,0))</f>
        <v>508.2</v>
      </c>
      <c r="CB13" s="81">
        <f>INDEX(HaverPull!$B:$YE,MATCH(Calculations_actual!CB$9,HaverPull!$B:$B,0),MATCH(Calculations_actual!$B13,HaverPull!$B$1:$YE$1,0))</f>
        <v>515.70000000000005</v>
      </c>
      <c r="CC13" s="81">
        <f>INDEX(HaverPull!$B:$YE,MATCH(Calculations_actual!CC$9,HaverPull!$B:$B,0),MATCH(Calculations_actual!$B13,HaverPull!$B$1:$YE$1,0))</f>
        <v>524.70000000000005</v>
      </c>
      <c r="CD13" s="81">
        <f>INDEX(HaverPull!$B:$YE,MATCH(Calculations_actual!CD$9,HaverPull!$B:$B,0),MATCH(Calculations_actual!$B13,HaverPull!$B$1:$YE$1,0))</f>
        <v>535.79999999999995</v>
      </c>
      <c r="CE13" s="81">
        <f>INDEX(HaverPull!$B:$YE,MATCH(Calculations_actual!CE$9,HaverPull!$B:$B,0),MATCH(Calculations_actual!$B13,HaverPull!$B$1:$YE$1,0))</f>
        <v>556.20000000000005</v>
      </c>
      <c r="CF13" s="81">
        <f>INDEX(HaverPull!$B:$YE,MATCH(Calculations_actual!CF$9,HaverPull!$B:$B,0),MATCH(Calculations_actual!$B13,HaverPull!$B$1:$YE$1,0))</f>
        <v>567.5</v>
      </c>
      <c r="CG13" s="81">
        <f>INDEX(HaverPull!$B:$YE,MATCH(Calculations_actual!CG$9,HaverPull!$B:$B,0),MATCH(Calculations_actual!$B13,HaverPull!$B$1:$YE$1,0))</f>
        <v>578.1</v>
      </c>
      <c r="CH13" s="81">
        <f>INDEX(HaverPull!$B:$YE,MATCH(Calculations_actual!CH$9,HaverPull!$B:$B,0),MATCH(Calculations_actual!$B13,HaverPull!$B$1:$YE$1,0))</f>
        <v>596.79999999999995</v>
      </c>
      <c r="CI13" s="81">
        <f>INDEX(HaverPull!$B:$YE,MATCH(Calculations_actual!CI$9,HaverPull!$B:$B,0),MATCH(Calculations_actual!$B13,HaverPull!$B$1:$YE$1,0))</f>
        <v>622.5</v>
      </c>
      <c r="CJ13" s="81">
        <f>INDEX(HaverPull!$B:$YE,MATCH(Calculations_actual!CJ$9,HaverPull!$B:$B,0),MATCH(Calculations_actual!$B13,HaverPull!$B$1:$YE$1,0))</f>
        <v>643.5</v>
      </c>
      <c r="CK13" s="81">
        <f>INDEX(HaverPull!$B:$YE,MATCH(Calculations_actual!CK$9,HaverPull!$B:$B,0),MATCH(Calculations_actual!$B13,HaverPull!$B$1:$YE$1,0))</f>
        <v>653.79999999999995</v>
      </c>
      <c r="CL13" s="81">
        <f>INDEX(HaverPull!$B:$YE,MATCH(Calculations_actual!CL$9,HaverPull!$B:$B,0),MATCH(Calculations_actual!$B13,HaverPull!$B$1:$YE$1,0))</f>
        <v>682.3</v>
      </c>
      <c r="CM13" s="81">
        <f>INDEX(HaverPull!$B:$YE,MATCH(Calculations_actual!CM$9,HaverPull!$B:$B,0),MATCH(Calculations_actual!$B13,HaverPull!$B$1:$YE$1,0))</f>
        <v>710.5</v>
      </c>
      <c r="CN13" s="81">
        <f>INDEX(HaverPull!$B:$YE,MATCH(Calculations_actual!CN$9,HaverPull!$B:$B,0),MATCH(Calculations_actual!$B13,HaverPull!$B$1:$YE$1,0))</f>
        <v>729.1</v>
      </c>
      <c r="CO13" s="81">
        <f>INDEX(HaverPull!$B:$YE,MATCH(Calculations_actual!CO$9,HaverPull!$B:$B,0),MATCH(Calculations_actual!$B13,HaverPull!$B$1:$YE$1,0))</f>
        <v>741.3</v>
      </c>
      <c r="CP13" s="81">
        <f>INDEX(HaverPull!$B:$YE,MATCH(Calculations_actual!CP$9,HaverPull!$B:$B,0),MATCH(Calculations_actual!$B13,HaverPull!$B$1:$YE$1,0))</f>
        <v>746</v>
      </c>
      <c r="CQ13" s="81">
        <f>INDEX(HaverPull!$B:$YE,MATCH(Calculations_actual!CQ$9,HaverPull!$B:$B,0),MATCH(Calculations_actual!$B13,HaverPull!$B$1:$YE$1,0))</f>
        <v>766.5</v>
      </c>
      <c r="CR13" s="81">
        <f>INDEX(HaverPull!$B:$YE,MATCH(Calculations_actual!CR$9,HaverPull!$B:$B,0),MATCH(Calculations_actual!$B13,HaverPull!$B$1:$YE$1,0))</f>
        <v>771.7</v>
      </c>
      <c r="CS13" s="81">
        <f>INDEX(HaverPull!$B:$YE,MATCH(Calculations_actual!CS$9,HaverPull!$B:$B,0),MATCH(Calculations_actual!$B13,HaverPull!$B$1:$YE$1,0))</f>
        <v>786.3</v>
      </c>
      <c r="CT13" s="81">
        <f>INDEX(HaverPull!$B:$YE,MATCH(Calculations_actual!CT$9,HaverPull!$B:$B,0),MATCH(Calculations_actual!$B13,HaverPull!$B$1:$YE$1,0))</f>
        <v>791.3</v>
      </c>
      <c r="CU13" s="81">
        <f>INDEX(HaverPull!$B:$YE,MATCH(Calculations_actual!CU$9,HaverPull!$B:$B,0),MATCH(Calculations_actual!$B13,HaverPull!$B$1:$YE$1,0))</f>
        <v>805.3</v>
      </c>
      <c r="CV13" s="81">
        <f>INDEX(HaverPull!$B:$YE,MATCH(Calculations_actual!CV$9,HaverPull!$B:$B,0),MATCH(Calculations_actual!$B13,HaverPull!$B$1:$YE$1,0))</f>
        <v>810.1</v>
      </c>
      <c r="CW13" s="81">
        <f>INDEX(HaverPull!$B:$YE,MATCH(Calculations_actual!CW$9,HaverPull!$B:$B,0),MATCH(Calculations_actual!$B13,HaverPull!$B$1:$YE$1,0))</f>
        <v>813.6</v>
      </c>
      <c r="CX13" s="81">
        <f>INDEX(HaverPull!$B:$YE,MATCH(Calculations_actual!CX$9,HaverPull!$B:$B,0),MATCH(Calculations_actual!$B13,HaverPull!$B$1:$YE$1,0))</f>
        <v>833.8</v>
      </c>
      <c r="CY13" s="81">
        <f>INDEX(HaverPull!$B:$YE,MATCH(Calculations_actual!CY$9,HaverPull!$B:$B,0),MATCH(Calculations_actual!$B13,HaverPull!$B$1:$YE$1,0))</f>
        <v>857.9</v>
      </c>
      <c r="CZ13" s="81">
        <f>INDEX(HaverPull!$B:$YE,MATCH(Calculations_actual!CZ$9,HaverPull!$B:$B,0),MATCH(Calculations_actual!$B13,HaverPull!$B$1:$YE$1,0))</f>
        <v>865.6</v>
      </c>
      <c r="DA13" s="81">
        <f>INDEX(HaverPull!$B:$YE,MATCH(Calculations_actual!DA$9,HaverPull!$B:$B,0),MATCH(Calculations_actual!$B13,HaverPull!$B$1:$YE$1,0))</f>
        <v>870.7</v>
      </c>
      <c r="DB13" s="81">
        <f>INDEX(HaverPull!$B:$YE,MATCH(Calculations_actual!DB$9,HaverPull!$B:$B,0),MATCH(Calculations_actual!$B13,HaverPull!$B$1:$YE$1,0))</f>
        <v>864.6</v>
      </c>
      <c r="DC13" s="81">
        <f>INDEX(HaverPull!$B:$YE,MATCH(Calculations_actual!DC$9,HaverPull!$B:$B,0),MATCH(Calculations_actual!$B13,HaverPull!$B$1:$YE$1,0))</f>
        <v>893.2</v>
      </c>
      <c r="DD13" s="81">
        <f>INDEX(HaverPull!$B:$YE,MATCH(Calculations_actual!DD$9,HaverPull!$B:$B,0),MATCH(Calculations_actual!$B13,HaverPull!$B$1:$YE$1,0))</f>
        <v>912.9</v>
      </c>
      <c r="DE13" s="81">
        <f>INDEX(HaverPull!$B:$YE,MATCH(Calculations_actual!DE$9,HaverPull!$B:$B,0),MATCH(Calculations_actual!$B13,HaverPull!$B$1:$YE$1,0))</f>
        <v>908.5</v>
      </c>
      <c r="DF13" s="81">
        <f>INDEX(HaverPull!$B:$YE,MATCH(Calculations_actual!DF$9,HaverPull!$B:$B,0),MATCH(Calculations_actual!$B13,HaverPull!$B$1:$YE$1,0))</f>
        <v>910.7</v>
      </c>
      <c r="DG13" s="81">
        <f>INDEX(HaverPull!$B:$YE,MATCH(Calculations_actual!DG$9,HaverPull!$B:$B,0),MATCH(Calculations_actual!$B13,HaverPull!$B$1:$YE$1,0))</f>
        <v>930.5</v>
      </c>
      <c r="DH13" s="81">
        <f>INDEX(HaverPull!$B:$YE,MATCH(Calculations_actual!DH$9,HaverPull!$B:$B,0),MATCH(Calculations_actual!$B13,HaverPull!$B$1:$YE$1,0))</f>
        <v>931.3</v>
      </c>
      <c r="DI13" s="81">
        <f>INDEX(HaverPull!$B:$YE,MATCH(Calculations_actual!DI$9,HaverPull!$B:$B,0),MATCH(Calculations_actual!$B13,HaverPull!$B$1:$YE$1,0))</f>
        <v>937.2</v>
      </c>
      <c r="DJ13" s="81">
        <f>INDEX(HaverPull!$B:$YE,MATCH(Calculations_actual!DJ$9,HaverPull!$B:$B,0),MATCH(Calculations_actual!$B13,HaverPull!$B$1:$YE$1,0))</f>
        <v>942.7</v>
      </c>
      <c r="DK13" s="81">
        <f>INDEX(HaverPull!$B:$YE,MATCH(Calculations_actual!DK$9,HaverPull!$B:$B,0),MATCH(Calculations_actual!$B13,HaverPull!$B$1:$YE$1,0))</f>
        <v>951.8</v>
      </c>
      <c r="DL13" s="81">
        <f>INDEX(HaverPull!$B:$YE,MATCH(Calculations_actual!DL$9,HaverPull!$B:$B,0),MATCH(Calculations_actual!$B13,HaverPull!$B$1:$YE$1,0))</f>
        <v>956</v>
      </c>
      <c r="DM13" s="81">
        <f>INDEX(HaverPull!$B:$YE,MATCH(Calculations_actual!DM$9,HaverPull!$B:$B,0),MATCH(Calculations_actual!$B13,HaverPull!$B$1:$YE$1,0))</f>
        <v>957.4</v>
      </c>
      <c r="DN13" s="81">
        <f>INDEX(HaverPull!$B:$YE,MATCH(Calculations_actual!DN$9,HaverPull!$B:$B,0),MATCH(Calculations_actual!$B13,HaverPull!$B$1:$YE$1,0))</f>
        <v>966.4</v>
      </c>
      <c r="DO13" s="81">
        <f>INDEX(HaverPull!$B:$YE,MATCH(Calculations_actual!DO$9,HaverPull!$B:$B,0),MATCH(Calculations_actual!$B13,HaverPull!$B$1:$YE$1,0))</f>
        <v>983.4</v>
      </c>
      <c r="DP13" s="81">
        <f>INDEX(HaverPull!$B:$YE,MATCH(Calculations_actual!DP$9,HaverPull!$B:$B,0),MATCH(Calculations_actual!$B13,HaverPull!$B$1:$YE$1,0))</f>
        <v>985</v>
      </c>
      <c r="DQ13" s="81">
        <f>INDEX(HaverPull!$B:$YE,MATCH(Calculations_actual!DQ$9,HaverPull!$B:$B,0),MATCH(Calculations_actual!$B13,HaverPull!$B$1:$YE$1,0))</f>
        <v>996.1</v>
      </c>
      <c r="DR13" s="81">
        <f>INDEX(HaverPull!$B:$YE,MATCH(Calculations_actual!DR$9,HaverPull!$B:$B,0),MATCH(Calculations_actual!$B13,HaverPull!$B$1:$YE$1,0))</f>
        <v>1004.3</v>
      </c>
      <c r="DS13" s="81">
        <f>INDEX(HaverPull!$B:$YE,MATCH(Calculations_actual!DS$9,HaverPull!$B:$B,0),MATCH(Calculations_actual!$B13,HaverPull!$B$1:$YE$1,0))</f>
        <v>1016.9</v>
      </c>
      <c r="DT13" s="81">
        <f>INDEX(HaverPull!$B:$YE,MATCH(Calculations_actual!DT$9,HaverPull!$B:$B,0),MATCH(Calculations_actual!$B13,HaverPull!$B$1:$YE$1,0))</f>
        <v>1042.3</v>
      </c>
      <c r="DU13" s="81">
        <f>INDEX(HaverPull!$B:$YE,MATCH(Calculations_actual!DU$9,HaverPull!$B:$B,0),MATCH(Calculations_actual!$B13,HaverPull!$B$1:$YE$1,0))</f>
        <v>1054.7</v>
      </c>
      <c r="DV13" s="81">
        <f>INDEX(HaverPull!$B:$YE,MATCH(Calculations_actual!DV$9,HaverPull!$B:$B,0),MATCH(Calculations_actual!$B13,HaverPull!$B$1:$YE$1,0))</f>
        <v>1065.5999999999999</v>
      </c>
      <c r="DW13" s="81">
        <f>INDEX(HaverPull!$B:$YE,MATCH(Calculations_actual!DW$9,HaverPull!$B:$B,0),MATCH(Calculations_actual!$B13,HaverPull!$B$1:$YE$1,0))</f>
        <v>1107.8</v>
      </c>
      <c r="DX13" s="81">
        <f>INDEX(HaverPull!$B:$YE,MATCH(Calculations_actual!DX$9,HaverPull!$B:$B,0),MATCH(Calculations_actual!$B13,HaverPull!$B$1:$YE$1,0))</f>
        <v>1139.0999999999999</v>
      </c>
      <c r="DY13" s="81">
        <f>INDEX(HaverPull!$B:$YE,MATCH(Calculations_actual!DY$9,HaverPull!$B:$B,0),MATCH(Calculations_actual!$B13,HaverPull!$B$1:$YE$1,0))</f>
        <v>1145.2</v>
      </c>
      <c r="DZ13" s="81">
        <f>INDEX(HaverPull!$B:$YE,MATCH(Calculations_actual!DZ$9,HaverPull!$B:$B,0),MATCH(Calculations_actual!$B13,HaverPull!$B$1:$YE$1,0))</f>
        <v>1191.2</v>
      </c>
      <c r="EA13" s="81">
        <f>INDEX(HaverPull!$B:$YE,MATCH(Calculations_actual!EA$9,HaverPull!$B:$B,0),MATCH(Calculations_actual!$B13,HaverPull!$B$1:$YE$1,0))</f>
        <v>1221</v>
      </c>
      <c r="EB13" s="81">
        <f>INDEX(HaverPull!$B:$YE,MATCH(Calculations_actual!EB$9,HaverPull!$B:$B,0),MATCH(Calculations_actual!$B13,HaverPull!$B$1:$YE$1,0))</f>
        <v>1247.0999999999999</v>
      </c>
      <c r="EC13" s="81">
        <f>INDEX(HaverPull!$B:$YE,MATCH(Calculations_actual!EC$9,HaverPull!$B:$B,0),MATCH(Calculations_actual!$B13,HaverPull!$B$1:$YE$1,0))</f>
        <v>1259.9000000000001</v>
      </c>
      <c r="ED13" s="81">
        <f>INDEX(HaverPull!$B:$YE,MATCH(Calculations_actual!ED$9,HaverPull!$B:$B,0),MATCH(Calculations_actual!$B13,HaverPull!$B$1:$YE$1,0))</f>
        <v>1276.2</v>
      </c>
      <c r="EE13" s="81">
        <f>INDEX(HaverPull!$B:$YE,MATCH(Calculations_actual!EE$9,HaverPull!$B:$B,0),MATCH(Calculations_actual!$B13,HaverPull!$B$1:$YE$1,0))</f>
        <v>1294.5999999999999</v>
      </c>
      <c r="EF13" s="81">
        <f>INDEX(HaverPull!$B:$YE,MATCH(Calculations_actual!EF$9,HaverPull!$B:$B,0),MATCH(Calculations_actual!$B13,HaverPull!$B$1:$YE$1,0))</f>
        <v>1312.6</v>
      </c>
      <c r="EG13" s="81">
        <f>INDEX(HaverPull!$B:$YE,MATCH(Calculations_actual!EG$9,HaverPull!$B:$B,0),MATCH(Calculations_actual!$B13,HaverPull!$B$1:$YE$1,0))</f>
        <v>1335.5</v>
      </c>
      <c r="EH13" s="81">
        <f>INDEX(HaverPull!$B:$YE,MATCH(Calculations_actual!EH$9,HaverPull!$B:$B,0),MATCH(Calculations_actual!$B13,HaverPull!$B$1:$YE$1,0))</f>
        <v>1341.2</v>
      </c>
      <c r="EI13" s="81">
        <f>INDEX(HaverPull!$B:$YE,MATCH(Calculations_actual!EI$9,HaverPull!$B:$B,0),MATCH(Calculations_actual!$B13,HaverPull!$B$1:$YE$1,0))</f>
        <v>1379.6</v>
      </c>
      <c r="EJ13" s="81">
        <f>INDEX(HaverPull!$B:$YE,MATCH(Calculations_actual!EJ$9,HaverPull!$B:$B,0),MATCH(Calculations_actual!$B13,HaverPull!$B$1:$YE$1,0))</f>
        <v>1400.6</v>
      </c>
      <c r="EK13" s="81">
        <f>INDEX(HaverPull!$B:$YE,MATCH(Calculations_actual!EK$9,HaverPull!$B:$B,0),MATCH(Calculations_actual!$B13,HaverPull!$B$1:$YE$1,0))</f>
        <v>1409.8</v>
      </c>
      <c r="EL13" s="81">
        <f>INDEX(HaverPull!$B:$YE,MATCH(Calculations_actual!EL$9,HaverPull!$B:$B,0),MATCH(Calculations_actual!$B13,HaverPull!$B$1:$YE$1,0))</f>
        <v>1427.9</v>
      </c>
      <c r="EM13" s="81">
        <f>INDEX(HaverPull!$B:$YE,MATCH(Calculations_actual!EM$9,HaverPull!$B:$B,0),MATCH(Calculations_actual!$B13,HaverPull!$B$1:$YE$1,0))</f>
        <v>1464.4</v>
      </c>
      <c r="EN13" s="81">
        <f>INDEX(HaverPull!$B:$YE,MATCH(Calculations_actual!EN$9,HaverPull!$B:$B,0),MATCH(Calculations_actual!$B13,HaverPull!$B$1:$YE$1,0))</f>
        <v>1486</v>
      </c>
      <c r="EO13" s="81">
        <f>INDEX(HaverPull!$B:$YE,MATCH(Calculations_actual!EO$9,HaverPull!$B:$B,0),MATCH(Calculations_actual!$B13,HaverPull!$B$1:$YE$1,0))</f>
        <v>1501</v>
      </c>
      <c r="EP13" s="81">
        <f>INDEX(HaverPull!$B:$YE,MATCH(Calculations_actual!EP$9,HaverPull!$B:$B,0),MATCH(Calculations_actual!$B13,HaverPull!$B$1:$YE$1,0))</f>
        <v>1512.3</v>
      </c>
      <c r="EQ13" s="81">
        <f>INDEX(HaverPull!$B:$YE,MATCH(Calculations_actual!EQ$9,HaverPull!$B:$B,0),MATCH(Calculations_actual!$B13,HaverPull!$B$1:$YE$1,0))</f>
        <v>1566.7</v>
      </c>
      <c r="ER13" s="81">
        <f>INDEX(HaverPull!$B:$YE,MATCH(Calculations_actual!ER$9,HaverPull!$B:$B,0),MATCH(Calculations_actual!$B13,HaverPull!$B$1:$YE$1,0))</f>
        <v>1583.2</v>
      </c>
      <c r="ES13" s="81">
        <f>INDEX(HaverPull!$B:$YE,MATCH(Calculations_actual!ES$9,HaverPull!$B:$B,0),MATCH(Calculations_actual!$B13,HaverPull!$B$1:$YE$1,0))</f>
        <v>1608.5</v>
      </c>
      <c r="ET13" s="81">
        <f>INDEX(HaverPull!$B:$YE,MATCH(Calculations_actual!ET$9,HaverPull!$B:$B,0),MATCH(Calculations_actual!$B13,HaverPull!$B$1:$YE$1,0))</f>
        <v>1613.8</v>
      </c>
      <c r="EU13" s="81">
        <f>INDEX(HaverPull!$B:$YE,MATCH(Calculations_actual!EU$9,HaverPull!$B:$B,0),MATCH(Calculations_actual!$B13,HaverPull!$B$1:$YE$1,0))</f>
        <v>1680.2</v>
      </c>
      <c r="EV13" s="81">
        <f>INDEX(HaverPull!$B:$YE,MATCH(Calculations_actual!EV$9,HaverPull!$B:$B,0),MATCH(Calculations_actual!$B13,HaverPull!$B$1:$YE$1,0))</f>
        <v>1680.4</v>
      </c>
      <c r="EW13" s="81">
        <f>INDEX(HaverPull!$B:$YE,MATCH(Calculations_actual!EW$9,HaverPull!$B:$B,0),MATCH(Calculations_actual!$B13,HaverPull!$B$1:$YE$1,0))</f>
        <v>1700.2</v>
      </c>
      <c r="EX13" s="81">
        <f>INDEX(HaverPull!$B:$YE,MATCH(Calculations_actual!EX$9,HaverPull!$B:$B,0),MATCH(Calculations_actual!$B13,HaverPull!$B$1:$YE$1,0))</f>
        <v>1728.6</v>
      </c>
      <c r="EY13" s="81">
        <f>INDEX(HaverPull!$B:$YE,MATCH(Calculations_actual!EY$9,HaverPull!$B:$B,0),MATCH(Calculations_actual!$B13,HaverPull!$B$1:$YE$1,0))</f>
        <v>1768.2</v>
      </c>
      <c r="EZ13" s="81">
        <f>INDEX(HaverPull!$B:$YE,MATCH(Calculations_actual!EZ$9,HaverPull!$B:$B,0),MATCH(Calculations_actual!$B13,HaverPull!$B$1:$YE$1,0))</f>
        <v>2113</v>
      </c>
      <c r="FA13" s="81">
        <f>INDEX(HaverPull!$B:$YE,MATCH(Calculations_actual!FA$9,HaverPull!$B:$B,0),MATCH(Calculations_actual!$B13,HaverPull!$B$1:$YE$1,0))</f>
        <v>1905.3</v>
      </c>
      <c r="FB13" s="81">
        <f>INDEX(HaverPull!$B:$YE,MATCH(Calculations_actual!FB$9,HaverPull!$B:$B,0),MATCH(Calculations_actual!$B13,HaverPull!$B$1:$YE$1,0))</f>
        <v>1890.8</v>
      </c>
      <c r="FC13" s="81">
        <f>INDEX(HaverPull!$B:$YE,MATCH(Calculations_actual!FC$9,HaverPull!$B:$B,0),MATCH(Calculations_actual!$B13,HaverPull!$B$1:$YE$1,0))</f>
        <v>2001.9</v>
      </c>
      <c r="FD13" s="81">
        <f>INDEX(HaverPull!$B:$YE,MATCH(Calculations_actual!FD$9,HaverPull!$B:$B,0),MATCH(Calculations_actual!$B13,HaverPull!$B$1:$YE$1,0))</f>
        <v>2140</v>
      </c>
      <c r="FE13" s="81">
        <f>INDEX(HaverPull!$B:$YE,MATCH(Calculations_actual!FE$9,HaverPull!$B:$B,0),MATCH(Calculations_actual!$B13,HaverPull!$B$1:$YE$1,0))</f>
        <v>2136.9</v>
      </c>
      <c r="FF13" s="81">
        <f>INDEX(HaverPull!$B:$YE,MATCH(Calculations_actual!FF$9,HaverPull!$B:$B,0),MATCH(Calculations_actual!$B13,HaverPull!$B$1:$YE$1,0))</f>
        <v>2152.1</v>
      </c>
      <c r="FG13" s="81">
        <f>INDEX(HaverPull!$B:$YE,MATCH(Calculations_actual!FG$9,HaverPull!$B:$B,0),MATCH(Calculations_actual!$B13,HaverPull!$B$1:$YE$1,0))</f>
        <v>2262.1999999999998</v>
      </c>
      <c r="FH13" s="81">
        <f>INDEX(HaverPull!$B:$YE,MATCH(Calculations_actual!FH$9,HaverPull!$B:$B,0),MATCH(Calculations_actual!$B13,HaverPull!$B$1:$YE$1,0))</f>
        <v>2268.6999999999998</v>
      </c>
      <c r="FI13" s="81">
        <f>INDEX(HaverPull!$B:$YE,MATCH(Calculations_actual!FI$9,HaverPull!$B:$B,0),MATCH(Calculations_actual!$B13,HaverPull!$B$1:$YE$1,0))</f>
        <v>2292</v>
      </c>
      <c r="FJ13" s="81">
        <f>INDEX(HaverPull!$B:$YE,MATCH(Calculations_actual!FJ$9,HaverPull!$B:$B,0),MATCH(Calculations_actual!$B13,HaverPull!$B$1:$YE$1,0))</f>
        <v>2302.6999999999998</v>
      </c>
      <c r="FK13" s="81">
        <f>INDEX(HaverPull!$B:$YE,MATCH(Calculations_actual!FK$9,HaverPull!$B:$B,0),MATCH(Calculations_actual!$B13,HaverPull!$B$1:$YE$1,0))</f>
        <v>2313</v>
      </c>
      <c r="FL13" s="81">
        <f>INDEX(HaverPull!$B:$YE,MATCH(Calculations_actual!FL$9,HaverPull!$B:$B,0),MATCH(Calculations_actual!$B13,HaverPull!$B$1:$YE$1,0))</f>
        <v>2312.1</v>
      </c>
      <c r="FM13" s="81">
        <f>INDEX(HaverPull!$B:$YE,MATCH(Calculations_actual!FM$9,HaverPull!$B:$B,0),MATCH(Calculations_actual!$B13,HaverPull!$B$1:$YE$1,0))</f>
        <v>2303.1999999999998</v>
      </c>
      <c r="FN13" s="81">
        <f>INDEX(HaverPull!$B:$YE,MATCH(Calculations_actual!FN$9,HaverPull!$B:$B,0),MATCH(Calculations_actual!$B13,HaverPull!$B$1:$YE$1,0))</f>
        <v>2312.1999999999998</v>
      </c>
      <c r="FO13" s="81">
        <f>INDEX(HaverPull!$B:$YE,MATCH(Calculations_actual!FO$9,HaverPull!$B:$B,0),MATCH(Calculations_actual!$B13,HaverPull!$B$1:$YE$1,0))</f>
        <v>2296.8000000000002</v>
      </c>
      <c r="FP13" s="81">
        <f>INDEX(HaverPull!$B:$YE,MATCH(Calculations_actual!FP$9,HaverPull!$B:$B,0),MATCH(Calculations_actual!$B13,HaverPull!$B$1:$YE$1,0))</f>
        <v>2321.8000000000002</v>
      </c>
      <c r="FQ13" s="81">
        <f>INDEX(HaverPull!$B:$YE,MATCH(Calculations_actual!FQ$9,HaverPull!$B:$B,0),MATCH(Calculations_actual!$B13,HaverPull!$B$1:$YE$1,0))</f>
        <v>2325.6</v>
      </c>
      <c r="FR13" s="81">
        <f>INDEX(HaverPull!$B:$YE,MATCH(Calculations_actual!FR$9,HaverPull!$B:$B,0),MATCH(Calculations_actual!$B13,HaverPull!$B$1:$YE$1,0))</f>
        <v>2346.1</v>
      </c>
      <c r="FS13" s="81">
        <f>INDEX(HaverPull!$B:$YE,MATCH(Calculations_actual!FS$9,HaverPull!$B:$B,0),MATCH(Calculations_actual!$B13,HaverPull!$B$1:$YE$1,0))</f>
        <v>2365.6999999999998</v>
      </c>
      <c r="FT13" s="81">
        <f>INDEX(HaverPull!$B:$YE,MATCH(Calculations_actual!FT$9,HaverPull!$B:$B,0),MATCH(Calculations_actual!$B13,HaverPull!$B$1:$YE$1,0))</f>
        <v>2378.3000000000002</v>
      </c>
      <c r="FU13" s="81">
        <f>INDEX(HaverPull!$B:$YE,MATCH(Calculations_actual!FU$9,HaverPull!$B:$B,0),MATCH(Calculations_actual!$B13,HaverPull!$B$1:$YE$1,0))</f>
        <v>2396</v>
      </c>
      <c r="FV13" s="81">
        <f>INDEX(HaverPull!$B:$YE,MATCH(Calculations_actual!FV$9,HaverPull!$B:$B,0),MATCH(Calculations_actual!$B13,HaverPull!$B$1:$YE$1,0))</f>
        <v>2403.6999999999998</v>
      </c>
      <c r="FW13" s="81">
        <f>INDEX(HaverPull!$B:$YE,MATCH(Calculations_actual!FW$9,HaverPull!$B:$B,0),MATCH(Calculations_actual!$B13,HaverPull!$B$1:$YE$1,0))</f>
        <v>2433.1</v>
      </c>
      <c r="FX13" s="81">
        <f>INDEX(HaverPull!$B:$YE,MATCH(Calculations_actual!FX$9,HaverPull!$B:$B,0),MATCH(Calculations_actual!$B13,HaverPull!$B$1:$YE$1,0))</f>
        <v>2484.1</v>
      </c>
      <c r="FY13" s="81">
        <f>INDEX(HaverPull!$B:$YE,MATCH(Calculations_actual!FY$9,HaverPull!$B:$B,0),MATCH(Calculations_actual!$B13,HaverPull!$B$1:$YE$1,0))</f>
        <v>2523.6</v>
      </c>
      <c r="FZ13" s="81">
        <f>INDEX(HaverPull!$B:$YE,MATCH(Calculations_actual!FZ$9,HaverPull!$B:$B,0),MATCH(Calculations_actual!$B13,HaverPull!$B$1:$YE$1,0))</f>
        <v>2548</v>
      </c>
      <c r="GA13" s="81">
        <f>INDEX(HaverPull!$B:$YE,MATCH(Calculations_actual!GA$9,HaverPull!$B:$B,0),MATCH(Calculations_actual!$B13,HaverPull!$B$1:$YE$1,0))</f>
        <v>2596.4</v>
      </c>
      <c r="GB13" s="81">
        <f>INDEX(HaverPull!$B:$YE,MATCH(Calculations_actual!GB$9,HaverPull!$B:$B,0),MATCH(Calculations_actual!$B13,HaverPull!$B$1:$YE$1,0))</f>
        <v>2631.7</v>
      </c>
      <c r="GC13" s="81">
        <f>INDEX(HaverPull!$B:$YE,MATCH(Calculations_actual!GC$9,HaverPull!$B:$B,0),MATCH(Calculations_actual!$B13,HaverPull!$B$1:$YE$1,0))</f>
        <v>2644.8</v>
      </c>
      <c r="GD13" s="81">
        <f>INDEX(HaverPull!$B:$YE,MATCH(Calculations_actual!GD$9,HaverPull!$B:$B,0),MATCH(Calculations_actual!$B13,HaverPull!$B$1:$YE$1,0))</f>
        <v>2656.9</v>
      </c>
      <c r="GE13" s="81">
        <f>INDEX(HaverPull!$B:$YE,MATCH(Calculations_actual!GE$9,HaverPull!$B:$B,0),MATCH(Calculations_actual!$B13,HaverPull!$B$1:$YE$1,0))</f>
        <v>2687.4</v>
      </c>
      <c r="GF13" s="81">
        <f>INDEX(HaverPull!$B:$YE,MATCH(Calculations_actual!GF$9,HaverPull!$B:$B,0),MATCH(Calculations_actual!$B13,HaverPull!$B$1:$YE$1,0))</f>
        <v>2708.3</v>
      </c>
      <c r="GG13" s="81">
        <f>INDEX(HaverPull!$B:$YE,MATCH(Calculations_actual!GG$9,HaverPull!$B:$B,0),MATCH(Calculations_actual!$B13,HaverPull!$B$1:$YE$1,0))</f>
        <v>2726.8</v>
      </c>
      <c r="GH13" s="81">
        <f>INDEX(HaverPull!$B:$YE,MATCH(Calculations_actual!GH$9,HaverPull!$B:$B,0),MATCH(Calculations_actual!$B13,HaverPull!$B$1:$YE$1,0))</f>
        <v>2747.1</v>
      </c>
      <c r="GI13" s="81">
        <f>INDEX(HaverPull!$B:$YE,MATCH(Calculations_actual!GI$9,HaverPull!$B:$B,0),MATCH(Calculations_actual!$B13,HaverPull!$B$1:$YE$1,0))</f>
        <v>2777.4</v>
      </c>
      <c r="GJ13" s="81">
        <f>INDEX(HaverPull!$B:$YE,MATCH(Calculations_actual!GJ$9,HaverPull!$B:$B,0),MATCH(Calculations_actual!$B13,HaverPull!$B$1:$YE$1,0))</f>
        <v>2786.6</v>
      </c>
      <c r="GK13" s="81">
        <f>INDEX(HaverPull!$B:$YE,MATCH(Calculations_actual!GK$9,HaverPull!$B:$B,0),MATCH(Calculations_actual!$B13,HaverPull!$B$1:$YE$1,0))</f>
        <v>2820.5</v>
      </c>
      <c r="GL13" s="81">
        <f>INDEX(HaverPull!$B:$YE,MATCH(Calculations_actual!GL$9,HaverPull!$B:$B,0),MATCH(Calculations_actual!$B13,HaverPull!$B$1:$YE$1,0))</f>
        <v>2831.5</v>
      </c>
      <c r="GM13" s="81">
        <f>INDEX(HaverPull!$B:$YE,MATCH(Calculations_actual!GM$9,HaverPull!$B:$B,0),MATCH(Calculations_actual!$B13,HaverPull!$B$1:$YE$1,0))</f>
        <v>2875.7</v>
      </c>
      <c r="GN13" s="81">
        <f>INDEX(HaverPull!$B:$YE,MATCH(Calculations_actual!GN$9,HaverPull!$B:$B,0),MATCH(Calculations_actual!$B13,HaverPull!$B$1:$YE$1,0))</f>
        <v>2905.2</v>
      </c>
      <c r="GO13" s="81" t="e">
        <f>INDEX(HaverPull!$B:$YE,MATCH(Calculations_actual!GO$9,HaverPull!$B:$B,0),MATCH(Calculations_actual!$B13,HaverPull!$B$1:$YE$1,0))</f>
        <v>#N/A</v>
      </c>
      <c r="GP13" s="81" t="e">
        <f>INDEX(HaverPull!$B:$YE,MATCH(Calculations_actual!GP$9,HaverPull!$B:$B,0),MATCH(Calculations_actual!$B13,HaverPull!$B$1:$YE$1,0))</f>
        <v>#N/A</v>
      </c>
      <c r="GQ13" s="81" t="e">
        <f>INDEX(HaverPull!$B:$YE,MATCH(Calculations_actual!GQ$9,HaverPull!$B:$B,0),MATCH(Calculations_actual!$B13,HaverPull!$B$1:$YE$1,0))</f>
        <v>#N/A</v>
      </c>
      <c r="GR13" s="81" t="e">
        <f>INDEX(HaverPull!$B:$YE,MATCH(Calculations_actual!GR$9,HaverPull!$B:$B,0),MATCH(Calculations_actual!$B13,HaverPull!$B$1:$YE$1,0))</f>
        <v>#N/A</v>
      </c>
      <c r="GS13" s="81" t="e">
        <f>INDEX(HaverPull!$B:$YE,MATCH(Calculations_actual!GS$9,HaverPull!$B:$B,0),MATCH(Calculations_actual!$B13,HaverPull!$B$1:$YE$1,0))</f>
        <v>#N/A</v>
      </c>
      <c r="GT13" s="81" t="e">
        <f>INDEX(HaverPull!$B:$YE,MATCH(Calculations_actual!GT$9,HaverPull!$B:$B,0),MATCH(Calculations_actual!$B13,HaverPull!$B$1:$YE$1,0))</f>
        <v>#N/A</v>
      </c>
      <c r="GU13" s="81" t="e">
        <f>INDEX(HaverPull!$B:$YE,MATCH(Calculations_actual!GU$9,HaverPull!$B:$B,0),MATCH(Calculations_actual!$B13,HaverPull!$B$1:$YE$1,0))</f>
        <v>#N/A</v>
      </c>
      <c r="GV13" s="81" t="e">
        <f>INDEX(HaverPull!$B:$YE,MATCH(Calculations_actual!GV$9,HaverPull!$B:$B,0),MATCH(Calculations_actual!$B13,HaverPull!$B$1:$YE$1,0))</f>
        <v>#N/A</v>
      </c>
    </row>
    <row r="14" spans="1:206">
      <c r="A14" s="7" t="s">
        <v>176</v>
      </c>
      <c r="B14" s="83" t="s">
        <v>35</v>
      </c>
      <c r="C14" s="81">
        <f>INDEX(HaverPull!$B:$YE,MATCH(Calculations_actual!C$9,HaverPull!$B:$B,0),MATCH(Calculations_actual!$B14,HaverPull!$B$1:$YE$1,0))</f>
        <v>46</v>
      </c>
      <c r="D14" s="81">
        <f>INDEX(HaverPull!$B:$YE,MATCH(Calculations_actual!D$9,HaverPull!$B:$B,0),MATCH(Calculations_actual!$B14,HaverPull!$B$1:$YE$1,0))</f>
        <v>46.3</v>
      </c>
      <c r="E14" s="81">
        <f>INDEX(HaverPull!$B:$YE,MATCH(Calculations_actual!E$9,HaverPull!$B:$B,0),MATCH(Calculations_actual!$B14,HaverPull!$B$1:$YE$1,0))</f>
        <v>46.7</v>
      </c>
      <c r="F14" s="81">
        <f>INDEX(HaverPull!$B:$YE,MATCH(Calculations_actual!F$9,HaverPull!$B:$B,0),MATCH(Calculations_actual!$B14,HaverPull!$B$1:$YE$1,0))</f>
        <v>46.5</v>
      </c>
      <c r="G14" s="81">
        <f>INDEX(HaverPull!$B:$YE,MATCH(Calculations_actual!G$9,HaverPull!$B:$B,0),MATCH(Calculations_actual!$B14,HaverPull!$B$1:$YE$1,0))</f>
        <v>50.5</v>
      </c>
      <c r="H14" s="81">
        <f>INDEX(HaverPull!$B:$YE,MATCH(Calculations_actual!H$9,HaverPull!$B:$B,0),MATCH(Calculations_actual!$B14,HaverPull!$B$1:$YE$1,0))</f>
        <v>51</v>
      </c>
      <c r="I14" s="81">
        <f>INDEX(HaverPull!$B:$YE,MATCH(Calculations_actual!I$9,HaverPull!$B:$B,0),MATCH(Calculations_actual!$B14,HaverPull!$B$1:$YE$1,0))</f>
        <v>51.3</v>
      </c>
      <c r="J14" s="81">
        <f>INDEX(HaverPull!$B:$YE,MATCH(Calculations_actual!J$9,HaverPull!$B:$B,0),MATCH(Calculations_actual!$B14,HaverPull!$B$1:$YE$1,0))</f>
        <v>51.9</v>
      </c>
      <c r="K14" s="81">
        <f>INDEX(HaverPull!$B:$YE,MATCH(Calculations_actual!K$9,HaverPull!$B:$B,0),MATCH(Calculations_actual!$B14,HaverPull!$B$1:$YE$1,0))</f>
        <v>58.1</v>
      </c>
      <c r="L14" s="81">
        <f>INDEX(HaverPull!$B:$YE,MATCH(Calculations_actual!L$9,HaverPull!$B:$B,0),MATCH(Calculations_actual!$B14,HaverPull!$B$1:$YE$1,0))</f>
        <v>58.8</v>
      </c>
      <c r="M14" s="81">
        <f>INDEX(HaverPull!$B:$YE,MATCH(Calculations_actual!M$9,HaverPull!$B:$B,0),MATCH(Calculations_actual!$B14,HaverPull!$B$1:$YE$1,0))</f>
        <v>59.5</v>
      </c>
      <c r="N14" s="81">
        <f>INDEX(HaverPull!$B:$YE,MATCH(Calculations_actual!N$9,HaverPull!$B:$B,0),MATCH(Calculations_actual!$B14,HaverPull!$B$1:$YE$1,0))</f>
        <v>60.4</v>
      </c>
      <c r="O14" s="81">
        <f>INDEX(HaverPull!$B:$YE,MATCH(Calculations_actual!O$9,HaverPull!$B:$B,0),MATCH(Calculations_actual!$B14,HaverPull!$B$1:$YE$1,0))</f>
        <v>73.599999999999994</v>
      </c>
      <c r="P14" s="81">
        <f>INDEX(HaverPull!$B:$YE,MATCH(Calculations_actual!P$9,HaverPull!$B:$B,0),MATCH(Calculations_actual!$B14,HaverPull!$B$1:$YE$1,0))</f>
        <v>74.7</v>
      </c>
      <c r="Q14" s="81">
        <f>INDEX(HaverPull!$B:$YE,MATCH(Calculations_actual!Q$9,HaverPull!$B:$B,0),MATCH(Calculations_actual!$B14,HaverPull!$B$1:$YE$1,0))</f>
        <v>76.099999999999994</v>
      </c>
      <c r="R14" s="81">
        <f>INDEX(HaverPull!$B:$YE,MATCH(Calculations_actual!R$9,HaverPull!$B:$B,0),MATCH(Calculations_actual!$B14,HaverPull!$B$1:$YE$1,0))</f>
        <v>77.599999999999994</v>
      </c>
      <c r="S14" s="81">
        <f>INDEX(HaverPull!$B:$YE,MATCH(Calculations_actual!S$9,HaverPull!$B:$B,0),MATCH(Calculations_actual!$B14,HaverPull!$B$1:$YE$1,0))</f>
        <v>83.1</v>
      </c>
      <c r="T14" s="81">
        <f>INDEX(HaverPull!$B:$YE,MATCH(Calculations_actual!T$9,HaverPull!$B:$B,0),MATCH(Calculations_actual!$B14,HaverPull!$B$1:$YE$1,0))</f>
        <v>84.7</v>
      </c>
      <c r="U14" s="81">
        <f>INDEX(HaverPull!$B:$YE,MATCH(Calculations_actual!U$9,HaverPull!$B:$B,0),MATCH(Calculations_actual!$B14,HaverPull!$B$1:$YE$1,0))</f>
        <v>86.4</v>
      </c>
      <c r="V14" s="81">
        <f>INDEX(HaverPull!$B:$YE,MATCH(Calculations_actual!V$9,HaverPull!$B:$B,0),MATCH(Calculations_actual!$B14,HaverPull!$B$1:$YE$1,0))</f>
        <v>86.6</v>
      </c>
      <c r="W14" s="81">
        <f>INDEX(HaverPull!$B:$YE,MATCH(Calculations_actual!W$9,HaverPull!$B:$B,0),MATCH(Calculations_actual!$B14,HaverPull!$B$1:$YE$1,0))</f>
        <v>87.6</v>
      </c>
      <c r="X14" s="81">
        <f>INDEX(HaverPull!$B:$YE,MATCH(Calculations_actual!X$9,HaverPull!$B:$B,0),MATCH(Calculations_actual!$B14,HaverPull!$B$1:$YE$1,0))</f>
        <v>88</v>
      </c>
      <c r="Y14" s="81">
        <f>INDEX(HaverPull!$B:$YE,MATCH(Calculations_actual!Y$9,HaverPull!$B:$B,0),MATCH(Calculations_actual!$B14,HaverPull!$B$1:$YE$1,0))</f>
        <v>89.8</v>
      </c>
      <c r="Z14" s="81">
        <f>INDEX(HaverPull!$B:$YE,MATCH(Calculations_actual!Z$9,HaverPull!$B:$B,0),MATCH(Calculations_actual!$B14,HaverPull!$B$1:$YE$1,0))</f>
        <v>91.8</v>
      </c>
      <c r="AA14" s="81">
        <f>INDEX(HaverPull!$B:$YE,MATCH(Calculations_actual!AA$9,HaverPull!$B:$B,0),MATCH(Calculations_actual!$B14,HaverPull!$B$1:$YE$1,0))</f>
        <v>98.9</v>
      </c>
      <c r="AB14" s="81">
        <f>INDEX(HaverPull!$B:$YE,MATCH(Calculations_actual!AB$9,HaverPull!$B:$B,0),MATCH(Calculations_actual!$B14,HaverPull!$B$1:$YE$1,0))</f>
        <v>100.4</v>
      </c>
      <c r="AC14" s="81">
        <f>INDEX(HaverPull!$B:$YE,MATCH(Calculations_actual!AC$9,HaverPull!$B:$B,0),MATCH(Calculations_actual!$B14,HaverPull!$B$1:$YE$1,0))</f>
        <v>102.2</v>
      </c>
      <c r="AD14" s="81">
        <f>INDEX(HaverPull!$B:$YE,MATCH(Calculations_actual!AD$9,HaverPull!$B:$B,0),MATCH(Calculations_actual!$B14,HaverPull!$B$1:$YE$1,0))</f>
        <v>103.8</v>
      </c>
      <c r="AE14" s="81">
        <f>INDEX(HaverPull!$B:$YE,MATCH(Calculations_actual!AE$9,HaverPull!$B:$B,0),MATCH(Calculations_actual!$B14,HaverPull!$B$1:$YE$1,0))</f>
        <v>109.3</v>
      </c>
      <c r="AF14" s="81">
        <f>INDEX(HaverPull!$B:$YE,MATCH(Calculations_actual!AF$9,HaverPull!$B:$B,0),MATCH(Calculations_actual!$B14,HaverPull!$B$1:$YE$1,0))</f>
        <v>112.1</v>
      </c>
      <c r="AG14" s="81">
        <f>INDEX(HaverPull!$B:$YE,MATCH(Calculations_actual!AG$9,HaverPull!$B:$B,0),MATCH(Calculations_actual!$B14,HaverPull!$B$1:$YE$1,0))</f>
        <v>114.3</v>
      </c>
      <c r="AH14" s="81">
        <f>INDEX(HaverPull!$B:$YE,MATCH(Calculations_actual!AH$9,HaverPull!$B:$B,0),MATCH(Calculations_actual!$B14,HaverPull!$B$1:$YE$1,0))</f>
        <v>116.7</v>
      </c>
      <c r="AI14" s="81">
        <f>INDEX(HaverPull!$B:$YE,MATCH(Calculations_actual!AI$9,HaverPull!$B:$B,0),MATCH(Calculations_actual!$B14,HaverPull!$B$1:$YE$1,0))</f>
        <v>123.9</v>
      </c>
      <c r="AJ14" s="81">
        <f>INDEX(HaverPull!$B:$YE,MATCH(Calculations_actual!AJ$9,HaverPull!$B:$B,0),MATCH(Calculations_actual!$B14,HaverPull!$B$1:$YE$1,0))</f>
        <v>129</v>
      </c>
      <c r="AK14" s="81">
        <f>INDEX(HaverPull!$B:$YE,MATCH(Calculations_actual!AK$9,HaverPull!$B:$B,0),MATCH(Calculations_actual!$B14,HaverPull!$B$1:$YE$1,0))</f>
        <v>133.4</v>
      </c>
      <c r="AL14" s="81">
        <f>INDEX(HaverPull!$B:$YE,MATCH(Calculations_actual!AL$9,HaverPull!$B:$B,0),MATCH(Calculations_actual!$B14,HaverPull!$B$1:$YE$1,0))</f>
        <v>138.80000000000001</v>
      </c>
      <c r="AM14" s="81">
        <f>INDEX(HaverPull!$B:$YE,MATCH(Calculations_actual!AM$9,HaverPull!$B:$B,0),MATCH(Calculations_actual!$B14,HaverPull!$B$1:$YE$1,0))</f>
        <v>146</v>
      </c>
      <c r="AN14" s="81">
        <f>INDEX(HaverPull!$B:$YE,MATCH(Calculations_actual!AN$9,HaverPull!$B:$B,0),MATCH(Calculations_actual!$B14,HaverPull!$B$1:$YE$1,0))</f>
        <v>150.30000000000001</v>
      </c>
      <c r="AO14" s="81">
        <f>INDEX(HaverPull!$B:$YE,MATCH(Calculations_actual!AO$9,HaverPull!$B:$B,0),MATCH(Calculations_actual!$B14,HaverPull!$B$1:$YE$1,0))</f>
        <v>155.4</v>
      </c>
      <c r="AP14" s="81">
        <f>INDEX(HaverPull!$B:$YE,MATCH(Calculations_actual!AP$9,HaverPull!$B:$B,0),MATCH(Calculations_actual!$B14,HaverPull!$B$1:$YE$1,0))</f>
        <v>159.4</v>
      </c>
      <c r="AQ14" s="81">
        <f>INDEX(HaverPull!$B:$YE,MATCH(Calculations_actual!AQ$9,HaverPull!$B:$B,0),MATCH(Calculations_actual!$B14,HaverPull!$B$1:$YE$1,0))</f>
        <v>161.9</v>
      </c>
      <c r="AR14" s="81">
        <f>INDEX(HaverPull!$B:$YE,MATCH(Calculations_actual!AR$9,HaverPull!$B:$B,0),MATCH(Calculations_actual!$B14,HaverPull!$B$1:$YE$1,0))</f>
        <v>162.9</v>
      </c>
      <c r="AS14" s="81">
        <f>INDEX(HaverPull!$B:$YE,MATCH(Calculations_actual!AS$9,HaverPull!$B:$B,0),MATCH(Calculations_actual!$B14,HaverPull!$B$1:$YE$1,0))</f>
        <v>167</v>
      </c>
      <c r="AT14" s="81">
        <f>INDEX(HaverPull!$B:$YE,MATCH(Calculations_actual!AT$9,HaverPull!$B:$B,0),MATCH(Calculations_actual!$B14,HaverPull!$B$1:$YE$1,0))</f>
        <v>173</v>
      </c>
      <c r="AU14" s="81">
        <f>INDEX(HaverPull!$B:$YE,MATCH(Calculations_actual!AU$9,HaverPull!$B:$B,0),MATCH(Calculations_actual!$B14,HaverPull!$B$1:$YE$1,0))</f>
        <v>189.9</v>
      </c>
      <c r="AV14" s="81">
        <f>INDEX(HaverPull!$B:$YE,MATCH(Calculations_actual!AV$9,HaverPull!$B:$B,0),MATCH(Calculations_actual!$B14,HaverPull!$B$1:$YE$1,0))</f>
        <v>193.6</v>
      </c>
      <c r="AW14" s="81">
        <f>INDEX(HaverPull!$B:$YE,MATCH(Calculations_actual!AW$9,HaverPull!$B:$B,0),MATCH(Calculations_actual!$B14,HaverPull!$B$1:$YE$1,0))</f>
        <v>198.4</v>
      </c>
      <c r="AX14" s="81">
        <f>INDEX(HaverPull!$B:$YE,MATCH(Calculations_actual!AX$9,HaverPull!$B:$B,0),MATCH(Calculations_actual!$B14,HaverPull!$B$1:$YE$1,0))</f>
        <v>201</v>
      </c>
      <c r="AY14" s="81">
        <f>INDEX(HaverPull!$B:$YE,MATCH(Calculations_actual!AY$9,HaverPull!$B:$B,0),MATCH(Calculations_actual!$B14,HaverPull!$B$1:$YE$1,0))</f>
        <v>206</v>
      </c>
      <c r="AZ14" s="81">
        <f>INDEX(HaverPull!$B:$YE,MATCH(Calculations_actual!AZ$9,HaverPull!$B:$B,0),MATCH(Calculations_actual!$B14,HaverPull!$B$1:$YE$1,0))</f>
        <v>208</v>
      </c>
      <c r="BA14" s="81">
        <f>INDEX(HaverPull!$B:$YE,MATCH(Calculations_actual!BA$9,HaverPull!$B:$B,0),MATCH(Calculations_actual!$B14,HaverPull!$B$1:$YE$1,0))</f>
        <v>210.3</v>
      </c>
      <c r="BB14" s="81">
        <f>INDEX(HaverPull!$B:$YE,MATCH(Calculations_actual!BB$9,HaverPull!$B:$B,0),MATCH(Calculations_actual!$B14,HaverPull!$B$1:$YE$1,0))</f>
        <v>211.2</v>
      </c>
      <c r="BC14" s="81">
        <f>INDEX(HaverPull!$B:$YE,MATCH(Calculations_actual!BC$9,HaverPull!$B:$B,0),MATCH(Calculations_actual!$B14,HaverPull!$B$1:$YE$1,0))</f>
        <v>218.9</v>
      </c>
      <c r="BD14" s="81">
        <f>INDEX(HaverPull!$B:$YE,MATCH(Calculations_actual!BD$9,HaverPull!$B:$B,0),MATCH(Calculations_actual!$B14,HaverPull!$B$1:$YE$1,0))</f>
        <v>222.9</v>
      </c>
      <c r="BE14" s="81">
        <f>INDEX(HaverPull!$B:$YE,MATCH(Calculations_actual!BE$9,HaverPull!$B:$B,0),MATCH(Calculations_actual!$B14,HaverPull!$B$1:$YE$1,0))</f>
        <v>227.7</v>
      </c>
      <c r="BF14" s="81">
        <f>INDEX(HaverPull!$B:$YE,MATCH(Calculations_actual!BF$9,HaverPull!$B:$B,0),MATCH(Calculations_actual!$B14,HaverPull!$B$1:$YE$1,0))</f>
        <v>234.3</v>
      </c>
      <c r="BG14" s="81">
        <f>INDEX(HaverPull!$B:$YE,MATCH(Calculations_actual!BG$9,HaverPull!$B:$B,0),MATCH(Calculations_actual!$B14,HaverPull!$B$1:$YE$1,0))</f>
        <v>249.5</v>
      </c>
      <c r="BH14" s="81">
        <f>INDEX(HaverPull!$B:$YE,MATCH(Calculations_actual!BH$9,HaverPull!$B:$B,0),MATCH(Calculations_actual!$B14,HaverPull!$B$1:$YE$1,0))</f>
        <v>255.5</v>
      </c>
      <c r="BI14" s="81">
        <f>INDEX(HaverPull!$B:$YE,MATCH(Calculations_actual!BI$9,HaverPull!$B:$B,0),MATCH(Calculations_actual!$B14,HaverPull!$B$1:$YE$1,0))</f>
        <v>260.5</v>
      </c>
      <c r="BJ14" s="81">
        <f>INDEX(HaverPull!$B:$YE,MATCH(Calculations_actual!BJ$9,HaverPull!$B:$B,0),MATCH(Calculations_actual!$B14,HaverPull!$B$1:$YE$1,0))</f>
        <v>264.5</v>
      </c>
      <c r="BK14" s="81">
        <f>INDEX(HaverPull!$B:$YE,MATCH(Calculations_actual!BK$9,HaverPull!$B:$B,0),MATCH(Calculations_actual!$B14,HaverPull!$B$1:$YE$1,0))</f>
        <v>274.3</v>
      </c>
      <c r="BL14" s="81">
        <f>INDEX(HaverPull!$B:$YE,MATCH(Calculations_actual!BL$9,HaverPull!$B:$B,0),MATCH(Calculations_actual!$B14,HaverPull!$B$1:$YE$1,0))</f>
        <v>278.3</v>
      </c>
      <c r="BM14" s="81">
        <f>INDEX(HaverPull!$B:$YE,MATCH(Calculations_actual!BM$9,HaverPull!$B:$B,0),MATCH(Calculations_actual!$B14,HaverPull!$B$1:$YE$1,0))</f>
        <v>283.2</v>
      </c>
      <c r="BN14" s="81">
        <f>INDEX(HaverPull!$B:$YE,MATCH(Calculations_actual!BN$9,HaverPull!$B:$B,0),MATCH(Calculations_actual!$B14,HaverPull!$B$1:$YE$1,0))</f>
        <v>289.60000000000002</v>
      </c>
      <c r="BO14" s="81">
        <f>INDEX(HaverPull!$B:$YE,MATCH(Calculations_actual!BO$9,HaverPull!$B:$B,0),MATCH(Calculations_actual!$B14,HaverPull!$B$1:$YE$1,0))</f>
        <v>296.7</v>
      </c>
      <c r="BP14" s="81">
        <f>INDEX(HaverPull!$B:$YE,MATCH(Calculations_actual!BP$9,HaverPull!$B:$B,0),MATCH(Calculations_actual!$B14,HaverPull!$B$1:$YE$1,0))</f>
        <v>300.39999999999998</v>
      </c>
      <c r="BQ14" s="81">
        <f>INDEX(HaverPull!$B:$YE,MATCH(Calculations_actual!BQ$9,HaverPull!$B:$B,0),MATCH(Calculations_actual!$B14,HaverPull!$B$1:$YE$1,0))</f>
        <v>305.5</v>
      </c>
      <c r="BR14" s="81">
        <f>INDEX(HaverPull!$B:$YE,MATCH(Calculations_actual!BR$9,HaverPull!$B:$B,0),MATCH(Calculations_actual!$B14,HaverPull!$B$1:$YE$1,0))</f>
        <v>311.10000000000002</v>
      </c>
      <c r="BS14" s="81">
        <f>INDEX(HaverPull!$B:$YE,MATCH(Calculations_actual!BS$9,HaverPull!$B:$B,0),MATCH(Calculations_actual!$B14,HaverPull!$B$1:$YE$1,0))</f>
        <v>315.89999999999998</v>
      </c>
      <c r="BT14" s="81">
        <f>INDEX(HaverPull!$B:$YE,MATCH(Calculations_actual!BT$9,HaverPull!$B:$B,0),MATCH(Calculations_actual!$B14,HaverPull!$B$1:$YE$1,0))</f>
        <v>320</v>
      </c>
      <c r="BU14" s="81">
        <f>INDEX(HaverPull!$B:$YE,MATCH(Calculations_actual!BU$9,HaverPull!$B:$B,0),MATCH(Calculations_actual!$B14,HaverPull!$B$1:$YE$1,0))</f>
        <v>324.8</v>
      </c>
      <c r="BV14" s="81">
        <f>INDEX(HaverPull!$B:$YE,MATCH(Calculations_actual!BV$9,HaverPull!$B:$B,0),MATCH(Calculations_actual!$B14,HaverPull!$B$1:$YE$1,0))</f>
        <v>331.7</v>
      </c>
      <c r="BW14" s="81">
        <f>INDEX(HaverPull!$B:$YE,MATCH(Calculations_actual!BW$9,HaverPull!$B:$B,0),MATCH(Calculations_actual!$B14,HaverPull!$B$1:$YE$1,0))</f>
        <v>351.1</v>
      </c>
      <c r="BX14" s="81">
        <f>INDEX(HaverPull!$B:$YE,MATCH(Calculations_actual!BX$9,HaverPull!$B:$B,0),MATCH(Calculations_actual!$B14,HaverPull!$B$1:$YE$1,0))</f>
        <v>358.3</v>
      </c>
      <c r="BY14" s="81">
        <f>INDEX(HaverPull!$B:$YE,MATCH(Calculations_actual!BY$9,HaverPull!$B:$B,0),MATCH(Calculations_actual!$B14,HaverPull!$B$1:$YE$1,0))</f>
        <v>364.5</v>
      </c>
      <c r="BZ14" s="81">
        <f>INDEX(HaverPull!$B:$YE,MATCH(Calculations_actual!BZ$9,HaverPull!$B:$B,0),MATCH(Calculations_actual!$B14,HaverPull!$B$1:$YE$1,0))</f>
        <v>372</v>
      </c>
      <c r="CA14" s="81">
        <f>INDEX(HaverPull!$B:$YE,MATCH(Calculations_actual!CA$9,HaverPull!$B:$B,0),MATCH(Calculations_actual!$B14,HaverPull!$B$1:$YE$1,0))</f>
        <v>378</v>
      </c>
      <c r="CB14" s="81">
        <f>INDEX(HaverPull!$B:$YE,MATCH(Calculations_actual!CB$9,HaverPull!$B:$B,0),MATCH(Calculations_actual!$B14,HaverPull!$B$1:$YE$1,0))</f>
        <v>382.6</v>
      </c>
      <c r="CC14" s="81">
        <f>INDEX(HaverPull!$B:$YE,MATCH(Calculations_actual!CC$9,HaverPull!$B:$B,0),MATCH(Calculations_actual!$B14,HaverPull!$B$1:$YE$1,0))</f>
        <v>387.2</v>
      </c>
      <c r="CD14" s="81">
        <f>INDEX(HaverPull!$B:$YE,MATCH(Calculations_actual!CD$9,HaverPull!$B:$B,0),MATCH(Calculations_actual!$B14,HaverPull!$B$1:$YE$1,0))</f>
        <v>393.1</v>
      </c>
      <c r="CE14" s="81">
        <f>INDEX(HaverPull!$B:$YE,MATCH(Calculations_actual!CE$9,HaverPull!$B:$B,0),MATCH(Calculations_actual!$B14,HaverPull!$B$1:$YE$1,0))</f>
        <v>401.6</v>
      </c>
      <c r="CF14" s="81">
        <f>INDEX(HaverPull!$B:$YE,MATCH(Calculations_actual!CF$9,HaverPull!$B:$B,0),MATCH(Calculations_actual!$B14,HaverPull!$B$1:$YE$1,0))</f>
        <v>406.9</v>
      </c>
      <c r="CG14" s="81">
        <f>INDEX(HaverPull!$B:$YE,MATCH(Calculations_actual!CG$9,HaverPull!$B:$B,0),MATCH(Calculations_actual!$B14,HaverPull!$B$1:$YE$1,0))</f>
        <v>414.6</v>
      </c>
      <c r="CH14" s="81">
        <f>INDEX(HaverPull!$B:$YE,MATCH(Calculations_actual!CH$9,HaverPull!$B:$B,0),MATCH(Calculations_actual!$B14,HaverPull!$B$1:$YE$1,0))</f>
        <v>417.4</v>
      </c>
      <c r="CI14" s="81">
        <f>INDEX(HaverPull!$B:$YE,MATCH(Calculations_actual!CI$9,HaverPull!$B:$B,0),MATCH(Calculations_actual!$B14,HaverPull!$B$1:$YE$1,0))</f>
        <v>421</v>
      </c>
      <c r="CJ14" s="81">
        <f>INDEX(HaverPull!$B:$YE,MATCH(Calculations_actual!CJ$9,HaverPull!$B:$B,0),MATCH(Calculations_actual!$B14,HaverPull!$B$1:$YE$1,0))</f>
        <v>427.7</v>
      </c>
      <c r="CK14" s="81">
        <f>INDEX(HaverPull!$B:$YE,MATCH(Calculations_actual!CK$9,HaverPull!$B:$B,0),MATCH(Calculations_actual!$B14,HaverPull!$B$1:$YE$1,0))</f>
        <v>433.5</v>
      </c>
      <c r="CL14" s="81">
        <f>INDEX(HaverPull!$B:$YE,MATCH(Calculations_actual!CL$9,HaverPull!$B:$B,0),MATCH(Calculations_actual!$B14,HaverPull!$B$1:$YE$1,0))</f>
        <v>438.6</v>
      </c>
      <c r="CM14" s="81">
        <f>INDEX(HaverPull!$B:$YE,MATCH(Calculations_actual!CM$9,HaverPull!$B:$B,0),MATCH(Calculations_actual!$B14,HaverPull!$B$1:$YE$1,0))</f>
        <v>450.4</v>
      </c>
      <c r="CN14" s="81">
        <f>INDEX(HaverPull!$B:$YE,MATCH(Calculations_actual!CN$9,HaverPull!$B:$B,0),MATCH(Calculations_actual!$B14,HaverPull!$B$1:$YE$1,0))</f>
        <v>456</v>
      </c>
      <c r="CO14" s="81">
        <f>INDEX(HaverPull!$B:$YE,MATCH(Calculations_actual!CO$9,HaverPull!$B:$B,0),MATCH(Calculations_actual!$B14,HaverPull!$B$1:$YE$1,0))</f>
        <v>459.1</v>
      </c>
      <c r="CP14" s="81">
        <f>INDEX(HaverPull!$B:$YE,MATCH(Calculations_actual!CP$9,HaverPull!$B:$B,0),MATCH(Calculations_actual!$B14,HaverPull!$B$1:$YE$1,0))</f>
        <v>454.4</v>
      </c>
      <c r="CQ14" s="81">
        <f>INDEX(HaverPull!$B:$YE,MATCH(Calculations_actual!CQ$9,HaverPull!$B:$B,0),MATCH(Calculations_actual!$B14,HaverPull!$B$1:$YE$1,0))</f>
        <v>473.8</v>
      </c>
      <c r="CR14" s="81">
        <f>INDEX(HaverPull!$B:$YE,MATCH(Calculations_actual!CR$9,HaverPull!$B:$B,0),MATCH(Calculations_actual!$B14,HaverPull!$B$1:$YE$1,0))</f>
        <v>474.2</v>
      </c>
      <c r="CS14" s="81">
        <f>INDEX(HaverPull!$B:$YE,MATCH(Calculations_actual!CS$9,HaverPull!$B:$B,0),MATCH(Calculations_actual!$B14,HaverPull!$B$1:$YE$1,0))</f>
        <v>478.8</v>
      </c>
      <c r="CT14" s="81">
        <f>INDEX(HaverPull!$B:$YE,MATCH(Calculations_actual!CT$9,HaverPull!$B:$B,0),MATCH(Calculations_actual!$B14,HaverPull!$B$1:$YE$1,0))</f>
        <v>482.9</v>
      </c>
      <c r="CU14" s="81">
        <f>INDEX(HaverPull!$B:$YE,MATCH(Calculations_actual!CU$9,HaverPull!$B:$B,0),MATCH(Calculations_actual!$B14,HaverPull!$B$1:$YE$1,0))</f>
        <v>498</v>
      </c>
      <c r="CV14" s="81">
        <f>INDEX(HaverPull!$B:$YE,MATCH(Calculations_actual!CV$9,HaverPull!$B:$B,0),MATCH(Calculations_actual!$B14,HaverPull!$B$1:$YE$1,0))</f>
        <v>505.1</v>
      </c>
      <c r="CW14" s="81">
        <f>INDEX(HaverPull!$B:$YE,MATCH(Calculations_actual!CW$9,HaverPull!$B:$B,0),MATCH(Calculations_actual!$B14,HaverPull!$B$1:$YE$1,0))</f>
        <v>511</v>
      </c>
      <c r="CX14" s="81">
        <f>INDEX(HaverPull!$B:$YE,MATCH(Calculations_actual!CX$9,HaverPull!$B:$B,0),MATCH(Calculations_actual!$B14,HaverPull!$B$1:$YE$1,0))</f>
        <v>518.5</v>
      </c>
      <c r="CY14" s="81">
        <f>INDEX(HaverPull!$B:$YE,MATCH(Calculations_actual!CY$9,HaverPull!$B:$B,0),MATCH(Calculations_actual!$B14,HaverPull!$B$1:$YE$1,0))</f>
        <v>525.5</v>
      </c>
      <c r="CZ14" s="81">
        <f>INDEX(HaverPull!$B:$YE,MATCH(Calculations_actual!CZ$9,HaverPull!$B:$B,0),MATCH(Calculations_actual!$B14,HaverPull!$B$1:$YE$1,0))</f>
        <v>530</v>
      </c>
      <c r="DA14" s="81">
        <f>INDEX(HaverPull!$B:$YE,MATCH(Calculations_actual!DA$9,HaverPull!$B:$B,0),MATCH(Calculations_actual!$B14,HaverPull!$B$1:$YE$1,0))</f>
        <v>535.4</v>
      </c>
      <c r="DB14" s="81">
        <f>INDEX(HaverPull!$B:$YE,MATCH(Calculations_actual!DB$9,HaverPull!$B:$B,0),MATCH(Calculations_actual!$B14,HaverPull!$B$1:$YE$1,0))</f>
        <v>540.29999999999995</v>
      </c>
      <c r="DC14" s="81">
        <f>INDEX(HaverPull!$B:$YE,MATCH(Calculations_actual!DC$9,HaverPull!$B:$B,0),MATCH(Calculations_actual!$B14,HaverPull!$B$1:$YE$1,0))</f>
        <v>543.20000000000005</v>
      </c>
      <c r="DD14" s="81">
        <f>INDEX(HaverPull!$B:$YE,MATCH(Calculations_actual!DD$9,HaverPull!$B:$B,0),MATCH(Calculations_actual!$B14,HaverPull!$B$1:$YE$1,0))</f>
        <v>551.6</v>
      </c>
      <c r="DE14" s="81">
        <f>INDEX(HaverPull!$B:$YE,MATCH(Calculations_actual!DE$9,HaverPull!$B:$B,0),MATCH(Calculations_actual!$B14,HaverPull!$B$1:$YE$1,0))</f>
        <v>559</v>
      </c>
      <c r="DF14" s="81">
        <f>INDEX(HaverPull!$B:$YE,MATCH(Calculations_actual!DF$9,HaverPull!$B:$B,0),MATCH(Calculations_actual!$B14,HaverPull!$B$1:$YE$1,0))</f>
        <v>566.5</v>
      </c>
      <c r="DG14" s="81">
        <f>INDEX(HaverPull!$B:$YE,MATCH(Calculations_actual!DG$9,HaverPull!$B:$B,0),MATCH(Calculations_actual!$B14,HaverPull!$B$1:$YE$1,0))</f>
        <v>574.4</v>
      </c>
      <c r="DH14" s="81">
        <f>INDEX(HaverPull!$B:$YE,MATCH(Calculations_actual!DH$9,HaverPull!$B:$B,0),MATCH(Calculations_actual!$B14,HaverPull!$B$1:$YE$1,0))</f>
        <v>581.9</v>
      </c>
      <c r="DI14" s="81">
        <f>INDEX(HaverPull!$B:$YE,MATCH(Calculations_actual!DI$9,HaverPull!$B:$B,0),MATCH(Calculations_actual!$B14,HaverPull!$B$1:$YE$1,0))</f>
        <v>590.5</v>
      </c>
      <c r="DJ14" s="81">
        <f>INDEX(HaverPull!$B:$YE,MATCH(Calculations_actual!DJ$9,HaverPull!$B:$B,0),MATCH(Calculations_actual!$B14,HaverPull!$B$1:$YE$1,0))</f>
        <v>602.20000000000005</v>
      </c>
      <c r="DK14" s="81">
        <f>INDEX(HaverPull!$B:$YE,MATCH(Calculations_actual!DK$9,HaverPull!$B:$B,0),MATCH(Calculations_actual!$B14,HaverPull!$B$1:$YE$1,0))</f>
        <v>610.29999999999995</v>
      </c>
      <c r="DL14" s="81">
        <f>INDEX(HaverPull!$B:$YE,MATCH(Calculations_actual!DL$9,HaverPull!$B:$B,0),MATCH(Calculations_actual!$B14,HaverPull!$B$1:$YE$1,0))</f>
        <v>619.70000000000005</v>
      </c>
      <c r="DM14" s="81">
        <f>INDEX(HaverPull!$B:$YE,MATCH(Calculations_actual!DM$9,HaverPull!$B:$B,0),MATCH(Calculations_actual!$B14,HaverPull!$B$1:$YE$1,0))</f>
        <v>629.5</v>
      </c>
      <c r="DN14" s="81">
        <f>INDEX(HaverPull!$B:$YE,MATCH(Calculations_actual!DN$9,HaverPull!$B:$B,0),MATCH(Calculations_actual!$B14,HaverPull!$B$1:$YE$1,0))</f>
        <v>639.20000000000005</v>
      </c>
      <c r="DO14" s="81">
        <f>INDEX(HaverPull!$B:$YE,MATCH(Calculations_actual!DO$9,HaverPull!$B:$B,0),MATCH(Calculations_actual!$B14,HaverPull!$B$1:$YE$1,0))</f>
        <v>650.20000000000005</v>
      </c>
      <c r="DP14" s="81">
        <f>INDEX(HaverPull!$B:$YE,MATCH(Calculations_actual!DP$9,HaverPull!$B:$B,0),MATCH(Calculations_actual!$B14,HaverPull!$B$1:$YE$1,0))</f>
        <v>655.7</v>
      </c>
      <c r="DQ14" s="81">
        <f>INDEX(HaverPull!$B:$YE,MATCH(Calculations_actual!DQ$9,HaverPull!$B:$B,0),MATCH(Calculations_actual!$B14,HaverPull!$B$1:$YE$1,0))</f>
        <v>663</v>
      </c>
      <c r="DR14" s="81">
        <f>INDEX(HaverPull!$B:$YE,MATCH(Calculations_actual!DR$9,HaverPull!$B:$B,0),MATCH(Calculations_actual!$B14,HaverPull!$B$1:$YE$1,0))</f>
        <v>676.2</v>
      </c>
      <c r="DS14" s="81">
        <f>INDEX(HaverPull!$B:$YE,MATCH(Calculations_actual!DS$9,HaverPull!$B:$B,0),MATCH(Calculations_actual!$B14,HaverPull!$B$1:$YE$1,0))</f>
        <v>696</v>
      </c>
      <c r="DT14" s="81">
        <f>INDEX(HaverPull!$B:$YE,MATCH(Calculations_actual!DT$9,HaverPull!$B:$B,0),MATCH(Calculations_actual!$B14,HaverPull!$B$1:$YE$1,0))</f>
        <v>698.4</v>
      </c>
      <c r="DU14" s="81">
        <f>INDEX(HaverPull!$B:$YE,MATCH(Calculations_actual!DU$9,HaverPull!$B:$B,0),MATCH(Calculations_actual!$B14,HaverPull!$B$1:$YE$1,0))</f>
        <v>711.6</v>
      </c>
      <c r="DV14" s="81">
        <f>INDEX(HaverPull!$B:$YE,MATCH(Calculations_actual!DV$9,HaverPull!$B:$B,0),MATCH(Calculations_actual!$B14,HaverPull!$B$1:$YE$1,0))</f>
        <v>717.3</v>
      </c>
      <c r="DW14" s="81">
        <f>INDEX(HaverPull!$B:$YE,MATCH(Calculations_actual!DW$9,HaverPull!$B:$B,0),MATCH(Calculations_actual!$B14,HaverPull!$B$1:$YE$1,0))</f>
        <v>732.3</v>
      </c>
      <c r="DX14" s="81">
        <f>INDEX(HaverPull!$B:$YE,MATCH(Calculations_actual!DX$9,HaverPull!$B:$B,0),MATCH(Calculations_actual!$B14,HaverPull!$B$1:$YE$1,0))</f>
        <v>733.1</v>
      </c>
      <c r="DY14" s="81">
        <f>INDEX(HaverPull!$B:$YE,MATCH(Calculations_actual!DY$9,HaverPull!$B:$B,0),MATCH(Calculations_actual!$B14,HaverPull!$B$1:$YE$1,0))</f>
        <v>732.4</v>
      </c>
      <c r="DZ14" s="81">
        <f>INDEX(HaverPull!$B:$YE,MATCH(Calculations_actual!DZ$9,HaverPull!$B:$B,0),MATCH(Calculations_actual!$B14,HaverPull!$B$1:$YE$1,0))</f>
        <v>735</v>
      </c>
      <c r="EA14" s="81">
        <f>INDEX(HaverPull!$B:$YE,MATCH(Calculations_actual!EA$9,HaverPull!$B:$B,0),MATCH(Calculations_actual!$B14,HaverPull!$B$1:$YE$1,0))</f>
        <v>743.1</v>
      </c>
      <c r="EB14" s="81">
        <f>INDEX(HaverPull!$B:$YE,MATCH(Calculations_actual!EB$9,HaverPull!$B:$B,0),MATCH(Calculations_actual!$B14,HaverPull!$B$1:$YE$1,0))</f>
        <v>751.5</v>
      </c>
      <c r="EC14" s="81">
        <f>INDEX(HaverPull!$B:$YE,MATCH(Calculations_actual!EC$9,HaverPull!$B:$B,0),MATCH(Calculations_actual!$B14,HaverPull!$B$1:$YE$1,0))</f>
        <v>754.3</v>
      </c>
      <c r="ED14" s="81">
        <f>INDEX(HaverPull!$B:$YE,MATCH(Calculations_actual!ED$9,HaverPull!$B:$B,0),MATCH(Calculations_actual!$B14,HaverPull!$B$1:$YE$1,0))</f>
        <v>757</v>
      </c>
      <c r="EE14" s="81">
        <f>INDEX(HaverPull!$B:$YE,MATCH(Calculations_actual!EE$9,HaverPull!$B:$B,0),MATCH(Calculations_actual!$B14,HaverPull!$B$1:$YE$1,0))</f>
        <v>763.3</v>
      </c>
      <c r="EF14" s="81">
        <f>INDEX(HaverPull!$B:$YE,MATCH(Calculations_actual!EF$9,HaverPull!$B:$B,0),MATCH(Calculations_actual!$B14,HaverPull!$B$1:$YE$1,0))</f>
        <v>773.9</v>
      </c>
      <c r="EG14" s="81">
        <f>INDEX(HaverPull!$B:$YE,MATCH(Calculations_actual!EG$9,HaverPull!$B:$B,0),MATCH(Calculations_actual!$B14,HaverPull!$B$1:$YE$1,0))</f>
        <v>783.8</v>
      </c>
      <c r="EH14" s="81">
        <f>INDEX(HaverPull!$B:$YE,MATCH(Calculations_actual!EH$9,HaverPull!$B:$B,0),MATCH(Calculations_actual!$B14,HaverPull!$B$1:$YE$1,0))</f>
        <v>796.1</v>
      </c>
      <c r="EI14" s="81">
        <f>INDEX(HaverPull!$B:$YE,MATCH(Calculations_actual!EI$9,HaverPull!$B:$B,0),MATCH(Calculations_actual!$B14,HaverPull!$B$1:$YE$1,0))</f>
        <v>809.2</v>
      </c>
      <c r="EJ14" s="81">
        <f>INDEX(HaverPull!$B:$YE,MATCH(Calculations_actual!EJ$9,HaverPull!$B:$B,0),MATCH(Calculations_actual!$B14,HaverPull!$B$1:$YE$1,0))</f>
        <v>823.6</v>
      </c>
      <c r="EK14" s="81">
        <f>INDEX(HaverPull!$B:$YE,MATCH(Calculations_actual!EK$9,HaverPull!$B:$B,0),MATCH(Calculations_actual!$B14,HaverPull!$B$1:$YE$1,0))</f>
        <v>839.2</v>
      </c>
      <c r="EL14" s="81">
        <f>INDEX(HaverPull!$B:$YE,MATCH(Calculations_actual!EL$9,HaverPull!$B:$B,0),MATCH(Calculations_actual!$B14,HaverPull!$B$1:$YE$1,0))</f>
        <v>844.9</v>
      </c>
      <c r="EM14" s="81">
        <f>INDEX(HaverPull!$B:$YE,MATCH(Calculations_actual!EM$9,HaverPull!$B:$B,0),MATCH(Calculations_actual!$B14,HaverPull!$B$1:$YE$1,0))</f>
        <v>858.1</v>
      </c>
      <c r="EN14" s="81">
        <f>INDEX(HaverPull!$B:$YE,MATCH(Calculations_actual!EN$9,HaverPull!$B:$B,0),MATCH(Calculations_actual!$B14,HaverPull!$B$1:$YE$1,0))</f>
        <v>866.3</v>
      </c>
      <c r="EO14" s="81">
        <f>INDEX(HaverPull!$B:$YE,MATCH(Calculations_actual!EO$9,HaverPull!$B:$B,0),MATCH(Calculations_actual!$B14,HaverPull!$B$1:$YE$1,0))</f>
        <v>879.5</v>
      </c>
      <c r="EP14" s="81">
        <f>INDEX(HaverPull!$B:$YE,MATCH(Calculations_actual!EP$9,HaverPull!$B:$B,0),MATCH(Calculations_actual!$B14,HaverPull!$B$1:$YE$1,0))</f>
        <v>889.5</v>
      </c>
      <c r="EQ14" s="81">
        <f>INDEX(HaverPull!$B:$YE,MATCH(Calculations_actual!EQ$9,HaverPull!$B:$B,0),MATCH(Calculations_actual!$B14,HaverPull!$B$1:$YE$1,0))</f>
        <v>913.2</v>
      </c>
      <c r="ER14" s="81">
        <f>INDEX(HaverPull!$B:$YE,MATCH(Calculations_actual!ER$9,HaverPull!$B:$B,0),MATCH(Calculations_actual!$B14,HaverPull!$B$1:$YE$1,0))</f>
        <v>918.1</v>
      </c>
      <c r="ES14" s="81">
        <f>INDEX(HaverPull!$B:$YE,MATCH(Calculations_actual!ES$9,HaverPull!$B:$B,0),MATCH(Calculations_actual!$B14,HaverPull!$B$1:$YE$1,0))</f>
        <v>922.6</v>
      </c>
      <c r="ET14" s="81">
        <f>INDEX(HaverPull!$B:$YE,MATCH(Calculations_actual!ET$9,HaverPull!$B:$B,0),MATCH(Calculations_actual!$B14,HaverPull!$B$1:$YE$1,0))</f>
        <v>936.2</v>
      </c>
      <c r="EU14" s="81">
        <f>INDEX(HaverPull!$B:$YE,MATCH(Calculations_actual!EU$9,HaverPull!$B:$B,0),MATCH(Calculations_actual!$B14,HaverPull!$B$1:$YE$1,0))</f>
        <v>955.7</v>
      </c>
      <c r="EV14" s="81">
        <f>INDEX(HaverPull!$B:$YE,MATCH(Calculations_actual!EV$9,HaverPull!$B:$B,0),MATCH(Calculations_actual!$B14,HaverPull!$B$1:$YE$1,0))</f>
        <v>957.3</v>
      </c>
      <c r="EW14" s="81">
        <f>INDEX(HaverPull!$B:$YE,MATCH(Calculations_actual!EW$9,HaverPull!$B:$B,0),MATCH(Calculations_actual!$B14,HaverPull!$B$1:$YE$1,0))</f>
        <v>960.6</v>
      </c>
      <c r="EX14" s="81">
        <f>INDEX(HaverPull!$B:$YE,MATCH(Calculations_actual!EX$9,HaverPull!$B:$B,0),MATCH(Calculations_actual!$B14,HaverPull!$B$1:$YE$1,0))</f>
        <v>972.1</v>
      </c>
      <c r="EY14" s="81">
        <f>INDEX(HaverPull!$B:$YE,MATCH(Calculations_actual!EY$9,HaverPull!$B:$B,0),MATCH(Calculations_actual!$B14,HaverPull!$B$1:$YE$1,0))</f>
        <v>984</v>
      </c>
      <c r="EZ14" s="81">
        <f>INDEX(HaverPull!$B:$YE,MATCH(Calculations_actual!EZ$9,HaverPull!$B:$B,0),MATCH(Calculations_actual!$B14,HaverPull!$B$1:$YE$1,0))</f>
        <v>986.2</v>
      </c>
      <c r="FA14" s="81">
        <f>INDEX(HaverPull!$B:$YE,MATCH(Calculations_actual!FA$9,HaverPull!$B:$B,0),MATCH(Calculations_actual!$B14,HaverPull!$B$1:$YE$1,0))</f>
        <v>991.5</v>
      </c>
      <c r="FB14" s="81">
        <f>INDEX(HaverPull!$B:$YE,MATCH(Calculations_actual!FB$9,HaverPull!$B:$B,0),MATCH(Calculations_actual!$B14,HaverPull!$B$1:$YE$1,0))</f>
        <v>991.7</v>
      </c>
      <c r="FC14" s="81">
        <f>INDEX(HaverPull!$B:$YE,MATCH(Calculations_actual!FC$9,HaverPull!$B:$B,0),MATCH(Calculations_actual!$B14,HaverPull!$B$1:$YE$1,0))</f>
        <v>959.8</v>
      </c>
      <c r="FD14" s="81">
        <f>INDEX(HaverPull!$B:$YE,MATCH(Calculations_actual!FD$9,HaverPull!$B:$B,0),MATCH(Calculations_actual!$B14,HaverPull!$B$1:$YE$1,0))</f>
        <v>966.3</v>
      </c>
      <c r="FE14" s="81">
        <f>INDEX(HaverPull!$B:$YE,MATCH(Calculations_actual!FE$9,HaverPull!$B:$B,0),MATCH(Calculations_actual!$B14,HaverPull!$B$1:$YE$1,0))</f>
        <v>963.8</v>
      </c>
      <c r="FF14" s="81">
        <f>INDEX(HaverPull!$B:$YE,MATCH(Calculations_actual!FF$9,HaverPull!$B:$B,0),MATCH(Calculations_actual!$B14,HaverPull!$B$1:$YE$1,0))</f>
        <v>967.2</v>
      </c>
      <c r="FG14" s="81">
        <f>INDEX(HaverPull!$B:$YE,MATCH(Calculations_actual!FG$9,HaverPull!$B:$B,0),MATCH(Calculations_actual!$B14,HaverPull!$B$1:$YE$1,0))</f>
        <v>973.6</v>
      </c>
      <c r="FH14" s="81">
        <f>INDEX(HaverPull!$B:$YE,MATCH(Calculations_actual!FH$9,HaverPull!$B:$B,0),MATCH(Calculations_actual!$B14,HaverPull!$B$1:$YE$1,0))</f>
        <v>984.5</v>
      </c>
      <c r="FI14" s="81">
        <f>INDEX(HaverPull!$B:$YE,MATCH(Calculations_actual!FI$9,HaverPull!$B:$B,0),MATCH(Calculations_actual!$B14,HaverPull!$B$1:$YE$1,0))</f>
        <v>987.4</v>
      </c>
      <c r="FJ14" s="81">
        <f>INDEX(HaverPull!$B:$YE,MATCH(Calculations_actual!FJ$9,HaverPull!$B:$B,0),MATCH(Calculations_actual!$B14,HaverPull!$B$1:$YE$1,0))</f>
        <v>989.5</v>
      </c>
      <c r="FK14" s="81">
        <f>INDEX(HaverPull!$B:$YE,MATCH(Calculations_actual!FK$9,HaverPull!$B:$B,0),MATCH(Calculations_actual!$B14,HaverPull!$B$1:$YE$1,0))</f>
        <v>911.8</v>
      </c>
      <c r="FL14" s="81">
        <f>INDEX(HaverPull!$B:$YE,MATCH(Calculations_actual!FL$9,HaverPull!$B:$B,0),MATCH(Calculations_actual!$B14,HaverPull!$B$1:$YE$1,0))</f>
        <v>914.5</v>
      </c>
      <c r="FM14" s="81">
        <f>INDEX(HaverPull!$B:$YE,MATCH(Calculations_actual!FM$9,HaverPull!$B:$B,0),MATCH(Calculations_actual!$B14,HaverPull!$B$1:$YE$1,0))</f>
        <v>922.9</v>
      </c>
      <c r="FN14" s="81">
        <f>INDEX(HaverPull!$B:$YE,MATCH(Calculations_actual!FN$9,HaverPull!$B:$B,0),MATCH(Calculations_actual!$B14,HaverPull!$B$1:$YE$1,0))</f>
        <v>917.4</v>
      </c>
      <c r="FO14" s="81">
        <f>INDEX(HaverPull!$B:$YE,MATCH(Calculations_actual!FO$9,HaverPull!$B:$B,0),MATCH(Calculations_actual!$B14,HaverPull!$B$1:$YE$1,0))</f>
        <v>940.3</v>
      </c>
      <c r="FP14" s="81">
        <f>INDEX(HaverPull!$B:$YE,MATCH(Calculations_actual!FP$9,HaverPull!$B:$B,0),MATCH(Calculations_actual!$B14,HaverPull!$B$1:$YE$1,0))</f>
        <v>944.7</v>
      </c>
      <c r="FQ14" s="81">
        <f>INDEX(HaverPull!$B:$YE,MATCH(Calculations_actual!FQ$9,HaverPull!$B:$B,0),MATCH(Calculations_actual!$B14,HaverPull!$B$1:$YE$1,0))</f>
        <v>947.6</v>
      </c>
      <c r="FR14" s="81">
        <f>INDEX(HaverPull!$B:$YE,MATCH(Calculations_actual!FR$9,HaverPull!$B:$B,0),MATCH(Calculations_actual!$B14,HaverPull!$B$1:$YE$1,0))</f>
        <v>969.4</v>
      </c>
      <c r="FS14" s="81">
        <f>INDEX(HaverPull!$B:$YE,MATCH(Calculations_actual!FS$9,HaverPull!$B:$B,0),MATCH(Calculations_actual!$B14,HaverPull!$B$1:$YE$1,0))</f>
        <v>1090.5999999999999</v>
      </c>
      <c r="FT14" s="81">
        <f>INDEX(HaverPull!$B:$YE,MATCH(Calculations_actual!FT$9,HaverPull!$B:$B,0),MATCH(Calculations_actual!$B14,HaverPull!$B$1:$YE$1,0))</f>
        <v>1103.0999999999999</v>
      </c>
      <c r="FU14" s="81">
        <f>INDEX(HaverPull!$B:$YE,MATCH(Calculations_actual!FU$9,HaverPull!$B:$B,0),MATCH(Calculations_actual!$B14,HaverPull!$B$1:$YE$1,0))</f>
        <v>1106.3</v>
      </c>
      <c r="FV14" s="81">
        <f>INDEX(HaverPull!$B:$YE,MATCH(Calculations_actual!FV$9,HaverPull!$B:$B,0),MATCH(Calculations_actual!$B14,HaverPull!$B$1:$YE$1,0))</f>
        <v>1117.2</v>
      </c>
      <c r="FW14" s="81">
        <f>INDEX(HaverPull!$B:$YE,MATCH(Calculations_actual!FW$9,HaverPull!$B:$B,0),MATCH(Calculations_actual!$B14,HaverPull!$B$1:$YE$1,0))</f>
        <v>1142.0999999999999</v>
      </c>
      <c r="FX14" s="81">
        <f>INDEX(HaverPull!$B:$YE,MATCH(Calculations_actual!FX$9,HaverPull!$B:$B,0),MATCH(Calculations_actual!$B14,HaverPull!$B$1:$YE$1,0))</f>
        <v>1144.9000000000001</v>
      </c>
      <c r="FY14" s="81">
        <f>INDEX(HaverPull!$B:$YE,MATCH(Calculations_actual!FY$9,HaverPull!$B:$B,0),MATCH(Calculations_actual!$B14,HaverPull!$B$1:$YE$1,0))</f>
        <v>1155.5999999999999</v>
      </c>
      <c r="FZ14" s="81">
        <f>INDEX(HaverPull!$B:$YE,MATCH(Calculations_actual!FZ$9,HaverPull!$B:$B,0),MATCH(Calculations_actual!$B14,HaverPull!$B$1:$YE$1,0))</f>
        <v>1172.5999999999999</v>
      </c>
      <c r="GA14" s="81">
        <f>INDEX(HaverPull!$B:$YE,MATCH(Calculations_actual!GA$9,HaverPull!$B:$B,0),MATCH(Calculations_actual!$B14,HaverPull!$B$1:$YE$1,0))</f>
        <v>1187.8</v>
      </c>
      <c r="GB14" s="81">
        <f>INDEX(HaverPull!$B:$YE,MATCH(Calculations_actual!GB$9,HaverPull!$B:$B,0),MATCH(Calculations_actual!$B14,HaverPull!$B$1:$YE$1,0))</f>
        <v>1201.4000000000001</v>
      </c>
      <c r="GC14" s="81">
        <f>INDEX(HaverPull!$B:$YE,MATCH(Calculations_actual!GC$9,HaverPull!$B:$B,0),MATCH(Calculations_actual!$B14,HaverPull!$B$1:$YE$1,0))</f>
        <v>1211.8</v>
      </c>
      <c r="GD14" s="81">
        <f>INDEX(HaverPull!$B:$YE,MATCH(Calculations_actual!GD$9,HaverPull!$B:$B,0),MATCH(Calculations_actual!$B14,HaverPull!$B$1:$YE$1,0))</f>
        <v>1220.2</v>
      </c>
      <c r="GE14" s="81">
        <f>INDEX(HaverPull!$B:$YE,MATCH(Calculations_actual!GE$9,HaverPull!$B:$B,0),MATCH(Calculations_actual!$B14,HaverPull!$B$1:$YE$1,0))</f>
        <v>1225.9000000000001</v>
      </c>
      <c r="GF14" s="81">
        <f>INDEX(HaverPull!$B:$YE,MATCH(Calculations_actual!GF$9,HaverPull!$B:$B,0),MATCH(Calculations_actual!$B14,HaverPull!$B$1:$YE$1,0))</f>
        <v>1232.4000000000001</v>
      </c>
      <c r="GG14" s="81">
        <f>INDEX(HaverPull!$B:$YE,MATCH(Calculations_actual!GG$9,HaverPull!$B:$B,0),MATCH(Calculations_actual!$B14,HaverPull!$B$1:$YE$1,0))</f>
        <v>1243.5999999999999</v>
      </c>
      <c r="GH14" s="81">
        <f>INDEX(HaverPull!$B:$YE,MATCH(Calculations_actual!GH$9,HaverPull!$B:$B,0),MATCH(Calculations_actual!$B14,HaverPull!$B$1:$YE$1,0))</f>
        <v>1257.5999999999999</v>
      </c>
      <c r="GI14" s="81">
        <f>INDEX(HaverPull!$B:$YE,MATCH(Calculations_actual!GI$9,HaverPull!$B:$B,0),MATCH(Calculations_actual!$B14,HaverPull!$B$1:$YE$1,0))</f>
        <v>1280.5</v>
      </c>
      <c r="GJ14" s="81">
        <f>INDEX(HaverPull!$B:$YE,MATCH(Calculations_actual!GJ$9,HaverPull!$B:$B,0),MATCH(Calculations_actual!$B14,HaverPull!$B$1:$YE$1,0))</f>
        <v>1290.5999999999999</v>
      </c>
      <c r="GK14" s="81">
        <f>INDEX(HaverPull!$B:$YE,MATCH(Calculations_actual!GK$9,HaverPull!$B:$B,0),MATCH(Calculations_actual!$B14,HaverPull!$B$1:$YE$1,0))</f>
        <v>1306</v>
      </c>
      <c r="GL14" s="81">
        <f>INDEX(HaverPull!$B:$YE,MATCH(Calculations_actual!GL$9,HaverPull!$B:$B,0),MATCH(Calculations_actual!$B14,HaverPull!$B$1:$YE$1,0))</f>
        <v>1317.3</v>
      </c>
      <c r="GM14" s="81">
        <f>INDEX(HaverPull!$B:$YE,MATCH(Calculations_actual!GM$9,HaverPull!$B:$B,0),MATCH(Calculations_actual!$B14,HaverPull!$B$1:$YE$1,0))</f>
        <v>1343.4</v>
      </c>
      <c r="GN14" s="81">
        <f>INDEX(HaverPull!$B:$YE,MATCH(Calculations_actual!GN$9,HaverPull!$B:$B,0),MATCH(Calculations_actual!$B14,HaverPull!$B$1:$YE$1,0))</f>
        <v>1356.7</v>
      </c>
      <c r="GO14" s="81" t="e">
        <f>INDEX(HaverPull!$B:$YE,MATCH(Calculations_actual!GO$9,HaverPull!$B:$B,0),MATCH(Calculations_actual!$B14,HaverPull!$B$1:$YE$1,0))</f>
        <v>#N/A</v>
      </c>
      <c r="GP14" s="81" t="e">
        <f>INDEX(HaverPull!$B:$YE,MATCH(Calculations_actual!GP$9,HaverPull!$B:$B,0),MATCH(Calculations_actual!$B14,HaverPull!$B$1:$YE$1,0))</f>
        <v>#N/A</v>
      </c>
      <c r="GQ14" s="81" t="e">
        <f>INDEX(HaverPull!$B:$YE,MATCH(Calculations_actual!GQ$9,HaverPull!$B:$B,0),MATCH(Calculations_actual!$B14,HaverPull!$B$1:$YE$1,0))</f>
        <v>#N/A</v>
      </c>
      <c r="GR14" s="81" t="e">
        <f>INDEX(HaverPull!$B:$YE,MATCH(Calculations_actual!GR$9,HaverPull!$B:$B,0),MATCH(Calculations_actual!$B14,HaverPull!$B$1:$YE$1,0))</f>
        <v>#N/A</v>
      </c>
      <c r="GS14" s="81" t="e">
        <f>INDEX(HaverPull!$B:$YE,MATCH(Calculations_actual!GS$9,HaverPull!$B:$B,0),MATCH(Calculations_actual!$B14,HaverPull!$B$1:$YE$1,0))</f>
        <v>#N/A</v>
      </c>
      <c r="GT14" s="81" t="e">
        <f>INDEX(HaverPull!$B:$YE,MATCH(Calculations_actual!GT$9,HaverPull!$B:$B,0),MATCH(Calculations_actual!$B14,HaverPull!$B$1:$YE$1,0))</f>
        <v>#N/A</v>
      </c>
      <c r="GU14" s="81" t="e">
        <f>INDEX(HaverPull!$B:$YE,MATCH(Calculations_actual!GU$9,HaverPull!$B:$B,0),MATCH(Calculations_actual!$B14,HaverPull!$B$1:$YE$1,0))</f>
        <v>#N/A</v>
      </c>
      <c r="GV14" s="81" t="e">
        <f>INDEX(HaverPull!$B:$YE,MATCH(Calculations_actual!GV$9,HaverPull!$B:$B,0),MATCH(Calculations_actual!$B14,HaverPull!$B$1:$YE$1,0))</f>
        <v>#N/A</v>
      </c>
    </row>
    <row r="15" spans="1:206">
      <c r="A15" s="7" t="s">
        <v>177</v>
      </c>
      <c r="B15" s="83" t="s">
        <v>36</v>
      </c>
      <c r="C15" s="81">
        <f>INDEX(HaverPull!$B:$YE,MATCH(Calculations_actual!C$9,HaverPull!$B:$B,0),MATCH(Calculations_actual!$B15,HaverPull!$B$1:$YE$1,0))</f>
        <v>104.6</v>
      </c>
      <c r="D15" s="81">
        <f>INDEX(HaverPull!$B:$YE,MATCH(Calculations_actual!D$9,HaverPull!$B:$B,0),MATCH(Calculations_actual!$B15,HaverPull!$B$1:$YE$1,0))</f>
        <v>105.5</v>
      </c>
      <c r="E15" s="81">
        <f>INDEX(HaverPull!$B:$YE,MATCH(Calculations_actual!E$9,HaverPull!$B:$B,0),MATCH(Calculations_actual!$B15,HaverPull!$B$1:$YE$1,0))</f>
        <v>100.7</v>
      </c>
      <c r="F15" s="81">
        <f>INDEX(HaverPull!$B:$YE,MATCH(Calculations_actual!F$9,HaverPull!$B:$B,0),MATCH(Calculations_actual!$B15,HaverPull!$B$1:$YE$1,0))</f>
        <v>101.5</v>
      </c>
      <c r="G15" s="81">
        <f>INDEX(HaverPull!$B:$YE,MATCH(Calculations_actual!G$9,HaverPull!$B:$B,0),MATCH(Calculations_actual!$B15,HaverPull!$B$1:$YE$1,0))</f>
        <v>98.3</v>
      </c>
      <c r="H15" s="81">
        <f>INDEX(HaverPull!$B:$YE,MATCH(Calculations_actual!H$9,HaverPull!$B:$B,0),MATCH(Calculations_actual!$B15,HaverPull!$B$1:$YE$1,0))</f>
        <v>100.7</v>
      </c>
      <c r="I15" s="81">
        <f>INDEX(HaverPull!$B:$YE,MATCH(Calculations_actual!I$9,HaverPull!$B:$B,0),MATCH(Calculations_actual!$B15,HaverPull!$B$1:$YE$1,0))</f>
        <v>102.3</v>
      </c>
      <c r="J15" s="81">
        <f>INDEX(HaverPull!$B:$YE,MATCH(Calculations_actual!J$9,HaverPull!$B:$B,0),MATCH(Calculations_actual!$B15,HaverPull!$B$1:$YE$1,0))</f>
        <v>105.5</v>
      </c>
      <c r="K15" s="81">
        <f>INDEX(HaverPull!$B:$YE,MATCH(Calculations_actual!K$9,HaverPull!$B:$B,0),MATCH(Calculations_actual!$B15,HaverPull!$B$1:$YE$1,0))</f>
        <v>119.8</v>
      </c>
      <c r="L15" s="81">
        <f>INDEX(HaverPull!$B:$YE,MATCH(Calculations_actual!L$9,HaverPull!$B:$B,0),MATCH(Calculations_actual!$B15,HaverPull!$B$1:$YE$1,0))</f>
        <v>123.4</v>
      </c>
      <c r="M15" s="81">
        <f>INDEX(HaverPull!$B:$YE,MATCH(Calculations_actual!M$9,HaverPull!$B:$B,0),MATCH(Calculations_actual!$B15,HaverPull!$B$1:$YE$1,0))</f>
        <v>124.3</v>
      </c>
      <c r="N15" s="81">
        <f>INDEX(HaverPull!$B:$YE,MATCH(Calculations_actual!N$9,HaverPull!$B:$B,0),MATCH(Calculations_actual!$B15,HaverPull!$B$1:$YE$1,0))</f>
        <v>127.1</v>
      </c>
      <c r="O15" s="81">
        <f>INDEX(HaverPull!$B:$YE,MATCH(Calculations_actual!O$9,HaverPull!$B:$B,0),MATCH(Calculations_actual!$B15,HaverPull!$B$1:$YE$1,0))</f>
        <v>126.4</v>
      </c>
      <c r="P15" s="81">
        <f>INDEX(HaverPull!$B:$YE,MATCH(Calculations_actual!P$9,HaverPull!$B:$B,0),MATCH(Calculations_actual!$B15,HaverPull!$B$1:$YE$1,0))</f>
        <v>129.19999999999999</v>
      </c>
      <c r="Q15" s="81">
        <f>INDEX(HaverPull!$B:$YE,MATCH(Calculations_actual!Q$9,HaverPull!$B:$B,0),MATCH(Calculations_actual!$B15,HaverPull!$B$1:$YE$1,0))</f>
        <v>134.1</v>
      </c>
      <c r="R15" s="81">
        <f>INDEX(HaverPull!$B:$YE,MATCH(Calculations_actual!R$9,HaverPull!$B:$B,0),MATCH(Calculations_actual!$B15,HaverPull!$B$1:$YE$1,0))</f>
        <v>140</v>
      </c>
      <c r="S15" s="81">
        <f>INDEX(HaverPull!$B:$YE,MATCH(Calculations_actual!S$9,HaverPull!$B:$B,0),MATCH(Calculations_actual!$B15,HaverPull!$B$1:$YE$1,0))</f>
        <v>142.80000000000001</v>
      </c>
      <c r="T15" s="81">
        <f>INDEX(HaverPull!$B:$YE,MATCH(Calculations_actual!T$9,HaverPull!$B:$B,0),MATCH(Calculations_actual!$B15,HaverPull!$B$1:$YE$1,0))</f>
        <v>148.9</v>
      </c>
      <c r="U15" s="81">
        <f>INDEX(HaverPull!$B:$YE,MATCH(Calculations_actual!U$9,HaverPull!$B:$B,0),MATCH(Calculations_actual!$B15,HaverPull!$B$1:$YE$1,0))</f>
        <v>154.9</v>
      </c>
      <c r="V15" s="81">
        <f>INDEX(HaverPull!$B:$YE,MATCH(Calculations_actual!V$9,HaverPull!$B:$B,0),MATCH(Calculations_actual!$B15,HaverPull!$B$1:$YE$1,0))</f>
        <v>157.6</v>
      </c>
      <c r="W15" s="81">
        <f>INDEX(HaverPull!$B:$YE,MATCH(Calculations_actual!W$9,HaverPull!$B:$B,0),MATCH(Calculations_actual!$B15,HaverPull!$B$1:$YE$1,0))</f>
        <v>158</v>
      </c>
      <c r="X15" s="81">
        <f>INDEX(HaverPull!$B:$YE,MATCH(Calculations_actual!X$9,HaverPull!$B:$B,0),MATCH(Calculations_actual!$B15,HaverPull!$B$1:$YE$1,0))</f>
        <v>121.1</v>
      </c>
      <c r="Y15" s="81">
        <f>INDEX(HaverPull!$B:$YE,MATCH(Calculations_actual!Y$9,HaverPull!$B:$B,0),MATCH(Calculations_actual!$B15,HaverPull!$B$1:$YE$1,0))</f>
        <v>152.80000000000001</v>
      </c>
      <c r="Z15" s="81">
        <f>INDEX(HaverPull!$B:$YE,MATCH(Calculations_actual!Z$9,HaverPull!$B:$B,0),MATCH(Calculations_actual!$B15,HaverPull!$B$1:$YE$1,0))</f>
        <v>158.5</v>
      </c>
      <c r="AA15" s="81">
        <f>INDEX(HaverPull!$B:$YE,MATCH(Calculations_actual!AA$9,HaverPull!$B:$B,0),MATCH(Calculations_actual!$B15,HaverPull!$B$1:$YE$1,0))</f>
        <v>162.5</v>
      </c>
      <c r="AB15" s="81">
        <f>INDEX(HaverPull!$B:$YE,MATCH(Calculations_actual!AB$9,HaverPull!$B:$B,0),MATCH(Calculations_actual!$B15,HaverPull!$B$1:$YE$1,0))</f>
        <v>169.3</v>
      </c>
      <c r="AC15" s="81">
        <f>INDEX(HaverPull!$B:$YE,MATCH(Calculations_actual!AC$9,HaverPull!$B:$B,0),MATCH(Calculations_actual!$B15,HaverPull!$B$1:$YE$1,0))</f>
        <v>176.1</v>
      </c>
      <c r="AD15" s="81">
        <f>INDEX(HaverPull!$B:$YE,MATCH(Calculations_actual!AD$9,HaverPull!$B:$B,0),MATCH(Calculations_actual!$B15,HaverPull!$B$1:$YE$1,0))</f>
        <v>182.7</v>
      </c>
      <c r="AE15" s="81">
        <f>INDEX(HaverPull!$B:$YE,MATCH(Calculations_actual!AE$9,HaverPull!$B:$B,0),MATCH(Calculations_actual!$B15,HaverPull!$B$1:$YE$1,0))</f>
        <v>188.8</v>
      </c>
      <c r="AF15" s="81">
        <f>INDEX(HaverPull!$B:$YE,MATCH(Calculations_actual!AF$9,HaverPull!$B:$B,0),MATCH(Calculations_actual!$B15,HaverPull!$B$1:$YE$1,0))</f>
        <v>195.7</v>
      </c>
      <c r="AG15" s="81">
        <f>INDEX(HaverPull!$B:$YE,MATCH(Calculations_actual!AG$9,HaverPull!$B:$B,0),MATCH(Calculations_actual!$B15,HaverPull!$B$1:$YE$1,0))</f>
        <v>198.6</v>
      </c>
      <c r="AH15" s="81">
        <f>INDEX(HaverPull!$B:$YE,MATCH(Calculations_actual!AH$9,HaverPull!$B:$B,0),MATCH(Calculations_actual!$B15,HaverPull!$B$1:$YE$1,0))</f>
        <v>208.5</v>
      </c>
      <c r="AI15" s="81">
        <f>INDEX(HaverPull!$B:$YE,MATCH(Calculations_actual!AI$9,HaverPull!$B:$B,0),MATCH(Calculations_actual!$B15,HaverPull!$B$1:$YE$1,0))</f>
        <v>212</v>
      </c>
      <c r="AJ15" s="81">
        <f>INDEX(HaverPull!$B:$YE,MATCH(Calculations_actual!AJ$9,HaverPull!$B:$B,0),MATCH(Calculations_actual!$B15,HaverPull!$B$1:$YE$1,0))</f>
        <v>223.1</v>
      </c>
      <c r="AK15" s="81">
        <f>INDEX(HaverPull!$B:$YE,MATCH(Calculations_actual!AK$9,HaverPull!$B:$B,0),MATCH(Calculations_actual!$B15,HaverPull!$B$1:$YE$1,0))</f>
        <v>236.3</v>
      </c>
      <c r="AL15" s="81">
        <f>INDEX(HaverPull!$B:$YE,MATCH(Calculations_actual!AL$9,HaverPull!$B:$B,0),MATCH(Calculations_actual!$B15,HaverPull!$B$1:$YE$1,0))</f>
        <v>247.2</v>
      </c>
      <c r="AM15" s="81">
        <f>INDEX(HaverPull!$B:$YE,MATCH(Calculations_actual!AM$9,HaverPull!$B:$B,0),MATCH(Calculations_actual!$B15,HaverPull!$B$1:$YE$1,0))</f>
        <v>253.6</v>
      </c>
      <c r="AN15" s="81">
        <f>INDEX(HaverPull!$B:$YE,MATCH(Calculations_actual!AN$9,HaverPull!$B:$B,0),MATCH(Calculations_actual!$B15,HaverPull!$B$1:$YE$1,0))</f>
        <v>262</v>
      </c>
      <c r="AO15" s="81">
        <f>INDEX(HaverPull!$B:$YE,MATCH(Calculations_actual!AO$9,HaverPull!$B:$B,0),MATCH(Calculations_actual!$B15,HaverPull!$B$1:$YE$1,0))</f>
        <v>274.8</v>
      </c>
      <c r="AP15" s="81">
        <f>INDEX(HaverPull!$B:$YE,MATCH(Calculations_actual!AP$9,HaverPull!$B:$B,0),MATCH(Calculations_actual!$B15,HaverPull!$B$1:$YE$1,0))</f>
        <v>285.2</v>
      </c>
      <c r="AQ15" s="81">
        <f>INDEX(HaverPull!$B:$YE,MATCH(Calculations_actual!AQ$9,HaverPull!$B:$B,0),MATCH(Calculations_actual!$B15,HaverPull!$B$1:$YE$1,0))</f>
        <v>284.8</v>
      </c>
      <c r="AR15" s="81">
        <f>INDEX(HaverPull!$B:$YE,MATCH(Calculations_actual!AR$9,HaverPull!$B:$B,0),MATCH(Calculations_actual!$B15,HaverPull!$B$1:$YE$1,0))</f>
        <v>292.2</v>
      </c>
      <c r="AS15" s="81">
        <f>INDEX(HaverPull!$B:$YE,MATCH(Calculations_actual!AS$9,HaverPull!$B:$B,0),MATCH(Calculations_actual!$B15,HaverPull!$B$1:$YE$1,0))</f>
        <v>302.2</v>
      </c>
      <c r="AT15" s="81">
        <f>INDEX(HaverPull!$B:$YE,MATCH(Calculations_actual!AT$9,HaverPull!$B:$B,0),MATCH(Calculations_actual!$B15,HaverPull!$B$1:$YE$1,0))</f>
        <v>318.89999999999998</v>
      </c>
      <c r="AU15" s="81">
        <f>INDEX(HaverPull!$B:$YE,MATCH(Calculations_actual!AU$9,HaverPull!$B:$B,0),MATCH(Calculations_actual!$B15,HaverPull!$B$1:$YE$1,0))</f>
        <v>330.9</v>
      </c>
      <c r="AV15" s="81">
        <f>INDEX(HaverPull!$B:$YE,MATCH(Calculations_actual!AV$9,HaverPull!$B:$B,0),MATCH(Calculations_actual!$B15,HaverPull!$B$1:$YE$1,0))</f>
        <v>342.7</v>
      </c>
      <c r="AW15" s="81">
        <f>INDEX(HaverPull!$B:$YE,MATCH(Calculations_actual!AW$9,HaverPull!$B:$B,0),MATCH(Calculations_actual!$B15,HaverPull!$B$1:$YE$1,0))</f>
        <v>356.9</v>
      </c>
      <c r="AX15" s="81">
        <f>INDEX(HaverPull!$B:$YE,MATCH(Calculations_actual!AX$9,HaverPull!$B:$B,0),MATCH(Calculations_actual!$B15,HaverPull!$B$1:$YE$1,0))</f>
        <v>352.7</v>
      </c>
      <c r="AY15" s="81">
        <f>INDEX(HaverPull!$B:$YE,MATCH(Calculations_actual!AY$9,HaverPull!$B:$B,0),MATCH(Calculations_actual!$B15,HaverPull!$B$1:$YE$1,0))</f>
        <v>352.5</v>
      </c>
      <c r="AZ15" s="81">
        <f>INDEX(HaverPull!$B:$YE,MATCH(Calculations_actual!AZ$9,HaverPull!$B:$B,0),MATCH(Calculations_actual!$B15,HaverPull!$B$1:$YE$1,0))</f>
        <v>359.7</v>
      </c>
      <c r="BA15" s="81">
        <f>INDEX(HaverPull!$B:$YE,MATCH(Calculations_actual!BA$9,HaverPull!$B:$B,0),MATCH(Calculations_actual!$B15,HaverPull!$B$1:$YE$1,0))</f>
        <v>350.1</v>
      </c>
      <c r="BB15" s="81">
        <f>INDEX(HaverPull!$B:$YE,MATCH(Calculations_actual!BB$9,HaverPull!$B:$B,0),MATCH(Calculations_actual!$B15,HaverPull!$B$1:$YE$1,0))</f>
        <v>356.6</v>
      </c>
      <c r="BC15" s="81">
        <f>INDEX(HaverPull!$B:$YE,MATCH(Calculations_actual!BC$9,HaverPull!$B:$B,0),MATCH(Calculations_actual!$B15,HaverPull!$B$1:$YE$1,0))</f>
        <v>350.9</v>
      </c>
      <c r="BD15" s="81">
        <f>INDEX(HaverPull!$B:$YE,MATCH(Calculations_actual!BD$9,HaverPull!$B:$B,0),MATCH(Calculations_actual!$B15,HaverPull!$B$1:$YE$1,0))</f>
        <v>359.6</v>
      </c>
      <c r="BE15" s="81">
        <f>INDEX(HaverPull!$B:$YE,MATCH(Calculations_actual!BE$9,HaverPull!$B:$B,0),MATCH(Calculations_actual!$B15,HaverPull!$B$1:$YE$1,0))</f>
        <v>345.4</v>
      </c>
      <c r="BF15" s="81">
        <f>INDEX(HaverPull!$B:$YE,MATCH(Calculations_actual!BF$9,HaverPull!$B:$B,0),MATCH(Calculations_actual!$B15,HaverPull!$B$1:$YE$1,0))</f>
        <v>355.7</v>
      </c>
      <c r="BG15" s="81">
        <f>INDEX(HaverPull!$B:$YE,MATCH(Calculations_actual!BG$9,HaverPull!$B:$B,0),MATCH(Calculations_actual!$B15,HaverPull!$B$1:$YE$1,0))</f>
        <v>361.2</v>
      </c>
      <c r="BH15" s="81">
        <f>INDEX(HaverPull!$B:$YE,MATCH(Calculations_actual!BH$9,HaverPull!$B:$B,0),MATCH(Calculations_actual!$B15,HaverPull!$B$1:$YE$1,0))</f>
        <v>370.4</v>
      </c>
      <c r="BI15" s="81">
        <f>INDEX(HaverPull!$B:$YE,MATCH(Calculations_actual!BI$9,HaverPull!$B:$B,0),MATCH(Calculations_actual!$B15,HaverPull!$B$1:$YE$1,0))</f>
        <v>384.1</v>
      </c>
      <c r="BJ15" s="81">
        <f>INDEX(HaverPull!$B:$YE,MATCH(Calculations_actual!BJ$9,HaverPull!$B:$B,0),MATCH(Calculations_actual!$B15,HaverPull!$B$1:$YE$1,0))</f>
        <v>395.9</v>
      </c>
      <c r="BK15" s="81">
        <f>INDEX(HaverPull!$B:$YE,MATCH(Calculations_actual!BK$9,HaverPull!$B:$B,0),MATCH(Calculations_actual!$B15,HaverPull!$B$1:$YE$1,0))</f>
        <v>432.3</v>
      </c>
      <c r="BL15" s="81">
        <f>INDEX(HaverPull!$B:$YE,MATCH(Calculations_actual!BL$9,HaverPull!$B:$B,0),MATCH(Calculations_actual!$B15,HaverPull!$B$1:$YE$1,0))</f>
        <v>388.5</v>
      </c>
      <c r="BM15" s="81">
        <f>INDEX(HaverPull!$B:$YE,MATCH(Calculations_actual!BM$9,HaverPull!$B:$B,0),MATCH(Calculations_actual!$B15,HaverPull!$B$1:$YE$1,0))</f>
        <v>421.5</v>
      </c>
      <c r="BN15" s="81">
        <f>INDEX(HaverPull!$B:$YE,MATCH(Calculations_actual!BN$9,HaverPull!$B:$B,0),MATCH(Calculations_actual!$B15,HaverPull!$B$1:$YE$1,0))</f>
        <v>428.9</v>
      </c>
      <c r="BO15" s="81">
        <f>INDEX(HaverPull!$B:$YE,MATCH(Calculations_actual!BO$9,HaverPull!$B:$B,0),MATCH(Calculations_actual!$B15,HaverPull!$B$1:$YE$1,0))</f>
        <v>426.3</v>
      </c>
      <c r="BP15" s="81">
        <f>INDEX(HaverPull!$B:$YE,MATCH(Calculations_actual!BP$9,HaverPull!$B:$B,0),MATCH(Calculations_actual!$B15,HaverPull!$B$1:$YE$1,0))</f>
        <v>429.4</v>
      </c>
      <c r="BQ15" s="81">
        <f>INDEX(HaverPull!$B:$YE,MATCH(Calculations_actual!BQ$9,HaverPull!$B:$B,0),MATCH(Calculations_actual!$B15,HaverPull!$B$1:$YE$1,0))</f>
        <v>439.5</v>
      </c>
      <c r="BR15" s="81">
        <f>INDEX(HaverPull!$B:$YE,MATCH(Calculations_actual!BR$9,HaverPull!$B:$B,0),MATCH(Calculations_actual!$B15,HaverPull!$B$1:$YE$1,0))</f>
        <v>456</v>
      </c>
      <c r="BS15" s="81">
        <f>INDEX(HaverPull!$B:$YE,MATCH(Calculations_actual!BS$9,HaverPull!$B:$B,0),MATCH(Calculations_actual!$B15,HaverPull!$B$1:$YE$1,0))</f>
        <v>450.7</v>
      </c>
      <c r="BT15" s="81">
        <f>INDEX(HaverPull!$B:$YE,MATCH(Calculations_actual!BT$9,HaverPull!$B:$B,0),MATCH(Calculations_actual!$B15,HaverPull!$B$1:$YE$1,0))</f>
        <v>511.7</v>
      </c>
      <c r="BU15" s="81">
        <f>INDEX(HaverPull!$B:$YE,MATCH(Calculations_actual!BU$9,HaverPull!$B:$B,0),MATCH(Calculations_actual!$B15,HaverPull!$B$1:$YE$1,0))</f>
        <v>489</v>
      </c>
      <c r="BV15" s="81">
        <f>INDEX(HaverPull!$B:$YE,MATCH(Calculations_actual!BV$9,HaverPull!$B:$B,0),MATCH(Calculations_actual!$B15,HaverPull!$B$1:$YE$1,0))</f>
        <v>507</v>
      </c>
      <c r="BW15" s="81">
        <f>INDEX(HaverPull!$B:$YE,MATCH(Calculations_actual!BW$9,HaverPull!$B:$B,0),MATCH(Calculations_actual!$B15,HaverPull!$B$1:$YE$1,0))</f>
        <v>502.1</v>
      </c>
      <c r="BX15" s="81">
        <f>INDEX(HaverPull!$B:$YE,MATCH(Calculations_actual!BX$9,HaverPull!$B:$B,0),MATCH(Calculations_actual!$B15,HaverPull!$B$1:$YE$1,0))</f>
        <v>497.8</v>
      </c>
      <c r="BY15" s="81">
        <f>INDEX(HaverPull!$B:$YE,MATCH(Calculations_actual!BY$9,HaverPull!$B:$B,0),MATCH(Calculations_actual!$B15,HaverPull!$B$1:$YE$1,0))</f>
        <v>506.7</v>
      </c>
      <c r="BZ15" s="81">
        <f>INDEX(HaverPull!$B:$YE,MATCH(Calculations_actual!BZ$9,HaverPull!$B:$B,0),MATCH(Calculations_actual!$B15,HaverPull!$B$1:$YE$1,0))</f>
        <v>517.20000000000005</v>
      </c>
      <c r="CA15" s="81">
        <f>INDEX(HaverPull!$B:$YE,MATCH(Calculations_actual!CA$9,HaverPull!$B:$B,0),MATCH(Calculations_actual!$B15,HaverPull!$B$1:$YE$1,0))</f>
        <v>552.9</v>
      </c>
      <c r="CB15" s="81">
        <f>INDEX(HaverPull!$B:$YE,MATCH(Calculations_actual!CB$9,HaverPull!$B:$B,0),MATCH(Calculations_actual!$B15,HaverPull!$B$1:$YE$1,0))</f>
        <v>566.70000000000005</v>
      </c>
      <c r="CC15" s="81">
        <f>INDEX(HaverPull!$B:$YE,MATCH(Calculations_actual!CC$9,HaverPull!$B:$B,0),MATCH(Calculations_actual!$B15,HaverPull!$B$1:$YE$1,0))</f>
        <v>571.6</v>
      </c>
      <c r="CD15" s="81">
        <f>INDEX(HaverPull!$B:$YE,MATCH(Calculations_actual!CD$9,HaverPull!$B:$B,0),MATCH(Calculations_actual!$B15,HaverPull!$B$1:$YE$1,0))</f>
        <v>579.79999999999995</v>
      </c>
      <c r="CE15" s="81">
        <f>INDEX(HaverPull!$B:$YE,MATCH(Calculations_actual!CE$9,HaverPull!$B:$B,0),MATCH(Calculations_actual!$B15,HaverPull!$B$1:$YE$1,0))</f>
        <v>582.5</v>
      </c>
      <c r="CF15" s="81">
        <f>INDEX(HaverPull!$B:$YE,MATCH(Calculations_actual!CF$9,HaverPull!$B:$B,0),MATCH(Calculations_actual!$B15,HaverPull!$B$1:$YE$1,0))</f>
        <v>594.6</v>
      </c>
      <c r="CG15" s="81">
        <f>INDEX(HaverPull!$B:$YE,MATCH(Calculations_actual!CG$9,HaverPull!$B:$B,0),MATCH(Calculations_actual!$B15,HaverPull!$B$1:$YE$1,0))</f>
        <v>600.70000000000005</v>
      </c>
      <c r="CH15" s="81">
        <f>INDEX(HaverPull!$B:$YE,MATCH(Calculations_actual!CH$9,HaverPull!$B:$B,0),MATCH(Calculations_actual!$B15,HaverPull!$B$1:$YE$1,0))</f>
        <v>600.79999999999995</v>
      </c>
      <c r="CI15" s="81">
        <f>INDEX(HaverPull!$B:$YE,MATCH(Calculations_actual!CI$9,HaverPull!$B:$B,0),MATCH(Calculations_actual!$B15,HaverPull!$B$1:$YE$1,0))</f>
        <v>580.79999999999995</v>
      </c>
      <c r="CJ15" s="81">
        <f>INDEX(HaverPull!$B:$YE,MATCH(Calculations_actual!CJ$9,HaverPull!$B:$B,0),MATCH(Calculations_actual!$B15,HaverPull!$B$1:$YE$1,0))</f>
        <v>585.9</v>
      </c>
      <c r="CK15" s="81">
        <f>INDEX(HaverPull!$B:$YE,MATCH(Calculations_actual!CK$9,HaverPull!$B:$B,0),MATCH(Calculations_actual!$B15,HaverPull!$B$1:$YE$1,0))</f>
        <v>590.20000000000005</v>
      </c>
      <c r="CL15" s="81">
        <f>INDEX(HaverPull!$B:$YE,MATCH(Calculations_actual!CL$9,HaverPull!$B:$B,0),MATCH(Calculations_actual!$B15,HaverPull!$B$1:$YE$1,0))</f>
        <v>598.70000000000005</v>
      </c>
      <c r="CM15" s="81">
        <f>INDEX(HaverPull!$B:$YE,MATCH(Calculations_actual!CM$9,HaverPull!$B:$B,0),MATCH(Calculations_actual!$B15,HaverPull!$B$1:$YE$1,0))</f>
        <v>588.9</v>
      </c>
      <c r="CN15" s="81">
        <f>INDEX(HaverPull!$B:$YE,MATCH(Calculations_actual!CN$9,HaverPull!$B:$B,0),MATCH(Calculations_actual!$B15,HaverPull!$B$1:$YE$1,0))</f>
        <v>607.20000000000005</v>
      </c>
      <c r="CO15" s="81">
        <f>INDEX(HaverPull!$B:$YE,MATCH(Calculations_actual!CO$9,HaverPull!$B:$B,0),MATCH(Calculations_actual!$B15,HaverPull!$B$1:$YE$1,0))</f>
        <v>616.20000000000005</v>
      </c>
      <c r="CP15" s="81">
        <f>INDEX(HaverPull!$B:$YE,MATCH(Calculations_actual!CP$9,HaverPull!$B:$B,0),MATCH(Calculations_actual!$B15,HaverPull!$B$1:$YE$1,0))</f>
        <v>638.9</v>
      </c>
      <c r="CQ15" s="81">
        <f>INDEX(HaverPull!$B:$YE,MATCH(Calculations_actual!CQ$9,HaverPull!$B:$B,0),MATCH(Calculations_actual!$B15,HaverPull!$B$1:$YE$1,0))</f>
        <v>617</v>
      </c>
      <c r="CR15" s="81">
        <f>INDEX(HaverPull!$B:$YE,MATCH(Calculations_actual!CR$9,HaverPull!$B:$B,0),MATCH(Calculations_actual!$B15,HaverPull!$B$1:$YE$1,0))</f>
        <v>643.5</v>
      </c>
      <c r="CS15" s="81">
        <f>INDEX(HaverPull!$B:$YE,MATCH(Calculations_actual!CS$9,HaverPull!$B:$B,0),MATCH(Calculations_actual!$B15,HaverPull!$B$1:$YE$1,0))</f>
        <v>659.2</v>
      </c>
      <c r="CT15" s="81">
        <f>INDEX(HaverPull!$B:$YE,MATCH(Calculations_actual!CT$9,HaverPull!$B:$B,0),MATCH(Calculations_actual!$B15,HaverPull!$B$1:$YE$1,0))</f>
        <v>675.3</v>
      </c>
      <c r="CU15" s="81">
        <f>INDEX(HaverPull!$B:$YE,MATCH(Calculations_actual!CU$9,HaverPull!$B:$B,0),MATCH(Calculations_actual!$B15,HaverPull!$B$1:$YE$1,0))</f>
        <v>673.7</v>
      </c>
      <c r="CV15" s="81">
        <f>INDEX(HaverPull!$B:$YE,MATCH(Calculations_actual!CV$9,HaverPull!$B:$B,0),MATCH(Calculations_actual!$B15,HaverPull!$B$1:$YE$1,0))</f>
        <v>697.8</v>
      </c>
      <c r="CW15" s="81">
        <f>INDEX(HaverPull!$B:$YE,MATCH(Calculations_actual!CW$9,HaverPull!$B:$B,0),MATCH(Calculations_actual!$B15,HaverPull!$B$1:$YE$1,0))</f>
        <v>695.4</v>
      </c>
      <c r="CX15" s="81">
        <f>INDEX(HaverPull!$B:$YE,MATCH(Calculations_actual!CX$9,HaverPull!$B:$B,0),MATCH(Calculations_actual!$B15,HaverPull!$B$1:$YE$1,0))</f>
        <v>705.4</v>
      </c>
      <c r="CY15" s="81">
        <f>INDEX(HaverPull!$B:$YE,MATCH(Calculations_actual!CY$9,HaverPull!$B:$B,0),MATCH(Calculations_actual!$B15,HaverPull!$B$1:$YE$1,0))</f>
        <v>724.6</v>
      </c>
      <c r="CZ15" s="81">
        <f>INDEX(HaverPull!$B:$YE,MATCH(Calculations_actual!CZ$9,HaverPull!$B:$B,0),MATCH(Calculations_actual!$B15,HaverPull!$B$1:$YE$1,0))</f>
        <v>746.8</v>
      </c>
      <c r="DA15" s="81">
        <f>INDEX(HaverPull!$B:$YE,MATCH(Calculations_actual!DA$9,HaverPull!$B:$B,0),MATCH(Calculations_actual!$B15,HaverPull!$B$1:$YE$1,0))</f>
        <v>752.2</v>
      </c>
      <c r="DB15" s="81">
        <f>INDEX(HaverPull!$B:$YE,MATCH(Calculations_actual!DB$9,HaverPull!$B:$B,0),MATCH(Calculations_actual!$B15,HaverPull!$B$1:$YE$1,0))</f>
        <v>770</v>
      </c>
      <c r="DC15" s="81">
        <f>INDEX(HaverPull!$B:$YE,MATCH(Calculations_actual!DC$9,HaverPull!$B:$B,0),MATCH(Calculations_actual!$B15,HaverPull!$B$1:$YE$1,0))</f>
        <v>801.7</v>
      </c>
      <c r="DD15" s="81">
        <f>INDEX(HaverPull!$B:$YE,MATCH(Calculations_actual!DD$9,HaverPull!$B:$B,0),MATCH(Calculations_actual!$B15,HaverPull!$B$1:$YE$1,0))</f>
        <v>839.6</v>
      </c>
      <c r="DE15" s="81">
        <f>INDEX(HaverPull!$B:$YE,MATCH(Calculations_actual!DE$9,HaverPull!$B:$B,0),MATCH(Calculations_actual!$B15,HaverPull!$B$1:$YE$1,0))</f>
        <v>843.5</v>
      </c>
      <c r="DF15" s="81">
        <f>INDEX(HaverPull!$B:$YE,MATCH(Calculations_actual!DF$9,HaverPull!$B:$B,0),MATCH(Calculations_actual!$B15,HaverPull!$B$1:$YE$1,0))</f>
        <v>863.5</v>
      </c>
      <c r="DG15" s="81">
        <f>INDEX(HaverPull!$B:$YE,MATCH(Calculations_actual!DG$9,HaverPull!$B:$B,0),MATCH(Calculations_actual!$B15,HaverPull!$B$1:$YE$1,0))</f>
        <v>902.1</v>
      </c>
      <c r="DH15" s="81">
        <f>INDEX(HaverPull!$B:$YE,MATCH(Calculations_actual!DH$9,HaverPull!$B:$B,0),MATCH(Calculations_actual!$B15,HaverPull!$B$1:$YE$1,0))</f>
        <v>916.2</v>
      </c>
      <c r="DI15" s="81">
        <f>INDEX(HaverPull!$B:$YE,MATCH(Calculations_actual!DI$9,HaverPull!$B:$B,0),MATCH(Calculations_actual!$B15,HaverPull!$B$1:$YE$1,0))</f>
        <v>941.1</v>
      </c>
      <c r="DJ15" s="81">
        <f>INDEX(HaverPull!$B:$YE,MATCH(Calculations_actual!DJ$9,HaverPull!$B:$B,0),MATCH(Calculations_actual!$B15,HaverPull!$B$1:$YE$1,0))</f>
        <v>967.8</v>
      </c>
      <c r="DK15" s="81">
        <f>INDEX(HaverPull!$B:$YE,MATCH(Calculations_actual!DK$9,HaverPull!$B:$B,0),MATCH(Calculations_actual!$B15,HaverPull!$B$1:$YE$1,0))</f>
        <v>996.1</v>
      </c>
      <c r="DL15" s="81">
        <f>INDEX(HaverPull!$B:$YE,MATCH(Calculations_actual!DL$9,HaverPull!$B:$B,0),MATCH(Calculations_actual!$B15,HaverPull!$B$1:$YE$1,0))</f>
        <v>1022.4</v>
      </c>
      <c r="DM15" s="81">
        <f>INDEX(HaverPull!$B:$YE,MATCH(Calculations_actual!DM$9,HaverPull!$B:$B,0),MATCH(Calculations_actual!$B15,HaverPull!$B$1:$YE$1,0))</f>
        <v>1043.2</v>
      </c>
      <c r="DN15" s="81">
        <f>INDEX(HaverPull!$B:$YE,MATCH(Calculations_actual!DN$9,HaverPull!$B:$B,0),MATCH(Calculations_actual!$B15,HaverPull!$B$1:$YE$1,0))</f>
        <v>1068</v>
      </c>
      <c r="DO15" s="81">
        <f>INDEX(HaverPull!$B:$YE,MATCH(Calculations_actual!DO$9,HaverPull!$B:$B,0),MATCH(Calculations_actual!$B15,HaverPull!$B$1:$YE$1,0))</f>
        <v>1077.9000000000001</v>
      </c>
      <c r="DP15" s="81">
        <f>INDEX(HaverPull!$B:$YE,MATCH(Calculations_actual!DP$9,HaverPull!$B:$B,0),MATCH(Calculations_actual!$B15,HaverPull!$B$1:$YE$1,0))</f>
        <v>1095.2</v>
      </c>
      <c r="DQ15" s="81">
        <f>INDEX(HaverPull!$B:$YE,MATCH(Calculations_actual!DQ$9,HaverPull!$B:$B,0),MATCH(Calculations_actual!$B15,HaverPull!$B$1:$YE$1,0))</f>
        <v>1120.5999999999999</v>
      </c>
      <c r="DR15" s="81">
        <f>INDEX(HaverPull!$B:$YE,MATCH(Calculations_actual!DR$9,HaverPull!$B:$B,0),MATCH(Calculations_actual!$B15,HaverPull!$B$1:$YE$1,0))</f>
        <v>1154</v>
      </c>
      <c r="DS15" s="81">
        <f>INDEX(HaverPull!$B:$YE,MATCH(Calculations_actual!DS$9,HaverPull!$B:$B,0),MATCH(Calculations_actual!$B15,HaverPull!$B$1:$YE$1,0))</f>
        <v>1208.8</v>
      </c>
      <c r="DT15" s="81">
        <f>INDEX(HaverPull!$B:$YE,MATCH(Calculations_actual!DT$9,HaverPull!$B:$B,0),MATCH(Calculations_actual!$B15,HaverPull!$B$1:$YE$1,0))</f>
        <v>1230.2</v>
      </c>
      <c r="DU15" s="81">
        <f>INDEX(HaverPull!$B:$YE,MATCH(Calculations_actual!DU$9,HaverPull!$B:$B,0),MATCH(Calculations_actual!$B15,HaverPull!$B$1:$YE$1,0))</f>
        <v>1247.7</v>
      </c>
      <c r="DV15" s="81">
        <f>INDEX(HaverPull!$B:$YE,MATCH(Calculations_actual!DV$9,HaverPull!$B:$B,0),MATCH(Calculations_actual!$B15,HaverPull!$B$1:$YE$1,0))</f>
        <v>1258.7</v>
      </c>
      <c r="DW15" s="81">
        <f>INDEX(HaverPull!$B:$YE,MATCH(Calculations_actual!DW$9,HaverPull!$B:$B,0),MATCH(Calculations_actual!$B15,HaverPull!$B$1:$YE$1,0))</f>
        <v>1301.9000000000001</v>
      </c>
      <c r="DX15" s="81">
        <f>INDEX(HaverPull!$B:$YE,MATCH(Calculations_actual!DX$9,HaverPull!$B:$B,0),MATCH(Calculations_actual!$B15,HaverPull!$B$1:$YE$1,0))</f>
        <v>1308.9000000000001</v>
      </c>
      <c r="DY15" s="81">
        <f>INDEX(HaverPull!$B:$YE,MATCH(Calculations_actual!DY$9,HaverPull!$B:$B,0),MATCH(Calculations_actual!$B15,HaverPull!$B$1:$YE$1,0))</f>
        <v>1113.5999999999999</v>
      </c>
      <c r="DZ15" s="81">
        <f>INDEX(HaverPull!$B:$YE,MATCH(Calculations_actual!DZ$9,HaverPull!$B:$B,0),MATCH(Calculations_actual!$B15,HaverPull!$B$1:$YE$1,0))</f>
        <v>1231.8</v>
      </c>
      <c r="EA15" s="81">
        <f>INDEX(HaverPull!$B:$YE,MATCH(Calculations_actual!EA$9,HaverPull!$B:$B,0),MATCH(Calculations_actual!$B15,HaverPull!$B$1:$YE$1,0))</f>
        <v>1075.0999999999999</v>
      </c>
      <c r="EB15" s="81">
        <f>INDEX(HaverPull!$B:$YE,MATCH(Calculations_actual!EB$9,HaverPull!$B:$B,0),MATCH(Calculations_actual!$B15,HaverPull!$B$1:$YE$1,0))</f>
        <v>1051</v>
      </c>
      <c r="EC15" s="81">
        <f>INDEX(HaverPull!$B:$YE,MATCH(Calculations_actual!EC$9,HaverPull!$B:$B,0),MATCH(Calculations_actual!$B15,HaverPull!$B$1:$YE$1,0))</f>
        <v>1044.0999999999999</v>
      </c>
      <c r="ED15" s="81">
        <f>INDEX(HaverPull!$B:$YE,MATCH(Calculations_actual!ED$9,HaverPull!$B:$B,0),MATCH(Calculations_actual!$B15,HaverPull!$B$1:$YE$1,0))</f>
        <v>1038.4000000000001</v>
      </c>
      <c r="EE15" s="81">
        <f>INDEX(HaverPull!$B:$YE,MATCH(Calculations_actual!EE$9,HaverPull!$B:$B,0),MATCH(Calculations_actual!$B15,HaverPull!$B$1:$YE$1,0))</f>
        <v>1021.3</v>
      </c>
      <c r="EF15" s="81">
        <f>INDEX(HaverPull!$B:$YE,MATCH(Calculations_actual!EF$9,HaverPull!$B:$B,0),MATCH(Calculations_actual!$B15,HaverPull!$B$1:$YE$1,0))</f>
        <v>1020.8</v>
      </c>
      <c r="EG15" s="81">
        <f>INDEX(HaverPull!$B:$YE,MATCH(Calculations_actual!EG$9,HaverPull!$B:$B,0),MATCH(Calculations_actual!$B15,HaverPull!$B$1:$YE$1,0))</f>
        <v>950.6</v>
      </c>
      <c r="EH15" s="81">
        <f>INDEX(HaverPull!$B:$YE,MATCH(Calculations_actual!EH$9,HaverPull!$B:$B,0),MATCH(Calculations_actual!$B15,HaverPull!$B$1:$YE$1,0))</f>
        <v>1021.3</v>
      </c>
      <c r="EI15" s="81">
        <f>INDEX(HaverPull!$B:$YE,MATCH(Calculations_actual!EI$9,HaverPull!$B:$B,0),MATCH(Calculations_actual!$B15,HaverPull!$B$1:$YE$1,0))</f>
        <v>1012.2</v>
      </c>
      <c r="EJ15" s="81">
        <f>INDEX(HaverPull!$B:$YE,MATCH(Calculations_actual!EJ$9,HaverPull!$B:$B,0),MATCH(Calculations_actual!$B15,HaverPull!$B$1:$YE$1,0))</f>
        <v>1026.7</v>
      </c>
      <c r="EK15" s="81">
        <f>INDEX(HaverPull!$B:$YE,MATCH(Calculations_actual!EK$9,HaverPull!$B:$B,0),MATCH(Calculations_actual!$B15,HaverPull!$B$1:$YE$1,0))</f>
        <v>1064.3</v>
      </c>
      <c r="EL15" s="81">
        <f>INDEX(HaverPull!$B:$YE,MATCH(Calculations_actual!EL$9,HaverPull!$B:$B,0),MATCH(Calculations_actual!$B15,HaverPull!$B$1:$YE$1,0))</f>
        <v>1091.5</v>
      </c>
      <c r="EM15" s="81">
        <f>INDEX(HaverPull!$B:$YE,MATCH(Calculations_actual!EM$9,HaverPull!$B:$B,0),MATCH(Calculations_actual!$B15,HaverPull!$B$1:$YE$1,0))</f>
        <v>1172.2</v>
      </c>
      <c r="EN15" s="81">
        <f>INDEX(HaverPull!$B:$YE,MATCH(Calculations_actual!EN$9,HaverPull!$B:$B,0),MATCH(Calculations_actual!$B15,HaverPull!$B$1:$YE$1,0))</f>
        <v>1196.3</v>
      </c>
      <c r="EO15" s="81">
        <f>INDEX(HaverPull!$B:$YE,MATCH(Calculations_actual!EO$9,HaverPull!$B:$B,0),MATCH(Calculations_actual!$B15,HaverPull!$B$1:$YE$1,0))</f>
        <v>1225.4000000000001</v>
      </c>
      <c r="EP15" s="81">
        <f>INDEX(HaverPull!$B:$YE,MATCH(Calculations_actual!EP$9,HaverPull!$B:$B,0),MATCH(Calculations_actual!$B15,HaverPull!$B$1:$YE$1,0))</f>
        <v>1255.7</v>
      </c>
      <c r="EQ15" s="81">
        <f>INDEX(HaverPull!$B:$YE,MATCH(Calculations_actual!EQ$9,HaverPull!$B:$B,0),MATCH(Calculations_actual!$B15,HaverPull!$B$1:$YE$1,0))</f>
        <v>1320.3</v>
      </c>
      <c r="ER15" s="81">
        <f>INDEX(HaverPull!$B:$YE,MATCH(Calculations_actual!ER$9,HaverPull!$B:$B,0),MATCH(Calculations_actual!$B15,HaverPull!$B$1:$YE$1,0))</f>
        <v>1351</v>
      </c>
      <c r="ES15" s="81">
        <f>INDEX(HaverPull!$B:$YE,MATCH(Calculations_actual!ES$9,HaverPull!$B:$B,0),MATCH(Calculations_actual!$B15,HaverPull!$B$1:$YE$1,0))</f>
        <v>1358.5</v>
      </c>
      <c r="ET15" s="81">
        <f>INDEX(HaverPull!$B:$YE,MATCH(Calculations_actual!ET$9,HaverPull!$B:$B,0),MATCH(Calculations_actual!$B15,HaverPull!$B$1:$YE$1,0))</f>
        <v>1397.3</v>
      </c>
      <c r="EU15" s="81">
        <f>INDEX(HaverPull!$B:$YE,MATCH(Calculations_actual!EU$9,HaverPull!$B:$B,0),MATCH(Calculations_actual!$B15,HaverPull!$B$1:$YE$1,0))</f>
        <v>1466.3</v>
      </c>
      <c r="EV15" s="81">
        <f>INDEX(HaverPull!$B:$YE,MATCH(Calculations_actual!EV$9,HaverPull!$B:$B,0),MATCH(Calculations_actual!$B15,HaverPull!$B$1:$YE$1,0))</f>
        <v>1495.6</v>
      </c>
      <c r="EW15" s="81">
        <f>INDEX(HaverPull!$B:$YE,MATCH(Calculations_actual!EW$9,HaverPull!$B:$B,0),MATCH(Calculations_actual!$B15,HaverPull!$B$1:$YE$1,0))</f>
        <v>1498.6</v>
      </c>
      <c r="EX15" s="81">
        <f>INDEX(HaverPull!$B:$YE,MATCH(Calculations_actual!EX$9,HaverPull!$B:$B,0),MATCH(Calculations_actual!$B15,HaverPull!$B$1:$YE$1,0))</f>
        <v>1508.3</v>
      </c>
      <c r="EY15" s="81">
        <f>INDEX(HaverPull!$B:$YE,MATCH(Calculations_actual!EY$9,HaverPull!$B:$B,0),MATCH(Calculations_actual!$B15,HaverPull!$B$1:$YE$1,0))</f>
        <v>1534.8</v>
      </c>
      <c r="EZ15" s="81">
        <f>INDEX(HaverPull!$B:$YE,MATCH(Calculations_actual!EZ$9,HaverPull!$B:$B,0),MATCH(Calculations_actual!$B15,HaverPull!$B$1:$YE$1,0))</f>
        <v>1552.1</v>
      </c>
      <c r="FA15" s="81">
        <f>INDEX(HaverPull!$B:$YE,MATCH(Calculations_actual!FA$9,HaverPull!$B:$B,0),MATCH(Calculations_actual!$B15,HaverPull!$B$1:$YE$1,0))</f>
        <v>1497.2</v>
      </c>
      <c r="FB15" s="81">
        <f>INDEX(HaverPull!$B:$YE,MATCH(Calculations_actual!FB$9,HaverPull!$B:$B,0),MATCH(Calculations_actual!$B15,HaverPull!$B$1:$YE$1,0))</f>
        <v>1444.6</v>
      </c>
      <c r="FC15" s="81">
        <f>INDEX(HaverPull!$B:$YE,MATCH(Calculations_actual!FC$9,HaverPull!$B:$B,0),MATCH(Calculations_actual!$B15,HaverPull!$B$1:$YE$1,0))</f>
        <v>1202.0999999999999</v>
      </c>
      <c r="FD15" s="81">
        <f>INDEX(HaverPull!$B:$YE,MATCH(Calculations_actual!FD$9,HaverPull!$B:$B,0),MATCH(Calculations_actual!$B15,HaverPull!$B$1:$YE$1,0))</f>
        <v>1130.8</v>
      </c>
      <c r="FE15" s="81">
        <f>INDEX(HaverPull!$B:$YE,MATCH(Calculations_actual!FE$9,HaverPull!$B:$B,0),MATCH(Calculations_actual!$B15,HaverPull!$B$1:$YE$1,0))</f>
        <v>1135</v>
      </c>
      <c r="FF15" s="81">
        <f>INDEX(HaverPull!$B:$YE,MATCH(Calculations_actual!FF$9,HaverPull!$B:$B,0),MATCH(Calculations_actual!$B15,HaverPull!$B$1:$YE$1,0))</f>
        <v>1140.4000000000001</v>
      </c>
      <c r="FG15" s="81">
        <f>INDEX(HaverPull!$B:$YE,MATCH(Calculations_actual!FG$9,HaverPull!$B:$B,0),MATCH(Calculations_actual!$B15,HaverPull!$B$1:$YE$1,0))</f>
        <v>1191.5</v>
      </c>
      <c r="FH15" s="81">
        <f>INDEX(HaverPull!$B:$YE,MATCH(Calculations_actual!FH$9,HaverPull!$B:$B,0),MATCH(Calculations_actual!$B15,HaverPull!$B$1:$YE$1,0))</f>
        <v>1212.9000000000001</v>
      </c>
      <c r="FI15" s="81">
        <f>INDEX(HaverPull!$B:$YE,MATCH(Calculations_actual!FI$9,HaverPull!$B:$B,0),MATCH(Calculations_actual!$B15,HaverPull!$B$1:$YE$1,0))</f>
        <v>1255.9000000000001</v>
      </c>
      <c r="FJ15" s="81">
        <f>INDEX(HaverPull!$B:$YE,MATCH(Calculations_actual!FJ$9,HaverPull!$B:$B,0),MATCH(Calculations_actual!$B15,HaverPull!$B$1:$YE$1,0))</f>
        <v>1288.8</v>
      </c>
      <c r="FK15" s="81">
        <f>INDEX(HaverPull!$B:$YE,MATCH(Calculations_actual!FK$9,HaverPull!$B:$B,0),MATCH(Calculations_actual!$B15,HaverPull!$B$1:$YE$1,0))</f>
        <v>1426.1</v>
      </c>
      <c r="FL15" s="81">
        <f>INDEX(HaverPull!$B:$YE,MATCH(Calculations_actual!FL$9,HaverPull!$B:$B,0),MATCH(Calculations_actual!$B15,HaverPull!$B$1:$YE$1,0))</f>
        <v>1445.4</v>
      </c>
      <c r="FM15" s="81">
        <f>INDEX(HaverPull!$B:$YE,MATCH(Calculations_actual!FM$9,HaverPull!$B:$B,0),MATCH(Calculations_actual!$B15,HaverPull!$B$1:$YE$1,0))</f>
        <v>1470.9</v>
      </c>
      <c r="FN15" s="81">
        <f>INDEX(HaverPull!$B:$YE,MATCH(Calculations_actual!FN$9,HaverPull!$B:$B,0),MATCH(Calculations_actual!$B15,HaverPull!$B$1:$YE$1,0))</f>
        <v>1470.4</v>
      </c>
      <c r="FO15" s="81">
        <f>INDEX(HaverPull!$B:$YE,MATCH(Calculations_actual!FO$9,HaverPull!$B:$B,0),MATCH(Calculations_actual!$B15,HaverPull!$B$1:$YE$1,0))</f>
        <v>1467.8</v>
      </c>
      <c r="FP15" s="81">
        <f>INDEX(HaverPull!$B:$YE,MATCH(Calculations_actual!FP$9,HaverPull!$B:$B,0),MATCH(Calculations_actual!$B15,HaverPull!$B$1:$YE$1,0))</f>
        <v>1487.1</v>
      </c>
      <c r="FQ15" s="81">
        <f>INDEX(HaverPull!$B:$YE,MATCH(Calculations_actual!FQ$9,HaverPull!$B:$B,0),MATCH(Calculations_actual!$B15,HaverPull!$B$1:$YE$1,0))</f>
        <v>1509.5</v>
      </c>
      <c r="FR15" s="81">
        <f>INDEX(HaverPull!$B:$YE,MATCH(Calculations_actual!FR$9,HaverPull!$B:$B,0),MATCH(Calculations_actual!$B15,HaverPull!$B$1:$YE$1,0))</f>
        <v>1571.4</v>
      </c>
      <c r="FS15" s="81">
        <f>INDEX(HaverPull!$B:$YE,MATCH(Calculations_actual!FS$9,HaverPull!$B:$B,0),MATCH(Calculations_actual!$B15,HaverPull!$B$1:$YE$1,0))</f>
        <v>1649.3</v>
      </c>
      <c r="FT15" s="81">
        <f>INDEX(HaverPull!$B:$YE,MATCH(Calculations_actual!FT$9,HaverPull!$B:$B,0),MATCH(Calculations_actual!$B15,HaverPull!$B$1:$YE$1,0))</f>
        <v>1681.9</v>
      </c>
      <c r="FU15" s="81">
        <f>INDEX(HaverPull!$B:$YE,MATCH(Calculations_actual!FU$9,HaverPull!$B:$B,0),MATCH(Calculations_actual!$B15,HaverPull!$B$1:$YE$1,0))</f>
        <v>1674.5</v>
      </c>
      <c r="FV15" s="81">
        <f>INDEX(HaverPull!$B:$YE,MATCH(Calculations_actual!FV$9,HaverPull!$B:$B,0),MATCH(Calculations_actual!$B15,HaverPull!$B$1:$YE$1,0))</f>
        <v>1697.7</v>
      </c>
      <c r="FW15" s="81">
        <f>INDEX(HaverPull!$B:$YE,MATCH(Calculations_actual!FW$9,HaverPull!$B:$B,0),MATCH(Calculations_actual!$B15,HaverPull!$B$1:$YE$1,0))</f>
        <v>1748.3</v>
      </c>
      <c r="FX15" s="81">
        <f>INDEX(HaverPull!$B:$YE,MATCH(Calculations_actual!FX$9,HaverPull!$B:$B,0),MATCH(Calculations_actual!$B15,HaverPull!$B$1:$YE$1,0))</f>
        <v>1761</v>
      </c>
      <c r="FY15" s="81">
        <f>INDEX(HaverPull!$B:$YE,MATCH(Calculations_actual!FY$9,HaverPull!$B:$B,0),MATCH(Calculations_actual!$B15,HaverPull!$B$1:$YE$1,0))</f>
        <v>1798.1</v>
      </c>
      <c r="FZ15" s="81">
        <f>INDEX(HaverPull!$B:$YE,MATCH(Calculations_actual!FZ$9,HaverPull!$B:$B,0),MATCH(Calculations_actual!$B15,HaverPull!$B$1:$YE$1,0))</f>
        <v>1834.4</v>
      </c>
      <c r="GA15" s="81">
        <f>INDEX(HaverPull!$B:$YE,MATCH(Calculations_actual!GA$9,HaverPull!$B:$B,0),MATCH(Calculations_actual!$B15,HaverPull!$B$1:$YE$1,0))</f>
        <v>1900.1</v>
      </c>
      <c r="GB15" s="81">
        <f>INDEX(HaverPull!$B:$YE,MATCH(Calculations_actual!GB$9,HaverPull!$B:$B,0),MATCH(Calculations_actual!$B15,HaverPull!$B$1:$YE$1,0))</f>
        <v>1940</v>
      </c>
      <c r="GC15" s="81">
        <f>INDEX(HaverPull!$B:$YE,MATCH(Calculations_actual!GC$9,HaverPull!$B:$B,0),MATCH(Calculations_actual!$B15,HaverPull!$B$1:$YE$1,0))</f>
        <v>1943.7</v>
      </c>
      <c r="GD15" s="81">
        <f>INDEX(HaverPull!$B:$YE,MATCH(Calculations_actual!GD$9,HaverPull!$B:$B,0),MATCH(Calculations_actual!$B15,HaverPull!$B$1:$YE$1,0))</f>
        <v>1957.1</v>
      </c>
      <c r="GE15" s="81">
        <f>INDEX(HaverPull!$B:$YE,MATCH(Calculations_actual!GE$9,HaverPull!$B:$B,0),MATCH(Calculations_actual!$B15,HaverPull!$B$1:$YE$1,0))</f>
        <v>1919.9</v>
      </c>
      <c r="GF15" s="81">
        <f>INDEX(HaverPull!$B:$YE,MATCH(Calculations_actual!GF$9,HaverPull!$B:$B,0),MATCH(Calculations_actual!$B15,HaverPull!$B$1:$YE$1,0))</f>
        <v>1944.2</v>
      </c>
      <c r="GG15" s="81">
        <f>INDEX(HaverPull!$B:$YE,MATCH(Calculations_actual!GG$9,HaverPull!$B:$B,0),MATCH(Calculations_actual!$B15,HaverPull!$B$1:$YE$1,0))</f>
        <v>1968.7</v>
      </c>
      <c r="GH15" s="81">
        <f>INDEX(HaverPull!$B:$YE,MATCH(Calculations_actual!GH$9,HaverPull!$B:$B,0),MATCH(Calculations_actual!$B15,HaverPull!$B$1:$YE$1,0))</f>
        <v>1984.3</v>
      </c>
      <c r="GI15" s="81">
        <f>INDEX(HaverPull!$B:$YE,MATCH(Calculations_actual!GI$9,HaverPull!$B:$B,0),MATCH(Calculations_actual!$B15,HaverPull!$B$1:$YE$1,0))</f>
        <v>2004.9</v>
      </c>
      <c r="GJ15" s="81">
        <f>INDEX(HaverPull!$B:$YE,MATCH(Calculations_actual!GJ$9,HaverPull!$B:$B,0),MATCH(Calculations_actual!$B15,HaverPull!$B$1:$YE$1,0))</f>
        <v>2014.2</v>
      </c>
      <c r="GK15" s="81">
        <f>INDEX(HaverPull!$B:$YE,MATCH(Calculations_actual!GK$9,HaverPull!$B:$B,0),MATCH(Calculations_actual!$B15,HaverPull!$B$1:$YE$1,0))</f>
        <v>2048.5</v>
      </c>
      <c r="GL15" s="81">
        <f>INDEX(HaverPull!$B:$YE,MATCH(Calculations_actual!GL$9,HaverPull!$B:$B,0),MATCH(Calculations_actual!$B15,HaverPull!$B$1:$YE$1,0))</f>
        <v>2070.9</v>
      </c>
      <c r="GM15" s="81">
        <f>INDEX(HaverPull!$B:$YE,MATCH(Calculations_actual!GM$9,HaverPull!$B:$B,0),MATCH(Calculations_actual!$B15,HaverPull!$B$1:$YE$1,0))</f>
        <v>2029.9</v>
      </c>
      <c r="GN15" s="81">
        <f>INDEX(HaverPull!$B:$YE,MATCH(Calculations_actual!GN$9,HaverPull!$B:$B,0),MATCH(Calculations_actual!$B15,HaverPull!$B$1:$YE$1,0))</f>
        <v>2046.3</v>
      </c>
      <c r="GO15" s="81" t="e">
        <f>INDEX(HaverPull!$B:$YE,MATCH(Calculations_actual!GO$9,HaverPull!$B:$B,0),MATCH(Calculations_actual!$B15,HaverPull!$B$1:$YE$1,0))</f>
        <v>#N/A</v>
      </c>
      <c r="GP15" s="81" t="e">
        <f>INDEX(HaverPull!$B:$YE,MATCH(Calculations_actual!GP$9,HaverPull!$B:$B,0),MATCH(Calculations_actual!$B15,HaverPull!$B$1:$YE$1,0))</f>
        <v>#N/A</v>
      </c>
      <c r="GQ15" s="81" t="e">
        <f>INDEX(HaverPull!$B:$YE,MATCH(Calculations_actual!GQ$9,HaverPull!$B:$B,0),MATCH(Calculations_actual!$B15,HaverPull!$B$1:$YE$1,0))</f>
        <v>#N/A</v>
      </c>
      <c r="GR15" s="81" t="e">
        <f>INDEX(HaverPull!$B:$YE,MATCH(Calculations_actual!GR$9,HaverPull!$B:$B,0),MATCH(Calculations_actual!$B15,HaverPull!$B$1:$YE$1,0))</f>
        <v>#N/A</v>
      </c>
      <c r="GS15" s="81" t="e">
        <f>INDEX(HaverPull!$B:$YE,MATCH(Calculations_actual!GS$9,HaverPull!$B:$B,0),MATCH(Calculations_actual!$B15,HaverPull!$B$1:$YE$1,0))</f>
        <v>#N/A</v>
      </c>
      <c r="GT15" s="81" t="e">
        <f>INDEX(HaverPull!$B:$YE,MATCH(Calculations_actual!GT$9,HaverPull!$B:$B,0),MATCH(Calculations_actual!$B15,HaverPull!$B$1:$YE$1,0))</f>
        <v>#N/A</v>
      </c>
      <c r="GU15" s="81" t="e">
        <f>INDEX(HaverPull!$B:$YE,MATCH(Calculations_actual!GU$9,HaverPull!$B:$B,0),MATCH(Calculations_actual!$B15,HaverPull!$B$1:$YE$1,0))</f>
        <v>#N/A</v>
      </c>
      <c r="GV15" s="81" t="e">
        <f>INDEX(HaverPull!$B:$YE,MATCH(Calculations_actual!GV$9,HaverPull!$B:$B,0),MATCH(Calculations_actual!$B15,HaverPull!$B$1:$YE$1,0))</f>
        <v>#N/A</v>
      </c>
    </row>
    <row r="16" spans="1:206">
      <c r="A16" s="7" t="s">
        <v>178</v>
      </c>
      <c r="B16" s="83" t="s">
        <v>37</v>
      </c>
      <c r="C16" s="81">
        <f>INDEX(HaverPull!$B:$YE,MATCH(Calculations_actual!C$9,HaverPull!$B:$B,0),MATCH(Calculations_actual!$B16,HaverPull!$B$1:$YE$1,0))</f>
        <v>83.7</v>
      </c>
      <c r="D16" s="81">
        <f>INDEX(HaverPull!$B:$YE,MATCH(Calculations_actual!D$9,HaverPull!$B:$B,0),MATCH(Calculations_actual!$B16,HaverPull!$B$1:$YE$1,0))</f>
        <v>85.7</v>
      </c>
      <c r="E16" s="81">
        <f>INDEX(HaverPull!$B:$YE,MATCH(Calculations_actual!E$9,HaverPull!$B:$B,0),MATCH(Calculations_actual!$B16,HaverPull!$B$1:$YE$1,0))</f>
        <v>87.8</v>
      </c>
      <c r="F16" s="81">
        <f>INDEX(HaverPull!$B:$YE,MATCH(Calculations_actual!F$9,HaverPull!$B:$B,0),MATCH(Calculations_actual!$B16,HaverPull!$B$1:$YE$1,0))</f>
        <v>89.3</v>
      </c>
      <c r="G16" s="81">
        <f>INDEX(HaverPull!$B:$YE,MATCH(Calculations_actual!G$9,HaverPull!$B:$B,0),MATCH(Calculations_actual!$B16,HaverPull!$B$1:$YE$1,0))</f>
        <v>92.9</v>
      </c>
      <c r="H16" s="81">
        <f>INDEX(HaverPull!$B:$YE,MATCH(Calculations_actual!H$9,HaverPull!$B:$B,0),MATCH(Calculations_actual!$B16,HaverPull!$B$1:$YE$1,0))</f>
        <v>94.1</v>
      </c>
      <c r="I16" s="81">
        <f>INDEX(HaverPull!$B:$YE,MATCH(Calculations_actual!I$9,HaverPull!$B:$B,0),MATCH(Calculations_actual!$B16,HaverPull!$B$1:$YE$1,0))</f>
        <v>97.2</v>
      </c>
      <c r="J16" s="81">
        <f>INDEX(HaverPull!$B:$YE,MATCH(Calculations_actual!J$9,HaverPull!$B:$B,0),MATCH(Calculations_actual!$B16,HaverPull!$B$1:$YE$1,0))</f>
        <v>99.1</v>
      </c>
      <c r="K16" s="81">
        <f>INDEX(HaverPull!$B:$YE,MATCH(Calculations_actual!K$9,HaverPull!$B:$B,0),MATCH(Calculations_actual!$B16,HaverPull!$B$1:$YE$1,0))</f>
        <v>98.5</v>
      </c>
      <c r="L16" s="81">
        <f>INDEX(HaverPull!$B:$YE,MATCH(Calculations_actual!L$9,HaverPull!$B:$B,0),MATCH(Calculations_actual!$B16,HaverPull!$B$1:$YE$1,0))</f>
        <v>100.6</v>
      </c>
      <c r="M16" s="81">
        <f>INDEX(HaverPull!$B:$YE,MATCH(Calculations_actual!M$9,HaverPull!$B:$B,0),MATCH(Calculations_actual!$B16,HaverPull!$B$1:$YE$1,0))</f>
        <v>101.7</v>
      </c>
      <c r="N16" s="81">
        <f>INDEX(HaverPull!$B:$YE,MATCH(Calculations_actual!N$9,HaverPull!$B:$B,0),MATCH(Calculations_actual!$B16,HaverPull!$B$1:$YE$1,0))</f>
        <v>104.4</v>
      </c>
      <c r="O16" s="81">
        <f>INDEX(HaverPull!$B:$YE,MATCH(Calculations_actual!O$9,HaverPull!$B:$B,0),MATCH(Calculations_actual!$B16,HaverPull!$B$1:$YE$1,0))</f>
        <v>108.7</v>
      </c>
      <c r="P16" s="81">
        <f>INDEX(HaverPull!$B:$YE,MATCH(Calculations_actual!P$9,HaverPull!$B:$B,0),MATCH(Calculations_actual!$B16,HaverPull!$B$1:$YE$1,0))</f>
        <v>110.5</v>
      </c>
      <c r="Q16" s="81">
        <f>INDEX(HaverPull!$B:$YE,MATCH(Calculations_actual!Q$9,HaverPull!$B:$B,0),MATCH(Calculations_actual!$B16,HaverPull!$B$1:$YE$1,0))</f>
        <v>113.7</v>
      </c>
      <c r="R16" s="81">
        <f>INDEX(HaverPull!$B:$YE,MATCH(Calculations_actual!R$9,HaverPull!$B:$B,0),MATCH(Calculations_actual!$B16,HaverPull!$B$1:$YE$1,0))</f>
        <v>115.1</v>
      </c>
      <c r="S16" s="81">
        <f>INDEX(HaverPull!$B:$YE,MATCH(Calculations_actual!S$9,HaverPull!$B:$B,0),MATCH(Calculations_actual!$B16,HaverPull!$B$1:$YE$1,0))</f>
        <v>117.3</v>
      </c>
      <c r="T16" s="81">
        <f>INDEX(HaverPull!$B:$YE,MATCH(Calculations_actual!T$9,HaverPull!$B:$B,0),MATCH(Calculations_actual!$B16,HaverPull!$B$1:$YE$1,0))</f>
        <v>121.2</v>
      </c>
      <c r="U16" s="81">
        <f>INDEX(HaverPull!$B:$YE,MATCH(Calculations_actual!U$9,HaverPull!$B:$B,0),MATCH(Calculations_actual!$B16,HaverPull!$B$1:$YE$1,0))</f>
        <v>123.9</v>
      </c>
      <c r="V16" s="81">
        <f>INDEX(HaverPull!$B:$YE,MATCH(Calculations_actual!V$9,HaverPull!$B:$B,0),MATCH(Calculations_actual!$B16,HaverPull!$B$1:$YE$1,0))</f>
        <v>124.1</v>
      </c>
      <c r="W16" s="81">
        <f>INDEX(HaverPull!$B:$YE,MATCH(Calculations_actual!W$9,HaverPull!$B:$B,0),MATCH(Calculations_actual!$B16,HaverPull!$B$1:$YE$1,0))</f>
        <v>124.6</v>
      </c>
      <c r="X16" s="81">
        <f>INDEX(HaverPull!$B:$YE,MATCH(Calculations_actual!X$9,HaverPull!$B:$B,0),MATCH(Calculations_actual!$B16,HaverPull!$B$1:$YE$1,0))</f>
        <v>128.69999999999999</v>
      </c>
      <c r="Y16" s="81">
        <f>INDEX(HaverPull!$B:$YE,MATCH(Calculations_actual!Y$9,HaverPull!$B:$B,0),MATCH(Calculations_actual!$B16,HaverPull!$B$1:$YE$1,0))</f>
        <v>133.6</v>
      </c>
      <c r="Z16" s="81">
        <f>INDEX(HaverPull!$B:$YE,MATCH(Calculations_actual!Z$9,HaverPull!$B:$B,0),MATCH(Calculations_actual!$B16,HaverPull!$B$1:$YE$1,0))</f>
        <v>136.19999999999999</v>
      </c>
      <c r="AA16" s="81">
        <f>INDEX(HaverPull!$B:$YE,MATCH(Calculations_actual!AA$9,HaverPull!$B:$B,0),MATCH(Calculations_actual!$B16,HaverPull!$B$1:$YE$1,0))</f>
        <v>136.5</v>
      </c>
      <c r="AB16" s="81">
        <f>INDEX(HaverPull!$B:$YE,MATCH(Calculations_actual!AB$9,HaverPull!$B:$B,0),MATCH(Calculations_actual!$B16,HaverPull!$B$1:$YE$1,0))</f>
        <v>140</v>
      </c>
      <c r="AC16" s="81">
        <f>INDEX(HaverPull!$B:$YE,MATCH(Calculations_actual!AC$9,HaverPull!$B:$B,0),MATCH(Calculations_actual!$B16,HaverPull!$B$1:$YE$1,0))</f>
        <v>142.6</v>
      </c>
      <c r="AD16" s="81">
        <f>INDEX(HaverPull!$B:$YE,MATCH(Calculations_actual!AD$9,HaverPull!$B:$B,0),MATCH(Calculations_actual!$B16,HaverPull!$B$1:$YE$1,0))</f>
        <v>145.9</v>
      </c>
      <c r="AE16" s="81">
        <f>INDEX(HaverPull!$B:$YE,MATCH(Calculations_actual!AE$9,HaverPull!$B:$B,0),MATCH(Calculations_actual!$B16,HaverPull!$B$1:$YE$1,0))</f>
        <v>149</v>
      </c>
      <c r="AF16" s="81">
        <f>INDEX(HaverPull!$B:$YE,MATCH(Calculations_actual!AF$9,HaverPull!$B:$B,0),MATCH(Calculations_actual!$B16,HaverPull!$B$1:$YE$1,0))</f>
        <v>152.19999999999999</v>
      </c>
      <c r="AG16" s="81">
        <f>INDEX(HaverPull!$B:$YE,MATCH(Calculations_actual!AG$9,HaverPull!$B:$B,0),MATCH(Calculations_actual!$B16,HaverPull!$B$1:$YE$1,0))</f>
        <v>155.1</v>
      </c>
      <c r="AH16" s="81">
        <f>INDEX(HaverPull!$B:$YE,MATCH(Calculations_actual!AH$9,HaverPull!$B:$B,0),MATCH(Calculations_actual!$B16,HaverPull!$B$1:$YE$1,0))</f>
        <v>154</v>
      </c>
      <c r="AI16" s="81">
        <f>INDEX(HaverPull!$B:$YE,MATCH(Calculations_actual!AI$9,HaverPull!$B:$B,0),MATCH(Calculations_actual!$B16,HaverPull!$B$1:$YE$1,0))</f>
        <v>158.19999999999999</v>
      </c>
      <c r="AJ16" s="81">
        <f>INDEX(HaverPull!$B:$YE,MATCH(Calculations_actual!AJ$9,HaverPull!$B:$B,0),MATCH(Calculations_actual!$B16,HaverPull!$B$1:$YE$1,0))</f>
        <v>164.7</v>
      </c>
      <c r="AK16" s="81">
        <f>INDEX(HaverPull!$B:$YE,MATCH(Calculations_actual!AK$9,HaverPull!$B:$B,0),MATCH(Calculations_actual!$B16,HaverPull!$B$1:$YE$1,0))</f>
        <v>161.4</v>
      </c>
      <c r="AL16" s="81">
        <f>INDEX(HaverPull!$B:$YE,MATCH(Calculations_actual!AL$9,HaverPull!$B:$B,0),MATCH(Calculations_actual!$B16,HaverPull!$B$1:$YE$1,0))</f>
        <v>163.5</v>
      </c>
      <c r="AM16" s="81">
        <f>INDEX(HaverPull!$B:$YE,MATCH(Calculations_actual!AM$9,HaverPull!$B:$B,0),MATCH(Calculations_actual!$B16,HaverPull!$B$1:$YE$1,0))</f>
        <v>168.1</v>
      </c>
      <c r="AN16" s="81">
        <f>INDEX(HaverPull!$B:$YE,MATCH(Calculations_actual!AN$9,HaverPull!$B:$B,0),MATCH(Calculations_actual!$B16,HaverPull!$B$1:$YE$1,0))</f>
        <v>169.7</v>
      </c>
      <c r="AO16" s="81">
        <f>INDEX(HaverPull!$B:$YE,MATCH(Calculations_actual!AO$9,HaverPull!$B:$B,0),MATCH(Calculations_actual!$B16,HaverPull!$B$1:$YE$1,0))</f>
        <v>172.8</v>
      </c>
      <c r="AP16" s="81">
        <f>INDEX(HaverPull!$B:$YE,MATCH(Calculations_actual!AP$9,HaverPull!$B:$B,0),MATCH(Calculations_actual!$B16,HaverPull!$B$1:$YE$1,0))</f>
        <v>175.7</v>
      </c>
      <c r="AQ16" s="81">
        <f>INDEX(HaverPull!$B:$YE,MATCH(Calculations_actual!AQ$9,HaverPull!$B:$B,0),MATCH(Calculations_actual!$B16,HaverPull!$B$1:$YE$1,0))</f>
        <v>180.3</v>
      </c>
      <c r="AR16" s="81">
        <f>INDEX(HaverPull!$B:$YE,MATCH(Calculations_actual!AR$9,HaverPull!$B:$B,0),MATCH(Calculations_actual!$B16,HaverPull!$B$1:$YE$1,0))</f>
        <v>187.3</v>
      </c>
      <c r="AS16" s="81">
        <f>INDEX(HaverPull!$B:$YE,MATCH(Calculations_actual!AS$9,HaverPull!$B:$B,0),MATCH(Calculations_actual!$B16,HaverPull!$B$1:$YE$1,0))</f>
        <v>194.2</v>
      </c>
      <c r="AT16" s="81">
        <f>INDEX(HaverPull!$B:$YE,MATCH(Calculations_actual!AT$9,HaverPull!$B:$B,0),MATCH(Calculations_actual!$B16,HaverPull!$B$1:$YE$1,0))</f>
        <v>200.3</v>
      </c>
      <c r="AU16" s="81">
        <f>INDEX(HaverPull!$B:$YE,MATCH(Calculations_actual!AU$9,HaverPull!$B:$B,0),MATCH(Calculations_actual!$B16,HaverPull!$B$1:$YE$1,0))</f>
        <v>220.3</v>
      </c>
      <c r="AV16" s="81">
        <f>INDEX(HaverPull!$B:$YE,MATCH(Calculations_actual!AV$9,HaverPull!$B:$B,0),MATCH(Calculations_actual!$B16,HaverPull!$B$1:$YE$1,0))</f>
        <v>224.8</v>
      </c>
      <c r="AW16" s="81">
        <f>INDEX(HaverPull!$B:$YE,MATCH(Calculations_actual!AW$9,HaverPull!$B:$B,0),MATCH(Calculations_actual!$B16,HaverPull!$B$1:$YE$1,0))</f>
        <v>226.3</v>
      </c>
      <c r="AX16" s="81">
        <f>INDEX(HaverPull!$B:$YE,MATCH(Calculations_actual!AX$9,HaverPull!$B:$B,0),MATCH(Calculations_actual!$B16,HaverPull!$B$1:$YE$1,0))</f>
        <v>225.3</v>
      </c>
      <c r="AY16" s="81">
        <f>INDEX(HaverPull!$B:$YE,MATCH(Calculations_actual!AY$9,HaverPull!$B:$B,0),MATCH(Calculations_actual!$B16,HaverPull!$B$1:$YE$1,0))</f>
        <v>223.4</v>
      </c>
      <c r="AZ16" s="81">
        <f>INDEX(HaverPull!$B:$YE,MATCH(Calculations_actual!AZ$9,HaverPull!$B:$B,0),MATCH(Calculations_actual!$B16,HaverPull!$B$1:$YE$1,0))</f>
        <v>224.7</v>
      </c>
      <c r="BA16" s="81">
        <f>INDEX(HaverPull!$B:$YE,MATCH(Calculations_actual!BA$9,HaverPull!$B:$B,0),MATCH(Calculations_actual!$B16,HaverPull!$B$1:$YE$1,0))</f>
        <v>228.7</v>
      </c>
      <c r="BB16" s="81">
        <f>INDEX(HaverPull!$B:$YE,MATCH(Calculations_actual!BB$9,HaverPull!$B:$B,0),MATCH(Calculations_actual!$B16,HaverPull!$B$1:$YE$1,0))</f>
        <v>226.9</v>
      </c>
      <c r="BC16" s="81">
        <f>INDEX(HaverPull!$B:$YE,MATCH(Calculations_actual!BC$9,HaverPull!$B:$B,0),MATCH(Calculations_actual!$B16,HaverPull!$B$1:$YE$1,0))</f>
        <v>230.8</v>
      </c>
      <c r="BD16" s="81">
        <f>INDEX(HaverPull!$B:$YE,MATCH(Calculations_actual!BD$9,HaverPull!$B:$B,0),MATCH(Calculations_actual!$B16,HaverPull!$B$1:$YE$1,0))</f>
        <v>239.7</v>
      </c>
      <c r="BE16" s="81">
        <f>INDEX(HaverPull!$B:$YE,MATCH(Calculations_actual!BE$9,HaverPull!$B:$B,0),MATCH(Calculations_actual!$B16,HaverPull!$B$1:$YE$1,0))</f>
        <v>245.3</v>
      </c>
      <c r="BF16" s="81">
        <f>INDEX(HaverPull!$B:$YE,MATCH(Calculations_actual!BF$9,HaverPull!$B:$B,0),MATCH(Calculations_actual!$B16,HaverPull!$B$1:$YE$1,0))</f>
        <v>252.2</v>
      </c>
      <c r="BG16" s="81">
        <f>INDEX(HaverPull!$B:$YE,MATCH(Calculations_actual!BG$9,HaverPull!$B:$B,0),MATCH(Calculations_actual!$B16,HaverPull!$B$1:$YE$1,0))</f>
        <v>260.39999999999998</v>
      </c>
      <c r="BH16" s="81">
        <f>INDEX(HaverPull!$B:$YE,MATCH(Calculations_actual!BH$9,HaverPull!$B:$B,0),MATCH(Calculations_actual!$B16,HaverPull!$B$1:$YE$1,0))</f>
        <v>266.8</v>
      </c>
      <c r="BI16" s="81">
        <f>INDEX(HaverPull!$B:$YE,MATCH(Calculations_actual!BI$9,HaverPull!$B:$B,0),MATCH(Calculations_actual!$B16,HaverPull!$B$1:$YE$1,0))</f>
        <v>271.3</v>
      </c>
      <c r="BJ16" s="81">
        <f>INDEX(HaverPull!$B:$YE,MATCH(Calculations_actual!BJ$9,HaverPull!$B:$B,0),MATCH(Calculations_actual!$B16,HaverPull!$B$1:$YE$1,0))</f>
        <v>276.39999999999998</v>
      </c>
      <c r="BK16" s="81">
        <f>INDEX(HaverPull!$B:$YE,MATCH(Calculations_actual!BK$9,HaverPull!$B:$B,0),MATCH(Calculations_actual!$B16,HaverPull!$B$1:$YE$1,0))</f>
        <v>279.89999999999998</v>
      </c>
      <c r="BL16" s="81">
        <f>INDEX(HaverPull!$B:$YE,MATCH(Calculations_actual!BL$9,HaverPull!$B:$B,0),MATCH(Calculations_actual!$B16,HaverPull!$B$1:$YE$1,0))</f>
        <v>284.7</v>
      </c>
      <c r="BM16" s="81">
        <f>INDEX(HaverPull!$B:$YE,MATCH(Calculations_actual!BM$9,HaverPull!$B:$B,0),MATCH(Calculations_actual!$B16,HaverPull!$B$1:$YE$1,0))</f>
        <v>290.5</v>
      </c>
      <c r="BN16" s="81">
        <f>INDEX(HaverPull!$B:$YE,MATCH(Calculations_actual!BN$9,HaverPull!$B:$B,0),MATCH(Calculations_actual!$B16,HaverPull!$B$1:$YE$1,0))</f>
        <v>291.89999999999998</v>
      </c>
      <c r="BO16" s="81">
        <f>INDEX(HaverPull!$B:$YE,MATCH(Calculations_actual!BO$9,HaverPull!$B:$B,0),MATCH(Calculations_actual!$B16,HaverPull!$B$1:$YE$1,0))</f>
        <v>294.39999999999998</v>
      </c>
      <c r="BP16" s="81">
        <f>INDEX(HaverPull!$B:$YE,MATCH(Calculations_actual!BP$9,HaverPull!$B:$B,0),MATCH(Calculations_actual!$B16,HaverPull!$B$1:$YE$1,0))</f>
        <v>295.3</v>
      </c>
      <c r="BQ16" s="81">
        <f>INDEX(HaverPull!$B:$YE,MATCH(Calculations_actual!BQ$9,HaverPull!$B:$B,0),MATCH(Calculations_actual!$B16,HaverPull!$B$1:$YE$1,0))</f>
        <v>300.7</v>
      </c>
      <c r="BR16" s="81">
        <f>INDEX(HaverPull!$B:$YE,MATCH(Calculations_actual!BR$9,HaverPull!$B:$B,0),MATCH(Calculations_actual!$B16,HaverPull!$B$1:$YE$1,0))</f>
        <v>303.5</v>
      </c>
      <c r="BS16" s="81">
        <f>INDEX(HaverPull!$B:$YE,MATCH(Calculations_actual!BS$9,HaverPull!$B:$B,0),MATCH(Calculations_actual!$B16,HaverPull!$B$1:$YE$1,0))</f>
        <v>307.8</v>
      </c>
      <c r="BT16" s="81">
        <f>INDEX(HaverPull!$B:$YE,MATCH(Calculations_actual!BT$9,HaverPull!$B:$B,0),MATCH(Calculations_actual!$B16,HaverPull!$B$1:$YE$1,0))</f>
        <v>313.89999999999998</v>
      </c>
      <c r="BU16" s="81">
        <f>INDEX(HaverPull!$B:$YE,MATCH(Calculations_actual!BU$9,HaverPull!$B:$B,0),MATCH(Calculations_actual!$B16,HaverPull!$B$1:$YE$1,0))</f>
        <v>321.10000000000002</v>
      </c>
      <c r="BV16" s="81">
        <f>INDEX(HaverPull!$B:$YE,MATCH(Calculations_actual!BV$9,HaverPull!$B:$B,0),MATCH(Calculations_actual!$B16,HaverPull!$B$1:$YE$1,0))</f>
        <v>326.3</v>
      </c>
      <c r="BW16" s="81">
        <f>INDEX(HaverPull!$B:$YE,MATCH(Calculations_actual!BW$9,HaverPull!$B:$B,0),MATCH(Calculations_actual!$B16,HaverPull!$B$1:$YE$1,0))</f>
        <v>334.9</v>
      </c>
      <c r="BX16" s="81">
        <f>INDEX(HaverPull!$B:$YE,MATCH(Calculations_actual!BX$9,HaverPull!$B:$B,0),MATCH(Calculations_actual!$B16,HaverPull!$B$1:$YE$1,0))</f>
        <v>342.7</v>
      </c>
      <c r="BY16" s="81">
        <f>INDEX(HaverPull!$B:$YE,MATCH(Calculations_actual!BY$9,HaverPull!$B:$B,0),MATCH(Calculations_actual!$B16,HaverPull!$B$1:$YE$1,0))</f>
        <v>348.3</v>
      </c>
      <c r="BZ16" s="81">
        <f>INDEX(HaverPull!$B:$YE,MATCH(Calculations_actual!BZ$9,HaverPull!$B:$B,0),MATCH(Calculations_actual!$B16,HaverPull!$B$1:$YE$1,0))</f>
        <v>354</v>
      </c>
      <c r="CA16" s="81">
        <f>INDEX(HaverPull!$B:$YE,MATCH(Calculations_actual!CA$9,HaverPull!$B:$B,0),MATCH(Calculations_actual!$B16,HaverPull!$B$1:$YE$1,0))</f>
        <v>363.1</v>
      </c>
      <c r="CB16" s="81">
        <f>INDEX(HaverPull!$B:$YE,MATCH(Calculations_actual!CB$9,HaverPull!$B:$B,0),MATCH(Calculations_actual!$B16,HaverPull!$B$1:$YE$1,0))</f>
        <v>370.1</v>
      </c>
      <c r="CC16" s="81">
        <f>INDEX(HaverPull!$B:$YE,MATCH(Calculations_actual!CC$9,HaverPull!$B:$B,0),MATCH(Calculations_actual!$B16,HaverPull!$B$1:$YE$1,0))</f>
        <v>376.8</v>
      </c>
      <c r="CD16" s="81">
        <f>INDEX(HaverPull!$B:$YE,MATCH(Calculations_actual!CD$9,HaverPull!$B:$B,0),MATCH(Calculations_actual!$B16,HaverPull!$B$1:$YE$1,0))</f>
        <v>375.8</v>
      </c>
      <c r="CE16" s="81">
        <f>INDEX(HaverPull!$B:$YE,MATCH(Calculations_actual!CE$9,HaverPull!$B:$B,0),MATCH(Calculations_actual!$B16,HaverPull!$B$1:$YE$1,0))</f>
        <v>392.4</v>
      </c>
      <c r="CF16" s="81">
        <f>INDEX(HaverPull!$B:$YE,MATCH(Calculations_actual!CF$9,HaverPull!$B:$B,0),MATCH(Calculations_actual!$B16,HaverPull!$B$1:$YE$1,0))</f>
        <v>392.5</v>
      </c>
      <c r="CG16" s="81">
        <f>INDEX(HaverPull!$B:$YE,MATCH(Calculations_actual!CG$9,HaverPull!$B:$B,0),MATCH(Calculations_actual!$B16,HaverPull!$B$1:$YE$1,0))</f>
        <v>399.8</v>
      </c>
      <c r="CH16" s="81">
        <f>INDEX(HaverPull!$B:$YE,MATCH(Calculations_actual!CH$9,HaverPull!$B:$B,0),MATCH(Calculations_actual!$B16,HaverPull!$B$1:$YE$1,0))</f>
        <v>407.2</v>
      </c>
      <c r="CI16" s="81">
        <f>INDEX(HaverPull!$B:$YE,MATCH(Calculations_actual!CI$9,HaverPull!$B:$B,0),MATCH(Calculations_actual!$B16,HaverPull!$B$1:$YE$1,0))</f>
        <v>416.9</v>
      </c>
      <c r="CJ16" s="81">
        <f>INDEX(HaverPull!$B:$YE,MATCH(Calculations_actual!CJ$9,HaverPull!$B:$B,0),MATCH(Calculations_actual!$B16,HaverPull!$B$1:$YE$1,0))</f>
        <v>424.3</v>
      </c>
      <c r="CK16" s="81">
        <f>INDEX(HaverPull!$B:$YE,MATCH(Calculations_actual!CK$9,HaverPull!$B:$B,0),MATCH(Calculations_actual!$B16,HaverPull!$B$1:$YE$1,0))</f>
        <v>433.8</v>
      </c>
      <c r="CL16" s="81">
        <f>INDEX(HaverPull!$B:$YE,MATCH(Calculations_actual!CL$9,HaverPull!$B:$B,0),MATCH(Calculations_actual!$B16,HaverPull!$B$1:$YE$1,0))</f>
        <v>443.4</v>
      </c>
      <c r="CM16" s="81">
        <f>INDEX(HaverPull!$B:$YE,MATCH(Calculations_actual!CM$9,HaverPull!$B:$B,0),MATCH(Calculations_actual!$B16,HaverPull!$B$1:$YE$1,0))</f>
        <v>447.8</v>
      </c>
      <c r="CN16" s="81">
        <f>INDEX(HaverPull!$B:$YE,MATCH(Calculations_actual!CN$9,HaverPull!$B:$B,0),MATCH(Calculations_actual!$B16,HaverPull!$B$1:$YE$1,0))</f>
        <v>452</v>
      </c>
      <c r="CO16" s="81">
        <f>INDEX(HaverPull!$B:$YE,MATCH(Calculations_actual!CO$9,HaverPull!$B:$B,0),MATCH(Calculations_actual!$B16,HaverPull!$B$1:$YE$1,0))</f>
        <v>455.6</v>
      </c>
      <c r="CP16" s="81">
        <f>INDEX(HaverPull!$B:$YE,MATCH(Calculations_actual!CP$9,HaverPull!$B:$B,0),MATCH(Calculations_actual!$B16,HaverPull!$B$1:$YE$1,0))</f>
        <v>457.7</v>
      </c>
      <c r="CQ16" s="81">
        <f>INDEX(HaverPull!$B:$YE,MATCH(Calculations_actual!CQ$9,HaverPull!$B:$B,0),MATCH(Calculations_actual!$B16,HaverPull!$B$1:$YE$1,0))</f>
        <v>454.3</v>
      </c>
      <c r="CR16" s="81">
        <f>INDEX(HaverPull!$B:$YE,MATCH(Calculations_actual!CR$9,HaverPull!$B:$B,0),MATCH(Calculations_actual!$B16,HaverPull!$B$1:$YE$1,0))</f>
        <v>460</v>
      </c>
      <c r="CS16" s="81">
        <f>INDEX(HaverPull!$B:$YE,MATCH(Calculations_actual!CS$9,HaverPull!$B:$B,0),MATCH(Calculations_actual!$B16,HaverPull!$B$1:$YE$1,0))</f>
        <v>467.2</v>
      </c>
      <c r="CT16" s="81">
        <f>INDEX(HaverPull!$B:$YE,MATCH(Calculations_actual!CT$9,HaverPull!$B:$B,0),MATCH(Calculations_actual!$B16,HaverPull!$B$1:$YE$1,0))</f>
        <v>484.3</v>
      </c>
      <c r="CU16" s="81">
        <f>INDEX(HaverPull!$B:$YE,MATCH(Calculations_actual!CU$9,HaverPull!$B:$B,0),MATCH(Calculations_actual!$B16,HaverPull!$B$1:$YE$1,0))</f>
        <v>497.9</v>
      </c>
      <c r="CV16" s="81">
        <f>INDEX(HaverPull!$B:$YE,MATCH(Calculations_actual!CV$9,HaverPull!$B:$B,0),MATCH(Calculations_actual!$B16,HaverPull!$B$1:$YE$1,0))</f>
        <v>512</v>
      </c>
      <c r="CW16" s="81">
        <f>INDEX(HaverPull!$B:$YE,MATCH(Calculations_actual!CW$9,HaverPull!$B:$B,0),MATCH(Calculations_actual!$B16,HaverPull!$B$1:$YE$1,0))</f>
        <v>518.6</v>
      </c>
      <c r="CX16" s="81">
        <f>INDEX(HaverPull!$B:$YE,MATCH(Calculations_actual!CX$9,HaverPull!$B:$B,0),MATCH(Calculations_actual!$B16,HaverPull!$B$1:$YE$1,0))</f>
        <v>522.4</v>
      </c>
      <c r="CY16" s="81">
        <f>INDEX(HaverPull!$B:$YE,MATCH(Calculations_actual!CY$9,HaverPull!$B:$B,0),MATCH(Calculations_actual!$B16,HaverPull!$B$1:$YE$1,0))</f>
        <v>521.4</v>
      </c>
      <c r="CZ16" s="81">
        <f>INDEX(HaverPull!$B:$YE,MATCH(Calculations_actual!CZ$9,HaverPull!$B:$B,0),MATCH(Calculations_actual!$B16,HaverPull!$B$1:$YE$1,0))</f>
        <v>519</v>
      </c>
      <c r="DA16" s="81">
        <f>INDEX(HaverPull!$B:$YE,MATCH(Calculations_actual!DA$9,HaverPull!$B:$B,0),MATCH(Calculations_actual!$B16,HaverPull!$B$1:$YE$1,0))</f>
        <v>523.79999999999995</v>
      </c>
      <c r="DB16" s="81">
        <f>INDEX(HaverPull!$B:$YE,MATCH(Calculations_actual!DB$9,HaverPull!$B:$B,0),MATCH(Calculations_actual!$B16,HaverPull!$B$1:$YE$1,0))</f>
        <v>528.20000000000005</v>
      </c>
      <c r="DC16" s="81">
        <f>INDEX(HaverPull!$B:$YE,MATCH(Calculations_actual!DC$9,HaverPull!$B:$B,0),MATCH(Calculations_actual!$B16,HaverPull!$B$1:$YE$1,0))</f>
        <v>534.9</v>
      </c>
      <c r="DD16" s="81">
        <f>INDEX(HaverPull!$B:$YE,MATCH(Calculations_actual!DD$9,HaverPull!$B:$B,0),MATCH(Calculations_actual!$B16,HaverPull!$B$1:$YE$1,0))</f>
        <v>542.20000000000005</v>
      </c>
      <c r="DE16" s="81">
        <f>INDEX(HaverPull!$B:$YE,MATCH(Calculations_actual!DE$9,HaverPull!$B:$B,0),MATCH(Calculations_actual!$B16,HaverPull!$B$1:$YE$1,0))</f>
        <v>546.6</v>
      </c>
      <c r="DF16" s="81">
        <f>INDEX(HaverPull!$B:$YE,MATCH(Calculations_actual!DF$9,HaverPull!$B:$B,0),MATCH(Calculations_actual!$B16,HaverPull!$B$1:$YE$1,0))</f>
        <v>558.29999999999995</v>
      </c>
      <c r="DG16" s="81">
        <f>INDEX(HaverPull!$B:$YE,MATCH(Calculations_actual!DG$9,HaverPull!$B:$B,0),MATCH(Calculations_actual!$B16,HaverPull!$B$1:$YE$1,0))</f>
        <v>561.29999999999995</v>
      </c>
      <c r="DH16" s="81">
        <f>INDEX(HaverPull!$B:$YE,MATCH(Calculations_actual!DH$9,HaverPull!$B:$B,0),MATCH(Calculations_actual!$B16,HaverPull!$B$1:$YE$1,0))</f>
        <v>576.70000000000005</v>
      </c>
      <c r="DI16" s="81">
        <f>INDEX(HaverPull!$B:$YE,MATCH(Calculations_actual!DI$9,HaverPull!$B:$B,0),MATCH(Calculations_actual!$B16,HaverPull!$B$1:$YE$1,0))</f>
        <v>583.1</v>
      </c>
      <c r="DJ16" s="81">
        <f>INDEX(HaverPull!$B:$YE,MATCH(Calculations_actual!DJ$9,HaverPull!$B:$B,0),MATCH(Calculations_actual!$B16,HaverPull!$B$1:$YE$1,0))</f>
        <v>590</v>
      </c>
      <c r="DK16" s="81">
        <f>INDEX(HaverPull!$B:$YE,MATCH(Calculations_actual!DK$9,HaverPull!$B:$B,0),MATCH(Calculations_actual!$B16,HaverPull!$B$1:$YE$1,0))</f>
        <v>595.20000000000005</v>
      </c>
      <c r="DL16" s="81">
        <f>INDEX(HaverPull!$B:$YE,MATCH(Calculations_actual!DL$9,HaverPull!$B:$B,0),MATCH(Calculations_actual!$B16,HaverPull!$B$1:$YE$1,0))</f>
        <v>600.5</v>
      </c>
      <c r="DM16" s="81">
        <f>INDEX(HaverPull!$B:$YE,MATCH(Calculations_actual!DM$9,HaverPull!$B:$B,0),MATCH(Calculations_actual!$B16,HaverPull!$B$1:$YE$1,0))</f>
        <v>606.20000000000005</v>
      </c>
      <c r="DN16" s="81">
        <f>INDEX(HaverPull!$B:$YE,MATCH(Calculations_actual!DN$9,HaverPull!$B:$B,0),MATCH(Calculations_actual!$B16,HaverPull!$B$1:$YE$1,0))</f>
        <v>610.4</v>
      </c>
      <c r="DO16" s="81">
        <f>INDEX(HaverPull!$B:$YE,MATCH(Calculations_actual!DO$9,HaverPull!$B:$B,0),MATCH(Calculations_actual!$B16,HaverPull!$B$1:$YE$1,0))</f>
        <v>615.1</v>
      </c>
      <c r="DP16" s="81">
        <f>INDEX(HaverPull!$B:$YE,MATCH(Calculations_actual!DP$9,HaverPull!$B:$B,0),MATCH(Calculations_actual!$B16,HaverPull!$B$1:$YE$1,0))</f>
        <v>622</v>
      </c>
      <c r="DQ16" s="81">
        <f>INDEX(HaverPull!$B:$YE,MATCH(Calculations_actual!DQ$9,HaverPull!$B:$B,0),MATCH(Calculations_actual!$B16,HaverPull!$B$1:$YE$1,0))</f>
        <v>632.6</v>
      </c>
      <c r="DR16" s="81">
        <f>INDEX(HaverPull!$B:$YE,MATCH(Calculations_actual!DR$9,HaverPull!$B:$B,0),MATCH(Calculations_actual!$B16,HaverPull!$B$1:$YE$1,0))</f>
        <v>643.79999999999995</v>
      </c>
      <c r="DS16" s="81">
        <f>INDEX(HaverPull!$B:$YE,MATCH(Calculations_actual!DS$9,HaverPull!$B:$B,0),MATCH(Calculations_actual!$B16,HaverPull!$B$1:$YE$1,0))</f>
        <v>653.5</v>
      </c>
      <c r="DT16" s="81">
        <f>INDEX(HaverPull!$B:$YE,MATCH(Calculations_actual!DT$9,HaverPull!$B:$B,0),MATCH(Calculations_actual!$B16,HaverPull!$B$1:$YE$1,0))</f>
        <v>661.8</v>
      </c>
      <c r="DU16" s="81">
        <f>INDEX(HaverPull!$B:$YE,MATCH(Calculations_actual!DU$9,HaverPull!$B:$B,0),MATCH(Calculations_actual!$B16,HaverPull!$B$1:$YE$1,0))</f>
        <v>665.4</v>
      </c>
      <c r="DV16" s="81">
        <f>INDEX(HaverPull!$B:$YE,MATCH(Calculations_actual!DV$9,HaverPull!$B:$B,0),MATCH(Calculations_actual!$B16,HaverPull!$B$1:$YE$1,0))</f>
        <v>670.1</v>
      </c>
      <c r="DW16" s="81">
        <f>INDEX(HaverPull!$B:$YE,MATCH(Calculations_actual!DW$9,HaverPull!$B:$B,0),MATCH(Calculations_actual!$B16,HaverPull!$B$1:$YE$1,0))</f>
        <v>668.9</v>
      </c>
      <c r="DX16" s="81">
        <f>INDEX(HaverPull!$B:$YE,MATCH(Calculations_actual!DX$9,HaverPull!$B:$B,0),MATCH(Calculations_actual!$B16,HaverPull!$B$1:$YE$1,0))</f>
        <v>662.1</v>
      </c>
      <c r="DY16" s="81">
        <f>INDEX(HaverPull!$B:$YE,MATCH(Calculations_actual!DY$9,HaverPull!$B:$B,0),MATCH(Calculations_actual!$B16,HaverPull!$B$1:$YE$1,0))</f>
        <v>654.20000000000005</v>
      </c>
      <c r="DZ16" s="81">
        <f>INDEX(HaverPull!$B:$YE,MATCH(Calculations_actual!DZ$9,HaverPull!$B:$B,0),MATCH(Calculations_actual!$B16,HaverPull!$B$1:$YE$1,0))</f>
        <v>690.7</v>
      </c>
      <c r="EA16" s="81">
        <f>INDEX(HaverPull!$B:$YE,MATCH(Calculations_actual!EA$9,HaverPull!$B:$B,0),MATCH(Calculations_actual!$B16,HaverPull!$B$1:$YE$1,0))</f>
        <v>701.5</v>
      </c>
      <c r="EB16" s="81">
        <f>INDEX(HaverPull!$B:$YE,MATCH(Calculations_actual!EB$9,HaverPull!$B:$B,0),MATCH(Calculations_actual!$B16,HaverPull!$B$1:$YE$1,0))</f>
        <v>711.5</v>
      </c>
      <c r="EC16" s="81">
        <f>INDEX(HaverPull!$B:$YE,MATCH(Calculations_actual!EC$9,HaverPull!$B:$B,0),MATCH(Calculations_actual!$B16,HaverPull!$B$1:$YE$1,0))</f>
        <v>727.2</v>
      </c>
      <c r="ED16" s="81">
        <f>INDEX(HaverPull!$B:$YE,MATCH(Calculations_actual!ED$9,HaverPull!$B:$B,0),MATCH(Calculations_actual!$B16,HaverPull!$B$1:$YE$1,0))</f>
        <v>734.5</v>
      </c>
      <c r="EE16" s="81">
        <f>INDEX(HaverPull!$B:$YE,MATCH(Calculations_actual!EE$9,HaverPull!$B:$B,0),MATCH(Calculations_actual!$B16,HaverPull!$B$1:$YE$1,0))</f>
        <v>741.5</v>
      </c>
      <c r="EF16" s="81">
        <f>INDEX(HaverPull!$B:$YE,MATCH(Calculations_actual!EF$9,HaverPull!$B:$B,0),MATCH(Calculations_actual!$B16,HaverPull!$B$1:$YE$1,0))</f>
        <v>742.9</v>
      </c>
      <c r="EG16" s="81">
        <f>INDEX(HaverPull!$B:$YE,MATCH(Calculations_actual!EG$9,HaverPull!$B:$B,0),MATCH(Calculations_actual!$B16,HaverPull!$B$1:$YE$1,0))</f>
        <v>767.1</v>
      </c>
      <c r="EH16" s="81">
        <f>INDEX(HaverPull!$B:$YE,MATCH(Calculations_actual!EH$9,HaverPull!$B:$B,0),MATCH(Calculations_actual!$B16,HaverPull!$B$1:$YE$1,0))</f>
        <v>774.8</v>
      </c>
      <c r="EI16" s="81">
        <f>INDEX(HaverPull!$B:$YE,MATCH(Calculations_actual!EI$9,HaverPull!$B:$B,0),MATCH(Calculations_actual!$B16,HaverPull!$B$1:$YE$1,0))</f>
        <v>803.1</v>
      </c>
      <c r="EJ16" s="81">
        <f>INDEX(HaverPull!$B:$YE,MATCH(Calculations_actual!EJ$9,HaverPull!$B:$B,0),MATCH(Calculations_actual!$B16,HaverPull!$B$1:$YE$1,0))</f>
        <v>816.2</v>
      </c>
      <c r="EK16" s="81">
        <f>INDEX(HaverPull!$B:$YE,MATCH(Calculations_actual!EK$9,HaverPull!$B:$B,0),MATCH(Calculations_actual!$B16,HaverPull!$B$1:$YE$1,0))</f>
        <v>826</v>
      </c>
      <c r="EL16" s="81">
        <f>INDEX(HaverPull!$B:$YE,MATCH(Calculations_actual!EL$9,HaverPull!$B:$B,0),MATCH(Calculations_actual!$B16,HaverPull!$B$1:$YE$1,0))</f>
        <v>841.6</v>
      </c>
      <c r="EM16" s="81">
        <f>INDEX(HaverPull!$B:$YE,MATCH(Calculations_actual!EM$9,HaverPull!$B:$B,0),MATCH(Calculations_actual!$B16,HaverPull!$B$1:$YE$1,0))</f>
        <v>858.3</v>
      </c>
      <c r="EN16" s="81">
        <f>INDEX(HaverPull!$B:$YE,MATCH(Calculations_actual!EN$9,HaverPull!$B:$B,0),MATCH(Calculations_actual!$B16,HaverPull!$B$1:$YE$1,0))</f>
        <v>876.6</v>
      </c>
      <c r="EO16" s="81">
        <f>INDEX(HaverPull!$B:$YE,MATCH(Calculations_actual!EO$9,HaverPull!$B:$B,0),MATCH(Calculations_actual!$B16,HaverPull!$B$1:$YE$1,0))</f>
        <v>890.1</v>
      </c>
      <c r="EP16" s="81">
        <f>INDEX(HaverPull!$B:$YE,MATCH(Calculations_actual!EP$9,HaverPull!$B:$B,0),MATCH(Calculations_actual!$B16,HaverPull!$B$1:$YE$1,0))</f>
        <v>901</v>
      </c>
      <c r="EQ16" s="81">
        <f>INDEX(HaverPull!$B:$YE,MATCH(Calculations_actual!EQ$9,HaverPull!$B:$B,0),MATCH(Calculations_actual!$B16,HaverPull!$B$1:$YE$1,0))</f>
        <v>926.1</v>
      </c>
      <c r="ER16" s="81">
        <f>INDEX(HaverPull!$B:$YE,MATCH(Calculations_actual!ER$9,HaverPull!$B:$B,0),MATCH(Calculations_actual!$B16,HaverPull!$B$1:$YE$1,0))</f>
        <v>940.1</v>
      </c>
      <c r="ES16" s="81">
        <f>INDEX(HaverPull!$B:$YE,MATCH(Calculations_actual!ES$9,HaverPull!$B:$B,0),MATCH(Calculations_actual!$B16,HaverPull!$B$1:$YE$1,0))</f>
        <v>954.2</v>
      </c>
      <c r="ET16" s="81">
        <f>INDEX(HaverPull!$B:$YE,MATCH(Calculations_actual!ET$9,HaverPull!$B:$B,0),MATCH(Calculations_actual!$B16,HaverPull!$B$1:$YE$1,0))</f>
        <v>961.8</v>
      </c>
      <c r="EU16" s="81">
        <f>INDEX(HaverPull!$B:$YE,MATCH(Calculations_actual!EU$9,HaverPull!$B:$B,0),MATCH(Calculations_actual!$B16,HaverPull!$B$1:$YE$1,0))</f>
        <v>976.4</v>
      </c>
      <c r="EV16" s="81">
        <f>INDEX(HaverPull!$B:$YE,MATCH(Calculations_actual!EV$9,HaverPull!$B:$B,0),MATCH(Calculations_actual!$B16,HaverPull!$B$1:$YE$1,0))</f>
        <v>974.9</v>
      </c>
      <c r="EW16" s="81">
        <f>INDEX(HaverPull!$B:$YE,MATCH(Calculations_actual!EW$9,HaverPull!$B:$B,0),MATCH(Calculations_actual!$B16,HaverPull!$B$1:$YE$1,0))</f>
        <v>979.9</v>
      </c>
      <c r="EX16" s="81">
        <f>INDEX(HaverPull!$B:$YE,MATCH(Calculations_actual!EX$9,HaverPull!$B:$B,0),MATCH(Calculations_actual!$B16,HaverPull!$B$1:$YE$1,0))</f>
        <v>997.8</v>
      </c>
      <c r="EY16" s="81">
        <f>INDEX(HaverPull!$B:$YE,MATCH(Calculations_actual!EY$9,HaverPull!$B:$B,0),MATCH(Calculations_actual!$B16,HaverPull!$B$1:$YE$1,0))</f>
        <v>993.8</v>
      </c>
      <c r="EZ16" s="81">
        <f>INDEX(HaverPull!$B:$YE,MATCH(Calculations_actual!EZ$9,HaverPull!$B:$B,0),MATCH(Calculations_actual!$B16,HaverPull!$B$1:$YE$1,0))</f>
        <v>1003</v>
      </c>
      <c r="FA16" s="81">
        <f>INDEX(HaverPull!$B:$YE,MATCH(Calculations_actual!FA$9,HaverPull!$B:$B,0),MATCH(Calculations_actual!$B16,HaverPull!$B$1:$YE$1,0))</f>
        <v>1006.5</v>
      </c>
      <c r="FB16" s="81">
        <f>INDEX(HaverPull!$B:$YE,MATCH(Calculations_actual!FB$9,HaverPull!$B:$B,0),MATCH(Calculations_actual!$B16,HaverPull!$B$1:$YE$1,0))</f>
        <v>985.4</v>
      </c>
      <c r="FC16" s="81">
        <f>INDEX(HaverPull!$B:$YE,MATCH(Calculations_actual!FC$9,HaverPull!$B:$B,0),MATCH(Calculations_actual!$B16,HaverPull!$B$1:$YE$1,0))</f>
        <v>960.6</v>
      </c>
      <c r="FD16" s="81">
        <f>INDEX(HaverPull!$B:$YE,MATCH(Calculations_actual!FD$9,HaverPull!$B:$B,0),MATCH(Calculations_actual!$B16,HaverPull!$B$1:$YE$1,0))</f>
        <v>961.8</v>
      </c>
      <c r="FE16" s="81">
        <f>INDEX(HaverPull!$B:$YE,MATCH(Calculations_actual!FE$9,HaverPull!$B:$B,0),MATCH(Calculations_actual!$B16,HaverPull!$B$1:$YE$1,0))</f>
        <v>961.7</v>
      </c>
      <c r="FF16" s="81">
        <f>INDEX(HaverPull!$B:$YE,MATCH(Calculations_actual!FF$9,HaverPull!$B:$B,0),MATCH(Calculations_actual!$B16,HaverPull!$B$1:$YE$1,0))</f>
        <v>989.8</v>
      </c>
      <c r="FG16" s="81">
        <f>INDEX(HaverPull!$B:$YE,MATCH(Calculations_actual!FG$9,HaverPull!$B:$B,0),MATCH(Calculations_actual!$B16,HaverPull!$B$1:$YE$1,0))</f>
        <v>989.9</v>
      </c>
      <c r="FH16" s="81">
        <f>INDEX(HaverPull!$B:$YE,MATCH(Calculations_actual!FH$9,HaverPull!$B:$B,0),MATCH(Calculations_actual!$B16,HaverPull!$B$1:$YE$1,0))</f>
        <v>1006.6</v>
      </c>
      <c r="FI16" s="81">
        <f>INDEX(HaverPull!$B:$YE,MATCH(Calculations_actual!FI$9,HaverPull!$B:$B,0),MATCH(Calculations_actual!$B16,HaverPull!$B$1:$YE$1,0))</f>
        <v>1013.1</v>
      </c>
      <c r="FJ16" s="81">
        <f>INDEX(HaverPull!$B:$YE,MATCH(Calculations_actual!FJ$9,HaverPull!$B:$B,0),MATCH(Calculations_actual!$B16,HaverPull!$B$1:$YE$1,0))</f>
        <v>1019.5</v>
      </c>
      <c r="FK16" s="81">
        <f>INDEX(HaverPull!$B:$YE,MATCH(Calculations_actual!FK$9,HaverPull!$B:$B,0),MATCH(Calculations_actual!$B16,HaverPull!$B$1:$YE$1,0))</f>
        <v>1032.5999999999999</v>
      </c>
      <c r="FL16" s="81">
        <f>INDEX(HaverPull!$B:$YE,MATCH(Calculations_actual!FL$9,HaverPull!$B:$B,0),MATCH(Calculations_actual!$B16,HaverPull!$B$1:$YE$1,0))</f>
        <v>1045.5999999999999</v>
      </c>
      <c r="FM16" s="81">
        <f>INDEX(HaverPull!$B:$YE,MATCH(Calculations_actual!FM$9,HaverPull!$B:$B,0),MATCH(Calculations_actual!$B16,HaverPull!$B$1:$YE$1,0))</f>
        <v>1043.7</v>
      </c>
      <c r="FN16" s="81">
        <f>INDEX(HaverPull!$B:$YE,MATCH(Calculations_actual!FN$9,HaverPull!$B:$B,0),MATCH(Calculations_actual!$B16,HaverPull!$B$1:$YE$1,0))</f>
        <v>1052.9000000000001</v>
      </c>
      <c r="FO16" s="81">
        <f>INDEX(HaverPull!$B:$YE,MATCH(Calculations_actual!FO$9,HaverPull!$B:$B,0),MATCH(Calculations_actual!$B16,HaverPull!$B$1:$YE$1,0))</f>
        <v>1072.5</v>
      </c>
      <c r="FP16" s="81">
        <f>INDEX(HaverPull!$B:$YE,MATCH(Calculations_actual!FP$9,HaverPull!$B:$B,0),MATCH(Calculations_actual!$B16,HaverPull!$B$1:$YE$1,0))</f>
        <v>1075.8</v>
      </c>
      <c r="FQ16" s="81">
        <f>INDEX(HaverPull!$B:$YE,MATCH(Calculations_actual!FQ$9,HaverPull!$B:$B,0),MATCH(Calculations_actual!$B16,HaverPull!$B$1:$YE$1,0))</f>
        <v>1075</v>
      </c>
      <c r="FR16" s="81">
        <f>INDEX(HaverPull!$B:$YE,MATCH(Calculations_actual!FR$9,HaverPull!$B:$B,0),MATCH(Calculations_actual!$B16,HaverPull!$B$1:$YE$1,0))</f>
        <v>1089</v>
      </c>
      <c r="FS16" s="81">
        <f>INDEX(HaverPull!$B:$YE,MATCH(Calculations_actual!FS$9,HaverPull!$B:$B,0),MATCH(Calculations_actual!$B16,HaverPull!$B$1:$YE$1,0))</f>
        <v>1115.2</v>
      </c>
      <c r="FT16" s="81">
        <f>INDEX(HaverPull!$B:$YE,MATCH(Calculations_actual!FT$9,HaverPull!$B:$B,0),MATCH(Calculations_actual!$B16,HaverPull!$B$1:$YE$1,0))</f>
        <v>1120.7</v>
      </c>
      <c r="FU16" s="81">
        <f>INDEX(HaverPull!$B:$YE,MATCH(Calculations_actual!FU$9,HaverPull!$B:$B,0),MATCH(Calculations_actual!$B16,HaverPull!$B$1:$YE$1,0))</f>
        <v>1135.0999999999999</v>
      </c>
      <c r="FV16" s="81">
        <f>INDEX(HaverPull!$B:$YE,MATCH(Calculations_actual!FV$9,HaverPull!$B:$B,0),MATCH(Calculations_actual!$B16,HaverPull!$B$1:$YE$1,0))</f>
        <v>1144.7</v>
      </c>
      <c r="FW16" s="81">
        <f>INDEX(HaverPull!$B:$YE,MATCH(Calculations_actual!FW$9,HaverPull!$B:$B,0),MATCH(Calculations_actual!$B16,HaverPull!$B$1:$YE$1,0))</f>
        <v>1162.0999999999999</v>
      </c>
      <c r="FX16" s="81">
        <f>INDEX(HaverPull!$B:$YE,MATCH(Calculations_actual!FX$9,HaverPull!$B:$B,0),MATCH(Calculations_actual!$B16,HaverPull!$B$1:$YE$1,0))</f>
        <v>1180.2</v>
      </c>
      <c r="FY16" s="81">
        <f>INDEX(HaverPull!$B:$YE,MATCH(Calculations_actual!FY$9,HaverPull!$B:$B,0),MATCH(Calculations_actual!$B16,HaverPull!$B$1:$YE$1,0))</f>
        <v>1190.2</v>
      </c>
      <c r="FZ16" s="81">
        <f>INDEX(HaverPull!$B:$YE,MATCH(Calculations_actual!FZ$9,HaverPull!$B:$B,0),MATCH(Calculations_actual!$B16,HaverPull!$B$1:$YE$1,0))</f>
        <v>1198.7</v>
      </c>
      <c r="GA16" s="81">
        <f>INDEX(HaverPull!$B:$YE,MATCH(Calculations_actual!GA$9,HaverPull!$B:$B,0),MATCH(Calculations_actual!$B16,HaverPull!$B$1:$YE$1,0))</f>
        <v>1201.2</v>
      </c>
      <c r="GB16" s="81">
        <f>INDEX(HaverPull!$B:$YE,MATCH(Calculations_actual!GB$9,HaverPull!$B:$B,0),MATCH(Calculations_actual!$B16,HaverPull!$B$1:$YE$1,0))</f>
        <v>1211.3</v>
      </c>
      <c r="GC16" s="81">
        <f>INDEX(HaverPull!$B:$YE,MATCH(Calculations_actual!GC$9,HaverPull!$B:$B,0),MATCH(Calculations_actual!$B16,HaverPull!$B$1:$YE$1,0))</f>
        <v>1213.7</v>
      </c>
      <c r="GD16" s="81">
        <f>INDEX(HaverPull!$B:$YE,MATCH(Calculations_actual!GD$9,HaverPull!$B:$B,0),MATCH(Calculations_actual!$B16,HaverPull!$B$1:$YE$1,0))</f>
        <v>1224.4000000000001</v>
      </c>
      <c r="GE16" s="81">
        <f>INDEX(HaverPull!$B:$YE,MATCH(Calculations_actual!GE$9,HaverPull!$B:$B,0),MATCH(Calculations_actual!$B16,HaverPull!$B$1:$YE$1,0))</f>
        <v>1228</v>
      </c>
      <c r="GF16" s="81">
        <f>INDEX(HaverPull!$B:$YE,MATCH(Calculations_actual!GF$9,HaverPull!$B:$B,0),MATCH(Calculations_actual!$B16,HaverPull!$B$1:$YE$1,0))</f>
        <v>1232.0999999999999</v>
      </c>
      <c r="GG16" s="81">
        <f>INDEX(HaverPull!$B:$YE,MATCH(Calculations_actual!GG$9,HaverPull!$B:$B,0),MATCH(Calculations_actual!$B16,HaverPull!$B$1:$YE$1,0))</f>
        <v>1247.5999999999999</v>
      </c>
      <c r="GH16" s="81">
        <f>INDEX(HaverPull!$B:$YE,MATCH(Calculations_actual!GH$9,HaverPull!$B:$B,0),MATCH(Calculations_actual!$B16,HaverPull!$B$1:$YE$1,0))</f>
        <v>1259.8</v>
      </c>
      <c r="GI16" s="81">
        <f>INDEX(HaverPull!$B:$YE,MATCH(Calculations_actual!GI$9,HaverPull!$B:$B,0),MATCH(Calculations_actual!$B16,HaverPull!$B$1:$YE$1,0))</f>
        <v>1266.5</v>
      </c>
      <c r="GJ16" s="81">
        <f>INDEX(HaverPull!$B:$YE,MATCH(Calculations_actual!GJ$9,HaverPull!$B:$B,0),MATCH(Calculations_actual!$B16,HaverPull!$B$1:$YE$1,0))</f>
        <v>1280.5</v>
      </c>
      <c r="GK16" s="81">
        <f>INDEX(HaverPull!$B:$YE,MATCH(Calculations_actual!GK$9,HaverPull!$B:$B,0),MATCH(Calculations_actual!$B16,HaverPull!$B$1:$YE$1,0))</f>
        <v>1290.7</v>
      </c>
      <c r="GL16" s="81">
        <f>INDEX(HaverPull!$B:$YE,MATCH(Calculations_actual!GL$9,HaverPull!$B:$B,0),MATCH(Calculations_actual!$B16,HaverPull!$B$1:$YE$1,0))</f>
        <v>1305.8</v>
      </c>
      <c r="GM16" s="81">
        <f>INDEX(HaverPull!$B:$YE,MATCH(Calculations_actual!GM$9,HaverPull!$B:$B,0),MATCH(Calculations_actual!$B16,HaverPull!$B$1:$YE$1,0))</f>
        <v>1337.4</v>
      </c>
      <c r="GN16" s="81">
        <f>INDEX(HaverPull!$B:$YE,MATCH(Calculations_actual!GN$9,HaverPull!$B:$B,0),MATCH(Calculations_actual!$B16,HaverPull!$B$1:$YE$1,0))</f>
        <v>1353</v>
      </c>
      <c r="GO16" s="81" t="e">
        <f>INDEX(HaverPull!$B:$YE,MATCH(Calculations_actual!GO$9,HaverPull!$B:$B,0),MATCH(Calculations_actual!$B16,HaverPull!$B$1:$YE$1,0))</f>
        <v>#N/A</v>
      </c>
      <c r="GP16" s="81" t="e">
        <f>INDEX(HaverPull!$B:$YE,MATCH(Calculations_actual!GP$9,HaverPull!$B:$B,0),MATCH(Calculations_actual!$B16,HaverPull!$B$1:$YE$1,0))</f>
        <v>#N/A</v>
      </c>
      <c r="GQ16" s="81" t="e">
        <f>INDEX(HaverPull!$B:$YE,MATCH(Calculations_actual!GQ$9,HaverPull!$B:$B,0),MATCH(Calculations_actual!$B16,HaverPull!$B$1:$YE$1,0))</f>
        <v>#N/A</v>
      </c>
      <c r="GR16" s="81" t="e">
        <f>INDEX(HaverPull!$B:$YE,MATCH(Calculations_actual!GR$9,HaverPull!$B:$B,0),MATCH(Calculations_actual!$B16,HaverPull!$B$1:$YE$1,0))</f>
        <v>#N/A</v>
      </c>
      <c r="GS16" s="81" t="e">
        <f>INDEX(HaverPull!$B:$YE,MATCH(Calculations_actual!GS$9,HaverPull!$B:$B,0),MATCH(Calculations_actual!$B16,HaverPull!$B$1:$YE$1,0))</f>
        <v>#N/A</v>
      </c>
      <c r="GT16" s="81" t="e">
        <f>INDEX(HaverPull!$B:$YE,MATCH(Calculations_actual!GT$9,HaverPull!$B:$B,0),MATCH(Calculations_actual!$B16,HaverPull!$B$1:$YE$1,0))</f>
        <v>#N/A</v>
      </c>
      <c r="GU16" s="81" t="e">
        <f>INDEX(HaverPull!$B:$YE,MATCH(Calculations_actual!GU$9,HaverPull!$B:$B,0),MATCH(Calculations_actual!$B16,HaverPull!$B$1:$YE$1,0))</f>
        <v>#N/A</v>
      </c>
      <c r="GV16" s="81" t="e">
        <f>INDEX(HaverPull!$B:$YE,MATCH(Calculations_actual!GV$9,HaverPull!$B:$B,0),MATCH(Calculations_actual!$B16,HaverPull!$B$1:$YE$1,0))</f>
        <v>#N/A</v>
      </c>
    </row>
    <row r="17" spans="1:204">
      <c r="A17" s="7" t="s">
        <v>225</v>
      </c>
      <c r="B17" s="83" t="s">
        <v>219</v>
      </c>
      <c r="C17" s="81">
        <f>IFERROR(INDEX(HaverPull!$B:$YE,MATCH(Calculations_actual!C$9,HaverPull!$B:$B,0),MATCH(Calculations_actual!$B17,HaverPull!$B$1:$YE$1,0)),INDEX(HaverPull!$B:$YE,MATCH(Calculations_actual!B$9,HaverPull!$B:$B,0),MATCH(Calculations_actual!$B17,HaverPull!$B$1:$YE$1,0)))</f>
        <v>31.1</v>
      </c>
      <c r="D17" s="81">
        <f>IFERROR(INDEX(HaverPull!$B:$YE,MATCH(Calculations_actual!D$9,HaverPull!$B:$B,0),MATCH(Calculations_actual!$B17,HaverPull!$B$1:$YE$1,0)),INDEX(HaverPull!$B:$YE,MATCH(Calculations_actual!C$9,HaverPull!$B:$B,0),MATCH(Calculations_actual!$B17,HaverPull!$B$1:$YE$1,0)))</f>
        <v>31.2</v>
      </c>
      <c r="E17" s="81">
        <f>IFERROR(INDEX(HaverPull!$B:$YE,MATCH(Calculations_actual!E$9,HaverPull!$B:$B,0),MATCH(Calculations_actual!$B17,HaverPull!$B$1:$YE$1,0)),INDEX(HaverPull!$B:$YE,MATCH(Calculations_actual!D$9,HaverPull!$B:$B,0),MATCH(Calculations_actual!$B17,HaverPull!$B$1:$YE$1,0)))</f>
        <v>32.1</v>
      </c>
      <c r="F17" s="81">
        <f>IFERROR(INDEX(HaverPull!$B:$YE,MATCH(Calculations_actual!F$9,HaverPull!$B:$B,0),MATCH(Calculations_actual!$B17,HaverPull!$B$1:$YE$1,0)),INDEX(HaverPull!$B:$YE,MATCH(Calculations_actual!E$9,HaverPull!$B:$B,0),MATCH(Calculations_actual!$B17,HaverPull!$B$1:$YE$1,0)))</f>
        <v>30.7</v>
      </c>
      <c r="G17" s="81">
        <f>IFERROR(INDEX(HaverPull!$B:$YE,MATCH(Calculations_actual!G$9,HaverPull!$B:$B,0),MATCH(Calculations_actual!$B17,HaverPull!$B$1:$YE$1,0)),INDEX(HaverPull!$B:$YE,MATCH(Calculations_actual!F$9,HaverPull!$B:$B,0),MATCH(Calculations_actual!$B17,HaverPull!$B$1:$YE$1,0)))</f>
        <v>34.4</v>
      </c>
      <c r="H17" s="81">
        <f>IFERROR(INDEX(HaverPull!$B:$YE,MATCH(Calculations_actual!H$9,HaverPull!$B:$B,0),MATCH(Calculations_actual!$B17,HaverPull!$B$1:$YE$1,0)),INDEX(HaverPull!$B:$YE,MATCH(Calculations_actual!G$9,HaverPull!$B:$B,0),MATCH(Calculations_actual!$B17,HaverPull!$B$1:$YE$1,0)))</f>
        <v>35.299999999999997</v>
      </c>
      <c r="I17" s="81">
        <f>IFERROR(INDEX(HaverPull!$B:$YE,MATCH(Calculations_actual!I$9,HaverPull!$B:$B,0),MATCH(Calculations_actual!$B17,HaverPull!$B$1:$YE$1,0)),INDEX(HaverPull!$B:$YE,MATCH(Calculations_actual!H$9,HaverPull!$B:$B,0),MATCH(Calculations_actual!$B17,HaverPull!$B$1:$YE$1,0)))</f>
        <v>34.6</v>
      </c>
      <c r="J17" s="81">
        <f>IFERROR(INDEX(HaverPull!$B:$YE,MATCH(Calculations_actual!J$9,HaverPull!$B:$B,0),MATCH(Calculations_actual!$B17,HaverPull!$B$1:$YE$1,0)),INDEX(HaverPull!$B:$YE,MATCH(Calculations_actual!I$9,HaverPull!$B:$B,0),MATCH(Calculations_actual!$B17,HaverPull!$B$1:$YE$1,0)))</f>
        <v>35</v>
      </c>
      <c r="K17" s="81">
        <f>IFERROR(INDEX(HaverPull!$B:$YE,MATCH(Calculations_actual!K$9,HaverPull!$B:$B,0),MATCH(Calculations_actual!$B17,HaverPull!$B$1:$YE$1,0)),INDEX(HaverPull!$B:$YE,MATCH(Calculations_actual!J$9,HaverPull!$B:$B,0),MATCH(Calculations_actual!$B17,HaverPull!$B$1:$YE$1,0)))</f>
        <v>37.1</v>
      </c>
      <c r="L17" s="81">
        <f>IFERROR(INDEX(HaverPull!$B:$YE,MATCH(Calculations_actual!L$9,HaverPull!$B:$B,0),MATCH(Calculations_actual!$B17,HaverPull!$B$1:$YE$1,0)),INDEX(HaverPull!$B:$YE,MATCH(Calculations_actual!K$9,HaverPull!$B:$B,0),MATCH(Calculations_actual!$B17,HaverPull!$B$1:$YE$1,0)))</f>
        <v>37.5</v>
      </c>
      <c r="M17" s="81">
        <f>IFERROR(INDEX(HaverPull!$B:$YE,MATCH(Calculations_actual!M$9,HaverPull!$B:$B,0),MATCH(Calculations_actual!$B17,HaverPull!$B$1:$YE$1,0)),INDEX(HaverPull!$B:$YE,MATCH(Calculations_actual!L$9,HaverPull!$B:$B,0),MATCH(Calculations_actual!$B17,HaverPull!$B$1:$YE$1,0)))</f>
        <v>38.799999999999997</v>
      </c>
      <c r="N17" s="81">
        <f>IFERROR(INDEX(HaverPull!$B:$YE,MATCH(Calculations_actual!N$9,HaverPull!$B:$B,0),MATCH(Calculations_actual!$B17,HaverPull!$B$1:$YE$1,0)),INDEX(HaverPull!$B:$YE,MATCH(Calculations_actual!M$9,HaverPull!$B:$B,0),MATCH(Calculations_actual!$B17,HaverPull!$B$1:$YE$1,0)))</f>
        <v>43.1</v>
      </c>
      <c r="O17" s="81">
        <f>IFERROR(INDEX(HaverPull!$B:$YE,MATCH(Calculations_actual!O$9,HaverPull!$B:$B,0),MATCH(Calculations_actual!$B17,HaverPull!$B$1:$YE$1,0)),INDEX(HaverPull!$B:$YE,MATCH(Calculations_actual!N$9,HaverPull!$B:$B,0),MATCH(Calculations_actual!$B17,HaverPull!$B$1:$YE$1,0)))</f>
        <v>46</v>
      </c>
      <c r="P17" s="81">
        <f>IFERROR(INDEX(HaverPull!$B:$YE,MATCH(Calculations_actual!P$9,HaverPull!$B:$B,0),MATCH(Calculations_actual!$B17,HaverPull!$B$1:$YE$1,0)),INDEX(HaverPull!$B:$YE,MATCH(Calculations_actual!O$9,HaverPull!$B:$B,0),MATCH(Calculations_actual!$B17,HaverPull!$B$1:$YE$1,0)))</f>
        <v>46</v>
      </c>
      <c r="Q17" s="81">
        <f>IFERROR(INDEX(HaverPull!$B:$YE,MATCH(Calculations_actual!Q$9,HaverPull!$B:$B,0),MATCH(Calculations_actual!$B17,HaverPull!$B$1:$YE$1,0)),INDEX(HaverPull!$B:$YE,MATCH(Calculations_actual!P$9,HaverPull!$B:$B,0),MATCH(Calculations_actual!$B17,HaverPull!$B$1:$YE$1,0)))</f>
        <v>44</v>
      </c>
      <c r="R17" s="81">
        <f>IFERROR(INDEX(HaverPull!$B:$YE,MATCH(Calculations_actual!R$9,HaverPull!$B:$B,0),MATCH(Calculations_actual!$B17,HaverPull!$B$1:$YE$1,0)),INDEX(HaverPull!$B:$YE,MATCH(Calculations_actual!Q$9,HaverPull!$B:$B,0),MATCH(Calculations_actual!$B17,HaverPull!$B$1:$YE$1,0)))</f>
        <v>46.5</v>
      </c>
      <c r="S17" s="81">
        <f>IFERROR(INDEX(HaverPull!$B:$YE,MATCH(Calculations_actual!S$9,HaverPull!$B:$B,0),MATCH(Calculations_actual!$B17,HaverPull!$B$1:$YE$1,0)),INDEX(HaverPull!$B:$YE,MATCH(Calculations_actual!R$9,HaverPull!$B:$B,0),MATCH(Calculations_actual!$B17,HaverPull!$B$1:$YE$1,0)))</f>
        <v>44.6</v>
      </c>
      <c r="T17" s="81">
        <f>IFERROR(INDEX(HaverPull!$B:$YE,MATCH(Calculations_actual!T$9,HaverPull!$B:$B,0),MATCH(Calculations_actual!$B17,HaverPull!$B$1:$YE$1,0)),INDEX(HaverPull!$B:$YE,MATCH(Calculations_actual!S$9,HaverPull!$B:$B,0),MATCH(Calculations_actual!$B17,HaverPull!$B$1:$YE$1,0)))</f>
        <v>46.7</v>
      </c>
      <c r="U17" s="81">
        <f>IFERROR(INDEX(HaverPull!$B:$YE,MATCH(Calculations_actual!U$9,HaverPull!$B:$B,0),MATCH(Calculations_actual!$B17,HaverPull!$B$1:$YE$1,0)),INDEX(HaverPull!$B:$YE,MATCH(Calculations_actual!T$9,HaverPull!$B:$B,0),MATCH(Calculations_actual!$B17,HaverPull!$B$1:$YE$1,0)))</f>
        <v>51.5</v>
      </c>
      <c r="V17" s="81">
        <f>IFERROR(INDEX(HaverPull!$B:$YE,MATCH(Calculations_actual!V$9,HaverPull!$B:$B,0),MATCH(Calculations_actual!$B17,HaverPull!$B$1:$YE$1,0)),INDEX(HaverPull!$B:$YE,MATCH(Calculations_actual!U$9,HaverPull!$B:$B,0),MATCH(Calculations_actual!$B17,HaverPull!$B$1:$YE$1,0)))</f>
        <v>46.2</v>
      </c>
      <c r="W17" s="81">
        <f>IFERROR(INDEX(HaverPull!$B:$YE,MATCH(Calculations_actual!W$9,HaverPull!$B:$B,0),MATCH(Calculations_actual!$B17,HaverPull!$B$1:$YE$1,0)),INDEX(HaverPull!$B:$YE,MATCH(Calculations_actual!V$9,HaverPull!$B:$B,0),MATCH(Calculations_actual!$B17,HaverPull!$B$1:$YE$1,0)))</f>
        <v>38.299999999999997</v>
      </c>
      <c r="X17" s="81">
        <f>IFERROR(INDEX(HaverPull!$B:$YE,MATCH(Calculations_actual!X$9,HaverPull!$B:$B,0),MATCH(Calculations_actual!$B17,HaverPull!$B$1:$YE$1,0)),INDEX(HaverPull!$B:$YE,MATCH(Calculations_actual!W$9,HaverPull!$B:$B,0),MATCH(Calculations_actual!$B17,HaverPull!$B$1:$YE$1,0)))</f>
        <v>41.4</v>
      </c>
      <c r="Y17" s="81">
        <f>IFERROR(INDEX(HaverPull!$B:$YE,MATCH(Calculations_actual!Y$9,HaverPull!$B:$B,0),MATCH(Calculations_actual!$B17,HaverPull!$B$1:$YE$1,0)),INDEX(HaverPull!$B:$YE,MATCH(Calculations_actual!X$9,HaverPull!$B:$B,0),MATCH(Calculations_actual!$B17,HaverPull!$B$1:$YE$1,0)))</f>
        <v>52</v>
      </c>
      <c r="Z17" s="81">
        <f>IFERROR(INDEX(HaverPull!$B:$YE,MATCH(Calculations_actual!Z$9,HaverPull!$B:$B,0),MATCH(Calculations_actual!$B17,HaverPull!$B$1:$YE$1,0)),INDEX(HaverPull!$B:$YE,MATCH(Calculations_actual!Y$9,HaverPull!$B:$B,0),MATCH(Calculations_actual!$B17,HaverPull!$B$1:$YE$1,0)))</f>
        <v>53.3</v>
      </c>
      <c r="AA17" s="81">
        <f>IFERROR(INDEX(HaverPull!$B:$YE,MATCH(Calculations_actual!AA$9,HaverPull!$B:$B,0),MATCH(Calculations_actual!$B17,HaverPull!$B$1:$YE$1,0)),INDEX(HaverPull!$B:$YE,MATCH(Calculations_actual!Z$9,HaverPull!$B:$B,0),MATCH(Calculations_actual!$B17,HaverPull!$B$1:$YE$1,0)))</f>
        <v>60.8</v>
      </c>
      <c r="AB17" s="81">
        <f>IFERROR(INDEX(HaverPull!$B:$YE,MATCH(Calculations_actual!AB$9,HaverPull!$B:$B,0),MATCH(Calculations_actual!$B17,HaverPull!$B$1:$YE$1,0)),INDEX(HaverPull!$B:$YE,MATCH(Calculations_actual!AA$9,HaverPull!$B:$B,0),MATCH(Calculations_actual!$B17,HaverPull!$B$1:$YE$1,0)))</f>
        <v>59.4</v>
      </c>
      <c r="AC17" s="81">
        <f>IFERROR(INDEX(HaverPull!$B:$YE,MATCH(Calculations_actual!AC$9,HaverPull!$B:$B,0),MATCH(Calculations_actual!$B17,HaverPull!$B$1:$YE$1,0)),INDEX(HaverPull!$B:$YE,MATCH(Calculations_actual!AB$9,HaverPull!$B:$B,0),MATCH(Calculations_actual!$B17,HaverPull!$B$1:$YE$1,0)))</f>
        <v>59</v>
      </c>
      <c r="AD17" s="81">
        <f>IFERROR(INDEX(HaverPull!$B:$YE,MATCH(Calculations_actual!AD$9,HaverPull!$B:$B,0),MATCH(Calculations_actual!$B17,HaverPull!$B$1:$YE$1,0)),INDEX(HaverPull!$B:$YE,MATCH(Calculations_actual!AC$9,HaverPull!$B:$B,0),MATCH(Calculations_actual!$B17,HaverPull!$B$1:$YE$1,0)))</f>
        <v>58.5</v>
      </c>
      <c r="AE17" s="81">
        <f>IFERROR(INDEX(HaverPull!$B:$YE,MATCH(Calculations_actual!AE$9,HaverPull!$B:$B,0),MATCH(Calculations_actual!$B17,HaverPull!$B$1:$YE$1,0)),INDEX(HaverPull!$B:$YE,MATCH(Calculations_actual!AD$9,HaverPull!$B:$B,0),MATCH(Calculations_actual!$B17,HaverPull!$B$1:$YE$1,0)))</f>
        <v>62.9</v>
      </c>
      <c r="AF17" s="81">
        <f>IFERROR(INDEX(HaverPull!$B:$YE,MATCH(Calculations_actual!AF$9,HaverPull!$B:$B,0),MATCH(Calculations_actual!$B17,HaverPull!$B$1:$YE$1,0)),INDEX(HaverPull!$B:$YE,MATCH(Calculations_actual!AE$9,HaverPull!$B:$B,0),MATCH(Calculations_actual!$B17,HaverPull!$B$1:$YE$1,0)))</f>
        <v>68.400000000000006</v>
      </c>
      <c r="AG17" s="81">
        <f>IFERROR(INDEX(HaverPull!$B:$YE,MATCH(Calculations_actual!AG$9,HaverPull!$B:$B,0),MATCH(Calculations_actual!$B17,HaverPull!$B$1:$YE$1,0)),INDEX(HaverPull!$B:$YE,MATCH(Calculations_actual!AF$9,HaverPull!$B:$B,0),MATCH(Calculations_actual!$B17,HaverPull!$B$1:$YE$1,0)))</f>
        <v>70.8</v>
      </c>
      <c r="AH17" s="81">
        <f>IFERROR(INDEX(HaverPull!$B:$YE,MATCH(Calculations_actual!AH$9,HaverPull!$B:$B,0),MATCH(Calculations_actual!$B17,HaverPull!$B$1:$YE$1,0)),INDEX(HaverPull!$B:$YE,MATCH(Calculations_actual!AG$9,HaverPull!$B:$B,0),MATCH(Calculations_actual!$B17,HaverPull!$B$1:$YE$1,0)))</f>
        <v>71.8</v>
      </c>
      <c r="AI17" s="81">
        <f>IFERROR(INDEX(HaverPull!$B:$YE,MATCH(Calculations_actual!AI$9,HaverPull!$B:$B,0),MATCH(Calculations_actual!$B17,HaverPull!$B$1:$YE$1,0)),INDEX(HaverPull!$B:$YE,MATCH(Calculations_actual!AH$9,HaverPull!$B:$B,0),MATCH(Calculations_actual!$B17,HaverPull!$B$1:$YE$1,0)))</f>
        <v>66.2</v>
      </c>
      <c r="AJ17" s="81">
        <f>IFERROR(INDEX(HaverPull!$B:$YE,MATCH(Calculations_actual!AJ$9,HaverPull!$B:$B,0),MATCH(Calculations_actual!$B17,HaverPull!$B$1:$YE$1,0)),INDEX(HaverPull!$B:$YE,MATCH(Calculations_actual!AI$9,HaverPull!$B:$B,0),MATCH(Calculations_actual!$B17,HaverPull!$B$1:$YE$1,0)))</f>
        <v>80</v>
      </c>
      <c r="AK17" s="81">
        <f>IFERROR(INDEX(HaverPull!$B:$YE,MATCH(Calculations_actual!AK$9,HaverPull!$B:$B,0),MATCH(Calculations_actual!$B17,HaverPull!$B$1:$YE$1,0)),INDEX(HaverPull!$B:$YE,MATCH(Calculations_actual!AJ$9,HaverPull!$B:$B,0),MATCH(Calculations_actual!$B17,HaverPull!$B$1:$YE$1,0)))</f>
        <v>80.2</v>
      </c>
      <c r="AL17" s="81">
        <f>IFERROR(INDEX(HaverPull!$B:$YE,MATCH(Calculations_actual!AL$9,HaverPull!$B:$B,0),MATCH(Calculations_actual!$B17,HaverPull!$B$1:$YE$1,0)),INDEX(HaverPull!$B:$YE,MATCH(Calculations_actual!AK$9,HaverPull!$B:$B,0),MATCH(Calculations_actual!$B17,HaverPull!$B$1:$YE$1,0)))</f>
        <v>85</v>
      </c>
      <c r="AM17" s="81">
        <f>IFERROR(INDEX(HaverPull!$B:$YE,MATCH(Calculations_actual!AM$9,HaverPull!$B:$B,0),MATCH(Calculations_actual!$B17,HaverPull!$B$1:$YE$1,0)),INDEX(HaverPull!$B:$YE,MATCH(Calculations_actual!AL$9,HaverPull!$B:$B,0),MATCH(Calculations_actual!$B17,HaverPull!$B$1:$YE$1,0)))</f>
        <v>81.900000000000006</v>
      </c>
      <c r="AN17" s="81">
        <f>IFERROR(INDEX(HaverPull!$B:$YE,MATCH(Calculations_actual!AN$9,HaverPull!$B:$B,0),MATCH(Calculations_actual!$B17,HaverPull!$B$1:$YE$1,0)),INDEX(HaverPull!$B:$YE,MATCH(Calculations_actual!AM$9,HaverPull!$B:$B,0),MATCH(Calculations_actual!$B17,HaverPull!$B$1:$YE$1,0)))</f>
        <v>82.1</v>
      </c>
      <c r="AO17" s="81">
        <f>IFERROR(INDEX(HaverPull!$B:$YE,MATCH(Calculations_actual!AO$9,HaverPull!$B:$B,0),MATCH(Calculations_actual!$B17,HaverPull!$B$1:$YE$1,0)),INDEX(HaverPull!$B:$YE,MATCH(Calculations_actual!AN$9,HaverPull!$B:$B,0),MATCH(Calculations_actual!$B17,HaverPull!$B$1:$YE$1,0)))</f>
        <v>81</v>
      </c>
      <c r="AP17" s="81">
        <f>IFERROR(INDEX(HaverPull!$B:$YE,MATCH(Calculations_actual!AP$9,HaverPull!$B:$B,0),MATCH(Calculations_actual!$B17,HaverPull!$B$1:$YE$1,0)),INDEX(HaverPull!$B:$YE,MATCH(Calculations_actual!AO$9,HaverPull!$B:$B,0),MATCH(Calculations_actual!$B17,HaverPull!$B$1:$YE$1,0)))</f>
        <v>77.900000000000006</v>
      </c>
      <c r="AQ17" s="81">
        <f>IFERROR(INDEX(HaverPull!$B:$YE,MATCH(Calculations_actual!AQ$9,HaverPull!$B:$B,0),MATCH(Calculations_actual!$B17,HaverPull!$B$1:$YE$1,0)),INDEX(HaverPull!$B:$YE,MATCH(Calculations_actual!AP$9,HaverPull!$B:$B,0),MATCH(Calculations_actual!$B17,HaverPull!$B$1:$YE$1,0)))</f>
        <v>85.4</v>
      </c>
      <c r="AR17" s="81">
        <f>IFERROR(INDEX(HaverPull!$B:$YE,MATCH(Calculations_actual!AR$9,HaverPull!$B:$B,0),MATCH(Calculations_actual!$B17,HaverPull!$B$1:$YE$1,0)),INDEX(HaverPull!$B:$YE,MATCH(Calculations_actual!AQ$9,HaverPull!$B:$B,0),MATCH(Calculations_actual!$B17,HaverPull!$B$1:$YE$1,0)))</f>
        <v>64.900000000000006</v>
      </c>
      <c r="AS17" s="81">
        <f>IFERROR(INDEX(HaverPull!$B:$YE,MATCH(Calculations_actual!AS$9,HaverPull!$B:$B,0),MATCH(Calculations_actual!$B17,HaverPull!$B$1:$YE$1,0)),INDEX(HaverPull!$B:$YE,MATCH(Calculations_actual!AR$9,HaverPull!$B:$B,0),MATCH(Calculations_actual!$B17,HaverPull!$B$1:$YE$1,0)))</f>
        <v>72.099999999999994</v>
      </c>
      <c r="AT17" s="81">
        <f>IFERROR(INDEX(HaverPull!$B:$YE,MATCH(Calculations_actual!AT$9,HaverPull!$B:$B,0),MATCH(Calculations_actual!$B17,HaverPull!$B$1:$YE$1,0)),INDEX(HaverPull!$B:$YE,MATCH(Calculations_actual!AS$9,HaverPull!$B:$B,0),MATCH(Calculations_actual!$B17,HaverPull!$B$1:$YE$1,0)))</f>
        <v>79.5</v>
      </c>
      <c r="AU17" s="81">
        <f>IFERROR(INDEX(HaverPull!$B:$YE,MATCH(Calculations_actual!AU$9,HaverPull!$B:$B,0),MATCH(Calculations_actual!$B17,HaverPull!$B$1:$YE$1,0)),INDEX(HaverPull!$B:$YE,MATCH(Calculations_actual!AT$9,HaverPull!$B:$B,0),MATCH(Calculations_actual!$B17,HaverPull!$B$1:$YE$1,0)))</f>
        <v>78.099999999999994</v>
      </c>
      <c r="AV17" s="81">
        <f>IFERROR(INDEX(HaverPull!$B:$YE,MATCH(Calculations_actual!AV$9,HaverPull!$B:$B,0),MATCH(Calculations_actual!$B17,HaverPull!$B$1:$YE$1,0)),INDEX(HaverPull!$B:$YE,MATCH(Calculations_actual!AU$9,HaverPull!$B:$B,0),MATCH(Calculations_actual!$B17,HaverPull!$B$1:$YE$1,0)))</f>
        <v>69.099999999999994</v>
      </c>
      <c r="AW17" s="81">
        <f>IFERROR(INDEX(HaverPull!$B:$YE,MATCH(Calculations_actual!AW$9,HaverPull!$B:$B,0),MATCH(Calculations_actual!$B17,HaverPull!$B$1:$YE$1,0)),INDEX(HaverPull!$B:$YE,MATCH(Calculations_actual!AV$9,HaverPull!$B:$B,0),MATCH(Calculations_actual!$B17,HaverPull!$B$1:$YE$1,0)))</f>
        <v>71.599999999999994</v>
      </c>
      <c r="AX17" s="81">
        <f>IFERROR(INDEX(HaverPull!$B:$YE,MATCH(Calculations_actual!AX$9,HaverPull!$B:$B,0),MATCH(Calculations_actual!$B17,HaverPull!$B$1:$YE$1,0)),INDEX(HaverPull!$B:$YE,MATCH(Calculations_actual!AW$9,HaverPull!$B:$B,0),MATCH(Calculations_actual!$B17,HaverPull!$B$1:$YE$1,0)))</f>
        <v>62.4</v>
      </c>
      <c r="AY17" s="81">
        <f>IFERROR(INDEX(HaverPull!$B:$YE,MATCH(Calculations_actual!AY$9,HaverPull!$B:$B,0),MATCH(Calculations_actual!$B17,HaverPull!$B$1:$YE$1,0)),INDEX(HaverPull!$B:$YE,MATCH(Calculations_actual!AX$9,HaverPull!$B:$B,0),MATCH(Calculations_actual!$B17,HaverPull!$B$1:$YE$1,0)))</f>
        <v>50.6</v>
      </c>
      <c r="AZ17" s="81">
        <f>IFERROR(INDEX(HaverPull!$B:$YE,MATCH(Calculations_actual!AZ$9,HaverPull!$B:$B,0),MATCH(Calculations_actual!$B17,HaverPull!$B$1:$YE$1,0)),INDEX(HaverPull!$B:$YE,MATCH(Calculations_actual!AY$9,HaverPull!$B:$B,0),MATCH(Calculations_actual!$B17,HaverPull!$B$1:$YE$1,0)))</f>
        <v>52.7</v>
      </c>
      <c r="BA17" s="81">
        <f>IFERROR(INDEX(HaverPull!$B:$YE,MATCH(Calculations_actual!BA$9,HaverPull!$B:$B,0),MATCH(Calculations_actual!$B17,HaverPull!$B$1:$YE$1,0)),INDEX(HaverPull!$B:$YE,MATCH(Calculations_actual!AZ$9,HaverPull!$B:$B,0),MATCH(Calculations_actual!$B17,HaverPull!$B$1:$YE$1,0)))</f>
        <v>53.2</v>
      </c>
      <c r="BB17" s="81">
        <f>IFERROR(INDEX(HaverPull!$B:$YE,MATCH(Calculations_actual!BB$9,HaverPull!$B:$B,0),MATCH(Calculations_actual!$B17,HaverPull!$B$1:$YE$1,0)),INDEX(HaverPull!$B:$YE,MATCH(Calculations_actual!BA$9,HaverPull!$B:$B,0),MATCH(Calculations_actual!$B17,HaverPull!$B$1:$YE$1,0)))</f>
        <v>48.6</v>
      </c>
      <c r="BC17" s="81">
        <f>IFERROR(INDEX(HaverPull!$B:$YE,MATCH(Calculations_actual!BC$9,HaverPull!$B:$B,0),MATCH(Calculations_actual!$B17,HaverPull!$B$1:$YE$1,0)),INDEX(HaverPull!$B:$YE,MATCH(Calculations_actual!BB$9,HaverPull!$B:$B,0),MATCH(Calculations_actual!$B17,HaverPull!$B$1:$YE$1,0)))</f>
        <v>50.2</v>
      </c>
      <c r="BD17" s="81">
        <f>IFERROR(INDEX(HaverPull!$B:$YE,MATCH(Calculations_actual!BD$9,HaverPull!$B:$B,0),MATCH(Calculations_actual!$B17,HaverPull!$B$1:$YE$1,0)),INDEX(HaverPull!$B:$YE,MATCH(Calculations_actual!BC$9,HaverPull!$B:$B,0),MATCH(Calculations_actual!$B17,HaverPull!$B$1:$YE$1,0)))</f>
        <v>65.3</v>
      </c>
      <c r="BE17" s="81">
        <f>IFERROR(INDEX(HaverPull!$B:$YE,MATCH(Calculations_actual!BE$9,HaverPull!$B:$B,0),MATCH(Calculations_actual!$B17,HaverPull!$B$1:$YE$1,0)),INDEX(HaverPull!$B:$YE,MATCH(Calculations_actual!BD$9,HaverPull!$B:$B,0),MATCH(Calculations_actual!$B17,HaverPull!$B$1:$YE$1,0)))</f>
        <v>74</v>
      </c>
      <c r="BF17" s="81">
        <f>IFERROR(INDEX(HaverPull!$B:$YE,MATCH(Calculations_actual!BF$9,HaverPull!$B:$B,0),MATCH(Calculations_actual!$B17,HaverPull!$B$1:$YE$1,0)),INDEX(HaverPull!$B:$YE,MATCH(Calculations_actual!BE$9,HaverPull!$B:$B,0),MATCH(Calculations_actual!$B17,HaverPull!$B$1:$YE$1,0)))</f>
        <v>76.099999999999994</v>
      </c>
      <c r="BG17" s="81">
        <f>IFERROR(INDEX(HaverPull!$B:$YE,MATCH(Calculations_actual!BG$9,HaverPull!$B:$B,0),MATCH(Calculations_actual!$B17,HaverPull!$B$1:$YE$1,0)),INDEX(HaverPull!$B:$YE,MATCH(Calculations_actual!BF$9,HaverPull!$B:$B,0),MATCH(Calculations_actual!$B17,HaverPull!$B$1:$YE$1,0)))</f>
        <v>88.4</v>
      </c>
      <c r="BH17" s="81">
        <f>IFERROR(INDEX(HaverPull!$B:$YE,MATCH(Calculations_actual!BH$9,HaverPull!$B:$B,0),MATCH(Calculations_actual!$B17,HaverPull!$B$1:$YE$1,0)),INDEX(HaverPull!$B:$YE,MATCH(Calculations_actual!BG$9,HaverPull!$B:$B,0),MATCH(Calculations_actual!$B17,HaverPull!$B$1:$YE$1,0)))</f>
        <v>87.1</v>
      </c>
      <c r="BI17" s="81">
        <f>IFERROR(INDEX(HaverPull!$B:$YE,MATCH(Calculations_actual!BI$9,HaverPull!$B:$B,0),MATCH(Calculations_actual!$B17,HaverPull!$B$1:$YE$1,0)),INDEX(HaverPull!$B:$YE,MATCH(Calculations_actual!BH$9,HaverPull!$B:$B,0),MATCH(Calculations_actual!$B17,HaverPull!$B$1:$YE$1,0)))</f>
        <v>74.7</v>
      </c>
      <c r="BJ17" s="81">
        <f>IFERROR(INDEX(HaverPull!$B:$YE,MATCH(Calculations_actual!BJ$9,HaverPull!$B:$B,0),MATCH(Calculations_actual!$B17,HaverPull!$B$1:$YE$1,0)),INDEX(HaverPull!$B:$YE,MATCH(Calculations_actual!BI$9,HaverPull!$B:$B,0),MATCH(Calculations_actual!$B17,HaverPull!$B$1:$YE$1,0)))</f>
        <v>75.599999999999994</v>
      </c>
      <c r="BK17" s="81">
        <f>IFERROR(INDEX(HaverPull!$B:$YE,MATCH(Calculations_actual!BK$9,HaverPull!$B:$B,0),MATCH(Calculations_actual!$B17,HaverPull!$B$1:$YE$1,0)),INDEX(HaverPull!$B:$YE,MATCH(Calculations_actual!BJ$9,HaverPull!$B:$B,0),MATCH(Calculations_actual!$B17,HaverPull!$B$1:$YE$1,0)))</f>
        <v>80.5</v>
      </c>
      <c r="BL17" s="81">
        <f>IFERROR(INDEX(HaverPull!$B:$YE,MATCH(Calculations_actual!BL$9,HaverPull!$B:$B,0),MATCH(Calculations_actual!$B17,HaverPull!$B$1:$YE$1,0)),INDEX(HaverPull!$B:$YE,MATCH(Calculations_actual!BK$9,HaverPull!$B:$B,0),MATCH(Calculations_actual!$B17,HaverPull!$B$1:$YE$1,0)))</f>
        <v>78.8</v>
      </c>
      <c r="BM17" s="81">
        <f>IFERROR(INDEX(HaverPull!$B:$YE,MATCH(Calculations_actual!BM$9,HaverPull!$B:$B,0),MATCH(Calculations_actual!$B17,HaverPull!$B$1:$YE$1,0)),INDEX(HaverPull!$B:$YE,MATCH(Calculations_actual!BL$9,HaverPull!$B:$B,0),MATCH(Calculations_actual!$B17,HaverPull!$B$1:$YE$1,0)))</f>
        <v>84.7</v>
      </c>
      <c r="BN17" s="81">
        <f>IFERROR(INDEX(HaverPull!$B:$YE,MATCH(Calculations_actual!BN$9,HaverPull!$B:$B,0),MATCH(Calculations_actual!$B17,HaverPull!$B$1:$YE$1,0)),INDEX(HaverPull!$B:$YE,MATCH(Calculations_actual!BM$9,HaverPull!$B:$B,0),MATCH(Calculations_actual!$B17,HaverPull!$B$1:$YE$1,0)))</f>
        <v>82.4</v>
      </c>
      <c r="BO17" s="81">
        <f>IFERROR(INDEX(HaverPull!$B:$YE,MATCH(Calculations_actual!BO$9,HaverPull!$B:$B,0),MATCH(Calculations_actual!$B17,HaverPull!$B$1:$YE$1,0)),INDEX(HaverPull!$B:$YE,MATCH(Calculations_actual!BN$9,HaverPull!$B:$B,0),MATCH(Calculations_actual!$B17,HaverPull!$B$1:$YE$1,0)))</f>
        <v>87.8</v>
      </c>
      <c r="BP17" s="81">
        <f>IFERROR(INDEX(HaverPull!$B:$YE,MATCH(Calculations_actual!BP$9,HaverPull!$B:$B,0),MATCH(Calculations_actual!$B17,HaverPull!$B$1:$YE$1,0)),INDEX(HaverPull!$B:$YE,MATCH(Calculations_actual!BO$9,HaverPull!$B:$B,0),MATCH(Calculations_actual!$B17,HaverPull!$B$1:$YE$1,0)))</f>
        <v>88.4</v>
      </c>
      <c r="BQ17" s="81">
        <f>IFERROR(INDEX(HaverPull!$B:$YE,MATCH(Calculations_actual!BQ$9,HaverPull!$B:$B,0),MATCH(Calculations_actual!$B17,HaverPull!$B$1:$YE$1,0)),INDEX(HaverPull!$B:$YE,MATCH(Calculations_actual!BP$9,HaverPull!$B:$B,0),MATCH(Calculations_actual!$B17,HaverPull!$B$1:$YE$1,0)))</f>
        <v>90</v>
      </c>
      <c r="BR17" s="81">
        <f>IFERROR(INDEX(HaverPull!$B:$YE,MATCH(Calculations_actual!BR$9,HaverPull!$B:$B,0),MATCH(Calculations_actual!$B17,HaverPull!$B$1:$YE$1,0)),INDEX(HaverPull!$B:$YE,MATCH(Calculations_actual!BQ$9,HaverPull!$B:$B,0),MATCH(Calculations_actual!$B17,HaverPull!$B$1:$YE$1,0)))</f>
        <v>101.2</v>
      </c>
      <c r="BS17" s="81">
        <f>IFERROR(INDEX(HaverPull!$B:$YE,MATCH(Calculations_actual!BS$9,HaverPull!$B:$B,0),MATCH(Calculations_actual!$B17,HaverPull!$B$1:$YE$1,0)),INDEX(HaverPull!$B:$YE,MATCH(Calculations_actual!BR$9,HaverPull!$B:$B,0),MATCH(Calculations_actual!$B17,HaverPull!$B$1:$YE$1,0)))</f>
        <v>101.5</v>
      </c>
      <c r="BT17" s="81">
        <f>IFERROR(INDEX(HaverPull!$B:$YE,MATCH(Calculations_actual!BT$9,HaverPull!$B:$B,0),MATCH(Calculations_actual!$B17,HaverPull!$B$1:$YE$1,0)),INDEX(HaverPull!$B:$YE,MATCH(Calculations_actual!BS$9,HaverPull!$B:$B,0),MATCH(Calculations_actual!$B17,HaverPull!$B$1:$YE$1,0)))</f>
        <v>115.1</v>
      </c>
      <c r="BU17" s="81">
        <f>IFERROR(INDEX(HaverPull!$B:$YE,MATCH(Calculations_actual!BU$9,HaverPull!$B:$B,0),MATCH(Calculations_actual!$B17,HaverPull!$B$1:$YE$1,0)),INDEX(HaverPull!$B:$YE,MATCH(Calculations_actual!BT$9,HaverPull!$B:$B,0),MATCH(Calculations_actual!$B17,HaverPull!$B$1:$YE$1,0)))</f>
        <v>119.9</v>
      </c>
      <c r="BV17" s="81">
        <f>IFERROR(INDEX(HaverPull!$B:$YE,MATCH(Calculations_actual!BV$9,HaverPull!$B:$B,0),MATCH(Calculations_actual!$B17,HaverPull!$B$1:$YE$1,0)),INDEX(HaverPull!$B:$YE,MATCH(Calculations_actual!BU$9,HaverPull!$B:$B,0),MATCH(Calculations_actual!$B17,HaverPull!$B$1:$YE$1,0)))</f>
        <v>114.3</v>
      </c>
      <c r="BW17" s="81">
        <f>IFERROR(INDEX(HaverPull!$B:$YE,MATCH(Calculations_actual!BW$9,HaverPull!$B:$B,0),MATCH(Calculations_actual!$B17,HaverPull!$B$1:$YE$1,0)),INDEX(HaverPull!$B:$YE,MATCH(Calculations_actual!BV$9,HaverPull!$B:$B,0),MATCH(Calculations_actual!$B17,HaverPull!$B$1:$YE$1,0)))</f>
        <v>112.6</v>
      </c>
      <c r="BX17" s="81">
        <f>IFERROR(INDEX(HaverPull!$B:$YE,MATCH(Calculations_actual!BX$9,HaverPull!$B:$B,0),MATCH(Calculations_actual!$B17,HaverPull!$B$1:$YE$1,0)),INDEX(HaverPull!$B:$YE,MATCH(Calculations_actual!BW$9,HaverPull!$B:$B,0),MATCH(Calculations_actual!$B17,HaverPull!$B$1:$YE$1,0)))</f>
        <v>120</v>
      </c>
      <c r="BY17" s="81">
        <f>IFERROR(INDEX(HaverPull!$B:$YE,MATCH(Calculations_actual!BY$9,HaverPull!$B:$B,0),MATCH(Calculations_actual!$B17,HaverPull!$B$1:$YE$1,0)),INDEX(HaverPull!$B:$YE,MATCH(Calculations_actual!BX$9,HaverPull!$B:$B,0),MATCH(Calculations_actual!$B17,HaverPull!$B$1:$YE$1,0)))</f>
        <v>129.1</v>
      </c>
      <c r="BZ17" s="81">
        <f>IFERROR(INDEX(HaverPull!$B:$YE,MATCH(Calculations_actual!BZ$9,HaverPull!$B:$B,0),MATCH(Calculations_actual!$B17,HaverPull!$B$1:$YE$1,0)),INDEX(HaverPull!$B:$YE,MATCH(Calculations_actual!BY$9,HaverPull!$B:$B,0),MATCH(Calculations_actual!$B17,HaverPull!$B$1:$YE$1,0)))</f>
        <v>135.4</v>
      </c>
      <c r="CA17" s="81">
        <f>IFERROR(INDEX(HaverPull!$B:$YE,MATCH(Calculations_actual!CA$9,HaverPull!$B:$B,0),MATCH(Calculations_actual!$B17,HaverPull!$B$1:$YE$1,0)),INDEX(HaverPull!$B:$YE,MATCH(Calculations_actual!BZ$9,HaverPull!$B:$B,0),MATCH(Calculations_actual!$B17,HaverPull!$B$1:$YE$1,0)))</f>
        <v>137.19999999999999</v>
      </c>
      <c r="CB17" s="81">
        <f>IFERROR(INDEX(HaverPull!$B:$YE,MATCH(Calculations_actual!CB$9,HaverPull!$B:$B,0),MATCH(Calculations_actual!$B17,HaverPull!$B$1:$YE$1,0)),INDEX(HaverPull!$B:$YE,MATCH(Calculations_actual!CA$9,HaverPull!$B:$B,0),MATCH(Calculations_actual!$B17,HaverPull!$B$1:$YE$1,0)))</f>
        <v>123</v>
      </c>
      <c r="CC17" s="81">
        <f>IFERROR(INDEX(HaverPull!$B:$YE,MATCH(Calculations_actual!CC$9,HaverPull!$B:$B,0),MATCH(Calculations_actual!$B17,HaverPull!$B$1:$YE$1,0)),INDEX(HaverPull!$B:$YE,MATCH(Calculations_actual!CB$9,HaverPull!$B:$B,0),MATCH(Calculations_actual!$B17,HaverPull!$B$1:$YE$1,0)))</f>
        <v>118.9</v>
      </c>
      <c r="CD17" s="81">
        <f>IFERROR(INDEX(HaverPull!$B:$YE,MATCH(Calculations_actual!CD$9,HaverPull!$B:$B,0),MATCH(Calculations_actual!$B17,HaverPull!$B$1:$YE$1,0)),INDEX(HaverPull!$B:$YE,MATCH(Calculations_actual!CC$9,HaverPull!$B:$B,0),MATCH(Calculations_actual!$B17,HaverPull!$B$1:$YE$1,0)))</f>
        <v>118.6</v>
      </c>
      <c r="CE17" s="81">
        <f>IFERROR(INDEX(HaverPull!$B:$YE,MATCH(Calculations_actual!CE$9,HaverPull!$B:$B,0),MATCH(Calculations_actual!$B17,HaverPull!$B$1:$YE$1,0)),INDEX(HaverPull!$B:$YE,MATCH(Calculations_actual!CD$9,HaverPull!$B:$B,0),MATCH(Calculations_actual!$B17,HaverPull!$B$1:$YE$1,0)))</f>
        <v>116.8</v>
      </c>
      <c r="CF17" s="81">
        <f>IFERROR(INDEX(HaverPull!$B:$YE,MATCH(Calculations_actual!CF$9,HaverPull!$B:$B,0),MATCH(Calculations_actual!$B17,HaverPull!$B$1:$YE$1,0)),INDEX(HaverPull!$B:$YE,MATCH(Calculations_actual!CE$9,HaverPull!$B:$B,0),MATCH(Calculations_actual!$B17,HaverPull!$B$1:$YE$1,0)))</f>
        <v>121.7</v>
      </c>
      <c r="CG17" s="81">
        <f>IFERROR(INDEX(HaverPull!$B:$YE,MATCH(Calculations_actual!CG$9,HaverPull!$B:$B,0),MATCH(Calculations_actual!$B17,HaverPull!$B$1:$YE$1,0)),INDEX(HaverPull!$B:$YE,MATCH(Calculations_actual!CF$9,HaverPull!$B:$B,0),MATCH(Calculations_actual!$B17,HaverPull!$B$1:$YE$1,0)))</f>
        <v>125.1</v>
      </c>
      <c r="CH17" s="81">
        <f>IFERROR(INDEX(HaverPull!$B:$YE,MATCH(Calculations_actual!CH$9,HaverPull!$B:$B,0),MATCH(Calculations_actual!$B17,HaverPull!$B$1:$YE$1,0)),INDEX(HaverPull!$B:$YE,MATCH(Calculations_actual!CG$9,HaverPull!$B:$B,0),MATCH(Calculations_actual!$B17,HaverPull!$B$1:$YE$1,0)))</f>
        <v>123.7</v>
      </c>
      <c r="CI17" s="81">
        <f>IFERROR(INDEX(HaverPull!$B:$YE,MATCH(Calculations_actual!CI$9,HaverPull!$B:$B,0),MATCH(Calculations_actual!$B17,HaverPull!$B$1:$YE$1,0)),INDEX(HaverPull!$B:$YE,MATCH(Calculations_actual!CH$9,HaverPull!$B:$B,0),MATCH(Calculations_actual!$B17,HaverPull!$B$1:$YE$1,0)))</f>
        <v>120.2</v>
      </c>
      <c r="CJ17" s="81">
        <f>IFERROR(INDEX(HaverPull!$B:$YE,MATCH(Calculations_actual!CJ$9,HaverPull!$B:$B,0),MATCH(Calculations_actual!$B17,HaverPull!$B$1:$YE$1,0)),INDEX(HaverPull!$B:$YE,MATCH(Calculations_actual!CI$9,HaverPull!$B:$B,0),MATCH(Calculations_actual!$B17,HaverPull!$B$1:$YE$1,0)))</f>
        <v>116</v>
      </c>
      <c r="CK17" s="81">
        <f>IFERROR(INDEX(HaverPull!$B:$YE,MATCH(Calculations_actual!CK$9,HaverPull!$B:$B,0),MATCH(Calculations_actual!$B17,HaverPull!$B$1:$YE$1,0)),INDEX(HaverPull!$B:$YE,MATCH(Calculations_actual!CJ$9,HaverPull!$B:$B,0),MATCH(Calculations_actual!$B17,HaverPull!$B$1:$YE$1,0)))</f>
        <v>116.9</v>
      </c>
      <c r="CL17" s="81">
        <f>IFERROR(INDEX(HaverPull!$B:$YE,MATCH(Calculations_actual!CL$9,HaverPull!$B:$B,0),MATCH(Calculations_actual!$B17,HaverPull!$B$1:$YE$1,0)),INDEX(HaverPull!$B:$YE,MATCH(Calculations_actual!CK$9,HaverPull!$B:$B,0),MATCH(Calculations_actual!$B17,HaverPull!$B$1:$YE$1,0)))</f>
        <v>118.2</v>
      </c>
      <c r="CM17" s="81">
        <f>IFERROR(INDEX(HaverPull!$B:$YE,MATCH(Calculations_actual!CM$9,HaverPull!$B:$B,0),MATCH(Calculations_actual!$B17,HaverPull!$B$1:$YE$1,0)),INDEX(HaverPull!$B:$YE,MATCH(Calculations_actual!CL$9,HaverPull!$B:$B,0),MATCH(Calculations_actual!$B17,HaverPull!$B$1:$YE$1,0)))</f>
        <v>130.4</v>
      </c>
      <c r="CN17" s="81">
        <f>IFERROR(INDEX(HaverPull!$B:$YE,MATCH(Calculations_actual!CN$9,HaverPull!$B:$B,0),MATCH(Calculations_actual!$B17,HaverPull!$B$1:$YE$1,0)),INDEX(HaverPull!$B:$YE,MATCH(Calculations_actual!CM$9,HaverPull!$B:$B,0),MATCH(Calculations_actual!$B17,HaverPull!$B$1:$YE$1,0)))</f>
        <v>132.4</v>
      </c>
      <c r="CO17" s="81">
        <f>IFERROR(INDEX(HaverPull!$B:$YE,MATCH(Calculations_actual!CO$9,HaverPull!$B:$B,0),MATCH(Calculations_actual!$B17,HaverPull!$B$1:$YE$1,0)),INDEX(HaverPull!$B:$YE,MATCH(Calculations_actual!CN$9,HaverPull!$B:$B,0),MATCH(Calculations_actual!$B17,HaverPull!$B$1:$YE$1,0)))</f>
        <v>127.8</v>
      </c>
      <c r="CP17" s="81">
        <f>IFERROR(INDEX(HaverPull!$B:$YE,MATCH(Calculations_actual!CP$9,HaverPull!$B:$B,0),MATCH(Calculations_actual!$B17,HaverPull!$B$1:$YE$1,0)),INDEX(HaverPull!$B:$YE,MATCH(Calculations_actual!CO$9,HaverPull!$B:$B,0),MATCH(Calculations_actual!$B17,HaverPull!$B$1:$YE$1,0)))</f>
        <v>137.1</v>
      </c>
      <c r="CQ17" s="81">
        <f>IFERROR(INDEX(HaverPull!$B:$YE,MATCH(Calculations_actual!CQ$9,HaverPull!$B:$B,0),MATCH(Calculations_actual!$B17,HaverPull!$B$1:$YE$1,0)),INDEX(HaverPull!$B:$YE,MATCH(Calculations_actual!CP$9,HaverPull!$B:$B,0),MATCH(Calculations_actual!$B17,HaverPull!$B$1:$YE$1,0)))</f>
        <v>141.69999999999999</v>
      </c>
      <c r="CR17" s="81">
        <f>IFERROR(INDEX(HaverPull!$B:$YE,MATCH(Calculations_actual!CR$9,HaverPull!$B:$B,0),MATCH(Calculations_actual!$B17,HaverPull!$B$1:$YE$1,0)),INDEX(HaverPull!$B:$YE,MATCH(Calculations_actual!CQ$9,HaverPull!$B:$B,0),MATCH(Calculations_actual!$B17,HaverPull!$B$1:$YE$1,0)))</f>
        <v>154.1</v>
      </c>
      <c r="CS17" s="81">
        <f>IFERROR(INDEX(HaverPull!$B:$YE,MATCH(Calculations_actual!CS$9,HaverPull!$B:$B,0),MATCH(Calculations_actual!$B17,HaverPull!$B$1:$YE$1,0)),INDEX(HaverPull!$B:$YE,MATCH(Calculations_actual!CR$9,HaverPull!$B:$B,0),MATCH(Calculations_actual!$B17,HaverPull!$B$1:$YE$1,0)))</f>
        <v>146.4</v>
      </c>
      <c r="CT17" s="81">
        <f>IFERROR(INDEX(HaverPull!$B:$YE,MATCH(Calculations_actual!CT$9,HaverPull!$B:$B,0),MATCH(Calculations_actual!$B17,HaverPull!$B$1:$YE$1,0)),INDEX(HaverPull!$B:$YE,MATCH(Calculations_actual!CS$9,HaverPull!$B:$B,0),MATCH(Calculations_actual!$B17,HaverPull!$B$1:$YE$1,0)))</f>
        <v>178</v>
      </c>
      <c r="CU17" s="81">
        <f>IFERROR(INDEX(HaverPull!$B:$YE,MATCH(Calculations_actual!CU$9,HaverPull!$B:$B,0),MATCH(Calculations_actual!$B17,HaverPull!$B$1:$YE$1,0)),INDEX(HaverPull!$B:$YE,MATCH(Calculations_actual!CT$9,HaverPull!$B:$B,0),MATCH(Calculations_actual!$B17,HaverPull!$B$1:$YE$1,0)))</f>
        <v>155.9</v>
      </c>
      <c r="CV17" s="81">
        <f>IFERROR(INDEX(HaverPull!$B:$YE,MATCH(Calculations_actual!CV$9,HaverPull!$B:$B,0),MATCH(Calculations_actual!$B17,HaverPull!$B$1:$YE$1,0)),INDEX(HaverPull!$B:$YE,MATCH(Calculations_actual!CU$9,HaverPull!$B:$B,0),MATCH(Calculations_actual!$B17,HaverPull!$B$1:$YE$1,0)))</f>
        <v>164.1</v>
      </c>
      <c r="CW17" s="81">
        <f>IFERROR(INDEX(HaverPull!$B:$YE,MATCH(Calculations_actual!CW$9,HaverPull!$B:$B,0),MATCH(Calculations_actual!$B17,HaverPull!$B$1:$YE$1,0)),INDEX(HaverPull!$B:$YE,MATCH(Calculations_actual!CV$9,HaverPull!$B:$B,0),MATCH(Calculations_actual!$B17,HaverPull!$B$1:$YE$1,0)))</f>
        <v>180.2</v>
      </c>
      <c r="CX17" s="81">
        <f>IFERROR(INDEX(HaverPull!$B:$YE,MATCH(Calculations_actual!CX$9,HaverPull!$B:$B,0),MATCH(Calculations_actual!$B17,HaverPull!$B$1:$YE$1,0)),INDEX(HaverPull!$B:$YE,MATCH(Calculations_actual!CW$9,HaverPull!$B:$B,0),MATCH(Calculations_actual!$B17,HaverPull!$B$1:$YE$1,0)))</f>
        <v>190.4</v>
      </c>
      <c r="CY17" s="81">
        <f>IFERROR(INDEX(HaverPull!$B:$YE,MATCH(Calculations_actual!CY$9,HaverPull!$B:$B,0),MATCH(Calculations_actual!$B17,HaverPull!$B$1:$YE$1,0)),INDEX(HaverPull!$B:$YE,MATCH(Calculations_actual!CX$9,HaverPull!$B:$B,0),MATCH(Calculations_actual!$B17,HaverPull!$B$1:$YE$1,0)))</f>
        <v>194.7</v>
      </c>
      <c r="CZ17" s="81">
        <f>IFERROR(INDEX(HaverPull!$B:$YE,MATCH(Calculations_actual!CZ$9,HaverPull!$B:$B,0),MATCH(Calculations_actual!$B17,HaverPull!$B$1:$YE$1,0)),INDEX(HaverPull!$B:$YE,MATCH(Calculations_actual!CY$9,HaverPull!$B:$B,0),MATCH(Calculations_actual!$B17,HaverPull!$B$1:$YE$1,0)))</f>
        <v>191</v>
      </c>
      <c r="DA17" s="81">
        <f>IFERROR(INDEX(HaverPull!$B:$YE,MATCH(Calculations_actual!DA$9,HaverPull!$B:$B,0),MATCH(Calculations_actual!$B17,HaverPull!$B$1:$YE$1,0)),INDEX(HaverPull!$B:$YE,MATCH(Calculations_actual!CZ$9,HaverPull!$B:$B,0),MATCH(Calculations_actual!$B17,HaverPull!$B$1:$YE$1,0)))</f>
        <v>198</v>
      </c>
      <c r="DB17" s="81">
        <f>IFERROR(INDEX(HaverPull!$B:$YE,MATCH(Calculations_actual!DB$9,HaverPull!$B:$B,0),MATCH(Calculations_actual!$B17,HaverPull!$B$1:$YE$1,0)),INDEX(HaverPull!$B:$YE,MATCH(Calculations_actual!DA$9,HaverPull!$B:$B,0),MATCH(Calculations_actual!$B17,HaverPull!$B$1:$YE$1,0)))</f>
        <v>194</v>
      </c>
      <c r="DC17" s="81">
        <f>IFERROR(INDEX(HaverPull!$B:$YE,MATCH(Calculations_actual!DC$9,HaverPull!$B:$B,0),MATCH(Calculations_actual!$B17,HaverPull!$B$1:$YE$1,0)),INDEX(HaverPull!$B:$YE,MATCH(Calculations_actual!DB$9,HaverPull!$B:$B,0),MATCH(Calculations_actual!$B17,HaverPull!$B$1:$YE$1,0)))</f>
        <v>201.7</v>
      </c>
      <c r="DD17" s="81">
        <f>IFERROR(INDEX(HaverPull!$B:$YE,MATCH(Calculations_actual!DD$9,HaverPull!$B:$B,0),MATCH(Calculations_actual!$B17,HaverPull!$B$1:$YE$1,0)),INDEX(HaverPull!$B:$YE,MATCH(Calculations_actual!DC$9,HaverPull!$B:$B,0),MATCH(Calculations_actual!$B17,HaverPull!$B$1:$YE$1,0)))</f>
        <v>213.4</v>
      </c>
      <c r="DE17" s="81">
        <f>IFERROR(INDEX(HaverPull!$B:$YE,MATCH(Calculations_actual!DE$9,HaverPull!$B:$B,0),MATCH(Calculations_actual!$B17,HaverPull!$B$1:$YE$1,0)),INDEX(HaverPull!$B:$YE,MATCH(Calculations_actual!DD$9,HaverPull!$B:$B,0),MATCH(Calculations_actual!$B17,HaverPull!$B$1:$YE$1,0)))</f>
        <v>213.7</v>
      </c>
      <c r="DF17" s="81">
        <f>IFERROR(INDEX(HaverPull!$B:$YE,MATCH(Calculations_actual!DF$9,HaverPull!$B:$B,0),MATCH(Calculations_actual!$B17,HaverPull!$B$1:$YE$1,0)),INDEX(HaverPull!$B:$YE,MATCH(Calculations_actual!DE$9,HaverPull!$B:$B,0),MATCH(Calculations_actual!$B17,HaverPull!$B$1:$YE$1,0)))</f>
        <v>216.8</v>
      </c>
      <c r="DG17" s="81">
        <f>IFERROR(INDEX(HaverPull!$B:$YE,MATCH(Calculations_actual!DG$9,HaverPull!$B:$B,0),MATCH(Calculations_actual!$B17,HaverPull!$B$1:$YE$1,0)),INDEX(HaverPull!$B:$YE,MATCH(Calculations_actual!DF$9,HaverPull!$B:$B,0),MATCH(Calculations_actual!$B17,HaverPull!$B$1:$YE$1,0)))</f>
        <v>218.2</v>
      </c>
      <c r="DH17" s="81">
        <f>IFERROR(INDEX(HaverPull!$B:$YE,MATCH(Calculations_actual!DH$9,HaverPull!$B:$B,0),MATCH(Calculations_actual!$B17,HaverPull!$B$1:$YE$1,0)),INDEX(HaverPull!$B:$YE,MATCH(Calculations_actual!DG$9,HaverPull!$B:$B,0),MATCH(Calculations_actual!$B17,HaverPull!$B$1:$YE$1,0)))</f>
        <v>222.5</v>
      </c>
      <c r="DI17" s="81">
        <f>IFERROR(INDEX(HaverPull!$B:$YE,MATCH(Calculations_actual!DI$9,HaverPull!$B:$B,0),MATCH(Calculations_actual!$B17,HaverPull!$B$1:$YE$1,0)),INDEX(HaverPull!$B:$YE,MATCH(Calculations_actual!DH$9,HaverPull!$B:$B,0),MATCH(Calculations_actual!$B17,HaverPull!$B$1:$YE$1,0)))</f>
        <v>234.2</v>
      </c>
      <c r="DJ17" s="81">
        <f>IFERROR(INDEX(HaverPull!$B:$YE,MATCH(Calculations_actual!DJ$9,HaverPull!$B:$B,0),MATCH(Calculations_actual!$B17,HaverPull!$B$1:$YE$1,0)),INDEX(HaverPull!$B:$YE,MATCH(Calculations_actual!DI$9,HaverPull!$B:$B,0),MATCH(Calculations_actual!$B17,HaverPull!$B$1:$YE$1,0)))</f>
        <v>224.2</v>
      </c>
      <c r="DK17" s="81">
        <f>IFERROR(INDEX(HaverPull!$B:$YE,MATCH(Calculations_actual!DK$9,HaverPull!$B:$B,0),MATCH(Calculations_actual!$B17,HaverPull!$B$1:$YE$1,0)),INDEX(HaverPull!$B:$YE,MATCH(Calculations_actual!DJ$9,HaverPull!$B:$B,0),MATCH(Calculations_actual!$B17,HaverPull!$B$1:$YE$1,0)))</f>
        <v>222.1</v>
      </c>
      <c r="DL17" s="81">
        <f>IFERROR(INDEX(HaverPull!$B:$YE,MATCH(Calculations_actual!DL$9,HaverPull!$B:$B,0),MATCH(Calculations_actual!$B17,HaverPull!$B$1:$YE$1,0)),INDEX(HaverPull!$B:$YE,MATCH(Calculations_actual!DK$9,HaverPull!$B:$B,0),MATCH(Calculations_actual!$B17,HaverPull!$B$1:$YE$1,0)))</f>
        <v>218.9</v>
      </c>
      <c r="DM17" s="81">
        <f>IFERROR(INDEX(HaverPull!$B:$YE,MATCH(Calculations_actual!DM$9,HaverPull!$B:$B,0),MATCH(Calculations_actual!$B17,HaverPull!$B$1:$YE$1,0)),INDEX(HaverPull!$B:$YE,MATCH(Calculations_actual!DL$9,HaverPull!$B:$B,0),MATCH(Calculations_actual!$B17,HaverPull!$B$1:$YE$1,0)))</f>
        <v>225.5</v>
      </c>
      <c r="DN17" s="81">
        <f>IFERROR(INDEX(HaverPull!$B:$YE,MATCH(Calculations_actual!DN$9,HaverPull!$B:$B,0),MATCH(Calculations_actual!$B17,HaverPull!$B$1:$YE$1,0)),INDEX(HaverPull!$B:$YE,MATCH(Calculations_actual!DM$9,HaverPull!$B:$B,0),MATCH(Calculations_actual!$B17,HaverPull!$B$1:$YE$1,0)))</f>
        <v>220.7</v>
      </c>
      <c r="DO17" s="81">
        <f>IFERROR(INDEX(HaverPull!$B:$YE,MATCH(Calculations_actual!DO$9,HaverPull!$B:$B,0),MATCH(Calculations_actual!$B17,HaverPull!$B$1:$YE$1,0)),INDEX(HaverPull!$B:$YE,MATCH(Calculations_actual!DN$9,HaverPull!$B:$B,0),MATCH(Calculations_actual!$B17,HaverPull!$B$1:$YE$1,0)))</f>
        <v>226.4</v>
      </c>
      <c r="DP17" s="81">
        <f>IFERROR(INDEX(HaverPull!$B:$YE,MATCH(Calculations_actual!DP$9,HaverPull!$B:$B,0),MATCH(Calculations_actual!$B17,HaverPull!$B$1:$YE$1,0)),INDEX(HaverPull!$B:$YE,MATCH(Calculations_actual!DO$9,HaverPull!$B:$B,0),MATCH(Calculations_actual!$B17,HaverPull!$B$1:$YE$1,0)))</f>
        <v>223.5</v>
      </c>
      <c r="DQ17" s="81">
        <f>IFERROR(INDEX(HaverPull!$B:$YE,MATCH(Calculations_actual!DQ$9,HaverPull!$B:$B,0),MATCH(Calculations_actual!$B17,HaverPull!$B$1:$YE$1,0)),INDEX(HaverPull!$B:$YE,MATCH(Calculations_actual!DP$9,HaverPull!$B:$B,0),MATCH(Calculations_actual!$B17,HaverPull!$B$1:$YE$1,0)))</f>
        <v>227.6</v>
      </c>
      <c r="DR17" s="81">
        <f>IFERROR(INDEX(HaverPull!$B:$YE,MATCH(Calculations_actual!DR$9,HaverPull!$B:$B,0),MATCH(Calculations_actual!$B17,HaverPull!$B$1:$YE$1,0)),INDEX(HaverPull!$B:$YE,MATCH(Calculations_actual!DQ$9,HaverPull!$B:$B,0),MATCH(Calculations_actual!$B17,HaverPull!$B$1:$YE$1,0)))</f>
        <v>231.9</v>
      </c>
      <c r="DS17" s="81">
        <f>IFERROR(INDEX(HaverPull!$B:$YE,MATCH(Calculations_actual!DS$9,HaverPull!$B:$B,0),MATCH(Calculations_actual!$B17,HaverPull!$B$1:$YE$1,0)),INDEX(HaverPull!$B:$YE,MATCH(Calculations_actual!DR$9,HaverPull!$B:$B,0),MATCH(Calculations_actual!$B17,HaverPull!$B$1:$YE$1,0)))</f>
        <v>243.3</v>
      </c>
      <c r="DT17" s="81">
        <f>IFERROR(INDEX(HaverPull!$B:$YE,MATCH(Calculations_actual!DT$9,HaverPull!$B:$B,0),MATCH(Calculations_actual!$B17,HaverPull!$B$1:$YE$1,0)),INDEX(HaverPull!$B:$YE,MATCH(Calculations_actual!DS$9,HaverPull!$B:$B,0),MATCH(Calculations_actual!$B17,HaverPull!$B$1:$YE$1,0)))</f>
        <v>241.7</v>
      </c>
      <c r="DU17" s="81">
        <f>IFERROR(INDEX(HaverPull!$B:$YE,MATCH(Calculations_actual!DU$9,HaverPull!$B:$B,0),MATCH(Calculations_actual!$B17,HaverPull!$B$1:$YE$1,0)),INDEX(HaverPull!$B:$YE,MATCH(Calculations_actual!DT$9,HaverPull!$B:$B,0),MATCH(Calculations_actual!$B17,HaverPull!$B$1:$YE$1,0)))</f>
        <v>222.8</v>
      </c>
      <c r="DV17" s="81">
        <f>IFERROR(INDEX(HaverPull!$B:$YE,MATCH(Calculations_actual!DV$9,HaverPull!$B:$B,0),MATCH(Calculations_actual!$B17,HaverPull!$B$1:$YE$1,0)),INDEX(HaverPull!$B:$YE,MATCH(Calculations_actual!DU$9,HaverPull!$B:$B,0),MATCH(Calculations_actual!$B17,HaverPull!$B$1:$YE$1,0)))</f>
        <v>225.9</v>
      </c>
      <c r="DW17" s="81">
        <f>IFERROR(INDEX(HaverPull!$B:$YE,MATCH(Calculations_actual!DW$9,HaverPull!$B:$B,0),MATCH(Calculations_actual!$B17,HaverPull!$B$1:$YE$1,0)),INDEX(HaverPull!$B:$YE,MATCH(Calculations_actual!DV$9,HaverPull!$B:$B,0),MATCH(Calculations_actual!$B17,HaverPull!$B$1:$YE$1,0)))</f>
        <v>188.6</v>
      </c>
      <c r="DX17" s="81">
        <f>IFERROR(INDEX(HaverPull!$B:$YE,MATCH(Calculations_actual!DX$9,HaverPull!$B:$B,0),MATCH(Calculations_actual!$B17,HaverPull!$B$1:$YE$1,0)),INDEX(HaverPull!$B:$YE,MATCH(Calculations_actual!DW$9,HaverPull!$B:$B,0),MATCH(Calculations_actual!$B17,HaverPull!$B$1:$YE$1,0)))</f>
        <v>182.6</v>
      </c>
      <c r="DY17" s="81">
        <f>IFERROR(INDEX(HaverPull!$B:$YE,MATCH(Calculations_actual!DY$9,HaverPull!$B:$B,0),MATCH(Calculations_actual!$B17,HaverPull!$B$1:$YE$1,0)),INDEX(HaverPull!$B:$YE,MATCH(Calculations_actual!DX$9,HaverPull!$B:$B,0),MATCH(Calculations_actual!$B17,HaverPull!$B$1:$YE$1,0)))</f>
        <v>162.80000000000001</v>
      </c>
      <c r="DZ17" s="81">
        <f>IFERROR(INDEX(HaverPull!$B:$YE,MATCH(Calculations_actual!DZ$9,HaverPull!$B:$B,0),MATCH(Calculations_actual!$B17,HaverPull!$B$1:$YE$1,0)),INDEX(HaverPull!$B:$YE,MATCH(Calculations_actual!DY$9,HaverPull!$B:$B,0),MATCH(Calculations_actual!$B17,HaverPull!$B$1:$YE$1,0)))</f>
        <v>146.4</v>
      </c>
      <c r="EA17" s="81">
        <f>IFERROR(INDEX(HaverPull!$B:$YE,MATCH(Calculations_actual!EA$9,HaverPull!$B:$B,0),MATCH(Calculations_actual!$B17,HaverPull!$B$1:$YE$1,0)),INDEX(HaverPull!$B:$YE,MATCH(Calculations_actual!DZ$9,HaverPull!$B:$B,0),MATCH(Calculations_actual!$B17,HaverPull!$B$1:$YE$1,0)))</f>
        <v>147.30000000000001</v>
      </c>
      <c r="EB17" s="81">
        <f>IFERROR(INDEX(HaverPull!$B:$YE,MATCH(Calculations_actual!EB$9,HaverPull!$B:$B,0),MATCH(Calculations_actual!$B17,HaverPull!$B$1:$YE$1,0)),INDEX(HaverPull!$B:$YE,MATCH(Calculations_actual!EA$9,HaverPull!$B:$B,0),MATCH(Calculations_actual!$B17,HaverPull!$B$1:$YE$1,0)))</f>
        <v>153.6</v>
      </c>
      <c r="EC17" s="81">
        <f>IFERROR(INDEX(HaverPull!$B:$YE,MATCH(Calculations_actual!EC$9,HaverPull!$B:$B,0),MATCH(Calculations_actual!$B17,HaverPull!$B$1:$YE$1,0)),INDEX(HaverPull!$B:$YE,MATCH(Calculations_actual!EB$9,HaverPull!$B:$B,0),MATCH(Calculations_actual!$B17,HaverPull!$B$1:$YE$1,0)))</f>
        <v>161.80000000000001</v>
      </c>
      <c r="ED17" s="81">
        <f>IFERROR(INDEX(HaverPull!$B:$YE,MATCH(Calculations_actual!ED$9,HaverPull!$B:$B,0),MATCH(Calculations_actual!$B17,HaverPull!$B$1:$YE$1,0)),INDEX(HaverPull!$B:$YE,MATCH(Calculations_actual!EC$9,HaverPull!$B:$B,0),MATCH(Calculations_actual!$B17,HaverPull!$B$1:$YE$1,0)))</f>
        <v>179.8</v>
      </c>
      <c r="EE17" s="81">
        <f>IFERROR(INDEX(HaverPull!$B:$YE,MATCH(Calculations_actual!EE$9,HaverPull!$B:$B,0),MATCH(Calculations_actual!$B17,HaverPull!$B$1:$YE$1,0)),INDEX(HaverPull!$B:$YE,MATCH(Calculations_actual!ED$9,HaverPull!$B:$B,0),MATCH(Calculations_actual!$B17,HaverPull!$B$1:$YE$1,0)))</f>
        <v>199.9</v>
      </c>
      <c r="EF17" s="81">
        <f>IFERROR(INDEX(HaverPull!$B:$YE,MATCH(Calculations_actual!EF$9,HaverPull!$B:$B,0),MATCH(Calculations_actual!$B17,HaverPull!$B$1:$YE$1,0)),INDEX(HaverPull!$B:$YE,MATCH(Calculations_actual!EE$9,HaverPull!$B:$B,0),MATCH(Calculations_actual!$B17,HaverPull!$B$1:$YE$1,0)))</f>
        <v>196.4</v>
      </c>
      <c r="EG17" s="81">
        <f>IFERROR(INDEX(HaverPull!$B:$YE,MATCH(Calculations_actual!EG$9,HaverPull!$B:$B,0),MATCH(Calculations_actual!$B17,HaverPull!$B$1:$YE$1,0)),INDEX(HaverPull!$B:$YE,MATCH(Calculations_actual!EF$9,HaverPull!$B:$B,0),MATCH(Calculations_actual!$B17,HaverPull!$B$1:$YE$1,0)))</f>
        <v>217.6</v>
      </c>
      <c r="EH17" s="81">
        <f>IFERROR(INDEX(HaverPull!$B:$YE,MATCH(Calculations_actual!EH$9,HaverPull!$B:$B,0),MATCH(Calculations_actual!$B17,HaverPull!$B$1:$YE$1,0)),INDEX(HaverPull!$B:$YE,MATCH(Calculations_actual!EG$9,HaverPull!$B:$B,0),MATCH(Calculations_actual!$B17,HaverPull!$B$1:$YE$1,0)))</f>
        <v>241</v>
      </c>
      <c r="EI17" s="81">
        <f>IFERROR(INDEX(HaverPull!$B:$YE,MATCH(Calculations_actual!EI$9,HaverPull!$B:$B,0),MATCH(Calculations_actual!$B17,HaverPull!$B$1:$YE$1,0)),INDEX(HaverPull!$B:$YE,MATCH(Calculations_actual!EH$9,HaverPull!$B:$B,0),MATCH(Calculations_actual!$B17,HaverPull!$B$1:$YE$1,0)))</f>
        <v>251.4</v>
      </c>
      <c r="EJ17" s="81">
        <f>IFERROR(INDEX(HaverPull!$B:$YE,MATCH(Calculations_actual!EJ$9,HaverPull!$B:$B,0),MATCH(Calculations_actual!$B17,HaverPull!$B$1:$YE$1,0)),INDEX(HaverPull!$B:$YE,MATCH(Calculations_actual!EI$9,HaverPull!$B:$B,0),MATCH(Calculations_actual!$B17,HaverPull!$B$1:$YE$1,0)))</f>
        <v>271.60000000000002</v>
      </c>
      <c r="EK17" s="81">
        <f>IFERROR(INDEX(HaverPull!$B:$YE,MATCH(Calculations_actual!EK$9,HaverPull!$B:$B,0),MATCH(Calculations_actual!$B17,HaverPull!$B$1:$YE$1,0)),INDEX(HaverPull!$B:$YE,MATCH(Calculations_actual!EJ$9,HaverPull!$B:$B,0),MATCH(Calculations_actual!$B17,HaverPull!$B$1:$YE$1,0)))</f>
        <v>292.7</v>
      </c>
      <c r="EL17" s="81">
        <f>IFERROR(INDEX(HaverPull!$B:$YE,MATCH(Calculations_actual!EL$9,HaverPull!$B:$B,0),MATCH(Calculations_actual!$B17,HaverPull!$B$1:$YE$1,0)),INDEX(HaverPull!$B:$YE,MATCH(Calculations_actual!EK$9,HaverPull!$B:$B,0),MATCH(Calculations_actual!$B17,HaverPull!$B$1:$YE$1,0)))</f>
        <v>298.39999999999998</v>
      </c>
      <c r="EM17" s="81">
        <f>IFERROR(INDEX(HaverPull!$B:$YE,MATCH(Calculations_actual!EM$9,HaverPull!$B:$B,0),MATCH(Calculations_actual!$B17,HaverPull!$B$1:$YE$1,0)),INDEX(HaverPull!$B:$YE,MATCH(Calculations_actual!EL$9,HaverPull!$B:$B,0),MATCH(Calculations_actual!$B17,HaverPull!$B$1:$YE$1,0)))</f>
        <v>375.8</v>
      </c>
      <c r="EN17" s="81">
        <f>IFERROR(INDEX(HaverPull!$B:$YE,MATCH(Calculations_actual!EN$9,HaverPull!$B:$B,0),MATCH(Calculations_actual!$B17,HaverPull!$B$1:$YE$1,0)),INDEX(HaverPull!$B:$YE,MATCH(Calculations_actual!EM$9,HaverPull!$B:$B,0),MATCH(Calculations_actual!$B17,HaverPull!$B$1:$YE$1,0)))</f>
        <v>364</v>
      </c>
      <c r="EO17" s="81">
        <f>IFERROR(INDEX(HaverPull!$B:$YE,MATCH(Calculations_actual!EO$9,HaverPull!$B:$B,0),MATCH(Calculations_actual!$B17,HaverPull!$B$1:$YE$1,0)),INDEX(HaverPull!$B:$YE,MATCH(Calculations_actual!EN$9,HaverPull!$B:$B,0),MATCH(Calculations_actual!$B17,HaverPull!$B$1:$YE$1,0)))</f>
        <v>370.3</v>
      </c>
      <c r="EP17" s="81">
        <f>IFERROR(INDEX(HaverPull!$B:$YE,MATCH(Calculations_actual!EP$9,HaverPull!$B:$B,0),MATCH(Calculations_actual!$B17,HaverPull!$B$1:$YE$1,0)),INDEX(HaverPull!$B:$YE,MATCH(Calculations_actual!EO$9,HaverPull!$B:$B,0),MATCH(Calculations_actual!$B17,HaverPull!$B$1:$YE$1,0)))</f>
        <v>409.1</v>
      </c>
      <c r="EQ17" s="81">
        <f>IFERROR(INDEX(HaverPull!$B:$YE,MATCH(Calculations_actual!EQ$9,HaverPull!$B:$B,0),MATCH(Calculations_actual!$B17,HaverPull!$B$1:$YE$1,0)),INDEX(HaverPull!$B:$YE,MATCH(Calculations_actual!EP$9,HaverPull!$B:$B,0),MATCH(Calculations_actual!$B17,HaverPull!$B$1:$YE$1,0)))</f>
        <v>421.7</v>
      </c>
      <c r="ER17" s="81">
        <f>IFERROR(INDEX(HaverPull!$B:$YE,MATCH(Calculations_actual!ER$9,HaverPull!$B:$B,0),MATCH(Calculations_actual!$B17,HaverPull!$B$1:$YE$1,0)),INDEX(HaverPull!$B:$YE,MATCH(Calculations_actual!EQ$9,HaverPull!$B:$B,0),MATCH(Calculations_actual!$B17,HaverPull!$B$1:$YE$1,0)))</f>
        <v>432.9</v>
      </c>
      <c r="ES17" s="81">
        <f>IFERROR(INDEX(HaverPull!$B:$YE,MATCH(Calculations_actual!ES$9,HaverPull!$B:$B,0),MATCH(Calculations_actual!$B17,HaverPull!$B$1:$YE$1,0)),INDEX(HaverPull!$B:$YE,MATCH(Calculations_actual!ER$9,HaverPull!$B:$B,0),MATCH(Calculations_actual!$B17,HaverPull!$B$1:$YE$1,0)))</f>
        <v>451.5</v>
      </c>
      <c r="ET17" s="81">
        <f>IFERROR(INDEX(HaverPull!$B:$YE,MATCH(Calculations_actual!ET$9,HaverPull!$B:$B,0),MATCH(Calculations_actual!$B17,HaverPull!$B$1:$YE$1,0)),INDEX(HaverPull!$B:$YE,MATCH(Calculations_actual!ES$9,HaverPull!$B:$B,0),MATCH(Calculations_actual!$B17,HaverPull!$B$1:$YE$1,0)))</f>
        <v>415.6</v>
      </c>
      <c r="EU17" s="81">
        <f>IFERROR(INDEX(HaverPull!$B:$YE,MATCH(Calculations_actual!EU$9,HaverPull!$B:$B,0),MATCH(Calculations_actual!$B17,HaverPull!$B$1:$YE$1,0)),INDEX(HaverPull!$B:$YE,MATCH(Calculations_actual!ET$9,HaverPull!$B:$B,0),MATCH(Calculations_actual!$B17,HaverPull!$B$1:$YE$1,0)))</f>
        <v>418.9</v>
      </c>
      <c r="EV17" s="81">
        <f>IFERROR(INDEX(HaverPull!$B:$YE,MATCH(Calculations_actual!EV$9,HaverPull!$B:$B,0),MATCH(Calculations_actual!$B17,HaverPull!$B$1:$YE$1,0)),INDEX(HaverPull!$B:$YE,MATCH(Calculations_actual!EU$9,HaverPull!$B:$B,0),MATCH(Calculations_actual!$B17,HaverPull!$B$1:$YE$1,0)))</f>
        <v>413.6</v>
      </c>
      <c r="EW17" s="81">
        <f>IFERROR(INDEX(HaverPull!$B:$YE,MATCH(Calculations_actual!EW$9,HaverPull!$B:$B,0),MATCH(Calculations_actual!$B17,HaverPull!$B$1:$YE$1,0)),INDEX(HaverPull!$B:$YE,MATCH(Calculations_actual!EV$9,HaverPull!$B:$B,0),MATCH(Calculations_actual!$B17,HaverPull!$B$1:$YE$1,0)))</f>
        <v>376.8</v>
      </c>
      <c r="EX17" s="81">
        <f>IFERROR(INDEX(HaverPull!$B:$YE,MATCH(Calculations_actual!EX$9,HaverPull!$B:$B,0),MATCH(Calculations_actual!$B17,HaverPull!$B$1:$YE$1,0)),INDEX(HaverPull!$B:$YE,MATCH(Calculations_actual!EW$9,HaverPull!$B:$B,0),MATCH(Calculations_actual!$B17,HaverPull!$B$1:$YE$1,0)))</f>
        <v>359</v>
      </c>
      <c r="EY17" s="81">
        <f>IFERROR(INDEX(HaverPull!$B:$YE,MATCH(Calculations_actual!EY$9,HaverPull!$B:$B,0),MATCH(Calculations_actual!$B17,HaverPull!$B$1:$YE$1,0)),INDEX(HaverPull!$B:$YE,MATCH(Calculations_actual!EX$9,HaverPull!$B:$B,0),MATCH(Calculations_actual!$B17,HaverPull!$B$1:$YE$1,0)))</f>
        <v>298.2</v>
      </c>
      <c r="EZ17" s="81">
        <f>IFERROR(INDEX(HaverPull!$B:$YE,MATCH(Calculations_actual!EZ$9,HaverPull!$B:$B,0),MATCH(Calculations_actual!$B17,HaverPull!$B$1:$YE$1,0)),INDEX(HaverPull!$B:$YE,MATCH(Calculations_actual!EY$9,HaverPull!$B:$B,0),MATCH(Calculations_actual!$B17,HaverPull!$B$1:$YE$1,0)))</f>
        <v>285.5</v>
      </c>
      <c r="FA17" s="81">
        <f>IFERROR(INDEX(HaverPull!$B:$YE,MATCH(Calculations_actual!FA$9,HaverPull!$B:$B,0),MATCH(Calculations_actual!$B17,HaverPull!$B$1:$YE$1,0)),INDEX(HaverPull!$B:$YE,MATCH(Calculations_actual!EZ$9,HaverPull!$B:$B,0),MATCH(Calculations_actual!$B17,HaverPull!$B$1:$YE$1,0)))</f>
        <v>270.89999999999998</v>
      </c>
      <c r="FB17" s="81">
        <f>IFERROR(INDEX(HaverPull!$B:$YE,MATCH(Calculations_actual!FB$9,HaverPull!$B:$B,0),MATCH(Calculations_actual!$B17,HaverPull!$B$1:$YE$1,0)),INDEX(HaverPull!$B:$YE,MATCH(Calculations_actual!FA$9,HaverPull!$B:$B,0),MATCH(Calculations_actual!$B17,HaverPull!$B$1:$YE$1,0)))</f>
        <v>170</v>
      </c>
      <c r="FC17" s="81">
        <f>IFERROR(INDEX(HaverPull!$B:$YE,MATCH(Calculations_actual!FC$9,HaverPull!$B:$B,0),MATCH(Calculations_actual!$B17,HaverPull!$B$1:$YE$1,0)),INDEX(HaverPull!$B:$YE,MATCH(Calculations_actual!FB$9,HaverPull!$B:$B,0),MATCH(Calculations_actual!$B17,HaverPull!$B$1:$YE$1,0)))</f>
        <v>172.2</v>
      </c>
      <c r="FD17" s="81">
        <f>IFERROR(INDEX(HaverPull!$B:$YE,MATCH(Calculations_actual!FD$9,HaverPull!$B:$B,0),MATCH(Calculations_actual!$B17,HaverPull!$B$1:$YE$1,0)),INDEX(HaverPull!$B:$YE,MATCH(Calculations_actual!FC$9,HaverPull!$B:$B,0),MATCH(Calculations_actual!$B17,HaverPull!$B$1:$YE$1,0)))</f>
        <v>195.6</v>
      </c>
      <c r="FE17" s="81">
        <f>IFERROR(INDEX(HaverPull!$B:$YE,MATCH(Calculations_actual!FE$9,HaverPull!$B:$B,0),MATCH(Calculations_actual!$B17,HaverPull!$B$1:$YE$1,0)),INDEX(HaverPull!$B:$YE,MATCH(Calculations_actual!FD$9,HaverPull!$B:$B,0),MATCH(Calculations_actual!$B17,HaverPull!$B$1:$YE$1,0)))</f>
        <v>206.6</v>
      </c>
      <c r="FF17" s="81">
        <f>IFERROR(INDEX(HaverPull!$B:$YE,MATCH(Calculations_actual!FF$9,HaverPull!$B:$B,0),MATCH(Calculations_actual!$B17,HaverPull!$B$1:$YE$1,0)),INDEX(HaverPull!$B:$YE,MATCH(Calculations_actual!FE$9,HaverPull!$B:$B,0),MATCH(Calculations_actual!$B17,HaverPull!$B$1:$YE$1,0)))</f>
        <v>242.3</v>
      </c>
      <c r="FG17" s="81">
        <f>IFERROR(INDEX(HaverPull!$B:$YE,MATCH(Calculations_actual!FG$9,HaverPull!$B:$B,0),MATCH(Calculations_actual!$B17,HaverPull!$B$1:$YE$1,0)),INDEX(HaverPull!$B:$YE,MATCH(Calculations_actual!FF$9,HaverPull!$B:$B,0),MATCH(Calculations_actual!$B17,HaverPull!$B$1:$YE$1,0)))</f>
        <v>256.60000000000002</v>
      </c>
      <c r="FH17" s="81">
        <f>IFERROR(INDEX(HaverPull!$B:$YE,MATCH(Calculations_actual!FH$9,HaverPull!$B:$B,0),MATCH(Calculations_actual!$B17,HaverPull!$B$1:$YE$1,0)),INDEX(HaverPull!$B:$YE,MATCH(Calculations_actual!FG$9,HaverPull!$B:$B,0),MATCH(Calculations_actual!$B17,HaverPull!$B$1:$YE$1,0)))</f>
        <v>262.5</v>
      </c>
      <c r="FI17" s="81">
        <f>IFERROR(INDEX(HaverPull!$B:$YE,MATCH(Calculations_actual!FI$9,HaverPull!$B:$B,0),MATCH(Calculations_actual!$B17,HaverPull!$B$1:$YE$1,0)),INDEX(HaverPull!$B:$YE,MATCH(Calculations_actual!FH$9,HaverPull!$B:$B,0),MATCH(Calculations_actual!$B17,HaverPull!$B$1:$YE$1,0)))</f>
        <v>279.39999999999998</v>
      </c>
      <c r="FJ17" s="81">
        <f>IFERROR(INDEX(HaverPull!$B:$YE,MATCH(Calculations_actual!FJ$9,HaverPull!$B:$B,0),MATCH(Calculations_actual!$B17,HaverPull!$B$1:$YE$1,0)),INDEX(HaverPull!$B:$YE,MATCH(Calculations_actual!FI$9,HaverPull!$B:$B,0),MATCH(Calculations_actual!$B17,HaverPull!$B$1:$YE$1,0)))</f>
        <v>291.60000000000002</v>
      </c>
      <c r="FK17" s="81">
        <f>IFERROR(INDEX(HaverPull!$B:$YE,MATCH(Calculations_actual!FK$9,HaverPull!$B:$B,0),MATCH(Calculations_actual!$B17,HaverPull!$B$1:$YE$1,0)),INDEX(HaverPull!$B:$YE,MATCH(Calculations_actual!FJ$9,HaverPull!$B:$B,0),MATCH(Calculations_actual!$B17,HaverPull!$B$1:$YE$1,0)))</f>
        <v>285.39999999999998</v>
      </c>
      <c r="FL17" s="81">
        <f>IFERROR(INDEX(HaverPull!$B:$YE,MATCH(Calculations_actual!FL$9,HaverPull!$B:$B,0),MATCH(Calculations_actual!$B17,HaverPull!$B$1:$YE$1,0)),INDEX(HaverPull!$B:$YE,MATCH(Calculations_actual!FK$9,HaverPull!$B:$B,0),MATCH(Calculations_actual!$B17,HaverPull!$B$1:$YE$1,0)))</f>
        <v>285.39999999999998</v>
      </c>
      <c r="FM17" s="81">
        <f>IFERROR(INDEX(HaverPull!$B:$YE,MATCH(Calculations_actual!FM$9,HaverPull!$B:$B,0),MATCH(Calculations_actual!$B17,HaverPull!$B$1:$YE$1,0)),INDEX(HaverPull!$B:$YE,MATCH(Calculations_actual!FL$9,HaverPull!$B:$B,0),MATCH(Calculations_actual!$B17,HaverPull!$B$1:$YE$1,0)))</f>
        <v>256.7</v>
      </c>
      <c r="FN17" s="81">
        <f>IFERROR(INDEX(HaverPull!$B:$YE,MATCH(Calculations_actual!FN$9,HaverPull!$B:$B,0),MATCH(Calculations_actual!$B17,HaverPull!$B$1:$YE$1,0)),INDEX(HaverPull!$B:$YE,MATCH(Calculations_actual!FM$9,HaverPull!$B:$B,0),MATCH(Calculations_actual!$B17,HaverPull!$B$1:$YE$1,0)))</f>
        <v>296.8</v>
      </c>
      <c r="FO17" s="81">
        <f>IFERROR(INDEX(HaverPull!$B:$YE,MATCH(Calculations_actual!FO$9,HaverPull!$B:$B,0),MATCH(Calculations_actual!$B17,HaverPull!$B$1:$YE$1,0)),INDEX(HaverPull!$B:$YE,MATCH(Calculations_actual!FN$9,HaverPull!$B:$B,0),MATCH(Calculations_actual!$B17,HaverPull!$B$1:$YE$1,0)))</f>
        <v>320.10000000000002</v>
      </c>
      <c r="FP17" s="81">
        <f>IFERROR(INDEX(HaverPull!$B:$YE,MATCH(Calculations_actual!FP$9,HaverPull!$B:$B,0),MATCH(Calculations_actual!$B17,HaverPull!$B$1:$YE$1,0)),INDEX(HaverPull!$B:$YE,MATCH(Calculations_actual!FO$9,HaverPull!$B:$B,0),MATCH(Calculations_actual!$B17,HaverPull!$B$1:$YE$1,0)))</f>
        <v>334.5</v>
      </c>
      <c r="FQ17" s="81">
        <f>IFERROR(INDEX(HaverPull!$B:$YE,MATCH(Calculations_actual!FQ$9,HaverPull!$B:$B,0),MATCH(Calculations_actual!$B17,HaverPull!$B$1:$YE$1,0)),INDEX(HaverPull!$B:$YE,MATCH(Calculations_actual!FP$9,HaverPull!$B:$B,0),MATCH(Calculations_actual!$B17,HaverPull!$B$1:$YE$1,0)))</f>
        <v>342</v>
      </c>
      <c r="FR17" s="81">
        <f>IFERROR(INDEX(HaverPull!$B:$YE,MATCH(Calculations_actual!FR$9,HaverPull!$B:$B,0),MATCH(Calculations_actual!$B17,HaverPull!$B$1:$YE$1,0)),INDEX(HaverPull!$B:$YE,MATCH(Calculations_actual!FQ$9,HaverPull!$B:$B,0),MATCH(Calculations_actual!$B17,HaverPull!$B$1:$YE$1,0)))</f>
        <v>342.8</v>
      </c>
      <c r="FS17" s="81">
        <f>IFERROR(INDEX(HaverPull!$B:$YE,MATCH(Calculations_actual!FS$9,HaverPull!$B:$B,0),MATCH(Calculations_actual!$B17,HaverPull!$B$1:$YE$1,0)),INDEX(HaverPull!$B:$YE,MATCH(Calculations_actual!FR$9,HaverPull!$B:$B,0),MATCH(Calculations_actual!$B17,HaverPull!$B$1:$YE$1,0)))</f>
        <v>360.8</v>
      </c>
      <c r="FT17" s="81">
        <f>IFERROR(INDEX(HaverPull!$B:$YE,MATCH(Calculations_actual!FT$9,HaverPull!$B:$B,0),MATCH(Calculations_actual!$B17,HaverPull!$B$1:$YE$1,0)),INDEX(HaverPull!$B:$YE,MATCH(Calculations_actual!FS$9,HaverPull!$B:$B,0),MATCH(Calculations_actual!$B17,HaverPull!$B$1:$YE$1,0)))</f>
        <v>357.3</v>
      </c>
      <c r="FU17" s="81">
        <f>IFERROR(INDEX(HaverPull!$B:$YE,MATCH(Calculations_actual!FU$9,HaverPull!$B:$B,0),MATCH(Calculations_actual!$B17,HaverPull!$B$1:$YE$1,0)),INDEX(HaverPull!$B:$YE,MATCH(Calculations_actual!FT$9,HaverPull!$B:$B,0),MATCH(Calculations_actual!$B17,HaverPull!$B$1:$YE$1,0)))</f>
        <v>364.9</v>
      </c>
      <c r="FV17" s="81">
        <f>IFERROR(INDEX(HaverPull!$B:$YE,MATCH(Calculations_actual!FV$9,HaverPull!$B:$B,0),MATCH(Calculations_actual!$B17,HaverPull!$B$1:$YE$1,0)),INDEX(HaverPull!$B:$YE,MATCH(Calculations_actual!FU$9,HaverPull!$B:$B,0),MATCH(Calculations_actual!$B17,HaverPull!$B$1:$YE$1,0)))</f>
        <v>368.1</v>
      </c>
      <c r="FW17" s="81">
        <f>IFERROR(INDEX(HaverPull!$B:$YE,MATCH(Calculations_actual!FW$9,HaverPull!$B:$B,0),MATCH(Calculations_actual!$B17,HaverPull!$B$1:$YE$1,0)),INDEX(HaverPull!$B:$YE,MATCH(Calculations_actual!FV$9,HaverPull!$B:$B,0),MATCH(Calculations_actual!$B17,HaverPull!$B$1:$YE$1,0)))</f>
        <v>405.7</v>
      </c>
      <c r="FX17" s="81">
        <f>IFERROR(INDEX(HaverPull!$B:$YE,MATCH(Calculations_actual!FX$9,HaverPull!$B:$B,0),MATCH(Calculations_actual!$B17,HaverPull!$B$1:$YE$1,0)),INDEX(HaverPull!$B:$YE,MATCH(Calculations_actual!FW$9,HaverPull!$B:$B,0),MATCH(Calculations_actual!$B17,HaverPull!$B$1:$YE$1,0)))</f>
        <v>425.8</v>
      </c>
      <c r="FY17" s="81">
        <f>IFERROR(INDEX(HaverPull!$B:$YE,MATCH(Calculations_actual!FY$9,HaverPull!$B:$B,0),MATCH(Calculations_actual!$B17,HaverPull!$B$1:$YE$1,0)),INDEX(HaverPull!$B:$YE,MATCH(Calculations_actual!FX$9,HaverPull!$B:$B,0),MATCH(Calculations_actual!$B17,HaverPull!$B$1:$YE$1,0)))</f>
        <v>396.3</v>
      </c>
      <c r="FZ17" s="81">
        <f>IFERROR(INDEX(HaverPull!$B:$YE,MATCH(Calculations_actual!FZ$9,HaverPull!$B:$B,0),MATCH(Calculations_actual!$B17,HaverPull!$B$1:$YE$1,0)),INDEX(HaverPull!$B:$YE,MATCH(Calculations_actual!FY$9,HaverPull!$B:$B,0),MATCH(Calculations_actual!$B17,HaverPull!$B$1:$YE$1,0)))</f>
        <v>401.7</v>
      </c>
      <c r="GA17" s="81">
        <f>IFERROR(INDEX(HaverPull!$B:$YE,MATCH(Calculations_actual!GA$9,HaverPull!$B:$B,0),MATCH(Calculations_actual!$B17,HaverPull!$B$1:$YE$1,0)),INDEX(HaverPull!$B:$YE,MATCH(Calculations_actual!FZ$9,HaverPull!$B:$B,0),MATCH(Calculations_actual!$B17,HaverPull!$B$1:$YE$1,0)))</f>
        <v>417.5</v>
      </c>
      <c r="GB17" s="81">
        <f>IFERROR(INDEX(HaverPull!$B:$YE,MATCH(Calculations_actual!GB$9,HaverPull!$B:$B,0),MATCH(Calculations_actual!$B17,HaverPull!$B$1:$YE$1,0)),INDEX(HaverPull!$B:$YE,MATCH(Calculations_actual!GA$9,HaverPull!$B:$B,0),MATCH(Calculations_actual!$B17,HaverPull!$B$1:$YE$1,0)))</f>
        <v>421.9</v>
      </c>
      <c r="GC17" s="81">
        <f>IFERROR(INDEX(HaverPull!$B:$YE,MATCH(Calculations_actual!GC$9,HaverPull!$B:$B,0),MATCH(Calculations_actual!$B17,HaverPull!$B$1:$YE$1,0)),INDEX(HaverPull!$B:$YE,MATCH(Calculations_actual!GB$9,HaverPull!$B:$B,0),MATCH(Calculations_actual!$B17,HaverPull!$B$1:$YE$1,0)))</f>
        <v>391.5</v>
      </c>
      <c r="GD17" s="81">
        <f>IFERROR(INDEX(HaverPull!$B:$YE,MATCH(Calculations_actual!GD$9,HaverPull!$B:$B,0),MATCH(Calculations_actual!$B17,HaverPull!$B$1:$YE$1,0)),INDEX(HaverPull!$B:$YE,MATCH(Calculations_actual!GC$9,HaverPull!$B:$B,0),MATCH(Calculations_actual!$B17,HaverPull!$B$1:$YE$1,0)))</f>
        <v>358</v>
      </c>
      <c r="GE17" s="81">
        <f>IFERROR(INDEX(HaverPull!$B:$YE,MATCH(Calculations_actual!GE$9,HaverPull!$B:$B,0),MATCH(Calculations_actual!$B17,HaverPull!$B$1:$YE$1,0)),INDEX(HaverPull!$B:$YE,MATCH(Calculations_actual!GD$9,HaverPull!$B:$B,0),MATCH(Calculations_actual!$B17,HaverPull!$B$1:$YE$1,0)))</f>
        <v>384.4</v>
      </c>
      <c r="GF17" s="81">
        <f>IFERROR(INDEX(HaverPull!$B:$YE,MATCH(Calculations_actual!GF$9,HaverPull!$B:$B,0),MATCH(Calculations_actual!$B17,HaverPull!$B$1:$YE$1,0)),INDEX(HaverPull!$B:$YE,MATCH(Calculations_actual!GE$9,HaverPull!$B:$B,0),MATCH(Calculations_actual!$B17,HaverPull!$B$1:$YE$1,0)))</f>
        <v>385.5</v>
      </c>
      <c r="GG17" s="81">
        <f>IFERROR(INDEX(HaverPull!$B:$YE,MATCH(Calculations_actual!GG$9,HaverPull!$B:$B,0),MATCH(Calculations_actual!$B17,HaverPull!$B$1:$YE$1,0)),INDEX(HaverPull!$B:$YE,MATCH(Calculations_actual!GF$9,HaverPull!$B:$B,0),MATCH(Calculations_actual!$B17,HaverPull!$B$1:$YE$1,0)))</f>
        <v>413</v>
      </c>
      <c r="GH17" s="81">
        <f>IFERROR(INDEX(HaverPull!$B:$YE,MATCH(Calculations_actual!GH$9,HaverPull!$B:$B,0),MATCH(Calculations_actual!$B17,HaverPull!$B$1:$YE$1,0)),INDEX(HaverPull!$B:$YE,MATCH(Calculations_actual!GG$9,HaverPull!$B:$B,0),MATCH(Calculations_actual!$B17,HaverPull!$B$1:$YE$1,0)))</f>
        <v>388.5</v>
      </c>
      <c r="GI17" s="81">
        <f>IFERROR(INDEX(HaverPull!$B:$YE,MATCH(Calculations_actual!GI$9,HaverPull!$B:$B,0),MATCH(Calculations_actual!$B17,HaverPull!$B$1:$YE$1,0)),INDEX(HaverPull!$B:$YE,MATCH(Calculations_actual!GH$9,HaverPull!$B:$B,0),MATCH(Calculations_actual!$B17,HaverPull!$B$1:$YE$1,0)))</f>
        <v>348</v>
      </c>
      <c r="GJ17" s="81">
        <f>IFERROR(INDEX(HaverPull!$B:$YE,MATCH(Calculations_actual!GJ$9,HaverPull!$B:$B,0),MATCH(Calculations_actual!$B17,HaverPull!$B$1:$YE$1,0)),INDEX(HaverPull!$B:$YE,MATCH(Calculations_actual!GI$9,HaverPull!$B:$B,0),MATCH(Calculations_actual!$B17,HaverPull!$B$1:$YE$1,0)))</f>
        <v>355.8</v>
      </c>
      <c r="GK17" s="81">
        <f>IFERROR(INDEX(HaverPull!$B:$YE,MATCH(Calculations_actual!GK$9,HaverPull!$B:$B,0),MATCH(Calculations_actual!$B17,HaverPull!$B$1:$YE$1,0)),INDEX(HaverPull!$B:$YE,MATCH(Calculations_actual!GJ$9,HaverPull!$B:$B,0),MATCH(Calculations_actual!$B17,HaverPull!$B$1:$YE$1,0)))</f>
        <v>365.2</v>
      </c>
      <c r="GL17" s="81">
        <f>IFERROR(INDEX(HaverPull!$B:$YE,MATCH(Calculations_actual!GL$9,HaverPull!$B:$B,0),MATCH(Calculations_actual!$B17,HaverPull!$B$1:$YE$1,0)),INDEX(HaverPull!$B:$YE,MATCH(Calculations_actual!GK$9,HaverPull!$B:$B,0),MATCH(Calculations_actual!$B17,HaverPull!$B$1:$YE$1,0)))</f>
        <v>333.8</v>
      </c>
      <c r="GM17" s="81">
        <f>IFERROR(INDEX(HaverPull!$B:$YE,MATCH(Calculations_actual!GM$9,HaverPull!$B:$B,0),MATCH(Calculations_actual!$B17,HaverPull!$B$1:$YE$1,0)),INDEX(HaverPull!$B:$YE,MATCH(Calculations_actual!GL$9,HaverPull!$B:$B,0),MATCH(Calculations_actual!$B17,HaverPull!$B$1:$YE$1,0)))</f>
        <v>212</v>
      </c>
      <c r="GN17" s="81">
        <f>IFERROR(INDEX(HaverPull!$B:$YE,MATCH(Calculations_actual!GN$9,HaverPull!$B:$B,0),MATCH(Calculations_actual!$B17,HaverPull!$B$1:$YE$1,0)),INDEX(HaverPull!$B:$YE,MATCH(Calculations_actual!GM$9,HaverPull!$B:$B,0),MATCH(Calculations_actual!$B17,HaverPull!$B$1:$YE$1,0)))</f>
        <v>212</v>
      </c>
      <c r="GO17" s="81">
        <f>IFERROR(INDEX(HaverPull!$B:$YE,MATCH(Calculations_actual!GO$9,HaverPull!$B:$B,0),MATCH(Calculations_actual!$B17,HaverPull!$B$1:$YE$1,0)),INDEX(HaverPull!$B:$YE,MATCH(Calculations_actual!GN$9,HaverPull!$B:$B,0),MATCH(Calculations_actual!$B17,HaverPull!$B$1:$YE$1,0)))</f>
        <v>212</v>
      </c>
      <c r="GP17" s="81" t="e">
        <f>IFERROR(INDEX(HaverPull!$B:$YE,MATCH(Calculations_actual!GP$9,HaverPull!$B:$B,0),MATCH(Calculations_actual!$B17,HaverPull!$B$1:$YE$1,0)),INDEX(HaverPull!$B:$YE,MATCH(Calculations_actual!GO$9,HaverPull!$B:$B,0),MATCH(Calculations_actual!$B17,HaverPull!$B$1:$YE$1,0)))</f>
        <v>#N/A</v>
      </c>
      <c r="GQ17" s="81" t="e">
        <f>IFERROR(INDEX(HaverPull!$B:$YE,MATCH(Calculations_actual!GQ$9,HaverPull!$B:$B,0),MATCH(Calculations_actual!$B17,HaverPull!$B$1:$YE$1,0)),INDEX(HaverPull!$B:$YE,MATCH(Calculations_actual!GP$9,HaverPull!$B:$B,0),MATCH(Calculations_actual!$B17,HaverPull!$B$1:$YE$1,0)))</f>
        <v>#N/A</v>
      </c>
      <c r="GR17" s="81" t="e">
        <f>IFERROR(INDEX(HaverPull!$B:$YE,MATCH(Calculations_actual!GR$9,HaverPull!$B:$B,0),MATCH(Calculations_actual!$B17,HaverPull!$B$1:$YE$1,0)),INDEX(HaverPull!$B:$YE,MATCH(Calculations_actual!GQ$9,HaverPull!$B:$B,0),MATCH(Calculations_actual!$B17,HaverPull!$B$1:$YE$1,0)))</f>
        <v>#N/A</v>
      </c>
      <c r="GS17" s="81" t="e">
        <f>IFERROR(INDEX(HaverPull!$B:$YE,MATCH(Calculations_actual!GS$9,HaverPull!$B:$B,0),MATCH(Calculations_actual!$B17,HaverPull!$B$1:$YE$1,0)),INDEX(HaverPull!$B:$YE,MATCH(Calculations_actual!GR$9,HaverPull!$B:$B,0),MATCH(Calculations_actual!$B17,HaverPull!$B$1:$YE$1,0)))</f>
        <v>#N/A</v>
      </c>
      <c r="GT17" s="81" t="e">
        <f>IFERROR(INDEX(HaverPull!$B:$YE,MATCH(Calculations_actual!GT$9,HaverPull!$B:$B,0),MATCH(Calculations_actual!$B17,HaverPull!$B$1:$YE$1,0)),INDEX(HaverPull!$B:$YE,MATCH(Calculations_actual!GS$9,HaverPull!$B:$B,0),MATCH(Calculations_actual!$B17,HaverPull!$B$1:$YE$1,0)))</f>
        <v>#N/A</v>
      </c>
      <c r="GU17" s="81" t="e">
        <f>IFERROR(INDEX(HaverPull!$B:$YE,MATCH(Calculations_actual!GU$9,HaverPull!$B:$B,0),MATCH(Calculations_actual!$B17,HaverPull!$B$1:$YE$1,0)),INDEX(HaverPull!$B:$YE,MATCH(Calculations_actual!GT$9,HaverPull!$B:$B,0),MATCH(Calculations_actual!$B17,HaverPull!$B$1:$YE$1,0)))</f>
        <v>#N/A</v>
      </c>
      <c r="GV17" s="81" t="e">
        <f>IFERROR(INDEX(HaverPull!$B:$YE,MATCH(Calculations_actual!GV$9,HaverPull!$B:$B,0),MATCH(Calculations_actual!$B17,HaverPull!$B$1:$YE$1,0)),INDEX(HaverPull!$B:$YE,MATCH(Calculations_actual!GU$9,HaverPull!$B:$B,0),MATCH(Calculations_actual!$B17,HaverPull!$B$1:$YE$1,0)))</f>
        <v>#N/A</v>
      </c>
    </row>
    <row r="18" spans="1:204">
      <c r="A18" s="7" t="s">
        <v>226</v>
      </c>
      <c r="B18" s="83" t="s">
        <v>227</v>
      </c>
      <c r="C18" s="81">
        <f>IFERROR(INDEX(HaverPull!$B:$YE,MATCH(Calculations_actual!C$9,HaverPull!$B:$B,0),MATCH(Calculations_actual!$B18,HaverPull!$B$1:$YE$1,0)),INDEX(HaverPull!$B:$YE,MATCH(Calculations_actual!B$9,HaverPull!$B:$B,0),MATCH(Calculations_actual!$B18,HaverPull!$B$1:$YE$1,0)))</f>
        <v>3.4</v>
      </c>
      <c r="D18" s="81">
        <f>IFERROR(INDEX(HaverPull!$B:$YE,MATCH(Calculations_actual!D$9,HaverPull!$B:$B,0),MATCH(Calculations_actual!$B18,HaverPull!$B$1:$YE$1,0)),INDEX(HaverPull!$B:$YE,MATCH(Calculations_actual!C$9,HaverPull!$B:$B,0),MATCH(Calculations_actual!$B18,HaverPull!$B$1:$YE$1,0)))</f>
        <v>3.5</v>
      </c>
      <c r="E18" s="81">
        <f>IFERROR(INDEX(HaverPull!$B:$YE,MATCH(Calculations_actual!E$9,HaverPull!$B:$B,0),MATCH(Calculations_actual!$B18,HaverPull!$B$1:$YE$1,0)),INDEX(HaverPull!$B:$YE,MATCH(Calculations_actual!D$9,HaverPull!$B:$B,0),MATCH(Calculations_actual!$B18,HaverPull!$B$1:$YE$1,0)))</f>
        <v>3.6</v>
      </c>
      <c r="F18" s="81">
        <f>IFERROR(INDEX(HaverPull!$B:$YE,MATCH(Calculations_actual!F$9,HaverPull!$B:$B,0),MATCH(Calculations_actual!$B18,HaverPull!$B$1:$YE$1,0)),INDEX(HaverPull!$B:$YE,MATCH(Calculations_actual!E$9,HaverPull!$B:$B,0),MATCH(Calculations_actual!$B18,HaverPull!$B$1:$YE$1,0)))</f>
        <v>3.5</v>
      </c>
      <c r="G18" s="81">
        <f>IFERROR(INDEX(HaverPull!$B:$YE,MATCH(Calculations_actual!G$9,HaverPull!$B:$B,0),MATCH(Calculations_actual!$B18,HaverPull!$B$1:$YE$1,0)),INDEX(HaverPull!$B:$YE,MATCH(Calculations_actual!F$9,HaverPull!$B:$B,0),MATCH(Calculations_actual!$B18,HaverPull!$B$1:$YE$1,0)))</f>
        <v>3.4</v>
      </c>
      <c r="H18" s="81">
        <f>IFERROR(INDEX(HaverPull!$B:$YE,MATCH(Calculations_actual!H$9,HaverPull!$B:$B,0),MATCH(Calculations_actual!$B18,HaverPull!$B$1:$YE$1,0)),INDEX(HaverPull!$B:$YE,MATCH(Calculations_actual!G$9,HaverPull!$B:$B,0),MATCH(Calculations_actual!$B18,HaverPull!$B$1:$YE$1,0)))</f>
        <v>3.3</v>
      </c>
      <c r="I18" s="81">
        <f>IFERROR(INDEX(HaverPull!$B:$YE,MATCH(Calculations_actual!I$9,HaverPull!$B:$B,0),MATCH(Calculations_actual!$B18,HaverPull!$B$1:$YE$1,0)),INDEX(HaverPull!$B:$YE,MATCH(Calculations_actual!H$9,HaverPull!$B:$B,0),MATCH(Calculations_actual!$B18,HaverPull!$B$1:$YE$1,0)))</f>
        <v>3.4</v>
      </c>
      <c r="J18" s="81">
        <f>IFERROR(INDEX(HaverPull!$B:$YE,MATCH(Calculations_actual!J$9,HaverPull!$B:$B,0),MATCH(Calculations_actual!$B18,HaverPull!$B$1:$YE$1,0)),INDEX(HaverPull!$B:$YE,MATCH(Calculations_actual!I$9,HaverPull!$B:$B,0),MATCH(Calculations_actual!$B18,HaverPull!$B$1:$YE$1,0)))</f>
        <v>3.4</v>
      </c>
      <c r="K18" s="81">
        <f>IFERROR(INDEX(HaverPull!$B:$YE,MATCH(Calculations_actual!K$9,HaverPull!$B:$B,0),MATCH(Calculations_actual!$B18,HaverPull!$B$1:$YE$1,0)),INDEX(HaverPull!$B:$YE,MATCH(Calculations_actual!J$9,HaverPull!$B:$B,0),MATCH(Calculations_actual!$B18,HaverPull!$B$1:$YE$1,0)))</f>
        <v>3.2</v>
      </c>
      <c r="L18" s="81">
        <f>IFERROR(INDEX(HaverPull!$B:$YE,MATCH(Calculations_actual!L$9,HaverPull!$B:$B,0),MATCH(Calculations_actual!$B18,HaverPull!$B$1:$YE$1,0)),INDEX(HaverPull!$B:$YE,MATCH(Calculations_actual!K$9,HaverPull!$B:$B,0),MATCH(Calculations_actual!$B18,HaverPull!$B$1:$YE$1,0)))</f>
        <v>3.2</v>
      </c>
      <c r="M18" s="81">
        <f>IFERROR(INDEX(HaverPull!$B:$YE,MATCH(Calculations_actual!M$9,HaverPull!$B:$B,0),MATCH(Calculations_actual!$B18,HaverPull!$B$1:$YE$1,0)),INDEX(HaverPull!$B:$YE,MATCH(Calculations_actual!L$9,HaverPull!$B:$B,0),MATCH(Calculations_actual!$B18,HaverPull!$B$1:$YE$1,0)))</f>
        <v>3.2</v>
      </c>
      <c r="N18" s="81">
        <f>IFERROR(INDEX(HaverPull!$B:$YE,MATCH(Calculations_actual!N$9,HaverPull!$B:$B,0),MATCH(Calculations_actual!$B18,HaverPull!$B$1:$YE$1,0)),INDEX(HaverPull!$B:$YE,MATCH(Calculations_actual!M$9,HaverPull!$B:$B,0),MATCH(Calculations_actual!$B18,HaverPull!$B$1:$YE$1,0)))</f>
        <v>3.3</v>
      </c>
      <c r="O18" s="81">
        <f>IFERROR(INDEX(HaverPull!$B:$YE,MATCH(Calculations_actual!O$9,HaverPull!$B:$B,0),MATCH(Calculations_actual!$B18,HaverPull!$B$1:$YE$1,0)),INDEX(HaverPull!$B:$YE,MATCH(Calculations_actual!N$9,HaverPull!$B:$B,0),MATCH(Calculations_actual!$B18,HaverPull!$B$1:$YE$1,0)))</f>
        <v>3.7</v>
      </c>
      <c r="P18" s="81">
        <f>IFERROR(INDEX(HaverPull!$B:$YE,MATCH(Calculations_actual!P$9,HaverPull!$B:$B,0),MATCH(Calculations_actual!$B18,HaverPull!$B$1:$YE$1,0)),INDEX(HaverPull!$B:$YE,MATCH(Calculations_actual!O$9,HaverPull!$B:$B,0),MATCH(Calculations_actual!$B18,HaverPull!$B$1:$YE$1,0)))</f>
        <v>4.2</v>
      </c>
      <c r="Q18" s="81">
        <f>IFERROR(INDEX(HaverPull!$B:$YE,MATCH(Calculations_actual!Q$9,HaverPull!$B:$B,0),MATCH(Calculations_actual!$B18,HaverPull!$B$1:$YE$1,0)),INDEX(HaverPull!$B:$YE,MATCH(Calculations_actual!P$9,HaverPull!$B:$B,0),MATCH(Calculations_actual!$B18,HaverPull!$B$1:$YE$1,0)))</f>
        <v>4.5999999999999996</v>
      </c>
      <c r="R18" s="81">
        <f>IFERROR(INDEX(HaverPull!$B:$YE,MATCH(Calculations_actual!R$9,HaverPull!$B:$B,0),MATCH(Calculations_actual!$B18,HaverPull!$B$1:$YE$1,0)),INDEX(HaverPull!$B:$YE,MATCH(Calculations_actual!Q$9,HaverPull!$B:$B,0),MATCH(Calculations_actual!$B18,HaverPull!$B$1:$YE$1,0)))</f>
        <v>4.9000000000000004</v>
      </c>
      <c r="S18" s="81">
        <f>IFERROR(INDEX(HaverPull!$B:$YE,MATCH(Calculations_actual!S$9,HaverPull!$B:$B,0),MATCH(Calculations_actual!$B18,HaverPull!$B$1:$YE$1,0)),INDEX(HaverPull!$B:$YE,MATCH(Calculations_actual!R$9,HaverPull!$B:$B,0),MATCH(Calculations_actual!$B18,HaverPull!$B$1:$YE$1,0)))</f>
        <v>5.0999999999999996</v>
      </c>
      <c r="T18" s="81">
        <f>IFERROR(INDEX(HaverPull!$B:$YE,MATCH(Calculations_actual!T$9,HaverPull!$B:$B,0),MATCH(Calculations_actual!$B18,HaverPull!$B$1:$YE$1,0)),INDEX(HaverPull!$B:$YE,MATCH(Calculations_actual!S$9,HaverPull!$B:$B,0),MATCH(Calculations_actual!$B18,HaverPull!$B$1:$YE$1,0)))</f>
        <v>5.5</v>
      </c>
      <c r="U18" s="81">
        <f>IFERROR(INDEX(HaverPull!$B:$YE,MATCH(Calculations_actual!U$9,HaverPull!$B:$B,0),MATCH(Calculations_actual!$B18,HaverPull!$B$1:$YE$1,0)),INDEX(HaverPull!$B:$YE,MATCH(Calculations_actual!T$9,HaverPull!$B:$B,0),MATCH(Calculations_actual!$B18,HaverPull!$B$1:$YE$1,0)))</f>
        <v>5.8</v>
      </c>
      <c r="V18" s="81">
        <f>IFERROR(INDEX(HaverPull!$B:$YE,MATCH(Calculations_actual!V$9,HaverPull!$B:$B,0),MATCH(Calculations_actual!$B18,HaverPull!$B$1:$YE$1,0)),INDEX(HaverPull!$B:$YE,MATCH(Calculations_actual!U$9,HaverPull!$B:$B,0),MATCH(Calculations_actual!$B18,HaverPull!$B$1:$YE$1,0)))</f>
        <v>5.8</v>
      </c>
      <c r="W18" s="81">
        <f>IFERROR(INDEX(HaverPull!$B:$YE,MATCH(Calculations_actual!W$9,HaverPull!$B:$B,0),MATCH(Calculations_actual!$B18,HaverPull!$B$1:$YE$1,0)),INDEX(HaverPull!$B:$YE,MATCH(Calculations_actual!V$9,HaverPull!$B:$B,0),MATCH(Calculations_actual!$B18,HaverPull!$B$1:$YE$1,0)))</f>
        <v>5.5</v>
      </c>
      <c r="X18" s="81">
        <f>IFERROR(INDEX(HaverPull!$B:$YE,MATCH(Calculations_actual!X$9,HaverPull!$B:$B,0),MATCH(Calculations_actual!$B18,HaverPull!$B$1:$YE$1,0)),INDEX(HaverPull!$B:$YE,MATCH(Calculations_actual!W$9,HaverPull!$B:$B,0),MATCH(Calculations_actual!$B18,HaverPull!$B$1:$YE$1,0)))</f>
        <v>5.4</v>
      </c>
      <c r="Y18" s="81">
        <f>IFERROR(INDEX(HaverPull!$B:$YE,MATCH(Calculations_actual!Y$9,HaverPull!$B:$B,0),MATCH(Calculations_actual!$B18,HaverPull!$B$1:$YE$1,0)),INDEX(HaverPull!$B:$YE,MATCH(Calculations_actual!X$9,HaverPull!$B:$B,0),MATCH(Calculations_actual!$B18,HaverPull!$B$1:$YE$1,0)))</f>
        <v>5.2</v>
      </c>
      <c r="Z18" s="81">
        <f>IFERROR(INDEX(HaverPull!$B:$YE,MATCH(Calculations_actual!Z$9,HaverPull!$B:$B,0),MATCH(Calculations_actual!$B18,HaverPull!$B$1:$YE$1,0)),INDEX(HaverPull!$B:$YE,MATCH(Calculations_actual!Y$9,HaverPull!$B:$B,0),MATCH(Calculations_actual!$B18,HaverPull!$B$1:$YE$1,0)))</f>
        <v>5.5</v>
      </c>
      <c r="AA18" s="81">
        <f>IFERROR(INDEX(HaverPull!$B:$YE,MATCH(Calculations_actual!AA$9,HaverPull!$B:$B,0),MATCH(Calculations_actual!$B18,HaverPull!$B$1:$YE$1,0)),INDEX(HaverPull!$B:$YE,MATCH(Calculations_actual!Z$9,HaverPull!$B:$B,0),MATCH(Calculations_actual!$B18,HaverPull!$B$1:$YE$1,0)))</f>
        <v>5.8</v>
      </c>
      <c r="AB18" s="81">
        <f>IFERROR(INDEX(HaverPull!$B:$YE,MATCH(Calculations_actual!AB$9,HaverPull!$B:$B,0),MATCH(Calculations_actual!$B18,HaverPull!$B$1:$YE$1,0)),INDEX(HaverPull!$B:$YE,MATCH(Calculations_actual!AA$9,HaverPull!$B:$B,0),MATCH(Calculations_actual!$B18,HaverPull!$B$1:$YE$1,0)))</f>
        <v>5.8</v>
      </c>
      <c r="AC18" s="81">
        <f>IFERROR(INDEX(HaverPull!$B:$YE,MATCH(Calculations_actual!AC$9,HaverPull!$B:$B,0),MATCH(Calculations_actual!$B18,HaverPull!$B$1:$YE$1,0)),INDEX(HaverPull!$B:$YE,MATCH(Calculations_actual!AB$9,HaverPull!$B:$B,0),MATCH(Calculations_actual!$B18,HaverPull!$B$1:$YE$1,0)))</f>
        <v>5.9</v>
      </c>
      <c r="AD18" s="81">
        <f>IFERROR(INDEX(HaverPull!$B:$YE,MATCH(Calculations_actual!AD$9,HaverPull!$B:$B,0),MATCH(Calculations_actual!$B18,HaverPull!$B$1:$YE$1,0)),INDEX(HaverPull!$B:$YE,MATCH(Calculations_actual!AC$9,HaverPull!$B:$B,0),MATCH(Calculations_actual!$B18,HaverPull!$B$1:$YE$1,0)))</f>
        <v>6</v>
      </c>
      <c r="AE18" s="81">
        <f>IFERROR(INDEX(HaverPull!$B:$YE,MATCH(Calculations_actual!AE$9,HaverPull!$B:$B,0),MATCH(Calculations_actual!$B18,HaverPull!$B$1:$YE$1,0)),INDEX(HaverPull!$B:$YE,MATCH(Calculations_actual!AD$9,HaverPull!$B:$B,0),MATCH(Calculations_actual!$B18,HaverPull!$B$1:$YE$1,0)))</f>
        <v>5.9</v>
      </c>
      <c r="AF18" s="81">
        <f>IFERROR(INDEX(HaverPull!$B:$YE,MATCH(Calculations_actual!AF$9,HaverPull!$B:$B,0),MATCH(Calculations_actual!$B18,HaverPull!$B$1:$YE$1,0)),INDEX(HaverPull!$B:$YE,MATCH(Calculations_actual!AE$9,HaverPull!$B:$B,0),MATCH(Calculations_actual!$B18,HaverPull!$B$1:$YE$1,0)))</f>
        <v>6</v>
      </c>
      <c r="AG18" s="81">
        <f>IFERROR(INDEX(HaverPull!$B:$YE,MATCH(Calculations_actual!AG$9,HaverPull!$B:$B,0),MATCH(Calculations_actual!$B18,HaverPull!$B$1:$YE$1,0)),INDEX(HaverPull!$B:$YE,MATCH(Calculations_actual!AF$9,HaverPull!$B:$B,0),MATCH(Calculations_actual!$B18,HaverPull!$B$1:$YE$1,0)))</f>
        <v>5.9</v>
      </c>
      <c r="AH18" s="81">
        <f>IFERROR(INDEX(HaverPull!$B:$YE,MATCH(Calculations_actual!AH$9,HaverPull!$B:$B,0),MATCH(Calculations_actual!$B18,HaverPull!$B$1:$YE$1,0)),INDEX(HaverPull!$B:$YE,MATCH(Calculations_actual!AG$9,HaverPull!$B:$B,0),MATCH(Calculations_actual!$B18,HaverPull!$B$1:$YE$1,0)))</f>
        <v>6</v>
      </c>
      <c r="AI18" s="81">
        <f>IFERROR(INDEX(HaverPull!$B:$YE,MATCH(Calculations_actual!AI$9,HaverPull!$B:$B,0),MATCH(Calculations_actual!$B18,HaverPull!$B$1:$YE$1,0)),INDEX(HaverPull!$B:$YE,MATCH(Calculations_actual!AH$9,HaverPull!$B:$B,0),MATCH(Calculations_actual!$B18,HaverPull!$B$1:$YE$1,0)))</f>
        <v>6.3</v>
      </c>
      <c r="AJ18" s="81">
        <f>IFERROR(INDEX(HaverPull!$B:$YE,MATCH(Calculations_actual!AJ$9,HaverPull!$B:$B,0),MATCH(Calculations_actual!$B18,HaverPull!$B$1:$YE$1,0)),INDEX(HaverPull!$B:$YE,MATCH(Calculations_actual!AI$9,HaverPull!$B:$B,0),MATCH(Calculations_actual!$B18,HaverPull!$B$1:$YE$1,0)))</f>
        <v>6.6</v>
      </c>
      <c r="AK18" s="81">
        <f>IFERROR(INDEX(HaverPull!$B:$YE,MATCH(Calculations_actual!AK$9,HaverPull!$B:$B,0),MATCH(Calculations_actual!$B18,HaverPull!$B$1:$YE$1,0)),INDEX(HaverPull!$B:$YE,MATCH(Calculations_actual!AJ$9,HaverPull!$B:$B,0),MATCH(Calculations_actual!$B18,HaverPull!$B$1:$YE$1,0)))</f>
        <v>7.2</v>
      </c>
      <c r="AL18" s="81">
        <f>IFERROR(INDEX(HaverPull!$B:$YE,MATCH(Calculations_actual!AL$9,HaverPull!$B:$B,0),MATCH(Calculations_actual!$B18,HaverPull!$B$1:$YE$1,0)),INDEX(HaverPull!$B:$YE,MATCH(Calculations_actual!AK$9,HaverPull!$B:$B,0),MATCH(Calculations_actual!$B18,HaverPull!$B$1:$YE$1,0)))</f>
        <v>7.9</v>
      </c>
      <c r="AM18" s="81">
        <f>IFERROR(INDEX(HaverPull!$B:$YE,MATCH(Calculations_actual!AM$9,HaverPull!$B:$B,0),MATCH(Calculations_actual!$B18,HaverPull!$B$1:$YE$1,0)),INDEX(HaverPull!$B:$YE,MATCH(Calculations_actual!AL$9,HaverPull!$B:$B,0),MATCH(Calculations_actual!$B18,HaverPull!$B$1:$YE$1,0)))</f>
        <v>8.1999999999999993</v>
      </c>
      <c r="AN18" s="81">
        <f>IFERROR(INDEX(HaverPull!$B:$YE,MATCH(Calculations_actual!AN$9,HaverPull!$B:$B,0),MATCH(Calculations_actual!$B18,HaverPull!$B$1:$YE$1,0)),INDEX(HaverPull!$B:$YE,MATCH(Calculations_actual!AM$9,HaverPull!$B:$B,0),MATCH(Calculations_actual!$B18,HaverPull!$B$1:$YE$1,0)))</f>
        <v>8.8000000000000007</v>
      </c>
      <c r="AO18" s="81">
        <f>IFERROR(INDEX(HaverPull!$B:$YE,MATCH(Calculations_actual!AO$9,HaverPull!$B:$B,0),MATCH(Calculations_actual!$B18,HaverPull!$B$1:$YE$1,0)),INDEX(HaverPull!$B:$YE,MATCH(Calculations_actual!AN$9,HaverPull!$B:$B,0),MATCH(Calculations_actual!$B18,HaverPull!$B$1:$YE$1,0)))</f>
        <v>9.5</v>
      </c>
      <c r="AP18" s="81">
        <f>IFERROR(INDEX(HaverPull!$B:$YE,MATCH(Calculations_actual!AP$9,HaverPull!$B:$B,0),MATCH(Calculations_actual!$B18,HaverPull!$B$1:$YE$1,0)),INDEX(HaverPull!$B:$YE,MATCH(Calculations_actual!AO$9,HaverPull!$B:$B,0),MATCH(Calculations_actual!$B18,HaverPull!$B$1:$YE$1,0)))</f>
        <v>10.6</v>
      </c>
      <c r="AQ18" s="81">
        <f>IFERROR(INDEX(HaverPull!$B:$YE,MATCH(Calculations_actual!AQ$9,HaverPull!$B:$B,0),MATCH(Calculations_actual!$B18,HaverPull!$B$1:$YE$1,0)),INDEX(HaverPull!$B:$YE,MATCH(Calculations_actual!AP$9,HaverPull!$B:$B,0),MATCH(Calculations_actual!$B18,HaverPull!$B$1:$YE$1,0)))</f>
        <v>11.6</v>
      </c>
      <c r="AR18" s="81">
        <f>IFERROR(INDEX(HaverPull!$B:$YE,MATCH(Calculations_actual!AR$9,HaverPull!$B:$B,0),MATCH(Calculations_actual!$B18,HaverPull!$B$1:$YE$1,0)),INDEX(HaverPull!$B:$YE,MATCH(Calculations_actual!AQ$9,HaverPull!$B:$B,0),MATCH(Calculations_actual!$B18,HaverPull!$B$1:$YE$1,0)))</f>
        <v>12.3</v>
      </c>
      <c r="AS18" s="81">
        <f>IFERROR(INDEX(HaverPull!$B:$YE,MATCH(Calculations_actual!AS$9,HaverPull!$B:$B,0),MATCH(Calculations_actual!$B18,HaverPull!$B$1:$YE$1,0)),INDEX(HaverPull!$B:$YE,MATCH(Calculations_actual!AR$9,HaverPull!$B:$B,0),MATCH(Calculations_actual!$B18,HaverPull!$B$1:$YE$1,0)))</f>
        <v>11</v>
      </c>
      <c r="AT18" s="81">
        <f>IFERROR(INDEX(HaverPull!$B:$YE,MATCH(Calculations_actual!AT$9,HaverPull!$B:$B,0),MATCH(Calculations_actual!$B18,HaverPull!$B$1:$YE$1,0)),INDEX(HaverPull!$B:$YE,MATCH(Calculations_actual!AS$9,HaverPull!$B:$B,0),MATCH(Calculations_actual!$B18,HaverPull!$B$1:$YE$1,0)))</f>
        <v>11.9</v>
      </c>
      <c r="AU18" s="81">
        <f>IFERROR(INDEX(HaverPull!$B:$YE,MATCH(Calculations_actual!AU$9,HaverPull!$B:$B,0),MATCH(Calculations_actual!$B18,HaverPull!$B$1:$YE$1,0)),INDEX(HaverPull!$B:$YE,MATCH(Calculations_actual!AT$9,HaverPull!$B:$B,0),MATCH(Calculations_actual!$B18,HaverPull!$B$1:$YE$1,0)))</f>
        <v>13</v>
      </c>
      <c r="AV18" s="81">
        <f>IFERROR(INDEX(HaverPull!$B:$YE,MATCH(Calculations_actual!AV$9,HaverPull!$B:$B,0),MATCH(Calculations_actual!$B18,HaverPull!$B$1:$YE$1,0)),INDEX(HaverPull!$B:$YE,MATCH(Calculations_actual!AU$9,HaverPull!$B:$B,0),MATCH(Calculations_actual!$B18,HaverPull!$B$1:$YE$1,0)))</f>
        <v>13.6</v>
      </c>
      <c r="AW18" s="81">
        <f>IFERROR(INDEX(HaverPull!$B:$YE,MATCH(Calculations_actual!AW$9,HaverPull!$B:$B,0),MATCH(Calculations_actual!$B18,HaverPull!$B$1:$YE$1,0)),INDEX(HaverPull!$B:$YE,MATCH(Calculations_actual!AV$9,HaverPull!$B:$B,0),MATCH(Calculations_actual!$B18,HaverPull!$B$1:$YE$1,0)))</f>
        <v>14.5</v>
      </c>
      <c r="AX18" s="81">
        <f>IFERROR(INDEX(HaverPull!$B:$YE,MATCH(Calculations_actual!AX$9,HaverPull!$B:$B,0),MATCH(Calculations_actual!$B18,HaverPull!$B$1:$YE$1,0)),INDEX(HaverPull!$B:$YE,MATCH(Calculations_actual!AW$9,HaverPull!$B:$B,0),MATCH(Calculations_actual!$B18,HaverPull!$B$1:$YE$1,0)))</f>
        <v>15</v>
      </c>
      <c r="AY18" s="81">
        <f>IFERROR(INDEX(HaverPull!$B:$YE,MATCH(Calculations_actual!AY$9,HaverPull!$B:$B,0),MATCH(Calculations_actual!$B18,HaverPull!$B$1:$YE$1,0)),INDEX(HaverPull!$B:$YE,MATCH(Calculations_actual!AX$9,HaverPull!$B:$B,0),MATCH(Calculations_actual!$B18,HaverPull!$B$1:$YE$1,0)))</f>
        <v>15.1</v>
      </c>
      <c r="AZ18" s="81">
        <f>IFERROR(INDEX(HaverPull!$B:$YE,MATCH(Calculations_actual!AZ$9,HaverPull!$B:$B,0),MATCH(Calculations_actual!$B18,HaverPull!$B$1:$YE$1,0)),INDEX(HaverPull!$B:$YE,MATCH(Calculations_actual!AY$9,HaverPull!$B:$B,0),MATCH(Calculations_actual!$B18,HaverPull!$B$1:$YE$1,0)))</f>
        <v>15.7</v>
      </c>
      <c r="BA18" s="81">
        <f>IFERROR(INDEX(HaverPull!$B:$YE,MATCH(Calculations_actual!BA$9,HaverPull!$B:$B,0),MATCH(Calculations_actual!$B18,HaverPull!$B$1:$YE$1,0)),INDEX(HaverPull!$B:$YE,MATCH(Calculations_actual!AZ$9,HaverPull!$B:$B,0),MATCH(Calculations_actual!$B18,HaverPull!$B$1:$YE$1,0)))</f>
        <v>15.4</v>
      </c>
      <c r="BB18" s="81">
        <f>IFERROR(INDEX(HaverPull!$B:$YE,MATCH(Calculations_actual!BB$9,HaverPull!$B:$B,0),MATCH(Calculations_actual!$B18,HaverPull!$B$1:$YE$1,0)),INDEX(HaverPull!$B:$YE,MATCH(Calculations_actual!BA$9,HaverPull!$B:$B,0),MATCH(Calculations_actual!$B18,HaverPull!$B$1:$YE$1,0)))</f>
        <v>14.6</v>
      </c>
      <c r="BC18" s="81">
        <f>IFERROR(INDEX(HaverPull!$B:$YE,MATCH(Calculations_actual!BC$9,HaverPull!$B:$B,0),MATCH(Calculations_actual!$B18,HaverPull!$B$1:$YE$1,0)),INDEX(HaverPull!$B:$YE,MATCH(Calculations_actual!BB$9,HaverPull!$B:$B,0),MATCH(Calculations_actual!$B18,HaverPull!$B$1:$YE$1,0)))</f>
        <v>13.9</v>
      </c>
      <c r="BD18" s="81">
        <f>IFERROR(INDEX(HaverPull!$B:$YE,MATCH(Calculations_actual!BD$9,HaverPull!$B:$B,0),MATCH(Calculations_actual!$B18,HaverPull!$B$1:$YE$1,0)),INDEX(HaverPull!$B:$YE,MATCH(Calculations_actual!BC$9,HaverPull!$B:$B,0),MATCH(Calculations_actual!$B18,HaverPull!$B$1:$YE$1,0)))</f>
        <v>13.9</v>
      </c>
      <c r="BE18" s="81">
        <f>IFERROR(INDEX(HaverPull!$B:$YE,MATCH(Calculations_actual!BE$9,HaverPull!$B:$B,0),MATCH(Calculations_actual!$B18,HaverPull!$B$1:$YE$1,0)),INDEX(HaverPull!$B:$YE,MATCH(Calculations_actual!BD$9,HaverPull!$B:$B,0),MATCH(Calculations_actual!$B18,HaverPull!$B$1:$YE$1,0)))</f>
        <v>14.3</v>
      </c>
      <c r="BF18" s="81">
        <f>IFERROR(INDEX(HaverPull!$B:$YE,MATCH(Calculations_actual!BF$9,HaverPull!$B:$B,0),MATCH(Calculations_actual!$B18,HaverPull!$B$1:$YE$1,0)),INDEX(HaverPull!$B:$YE,MATCH(Calculations_actual!BE$9,HaverPull!$B:$B,0),MATCH(Calculations_actual!$B18,HaverPull!$B$1:$YE$1,0)))</f>
        <v>14.8</v>
      </c>
      <c r="BG18" s="81">
        <f>IFERROR(INDEX(HaverPull!$B:$YE,MATCH(Calculations_actual!BG$9,HaverPull!$B:$B,0),MATCH(Calculations_actual!$B18,HaverPull!$B$1:$YE$1,0)),INDEX(HaverPull!$B:$YE,MATCH(Calculations_actual!BF$9,HaverPull!$B:$B,0),MATCH(Calculations_actual!$B18,HaverPull!$B$1:$YE$1,0)))</f>
        <v>15.4</v>
      </c>
      <c r="BH18" s="81">
        <f>IFERROR(INDEX(HaverPull!$B:$YE,MATCH(Calculations_actual!BH$9,HaverPull!$B:$B,0),MATCH(Calculations_actual!$B18,HaverPull!$B$1:$YE$1,0)),INDEX(HaverPull!$B:$YE,MATCH(Calculations_actual!BG$9,HaverPull!$B:$B,0),MATCH(Calculations_actual!$B18,HaverPull!$B$1:$YE$1,0)))</f>
        <v>15.7</v>
      </c>
      <c r="BI18" s="81">
        <f>IFERROR(INDEX(HaverPull!$B:$YE,MATCH(Calculations_actual!BI$9,HaverPull!$B:$B,0),MATCH(Calculations_actual!$B18,HaverPull!$B$1:$YE$1,0)),INDEX(HaverPull!$B:$YE,MATCH(Calculations_actual!BH$9,HaverPull!$B:$B,0),MATCH(Calculations_actual!$B18,HaverPull!$B$1:$YE$1,0)))</f>
        <v>16.3</v>
      </c>
      <c r="BJ18" s="81">
        <f>IFERROR(INDEX(HaverPull!$B:$YE,MATCH(Calculations_actual!BJ$9,HaverPull!$B:$B,0),MATCH(Calculations_actual!$B18,HaverPull!$B$1:$YE$1,0)),INDEX(HaverPull!$B:$YE,MATCH(Calculations_actual!BI$9,HaverPull!$B:$B,0),MATCH(Calculations_actual!$B18,HaverPull!$B$1:$YE$1,0)))</f>
        <v>16.7</v>
      </c>
      <c r="BK18" s="81">
        <f>IFERROR(INDEX(HaverPull!$B:$YE,MATCH(Calculations_actual!BK$9,HaverPull!$B:$B,0),MATCH(Calculations_actual!$B18,HaverPull!$B$1:$YE$1,0)),INDEX(HaverPull!$B:$YE,MATCH(Calculations_actual!BJ$9,HaverPull!$B:$B,0),MATCH(Calculations_actual!$B18,HaverPull!$B$1:$YE$1,0)))</f>
        <v>18.2</v>
      </c>
      <c r="BL18" s="81">
        <f>IFERROR(INDEX(HaverPull!$B:$YE,MATCH(Calculations_actual!BL$9,HaverPull!$B:$B,0),MATCH(Calculations_actual!$B18,HaverPull!$B$1:$YE$1,0)),INDEX(HaverPull!$B:$YE,MATCH(Calculations_actual!BK$9,HaverPull!$B:$B,0),MATCH(Calculations_actual!$B18,HaverPull!$B$1:$YE$1,0)))</f>
        <v>18.2</v>
      </c>
      <c r="BM18" s="81">
        <f>IFERROR(INDEX(HaverPull!$B:$YE,MATCH(Calculations_actual!BM$9,HaverPull!$B:$B,0),MATCH(Calculations_actual!$B18,HaverPull!$B$1:$YE$1,0)),INDEX(HaverPull!$B:$YE,MATCH(Calculations_actual!BL$9,HaverPull!$B:$B,0),MATCH(Calculations_actual!$B18,HaverPull!$B$1:$YE$1,0)))</f>
        <v>17.5</v>
      </c>
      <c r="BN18" s="81">
        <f>IFERROR(INDEX(HaverPull!$B:$YE,MATCH(Calculations_actual!BN$9,HaverPull!$B:$B,0),MATCH(Calculations_actual!$B18,HaverPull!$B$1:$YE$1,0)),INDEX(HaverPull!$B:$YE,MATCH(Calculations_actual!BM$9,HaverPull!$B:$B,0),MATCH(Calculations_actual!$B18,HaverPull!$B$1:$YE$1,0)))</f>
        <v>17.3</v>
      </c>
      <c r="BO18" s="81">
        <f>IFERROR(INDEX(HaverPull!$B:$YE,MATCH(Calculations_actual!BO$9,HaverPull!$B:$B,0),MATCH(Calculations_actual!$B18,HaverPull!$B$1:$YE$1,0)),INDEX(HaverPull!$B:$YE,MATCH(Calculations_actual!BN$9,HaverPull!$B:$B,0),MATCH(Calculations_actual!$B18,HaverPull!$B$1:$YE$1,0)))</f>
        <v>18.7</v>
      </c>
      <c r="BP18" s="81">
        <f>IFERROR(INDEX(HaverPull!$B:$YE,MATCH(Calculations_actual!BP$9,HaverPull!$B:$B,0),MATCH(Calculations_actual!$B18,HaverPull!$B$1:$YE$1,0)),INDEX(HaverPull!$B:$YE,MATCH(Calculations_actual!BO$9,HaverPull!$B:$B,0),MATCH(Calculations_actual!$B18,HaverPull!$B$1:$YE$1,0)))</f>
        <v>17.899999999999999</v>
      </c>
      <c r="BQ18" s="81">
        <f>IFERROR(INDEX(HaverPull!$B:$YE,MATCH(Calculations_actual!BQ$9,HaverPull!$B:$B,0),MATCH(Calculations_actual!$B18,HaverPull!$B$1:$YE$1,0)),INDEX(HaverPull!$B:$YE,MATCH(Calculations_actual!BP$9,HaverPull!$B:$B,0),MATCH(Calculations_actual!$B18,HaverPull!$B$1:$YE$1,0)))</f>
        <v>17.3</v>
      </c>
      <c r="BR18" s="81">
        <f>IFERROR(INDEX(HaverPull!$B:$YE,MATCH(Calculations_actual!BR$9,HaverPull!$B:$B,0),MATCH(Calculations_actual!$B18,HaverPull!$B$1:$YE$1,0)),INDEX(HaverPull!$B:$YE,MATCH(Calculations_actual!BQ$9,HaverPull!$B:$B,0),MATCH(Calculations_actual!$B18,HaverPull!$B$1:$YE$1,0)))</f>
        <v>17.2</v>
      </c>
      <c r="BS18" s="81">
        <f>IFERROR(INDEX(HaverPull!$B:$YE,MATCH(Calculations_actual!BS$9,HaverPull!$B:$B,0),MATCH(Calculations_actual!$B18,HaverPull!$B$1:$YE$1,0)),INDEX(HaverPull!$B:$YE,MATCH(Calculations_actual!BR$9,HaverPull!$B:$B,0),MATCH(Calculations_actual!$B18,HaverPull!$B$1:$YE$1,0)))</f>
        <v>17.2</v>
      </c>
      <c r="BT18" s="81">
        <f>IFERROR(INDEX(HaverPull!$B:$YE,MATCH(Calculations_actual!BT$9,HaverPull!$B:$B,0),MATCH(Calculations_actual!$B18,HaverPull!$B$1:$YE$1,0)),INDEX(HaverPull!$B:$YE,MATCH(Calculations_actual!BS$9,HaverPull!$B:$B,0),MATCH(Calculations_actual!$B18,HaverPull!$B$1:$YE$1,0)))</f>
        <v>17.7</v>
      </c>
      <c r="BU18" s="81">
        <f>IFERROR(INDEX(HaverPull!$B:$YE,MATCH(Calculations_actual!BU$9,HaverPull!$B:$B,0),MATCH(Calculations_actual!$B18,HaverPull!$B$1:$YE$1,0)),INDEX(HaverPull!$B:$YE,MATCH(Calculations_actual!BT$9,HaverPull!$B:$B,0),MATCH(Calculations_actual!$B18,HaverPull!$B$1:$YE$1,0)))</f>
        <v>18</v>
      </c>
      <c r="BV18" s="81">
        <f>IFERROR(INDEX(HaverPull!$B:$YE,MATCH(Calculations_actual!BV$9,HaverPull!$B:$B,0),MATCH(Calculations_actual!$B18,HaverPull!$B$1:$YE$1,0)),INDEX(HaverPull!$B:$YE,MATCH(Calculations_actual!BU$9,HaverPull!$B:$B,0),MATCH(Calculations_actual!$B18,HaverPull!$B$1:$YE$1,0)))</f>
        <v>18.100000000000001</v>
      </c>
      <c r="BW18" s="81">
        <f>IFERROR(INDEX(HaverPull!$B:$YE,MATCH(Calculations_actual!BW$9,HaverPull!$B:$B,0),MATCH(Calculations_actual!$B18,HaverPull!$B$1:$YE$1,0)),INDEX(HaverPull!$B:$YE,MATCH(Calculations_actual!BV$9,HaverPull!$B:$B,0),MATCH(Calculations_actual!$B18,HaverPull!$B$1:$YE$1,0)))</f>
        <v>16.7</v>
      </c>
      <c r="BX18" s="81">
        <f>IFERROR(INDEX(HaverPull!$B:$YE,MATCH(Calculations_actual!BX$9,HaverPull!$B:$B,0),MATCH(Calculations_actual!$B18,HaverPull!$B$1:$YE$1,0)),INDEX(HaverPull!$B:$YE,MATCH(Calculations_actual!BW$9,HaverPull!$B:$B,0),MATCH(Calculations_actual!$B18,HaverPull!$B$1:$YE$1,0)))</f>
        <v>16.600000000000001</v>
      </c>
      <c r="BY18" s="81">
        <f>IFERROR(INDEX(HaverPull!$B:$YE,MATCH(Calculations_actual!BY$9,HaverPull!$B:$B,0),MATCH(Calculations_actual!$B18,HaverPull!$B$1:$YE$1,0)),INDEX(HaverPull!$B:$YE,MATCH(Calculations_actual!BX$9,HaverPull!$B:$B,0),MATCH(Calculations_actual!$B18,HaverPull!$B$1:$YE$1,0)))</f>
        <v>17.5</v>
      </c>
      <c r="BZ18" s="81">
        <f>IFERROR(INDEX(HaverPull!$B:$YE,MATCH(Calculations_actual!BZ$9,HaverPull!$B:$B,0),MATCH(Calculations_actual!$B18,HaverPull!$B$1:$YE$1,0)),INDEX(HaverPull!$B:$YE,MATCH(Calculations_actual!BY$9,HaverPull!$B:$B,0),MATCH(Calculations_actual!$B18,HaverPull!$B$1:$YE$1,0)))</f>
        <v>18.600000000000001</v>
      </c>
      <c r="CA18" s="81">
        <f>IFERROR(INDEX(HaverPull!$B:$YE,MATCH(Calculations_actual!CA$9,HaverPull!$B:$B,0),MATCH(Calculations_actual!$B18,HaverPull!$B$1:$YE$1,0)),INDEX(HaverPull!$B:$YE,MATCH(Calculations_actual!BZ$9,HaverPull!$B:$B,0),MATCH(Calculations_actual!$B18,HaverPull!$B$1:$YE$1,0)))</f>
        <v>21.2</v>
      </c>
      <c r="CB18" s="81">
        <f>IFERROR(INDEX(HaverPull!$B:$YE,MATCH(Calculations_actual!CB$9,HaverPull!$B:$B,0),MATCH(Calculations_actual!$B18,HaverPull!$B$1:$YE$1,0)),INDEX(HaverPull!$B:$YE,MATCH(Calculations_actual!CA$9,HaverPull!$B:$B,0),MATCH(Calculations_actual!$B18,HaverPull!$B$1:$YE$1,0)))</f>
        <v>22.1</v>
      </c>
      <c r="CC18" s="81">
        <f>IFERROR(INDEX(HaverPull!$B:$YE,MATCH(Calculations_actual!CC$9,HaverPull!$B:$B,0),MATCH(Calculations_actual!$B18,HaverPull!$B$1:$YE$1,0)),INDEX(HaverPull!$B:$YE,MATCH(Calculations_actual!CB$9,HaverPull!$B:$B,0),MATCH(Calculations_actual!$B18,HaverPull!$B$1:$YE$1,0)))</f>
        <v>21.5</v>
      </c>
      <c r="CD18" s="81">
        <f>IFERROR(INDEX(HaverPull!$B:$YE,MATCH(Calculations_actual!CD$9,HaverPull!$B:$B,0),MATCH(Calculations_actual!$B18,HaverPull!$B$1:$YE$1,0)),INDEX(HaverPull!$B:$YE,MATCH(Calculations_actual!CC$9,HaverPull!$B:$B,0),MATCH(Calculations_actual!$B18,HaverPull!$B$1:$YE$1,0)))</f>
        <v>21.8</v>
      </c>
      <c r="CE18" s="81">
        <f>IFERROR(INDEX(HaverPull!$B:$YE,MATCH(Calculations_actual!CE$9,HaverPull!$B:$B,0),MATCH(Calculations_actual!$B18,HaverPull!$B$1:$YE$1,0)),INDEX(HaverPull!$B:$YE,MATCH(Calculations_actual!CD$9,HaverPull!$B:$B,0),MATCH(Calculations_actual!$B18,HaverPull!$B$1:$YE$1,0)))</f>
        <v>22.6</v>
      </c>
      <c r="CF18" s="81">
        <f>IFERROR(INDEX(HaverPull!$B:$YE,MATCH(Calculations_actual!CF$9,HaverPull!$B:$B,0),MATCH(Calculations_actual!$B18,HaverPull!$B$1:$YE$1,0)),INDEX(HaverPull!$B:$YE,MATCH(Calculations_actual!CE$9,HaverPull!$B:$B,0),MATCH(Calculations_actual!$B18,HaverPull!$B$1:$YE$1,0)))</f>
        <v>23.2</v>
      </c>
      <c r="CG18" s="81">
        <f>IFERROR(INDEX(HaverPull!$B:$YE,MATCH(Calculations_actual!CG$9,HaverPull!$B:$B,0),MATCH(Calculations_actual!$B18,HaverPull!$B$1:$YE$1,0)),INDEX(HaverPull!$B:$YE,MATCH(Calculations_actual!CF$9,HaverPull!$B:$B,0),MATCH(Calculations_actual!$B18,HaverPull!$B$1:$YE$1,0)))</f>
        <v>24.7</v>
      </c>
      <c r="CH18" s="81">
        <f>IFERROR(INDEX(HaverPull!$B:$YE,MATCH(Calculations_actual!CH$9,HaverPull!$B:$B,0),MATCH(Calculations_actual!$B18,HaverPull!$B$1:$YE$1,0)),INDEX(HaverPull!$B:$YE,MATCH(Calculations_actual!CG$9,HaverPull!$B:$B,0),MATCH(Calculations_actual!$B18,HaverPull!$B$1:$YE$1,0)))</f>
        <v>24</v>
      </c>
      <c r="CI18" s="81">
        <f>IFERROR(INDEX(HaverPull!$B:$YE,MATCH(Calculations_actual!CI$9,HaverPull!$B:$B,0),MATCH(Calculations_actual!$B18,HaverPull!$B$1:$YE$1,0)),INDEX(HaverPull!$B:$YE,MATCH(Calculations_actual!CH$9,HaverPull!$B:$B,0),MATCH(Calculations_actual!$B18,HaverPull!$B$1:$YE$1,0)))</f>
        <v>21.5</v>
      </c>
      <c r="CJ18" s="81">
        <f>IFERROR(INDEX(HaverPull!$B:$YE,MATCH(Calculations_actual!CJ$9,HaverPull!$B:$B,0),MATCH(Calculations_actual!$B18,HaverPull!$B$1:$YE$1,0)),INDEX(HaverPull!$B:$YE,MATCH(Calculations_actual!CI$9,HaverPull!$B:$B,0),MATCH(Calculations_actual!$B18,HaverPull!$B$1:$YE$1,0)))</f>
        <v>20.8</v>
      </c>
      <c r="CK18" s="81">
        <f>IFERROR(INDEX(HaverPull!$B:$YE,MATCH(Calculations_actual!CK$9,HaverPull!$B:$B,0),MATCH(Calculations_actual!$B18,HaverPull!$B$1:$YE$1,0)),INDEX(HaverPull!$B:$YE,MATCH(Calculations_actual!CJ$9,HaverPull!$B:$B,0),MATCH(Calculations_actual!$B18,HaverPull!$B$1:$YE$1,0)))</f>
        <v>20.5</v>
      </c>
      <c r="CL18" s="81">
        <f>IFERROR(INDEX(HaverPull!$B:$YE,MATCH(Calculations_actual!CL$9,HaverPull!$B:$B,0),MATCH(Calculations_actual!$B18,HaverPull!$B$1:$YE$1,0)),INDEX(HaverPull!$B:$YE,MATCH(Calculations_actual!CK$9,HaverPull!$B:$B,0),MATCH(Calculations_actual!$B18,HaverPull!$B$1:$YE$1,0)))</f>
        <v>20.3</v>
      </c>
      <c r="CM18" s="81">
        <f>IFERROR(INDEX(HaverPull!$B:$YE,MATCH(Calculations_actual!CM$9,HaverPull!$B:$B,0),MATCH(Calculations_actual!$B18,HaverPull!$B$1:$YE$1,0)),INDEX(HaverPull!$B:$YE,MATCH(Calculations_actual!CL$9,HaverPull!$B:$B,0),MATCH(Calculations_actual!$B18,HaverPull!$B$1:$YE$1,0)))</f>
        <v>17.8</v>
      </c>
      <c r="CN18" s="81">
        <f>IFERROR(INDEX(HaverPull!$B:$YE,MATCH(Calculations_actual!CN$9,HaverPull!$B:$B,0),MATCH(Calculations_actual!$B18,HaverPull!$B$1:$YE$1,0)),INDEX(HaverPull!$B:$YE,MATCH(Calculations_actual!CM$9,HaverPull!$B:$B,0),MATCH(Calculations_actual!$B18,HaverPull!$B$1:$YE$1,0)))</f>
        <v>17.399999999999999</v>
      </c>
      <c r="CO18" s="81">
        <f>IFERROR(INDEX(HaverPull!$B:$YE,MATCH(Calculations_actual!CO$9,HaverPull!$B:$B,0),MATCH(Calculations_actual!$B18,HaverPull!$B$1:$YE$1,0)),INDEX(HaverPull!$B:$YE,MATCH(Calculations_actual!CN$9,HaverPull!$B:$B,0),MATCH(Calculations_actual!$B18,HaverPull!$B$1:$YE$1,0)))</f>
        <v>16.2</v>
      </c>
      <c r="CP18" s="81">
        <f>IFERROR(INDEX(HaverPull!$B:$YE,MATCH(Calculations_actual!CP$9,HaverPull!$B:$B,0),MATCH(Calculations_actual!$B18,HaverPull!$B$1:$YE$1,0)),INDEX(HaverPull!$B:$YE,MATCH(Calculations_actual!CO$9,HaverPull!$B:$B,0),MATCH(Calculations_actual!$B18,HaverPull!$B$1:$YE$1,0)))</f>
        <v>15.7</v>
      </c>
      <c r="CQ18" s="81">
        <f>IFERROR(INDEX(HaverPull!$B:$YE,MATCH(Calculations_actual!CQ$9,HaverPull!$B:$B,0),MATCH(Calculations_actual!$B18,HaverPull!$B$1:$YE$1,0)),INDEX(HaverPull!$B:$YE,MATCH(Calculations_actual!CP$9,HaverPull!$B:$B,0),MATCH(Calculations_actual!$B18,HaverPull!$B$1:$YE$1,0)))</f>
        <v>16.399999999999999</v>
      </c>
      <c r="CR18" s="81">
        <f>IFERROR(INDEX(HaverPull!$B:$YE,MATCH(Calculations_actual!CR$9,HaverPull!$B:$B,0),MATCH(Calculations_actual!$B18,HaverPull!$B$1:$YE$1,0)),INDEX(HaverPull!$B:$YE,MATCH(Calculations_actual!CQ$9,HaverPull!$B:$B,0),MATCH(Calculations_actual!$B18,HaverPull!$B$1:$YE$1,0)))</f>
        <v>16</v>
      </c>
      <c r="CS18" s="81">
        <f>IFERROR(INDEX(HaverPull!$B:$YE,MATCH(Calculations_actual!CS$9,HaverPull!$B:$B,0),MATCH(Calculations_actual!$B18,HaverPull!$B$1:$YE$1,0)),INDEX(HaverPull!$B:$YE,MATCH(Calculations_actual!CR$9,HaverPull!$B:$B,0),MATCH(Calculations_actual!$B18,HaverPull!$B$1:$YE$1,0)))</f>
        <v>15.7</v>
      </c>
      <c r="CT18" s="81">
        <f>IFERROR(INDEX(HaverPull!$B:$YE,MATCH(Calculations_actual!CT$9,HaverPull!$B:$B,0),MATCH(Calculations_actual!$B18,HaverPull!$B$1:$YE$1,0)),INDEX(HaverPull!$B:$YE,MATCH(Calculations_actual!CS$9,HaverPull!$B:$B,0),MATCH(Calculations_actual!$B18,HaverPull!$B$1:$YE$1,0)))</f>
        <v>15.8</v>
      </c>
      <c r="CU18" s="81">
        <f>IFERROR(INDEX(HaverPull!$B:$YE,MATCH(Calculations_actual!CU$9,HaverPull!$B:$B,0),MATCH(Calculations_actual!$B18,HaverPull!$B$1:$YE$1,0)),INDEX(HaverPull!$B:$YE,MATCH(Calculations_actual!CT$9,HaverPull!$B:$B,0),MATCH(Calculations_actual!$B18,HaverPull!$B$1:$YE$1,0)))</f>
        <v>18.600000000000001</v>
      </c>
      <c r="CV18" s="81">
        <f>IFERROR(INDEX(HaverPull!$B:$YE,MATCH(Calculations_actual!CV$9,HaverPull!$B:$B,0),MATCH(Calculations_actual!$B18,HaverPull!$B$1:$YE$1,0)),INDEX(HaverPull!$B:$YE,MATCH(Calculations_actual!CU$9,HaverPull!$B:$B,0),MATCH(Calculations_actual!$B18,HaverPull!$B$1:$YE$1,0)))</f>
        <v>19.5</v>
      </c>
      <c r="CW18" s="81">
        <f>IFERROR(INDEX(HaverPull!$B:$YE,MATCH(Calculations_actual!CW$9,HaverPull!$B:$B,0),MATCH(Calculations_actual!$B18,HaverPull!$B$1:$YE$1,0)),INDEX(HaverPull!$B:$YE,MATCH(Calculations_actual!CV$9,HaverPull!$B:$B,0),MATCH(Calculations_actual!$B18,HaverPull!$B$1:$YE$1,0)))</f>
        <v>20.9</v>
      </c>
      <c r="CX18" s="81">
        <f>IFERROR(INDEX(HaverPull!$B:$YE,MATCH(Calculations_actual!CX$9,HaverPull!$B:$B,0),MATCH(Calculations_actual!$B18,HaverPull!$B$1:$YE$1,0)),INDEX(HaverPull!$B:$YE,MATCH(Calculations_actual!CW$9,HaverPull!$B:$B,0),MATCH(Calculations_actual!$B18,HaverPull!$B$1:$YE$1,0)))</f>
        <v>22.9</v>
      </c>
      <c r="CY18" s="81">
        <f>IFERROR(INDEX(HaverPull!$B:$YE,MATCH(Calculations_actual!CY$9,HaverPull!$B:$B,0),MATCH(Calculations_actual!$B18,HaverPull!$B$1:$YE$1,0)),INDEX(HaverPull!$B:$YE,MATCH(Calculations_actual!CX$9,HaverPull!$B:$B,0),MATCH(Calculations_actual!$B18,HaverPull!$B$1:$YE$1,0)))</f>
        <v>22.8</v>
      </c>
      <c r="CZ18" s="81">
        <f>IFERROR(INDEX(HaverPull!$B:$YE,MATCH(Calculations_actual!CZ$9,HaverPull!$B:$B,0),MATCH(Calculations_actual!$B18,HaverPull!$B$1:$YE$1,0)),INDEX(HaverPull!$B:$YE,MATCH(Calculations_actual!CY$9,HaverPull!$B:$B,0),MATCH(Calculations_actual!$B18,HaverPull!$B$1:$YE$1,0)))</f>
        <v>23.8</v>
      </c>
      <c r="DA18" s="81">
        <f>IFERROR(INDEX(HaverPull!$B:$YE,MATCH(Calculations_actual!DA$9,HaverPull!$B:$B,0),MATCH(Calculations_actual!$B18,HaverPull!$B$1:$YE$1,0)),INDEX(HaverPull!$B:$YE,MATCH(Calculations_actual!CZ$9,HaverPull!$B:$B,0),MATCH(Calculations_actual!$B18,HaverPull!$B$1:$YE$1,0)))</f>
        <v>23.6</v>
      </c>
      <c r="DB18" s="81">
        <f>IFERROR(INDEX(HaverPull!$B:$YE,MATCH(Calculations_actual!DB$9,HaverPull!$B:$B,0),MATCH(Calculations_actual!$B18,HaverPull!$B$1:$YE$1,0)),INDEX(HaverPull!$B:$YE,MATCH(Calculations_actual!DA$9,HaverPull!$B:$B,0),MATCH(Calculations_actual!$B18,HaverPull!$B$1:$YE$1,0)))</f>
        <v>23.3</v>
      </c>
      <c r="DC18" s="81">
        <f>IFERROR(INDEX(HaverPull!$B:$YE,MATCH(Calculations_actual!DC$9,HaverPull!$B:$B,0),MATCH(Calculations_actual!$B18,HaverPull!$B$1:$YE$1,0)),INDEX(HaverPull!$B:$YE,MATCH(Calculations_actual!DB$9,HaverPull!$B:$B,0),MATCH(Calculations_actual!$B18,HaverPull!$B$1:$YE$1,0)))</f>
        <v>19.899999999999999</v>
      </c>
      <c r="DD18" s="81">
        <f>IFERROR(INDEX(HaverPull!$B:$YE,MATCH(Calculations_actual!DD$9,HaverPull!$B:$B,0),MATCH(Calculations_actual!$B18,HaverPull!$B$1:$YE$1,0)),INDEX(HaverPull!$B:$YE,MATCH(Calculations_actual!DC$9,HaverPull!$B:$B,0),MATCH(Calculations_actual!$B18,HaverPull!$B$1:$YE$1,0)))</f>
        <v>20</v>
      </c>
      <c r="DE18" s="81">
        <f>IFERROR(INDEX(HaverPull!$B:$YE,MATCH(Calculations_actual!DE$9,HaverPull!$B:$B,0),MATCH(Calculations_actual!$B18,HaverPull!$B$1:$YE$1,0)),INDEX(HaverPull!$B:$YE,MATCH(Calculations_actual!DD$9,HaverPull!$B:$B,0),MATCH(Calculations_actual!$B18,HaverPull!$B$1:$YE$1,0)))</f>
        <v>20.100000000000001</v>
      </c>
      <c r="DF18" s="81">
        <f>IFERROR(INDEX(HaverPull!$B:$YE,MATCH(Calculations_actual!DF$9,HaverPull!$B:$B,0),MATCH(Calculations_actual!$B18,HaverPull!$B$1:$YE$1,0)),INDEX(HaverPull!$B:$YE,MATCH(Calculations_actual!DE$9,HaverPull!$B:$B,0),MATCH(Calculations_actual!$B18,HaverPull!$B$1:$YE$1,0)))</f>
        <v>20.3</v>
      </c>
      <c r="DG18" s="81">
        <f>IFERROR(INDEX(HaverPull!$B:$YE,MATCH(Calculations_actual!DG$9,HaverPull!$B:$B,0),MATCH(Calculations_actual!$B18,HaverPull!$B$1:$YE$1,0)),INDEX(HaverPull!$B:$YE,MATCH(Calculations_actual!DF$9,HaverPull!$B:$B,0),MATCH(Calculations_actual!$B18,HaverPull!$B$1:$YE$1,0)))</f>
        <v>20</v>
      </c>
      <c r="DH18" s="81">
        <f>IFERROR(INDEX(HaverPull!$B:$YE,MATCH(Calculations_actual!DH$9,HaverPull!$B:$B,0),MATCH(Calculations_actual!$B18,HaverPull!$B$1:$YE$1,0)),INDEX(HaverPull!$B:$YE,MATCH(Calculations_actual!DG$9,HaverPull!$B:$B,0),MATCH(Calculations_actual!$B18,HaverPull!$B$1:$YE$1,0)))</f>
        <v>20.5</v>
      </c>
      <c r="DI18" s="81">
        <f>IFERROR(INDEX(HaverPull!$B:$YE,MATCH(Calculations_actual!DI$9,HaverPull!$B:$B,0),MATCH(Calculations_actual!$B18,HaverPull!$B$1:$YE$1,0)),INDEX(HaverPull!$B:$YE,MATCH(Calculations_actual!DH$9,HaverPull!$B:$B,0),MATCH(Calculations_actual!$B18,HaverPull!$B$1:$YE$1,0)))</f>
        <v>20.9</v>
      </c>
      <c r="DJ18" s="81">
        <f>IFERROR(INDEX(HaverPull!$B:$YE,MATCH(Calculations_actual!DJ$9,HaverPull!$B:$B,0),MATCH(Calculations_actual!$B18,HaverPull!$B$1:$YE$1,0)),INDEX(HaverPull!$B:$YE,MATCH(Calculations_actual!DI$9,HaverPull!$B:$B,0),MATCH(Calculations_actual!$B18,HaverPull!$B$1:$YE$1,0)))</f>
        <v>21.3</v>
      </c>
      <c r="DK18" s="81">
        <f>IFERROR(INDEX(HaverPull!$B:$YE,MATCH(Calculations_actual!DK$9,HaverPull!$B:$B,0),MATCH(Calculations_actual!$B18,HaverPull!$B$1:$YE$1,0)),INDEX(HaverPull!$B:$YE,MATCH(Calculations_actual!DJ$9,HaverPull!$B:$B,0),MATCH(Calculations_actual!$B18,HaverPull!$B$1:$YE$1,0)))</f>
        <v>26.4</v>
      </c>
      <c r="DL18" s="81">
        <f>IFERROR(INDEX(HaverPull!$B:$YE,MATCH(Calculations_actual!DL$9,HaverPull!$B:$B,0),MATCH(Calculations_actual!$B18,HaverPull!$B$1:$YE$1,0)),INDEX(HaverPull!$B:$YE,MATCH(Calculations_actual!DK$9,HaverPull!$B:$B,0),MATCH(Calculations_actual!$B18,HaverPull!$B$1:$YE$1,0)))</f>
        <v>26.6</v>
      </c>
      <c r="DM18" s="81">
        <f>IFERROR(INDEX(HaverPull!$B:$YE,MATCH(Calculations_actual!DM$9,HaverPull!$B:$B,0),MATCH(Calculations_actual!$B18,HaverPull!$B$1:$YE$1,0)),INDEX(HaverPull!$B:$YE,MATCH(Calculations_actual!DL$9,HaverPull!$B:$B,0),MATCH(Calculations_actual!$B18,HaverPull!$B$1:$YE$1,0)))</f>
        <v>26.8</v>
      </c>
      <c r="DN18" s="81">
        <f>IFERROR(INDEX(HaverPull!$B:$YE,MATCH(Calculations_actual!DN$9,HaverPull!$B:$B,0),MATCH(Calculations_actual!$B18,HaverPull!$B$1:$YE$1,0)),INDEX(HaverPull!$B:$YE,MATCH(Calculations_actual!DM$9,HaverPull!$B:$B,0),MATCH(Calculations_actual!$B18,HaverPull!$B$1:$YE$1,0)))</f>
        <v>26.6</v>
      </c>
      <c r="DO18" s="81">
        <f>IFERROR(INDEX(HaverPull!$B:$YE,MATCH(Calculations_actual!DO$9,HaverPull!$B:$B,0),MATCH(Calculations_actual!$B18,HaverPull!$B$1:$YE$1,0)),INDEX(HaverPull!$B:$YE,MATCH(Calculations_actual!DN$9,HaverPull!$B:$B,0),MATCH(Calculations_actual!$B18,HaverPull!$B$1:$YE$1,0)))</f>
        <v>24</v>
      </c>
      <c r="DP18" s="81">
        <f>IFERROR(INDEX(HaverPull!$B:$YE,MATCH(Calculations_actual!DP$9,HaverPull!$B:$B,0),MATCH(Calculations_actual!$B18,HaverPull!$B$1:$YE$1,0)),INDEX(HaverPull!$B:$YE,MATCH(Calculations_actual!DO$9,HaverPull!$B:$B,0),MATCH(Calculations_actual!$B18,HaverPull!$B$1:$YE$1,0)))</f>
        <v>24.6</v>
      </c>
      <c r="DQ18" s="81">
        <f>IFERROR(INDEX(HaverPull!$B:$YE,MATCH(Calculations_actual!DQ$9,HaverPull!$B:$B,0),MATCH(Calculations_actual!$B18,HaverPull!$B$1:$YE$1,0)),INDEX(HaverPull!$B:$YE,MATCH(Calculations_actual!DP$9,HaverPull!$B:$B,0),MATCH(Calculations_actual!$B18,HaverPull!$B$1:$YE$1,0)))</f>
        <v>25.3</v>
      </c>
      <c r="DR18" s="81">
        <f>IFERROR(INDEX(HaverPull!$B:$YE,MATCH(Calculations_actual!DR$9,HaverPull!$B:$B,0),MATCH(Calculations_actual!$B18,HaverPull!$B$1:$YE$1,0)),INDEX(HaverPull!$B:$YE,MATCH(Calculations_actual!DQ$9,HaverPull!$B:$B,0),MATCH(Calculations_actual!$B18,HaverPull!$B$1:$YE$1,0)))</f>
        <v>27.7</v>
      </c>
      <c r="DS18" s="81">
        <f>IFERROR(INDEX(HaverPull!$B:$YE,MATCH(Calculations_actual!DS$9,HaverPull!$B:$B,0),MATCH(Calculations_actual!$B18,HaverPull!$B$1:$YE$1,0)),INDEX(HaverPull!$B:$YE,MATCH(Calculations_actual!DR$9,HaverPull!$B:$B,0),MATCH(Calculations_actual!$B18,HaverPull!$B$1:$YE$1,0)))</f>
        <v>24.7</v>
      </c>
      <c r="DT18" s="81">
        <f>IFERROR(INDEX(HaverPull!$B:$YE,MATCH(Calculations_actual!DT$9,HaverPull!$B:$B,0),MATCH(Calculations_actual!$B18,HaverPull!$B$1:$YE$1,0)),INDEX(HaverPull!$B:$YE,MATCH(Calculations_actual!DS$9,HaverPull!$B:$B,0),MATCH(Calculations_actual!$B18,HaverPull!$B$1:$YE$1,0)))</f>
        <v>25</v>
      </c>
      <c r="DU18" s="81">
        <f>IFERROR(INDEX(HaverPull!$B:$YE,MATCH(Calculations_actual!DU$9,HaverPull!$B:$B,0),MATCH(Calculations_actual!$B18,HaverPull!$B$1:$YE$1,0)),INDEX(HaverPull!$B:$YE,MATCH(Calculations_actual!DT$9,HaverPull!$B:$B,0),MATCH(Calculations_actual!$B18,HaverPull!$B$1:$YE$1,0)))</f>
        <v>25.6</v>
      </c>
      <c r="DV18" s="81">
        <f>IFERROR(INDEX(HaverPull!$B:$YE,MATCH(Calculations_actual!DV$9,HaverPull!$B:$B,0),MATCH(Calculations_actual!$B18,HaverPull!$B$1:$YE$1,0)),INDEX(HaverPull!$B:$YE,MATCH(Calculations_actual!DU$9,HaverPull!$B:$B,0),MATCH(Calculations_actual!$B18,HaverPull!$B$1:$YE$1,0)))</f>
        <v>26.1</v>
      </c>
      <c r="DW18" s="81">
        <f>IFERROR(INDEX(HaverPull!$B:$YE,MATCH(Calculations_actual!DW$9,HaverPull!$B:$B,0),MATCH(Calculations_actual!$B18,HaverPull!$B$1:$YE$1,0)),INDEX(HaverPull!$B:$YE,MATCH(Calculations_actual!DV$9,HaverPull!$B:$B,0),MATCH(Calculations_actual!$B18,HaverPull!$B$1:$YE$1,0)))</f>
        <v>29.8</v>
      </c>
      <c r="DX18" s="81">
        <f>IFERROR(INDEX(HaverPull!$B:$YE,MATCH(Calculations_actual!DX$9,HaverPull!$B:$B,0),MATCH(Calculations_actual!$B18,HaverPull!$B$1:$YE$1,0)),INDEX(HaverPull!$B:$YE,MATCH(Calculations_actual!DW$9,HaverPull!$B:$B,0),MATCH(Calculations_actual!$B18,HaverPull!$B$1:$YE$1,0)))</f>
        <v>28</v>
      </c>
      <c r="DY18" s="81">
        <f>IFERROR(INDEX(HaverPull!$B:$YE,MATCH(Calculations_actual!DY$9,HaverPull!$B:$B,0),MATCH(Calculations_actual!$B18,HaverPull!$B$1:$YE$1,0)),INDEX(HaverPull!$B:$YE,MATCH(Calculations_actual!DX$9,HaverPull!$B:$B,0),MATCH(Calculations_actual!$B18,HaverPull!$B$1:$YE$1,0)))</f>
        <v>26.4</v>
      </c>
      <c r="DZ18" s="81">
        <f>IFERROR(INDEX(HaverPull!$B:$YE,MATCH(Calculations_actual!DZ$9,HaverPull!$B:$B,0),MATCH(Calculations_actual!$B18,HaverPull!$B$1:$YE$1,0)),INDEX(HaverPull!$B:$YE,MATCH(Calculations_actual!DY$9,HaverPull!$B:$B,0),MATCH(Calculations_actual!$B18,HaverPull!$B$1:$YE$1,0)))</f>
        <v>24.2</v>
      </c>
      <c r="EA18" s="81">
        <f>IFERROR(INDEX(HaverPull!$B:$YE,MATCH(Calculations_actual!EA$9,HaverPull!$B:$B,0),MATCH(Calculations_actual!$B18,HaverPull!$B$1:$YE$1,0)),INDEX(HaverPull!$B:$YE,MATCH(Calculations_actual!DZ$9,HaverPull!$B:$B,0),MATCH(Calculations_actual!$B18,HaverPull!$B$1:$YE$1,0)))</f>
        <v>25.3</v>
      </c>
      <c r="EB18" s="81">
        <f>IFERROR(INDEX(HaverPull!$B:$YE,MATCH(Calculations_actual!EB$9,HaverPull!$B:$B,0),MATCH(Calculations_actual!$B18,HaverPull!$B$1:$YE$1,0)),INDEX(HaverPull!$B:$YE,MATCH(Calculations_actual!EA$9,HaverPull!$B:$B,0),MATCH(Calculations_actual!$B18,HaverPull!$B$1:$YE$1,0)))</f>
        <v>25.3</v>
      </c>
      <c r="EC18" s="81">
        <f>IFERROR(INDEX(HaverPull!$B:$YE,MATCH(Calculations_actual!EC$9,HaverPull!$B:$B,0),MATCH(Calculations_actual!$B18,HaverPull!$B$1:$YE$1,0)),INDEX(HaverPull!$B:$YE,MATCH(Calculations_actual!EB$9,HaverPull!$B:$B,0),MATCH(Calculations_actual!$B18,HaverPull!$B$1:$YE$1,0)))</f>
        <v>24.3</v>
      </c>
      <c r="ED18" s="81">
        <f>IFERROR(INDEX(HaverPull!$B:$YE,MATCH(Calculations_actual!ED$9,HaverPull!$B:$B,0),MATCH(Calculations_actual!$B18,HaverPull!$B$1:$YE$1,0)),INDEX(HaverPull!$B:$YE,MATCH(Calculations_actual!EC$9,HaverPull!$B:$B,0),MATCH(Calculations_actual!$B18,HaverPull!$B$1:$YE$1,0)))</f>
        <v>23.1</v>
      </c>
      <c r="EE18" s="81">
        <f>IFERROR(INDEX(HaverPull!$B:$YE,MATCH(Calculations_actual!EE$9,HaverPull!$B:$B,0),MATCH(Calculations_actual!$B18,HaverPull!$B$1:$YE$1,0)),INDEX(HaverPull!$B:$YE,MATCH(Calculations_actual!ED$9,HaverPull!$B:$B,0),MATCH(Calculations_actual!$B18,HaverPull!$B$1:$YE$1,0)))</f>
        <v>23.8</v>
      </c>
      <c r="EF18" s="81">
        <f>IFERROR(INDEX(HaverPull!$B:$YE,MATCH(Calculations_actual!EF$9,HaverPull!$B:$B,0),MATCH(Calculations_actual!$B18,HaverPull!$B$1:$YE$1,0)),INDEX(HaverPull!$B:$YE,MATCH(Calculations_actual!EE$9,HaverPull!$B:$B,0),MATCH(Calculations_actual!$B18,HaverPull!$B$1:$YE$1,0)))</f>
        <v>22.8</v>
      </c>
      <c r="EG18" s="81">
        <f>IFERROR(INDEX(HaverPull!$B:$YE,MATCH(Calculations_actual!EG$9,HaverPull!$B:$B,0),MATCH(Calculations_actual!$B18,HaverPull!$B$1:$YE$1,0)),INDEX(HaverPull!$B:$YE,MATCH(Calculations_actual!EF$9,HaverPull!$B:$B,0),MATCH(Calculations_actual!$B18,HaverPull!$B$1:$YE$1,0)))</f>
        <v>21.4</v>
      </c>
      <c r="EH18" s="81">
        <f>IFERROR(INDEX(HaverPull!$B:$YE,MATCH(Calculations_actual!EH$9,HaverPull!$B:$B,0),MATCH(Calculations_actual!$B18,HaverPull!$B$1:$YE$1,0)),INDEX(HaverPull!$B:$YE,MATCH(Calculations_actual!EG$9,HaverPull!$B:$B,0),MATCH(Calculations_actual!$B18,HaverPull!$B$1:$YE$1,0)))</f>
        <v>20.100000000000001</v>
      </c>
      <c r="EI18" s="81">
        <f>IFERROR(INDEX(HaverPull!$B:$YE,MATCH(Calculations_actual!EI$9,HaverPull!$B:$B,0),MATCH(Calculations_actual!$B18,HaverPull!$B$1:$YE$1,0)),INDEX(HaverPull!$B:$YE,MATCH(Calculations_actual!EH$9,HaverPull!$B:$B,0),MATCH(Calculations_actual!$B18,HaverPull!$B$1:$YE$1,0)))</f>
        <v>17.2</v>
      </c>
      <c r="EJ18" s="81">
        <f>IFERROR(INDEX(HaverPull!$B:$YE,MATCH(Calculations_actual!EJ$9,HaverPull!$B:$B,0),MATCH(Calculations_actual!$B18,HaverPull!$B$1:$YE$1,0)),INDEX(HaverPull!$B:$YE,MATCH(Calculations_actual!EI$9,HaverPull!$B:$B,0),MATCH(Calculations_actual!$B18,HaverPull!$B$1:$YE$1,0)))</f>
        <v>17.2</v>
      </c>
      <c r="EK18" s="81">
        <f>IFERROR(INDEX(HaverPull!$B:$YE,MATCH(Calculations_actual!EK$9,HaverPull!$B:$B,0),MATCH(Calculations_actual!$B18,HaverPull!$B$1:$YE$1,0)),INDEX(HaverPull!$B:$YE,MATCH(Calculations_actual!EJ$9,HaverPull!$B:$B,0),MATCH(Calculations_actual!$B18,HaverPull!$B$1:$YE$1,0)))</f>
        <v>18.100000000000001</v>
      </c>
      <c r="EL18" s="81">
        <f>IFERROR(INDEX(HaverPull!$B:$YE,MATCH(Calculations_actual!EL$9,HaverPull!$B:$B,0),MATCH(Calculations_actual!$B18,HaverPull!$B$1:$YE$1,0)),INDEX(HaverPull!$B:$YE,MATCH(Calculations_actual!EK$9,HaverPull!$B:$B,0),MATCH(Calculations_actual!$B18,HaverPull!$B$1:$YE$1,0)))</f>
        <v>19.8</v>
      </c>
      <c r="EM18" s="81">
        <f>IFERROR(INDEX(HaverPull!$B:$YE,MATCH(Calculations_actual!EM$9,HaverPull!$B:$B,0),MATCH(Calculations_actual!$B18,HaverPull!$B$1:$YE$1,0)),INDEX(HaverPull!$B:$YE,MATCH(Calculations_actual!EL$9,HaverPull!$B:$B,0),MATCH(Calculations_actual!$B18,HaverPull!$B$1:$YE$1,0)))</f>
        <v>18.5</v>
      </c>
      <c r="EN18" s="81">
        <f>IFERROR(INDEX(HaverPull!$B:$YE,MATCH(Calculations_actual!EN$9,HaverPull!$B:$B,0),MATCH(Calculations_actual!$B18,HaverPull!$B$1:$YE$1,0)),INDEX(HaverPull!$B:$YE,MATCH(Calculations_actual!EM$9,HaverPull!$B:$B,0),MATCH(Calculations_actual!$B18,HaverPull!$B$1:$YE$1,0)))</f>
        <v>20.6</v>
      </c>
      <c r="EO18" s="81">
        <f>IFERROR(INDEX(HaverPull!$B:$YE,MATCH(Calculations_actual!EO$9,HaverPull!$B:$B,0),MATCH(Calculations_actual!$B18,HaverPull!$B$1:$YE$1,0)),INDEX(HaverPull!$B:$YE,MATCH(Calculations_actual!EN$9,HaverPull!$B:$B,0),MATCH(Calculations_actual!$B18,HaverPull!$B$1:$YE$1,0)))</f>
        <v>21.6</v>
      </c>
      <c r="EP18" s="81">
        <f>IFERROR(INDEX(HaverPull!$B:$YE,MATCH(Calculations_actual!EP$9,HaverPull!$B:$B,0),MATCH(Calculations_actual!$B18,HaverPull!$B$1:$YE$1,0)),INDEX(HaverPull!$B:$YE,MATCH(Calculations_actual!EO$9,HaverPull!$B:$B,0),MATCH(Calculations_actual!$B18,HaverPull!$B$1:$YE$1,0)))</f>
        <v>25.1</v>
      </c>
      <c r="EQ18" s="81">
        <f>IFERROR(INDEX(HaverPull!$B:$YE,MATCH(Calculations_actual!EQ$9,HaverPull!$B:$B,0),MATCH(Calculations_actual!$B18,HaverPull!$B$1:$YE$1,0)),INDEX(HaverPull!$B:$YE,MATCH(Calculations_actual!EP$9,HaverPull!$B:$B,0),MATCH(Calculations_actual!$B18,HaverPull!$B$1:$YE$1,0)))</f>
        <v>26.6</v>
      </c>
      <c r="ER18" s="81">
        <f>IFERROR(INDEX(HaverPull!$B:$YE,MATCH(Calculations_actual!ER$9,HaverPull!$B:$B,0),MATCH(Calculations_actual!$B18,HaverPull!$B$1:$YE$1,0)),INDEX(HaverPull!$B:$YE,MATCH(Calculations_actual!EQ$9,HaverPull!$B:$B,0),MATCH(Calculations_actual!$B18,HaverPull!$B$1:$YE$1,0)))</f>
        <v>28.9</v>
      </c>
      <c r="ES18" s="81">
        <f>IFERROR(INDEX(HaverPull!$B:$YE,MATCH(Calculations_actual!ES$9,HaverPull!$B:$B,0),MATCH(Calculations_actual!$B18,HaverPull!$B$1:$YE$1,0)),INDEX(HaverPull!$B:$YE,MATCH(Calculations_actual!ER$9,HaverPull!$B:$B,0),MATCH(Calculations_actual!$B18,HaverPull!$B$1:$YE$1,0)))</f>
        <v>30.7</v>
      </c>
      <c r="ET18" s="81">
        <f>IFERROR(INDEX(HaverPull!$B:$YE,MATCH(Calculations_actual!ET$9,HaverPull!$B:$B,0),MATCH(Calculations_actual!$B18,HaverPull!$B$1:$YE$1,0)),INDEX(HaverPull!$B:$YE,MATCH(Calculations_actual!ES$9,HaverPull!$B:$B,0),MATCH(Calculations_actual!$B18,HaverPull!$B$1:$YE$1,0)))</f>
        <v>30</v>
      </c>
      <c r="EU18" s="81">
        <f>IFERROR(INDEX(HaverPull!$B:$YE,MATCH(Calculations_actual!EU$9,HaverPull!$B:$B,0),MATCH(Calculations_actual!$B18,HaverPull!$B$1:$YE$1,0)),INDEX(HaverPull!$B:$YE,MATCH(Calculations_actual!ET$9,HaverPull!$B:$B,0),MATCH(Calculations_actual!$B18,HaverPull!$B$1:$YE$1,0)))</f>
        <v>38.4</v>
      </c>
      <c r="EV18" s="81">
        <f>IFERROR(INDEX(HaverPull!$B:$YE,MATCH(Calculations_actual!EV$9,HaverPull!$B:$B,0),MATCH(Calculations_actual!$B18,HaverPull!$B$1:$YE$1,0)),INDEX(HaverPull!$B:$YE,MATCH(Calculations_actual!EU$9,HaverPull!$B:$B,0),MATCH(Calculations_actual!$B18,HaverPull!$B$1:$YE$1,0)))</f>
        <v>36.200000000000003</v>
      </c>
      <c r="EW18" s="81">
        <f>IFERROR(INDEX(HaverPull!$B:$YE,MATCH(Calculations_actual!EW$9,HaverPull!$B:$B,0),MATCH(Calculations_actual!$B18,HaverPull!$B$1:$YE$1,0)),INDEX(HaverPull!$B:$YE,MATCH(Calculations_actual!EV$9,HaverPull!$B:$B,0),MATCH(Calculations_actual!$B18,HaverPull!$B$1:$YE$1,0)))</f>
        <v>34.5</v>
      </c>
      <c r="EX18" s="81">
        <f>IFERROR(INDEX(HaverPull!$B:$YE,MATCH(Calculations_actual!EX$9,HaverPull!$B:$B,0),MATCH(Calculations_actual!$B18,HaverPull!$B$1:$YE$1,0)),INDEX(HaverPull!$B:$YE,MATCH(Calculations_actual!EW$9,HaverPull!$B:$B,0),MATCH(Calculations_actual!$B18,HaverPull!$B$1:$YE$1,0)))</f>
        <v>29.3</v>
      </c>
      <c r="EY18" s="81">
        <f>IFERROR(INDEX(HaverPull!$B:$YE,MATCH(Calculations_actual!EY$9,HaverPull!$B:$B,0),MATCH(Calculations_actual!$B18,HaverPull!$B$1:$YE$1,0)),INDEX(HaverPull!$B:$YE,MATCH(Calculations_actual!EX$9,HaverPull!$B:$B,0),MATCH(Calculations_actual!$B18,HaverPull!$B$1:$YE$1,0)))</f>
        <v>35.200000000000003</v>
      </c>
      <c r="EZ18" s="81">
        <f>IFERROR(INDEX(HaverPull!$B:$YE,MATCH(Calculations_actual!EZ$9,HaverPull!$B:$B,0),MATCH(Calculations_actual!$B18,HaverPull!$B$1:$YE$1,0)),INDEX(HaverPull!$B:$YE,MATCH(Calculations_actual!EY$9,HaverPull!$B:$B,0),MATCH(Calculations_actual!$B18,HaverPull!$B$1:$YE$1,0)))</f>
        <v>36.700000000000003</v>
      </c>
      <c r="FA18" s="81">
        <f>IFERROR(INDEX(HaverPull!$B:$YE,MATCH(Calculations_actual!FA$9,HaverPull!$B:$B,0),MATCH(Calculations_actual!$B18,HaverPull!$B$1:$YE$1,0)),INDEX(HaverPull!$B:$YE,MATCH(Calculations_actual!EZ$9,HaverPull!$B:$B,0),MATCH(Calculations_actual!$B18,HaverPull!$B$1:$YE$1,0)))</f>
        <v>20.6</v>
      </c>
      <c r="FB18" s="81">
        <f>IFERROR(INDEX(HaverPull!$B:$YE,MATCH(Calculations_actual!FB$9,HaverPull!$B:$B,0),MATCH(Calculations_actual!$B18,HaverPull!$B$1:$YE$1,0)),INDEX(HaverPull!$B:$YE,MATCH(Calculations_actual!FA$9,HaverPull!$B:$B,0),MATCH(Calculations_actual!$B18,HaverPull!$B$1:$YE$1,0)))</f>
        <v>34.299999999999997</v>
      </c>
      <c r="FC18" s="81">
        <f>IFERROR(INDEX(HaverPull!$B:$YE,MATCH(Calculations_actual!FC$9,HaverPull!$B:$B,0),MATCH(Calculations_actual!$B18,HaverPull!$B$1:$YE$1,0)),INDEX(HaverPull!$B:$YE,MATCH(Calculations_actual!FB$9,HaverPull!$B:$B,0),MATCH(Calculations_actual!$B18,HaverPull!$B$1:$YE$1,0)))</f>
        <v>21.6</v>
      </c>
      <c r="FD18" s="81">
        <f>IFERROR(INDEX(HaverPull!$B:$YE,MATCH(Calculations_actual!FD$9,HaverPull!$B:$B,0),MATCH(Calculations_actual!$B18,HaverPull!$B$1:$YE$1,0)),INDEX(HaverPull!$B:$YE,MATCH(Calculations_actual!FC$9,HaverPull!$B:$B,0),MATCH(Calculations_actual!$B18,HaverPull!$B$1:$YE$1,0)))</f>
        <v>35.6</v>
      </c>
      <c r="FE18" s="81">
        <f>IFERROR(INDEX(HaverPull!$B:$YE,MATCH(Calculations_actual!FE$9,HaverPull!$B:$B,0),MATCH(Calculations_actual!$B18,HaverPull!$B$1:$YE$1,0)),INDEX(HaverPull!$B:$YE,MATCH(Calculations_actual!FD$9,HaverPull!$B:$B,0),MATCH(Calculations_actual!$B18,HaverPull!$B$1:$YE$1,0)))</f>
        <v>57.5</v>
      </c>
      <c r="FF18" s="81">
        <f>IFERROR(INDEX(HaverPull!$B:$YE,MATCH(Calculations_actual!FF$9,HaverPull!$B:$B,0),MATCH(Calculations_actual!$B18,HaverPull!$B$1:$YE$1,0)),INDEX(HaverPull!$B:$YE,MATCH(Calculations_actual!FE$9,HaverPull!$B:$B,0),MATCH(Calculations_actual!$B18,HaverPull!$B$1:$YE$1,0)))</f>
        <v>75.099999999999994</v>
      </c>
      <c r="FG18" s="81">
        <f>IFERROR(INDEX(HaverPull!$B:$YE,MATCH(Calculations_actual!FG$9,HaverPull!$B:$B,0),MATCH(Calculations_actual!$B18,HaverPull!$B$1:$YE$1,0)),INDEX(HaverPull!$B:$YE,MATCH(Calculations_actual!FF$9,HaverPull!$B:$B,0),MATCH(Calculations_actual!$B18,HaverPull!$B$1:$YE$1,0)))</f>
        <v>72.099999999999994</v>
      </c>
      <c r="FH18" s="81">
        <f>IFERROR(INDEX(HaverPull!$B:$YE,MATCH(Calculations_actual!FH$9,HaverPull!$B:$B,0),MATCH(Calculations_actual!$B18,HaverPull!$B$1:$YE$1,0)),INDEX(HaverPull!$B:$YE,MATCH(Calculations_actual!FG$9,HaverPull!$B:$B,0),MATCH(Calculations_actual!$B18,HaverPull!$B$1:$YE$1,0)))</f>
        <v>70.2</v>
      </c>
      <c r="FI18" s="81">
        <f>IFERROR(INDEX(HaverPull!$B:$YE,MATCH(Calculations_actual!FI$9,HaverPull!$B:$B,0),MATCH(Calculations_actual!$B18,HaverPull!$B$1:$YE$1,0)),INDEX(HaverPull!$B:$YE,MATCH(Calculations_actual!FH$9,HaverPull!$B:$B,0),MATCH(Calculations_actual!$B18,HaverPull!$B$1:$YE$1,0)))</f>
        <v>85.7</v>
      </c>
      <c r="FJ18" s="81">
        <f>IFERROR(INDEX(HaverPull!$B:$YE,MATCH(Calculations_actual!FJ$9,HaverPull!$B:$B,0),MATCH(Calculations_actual!$B18,HaverPull!$B$1:$YE$1,0)),INDEX(HaverPull!$B:$YE,MATCH(Calculations_actual!FI$9,HaverPull!$B:$B,0),MATCH(Calculations_actual!$B18,HaverPull!$B$1:$YE$1,0)))</f>
        <v>89.1</v>
      </c>
      <c r="FK18" s="81">
        <f>IFERROR(INDEX(HaverPull!$B:$YE,MATCH(Calculations_actual!FK$9,HaverPull!$B:$B,0),MATCH(Calculations_actual!$B18,HaverPull!$B$1:$YE$1,0)),INDEX(HaverPull!$B:$YE,MATCH(Calculations_actual!FJ$9,HaverPull!$B:$B,0),MATCH(Calculations_actual!$B18,HaverPull!$B$1:$YE$1,0)))</f>
        <v>90</v>
      </c>
      <c r="FL18" s="81">
        <f>IFERROR(INDEX(HaverPull!$B:$YE,MATCH(Calculations_actual!FL$9,HaverPull!$B:$B,0),MATCH(Calculations_actual!$B18,HaverPull!$B$1:$YE$1,0)),INDEX(HaverPull!$B:$YE,MATCH(Calculations_actual!FK$9,HaverPull!$B:$B,0),MATCH(Calculations_actual!$B18,HaverPull!$B$1:$YE$1,0)))</f>
        <v>79.2</v>
      </c>
      <c r="FM18" s="81">
        <f>IFERROR(INDEX(HaverPull!$B:$YE,MATCH(Calculations_actual!FM$9,HaverPull!$B:$B,0),MATCH(Calculations_actual!$B18,HaverPull!$B$1:$YE$1,0)),INDEX(HaverPull!$B:$YE,MATCH(Calculations_actual!FL$9,HaverPull!$B:$B,0),MATCH(Calculations_actual!$B18,HaverPull!$B$1:$YE$1,0)))</f>
        <v>68.5</v>
      </c>
      <c r="FN18" s="81">
        <f>IFERROR(INDEX(HaverPull!$B:$YE,MATCH(Calculations_actual!FN$9,HaverPull!$B:$B,0),MATCH(Calculations_actual!$B18,HaverPull!$B$1:$YE$1,0)),INDEX(HaverPull!$B:$YE,MATCH(Calculations_actual!FM$9,HaverPull!$B:$B,0),MATCH(Calculations_actual!$B18,HaverPull!$B$1:$YE$1,0)))</f>
        <v>64</v>
      </c>
      <c r="FO18" s="81">
        <f>IFERROR(INDEX(HaverPull!$B:$YE,MATCH(Calculations_actual!FO$9,HaverPull!$B:$B,0),MATCH(Calculations_actual!$B18,HaverPull!$B$1:$YE$1,0)),INDEX(HaverPull!$B:$YE,MATCH(Calculations_actual!FN$9,HaverPull!$B:$B,0),MATCH(Calculations_actual!$B18,HaverPull!$B$1:$YE$1,0)))</f>
        <v>99.6</v>
      </c>
      <c r="FP18" s="81">
        <f>IFERROR(INDEX(HaverPull!$B:$YE,MATCH(Calculations_actual!FP$9,HaverPull!$B:$B,0),MATCH(Calculations_actual!$B18,HaverPull!$B$1:$YE$1,0)),INDEX(HaverPull!$B:$YE,MATCH(Calculations_actual!FO$9,HaverPull!$B:$B,0),MATCH(Calculations_actual!$B18,HaverPull!$B$1:$YE$1,0)))</f>
        <v>90.3</v>
      </c>
      <c r="FQ18" s="81">
        <f>IFERROR(INDEX(HaverPull!$B:$YE,MATCH(Calculations_actual!FQ$9,HaverPull!$B:$B,0),MATCH(Calculations_actual!$B18,HaverPull!$B$1:$YE$1,0)),INDEX(HaverPull!$B:$YE,MATCH(Calculations_actual!FP$9,HaverPull!$B:$B,0),MATCH(Calculations_actual!$B18,HaverPull!$B$1:$YE$1,0)))</f>
        <v>85</v>
      </c>
      <c r="FR18" s="81">
        <f>IFERROR(INDEX(HaverPull!$B:$YE,MATCH(Calculations_actual!FR$9,HaverPull!$B:$B,0),MATCH(Calculations_actual!$B18,HaverPull!$B$1:$YE$1,0)),INDEX(HaverPull!$B:$YE,MATCH(Calculations_actual!FQ$9,HaverPull!$B:$B,0),MATCH(Calculations_actual!$B18,HaverPull!$B$1:$YE$1,0)))</f>
        <v>78.8</v>
      </c>
      <c r="FS18" s="81">
        <f>IFERROR(INDEX(HaverPull!$B:$YE,MATCH(Calculations_actual!FS$9,HaverPull!$B:$B,0),MATCH(Calculations_actual!$B18,HaverPull!$B$1:$YE$1,0)),INDEX(HaverPull!$B:$YE,MATCH(Calculations_actual!FR$9,HaverPull!$B:$B,0),MATCH(Calculations_actual!$B18,HaverPull!$B$1:$YE$1,0)))</f>
        <v>67.599999999999994</v>
      </c>
      <c r="FT18" s="81">
        <f>IFERROR(INDEX(HaverPull!$B:$YE,MATCH(Calculations_actual!FT$9,HaverPull!$B:$B,0),MATCH(Calculations_actual!$B18,HaverPull!$B$1:$YE$1,0)),INDEX(HaverPull!$B:$YE,MATCH(Calculations_actual!FS$9,HaverPull!$B:$B,0),MATCH(Calculations_actual!$B18,HaverPull!$B$1:$YE$1,0)))</f>
        <v>76.3</v>
      </c>
      <c r="FU18" s="81">
        <f>IFERROR(INDEX(HaverPull!$B:$YE,MATCH(Calculations_actual!FU$9,HaverPull!$B:$B,0),MATCH(Calculations_actual!$B18,HaverPull!$B$1:$YE$1,0)),INDEX(HaverPull!$B:$YE,MATCH(Calculations_actual!FT$9,HaverPull!$B:$B,0),MATCH(Calculations_actual!$B18,HaverPull!$B$1:$YE$1,0)))</f>
        <v>84.3</v>
      </c>
      <c r="FV18" s="81">
        <f>IFERROR(INDEX(HaverPull!$B:$YE,MATCH(Calculations_actual!FV$9,HaverPull!$B:$B,0),MATCH(Calculations_actual!$B18,HaverPull!$B$1:$YE$1,0)),INDEX(HaverPull!$B:$YE,MATCH(Calculations_actual!FU$9,HaverPull!$B:$B,0),MATCH(Calculations_actual!$B18,HaverPull!$B$1:$YE$1,0)))</f>
        <v>90.4</v>
      </c>
      <c r="FW18" s="81">
        <f>IFERROR(INDEX(HaverPull!$B:$YE,MATCH(Calculations_actual!FW$9,HaverPull!$B:$B,0),MATCH(Calculations_actual!$B18,HaverPull!$B$1:$YE$1,0)),INDEX(HaverPull!$B:$YE,MATCH(Calculations_actual!FV$9,HaverPull!$B:$B,0),MATCH(Calculations_actual!$B18,HaverPull!$B$1:$YE$1,0)))</f>
        <v>101.8</v>
      </c>
      <c r="FX18" s="81">
        <f>IFERROR(INDEX(HaverPull!$B:$YE,MATCH(Calculations_actual!FX$9,HaverPull!$B:$B,0),MATCH(Calculations_actual!$B18,HaverPull!$B$1:$YE$1,0)),INDEX(HaverPull!$B:$YE,MATCH(Calculations_actual!FW$9,HaverPull!$B:$B,0),MATCH(Calculations_actual!$B18,HaverPull!$B$1:$YE$1,0)))</f>
        <v>101.9</v>
      </c>
      <c r="FY18" s="81">
        <f>IFERROR(INDEX(HaverPull!$B:$YE,MATCH(Calculations_actual!FY$9,HaverPull!$B:$B,0),MATCH(Calculations_actual!$B18,HaverPull!$B$1:$YE$1,0)),INDEX(HaverPull!$B:$YE,MATCH(Calculations_actual!FX$9,HaverPull!$B:$B,0),MATCH(Calculations_actual!$B18,HaverPull!$B$1:$YE$1,0)))</f>
        <v>92.6</v>
      </c>
      <c r="FZ18" s="81">
        <f>IFERROR(INDEX(HaverPull!$B:$YE,MATCH(Calculations_actual!FZ$9,HaverPull!$B:$B,0),MATCH(Calculations_actual!$B18,HaverPull!$B$1:$YE$1,0)),INDEX(HaverPull!$B:$YE,MATCH(Calculations_actual!FY$9,HaverPull!$B:$B,0),MATCH(Calculations_actual!$B18,HaverPull!$B$1:$YE$1,0)))</f>
        <v>91.4</v>
      </c>
      <c r="GA18" s="81">
        <f>IFERROR(INDEX(HaverPull!$B:$YE,MATCH(Calculations_actual!GA$9,HaverPull!$B:$B,0),MATCH(Calculations_actual!$B18,HaverPull!$B$1:$YE$1,0)),INDEX(HaverPull!$B:$YE,MATCH(Calculations_actual!FZ$9,HaverPull!$B:$B,0),MATCH(Calculations_actual!$B18,HaverPull!$B$1:$YE$1,0)))</f>
        <v>86.4</v>
      </c>
      <c r="GB18" s="81">
        <f>IFERROR(INDEX(HaverPull!$B:$YE,MATCH(Calculations_actual!GB$9,HaverPull!$B:$B,0),MATCH(Calculations_actual!$B18,HaverPull!$B$1:$YE$1,0)),INDEX(HaverPull!$B:$YE,MATCH(Calculations_actual!GA$9,HaverPull!$B:$B,0),MATCH(Calculations_actual!$B18,HaverPull!$B$1:$YE$1,0)))</f>
        <v>91.5</v>
      </c>
      <c r="GC18" s="81">
        <f>IFERROR(INDEX(HaverPull!$B:$YE,MATCH(Calculations_actual!GC$9,HaverPull!$B:$B,0),MATCH(Calculations_actual!$B18,HaverPull!$B$1:$YE$1,0)),INDEX(HaverPull!$B:$YE,MATCH(Calculations_actual!GB$9,HaverPull!$B:$B,0),MATCH(Calculations_actual!$B18,HaverPull!$B$1:$YE$1,0)))</f>
        <v>94.2</v>
      </c>
      <c r="GD18" s="81">
        <f>IFERROR(INDEX(HaverPull!$B:$YE,MATCH(Calculations_actual!GD$9,HaverPull!$B:$B,0),MATCH(Calculations_actual!$B18,HaverPull!$B$1:$YE$1,0)),INDEX(HaverPull!$B:$YE,MATCH(Calculations_actual!GC$9,HaverPull!$B:$B,0),MATCH(Calculations_actual!$B18,HaverPull!$B$1:$YE$1,0)))</f>
        <v>169.8</v>
      </c>
      <c r="GE18" s="81">
        <f>IFERROR(INDEX(HaverPull!$B:$YE,MATCH(Calculations_actual!GE$9,HaverPull!$B:$B,0),MATCH(Calculations_actual!$B18,HaverPull!$B$1:$YE$1,0)),INDEX(HaverPull!$B:$YE,MATCH(Calculations_actual!GD$9,HaverPull!$B:$B,0),MATCH(Calculations_actual!$B18,HaverPull!$B$1:$YE$1,0)))</f>
        <v>101</v>
      </c>
      <c r="GF18" s="81">
        <f>IFERROR(INDEX(HaverPull!$B:$YE,MATCH(Calculations_actual!GF$9,HaverPull!$B:$B,0),MATCH(Calculations_actual!$B18,HaverPull!$B$1:$YE$1,0)),INDEX(HaverPull!$B:$YE,MATCH(Calculations_actual!GE$9,HaverPull!$B:$B,0),MATCH(Calculations_actual!$B18,HaverPull!$B$1:$YE$1,0)))</f>
        <v>101</v>
      </c>
      <c r="GG18" s="81">
        <f>IFERROR(INDEX(HaverPull!$B:$YE,MATCH(Calculations_actual!GG$9,HaverPull!$B:$B,0),MATCH(Calculations_actual!$B18,HaverPull!$B$1:$YE$1,0)),INDEX(HaverPull!$B:$YE,MATCH(Calculations_actual!GF$9,HaverPull!$B:$B,0),MATCH(Calculations_actual!$B18,HaverPull!$B$1:$YE$1,0)))</f>
        <v>90.8</v>
      </c>
      <c r="GH18" s="81">
        <f>IFERROR(INDEX(HaverPull!$B:$YE,MATCH(Calculations_actual!GH$9,HaverPull!$B:$B,0),MATCH(Calculations_actual!$B18,HaverPull!$B$1:$YE$1,0)),INDEX(HaverPull!$B:$YE,MATCH(Calculations_actual!GG$9,HaverPull!$B:$B,0),MATCH(Calculations_actual!$B18,HaverPull!$B$1:$YE$1,0)))</f>
        <v>73.099999999999994</v>
      </c>
      <c r="GI18" s="81">
        <f>IFERROR(INDEX(HaverPull!$B:$YE,MATCH(Calculations_actual!GI$9,HaverPull!$B:$B,0),MATCH(Calculations_actual!$B18,HaverPull!$B$1:$YE$1,0)),INDEX(HaverPull!$B:$YE,MATCH(Calculations_actual!GH$9,HaverPull!$B:$B,0),MATCH(Calculations_actual!$B18,HaverPull!$B$1:$YE$1,0)))</f>
        <v>92.4</v>
      </c>
      <c r="GJ18" s="81">
        <f>IFERROR(INDEX(HaverPull!$B:$YE,MATCH(Calculations_actual!GJ$9,HaverPull!$B:$B,0),MATCH(Calculations_actual!$B18,HaverPull!$B$1:$YE$1,0)),INDEX(HaverPull!$B:$YE,MATCH(Calculations_actual!GI$9,HaverPull!$B:$B,0),MATCH(Calculations_actual!$B18,HaverPull!$B$1:$YE$1,0)))</f>
        <v>88.6</v>
      </c>
      <c r="GK18" s="81">
        <f>IFERROR(INDEX(HaverPull!$B:$YE,MATCH(Calculations_actual!GK$9,HaverPull!$B:$B,0),MATCH(Calculations_actual!$B18,HaverPull!$B$1:$YE$1,0)),INDEX(HaverPull!$B:$YE,MATCH(Calculations_actual!GJ$9,HaverPull!$B:$B,0),MATCH(Calculations_actual!$B18,HaverPull!$B$1:$YE$1,0)))</f>
        <v>76.5</v>
      </c>
      <c r="GL18" s="81">
        <f>IFERROR(INDEX(HaverPull!$B:$YE,MATCH(Calculations_actual!GL$9,HaverPull!$B:$B,0),MATCH(Calculations_actual!$B18,HaverPull!$B$1:$YE$1,0)),INDEX(HaverPull!$B:$YE,MATCH(Calculations_actual!GK$9,HaverPull!$B:$B,0),MATCH(Calculations_actual!$B18,HaverPull!$B$1:$YE$1,0)))</f>
        <v>76.5</v>
      </c>
      <c r="GM18" s="81">
        <f>IFERROR(INDEX(HaverPull!$B:$YE,MATCH(Calculations_actual!GM$9,HaverPull!$B:$B,0),MATCH(Calculations_actual!$B18,HaverPull!$B$1:$YE$1,0)),INDEX(HaverPull!$B:$YE,MATCH(Calculations_actual!GL$9,HaverPull!$B:$B,0),MATCH(Calculations_actual!$B18,HaverPull!$B$1:$YE$1,0)))</f>
        <v>89.8</v>
      </c>
      <c r="GN18" s="81">
        <f>IFERROR(INDEX(HaverPull!$B:$YE,MATCH(Calculations_actual!GN$9,HaverPull!$B:$B,0),MATCH(Calculations_actual!$B18,HaverPull!$B$1:$YE$1,0)),INDEX(HaverPull!$B:$YE,MATCH(Calculations_actual!GM$9,HaverPull!$B:$B,0),MATCH(Calculations_actual!$B18,HaverPull!$B$1:$YE$1,0)))</f>
        <v>89.8</v>
      </c>
      <c r="GO18" s="81">
        <f>IFERROR(INDEX(HaverPull!$B:$YE,MATCH(Calculations_actual!GO$9,HaverPull!$B:$B,0),MATCH(Calculations_actual!$B18,HaverPull!$B$1:$YE$1,0)),INDEX(HaverPull!$B:$YE,MATCH(Calculations_actual!GN$9,HaverPull!$B:$B,0),MATCH(Calculations_actual!$B18,HaverPull!$B$1:$YE$1,0)))</f>
        <v>89.8</v>
      </c>
      <c r="GP18" s="81" t="e">
        <f>IFERROR(INDEX(HaverPull!$B:$YE,MATCH(Calculations_actual!GP$9,HaverPull!$B:$B,0),MATCH(Calculations_actual!$B18,HaverPull!$B$1:$YE$1,0)),INDEX(HaverPull!$B:$YE,MATCH(Calculations_actual!GO$9,HaverPull!$B:$B,0),MATCH(Calculations_actual!$B18,HaverPull!$B$1:$YE$1,0)))</f>
        <v>#N/A</v>
      </c>
      <c r="GQ18" s="81" t="e">
        <f>IFERROR(INDEX(HaverPull!$B:$YE,MATCH(Calculations_actual!GQ$9,HaverPull!$B:$B,0),MATCH(Calculations_actual!$B18,HaverPull!$B$1:$YE$1,0)),INDEX(HaverPull!$B:$YE,MATCH(Calculations_actual!GP$9,HaverPull!$B:$B,0),MATCH(Calculations_actual!$B18,HaverPull!$B$1:$YE$1,0)))</f>
        <v>#N/A</v>
      </c>
      <c r="GR18" s="81" t="e">
        <f>IFERROR(INDEX(HaverPull!$B:$YE,MATCH(Calculations_actual!GR$9,HaverPull!$B:$B,0),MATCH(Calculations_actual!$B18,HaverPull!$B$1:$YE$1,0)),INDEX(HaverPull!$B:$YE,MATCH(Calculations_actual!GQ$9,HaverPull!$B:$B,0),MATCH(Calculations_actual!$B18,HaverPull!$B$1:$YE$1,0)))</f>
        <v>#N/A</v>
      </c>
      <c r="GS18" s="81" t="e">
        <f>IFERROR(INDEX(HaverPull!$B:$YE,MATCH(Calculations_actual!GS$9,HaverPull!$B:$B,0),MATCH(Calculations_actual!$B18,HaverPull!$B$1:$YE$1,0)),INDEX(HaverPull!$B:$YE,MATCH(Calculations_actual!GR$9,HaverPull!$B:$B,0),MATCH(Calculations_actual!$B18,HaverPull!$B$1:$YE$1,0)))</f>
        <v>#N/A</v>
      </c>
      <c r="GT18" s="81" t="e">
        <f>IFERROR(INDEX(HaverPull!$B:$YE,MATCH(Calculations_actual!GT$9,HaverPull!$B:$B,0),MATCH(Calculations_actual!$B18,HaverPull!$B$1:$YE$1,0)),INDEX(HaverPull!$B:$YE,MATCH(Calculations_actual!GS$9,HaverPull!$B:$B,0),MATCH(Calculations_actual!$B18,HaverPull!$B$1:$YE$1,0)))</f>
        <v>#N/A</v>
      </c>
      <c r="GU18" s="81" t="e">
        <f>IFERROR(INDEX(HaverPull!$B:$YE,MATCH(Calculations_actual!GU$9,HaverPull!$B:$B,0),MATCH(Calculations_actual!$B18,HaverPull!$B$1:$YE$1,0)),INDEX(HaverPull!$B:$YE,MATCH(Calculations_actual!GT$9,HaverPull!$B:$B,0),MATCH(Calculations_actual!$B18,HaverPull!$B$1:$YE$1,0)))</f>
        <v>#N/A</v>
      </c>
      <c r="GV18" s="81" t="e">
        <f>IFERROR(INDEX(HaverPull!$B:$YE,MATCH(Calculations_actual!GV$9,HaverPull!$B:$B,0),MATCH(Calculations_actual!$B18,HaverPull!$B$1:$YE$1,0)),INDEX(HaverPull!$B:$YE,MATCH(Calculations_actual!GU$9,HaverPull!$B:$B,0),MATCH(Calculations_actual!$B18,HaverPull!$B$1:$YE$1,0)))</f>
        <v>#N/A</v>
      </c>
    </row>
    <row r="19" spans="1:204">
      <c r="A19" s="7" t="s">
        <v>179</v>
      </c>
      <c r="B19" s="83" t="s">
        <v>8</v>
      </c>
      <c r="C19" s="81">
        <f>INDEX(HaverPull!$B:$YE,MATCH(Calculations_actual!C$9,HaverPull!$B:$B,0),MATCH(Calculations_actual!$B19,HaverPull!$B$1:$YE$1,0))</f>
        <v>4936.6000000000004</v>
      </c>
      <c r="D19" s="81">
        <f>INDEX(HaverPull!$B:$YE,MATCH(Calculations_actual!D$9,HaverPull!$B:$B,0),MATCH(Calculations_actual!$B19,HaverPull!$B$1:$YE$1,0))</f>
        <v>4943.6000000000004</v>
      </c>
      <c r="E19" s="81">
        <f>INDEX(HaverPull!$B:$YE,MATCH(Calculations_actual!E$9,HaverPull!$B:$B,0),MATCH(Calculations_actual!$B19,HaverPull!$B$1:$YE$1,0))</f>
        <v>4989.2</v>
      </c>
      <c r="F19" s="81">
        <f>INDEX(HaverPull!$B:$YE,MATCH(Calculations_actual!F$9,HaverPull!$B:$B,0),MATCH(Calculations_actual!$B19,HaverPull!$B$1:$YE$1,0))</f>
        <v>4935.7</v>
      </c>
      <c r="G19" s="81">
        <f>INDEX(HaverPull!$B:$YE,MATCH(Calculations_actual!G$9,HaverPull!$B:$B,0),MATCH(Calculations_actual!$B19,HaverPull!$B$1:$YE$1,0))</f>
        <v>5069.7</v>
      </c>
      <c r="H19" s="81">
        <f>INDEX(HaverPull!$B:$YE,MATCH(Calculations_actual!H$9,HaverPull!$B:$B,0),MATCH(Calculations_actual!$B19,HaverPull!$B$1:$YE$1,0))</f>
        <v>5097.2</v>
      </c>
      <c r="I19" s="81">
        <f>INDEX(HaverPull!$B:$YE,MATCH(Calculations_actual!I$9,HaverPull!$B:$B,0),MATCH(Calculations_actual!$B19,HaverPull!$B$1:$YE$1,0))</f>
        <v>5139.1000000000004</v>
      </c>
      <c r="J19" s="81">
        <f>INDEX(HaverPull!$B:$YE,MATCH(Calculations_actual!J$9,HaverPull!$B:$B,0),MATCH(Calculations_actual!$B19,HaverPull!$B$1:$YE$1,0))</f>
        <v>5151.2</v>
      </c>
      <c r="K19" s="81">
        <f>INDEX(HaverPull!$B:$YE,MATCH(Calculations_actual!K$9,HaverPull!$B:$B,0),MATCH(Calculations_actual!$B19,HaverPull!$B$1:$YE$1,0))</f>
        <v>5246</v>
      </c>
      <c r="L19" s="81">
        <f>INDEX(HaverPull!$B:$YE,MATCH(Calculations_actual!L$9,HaverPull!$B:$B,0),MATCH(Calculations_actual!$B19,HaverPull!$B$1:$YE$1,0))</f>
        <v>5365</v>
      </c>
      <c r="M19" s="81">
        <f>INDEX(HaverPull!$B:$YE,MATCH(Calculations_actual!M$9,HaverPull!$B:$B,0),MATCH(Calculations_actual!$B19,HaverPull!$B$1:$YE$1,0))</f>
        <v>5415.7</v>
      </c>
      <c r="N19" s="81">
        <f>INDEX(HaverPull!$B:$YE,MATCH(Calculations_actual!N$9,HaverPull!$B:$B,0),MATCH(Calculations_actual!$B19,HaverPull!$B$1:$YE$1,0))</f>
        <v>5506.4</v>
      </c>
      <c r="O19" s="81">
        <f>INDEX(HaverPull!$B:$YE,MATCH(Calculations_actual!O$9,HaverPull!$B:$B,0),MATCH(Calculations_actual!$B19,HaverPull!$B$1:$YE$1,0))</f>
        <v>5642.7</v>
      </c>
      <c r="P19" s="81">
        <f>INDEX(HaverPull!$B:$YE,MATCH(Calculations_actual!P$9,HaverPull!$B:$B,0),MATCH(Calculations_actual!$B19,HaverPull!$B$1:$YE$1,0))</f>
        <v>5704.1</v>
      </c>
      <c r="Q19" s="81">
        <f>INDEX(HaverPull!$B:$YE,MATCH(Calculations_actual!Q$9,HaverPull!$B:$B,0),MATCH(Calculations_actual!$B19,HaverPull!$B$1:$YE$1,0))</f>
        <v>5674.1</v>
      </c>
      <c r="R19" s="81">
        <f>INDEX(HaverPull!$B:$YE,MATCH(Calculations_actual!R$9,HaverPull!$B:$B,0),MATCH(Calculations_actual!$B19,HaverPull!$B$1:$YE$1,0))</f>
        <v>5728</v>
      </c>
      <c r="S19" s="81">
        <f>INDEX(HaverPull!$B:$YE,MATCH(Calculations_actual!S$9,HaverPull!$B:$B,0),MATCH(Calculations_actual!$B19,HaverPull!$B$1:$YE$1,0))</f>
        <v>5678.7</v>
      </c>
      <c r="T19" s="81">
        <f>INDEX(HaverPull!$B:$YE,MATCH(Calculations_actual!T$9,HaverPull!$B:$B,0),MATCH(Calculations_actual!$B19,HaverPull!$B$1:$YE$1,0))</f>
        <v>5692.2</v>
      </c>
      <c r="U19" s="81">
        <f>INDEX(HaverPull!$B:$YE,MATCH(Calculations_actual!U$9,HaverPull!$B:$B,0),MATCH(Calculations_actual!$B19,HaverPull!$B$1:$YE$1,0))</f>
        <v>5638.4</v>
      </c>
      <c r="V19" s="81">
        <f>INDEX(HaverPull!$B:$YE,MATCH(Calculations_actual!V$9,HaverPull!$B:$B,0),MATCH(Calculations_actual!$B19,HaverPull!$B$1:$YE$1,0))</f>
        <v>5616.5</v>
      </c>
      <c r="W19" s="81">
        <f>INDEX(HaverPull!$B:$YE,MATCH(Calculations_actual!W$9,HaverPull!$B:$B,0),MATCH(Calculations_actual!$B19,HaverPull!$B$1:$YE$1,0))</f>
        <v>5548.2</v>
      </c>
      <c r="X19" s="81">
        <f>INDEX(HaverPull!$B:$YE,MATCH(Calculations_actual!X$9,HaverPull!$B:$B,0),MATCH(Calculations_actual!$B19,HaverPull!$B$1:$YE$1,0))</f>
        <v>5587.8</v>
      </c>
      <c r="Y19" s="81">
        <f>INDEX(HaverPull!$B:$YE,MATCH(Calculations_actual!Y$9,HaverPull!$B:$B,0),MATCH(Calculations_actual!$B19,HaverPull!$B$1:$YE$1,0))</f>
        <v>5683.4</v>
      </c>
      <c r="Z19" s="81">
        <f>INDEX(HaverPull!$B:$YE,MATCH(Calculations_actual!Z$9,HaverPull!$B:$B,0),MATCH(Calculations_actual!$B19,HaverPull!$B$1:$YE$1,0))</f>
        <v>5760</v>
      </c>
      <c r="AA19" s="81">
        <f>INDEX(HaverPull!$B:$YE,MATCH(Calculations_actual!AA$9,HaverPull!$B:$B,0),MATCH(Calculations_actual!$B19,HaverPull!$B$1:$YE$1,0))</f>
        <v>5889.5</v>
      </c>
      <c r="AB19" s="81">
        <f>INDEX(HaverPull!$B:$YE,MATCH(Calculations_actual!AB$9,HaverPull!$B:$B,0),MATCH(Calculations_actual!$B19,HaverPull!$B$1:$YE$1,0))</f>
        <v>5932.7</v>
      </c>
      <c r="AC19" s="81">
        <f>INDEX(HaverPull!$B:$YE,MATCH(Calculations_actual!AC$9,HaverPull!$B:$B,0),MATCH(Calculations_actual!$B19,HaverPull!$B$1:$YE$1,0))</f>
        <v>5965.3</v>
      </c>
      <c r="AD19" s="81">
        <f>INDEX(HaverPull!$B:$YE,MATCH(Calculations_actual!AD$9,HaverPull!$B:$B,0),MATCH(Calculations_actual!$B19,HaverPull!$B$1:$YE$1,0))</f>
        <v>6008.5</v>
      </c>
      <c r="AE19" s="81">
        <f>INDEX(HaverPull!$B:$YE,MATCH(Calculations_actual!AE$9,HaverPull!$B:$B,0),MATCH(Calculations_actual!$B19,HaverPull!$B$1:$YE$1,0))</f>
        <v>6079.5</v>
      </c>
      <c r="AF19" s="81">
        <f>INDEX(HaverPull!$B:$YE,MATCH(Calculations_actual!AF$9,HaverPull!$B:$B,0),MATCH(Calculations_actual!$B19,HaverPull!$B$1:$YE$1,0))</f>
        <v>6197.7</v>
      </c>
      <c r="AG19" s="81">
        <f>INDEX(HaverPull!$B:$YE,MATCH(Calculations_actual!AG$9,HaverPull!$B:$B,0),MATCH(Calculations_actual!$B19,HaverPull!$B$1:$YE$1,0))</f>
        <v>6309.5</v>
      </c>
      <c r="AH19" s="81">
        <f>INDEX(HaverPull!$B:$YE,MATCH(Calculations_actual!AH$9,HaverPull!$B:$B,0),MATCH(Calculations_actual!$B19,HaverPull!$B$1:$YE$1,0))</f>
        <v>6309.7</v>
      </c>
      <c r="AI19" s="81">
        <f>INDEX(HaverPull!$B:$YE,MATCH(Calculations_actual!AI$9,HaverPull!$B:$B,0),MATCH(Calculations_actual!$B19,HaverPull!$B$1:$YE$1,0))</f>
        <v>6329.8</v>
      </c>
      <c r="AJ19" s="81">
        <f>INDEX(HaverPull!$B:$YE,MATCH(Calculations_actual!AJ$9,HaverPull!$B:$B,0),MATCH(Calculations_actual!$B19,HaverPull!$B$1:$YE$1,0))</f>
        <v>6574.4</v>
      </c>
      <c r="AK19" s="81">
        <f>INDEX(HaverPull!$B:$YE,MATCH(Calculations_actual!AK$9,HaverPull!$B:$B,0),MATCH(Calculations_actual!$B19,HaverPull!$B$1:$YE$1,0))</f>
        <v>6640.5</v>
      </c>
      <c r="AL19" s="81">
        <f>INDEX(HaverPull!$B:$YE,MATCH(Calculations_actual!AL$9,HaverPull!$B:$B,0),MATCH(Calculations_actual!$B19,HaverPull!$B$1:$YE$1,0))</f>
        <v>6729.8</v>
      </c>
      <c r="AM19" s="81">
        <f>INDEX(HaverPull!$B:$YE,MATCH(Calculations_actual!AM$9,HaverPull!$B:$B,0),MATCH(Calculations_actual!$B19,HaverPull!$B$1:$YE$1,0))</f>
        <v>6741.9</v>
      </c>
      <c r="AN19" s="81">
        <f>INDEX(HaverPull!$B:$YE,MATCH(Calculations_actual!AN$9,HaverPull!$B:$B,0),MATCH(Calculations_actual!$B19,HaverPull!$B$1:$YE$1,0))</f>
        <v>6749.1</v>
      </c>
      <c r="AO19" s="81">
        <f>INDEX(HaverPull!$B:$YE,MATCH(Calculations_actual!AO$9,HaverPull!$B:$B,0),MATCH(Calculations_actual!$B19,HaverPull!$B$1:$YE$1,0))</f>
        <v>6799.2</v>
      </c>
      <c r="AP19" s="81">
        <f>INDEX(HaverPull!$B:$YE,MATCH(Calculations_actual!AP$9,HaverPull!$B:$B,0),MATCH(Calculations_actual!$B19,HaverPull!$B$1:$YE$1,0))</f>
        <v>6816.2</v>
      </c>
      <c r="AQ19" s="81">
        <f>INDEX(HaverPull!$B:$YE,MATCH(Calculations_actual!AQ$9,HaverPull!$B:$B,0),MATCH(Calculations_actual!$B19,HaverPull!$B$1:$YE$1,0))</f>
        <v>6837.6</v>
      </c>
      <c r="AR19" s="81">
        <f>INDEX(HaverPull!$B:$YE,MATCH(Calculations_actual!AR$9,HaverPull!$B:$B,0),MATCH(Calculations_actual!$B19,HaverPull!$B$1:$YE$1,0))</f>
        <v>6696.8</v>
      </c>
      <c r="AS19" s="81">
        <f>INDEX(HaverPull!$B:$YE,MATCH(Calculations_actual!AS$9,HaverPull!$B:$B,0),MATCH(Calculations_actual!$B19,HaverPull!$B$1:$YE$1,0))</f>
        <v>6688.8</v>
      </c>
      <c r="AT19" s="81">
        <f>INDEX(HaverPull!$B:$YE,MATCH(Calculations_actual!AT$9,HaverPull!$B:$B,0),MATCH(Calculations_actual!$B19,HaverPull!$B$1:$YE$1,0))</f>
        <v>6813.5</v>
      </c>
      <c r="AU19" s="81">
        <f>INDEX(HaverPull!$B:$YE,MATCH(Calculations_actual!AU$9,HaverPull!$B:$B,0),MATCH(Calculations_actual!$B19,HaverPull!$B$1:$YE$1,0))</f>
        <v>6947</v>
      </c>
      <c r="AV19" s="81">
        <f>INDEX(HaverPull!$B:$YE,MATCH(Calculations_actual!AV$9,HaverPull!$B:$B,0),MATCH(Calculations_actual!$B19,HaverPull!$B$1:$YE$1,0))</f>
        <v>6895.6</v>
      </c>
      <c r="AW19" s="81">
        <f>INDEX(HaverPull!$B:$YE,MATCH(Calculations_actual!AW$9,HaverPull!$B:$B,0),MATCH(Calculations_actual!$B19,HaverPull!$B$1:$YE$1,0))</f>
        <v>6978.1</v>
      </c>
      <c r="AX19" s="81">
        <f>INDEX(HaverPull!$B:$YE,MATCH(Calculations_actual!AX$9,HaverPull!$B:$B,0),MATCH(Calculations_actual!$B19,HaverPull!$B$1:$YE$1,0))</f>
        <v>6902.1</v>
      </c>
      <c r="AY19" s="81">
        <f>INDEX(HaverPull!$B:$YE,MATCH(Calculations_actual!AY$9,HaverPull!$B:$B,0),MATCH(Calculations_actual!$B19,HaverPull!$B$1:$YE$1,0))</f>
        <v>6794.9</v>
      </c>
      <c r="AZ19" s="81">
        <f>INDEX(HaverPull!$B:$YE,MATCH(Calculations_actual!AZ$9,HaverPull!$B:$B,0),MATCH(Calculations_actual!$B19,HaverPull!$B$1:$YE$1,0))</f>
        <v>6825.9</v>
      </c>
      <c r="BA19" s="81">
        <f>INDEX(HaverPull!$B:$YE,MATCH(Calculations_actual!BA$9,HaverPull!$B:$B,0),MATCH(Calculations_actual!$B19,HaverPull!$B$1:$YE$1,0))</f>
        <v>6799.8</v>
      </c>
      <c r="BB19" s="81">
        <f>INDEX(HaverPull!$B:$YE,MATCH(Calculations_actual!BB$9,HaverPull!$B:$B,0),MATCH(Calculations_actual!$B19,HaverPull!$B$1:$YE$1,0))</f>
        <v>6802.5</v>
      </c>
      <c r="BC19" s="81">
        <f>INDEX(HaverPull!$B:$YE,MATCH(Calculations_actual!BC$9,HaverPull!$B:$B,0),MATCH(Calculations_actual!$B19,HaverPull!$B$1:$YE$1,0))</f>
        <v>6892.1</v>
      </c>
      <c r="BD19" s="81">
        <f>INDEX(HaverPull!$B:$YE,MATCH(Calculations_actual!BD$9,HaverPull!$B:$B,0),MATCH(Calculations_actual!$B19,HaverPull!$B$1:$YE$1,0))</f>
        <v>7049</v>
      </c>
      <c r="BE19" s="81">
        <f>INDEX(HaverPull!$B:$YE,MATCH(Calculations_actual!BE$9,HaverPull!$B:$B,0),MATCH(Calculations_actual!$B19,HaverPull!$B$1:$YE$1,0))</f>
        <v>7189.9</v>
      </c>
      <c r="BF19" s="81">
        <f>INDEX(HaverPull!$B:$YE,MATCH(Calculations_actual!BF$9,HaverPull!$B:$B,0),MATCH(Calculations_actual!$B19,HaverPull!$B$1:$YE$1,0))</f>
        <v>7339.9</v>
      </c>
      <c r="BG19" s="81">
        <f>INDEX(HaverPull!$B:$YE,MATCH(Calculations_actual!BG$9,HaverPull!$B:$B,0),MATCH(Calculations_actual!$B19,HaverPull!$B$1:$YE$1,0))</f>
        <v>7483.4</v>
      </c>
      <c r="BH19" s="81">
        <f>INDEX(HaverPull!$B:$YE,MATCH(Calculations_actual!BH$9,HaverPull!$B:$B,0),MATCH(Calculations_actual!$B19,HaverPull!$B$1:$YE$1,0))</f>
        <v>7612.7</v>
      </c>
      <c r="BI19" s="81">
        <f>INDEX(HaverPull!$B:$YE,MATCH(Calculations_actual!BI$9,HaverPull!$B:$B,0),MATCH(Calculations_actual!$B19,HaverPull!$B$1:$YE$1,0))</f>
        <v>7686.1</v>
      </c>
      <c r="BJ19" s="81">
        <f>INDEX(HaverPull!$B:$YE,MATCH(Calculations_actual!BJ$9,HaverPull!$B:$B,0),MATCH(Calculations_actual!$B19,HaverPull!$B$1:$YE$1,0))</f>
        <v>7749.2</v>
      </c>
      <c r="BK19" s="81">
        <f>INDEX(HaverPull!$B:$YE,MATCH(Calculations_actual!BK$9,HaverPull!$B:$B,0),MATCH(Calculations_actual!$B19,HaverPull!$B$1:$YE$1,0))</f>
        <v>7824.2</v>
      </c>
      <c r="BL19" s="81">
        <f>INDEX(HaverPull!$B:$YE,MATCH(Calculations_actual!BL$9,HaverPull!$B:$B,0),MATCH(Calculations_actual!$B19,HaverPull!$B$1:$YE$1,0))</f>
        <v>7893.1</v>
      </c>
      <c r="BM19" s="81">
        <f>INDEX(HaverPull!$B:$YE,MATCH(Calculations_actual!BM$9,HaverPull!$B:$B,0),MATCH(Calculations_actual!$B19,HaverPull!$B$1:$YE$1,0))</f>
        <v>8013.7</v>
      </c>
      <c r="BN19" s="81">
        <f>INDEX(HaverPull!$B:$YE,MATCH(Calculations_actual!BN$9,HaverPull!$B:$B,0),MATCH(Calculations_actual!$B19,HaverPull!$B$1:$YE$1,0))</f>
        <v>8073.2</v>
      </c>
      <c r="BO19" s="81">
        <f>INDEX(HaverPull!$B:$YE,MATCH(Calculations_actual!BO$9,HaverPull!$B:$B,0),MATCH(Calculations_actual!$B19,HaverPull!$B$1:$YE$1,0))</f>
        <v>8148.6</v>
      </c>
      <c r="BP19" s="81">
        <f>INDEX(HaverPull!$B:$YE,MATCH(Calculations_actual!BP$9,HaverPull!$B:$B,0),MATCH(Calculations_actual!$B19,HaverPull!$B$1:$YE$1,0))</f>
        <v>8185.3</v>
      </c>
      <c r="BQ19" s="81">
        <f>INDEX(HaverPull!$B:$YE,MATCH(Calculations_actual!BQ$9,HaverPull!$B:$B,0),MATCH(Calculations_actual!$B19,HaverPull!$B$1:$YE$1,0))</f>
        <v>8263.6</v>
      </c>
      <c r="BR19" s="81">
        <f>INDEX(HaverPull!$B:$YE,MATCH(Calculations_actual!BR$9,HaverPull!$B:$B,0),MATCH(Calculations_actual!$B19,HaverPull!$B$1:$YE$1,0))</f>
        <v>8308</v>
      </c>
      <c r="BS19" s="81">
        <f>INDEX(HaverPull!$B:$YE,MATCH(Calculations_actual!BS$9,HaverPull!$B:$B,0),MATCH(Calculations_actual!$B19,HaverPull!$B$1:$YE$1,0))</f>
        <v>8369.9</v>
      </c>
      <c r="BT19" s="81">
        <f>INDEX(HaverPull!$B:$YE,MATCH(Calculations_actual!BT$9,HaverPull!$B:$B,0),MATCH(Calculations_actual!$B19,HaverPull!$B$1:$YE$1,0))</f>
        <v>8460.2000000000007</v>
      </c>
      <c r="BU19" s="81">
        <f>INDEX(HaverPull!$B:$YE,MATCH(Calculations_actual!BU$9,HaverPull!$B:$B,0),MATCH(Calculations_actual!$B19,HaverPull!$B$1:$YE$1,0))</f>
        <v>8533.6</v>
      </c>
      <c r="BV19" s="81">
        <f>INDEX(HaverPull!$B:$YE,MATCH(Calculations_actual!BV$9,HaverPull!$B:$B,0),MATCH(Calculations_actual!$B19,HaverPull!$B$1:$YE$1,0))</f>
        <v>8680.2000000000007</v>
      </c>
      <c r="BW19" s="81">
        <f>INDEX(HaverPull!$B:$YE,MATCH(Calculations_actual!BW$9,HaverPull!$B:$B,0),MATCH(Calculations_actual!$B19,HaverPull!$B$1:$YE$1,0))</f>
        <v>8725</v>
      </c>
      <c r="BX19" s="81">
        <f>INDEX(HaverPull!$B:$YE,MATCH(Calculations_actual!BX$9,HaverPull!$B:$B,0),MATCH(Calculations_actual!$B19,HaverPull!$B$1:$YE$1,0))</f>
        <v>8839.6</v>
      </c>
      <c r="BY19" s="81">
        <f>INDEX(HaverPull!$B:$YE,MATCH(Calculations_actual!BY$9,HaverPull!$B:$B,0),MATCH(Calculations_actual!$B19,HaverPull!$B$1:$YE$1,0))</f>
        <v>8891.4</v>
      </c>
      <c r="BZ19" s="81">
        <f>INDEX(HaverPull!$B:$YE,MATCH(Calculations_actual!BZ$9,HaverPull!$B:$B,0),MATCH(Calculations_actual!$B19,HaverPull!$B$1:$YE$1,0))</f>
        <v>9009.9</v>
      </c>
      <c r="CA19" s="81">
        <f>INDEX(HaverPull!$B:$YE,MATCH(Calculations_actual!CA$9,HaverPull!$B:$B,0),MATCH(Calculations_actual!$B19,HaverPull!$B$1:$YE$1,0))</f>
        <v>9101.5</v>
      </c>
      <c r="CB19" s="81">
        <f>INDEX(HaverPull!$B:$YE,MATCH(Calculations_actual!CB$9,HaverPull!$B:$B,0),MATCH(Calculations_actual!$B19,HaverPull!$B$1:$YE$1,0))</f>
        <v>9171</v>
      </c>
      <c r="CC19" s="81">
        <f>INDEX(HaverPull!$B:$YE,MATCH(Calculations_actual!CC$9,HaverPull!$B:$B,0),MATCH(Calculations_actual!$B19,HaverPull!$B$1:$YE$1,0))</f>
        <v>9238.9</v>
      </c>
      <c r="CD19" s="81">
        <f>INDEX(HaverPull!$B:$YE,MATCH(Calculations_actual!CD$9,HaverPull!$B:$B,0),MATCH(Calculations_actual!$B19,HaverPull!$B$1:$YE$1,0))</f>
        <v>9257.1</v>
      </c>
      <c r="CE19" s="81">
        <f>INDEX(HaverPull!$B:$YE,MATCH(Calculations_actual!CE$9,HaverPull!$B:$B,0),MATCH(Calculations_actual!$B19,HaverPull!$B$1:$YE$1,0))</f>
        <v>9358.2999999999993</v>
      </c>
      <c r="CF19" s="81">
        <f>INDEX(HaverPull!$B:$YE,MATCH(Calculations_actual!CF$9,HaverPull!$B:$B,0),MATCH(Calculations_actual!$B19,HaverPull!$B$1:$YE$1,0))</f>
        <v>9392.2999999999993</v>
      </c>
      <c r="CG19" s="81">
        <f>INDEX(HaverPull!$B:$YE,MATCH(Calculations_actual!CG$9,HaverPull!$B:$B,0),MATCH(Calculations_actual!$B19,HaverPull!$B$1:$YE$1,0))</f>
        <v>9398.5</v>
      </c>
      <c r="CH19" s="81">
        <f>INDEX(HaverPull!$B:$YE,MATCH(Calculations_actual!CH$9,HaverPull!$B:$B,0),MATCH(Calculations_actual!$B19,HaverPull!$B$1:$YE$1,0))</f>
        <v>9312.9</v>
      </c>
      <c r="CI19" s="81">
        <f>INDEX(HaverPull!$B:$YE,MATCH(Calculations_actual!CI$9,HaverPull!$B:$B,0),MATCH(Calculations_actual!$B19,HaverPull!$B$1:$YE$1,0))</f>
        <v>9269.4</v>
      </c>
      <c r="CJ19" s="81">
        <f>INDEX(HaverPull!$B:$YE,MATCH(Calculations_actual!CJ$9,HaverPull!$B:$B,0),MATCH(Calculations_actual!$B19,HaverPull!$B$1:$YE$1,0))</f>
        <v>9341.6</v>
      </c>
      <c r="CK19" s="81">
        <f>INDEX(HaverPull!$B:$YE,MATCH(Calculations_actual!CK$9,HaverPull!$B:$B,0),MATCH(Calculations_actual!$B19,HaverPull!$B$1:$YE$1,0))</f>
        <v>9388.7999999999993</v>
      </c>
      <c r="CL19" s="81">
        <f>INDEX(HaverPull!$B:$YE,MATCH(Calculations_actual!CL$9,HaverPull!$B:$B,0),MATCH(Calculations_actual!$B19,HaverPull!$B$1:$YE$1,0))</f>
        <v>9421.6</v>
      </c>
      <c r="CM19" s="81">
        <f>INDEX(HaverPull!$B:$YE,MATCH(Calculations_actual!CM$9,HaverPull!$B:$B,0),MATCH(Calculations_actual!$B19,HaverPull!$B$1:$YE$1,0))</f>
        <v>9534.2999999999993</v>
      </c>
      <c r="CN19" s="81">
        <f>INDEX(HaverPull!$B:$YE,MATCH(Calculations_actual!CN$9,HaverPull!$B:$B,0),MATCH(Calculations_actual!$B19,HaverPull!$B$1:$YE$1,0))</f>
        <v>9637.7000000000007</v>
      </c>
      <c r="CO19" s="81">
        <f>INDEX(HaverPull!$B:$YE,MATCH(Calculations_actual!CO$9,HaverPull!$B:$B,0),MATCH(Calculations_actual!$B19,HaverPull!$B$1:$YE$1,0))</f>
        <v>9733</v>
      </c>
      <c r="CP19" s="81">
        <f>INDEX(HaverPull!$B:$YE,MATCH(Calculations_actual!CP$9,HaverPull!$B:$B,0),MATCH(Calculations_actual!$B19,HaverPull!$B$1:$YE$1,0))</f>
        <v>9834.5</v>
      </c>
      <c r="CQ19" s="81">
        <f>INDEX(HaverPull!$B:$YE,MATCH(Calculations_actual!CQ$9,HaverPull!$B:$B,0),MATCH(Calculations_actual!$B19,HaverPull!$B$1:$YE$1,0))</f>
        <v>9851</v>
      </c>
      <c r="CR19" s="81">
        <f>INDEX(HaverPull!$B:$YE,MATCH(Calculations_actual!CR$9,HaverPull!$B:$B,0),MATCH(Calculations_actual!$B19,HaverPull!$B$1:$YE$1,0))</f>
        <v>9908.2999999999993</v>
      </c>
      <c r="CS19" s="81">
        <f>INDEX(HaverPull!$B:$YE,MATCH(Calculations_actual!CS$9,HaverPull!$B:$B,0),MATCH(Calculations_actual!$B19,HaverPull!$B$1:$YE$1,0))</f>
        <v>9955.6</v>
      </c>
      <c r="CT19" s="81">
        <f>INDEX(HaverPull!$B:$YE,MATCH(Calculations_actual!CT$9,HaverPull!$B:$B,0),MATCH(Calculations_actual!$B19,HaverPull!$B$1:$YE$1,0))</f>
        <v>10091</v>
      </c>
      <c r="CU19" s="81">
        <f>INDEX(HaverPull!$B:$YE,MATCH(Calculations_actual!CU$9,HaverPull!$B:$B,0),MATCH(Calculations_actual!$B19,HaverPull!$B$1:$YE$1,0))</f>
        <v>10189</v>
      </c>
      <c r="CV19" s="81">
        <f>INDEX(HaverPull!$B:$YE,MATCH(Calculations_actual!CV$9,HaverPull!$B:$B,0),MATCH(Calculations_actual!$B19,HaverPull!$B$1:$YE$1,0))</f>
        <v>10327</v>
      </c>
      <c r="CW19" s="81">
        <f>INDEX(HaverPull!$B:$YE,MATCH(Calculations_actual!CW$9,HaverPull!$B:$B,0),MATCH(Calculations_actual!$B19,HaverPull!$B$1:$YE$1,0))</f>
        <v>10387.4</v>
      </c>
      <c r="CX19" s="81">
        <f>INDEX(HaverPull!$B:$YE,MATCH(Calculations_actual!CX$9,HaverPull!$B:$B,0),MATCH(Calculations_actual!$B19,HaverPull!$B$1:$YE$1,0))</f>
        <v>10506.4</v>
      </c>
      <c r="CY19" s="81">
        <f>INDEX(HaverPull!$B:$YE,MATCH(Calculations_actual!CY$9,HaverPull!$B:$B,0),MATCH(Calculations_actual!$B19,HaverPull!$B$1:$YE$1,0))</f>
        <v>10543.6</v>
      </c>
      <c r="CZ19" s="81">
        <f>INDEX(HaverPull!$B:$YE,MATCH(Calculations_actual!CZ$9,HaverPull!$B:$B,0),MATCH(Calculations_actual!$B19,HaverPull!$B$1:$YE$1,0))</f>
        <v>10575.1</v>
      </c>
      <c r="DA19" s="81">
        <f>INDEX(HaverPull!$B:$YE,MATCH(Calculations_actual!DA$9,HaverPull!$B:$B,0),MATCH(Calculations_actual!$B19,HaverPull!$B$1:$YE$1,0))</f>
        <v>10665.1</v>
      </c>
      <c r="DB19" s="81">
        <f>INDEX(HaverPull!$B:$YE,MATCH(Calculations_actual!DB$9,HaverPull!$B:$B,0),MATCH(Calculations_actual!$B19,HaverPull!$B$1:$YE$1,0))</f>
        <v>10737.5</v>
      </c>
      <c r="DC19" s="81">
        <f>INDEX(HaverPull!$B:$YE,MATCH(Calculations_actual!DC$9,HaverPull!$B:$B,0),MATCH(Calculations_actual!$B19,HaverPull!$B$1:$YE$1,0))</f>
        <v>10817.9</v>
      </c>
      <c r="DD19" s="81">
        <f>INDEX(HaverPull!$B:$YE,MATCH(Calculations_actual!DD$9,HaverPull!$B:$B,0),MATCH(Calculations_actual!$B19,HaverPull!$B$1:$YE$1,0))</f>
        <v>10998.3</v>
      </c>
      <c r="DE19" s="81">
        <f>INDEX(HaverPull!$B:$YE,MATCH(Calculations_actual!DE$9,HaverPull!$B:$B,0),MATCH(Calculations_actual!$B19,HaverPull!$B$1:$YE$1,0))</f>
        <v>11097</v>
      </c>
      <c r="DF19" s="81">
        <f>INDEX(HaverPull!$B:$YE,MATCH(Calculations_actual!DF$9,HaverPull!$B:$B,0),MATCH(Calculations_actual!$B19,HaverPull!$B$1:$YE$1,0))</f>
        <v>11212.2</v>
      </c>
      <c r="DG19" s="81">
        <f>INDEX(HaverPull!$B:$YE,MATCH(Calculations_actual!DG$9,HaverPull!$B:$B,0),MATCH(Calculations_actual!$B19,HaverPull!$B$1:$YE$1,0))</f>
        <v>11284.6</v>
      </c>
      <c r="DH19" s="81">
        <f>INDEX(HaverPull!$B:$YE,MATCH(Calculations_actual!DH$9,HaverPull!$B:$B,0),MATCH(Calculations_actual!$B19,HaverPull!$B$1:$YE$1,0))</f>
        <v>11472.1</v>
      </c>
      <c r="DI19" s="81">
        <f>INDEX(HaverPull!$B:$YE,MATCH(Calculations_actual!DI$9,HaverPull!$B:$B,0),MATCH(Calculations_actual!$B19,HaverPull!$B$1:$YE$1,0))</f>
        <v>11615.6</v>
      </c>
      <c r="DJ19" s="81">
        <f>INDEX(HaverPull!$B:$YE,MATCH(Calculations_actual!DJ$9,HaverPull!$B:$B,0),MATCH(Calculations_actual!$B19,HaverPull!$B$1:$YE$1,0))</f>
        <v>11715.4</v>
      </c>
      <c r="DK19" s="81">
        <f>INDEX(HaverPull!$B:$YE,MATCH(Calculations_actual!DK$9,HaverPull!$B:$B,0),MATCH(Calculations_actual!$B19,HaverPull!$B$1:$YE$1,0))</f>
        <v>11832.5</v>
      </c>
      <c r="DL19" s="81">
        <f>INDEX(HaverPull!$B:$YE,MATCH(Calculations_actual!DL$9,HaverPull!$B:$B,0),MATCH(Calculations_actual!$B19,HaverPull!$B$1:$YE$1,0))</f>
        <v>11942</v>
      </c>
      <c r="DM19" s="81">
        <f>INDEX(HaverPull!$B:$YE,MATCH(Calculations_actual!DM$9,HaverPull!$B:$B,0),MATCH(Calculations_actual!$B19,HaverPull!$B$1:$YE$1,0))</f>
        <v>12091.6</v>
      </c>
      <c r="DN19" s="81">
        <f>INDEX(HaverPull!$B:$YE,MATCH(Calculations_actual!DN$9,HaverPull!$B:$B,0),MATCH(Calculations_actual!$B19,HaverPull!$B$1:$YE$1,0))</f>
        <v>12287</v>
      </c>
      <c r="DO19" s="81">
        <f>INDEX(HaverPull!$B:$YE,MATCH(Calculations_actual!DO$9,HaverPull!$B:$B,0),MATCH(Calculations_actual!$B19,HaverPull!$B$1:$YE$1,0))</f>
        <v>12403.3</v>
      </c>
      <c r="DP19" s="81">
        <f>INDEX(HaverPull!$B:$YE,MATCH(Calculations_actual!DP$9,HaverPull!$B:$B,0),MATCH(Calculations_actual!$B19,HaverPull!$B$1:$YE$1,0))</f>
        <v>12498.7</v>
      </c>
      <c r="DQ19" s="81">
        <f>INDEX(HaverPull!$B:$YE,MATCH(Calculations_actual!DQ$9,HaverPull!$B:$B,0),MATCH(Calculations_actual!$B19,HaverPull!$B$1:$YE$1,0))</f>
        <v>12662.4</v>
      </c>
      <c r="DR19" s="81">
        <f>INDEX(HaverPull!$B:$YE,MATCH(Calculations_actual!DR$9,HaverPull!$B:$B,0),MATCH(Calculations_actual!$B19,HaverPull!$B$1:$YE$1,0))</f>
        <v>12877.6</v>
      </c>
      <c r="DS19" s="81">
        <f>INDEX(HaverPull!$B:$YE,MATCH(Calculations_actual!DS$9,HaverPull!$B:$B,0),MATCH(Calculations_actual!$B19,HaverPull!$B$1:$YE$1,0))</f>
        <v>12924.2</v>
      </c>
      <c r="DT19" s="81">
        <f>INDEX(HaverPull!$B:$YE,MATCH(Calculations_actual!DT$9,HaverPull!$B:$B,0),MATCH(Calculations_actual!$B19,HaverPull!$B$1:$YE$1,0))</f>
        <v>13160.8</v>
      </c>
      <c r="DU19" s="81">
        <f>INDEX(HaverPull!$B:$YE,MATCH(Calculations_actual!DU$9,HaverPull!$B:$B,0),MATCH(Calculations_actual!$B19,HaverPull!$B$1:$YE$1,0))</f>
        <v>13178.4</v>
      </c>
      <c r="DV19" s="81">
        <f>INDEX(HaverPull!$B:$YE,MATCH(Calculations_actual!DV$9,HaverPull!$B:$B,0),MATCH(Calculations_actual!$B19,HaverPull!$B$1:$YE$1,0))</f>
        <v>13260.5</v>
      </c>
      <c r="DW19" s="81">
        <f>INDEX(HaverPull!$B:$YE,MATCH(Calculations_actual!DW$9,HaverPull!$B:$B,0),MATCH(Calculations_actual!$B19,HaverPull!$B$1:$YE$1,0))</f>
        <v>13222.7</v>
      </c>
      <c r="DX19" s="81">
        <f>INDEX(HaverPull!$B:$YE,MATCH(Calculations_actual!DX$9,HaverPull!$B:$B,0),MATCH(Calculations_actual!$B19,HaverPull!$B$1:$YE$1,0))</f>
        <v>13300</v>
      </c>
      <c r="DY19" s="81">
        <f>INDEX(HaverPull!$B:$YE,MATCH(Calculations_actual!DY$9,HaverPull!$B:$B,0),MATCH(Calculations_actual!$B19,HaverPull!$B$1:$YE$1,0))</f>
        <v>13244.8</v>
      </c>
      <c r="DZ19" s="81">
        <f>INDEX(HaverPull!$B:$YE,MATCH(Calculations_actual!DZ$9,HaverPull!$B:$B,0),MATCH(Calculations_actual!$B19,HaverPull!$B$1:$YE$1,0))</f>
        <v>13280.9</v>
      </c>
      <c r="EA19" s="81">
        <f>INDEX(HaverPull!$B:$YE,MATCH(Calculations_actual!EA$9,HaverPull!$B:$B,0),MATCH(Calculations_actual!$B19,HaverPull!$B$1:$YE$1,0))</f>
        <v>13397</v>
      </c>
      <c r="EB19" s="81">
        <f>INDEX(HaverPull!$B:$YE,MATCH(Calculations_actual!EB$9,HaverPull!$B:$B,0),MATCH(Calculations_actual!$B19,HaverPull!$B$1:$YE$1,0))</f>
        <v>13478.2</v>
      </c>
      <c r="EC19" s="81">
        <f>INDEX(HaverPull!$B:$YE,MATCH(Calculations_actual!EC$9,HaverPull!$B:$B,0),MATCH(Calculations_actual!$B19,HaverPull!$B$1:$YE$1,0))</f>
        <v>13538.1</v>
      </c>
      <c r="ED19" s="81">
        <f>INDEX(HaverPull!$B:$YE,MATCH(Calculations_actual!ED$9,HaverPull!$B:$B,0),MATCH(Calculations_actual!$B19,HaverPull!$B$1:$YE$1,0))</f>
        <v>13559</v>
      </c>
      <c r="EE19" s="81">
        <f>INDEX(HaverPull!$B:$YE,MATCH(Calculations_actual!EE$9,HaverPull!$B:$B,0),MATCH(Calculations_actual!$B19,HaverPull!$B$1:$YE$1,0))</f>
        <v>13634.3</v>
      </c>
      <c r="EF19" s="81">
        <f>INDEX(HaverPull!$B:$YE,MATCH(Calculations_actual!EF$9,HaverPull!$B:$B,0),MATCH(Calculations_actual!$B19,HaverPull!$B$1:$YE$1,0))</f>
        <v>13751.5</v>
      </c>
      <c r="EG19" s="81">
        <f>INDEX(HaverPull!$B:$YE,MATCH(Calculations_actual!EG$9,HaverPull!$B:$B,0),MATCH(Calculations_actual!$B19,HaverPull!$B$1:$YE$1,0))</f>
        <v>13985.1</v>
      </c>
      <c r="EH19" s="81">
        <f>INDEX(HaverPull!$B:$YE,MATCH(Calculations_actual!EH$9,HaverPull!$B:$B,0),MATCH(Calculations_actual!$B19,HaverPull!$B$1:$YE$1,0))</f>
        <v>14145.6</v>
      </c>
      <c r="EI19" s="81">
        <f>INDEX(HaverPull!$B:$YE,MATCH(Calculations_actual!EI$9,HaverPull!$B:$B,0),MATCH(Calculations_actual!$B19,HaverPull!$B$1:$YE$1,0))</f>
        <v>14221.1</v>
      </c>
      <c r="EJ19" s="81">
        <f>INDEX(HaverPull!$B:$YE,MATCH(Calculations_actual!EJ$9,HaverPull!$B:$B,0),MATCH(Calculations_actual!$B19,HaverPull!$B$1:$YE$1,0))</f>
        <v>14329.5</v>
      </c>
      <c r="EK19" s="81">
        <f>INDEX(HaverPull!$B:$YE,MATCH(Calculations_actual!EK$9,HaverPull!$B:$B,0),MATCH(Calculations_actual!$B19,HaverPull!$B$1:$YE$1,0))</f>
        <v>14465</v>
      </c>
      <c r="EL19" s="81">
        <f>INDEX(HaverPull!$B:$YE,MATCH(Calculations_actual!EL$9,HaverPull!$B:$B,0),MATCH(Calculations_actual!$B19,HaverPull!$B$1:$YE$1,0))</f>
        <v>14609.9</v>
      </c>
      <c r="EM19" s="81">
        <f>INDEX(HaverPull!$B:$YE,MATCH(Calculations_actual!EM$9,HaverPull!$B:$B,0),MATCH(Calculations_actual!$B19,HaverPull!$B$1:$YE$1,0))</f>
        <v>14771.6</v>
      </c>
      <c r="EN19" s="81">
        <f>INDEX(HaverPull!$B:$YE,MATCH(Calculations_actual!EN$9,HaverPull!$B:$B,0),MATCH(Calculations_actual!$B19,HaverPull!$B$1:$YE$1,0))</f>
        <v>14839.8</v>
      </c>
      <c r="EO19" s="81">
        <f>INDEX(HaverPull!$B:$YE,MATCH(Calculations_actual!EO$9,HaverPull!$B:$B,0),MATCH(Calculations_actual!$B19,HaverPull!$B$1:$YE$1,0))</f>
        <v>14972.1</v>
      </c>
      <c r="EP19" s="81">
        <f>INDEX(HaverPull!$B:$YE,MATCH(Calculations_actual!EP$9,HaverPull!$B:$B,0),MATCH(Calculations_actual!$B19,HaverPull!$B$1:$YE$1,0))</f>
        <v>15066.6</v>
      </c>
      <c r="EQ19" s="81">
        <f>INDEX(HaverPull!$B:$YE,MATCH(Calculations_actual!EQ$9,HaverPull!$B:$B,0),MATCH(Calculations_actual!$B19,HaverPull!$B$1:$YE$1,0))</f>
        <v>15267</v>
      </c>
      <c r="ER19" s="81">
        <f>INDEX(HaverPull!$B:$YE,MATCH(Calculations_actual!ER$9,HaverPull!$B:$B,0),MATCH(Calculations_actual!$B19,HaverPull!$B$1:$YE$1,0))</f>
        <v>15302.7</v>
      </c>
      <c r="ES19" s="81">
        <f>INDEX(HaverPull!$B:$YE,MATCH(Calculations_actual!ES$9,HaverPull!$B:$B,0),MATCH(Calculations_actual!$B19,HaverPull!$B$1:$YE$1,0))</f>
        <v>15326.4</v>
      </c>
      <c r="ET19" s="81">
        <f>INDEX(HaverPull!$B:$YE,MATCH(Calculations_actual!ET$9,HaverPull!$B:$B,0),MATCH(Calculations_actual!$B19,HaverPull!$B$1:$YE$1,0))</f>
        <v>15456.9</v>
      </c>
      <c r="EU19" s="81">
        <f>INDEX(HaverPull!$B:$YE,MATCH(Calculations_actual!EU$9,HaverPull!$B:$B,0),MATCH(Calculations_actual!$B19,HaverPull!$B$1:$YE$1,0))</f>
        <v>15493.3</v>
      </c>
      <c r="EV19" s="81">
        <f>INDEX(HaverPull!$B:$YE,MATCH(Calculations_actual!EV$9,HaverPull!$B:$B,0),MATCH(Calculations_actual!$B19,HaverPull!$B$1:$YE$1,0))</f>
        <v>15582.1</v>
      </c>
      <c r="EW19" s="81">
        <f>INDEX(HaverPull!$B:$YE,MATCH(Calculations_actual!EW$9,HaverPull!$B:$B,0),MATCH(Calculations_actual!$B19,HaverPull!$B$1:$YE$1,0))</f>
        <v>15666.7</v>
      </c>
      <c r="EX19" s="81">
        <f>INDEX(HaverPull!$B:$YE,MATCH(Calculations_actual!EX$9,HaverPull!$B:$B,0),MATCH(Calculations_actual!$B19,HaverPull!$B$1:$YE$1,0))</f>
        <v>15762</v>
      </c>
      <c r="EY19" s="81">
        <f>INDEX(HaverPull!$B:$YE,MATCH(Calculations_actual!EY$9,HaverPull!$B:$B,0),MATCH(Calculations_actual!$B19,HaverPull!$B$1:$YE$1,0))</f>
        <v>15671.4</v>
      </c>
      <c r="EZ19" s="81">
        <f>INDEX(HaverPull!$B:$YE,MATCH(Calculations_actual!EZ$9,HaverPull!$B:$B,0),MATCH(Calculations_actual!$B19,HaverPull!$B$1:$YE$1,0))</f>
        <v>15752.3</v>
      </c>
      <c r="FA19" s="81">
        <f>INDEX(HaverPull!$B:$YE,MATCH(Calculations_actual!FA$9,HaverPull!$B:$B,0),MATCH(Calculations_actual!$B19,HaverPull!$B$1:$YE$1,0))</f>
        <v>15667</v>
      </c>
      <c r="FB19" s="81">
        <f>INDEX(HaverPull!$B:$YE,MATCH(Calculations_actual!FB$9,HaverPull!$B:$B,0),MATCH(Calculations_actual!$B19,HaverPull!$B$1:$YE$1,0))</f>
        <v>15328</v>
      </c>
      <c r="FC19" s="81">
        <f>INDEX(HaverPull!$B:$YE,MATCH(Calculations_actual!FC$9,HaverPull!$B:$B,0),MATCH(Calculations_actual!$B19,HaverPull!$B$1:$YE$1,0))</f>
        <v>15155.9</v>
      </c>
      <c r="FD19" s="81">
        <f>INDEX(HaverPull!$B:$YE,MATCH(Calculations_actual!FD$9,HaverPull!$B:$B,0),MATCH(Calculations_actual!$B19,HaverPull!$B$1:$YE$1,0))</f>
        <v>15134.1</v>
      </c>
      <c r="FE19" s="81">
        <f>INDEX(HaverPull!$B:$YE,MATCH(Calculations_actual!FE$9,HaverPull!$B:$B,0),MATCH(Calculations_actual!$B19,HaverPull!$B$1:$YE$1,0))</f>
        <v>15189.2</v>
      </c>
      <c r="FF19" s="81">
        <f>INDEX(HaverPull!$B:$YE,MATCH(Calculations_actual!FF$9,HaverPull!$B:$B,0),MATCH(Calculations_actual!$B19,HaverPull!$B$1:$YE$1,0))</f>
        <v>15356.1</v>
      </c>
      <c r="FG19" s="81">
        <f>INDEX(HaverPull!$B:$YE,MATCH(Calculations_actual!FG$9,HaverPull!$B:$B,0),MATCH(Calculations_actual!$B19,HaverPull!$B$1:$YE$1,0))</f>
        <v>15415.1</v>
      </c>
      <c r="FH19" s="81">
        <f>INDEX(HaverPull!$B:$YE,MATCH(Calculations_actual!FH$9,HaverPull!$B:$B,0),MATCH(Calculations_actual!$B19,HaverPull!$B$1:$YE$1,0))</f>
        <v>15557.3</v>
      </c>
      <c r="FI19" s="81">
        <f>INDEX(HaverPull!$B:$YE,MATCH(Calculations_actual!FI$9,HaverPull!$B:$B,0),MATCH(Calculations_actual!$B19,HaverPull!$B$1:$YE$1,0))</f>
        <v>15672</v>
      </c>
      <c r="FJ19" s="81">
        <f>INDEX(HaverPull!$B:$YE,MATCH(Calculations_actual!FJ$9,HaverPull!$B:$B,0),MATCH(Calculations_actual!$B19,HaverPull!$B$1:$YE$1,0))</f>
        <v>15750.6</v>
      </c>
      <c r="FK19" s="81">
        <f>INDEX(HaverPull!$B:$YE,MATCH(Calculations_actual!FK$9,HaverPull!$B:$B,0),MATCH(Calculations_actual!$B19,HaverPull!$B$1:$YE$1,0))</f>
        <v>15712.8</v>
      </c>
      <c r="FL19" s="81">
        <f>INDEX(HaverPull!$B:$YE,MATCH(Calculations_actual!FL$9,HaverPull!$B:$B,0),MATCH(Calculations_actual!$B19,HaverPull!$B$1:$YE$1,0))</f>
        <v>15825.1</v>
      </c>
      <c r="FM19" s="81">
        <f>INDEX(HaverPull!$B:$YE,MATCH(Calculations_actual!FM$9,HaverPull!$B:$B,0),MATCH(Calculations_actual!$B19,HaverPull!$B$1:$YE$1,0))</f>
        <v>15820.7</v>
      </c>
      <c r="FN19" s="81">
        <f>INDEX(HaverPull!$B:$YE,MATCH(Calculations_actual!FN$9,HaverPull!$B:$B,0),MATCH(Calculations_actual!$B19,HaverPull!$B$1:$YE$1,0))</f>
        <v>16004.1</v>
      </c>
      <c r="FO19" s="81">
        <f>INDEX(HaverPull!$B:$YE,MATCH(Calculations_actual!FO$9,HaverPull!$B:$B,0),MATCH(Calculations_actual!$B19,HaverPull!$B$1:$YE$1,0))</f>
        <v>16129.4</v>
      </c>
      <c r="FP19" s="81">
        <f>INDEX(HaverPull!$B:$YE,MATCH(Calculations_actual!FP$9,HaverPull!$B:$B,0),MATCH(Calculations_actual!$B19,HaverPull!$B$1:$YE$1,0))</f>
        <v>16198.8</v>
      </c>
      <c r="FQ19" s="81">
        <f>INDEX(HaverPull!$B:$YE,MATCH(Calculations_actual!FQ$9,HaverPull!$B:$B,0),MATCH(Calculations_actual!$B19,HaverPull!$B$1:$YE$1,0))</f>
        <v>16220.7</v>
      </c>
      <c r="FR19" s="81">
        <f>INDEX(HaverPull!$B:$YE,MATCH(Calculations_actual!FR$9,HaverPull!$B:$B,0),MATCH(Calculations_actual!$B19,HaverPull!$B$1:$YE$1,0))</f>
        <v>16239.1</v>
      </c>
      <c r="FS19" s="81">
        <f>INDEX(HaverPull!$B:$YE,MATCH(Calculations_actual!FS$9,HaverPull!$B:$B,0),MATCH(Calculations_actual!$B19,HaverPull!$B$1:$YE$1,0))</f>
        <v>16383</v>
      </c>
      <c r="FT19" s="81">
        <f>INDEX(HaverPull!$B:$YE,MATCH(Calculations_actual!FT$9,HaverPull!$B:$B,0),MATCH(Calculations_actual!$B19,HaverPull!$B$1:$YE$1,0))</f>
        <v>16403.2</v>
      </c>
      <c r="FU19" s="81">
        <f>INDEX(HaverPull!$B:$YE,MATCH(Calculations_actual!FU$9,HaverPull!$B:$B,0),MATCH(Calculations_actual!$B19,HaverPull!$B$1:$YE$1,0))</f>
        <v>16531.7</v>
      </c>
      <c r="FV19" s="81">
        <f>INDEX(HaverPull!$B:$YE,MATCH(Calculations_actual!FV$9,HaverPull!$B:$B,0),MATCH(Calculations_actual!$B19,HaverPull!$B$1:$YE$1,0))</f>
        <v>16663.599999999999</v>
      </c>
      <c r="FW19" s="81">
        <f>INDEX(HaverPull!$B:$YE,MATCH(Calculations_actual!FW$9,HaverPull!$B:$B,0),MATCH(Calculations_actual!$B19,HaverPull!$B$1:$YE$1,0))</f>
        <v>16621.7</v>
      </c>
      <c r="FX19" s="81">
        <f>INDEX(HaverPull!$B:$YE,MATCH(Calculations_actual!FX$9,HaverPull!$B:$B,0),MATCH(Calculations_actual!$B19,HaverPull!$B$1:$YE$1,0))</f>
        <v>16830.099999999999</v>
      </c>
      <c r="FY19" s="81">
        <f>INDEX(HaverPull!$B:$YE,MATCH(Calculations_actual!FY$9,HaverPull!$B:$B,0),MATCH(Calculations_actual!$B19,HaverPull!$B$1:$YE$1,0))</f>
        <v>17033.599999999999</v>
      </c>
      <c r="FZ19" s="81">
        <f>INDEX(HaverPull!$B:$YE,MATCH(Calculations_actual!FZ$9,HaverPull!$B:$B,0),MATCH(Calculations_actual!$B19,HaverPull!$B$1:$YE$1,0))</f>
        <v>17113.900000000001</v>
      </c>
      <c r="GA19" s="81">
        <f>INDEX(HaverPull!$B:$YE,MATCH(Calculations_actual!GA$9,HaverPull!$B:$B,0),MATCH(Calculations_actual!$B19,HaverPull!$B$1:$YE$1,0))</f>
        <v>17254.7</v>
      </c>
      <c r="GB19" s="81">
        <f>INDEX(HaverPull!$B:$YE,MATCH(Calculations_actual!GB$9,HaverPull!$B:$B,0),MATCH(Calculations_actual!$B19,HaverPull!$B$1:$YE$1,0))</f>
        <v>17397</v>
      </c>
      <c r="GC19" s="81">
        <f>INDEX(HaverPull!$B:$YE,MATCH(Calculations_actual!GC$9,HaverPull!$B:$B,0),MATCH(Calculations_actual!$B19,HaverPull!$B$1:$YE$1,0))</f>
        <v>17438.8</v>
      </c>
      <c r="GD19" s="81">
        <f>INDEX(HaverPull!$B:$YE,MATCH(Calculations_actual!GD$9,HaverPull!$B:$B,0),MATCH(Calculations_actual!$B19,HaverPull!$B$1:$YE$1,0))</f>
        <v>17456.2</v>
      </c>
      <c r="GE19" s="81">
        <f>INDEX(HaverPull!$B:$YE,MATCH(Calculations_actual!GE$9,HaverPull!$B:$B,0),MATCH(Calculations_actual!$B19,HaverPull!$B$1:$YE$1,0))</f>
        <v>17523.400000000001</v>
      </c>
      <c r="GF19" s="81">
        <f>INDEX(HaverPull!$B:$YE,MATCH(Calculations_actual!GF$9,HaverPull!$B:$B,0),MATCH(Calculations_actual!$B19,HaverPull!$B$1:$YE$1,0))</f>
        <v>17622.5</v>
      </c>
      <c r="GG19" s="81">
        <f>INDEX(HaverPull!$B:$YE,MATCH(Calculations_actual!GG$9,HaverPull!$B:$B,0),MATCH(Calculations_actual!$B19,HaverPull!$B$1:$YE$1,0))</f>
        <v>17706.7</v>
      </c>
      <c r="GH19" s="81">
        <f>INDEX(HaverPull!$B:$YE,MATCH(Calculations_actual!GH$9,HaverPull!$B:$B,0),MATCH(Calculations_actual!$B19,HaverPull!$B$1:$YE$1,0))</f>
        <v>17784.2</v>
      </c>
      <c r="GI19" s="81">
        <f>INDEX(HaverPull!$B:$YE,MATCH(Calculations_actual!GI$9,HaverPull!$B:$B,0),MATCH(Calculations_actual!$B19,HaverPull!$B$1:$YE$1,0))</f>
        <v>17863</v>
      </c>
      <c r="GJ19" s="81">
        <f>INDEX(HaverPull!$B:$YE,MATCH(Calculations_actual!GJ$9,HaverPull!$B:$B,0),MATCH(Calculations_actual!$B19,HaverPull!$B$1:$YE$1,0))</f>
        <v>17995.2</v>
      </c>
      <c r="GK19" s="81">
        <f>INDEX(HaverPull!$B:$YE,MATCH(Calculations_actual!GK$9,HaverPull!$B:$B,0),MATCH(Calculations_actual!$B19,HaverPull!$B$1:$YE$1,0))</f>
        <v>18120.8</v>
      </c>
      <c r="GL19" s="81">
        <f>INDEX(HaverPull!$B:$YE,MATCH(Calculations_actual!GL$9,HaverPull!$B:$B,0),MATCH(Calculations_actual!$B19,HaverPull!$B$1:$YE$1,0))</f>
        <v>18223.8</v>
      </c>
      <c r="GM19" s="81">
        <f>INDEX(HaverPull!$B:$YE,MATCH(Calculations_actual!GM$9,HaverPull!$B:$B,0),MATCH(Calculations_actual!$B19,HaverPull!$B$1:$YE$1,0))</f>
        <v>18324</v>
      </c>
      <c r="GN19" s="81">
        <f>INDEX(HaverPull!$B:$YE,MATCH(Calculations_actual!GN$9,HaverPull!$B:$B,0),MATCH(Calculations_actual!$B19,HaverPull!$B$1:$YE$1,0))</f>
        <v>18507.2</v>
      </c>
      <c r="GO19" s="81" t="e">
        <f>INDEX(HaverPull!$B:$YE,MATCH(Calculations_actual!GO$9,HaverPull!$B:$B,0),MATCH(Calculations_actual!$B19,HaverPull!$B$1:$YE$1,0))</f>
        <v>#N/A</v>
      </c>
      <c r="GP19" s="81" t="e">
        <f>INDEX(HaverPull!$B:$YE,MATCH(Calculations_actual!GP$9,HaverPull!$B:$B,0),MATCH(Calculations_actual!$B19,HaverPull!$B$1:$YE$1,0))</f>
        <v>#N/A</v>
      </c>
      <c r="GQ19" s="81" t="e">
        <f>INDEX(HaverPull!$B:$YE,MATCH(Calculations_actual!GQ$9,HaverPull!$B:$B,0),MATCH(Calculations_actual!$B19,HaverPull!$B$1:$YE$1,0))</f>
        <v>#N/A</v>
      </c>
      <c r="GR19" s="81" t="e">
        <f>INDEX(HaverPull!$B:$YE,MATCH(Calculations_actual!GR$9,HaverPull!$B:$B,0),MATCH(Calculations_actual!$B19,HaverPull!$B$1:$YE$1,0))</f>
        <v>#N/A</v>
      </c>
      <c r="GS19" s="81" t="e">
        <f>INDEX(HaverPull!$B:$YE,MATCH(Calculations_actual!GS$9,HaverPull!$B:$B,0),MATCH(Calculations_actual!$B19,HaverPull!$B$1:$YE$1,0))</f>
        <v>#N/A</v>
      </c>
      <c r="GT19" s="81" t="e">
        <f>INDEX(HaverPull!$B:$YE,MATCH(Calculations_actual!GT$9,HaverPull!$B:$B,0),MATCH(Calculations_actual!$B19,HaverPull!$B$1:$YE$1,0))</f>
        <v>#N/A</v>
      </c>
      <c r="GU19" s="81" t="e">
        <f>INDEX(HaverPull!$B:$YE,MATCH(Calculations_actual!GU$9,HaverPull!$B:$B,0),MATCH(Calculations_actual!$B19,HaverPull!$B$1:$YE$1,0))</f>
        <v>#N/A</v>
      </c>
      <c r="GV19" s="81" t="e">
        <f>INDEX(HaverPull!$B:$YE,MATCH(Calculations_actual!GV$9,HaverPull!$B:$B,0),MATCH(Calculations_actual!$B19,HaverPull!$B$1:$YE$1,0))</f>
        <v>#N/A</v>
      </c>
    </row>
    <row r="20" spans="1:204">
      <c r="A20" s="7" t="s">
        <v>195</v>
      </c>
      <c r="B20" s="83" t="s">
        <v>193</v>
      </c>
      <c r="C20" s="81">
        <f>INDEX(HaverPull!$B:$YE,MATCH(Calculations_actual!C$9,HaverPull!$B:$B,0),MATCH(Calculations_actual!$B20,HaverPull!$B$1:$YE$1,0))</f>
        <v>4772.5</v>
      </c>
      <c r="D20" s="81">
        <f>INDEX(HaverPull!$B:$YE,MATCH(Calculations_actual!D$9,HaverPull!$B:$B,0),MATCH(Calculations_actual!$B20,HaverPull!$B$1:$YE$1,0))</f>
        <v>4772.5</v>
      </c>
      <c r="E20" s="81">
        <f>INDEX(HaverPull!$B:$YE,MATCH(Calculations_actual!E$9,HaverPull!$B:$B,0),MATCH(Calculations_actual!$B20,HaverPull!$B$1:$YE$1,0))</f>
        <v>4808.3</v>
      </c>
      <c r="F20" s="81">
        <f>INDEX(HaverPull!$B:$YE,MATCH(Calculations_actual!F$9,HaverPull!$B:$B,0),MATCH(Calculations_actual!$B20,HaverPull!$B$1:$YE$1,0))</f>
        <v>4843</v>
      </c>
      <c r="G20" s="81">
        <f>INDEX(HaverPull!$B:$YE,MATCH(Calculations_actual!G$9,HaverPull!$B:$B,0),MATCH(Calculations_actual!$B20,HaverPull!$B$1:$YE$1,0))</f>
        <v>4877.3999999999996</v>
      </c>
      <c r="H20" s="81">
        <f>INDEX(HaverPull!$B:$YE,MATCH(Calculations_actual!H$9,HaverPull!$B:$B,0),MATCH(Calculations_actual!$B20,HaverPull!$B$1:$YE$1,0))</f>
        <v>4911.2</v>
      </c>
      <c r="I20" s="81">
        <f>INDEX(HaverPull!$B:$YE,MATCH(Calculations_actual!I$9,HaverPull!$B:$B,0),MATCH(Calculations_actual!$B20,HaverPull!$B$1:$YE$1,0))</f>
        <v>4944.8</v>
      </c>
      <c r="J20" s="81">
        <f>INDEX(HaverPull!$B:$YE,MATCH(Calculations_actual!J$9,HaverPull!$B:$B,0),MATCH(Calculations_actual!$B20,HaverPull!$B$1:$YE$1,0))</f>
        <v>4978.7</v>
      </c>
      <c r="K20" s="81">
        <f>INDEX(HaverPull!$B:$YE,MATCH(Calculations_actual!K$9,HaverPull!$B:$B,0),MATCH(Calculations_actual!$B20,HaverPull!$B$1:$YE$1,0))</f>
        <v>5013.8999999999996</v>
      </c>
      <c r="L20" s="81">
        <f>INDEX(HaverPull!$B:$YE,MATCH(Calculations_actual!L$9,HaverPull!$B:$B,0),MATCH(Calculations_actual!$B20,HaverPull!$B$1:$YE$1,0))</f>
        <v>5049.2</v>
      </c>
      <c r="M20" s="81">
        <f>INDEX(HaverPull!$B:$YE,MATCH(Calculations_actual!M$9,HaverPull!$B:$B,0),MATCH(Calculations_actual!$B20,HaverPull!$B$1:$YE$1,0))</f>
        <v>5085.5</v>
      </c>
      <c r="N20" s="81">
        <f>INDEX(HaverPull!$B:$YE,MATCH(Calculations_actual!N$9,HaverPull!$B:$B,0),MATCH(Calculations_actual!$B20,HaverPull!$B$1:$YE$1,0))</f>
        <v>5123.2</v>
      </c>
      <c r="O20" s="81">
        <f>INDEX(HaverPull!$B:$YE,MATCH(Calculations_actual!O$9,HaverPull!$B:$B,0),MATCH(Calculations_actual!$B20,HaverPull!$B$1:$YE$1,0))</f>
        <v>5162.8999999999996</v>
      </c>
      <c r="P20" s="81">
        <f>INDEX(HaverPull!$B:$YE,MATCH(Calculations_actual!P$9,HaverPull!$B:$B,0),MATCH(Calculations_actual!$B20,HaverPull!$B$1:$YE$1,0))</f>
        <v>5205.3999999999996</v>
      </c>
      <c r="Q20" s="81">
        <f>INDEX(HaverPull!$B:$YE,MATCH(Calculations_actual!Q$9,HaverPull!$B:$B,0),MATCH(Calculations_actual!$B20,HaverPull!$B$1:$YE$1,0))</f>
        <v>5249.7</v>
      </c>
      <c r="R20" s="81">
        <f>INDEX(HaverPull!$B:$YE,MATCH(Calculations_actual!R$9,HaverPull!$B:$B,0),MATCH(Calculations_actual!$B20,HaverPull!$B$1:$YE$1,0))</f>
        <v>5295.8</v>
      </c>
      <c r="S20" s="81">
        <f>INDEX(HaverPull!$B:$YE,MATCH(Calculations_actual!S$9,HaverPull!$B:$B,0),MATCH(Calculations_actual!$B20,HaverPull!$B$1:$YE$1,0))</f>
        <v>5344.1</v>
      </c>
      <c r="T20" s="81">
        <f>INDEX(HaverPull!$B:$YE,MATCH(Calculations_actual!T$9,HaverPull!$B:$B,0),MATCH(Calculations_actual!$B20,HaverPull!$B$1:$YE$1,0))</f>
        <v>5394.5</v>
      </c>
      <c r="U20" s="81">
        <f>INDEX(HaverPull!$B:$YE,MATCH(Calculations_actual!U$9,HaverPull!$B:$B,0),MATCH(Calculations_actual!$B20,HaverPull!$B$1:$YE$1,0))</f>
        <v>5445.5</v>
      </c>
      <c r="V20" s="81">
        <f>INDEX(HaverPull!$B:$YE,MATCH(Calculations_actual!V$9,HaverPull!$B:$B,0),MATCH(Calculations_actual!$B20,HaverPull!$B$1:$YE$1,0))</f>
        <v>5496.7</v>
      </c>
      <c r="W20" s="81">
        <f>INDEX(HaverPull!$B:$YE,MATCH(Calculations_actual!W$9,HaverPull!$B:$B,0),MATCH(Calculations_actual!$B20,HaverPull!$B$1:$YE$1,0))</f>
        <v>5546.5</v>
      </c>
      <c r="X20" s="81">
        <f>INDEX(HaverPull!$B:$YE,MATCH(Calculations_actual!X$9,HaverPull!$B:$B,0),MATCH(Calculations_actual!$B20,HaverPull!$B$1:$YE$1,0))</f>
        <v>5594.7</v>
      </c>
      <c r="Y20" s="81">
        <f>INDEX(HaverPull!$B:$YE,MATCH(Calculations_actual!Y$9,HaverPull!$B:$B,0),MATCH(Calculations_actual!$B20,HaverPull!$B$1:$YE$1,0))</f>
        <v>5642.1</v>
      </c>
      <c r="Z20" s="81">
        <f>INDEX(HaverPull!$B:$YE,MATCH(Calculations_actual!Z$9,HaverPull!$B:$B,0),MATCH(Calculations_actual!$B20,HaverPull!$B$1:$YE$1,0))</f>
        <v>5688.8</v>
      </c>
      <c r="AA20" s="81">
        <f>INDEX(HaverPull!$B:$YE,MATCH(Calculations_actual!AA$9,HaverPull!$B:$B,0),MATCH(Calculations_actual!$B20,HaverPull!$B$1:$YE$1,0))</f>
        <v>5734.1</v>
      </c>
      <c r="AB20" s="81">
        <f>INDEX(HaverPull!$B:$YE,MATCH(Calculations_actual!AB$9,HaverPull!$B:$B,0),MATCH(Calculations_actual!$B20,HaverPull!$B$1:$YE$1,0))</f>
        <v>5779.1</v>
      </c>
      <c r="AC20" s="81">
        <f>INDEX(HaverPull!$B:$YE,MATCH(Calculations_actual!AC$9,HaverPull!$B:$B,0),MATCH(Calculations_actual!$B20,HaverPull!$B$1:$YE$1,0))</f>
        <v>5824.1</v>
      </c>
      <c r="AD20" s="81">
        <f>INDEX(HaverPull!$B:$YE,MATCH(Calculations_actual!AD$9,HaverPull!$B:$B,0),MATCH(Calculations_actual!$B20,HaverPull!$B$1:$YE$1,0))</f>
        <v>5869.5</v>
      </c>
      <c r="AE20" s="81">
        <f>INDEX(HaverPull!$B:$YE,MATCH(Calculations_actual!AE$9,HaverPull!$B:$B,0),MATCH(Calculations_actual!$B20,HaverPull!$B$1:$YE$1,0))</f>
        <v>5916.7</v>
      </c>
      <c r="AF20" s="81">
        <f>INDEX(HaverPull!$B:$YE,MATCH(Calculations_actual!AF$9,HaverPull!$B:$B,0),MATCH(Calculations_actual!$B20,HaverPull!$B$1:$YE$1,0))</f>
        <v>5964.7</v>
      </c>
      <c r="AG20" s="81">
        <f>INDEX(HaverPull!$B:$YE,MATCH(Calculations_actual!AG$9,HaverPull!$B:$B,0),MATCH(Calculations_actual!$B20,HaverPull!$B$1:$YE$1,0))</f>
        <v>6013.7</v>
      </c>
      <c r="AH20" s="81">
        <f>INDEX(HaverPull!$B:$YE,MATCH(Calculations_actual!AH$9,HaverPull!$B:$B,0),MATCH(Calculations_actual!$B20,HaverPull!$B$1:$YE$1,0))</f>
        <v>6063.6</v>
      </c>
      <c r="AI20" s="81">
        <f>INDEX(HaverPull!$B:$YE,MATCH(Calculations_actual!AI$9,HaverPull!$B:$B,0),MATCH(Calculations_actual!$B20,HaverPull!$B$1:$YE$1,0))</f>
        <v>6114.6</v>
      </c>
      <c r="AJ20" s="81">
        <f>INDEX(HaverPull!$B:$YE,MATCH(Calculations_actual!AJ$9,HaverPull!$B:$B,0),MATCH(Calculations_actual!$B20,HaverPull!$B$1:$YE$1,0))</f>
        <v>6168.3</v>
      </c>
      <c r="AK20" s="81">
        <f>INDEX(HaverPull!$B:$YE,MATCH(Calculations_actual!AK$9,HaverPull!$B:$B,0),MATCH(Calculations_actual!$B20,HaverPull!$B$1:$YE$1,0))</f>
        <v>6222.3</v>
      </c>
      <c r="AL20" s="81">
        <f>INDEX(HaverPull!$B:$YE,MATCH(Calculations_actual!AL$9,HaverPull!$B:$B,0),MATCH(Calculations_actual!$B20,HaverPull!$B$1:$YE$1,0))</f>
        <v>6276</v>
      </c>
      <c r="AM20" s="81">
        <f>INDEX(HaverPull!$B:$YE,MATCH(Calculations_actual!AM$9,HaverPull!$B:$B,0),MATCH(Calculations_actual!$B20,HaverPull!$B$1:$YE$1,0))</f>
        <v>6328.6</v>
      </c>
      <c r="AN20" s="81">
        <f>INDEX(HaverPull!$B:$YE,MATCH(Calculations_actual!AN$9,HaverPull!$B:$B,0),MATCH(Calculations_actual!$B20,HaverPull!$B$1:$YE$1,0))</f>
        <v>6379</v>
      </c>
      <c r="AO20" s="81">
        <f>INDEX(HaverPull!$B:$YE,MATCH(Calculations_actual!AO$9,HaverPull!$B:$B,0),MATCH(Calculations_actual!$B20,HaverPull!$B$1:$YE$1,0))</f>
        <v>6427.3</v>
      </c>
      <c r="AP20" s="81">
        <f>INDEX(HaverPull!$B:$YE,MATCH(Calculations_actual!AP$9,HaverPull!$B:$B,0),MATCH(Calculations_actual!$B20,HaverPull!$B$1:$YE$1,0))</f>
        <v>6472.9</v>
      </c>
      <c r="AQ20" s="81">
        <f>INDEX(HaverPull!$B:$YE,MATCH(Calculations_actual!AQ$9,HaverPull!$B:$B,0),MATCH(Calculations_actual!$B20,HaverPull!$B$1:$YE$1,0))</f>
        <v>6513.9</v>
      </c>
      <c r="AR20" s="81">
        <f>INDEX(HaverPull!$B:$YE,MATCH(Calculations_actual!AR$9,HaverPull!$B:$B,0),MATCH(Calculations_actual!$B20,HaverPull!$B$1:$YE$1,0))</f>
        <v>6549</v>
      </c>
      <c r="AS20" s="81">
        <f>INDEX(HaverPull!$B:$YE,MATCH(Calculations_actual!AS$9,HaverPull!$B:$B,0),MATCH(Calculations_actual!$B20,HaverPull!$B$1:$YE$1,0))</f>
        <v>6582.7</v>
      </c>
      <c r="AT20" s="81">
        <f>INDEX(HaverPull!$B:$YE,MATCH(Calculations_actual!AT$9,HaverPull!$B:$B,0),MATCH(Calculations_actual!$B20,HaverPull!$B$1:$YE$1,0))</f>
        <v>6616.7</v>
      </c>
      <c r="AU20" s="81">
        <f>INDEX(HaverPull!$B:$YE,MATCH(Calculations_actual!AU$9,HaverPull!$B:$B,0),MATCH(Calculations_actual!$B20,HaverPull!$B$1:$YE$1,0))</f>
        <v>6652.9</v>
      </c>
      <c r="AV20" s="81">
        <f>INDEX(HaverPull!$B:$YE,MATCH(Calculations_actual!AV$9,HaverPull!$B:$B,0),MATCH(Calculations_actual!$B20,HaverPull!$B$1:$YE$1,0))</f>
        <v>6694.6</v>
      </c>
      <c r="AW20" s="81">
        <f>INDEX(HaverPull!$B:$YE,MATCH(Calculations_actual!AW$9,HaverPull!$B:$B,0),MATCH(Calculations_actual!$B20,HaverPull!$B$1:$YE$1,0))</f>
        <v>6739.5</v>
      </c>
      <c r="AX20" s="81">
        <f>INDEX(HaverPull!$B:$YE,MATCH(Calculations_actual!AX$9,HaverPull!$B:$B,0),MATCH(Calculations_actual!$B20,HaverPull!$B$1:$YE$1,0))</f>
        <v>6787.7</v>
      </c>
      <c r="AY20" s="81">
        <f>INDEX(HaverPull!$B:$YE,MATCH(Calculations_actual!AY$9,HaverPull!$B:$B,0),MATCH(Calculations_actual!$B20,HaverPull!$B$1:$YE$1,0))</f>
        <v>6842.8</v>
      </c>
      <c r="AZ20" s="81">
        <f>INDEX(HaverPull!$B:$YE,MATCH(Calculations_actual!AZ$9,HaverPull!$B:$B,0),MATCH(Calculations_actual!$B20,HaverPull!$B$1:$YE$1,0))</f>
        <v>6899.7</v>
      </c>
      <c r="BA20" s="81">
        <f>INDEX(HaverPull!$B:$YE,MATCH(Calculations_actual!BA$9,HaverPull!$B:$B,0),MATCH(Calculations_actual!$B20,HaverPull!$B$1:$YE$1,0))</f>
        <v>6958.4</v>
      </c>
      <c r="BB20" s="81">
        <f>INDEX(HaverPull!$B:$YE,MATCH(Calculations_actual!BB$9,HaverPull!$B:$B,0),MATCH(Calculations_actual!$B20,HaverPull!$B$1:$YE$1,0))</f>
        <v>7018.2</v>
      </c>
      <c r="BC20" s="81">
        <f>INDEX(HaverPull!$B:$YE,MATCH(Calculations_actual!BC$9,HaverPull!$B:$B,0),MATCH(Calculations_actual!$B20,HaverPull!$B$1:$YE$1,0))</f>
        <v>7075.6</v>
      </c>
      <c r="BD20" s="81">
        <f>INDEX(HaverPull!$B:$YE,MATCH(Calculations_actual!BD$9,HaverPull!$B:$B,0),MATCH(Calculations_actual!$B20,HaverPull!$B$1:$YE$1,0))</f>
        <v>7133.1</v>
      </c>
      <c r="BE20" s="81">
        <f>INDEX(HaverPull!$B:$YE,MATCH(Calculations_actual!BE$9,HaverPull!$B:$B,0),MATCH(Calculations_actual!$B20,HaverPull!$B$1:$YE$1,0))</f>
        <v>7191.6</v>
      </c>
      <c r="BF20" s="81">
        <f>INDEX(HaverPull!$B:$YE,MATCH(Calculations_actual!BF$9,HaverPull!$B:$B,0),MATCH(Calculations_actual!$B20,HaverPull!$B$1:$YE$1,0))</f>
        <v>7251.4</v>
      </c>
      <c r="BG20" s="81">
        <f>INDEX(HaverPull!$B:$YE,MATCH(Calculations_actual!BG$9,HaverPull!$B:$B,0),MATCH(Calculations_actual!$B20,HaverPull!$B$1:$YE$1,0))</f>
        <v>7313.7</v>
      </c>
      <c r="BH20" s="81">
        <f>INDEX(HaverPull!$B:$YE,MATCH(Calculations_actual!BH$9,HaverPull!$B:$B,0),MATCH(Calculations_actual!$B20,HaverPull!$B$1:$YE$1,0))</f>
        <v>7379</v>
      </c>
      <c r="BI20" s="81">
        <f>INDEX(HaverPull!$B:$YE,MATCH(Calculations_actual!BI$9,HaverPull!$B:$B,0),MATCH(Calculations_actual!$B20,HaverPull!$B$1:$YE$1,0))</f>
        <v>7446</v>
      </c>
      <c r="BJ20" s="81">
        <f>INDEX(HaverPull!$B:$YE,MATCH(Calculations_actual!BJ$9,HaverPull!$B:$B,0),MATCH(Calculations_actual!$B20,HaverPull!$B$1:$YE$1,0))</f>
        <v>7514.7</v>
      </c>
      <c r="BK20" s="81">
        <f>INDEX(HaverPull!$B:$YE,MATCH(Calculations_actual!BK$9,HaverPull!$B:$B,0),MATCH(Calculations_actual!$B20,HaverPull!$B$1:$YE$1,0))</f>
        <v>7585.2</v>
      </c>
      <c r="BL20" s="81">
        <f>INDEX(HaverPull!$B:$YE,MATCH(Calculations_actual!BL$9,HaverPull!$B:$B,0),MATCH(Calculations_actual!$B20,HaverPull!$B$1:$YE$1,0))</f>
        <v>7656.9</v>
      </c>
      <c r="BM20" s="81">
        <f>INDEX(HaverPull!$B:$YE,MATCH(Calculations_actual!BM$9,HaverPull!$B:$B,0),MATCH(Calculations_actual!$B20,HaverPull!$B$1:$YE$1,0))</f>
        <v>7729.1</v>
      </c>
      <c r="BN20" s="81">
        <f>INDEX(HaverPull!$B:$YE,MATCH(Calculations_actual!BN$9,HaverPull!$B:$B,0),MATCH(Calculations_actual!$B20,HaverPull!$B$1:$YE$1,0))</f>
        <v>7801.6</v>
      </c>
      <c r="BO20" s="81">
        <f>INDEX(HaverPull!$B:$YE,MATCH(Calculations_actual!BO$9,HaverPull!$B:$B,0),MATCH(Calculations_actual!$B20,HaverPull!$B$1:$YE$1,0))</f>
        <v>7872.8</v>
      </c>
      <c r="BP20" s="81">
        <f>INDEX(HaverPull!$B:$YE,MATCH(Calculations_actual!BP$9,HaverPull!$B:$B,0),MATCH(Calculations_actual!$B20,HaverPull!$B$1:$YE$1,0))</f>
        <v>7943.5</v>
      </c>
      <c r="BQ20" s="81">
        <f>INDEX(HaverPull!$B:$YE,MATCH(Calculations_actual!BQ$9,HaverPull!$B:$B,0),MATCH(Calculations_actual!$B20,HaverPull!$B$1:$YE$1,0))</f>
        <v>8013.9</v>
      </c>
      <c r="BR20" s="81">
        <f>INDEX(HaverPull!$B:$YE,MATCH(Calculations_actual!BR$9,HaverPull!$B:$B,0),MATCH(Calculations_actual!$B20,HaverPull!$B$1:$YE$1,0))</f>
        <v>8083.9</v>
      </c>
      <c r="BS20" s="81">
        <f>INDEX(HaverPull!$B:$YE,MATCH(Calculations_actual!BS$9,HaverPull!$B:$B,0),MATCH(Calculations_actual!$B20,HaverPull!$B$1:$YE$1,0))</f>
        <v>8153.2</v>
      </c>
      <c r="BT20" s="81">
        <f>INDEX(HaverPull!$B:$YE,MATCH(Calculations_actual!BT$9,HaverPull!$B:$B,0),MATCH(Calculations_actual!$B20,HaverPull!$B$1:$YE$1,0))</f>
        <v>8222.2000000000007</v>
      </c>
      <c r="BU20" s="81">
        <f>INDEX(HaverPull!$B:$YE,MATCH(Calculations_actual!BU$9,HaverPull!$B:$B,0),MATCH(Calculations_actual!$B20,HaverPull!$B$1:$YE$1,0))</f>
        <v>8290.9</v>
      </c>
      <c r="BV20" s="81">
        <f>INDEX(HaverPull!$B:$YE,MATCH(Calculations_actual!BV$9,HaverPull!$B:$B,0),MATCH(Calculations_actual!$B20,HaverPull!$B$1:$YE$1,0))</f>
        <v>8359.2000000000007</v>
      </c>
      <c r="BW20" s="81">
        <f>INDEX(HaverPull!$B:$YE,MATCH(Calculations_actual!BW$9,HaverPull!$B:$B,0),MATCH(Calculations_actual!$B20,HaverPull!$B$1:$YE$1,0))</f>
        <v>8427.6</v>
      </c>
      <c r="BX20" s="81">
        <f>INDEX(HaverPull!$B:$YE,MATCH(Calculations_actual!BX$9,HaverPull!$B:$B,0),MATCH(Calculations_actual!$B20,HaverPull!$B$1:$YE$1,0))</f>
        <v>8495.7999999999993</v>
      </c>
      <c r="BY20" s="81">
        <f>INDEX(HaverPull!$B:$YE,MATCH(Calculations_actual!BY$9,HaverPull!$B:$B,0),MATCH(Calculations_actual!$B20,HaverPull!$B$1:$YE$1,0))</f>
        <v>8563.7000000000007</v>
      </c>
      <c r="BZ20" s="81">
        <f>INDEX(HaverPull!$B:$YE,MATCH(Calculations_actual!BZ$9,HaverPull!$B:$B,0),MATCH(Calculations_actual!$B20,HaverPull!$B$1:$YE$1,0))</f>
        <v>8631.5</v>
      </c>
      <c r="CA20" s="81">
        <f>INDEX(HaverPull!$B:$YE,MATCH(Calculations_actual!CA$9,HaverPull!$B:$B,0),MATCH(Calculations_actual!$B20,HaverPull!$B$1:$YE$1,0))</f>
        <v>8699.1</v>
      </c>
      <c r="CB20" s="81">
        <f>INDEX(HaverPull!$B:$YE,MATCH(Calculations_actual!CB$9,HaverPull!$B:$B,0),MATCH(Calculations_actual!$B20,HaverPull!$B$1:$YE$1,0))</f>
        <v>8766.7999999999993</v>
      </c>
      <c r="CC20" s="81">
        <f>INDEX(HaverPull!$B:$YE,MATCH(Calculations_actual!CC$9,HaverPull!$B:$B,0),MATCH(Calculations_actual!$B20,HaverPull!$B$1:$YE$1,0))</f>
        <v>8834</v>
      </c>
      <c r="CD20" s="81">
        <f>INDEX(HaverPull!$B:$YE,MATCH(Calculations_actual!CD$9,HaverPull!$B:$B,0),MATCH(Calculations_actual!$B20,HaverPull!$B$1:$YE$1,0))</f>
        <v>8900.6</v>
      </c>
      <c r="CE20" s="81">
        <f>INDEX(HaverPull!$B:$YE,MATCH(Calculations_actual!CE$9,HaverPull!$B:$B,0),MATCH(Calculations_actual!$B20,HaverPull!$B$1:$YE$1,0))</f>
        <v>8966.4</v>
      </c>
      <c r="CF20" s="81">
        <f>INDEX(HaverPull!$B:$YE,MATCH(Calculations_actual!CF$9,HaverPull!$B:$B,0),MATCH(Calculations_actual!$B20,HaverPull!$B$1:$YE$1,0))</f>
        <v>9030.9</v>
      </c>
      <c r="CG20" s="81">
        <f>INDEX(HaverPull!$B:$YE,MATCH(Calculations_actual!CG$9,HaverPull!$B:$B,0),MATCH(Calculations_actual!$B20,HaverPull!$B$1:$YE$1,0))</f>
        <v>9094.5</v>
      </c>
      <c r="CH20" s="81">
        <f>INDEX(HaverPull!$B:$YE,MATCH(Calculations_actual!CH$9,HaverPull!$B:$B,0),MATCH(Calculations_actual!$B20,HaverPull!$B$1:$YE$1,0))</f>
        <v>9157</v>
      </c>
      <c r="CI20" s="81">
        <f>INDEX(HaverPull!$B:$YE,MATCH(Calculations_actual!CI$9,HaverPull!$B:$B,0),MATCH(Calculations_actual!$B20,HaverPull!$B$1:$YE$1,0))</f>
        <v>9217.9</v>
      </c>
      <c r="CJ20" s="81">
        <f>INDEX(HaverPull!$B:$YE,MATCH(Calculations_actual!CJ$9,HaverPull!$B:$B,0),MATCH(Calculations_actual!$B20,HaverPull!$B$1:$YE$1,0))</f>
        <v>9277.2000000000007</v>
      </c>
      <c r="CK20" s="81">
        <f>INDEX(HaverPull!$B:$YE,MATCH(Calculations_actual!CK$9,HaverPull!$B:$B,0),MATCH(Calculations_actual!$B20,HaverPull!$B$1:$YE$1,0))</f>
        <v>9335.7999999999993</v>
      </c>
      <c r="CL20" s="81">
        <f>INDEX(HaverPull!$B:$YE,MATCH(Calculations_actual!CL$9,HaverPull!$B:$B,0),MATCH(Calculations_actual!$B20,HaverPull!$B$1:$YE$1,0))</f>
        <v>9394</v>
      </c>
      <c r="CM20" s="81">
        <f>INDEX(HaverPull!$B:$YE,MATCH(Calculations_actual!CM$9,HaverPull!$B:$B,0),MATCH(Calculations_actual!$B20,HaverPull!$B$1:$YE$1,0))</f>
        <v>9452.2000000000007</v>
      </c>
      <c r="CN20" s="81">
        <f>INDEX(HaverPull!$B:$YE,MATCH(Calculations_actual!CN$9,HaverPull!$B:$B,0),MATCH(Calculations_actual!$B20,HaverPull!$B$1:$YE$1,0))</f>
        <v>9510.4</v>
      </c>
      <c r="CO20" s="81">
        <f>INDEX(HaverPull!$B:$YE,MATCH(Calculations_actual!CO$9,HaverPull!$B:$B,0),MATCH(Calculations_actual!$B20,HaverPull!$B$1:$YE$1,0))</f>
        <v>9569</v>
      </c>
      <c r="CP20" s="81">
        <f>INDEX(HaverPull!$B:$YE,MATCH(Calculations_actual!CP$9,HaverPull!$B:$B,0),MATCH(Calculations_actual!$B20,HaverPull!$B$1:$YE$1,0))</f>
        <v>9628.4</v>
      </c>
      <c r="CQ20" s="81">
        <f>INDEX(HaverPull!$B:$YE,MATCH(Calculations_actual!CQ$9,HaverPull!$B:$B,0),MATCH(Calculations_actual!$B20,HaverPull!$B$1:$YE$1,0))</f>
        <v>9689.2999999999993</v>
      </c>
      <c r="CR20" s="81">
        <f>INDEX(HaverPull!$B:$YE,MATCH(Calculations_actual!CR$9,HaverPull!$B:$B,0),MATCH(Calculations_actual!$B20,HaverPull!$B$1:$YE$1,0))</f>
        <v>9751.4</v>
      </c>
      <c r="CS20" s="81">
        <f>INDEX(HaverPull!$B:$YE,MATCH(Calculations_actual!CS$9,HaverPull!$B:$B,0),MATCH(Calculations_actual!$B20,HaverPull!$B$1:$YE$1,0))</f>
        <v>9814.7000000000007</v>
      </c>
      <c r="CT20" s="81">
        <f>INDEX(HaverPull!$B:$YE,MATCH(Calculations_actual!CT$9,HaverPull!$B:$B,0),MATCH(Calculations_actual!$B20,HaverPull!$B$1:$YE$1,0))</f>
        <v>9879</v>
      </c>
      <c r="CU20" s="81">
        <f>INDEX(HaverPull!$B:$YE,MATCH(Calculations_actual!CU$9,HaverPull!$B:$B,0),MATCH(Calculations_actual!$B20,HaverPull!$B$1:$YE$1,0))</f>
        <v>9944.6</v>
      </c>
      <c r="CV20" s="81">
        <f>INDEX(HaverPull!$B:$YE,MATCH(Calculations_actual!CV$9,HaverPull!$B:$B,0),MATCH(Calculations_actual!$B20,HaverPull!$B$1:$YE$1,0))</f>
        <v>10010.9</v>
      </c>
      <c r="CW20" s="81">
        <f>INDEX(HaverPull!$B:$YE,MATCH(Calculations_actual!CW$9,HaverPull!$B:$B,0),MATCH(Calculations_actual!$B20,HaverPull!$B$1:$YE$1,0))</f>
        <v>10078.299999999999</v>
      </c>
      <c r="CX20" s="81">
        <f>INDEX(HaverPull!$B:$YE,MATCH(Calculations_actual!CX$9,HaverPull!$B:$B,0),MATCH(Calculations_actual!$B20,HaverPull!$B$1:$YE$1,0))</f>
        <v>10146.700000000001</v>
      </c>
      <c r="CY20" s="81">
        <f>INDEX(HaverPull!$B:$YE,MATCH(Calculations_actual!CY$9,HaverPull!$B:$B,0),MATCH(Calculations_actual!$B20,HaverPull!$B$1:$YE$1,0))</f>
        <v>10216.1</v>
      </c>
      <c r="CZ20" s="81">
        <f>INDEX(HaverPull!$B:$YE,MATCH(Calculations_actual!CZ$9,HaverPull!$B:$B,0),MATCH(Calculations_actual!$B20,HaverPull!$B$1:$YE$1,0))</f>
        <v>10285.4</v>
      </c>
      <c r="DA20" s="81">
        <f>INDEX(HaverPull!$B:$YE,MATCH(Calculations_actual!DA$9,HaverPull!$B:$B,0),MATCH(Calculations_actual!$B20,HaverPull!$B$1:$YE$1,0))</f>
        <v>10356.6</v>
      </c>
      <c r="DB20" s="81">
        <f>INDEX(HaverPull!$B:$YE,MATCH(Calculations_actual!DB$9,HaverPull!$B:$B,0),MATCH(Calculations_actual!$B20,HaverPull!$B$1:$YE$1,0))</f>
        <v>10430.1</v>
      </c>
      <c r="DC20" s="81">
        <f>INDEX(HaverPull!$B:$YE,MATCH(Calculations_actual!DC$9,HaverPull!$B:$B,0),MATCH(Calculations_actual!$B20,HaverPull!$B$1:$YE$1,0))</f>
        <v>10506.9</v>
      </c>
      <c r="DD20" s="81">
        <f>INDEX(HaverPull!$B:$YE,MATCH(Calculations_actual!DD$9,HaverPull!$B:$B,0),MATCH(Calculations_actual!$B20,HaverPull!$B$1:$YE$1,0))</f>
        <v>10587.2</v>
      </c>
      <c r="DE20" s="81">
        <f>INDEX(HaverPull!$B:$YE,MATCH(Calculations_actual!DE$9,HaverPull!$B:$B,0),MATCH(Calculations_actual!$B20,HaverPull!$B$1:$YE$1,0))</f>
        <v>10671.4</v>
      </c>
      <c r="DF20" s="81">
        <f>INDEX(HaverPull!$B:$YE,MATCH(Calculations_actual!DF$9,HaverPull!$B:$B,0),MATCH(Calculations_actual!$B20,HaverPull!$B$1:$YE$1,0))</f>
        <v>10760</v>
      </c>
      <c r="DG20" s="81">
        <f>INDEX(HaverPull!$B:$YE,MATCH(Calculations_actual!DG$9,HaverPull!$B:$B,0),MATCH(Calculations_actual!$B20,HaverPull!$B$1:$YE$1,0))</f>
        <v>10854.4</v>
      </c>
      <c r="DH20" s="81">
        <f>INDEX(HaverPull!$B:$YE,MATCH(Calculations_actual!DH$9,HaverPull!$B:$B,0),MATCH(Calculations_actual!$B20,HaverPull!$B$1:$YE$1,0))</f>
        <v>10954.5</v>
      </c>
      <c r="DI20" s="81">
        <f>INDEX(HaverPull!$B:$YE,MATCH(Calculations_actual!DI$9,HaverPull!$B:$B,0),MATCH(Calculations_actual!$B20,HaverPull!$B$1:$YE$1,0))</f>
        <v>11058.8</v>
      </c>
      <c r="DJ20" s="81">
        <f>INDEX(HaverPull!$B:$YE,MATCH(Calculations_actual!DJ$9,HaverPull!$B:$B,0),MATCH(Calculations_actual!$B20,HaverPull!$B$1:$YE$1,0))</f>
        <v>11167</v>
      </c>
      <c r="DK20" s="81">
        <f>INDEX(HaverPull!$B:$YE,MATCH(Calculations_actual!DK$9,HaverPull!$B:$B,0),MATCH(Calculations_actual!$B20,HaverPull!$B$1:$YE$1,0))</f>
        <v>11278.6</v>
      </c>
      <c r="DL20" s="81">
        <f>INDEX(HaverPull!$B:$YE,MATCH(Calculations_actual!DL$9,HaverPull!$B:$B,0),MATCH(Calculations_actual!$B20,HaverPull!$B$1:$YE$1,0))</f>
        <v>11393.4</v>
      </c>
      <c r="DM20" s="81">
        <f>INDEX(HaverPull!$B:$YE,MATCH(Calculations_actual!DM$9,HaverPull!$B:$B,0),MATCH(Calculations_actual!$B20,HaverPull!$B$1:$YE$1,0))</f>
        <v>11511</v>
      </c>
      <c r="DN20" s="81">
        <f>INDEX(HaverPull!$B:$YE,MATCH(Calculations_actual!DN$9,HaverPull!$B:$B,0),MATCH(Calculations_actual!$B20,HaverPull!$B$1:$YE$1,0))</f>
        <v>11630.8</v>
      </c>
      <c r="DO20" s="81">
        <f>INDEX(HaverPull!$B:$YE,MATCH(Calculations_actual!DO$9,HaverPull!$B:$B,0),MATCH(Calculations_actual!$B20,HaverPull!$B$1:$YE$1,0))</f>
        <v>11751.7</v>
      </c>
      <c r="DP20" s="81">
        <f>INDEX(HaverPull!$B:$YE,MATCH(Calculations_actual!DP$9,HaverPull!$B:$B,0),MATCH(Calculations_actual!$B20,HaverPull!$B$1:$YE$1,0))</f>
        <v>11875.9</v>
      </c>
      <c r="DQ20" s="81">
        <f>INDEX(HaverPull!$B:$YE,MATCH(Calculations_actual!DQ$9,HaverPull!$B:$B,0),MATCH(Calculations_actual!$B20,HaverPull!$B$1:$YE$1,0))</f>
        <v>12001.2</v>
      </c>
      <c r="DR20" s="81">
        <f>INDEX(HaverPull!$B:$YE,MATCH(Calculations_actual!DR$9,HaverPull!$B:$B,0),MATCH(Calculations_actual!$B20,HaverPull!$B$1:$YE$1,0))</f>
        <v>12127</v>
      </c>
      <c r="DS20" s="81">
        <f>INDEX(HaverPull!$B:$YE,MATCH(Calculations_actual!DS$9,HaverPull!$B:$B,0),MATCH(Calculations_actual!$B20,HaverPull!$B$1:$YE$1,0))</f>
        <v>12252.2</v>
      </c>
      <c r="DT20" s="81">
        <f>INDEX(HaverPull!$B:$YE,MATCH(Calculations_actual!DT$9,HaverPull!$B:$B,0),MATCH(Calculations_actual!$B20,HaverPull!$B$1:$YE$1,0))</f>
        <v>12377.5</v>
      </c>
      <c r="DU20" s="81">
        <f>INDEX(HaverPull!$B:$YE,MATCH(Calculations_actual!DU$9,HaverPull!$B:$B,0),MATCH(Calculations_actual!$B20,HaverPull!$B$1:$YE$1,0))</f>
        <v>12500.7</v>
      </c>
      <c r="DV20" s="81">
        <f>INDEX(HaverPull!$B:$YE,MATCH(Calculations_actual!DV$9,HaverPull!$B:$B,0),MATCH(Calculations_actual!$B20,HaverPull!$B$1:$YE$1,0))</f>
        <v>12620.8</v>
      </c>
      <c r="DW20" s="81">
        <f>INDEX(HaverPull!$B:$YE,MATCH(Calculations_actual!DW$9,HaverPull!$B:$B,0),MATCH(Calculations_actual!$B20,HaverPull!$B$1:$YE$1,0))</f>
        <v>12734.8</v>
      </c>
      <c r="DX20" s="81">
        <f>INDEX(HaverPull!$B:$YE,MATCH(Calculations_actual!DX$9,HaverPull!$B:$B,0),MATCH(Calculations_actual!$B20,HaverPull!$B$1:$YE$1,0))</f>
        <v>12842.4</v>
      </c>
      <c r="DY20" s="81">
        <f>INDEX(HaverPull!$B:$YE,MATCH(Calculations_actual!DY$9,HaverPull!$B:$B,0),MATCH(Calculations_actual!$B20,HaverPull!$B$1:$YE$1,0))</f>
        <v>12945.4</v>
      </c>
      <c r="DZ20" s="81">
        <f>INDEX(HaverPull!$B:$YE,MATCH(Calculations_actual!DZ$9,HaverPull!$B:$B,0),MATCH(Calculations_actual!$B20,HaverPull!$B$1:$YE$1,0))</f>
        <v>13044.1</v>
      </c>
      <c r="EA20" s="81">
        <f>INDEX(HaverPull!$B:$YE,MATCH(Calculations_actual!EA$9,HaverPull!$B:$B,0),MATCH(Calculations_actual!$B20,HaverPull!$B$1:$YE$1,0))</f>
        <v>13137.5</v>
      </c>
      <c r="EB20" s="81">
        <f>INDEX(HaverPull!$B:$YE,MATCH(Calculations_actual!EB$9,HaverPull!$B:$B,0),MATCH(Calculations_actual!$B20,HaverPull!$B$1:$YE$1,0))</f>
        <v>13227</v>
      </c>
      <c r="EC20" s="81">
        <f>INDEX(HaverPull!$B:$YE,MATCH(Calculations_actual!EC$9,HaverPull!$B:$B,0),MATCH(Calculations_actual!$B20,HaverPull!$B$1:$YE$1,0))</f>
        <v>13314</v>
      </c>
      <c r="ED20" s="81">
        <f>INDEX(HaverPull!$B:$YE,MATCH(Calculations_actual!ED$9,HaverPull!$B:$B,0),MATCH(Calculations_actual!$B20,HaverPull!$B$1:$YE$1,0))</f>
        <v>13399.2</v>
      </c>
      <c r="EE20" s="81">
        <f>INDEX(HaverPull!$B:$YE,MATCH(Calculations_actual!EE$9,HaverPull!$B:$B,0),MATCH(Calculations_actual!$B20,HaverPull!$B$1:$YE$1,0))</f>
        <v>13485.4</v>
      </c>
      <c r="EF20" s="81">
        <f>INDEX(HaverPull!$B:$YE,MATCH(Calculations_actual!EF$9,HaverPull!$B:$B,0),MATCH(Calculations_actual!$B20,HaverPull!$B$1:$YE$1,0))</f>
        <v>13570.6</v>
      </c>
      <c r="EG20" s="81">
        <f>INDEX(HaverPull!$B:$YE,MATCH(Calculations_actual!EG$9,HaverPull!$B:$B,0),MATCH(Calculations_actual!$B20,HaverPull!$B$1:$YE$1,0))</f>
        <v>13655.5</v>
      </c>
      <c r="EH20" s="81">
        <f>INDEX(HaverPull!$B:$YE,MATCH(Calculations_actual!EH$9,HaverPull!$B:$B,0),MATCH(Calculations_actual!$B20,HaverPull!$B$1:$YE$1,0))</f>
        <v>13740.6</v>
      </c>
      <c r="EI20" s="81">
        <f>INDEX(HaverPull!$B:$YE,MATCH(Calculations_actual!EI$9,HaverPull!$B:$B,0),MATCH(Calculations_actual!$B20,HaverPull!$B$1:$YE$1,0))</f>
        <v>13826.7</v>
      </c>
      <c r="EJ20" s="81">
        <f>INDEX(HaverPull!$B:$YE,MATCH(Calculations_actual!EJ$9,HaverPull!$B:$B,0),MATCH(Calculations_actual!$B20,HaverPull!$B$1:$YE$1,0))</f>
        <v>13915.2</v>
      </c>
      <c r="EK20" s="81">
        <f>INDEX(HaverPull!$B:$YE,MATCH(Calculations_actual!EK$9,HaverPull!$B:$B,0),MATCH(Calculations_actual!$B20,HaverPull!$B$1:$YE$1,0))</f>
        <v>14003.9</v>
      </c>
      <c r="EL20" s="81">
        <f>INDEX(HaverPull!$B:$YE,MATCH(Calculations_actual!EL$9,HaverPull!$B:$B,0),MATCH(Calculations_actual!$B20,HaverPull!$B$1:$YE$1,0))</f>
        <v>14092</v>
      </c>
      <c r="EM20" s="81">
        <f>INDEX(HaverPull!$B:$YE,MATCH(Calculations_actual!EM$9,HaverPull!$B:$B,0),MATCH(Calculations_actual!$B20,HaverPull!$B$1:$YE$1,0))</f>
        <v>14179.6</v>
      </c>
      <c r="EN20" s="81">
        <f>INDEX(HaverPull!$B:$YE,MATCH(Calculations_actual!EN$9,HaverPull!$B:$B,0),MATCH(Calculations_actual!$B20,HaverPull!$B$1:$YE$1,0))</f>
        <v>14264.5</v>
      </c>
      <c r="EO20" s="81">
        <f>INDEX(HaverPull!$B:$YE,MATCH(Calculations_actual!EO$9,HaverPull!$B:$B,0),MATCH(Calculations_actual!$B20,HaverPull!$B$1:$YE$1,0))</f>
        <v>14347.2</v>
      </c>
      <c r="EP20" s="81">
        <f>INDEX(HaverPull!$B:$YE,MATCH(Calculations_actual!EP$9,HaverPull!$B:$B,0),MATCH(Calculations_actual!$B20,HaverPull!$B$1:$YE$1,0))</f>
        <v>14427.5</v>
      </c>
      <c r="EQ20" s="81">
        <f>INDEX(HaverPull!$B:$YE,MATCH(Calculations_actual!EQ$9,HaverPull!$B:$B,0),MATCH(Calculations_actual!$B20,HaverPull!$B$1:$YE$1,0))</f>
        <v>14502.9</v>
      </c>
      <c r="ER20" s="81">
        <f>INDEX(HaverPull!$B:$YE,MATCH(Calculations_actual!ER$9,HaverPull!$B:$B,0),MATCH(Calculations_actual!$B20,HaverPull!$B$1:$YE$1,0))</f>
        <v>14575</v>
      </c>
      <c r="ES20" s="81">
        <f>INDEX(HaverPull!$B:$YE,MATCH(Calculations_actual!ES$9,HaverPull!$B:$B,0),MATCH(Calculations_actual!$B20,HaverPull!$B$1:$YE$1,0))</f>
        <v>14645.1</v>
      </c>
      <c r="ET20" s="81">
        <f>INDEX(HaverPull!$B:$YE,MATCH(Calculations_actual!ET$9,HaverPull!$B:$B,0),MATCH(Calculations_actual!$B20,HaverPull!$B$1:$YE$1,0))</f>
        <v>14713.9</v>
      </c>
      <c r="EU20" s="81">
        <f>INDEX(HaverPull!$B:$YE,MATCH(Calculations_actual!EU$9,HaverPull!$B:$B,0),MATCH(Calculations_actual!$B20,HaverPull!$B$1:$YE$1,0))</f>
        <v>14783</v>
      </c>
      <c r="EV20" s="81">
        <f>INDEX(HaverPull!$B:$YE,MATCH(Calculations_actual!EV$9,HaverPull!$B:$B,0),MATCH(Calculations_actual!$B20,HaverPull!$B$1:$YE$1,0))</f>
        <v>14853.1</v>
      </c>
      <c r="EW20" s="81">
        <f>INDEX(HaverPull!$B:$YE,MATCH(Calculations_actual!EW$9,HaverPull!$B:$B,0),MATCH(Calculations_actual!$B20,HaverPull!$B$1:$YE$1,0))</f>
        <v>14922.6</v>
      </c>
      <c r="EX20" s="81">
        <f>INDEX(HaverPull!$B:$YE,MATCH(Calculations_actual!EX$9,HaverPull!$B:$B,0),MATCH(Calculations_actual!$B20,HaverPull!$B$1:$YE$1,0))</f>
        <v>14991.4</v>
      </c>
      <c r="EY20" s="81">
        <f>INDEX(HaverPull!$B:$YE,MATCH(Calculations_actual!EY$9,HaverPull!$B:$B,0),MATCH(Calculations_actual!$B20,HaverPull!$B$1:$YE$1,0))</f>
        <v>15059.9</v>
      </c>
      <c r="EZ20" s="81">
        <f>INDEX(HaverPull!$B:$YE,MATCH(Calculations_actual!EZ$9,HaverPull!$B:$B,0),MATCH(Calculations_actual!$B20,HaverPull!$B$1:$YE$1,0))</f>
        <v>15128.2</v>
      </c>
      <c r="FA20" s="81">
        <f>INDEX(HaverPull!$B:$YE,MATCH(Calculations_actual!FA$9,HaverPull!$B:$B,0),MATCH(Calculations_actual!$B20,HaverPull!$B$1:$YE$1,0))</f>
        <v>15193.9</v>
      </c>
      <c r="FB20" s="81">
        <f>INDEX(HaverPull!$B:$YE,MATCH(Calculations_actual!FB$9,HaverPull!$B:$B,0),MATCH(Calculations_actual!$B20,HaverPull!$B$1:$YE$1,0))</f>
        <v>15256.1</v>
      </c>
      <c r="FC20" s="81">
        <f>INDEX(HaverPull!$B:$YE,MATCH(Calculations_actual!FC$9,HaverPull!$B:$B,0),MATCH(Calculations_actual!$B20,HaverPull!$B$1:$YE$1,0))</f>
        <v>15312.4</v>
      </c>
      <c r="FD20" s="81">
        <f>INDEX(HaverPull!$B:$YE,MATCH(Calculations_actual!FD$9,HaverPull!$B:$B,0),MATCH(Calculations_actual!$B20,HaverPull!$B$1:$YE$1,0))</f>
        <v>15360.3</v>
      </c>
      <c r="FE20" s="81">
        <f>INDEX(HaverPull!$B:$YE,MATCH(Calculations_actual!FE$9,HaverPull!$B:$B,0),MATCH(Calculations_actual!$B20,HaverPull!$B$1:$YE$1,0))</f>
        <v>15404.1</v>
      </c>
      <c r="FF20" s="81">
        <f>INDEX(HaverPull!$B:$YE,MATCH(Calculations_actual!FF$9,HaverPull!$B:$B,0),MATCH(Calculations_actual!$B20,HaverPull!$B$1:$YE$1,0))</f>
        <v>15444.6</v>
      </c>
      <c r="FG20" s="81">
        <f>INDEX(HaverPull!$B:$YE,MATCH(Calculations_actual!FG$9,HaverPull!$B:$B,0),MATCH(Calculations_actual!$B20,HaverPull!$B$1:$YE$1,0))</f>
        <v>15481.4</v>
      </c>
      <c r="FH20" s="81">
        <f>INDEX(HaverPull!$B:$YE,MATCH(Calculations_actual!FH$9,HaverPull!$B:$B,0),MATCH(Calculations_actual!$B20,HaverPull!$B$1:$YE$1,0))</f>
        <v>15517.5</v>
      </c>
      <c r="FI20" s="81">
        <f>INDEX(HaverPull!$B:$YE,MATCH(Calculations_actual!FI$9,HaverPull!$B:$B,0),MATCH(Calculations_actual!$B20,HaverPull!$B$1:$YE$1,0))</f>
        <v>15553.7</v>
      </c>
      <c r="FJ20" s="81">
        <f>INDEX(HaverPull!$B:$YE,MATCH(Calculations_actual!FJ$9,HaverPull!$B:$B,0),MATCH(Calculations_actual!$B20,HaverPull!$B$1:$YE$1,0))</f>
        <v>15591</v>
      </c>
      <c r="FK20" s="81">
        <f>INDEX(HaverPull!$B:$YE,MATCH(Calculations_actual!FK$9,HaverPull!$B:$B,0),MATCH(Calculations_actual!$B20,HaverPull!$B$1:$YE$1,0))</f>
        <v>15633.9</v>
      </c>
      <c r="FL20" s="81">
        <f>INDEX(HaverPull!$B:$YE,MATCH(Calculations_actual!FL$9,HaverPull!$B:$B,0),MATCH(Calculations_actual!$B20,HaverPull!$B$1:$YE$1,0))</f>
        <v>15678.6</v>
      </c>
      <c r="FM20" s="81">
        <f>INDEX(HaverPull!$B:$YE,MATCH(Calculations_actual!FM$9,HaverPull!$B:$B,0),MATCH(Calculations_actual!$B20,HaverPull!$B$1:$YE$1,0))</f>
        <v>15725.3</v>
      </c>
      <c r="FN20" s="81">
        <f>INDEX(HaverPull!$B:$YE,MATCH(Calculations_actual!FN$9,HaverPull!$B:$B,0),MATCH(Calculations_actual!$B20,HaverPull!$B$1:$YE$1,0))</f>
        <v>15774</v>
      </c>
      <c r="FO20" s="81">
        <f>INDEX(HaverPull!$B:$YE,MATCH(Calculations_actual!FO$9,HaverPull!$B:$B,0),MATCH(Calculations_actual!$B20,HaverPull!$B$1:$YE$1,0))</f>
        <v>15824.1</v>
      </c>
      <c r="FP20" s="81">
        <f>INDEX(HaverPull!$B:$YE,MATCH(Calculations_actual!FP$9,HaverPull!$B:$B,0),MATCH(Calculations_actual!$B20,HaverPull!$B$1:$YE$1,0))</f>
        <v>15877.1</v>
      </c>
      <c r="FQ20" s="81">
        <f>INDEX(HaverPull!$B:$YE,MATCH(Calculations_actual!FQ$9,HaverPull!$B:$B,0),MATCH(Calculations_actual!$B20,HaverPull!$B$1:$YE$1,0))</f>
        <v>15932</v>
      </c>
      <c r="FR20" s="81">
        <f>INDEX(HaverPull!$B:$YE,MATCH(Calculations_actual!FR$9,HaverPull!$B:$B,0),MATCH(Calculations_actual!$B20,HaverPull!$B$1:$YE$1,0))</f>
        <v>15988.6</v>
      </c>
      <c r="FS20" s="81">
        <f>INDEX(HaverPull!$B:$YE,MATCH(Calculations_actual!FS$9,HaverPull!$B:$B,0),MATCH(Calculations_actual!$B20,HaverPull!$B$1:$YE$1,0))</f>
        <v>16047.2</v>
      </c>
      <c r="FT20" s="81">
        <f>INDEX(HaverPull!$B:$YE,MATCH(Calculations_actual!FT$9,HaverPull!$B:$B,0),MATCH(Calculations_actual!$B20,HaverPull!$B$1:$YE$1,0))</f>
        <v>16106.6</v>
      </c>
      <c r="FU20" s="81">
        <f>INDEX(HaverPull!$B:$YE,MATCH(Calculations_actual!FU$9,HaverPull!$B:$B,0),MATCH(Calculations_actual!$B20,HaverPull!$B$1:$YE$1,0))</f>
        <v>16167.1</v>
      </c>
      <c r="FV20" s="81">
        <f>INDEX(HaverPull!$B:$YE,MATCH(Calculations_actual!FV$9,HaverPull!$B:$B,0),MATCH(Calculations_actual!$B20,HaverPull!$B$1:$YE$1,0))</f>
        <v>16228.7</v>
      </c>
      <c r="FW20" s="81">
        <f>INDEX(HaverPull!$B:$YE,MATCH(Calculations_actual!FW$9,HaverPull!$B:$B,0),MATCH(Calculations_actual!$B20,HaverPull!$B$1:$YE$1,0))</f>
        <v>16290.5</v>
      </c>
      <c r="FX20" s="81">
        <f>INDEX(HaverPull!$B:$YE,MATCH(Calculations_actual!FX$9,HaverPull!$B:$B,0),MATCH(Calculations_actual!$B20,HaverPull!$B$1:$YE$1,0))</f>
        <v>16353.5</v>
      </c>
      <c r="FY20" s="81">
        <f>INDEX(HaverPull!$B:$YE,MATCH(Calculations_actual!FY$9,HaverPull!$B:$B,0),MATCH(Calculations_actual!$B20,HaverPull!$B$1:$YE$1,0))</f>
        <v>16417.900000000001</v>
      </c>
      <c r="FZ20" s="81">
        <f>INDEX(HaverPull!$B:$YE,MATCH(Calculations_actual!FZ$9,HaverPull!$B:$B,0),MATCH(Calculations_actual!$B20,HaverPull!$B$1:$YE$1,0))</f>
        <v>16483.7</v>
      </c>
      <c r="GA20" s="81">
        <f>INDEX(HaverPull!$B:$YE,MATCH(Calculations_actual!GA$9,HaverPull!$B:$B,0),MATCH(Calculations_actual!$B20,HaverPull!$B$1:$YE$1,0))</f>
        <v>16551.599999999999</v>
      </c>
      <c r="GB20" s="81">
        <f>INDEX(HaverPull!$B:$YE,MATCH(Calculations_actual!GB$9,HaverPull!$B:$B,0),MATCH(Calculations_actual!$B20,HaverPull!$B$1:$YE$1,0))</f>
        <v>16622.2</v>
      </c>
      <c r="GC20" s="81">
        <f>INDEX(HaverPull!$B:$YE,MATCH(Calculations_actual!GC$9,HaverPull!$B:$B,0),MATCH(Calculations_actual!$B20,HaverPull!$B$1:$YE$1,0))</f>
        <v>16693.7</v>
      </c>
      <c r="GD20" s="81">
        <f>INDEX(HaverPull!$B:$YE,MATCH(Calculations_actual!GD$9,HaverPull!$B:$B,0),MATCH(Calculations_actual!$B20,HaverPull!$B$1:$YE$1,0))</f>
        <v>16765.599999999999</v>
      </c>
      <c r="GE20" s="81">
        <f>INDEX(HaverPull!$B:$YE,MATCH(Calculations_actual!GE$9,HaverPull!$B:$B,0),MATCH(Calculations_actual!$B20,HaverPull!$B$1:$YE$1,0))</f>
        <v>16837.099999999999</v>
      </c>
      <c r="GF20" s="81">
        <f>INDEX(HaverPull!$B:$YE,MATCH(Calculations_actual!GF$9,HaverPull!$B:$B,0),MATCH(Calculations_actual!$B20,HaverPull!$B$1:$YE$1,0))</f>
        <v>16905.7</v>
      </c>
      <c r="GG20" s="81">
        <f>INDEX(HaverPull!$B:$YE,MATCH(Calculations_actual!GG$9,HaverPull!$B:$B,0),MATCH(Calculations_actual!$B20,HaverPull!$B$1:$YE$1,0))</f>
        <v>16974.099999999999</v>
      </c>
      <c r="GH20" s="81">
        <f>INDEX(HaverPull!$B:$YE,MATCH(Calculations_actual!GH$9,HaverPull!$B:$B,0),MATCH(Calculations_actual!$B20,HaverPull!$B$1:$YE$1,0))</f>
        <v>17042.7</v>
      </c>
      <c r="GI20" s="81">
        <f>INDEX(HaverPull!$B:$YE,MATCH(Calculations_actual!GI$9,HaverPull!$B:$B,0),MATCH(Calculations_actual!$B20,HaverPull!$B$1:$YE$1,0))</f>
        <v>17110.8</v>
      </c>
      <c r="GJ20" s="81">
        <f>INDEX(HaverPull!$B:$YE,MATCH(Calculations_actual!GJ$9,HaverPull!$B:$B,0),MATCH(Calculations_actual!$B20,HaverPull!$B$1:$YE$1,0))</f>
        <v>17181.3</v>
      </c>
      <c r="GK20" s="81">
        <f>INDEX(HaverPull!$B:$YE,MATCH(Calculations_actual!GK$9,HaverPull!$B:$B,0),MATCH(Calculations_actual!$B20,HaverPull!$B$1:$YE$1,0))</f>
        <v>17254.2</v>
      </c>
      <c r="GL20" s="81">
        <f>INDEX(HaverPull!$B:$YE,MATCH(Calculations_actual!GL$9,HaverPull!$B:$B,0),MATCH(Calculations_actual!$B20,HaverPull!$B$1:$YE$1,0))</f>
        <v>17329.900000000001</v>
      </c>
      <c r="GM20" s="81">
        <f>INDEX(HaverPull!$B:$YE,MATCH(Calculations_actual!GM$9,HaverPull!$B:$B,0),MATCH(Calculations_actual!$B20,HaverPull!$B$1:$YE$1,0))</f>
        <v>17411.400000000001</v>
      </c>
      <c r="GN20" s="81">
        <f>INDEX(HaverPull!$B:$YE,MATCH(Calculations_actual!GN$9,HaverPull!$B:$B,0),MATCH(Calculations_actual!$B20,HaverPull!$B$1:$YE$1,0))</f>
        <v>17496.400000000001</v>
      </c>
      <c r="GO20" s="81" t="e">
        <f>INDEX(HaverPull!$B:$YE,MATCH(Calculations_actual!GO$9,HaverPull!$B:$B,0),MATCH(Calculations_actual!$B20,HaverPull!$B$1:$YE$1,0))</f>
        <v>#N/A</v>
      </c>
      <c r="GP20" s="81" t="e">
        <f>INDEX(HaverPull!$B:$YE,MATCH(Calculations_actual!GP$9,HaverPull!$B:$B,0),MATCH(Calculations_actual!$B20,HaverPull!$B$1:$YE$1,0))</f>
        <v>#N/A</v>
      </c>
      <c r="GQ20" s="81" t="e">
        <f>INDEX(HaverPull!$B:$YE,MATCH(Calculations_actual!GQ$9,HaverPull!$B:$B,0),MATCH(Calculations_actual!$B20,HaverPull!$B$1:$YE$1,0))</f>
        <v>#N/A</v>
      </c>
      <c r="GR20" s="81" t="e">
        <f>INDEX(HaverPull!$B:$YE,MATCH(Calculations_actual!GR$9,HaverPull!$B:$B,0),MATCH(Calculations_actual!$B20,HaverPull!$B$1:$YE$1,0))</f>
        <v>#N/A</v>
      </c>
      <c r="GS20" s="81" t="e">
        <f>INDEX(HaverPull!$B:$YE,MATCH(Calculations_actual!GS$9,HaverPull!$B:$B,0),MATCH(Calculations_actual!$B20,HaverPull!$B$1:$YE$1,0))</f>
        <v>#N/A</v>
      </c>
      <c r="GT20" s="81" t="e">
        <f>INDEX(HaverPull!$B:$YE,MATCH(Calculations_actual!GT$9,HaverPull!$B:$B,0),MATCH(Calculations_actual!$B20,HaverPull!$B$1:$YE$1,0))</f>
        <v>#N/A</v>
      </c>
      <c r="GU20" s="81" t="e">
        <f>INDEX(HaverPull!$B:$YE,MATCH(Calculations_actual!GU$9,HaverPull!$B:$B,0),MATCH(Calculations_actual!$B20,HaverPull!$B$1:$YE$1,0))</f>
        <v>#N/A</v>
      </c>
      <c r="GV20" s="81" t="e">
        <f>INDEX(HaverPull!$B:$YE,MATCH(Calculations_actual!GV$9,HaverPull!$B:$B,0),MATCH(Calculations_actual!$B20,HaverPull!$B$1:$YE$1,0))</f>
        <v>#N/A</v>
      </c>
    </row>
    <row r="21" spans="1:204">
      <c r="A21" s="7" t="s">
        <v>180</v>
      </c>
      <c r="B21" s="83" t="s">
        <v>9</v>
      </c>
      <c r="C21" s="81">
        <f>INDEX(HaverPull!$B:$YE,MATCH(Calculations_actual!C$9,HaverPull!$B:$B,0),MATCH(Calculations_actual!$B21,HaverPull!$B$1:$YE$1,0))</f>
        <v>3065.1</v>
      </c>
      <c r="D21" s="81">
        <f>INDEX(HaverPull!$B:$YE,MATCH(Calculations_actual!D$9,HaverPull!$B:$B,0),MATCH(Calculations_actual!$B21,HaverPull!$B$1:$YE$1,0))</f>
        <v>3079</v>
      </c>
      <c r="E21" s="81">
        <f>INDEX(HaverPull!$B:$YE,MATCH(Calculations_actual!E$9,HaverPull!$B:$B,0),MATCH(Calculations_actual!$B21,HaverPull!$B$1:$YE$1,0))</f>
        <v>3106</v>
      </c>
      <c r="F21" s="81">
        <f>INDEX(HaverPull!$B:$YE,MATCH(Calculations_actual!F$9,HaverPull!$B:$B,0),MATCH(Calculations_actual!$B21,HaverPull!$B$1:$YE$1,0))</f>
        <v>3097.5</v>
      </c>
      <c r="G21" s="81">
        <f>INDEX(HaverPull!$B:$YE,MATCH(Calculations_actual!G$9,HaverPull!$B:$B,0),MATCH(Calculations_actual!$B21,HaverPull!$B$1:$YE$1,0))</f>
        <v>3157</v>
      </c>
      <c r="H21" s="81">
        <f>INDEX(HaverPull!$B:$YE,MATCH(Calculations_actual!H$9,HaverPull!$B:$B,0),MATCH(Calculations_actual!$B21,HaverPull!$B$1:$YE$1,0))</f>
        <v>3186</v>
      </c>
      <c r="I21" s="81">
        <f>INDEX(HaverPull!$B:$YE,MATCH(Calculations_actual!I$9,HaverPull!$B:$B,0),MATCH(Calculations_actual!$B21,HaverPull!$B$1:$YE$1,0))</f>
        <v>3211.4</v>
      </c>
      <c r="J21" s="81">
        <f>INDEX(HaverPull!$B:$YE,MATCH(Calculations_actual!J$9,HaverPull!$B:$B,0),MATCH(Calculations_actual!$B21,HaverPull!$B$1:$YE$1,0))</f>
        <v>3264.7</v>
      </c>
      <c r="K21" s="81">
        <f>INDEX(HaverPull!$B:$YE,MATCH(Calculations_actual!K$9,HaverPull!$B:$B,0),MATCH(Calculations_actual!$B21,HaverPull!$B$1:$YE$1,0))</f>
        <v>3307.8</v>
      </c>
      <c r="L21" s="81">
        <f>INDEX(HaverPull!$B:$YE,MATCH(Calculations_actual!L$9,HaverPull!$B:$B,0),MATCH(Calculations_actual!$B21,HaverPull!$B$1:$YE$1,0))</f>
        <v>3370.7</v>
      </c>
      <c r="M21" s="81">
        <f>INDEX(HaverPull!$B:$YE,MATCH(Calculations_actual!M$9,HaverPull!$B:$B,0),MATCH(Calculations_actual!$B21,HaverPull!$B$1:$YE$1,0))</f>
        <v>3422.7</v>
      </c>
      <c r="N21" s="81">
        <f>INDEX(HaverPull!$B:$YE,MATCH(Calculations_actual!N$9,HaverPull!$B:$B,0),MATCH(Calculations_actual!$B21,HaverPull!$B$1:$YE$1,0))</f>
        <v>3503</v>
      </c>
      <c r="O21" s="81">
        <f>INDEX(HaverPull!$B:$YE,MATCH(Calculations_actual!O$9,HaverPull!$B:$B,0),MATCH(Calculations_actual!$B21,HaverPull!$B$1:$YE$1,0))</f>
        <v>3567</v>
      </c>
      <c r="P21" s="81">
        <f>INDEX(HaverPull!$B:$YE,MATCH(Calculations_actual!P$9,HaverPull!$B:$B,0),MATCH(Calculations_actual!$B21,HaverPull!$B$1:$YE$1,0))</f>
        <v>3565.3</v>
      </c>
      <c r="Q21" s="81">
        <f>INDEX(HaverPull!$B:$YE,MATCH(Calculations_actual!Q$9,HaverPull!$B:$B,0),MATCH(Calculations_actual!$B21,HaverPull!$B$1:$YE$1,0))</f>
        <v>3577.9</v>
      </c>
      <c r="R21" s="81">
        <f>INDEX(HaverPull!$B:$YE,MATCH(Calculations_actual!R$9,HaverPull!$B:$B,0),MATCH(Calculations_actual!$B21,HaverPull!$B$1:$YE$1,0))</f>
        <v>3567.2</v>
      </c>
      <c r="S21" s="81">
        <f>INDEX(HaverPull!$B:$YE,MATCH(Calculations_actual!S$9,HaverPull!$B:$B,0),MATCH(Calculations_actual!$B21,HaverPull!$B$1:$YE$1,0))</f>
        <v>3535.3</v>
      </c>
      <c r="T21" s="81">
        <f>INDEX(HaverPull!$B:$YE,MATCH(Calculations_actual!T$9,HaverPull!$B:$B,0),MATCH(Calculations_actual!$B21,HaverPull!$B$1:$YE$1,0))</f>
        <v>3548</v>
      </c>
      <c r="U21" s="81">
        <f>INDEX(HaverPull!$B:$YE,MATCH(Calculations_actual!U$9,HaverPull!$B:$B,0),MATCH(Calculations_actual!$B21,HaverPull!$B$1:$YE$1,0))</f>
        <v>3563.3</v>
      </c>
      <c r="V21" s="81">
        <f>INDEX(HaverPull!$B:$YE,MATCH(Calculations_actual!V$9,HaverPull!$B:$B,0),MATCH(Calculations_actual!$B21,HaverPull!$B$1:$YE$1,0))</f>
        <v>3511.2</v>
      </c>
      <c r="W21" s="81">
        <f>INDEX(HaverPull!$B:$YE,MATCH(Calculations_actual!W$9,HaverPull!$B:$B,0),MATCH(Calculations_actual!$B21,HaverPull!$B$1:$YE$1,0))</f>
        <v>3540.6</v>
      </c>
      <c r="X21" s="81">
        <f>INDEX(HaverPull!$B:$YE,MATCH(Calculations_actual!X$9,HaverPull!$B:$B,0),MATCH(Calculations_actual!$B21,HaverPull!$B$1:$YE$1,0))</f>
        <v>3598.9</v>
      </c>
      <c r="Y21" s="81">
        <f>INDEX(HaverPull!$B:$YE,MATCH(Calculations_actual!Y$9,HaverPull!$B:$B,0),MATCH(Calculations_actual!$B21,HaverPull!$B$1:$YE$1,0))</f>
        <v>3650</v>
      </c>
      <c r="Z21" s="81">
        <f>INDEX(HaverPull!$B:$YE,MATCH(Calculations_actual!Z$9,HaverPull!$B:$B,0),MATCH(Calculations_actual!$B21,HaverPull!$B$1:$YE$1,0))</f>
        <v>3689.3</v>
      </c>
      <c r="AA21" s="81">
        <f>INDEX(HaverPull!$B:$YE,MATCH(Calculations_actual!AA$9,HaverPull!$B:$B,0),MATCH(Calculations_actual!$B21,HaverPull!$B$1:$YE$1,0))</f>
        <v>3763</v>
      </c>
      <c r="AB21" s="81">
        <f>INDEX(HaverPull!$B:$YE,MATCH(Calculations_actual!AB$9,HaverPull!$B:$B,0),MATCH(Calculations_actual!$B21,HaverPull!$B$1:$YE$1,0))</f>
        <v>3797.7</v>
      </c>
      <c r="AC21" s="81">
        <f>INDEX(HaverPull!$B:$YE,MATCH(Calculations_actual!AC$9,HaverPull!$B:$B,0),MATCH(Calculations_actual!$B21,HaverPull!$B$1:$YE$1,0))</f>
        <v>3837.7</v>
      </c>
      <c r="AD21" s="81">
        <f>INDEX(HaverPull!$B:$YE,MATCH(Calculations_actual!AD$9,HaverPull!$B:$B,0),MATCH(Calculations_actual!$B21,HaverPull!$B$1:$YE$1,0))</f>
        <v>3887.4</v>
      </c>
      <c r="AE21" s="81">
        <f>INDEX(HaverPull!$B:$YE,MATCH(Calculations_actual!AE$9,HaverPull!$B:$B,0),MATCH(Calculations_actual!$B21,HaverPull!$B$1:$YE$1,0))</f>
        <v>3933.3</v>
      </c>
      <c r="AF21" s="81">
        <f>INDEX(HaverPull!$B:$YE,MATCH(Calculations_actual!AF$9,HaverPull!$B:$B,0),MATCH(Calculations_actual!$B21,HaverPull!$B$1:$YE$1,0))</f>
        <v>3954.6</v>
      </c>
      <c r="AG21" s="81">
        <f>INDEX(HaverPull!$B:$YE,MATCH(Calculations_actual!AG$9,HaverPull!$B:$B,0),MATCH(Calculations_actual!$B21,HaverPull!$B$1:$YE$1,0))</f>
        <v>3992</v>
      </c>
      <c r="AH21" s="81">
        <f>INDEX(HaverPull!$B:$YE,MATCH(Calculations_actual!AH$9,HaverPull!$B:$B,0),MATCH(Calculations_actual!$B21,HaverPull!$B$1:$YE$1,0))</f>
        <v>4052</v>
      </c>
      <c r="AI21" s="81">
        <f>INDEX(HaverPull!$B:$YE,MATCH(Calculations_actual!AI$9,HaverPull!$B:$B,0),MATCH(Calculations_actual!$B21,HaverPull!$B$1:$YE$1,0))</f>
        <v>4074.8</v>
      </c>
      <c r="AJ21" s="81">
        <f>INDEX(HaverPull!$B:$YE,MATCH(Calculations_actual!AJ$9,HaverPull!$B:$B,0),MATCH(Calculations_actual!$B21,HaverPull!$B$1:$YE$1,0))</f>
        <v>4161.8999999999996</v>
      </c>
      <c r="AK21" s="81">
        <f>INDEX(HaverPull!$B:$YE,MATCH(Calculations_actual!AK$9,HaverPull!$B:$B,0),MATCH(Calculations_actual!$B21,HaverPull!$B$1:$YE$1,0))</f>
        <v>4179.3999999999996</v>
      </c>
      <c r="AL21" s="81">
        <f>INDEX(HaverPull!$B:$YE,MATCH(Calculations_actual!AL$9,HaverPull!$B:$B,0),MATCH(Calculations_actual!$B21,HaverPull!$B$1:$YE$1,0))</f>
        <v>4213.1000000000004</v>
      </c>
      <c r="AM21" s="81">
        <f>INDEX(HaverPull!$B:$YE,MATCH(Calculations_actual!AM$9,HaverPull!$B:$B,0),MATCH(Calculations_actual!$B21,HaverPull!$B$1:$YE$1,0))</f>
        <v>4234.8999999999996</v>
      </c>
      <c r="AN21" s="81">
        <f>INDEX(HaverPull!$B:$YE,MATCH(Calculations_actual!AN$9,HaverPull!$B:$B,0),MATCH(Calculations_actual!$B21,HaverPull!$B$1:$YE$1,0))</f>
        <v>4232.2</v>
      </c>
      <c r="AO21" s="81">
        <f>INDEX(HaverPull!$B:$YE,MATCH(Calculations_actual!AO$9,HaverPull!$B:$B,0),MATCH(Calculations_actual!$B21,HaverPull!$B$1:$YE$1,0))</f>
        <v>4273.3</v>
      </c>
      <c r="AP21" s="81">
        <f>INDEX(HaverPull!$B:$YE,MATCH(Calculations_actual!AP$9,HaverPull!$B:$B,0),MATCH(Calculations_actual!$B21,HaverPull!$B$1:$YE$1,0))</f>
        <v>4284</v>
      </c>
      <c r="AQ21" s="81">
        <f>INDEX(HaverPull!$B:$YE,MATCH(Calculations_actual!AQ$9,HaverPull!$B:$B,0),MATCH(Calculations_actual!$B21,HaverPull!$B$1:$YE$1,0))</f>
        <v>4277.8999999999996</v>
      </c>
      <c r="AR21" s="81">
        <f>INDEX(HaverPull!$B:$YE,MATCH(Calculations_actual!AR$9,HaverPull!$B:$B,0),MATCH(Calculations_actual!$B21,HaverPull!$B$1:$YE$1,0))</f>
        <v>4181.5</v>
      </c>
      <c r="AS21" s="81">
        <f>INDEX(HaverPull!$B:$YE,MATCH(Calculations_actual!AS$9,HaverPull!$B:$B,0),MATCH(Calculations_actual!$B21,HaverPull!$B$1:$YE$1,0))</f>
        <v>4227.3999999999996</v>
      </c>
      <c r="AT21" s="81">
        <f>INDEX(HaverPull!$B:$YE,MATCH(Calculations_actual!AT$9,HaverPull!$B:$B,0),MATCH(Calculations_actual!$B21,HaverPull!$B$1:$YE$1,0))</f>
        <v>4284.5</v>
      </c>
      <c r="AU21" s="81">
        <f>INDEX(HaverPull!$B:$YE,MATCH(Calculations_actual!AU$9,HaverPull!$B:$B,0),MATCH(Calculations_actual!$B21,HaverPull!$B$1:$YE$1,0))</f>
        <v>4298.8</v>
      </c>
      <c r="AV21" s="81">
        <f>INDEX(HaverPull!$B:$YE,MATCH(Calculations_actual!AV$9,HaverPull!$B:$B,0),MATCH(Calculations_actual!$B21,HaverPull!$B$1:$YE$1,0))</f>
        <v>4299.2</v>
      </c>
      <c r="AW21" s="81">
        <f>INDEX(HaverPull!$B:$YE,MATCH(Calculations_actual!AW$9,HaverPull!$B:$B,0),MATCH(Calculations_actual!$B21,HaverPull!$B$1:$YE$1,0))</f>
        <v>4319</v>
      </c>
      <c r="AX21" s="81">
        <f>INDEX(HaverPull!$B:$YE,MATCH(Calculations_actual!AX$9,HaverPull!$B:$B,0),MATCH(Calculations_actual!$B21,HaverPull!$B$1:$YE$1,0))</f>
        <v>4289.5</v>
      </c>
      <c r="AY21" s="81">
        <f>INDEX(HaverPull!$B:$YE,MATCH(Calculations_actual!AY$9,HaverPull!$B:$B,0),MATCH(Calculations_actual!$B21,HaverPull!$B$1:$YE$1,0))</f>
        <v>4321.1000000000004</v>
      </c>
      <c r="AZ21" s="81">
        <f>INDEX(HaverPull!$B:$YE,MATCH(Calculations_actual!AZ$9,HaverPull!$B:$B,0),MATCH(Calculations_actual!$B21,HaverPull!$B$1:$YE$1,0))</f>
        <v>4334.3</v>
      </c>
      <c r="BA21" s="81">
        <f>INDEX(HaverPull!$B:$YE,MATCH(Calculations_actual!BA$9,HaverPull!$B:$B,0),MATCH(Calculations_actual!$B21,HaverPull!$B$1:$YE$1,0))</f>
        <v>4363.3</v>
      </c>
      <c r="BB21" s="81">
        <f>INDEX(HaverPull!$B:$YE,MATCH(Calculations_actual!BB$9,HaverPull!$B:$B,0),MATCH(Calculations_actual!$B21,HaverPull!$B$1:$YE$1,0))</f>
        <v>4439.7</v>
      </c>
      <c r="BC21" s="81">
        <f>INDEX(HaverPull!$B:$YE,MATCH(Calculations_actual!BC$9,HaverPull!$B:$B,0),MATCH(Calculations_actual!$B21,HaverPull!$B$1:$YE$1,0))</f>
        <v>4483.6000000000004</v>
      </c>
      <c r="BD21" s="81">
        <f>INDEX(HaverPull!$B:$YE,MATCH(Calculations_actual!BD$9,HaverPull!$B:$B,0),MATCH(Calculations_actual!$B21,HaverPull!$B$1:$YE$1,0))</f>
        <v>4574.8999999999996</v>
      </c>
      <c r="BE21" s="81">
        <f>INDEX(HaverPull!$B:$YE,MATCH(Calculations_actual!BE$9,HaverPull!$B:$B,0),MATCH(Calculations_actual!$B21,HaverPull!$B$1:$YE$1,0))</f>
        <v>4657</v>
      </c>
      <c r="BF21" s="81">
        <f>INDEX(HaverPull!$B:$YE,MATCH(Calculations_actual!BF$9,HaverPull!$B:$B,0),MATCH(Calculations_actual!$B21,HaverPull!$B$1:$YE$1,0))</f>
        <v>4731.2</v>
      </c>
      <c r="BG21" s="81">
        <f>INDEX(HaverPull!$B:$YE,MATCH(Calculations_actual!BG$9,HaverPull!$B:$B,0),MATCH(Calculations_actual!$B21,HaverPull!$B$1:$YE$1,0))</f>
        <v>4770.5</v>
      </c>
      <c r="BH21" s="81">
        <f>INDEX(HaverPull!$B:$YE,MATCH(Calculations_actual!BH$9,HaverPull!$B:$B,0),MATCH(Calculations_actual!$B21,HaverPull!$B$1:$YE$1,0))</f>
        <v>4837.3</v>
      </c>
      <c r="BI21" s="81">
        <f>INDEX(HaverPull!$B:$YE,MATCH(Calculations_actual!BI$9,HaverPull!$B:$B,0),MATCH(Calculations_actual!$B21,HaverPull!$B$1:$YE$1,0))</f>
        <v>4873.2</v>
      </c>
      <c r="BJ21" s="81">
        <f>INDEX(HaverPull!$B:$YE,MATCH(Calculations_actual!BJ$9,HaverPull!$B:$B,0),MATCH(Calculations_actual!$B21,HaverPull!$B$1:$YE$1,0))</f>
        <v>4936.3</v>
      </c>
      <c r="BK21" s="81">
        <f>INDEX(HaverPull!$B:$YE,MATCH(Calculations_actual!BK$9,HaverPull!$B:$B,0),MATCH(Calculations_actual!$B21,HaverPull!$B$1:$YE$1,0))</f>
        <v>5020.2</v>
      </c>
      <c r="BL21" s="81">
        <f>INDEX(HaverPull!$B:$YE,MATCH(Calculations_actual!BL$9,HaverPull!$B:$B,0),MATCH(Calculations_actual!$B21,HaverPull!$B$1:$YE$1,0))</f>
        <v>5066.3</v>
      </c>
      <c r="BM21" s="81">
        <f>INDEX(HaverPull!$B:$YE,MATCH(Calculations_actual!BM$9,HaverPull!$B:$B,0),MATCH(Calculations_actual!$B21,HaverPull!$B$1:$YE$1,0))</f>
        <v>5162.5</v>
      </c>
      <c r="BN21" s="81">
        <f>INDEX(HaverPull!$B:$YE,MATCH(Calculations_actual!BN$9,HaverPull!$B:$B,0),MATCH(Calculations_actual!$B21,HaverPull!$B$1:$YE$1,0))</f>
        <v>5173.6000000000004</v>
      </c>
      <c r="BO21" s="81">
        <f>INDEX(HaverPull!$B:$YE,MATCH(Calculations_actual!BO$9,HaverPull!$B:$B,0),MATCH(Calculations_actual!$B21,HaverPull!$B$1:$YE$1,0))</f>
        <v>5218.8999999999996</v>
      </c>
      <c r="BP21" s="81">
        <f>INDEX(HaverPull!$B:$YE,MATCH(Calculations_actual!BP$9,HaverPull!$B:$B,0),MATCH(Calculations_actual!$B21,HaverPull!$B$1:$YE$1,0))</f>
        <v>5275.7</v>
      </c>
      <c r="BQ21" s="81">
        <f>INDEX(HaverPull!$B:$YE,MATCH(Calculations_actual!BQ$9,HaverPull!$B:$B,0),MATCH(Calculations_actual!$B21,HaverPull!$B$1:$YE$1,0))</f>
        <v>5369</v>
      </c>
      <c r="BR21" s="81">
        <f>INDEX(HaverPull!$B:$YE,MATCH(Calculations_actual!BR$9,HaverPull!$B:$B,0),MATCH(Calculations_actual!$B21,HaverPull!$B$1:$YE$1,0))</f>
        <v>5402</v>
      </c>
      <c r="BS21" s="81">
        <f>INDEX(HaverPull!$B:$YE,MATCH(Calculations_actual!BS$9,HaverPull!$B:$B,0),MATCH(Calculations_actual!$B21,HaverPull!$B$1:$YE$1,0))</f>
        <v>5407.4</v>
      </c>
      <c r="BT21" s="81">
        <f>INDEX(HaverPull!$B:$YE,MATCH(Calculations_actual!BT$9,HaverPull!$B:$B,0),MATCH(Calculations_actual!$B21,HaverPull!$B$1:$YE$1,0))</f>
        <v>5481.2</v>
      </c>
      <c r="BU21" s="81">
        <f>INDEX(HaverPull!$B:$YE,MATCH(Calculations_actual!BU$9,HaverPull!$B:$B,0),MATCH(Calculations_actual!$B21,HaverPull!$B$1:$YE$1,0))</f>
        <v>5543.7</v>
      </c>
      <c r="BV21" s="81">
        <f>INDEX(HaverPull!$B:$YE,MATCH(Calculations_actual!BV$9,HaverPull!$B:$B,0),MATCH(Calculations_actual!$B21,HaverPull!$B$1:$YE$1,0))</f>
        <v>5555.5</v>
      </c>
      <c r="BW21" s="81">
        <f>INDEX(HaverPull!$B:$YE,MATCH(Calculations_actual!BW$9,HaverPull!$B:$B,0),MATCH(Calculations_actual!$B21,HaverPull!$B$1:$YE$1,0))</f>
        <v>5653.6</v>
      </c>
      <c r="BX21" s="81">
        <f>INDEX(HaverPull!$B:$YE,MATCH(Calculations_actual!BX$9,HaverPull!$B:$B,0),MATCH(Calculations_actual!$B21,HaverPull!$B$1:$YE$1,0))</f>
        <v>5695.3</v>
      </c>
      <c r="BY21" s="81">
        <f>INDEX(HaverPull!$B:$YE,MATCH(Calculations_actual!BY$9,HaverPull!$B:$B,0),MATCH(Calculations_actual!$B21,HaverPull!$B$1:$YE$1,0))</f>
        <v>5745.9</v>
      </c>
      <c r="BZ21" s="81">
        <f>INDEX(HaverPull!$B:$YE,MATCH(Calculations_actual!BZ$9,HaverPull!$B:$B,0),MATCH(Calculations_actual!$B21,HaverPull!$B$1:$YE$1,0))</f>
        <v>5811.3</v>
      </c>
      <c r="CA21" s="81">
        <f>INDEX(HaverPull!$B:$YE,MATCH(Calculations_actual!CA$9,HaverPull!$B:$B,0),MATCH(Calculations_actual!$B21,HaverPull!$B$1:$YE$1,0))</f>
        <v>5838.2</v>
      </c>
      <c r="CB21" s="81">
        <f>INDEX(HaverPull!$B:$YE,MATCH(Calculations_actual!CB$9,HaverPull!$B:$B,0),MATCH(Calculations_actual!$B21,HaverPull!$B$1:$YE$1,0))</f>
        <v>5865.5</v>
      </c>
      <c r="CC21" s="81">
        <f>INDEX(HaverPull!$B:$YE,MATCH(Calculations_actual!CC$9,HaverPull!$B:$B,0),MATCH(Calculations_actual!$B21,HaverPull!$B$1:$YE$1,0))</f>
        <v>5922.3</v>
      </c>
      <c r="CD21" s="81">
        <f>INDEX(HaverPull!$B:$YE,MATCH(Calculations_actual!CD$9,HaverPull!$B:$B,0),MATCH(Calculations_actual!$B21,HaverPull!$B$1:$YE$1,0))</f>
        <v>5948</v>
      </c>
      <c r="CE21" s="81">
        <f>INDEX(HaverPull!$B:$YE,MATCH(Calculations_actual!CE$9,HaverPull!$B:$B,0),MATCH(Calculations_actual!$B21,HaverPull!$B$1:$YE$1,0))</f>
        <v>5998.1</v>
      </c>
      <c r="CF21" s="81">
        <f>INDEX(HaverPull!$B:$YE,MATCH(Calculations_actual!CF$9,HaverPull!$B:$B,0),MATCH(Calculations_actual!$B21,HaverPull!$B$1:$YE$1,0))</f>
        <v>6016.3</v>
      </c>
      <c r="CG21" s="81">
        <f>INDEX(HaverPull!$B:$YE,MATCH(Calculations_actual!CG$9,HaverPull!$B:$B,0),MATCH(Calculations_actual!$B21,HaverPull!$B$1:$YE$1,0))</f>
        <v>6040.2</v>
      </c>
      <c r="CH21" s="81">
        <f>INDEX(HaverPull!$B:$YE,MATCH(Calculations_actual!CH$9,HaverPull!$B:$B,0),MATCH(Calculations_actual!$B21,HaverPull!$B$1:$YE$1,0))</f>
        <v>5994.2</v>
      </c>
      <c r="CI21" s="81">
        <f>INDEX(HaverPull!$B:$YE,MATCH(Calculations_actual!CI$9,HaverPull!$B:$B,0),MATCH(Calculations_actual!$B21,HaverPull!$B$1:$YE$1,0))</f>
        <v>5971.7</v>
      </c>
      <c r="CJ21" s="81">
        <f>INDEX(HaverPull!$B:$YE,MATCH(Calculations_actual!CJ$9,HaverPull!$B:$B,0),MATCH(Calculations_actual!$B21,HaverPull!$B$1:$YE$1,0))</f>
        <v>6021.2</v>
      </c>
      <c r="CK21" s="81">
        <f>INDEX(HaverPull!$B:$YE,MATCH(Calculations_actual!CK$9,HaverPull!$B:$B,0),MATCH(Calculations_actual!$B21,HaverPull!$B$1:$YE$1,0))</f>
        <v>6051.2</v>
      </c>
      <c r="CL21" s="81">
        <f>INDEX(HaverPull!$B:$YE,MATCH(Calculations_actual!CL$9,HaverPull!$B:$B,0),MATCH(Calculations_actual!$B21,HaverPull!$B$1:$YE$1,0))</f>
        <v>6048.2</v>
      </c>
      <c r="CM21" s="81">
        <f>INDEX(HaverPull!$B:$YE,MATCH(Calculations_actual!CM$9,HaverPull!$B:$B,0),MATCH(Calculations_actual!$B21,HaverPull!$B$1:$YE$1,0))</f>
        <v>6161.4</v>
      </c>
      <c r="CN21" s="81">
        <f>INDEX(HaverPull!$B:$YE,MATCH(Calculations_actual!CN$9,HaverPull!$B:$B,0),MATCH(Calculations_actual!$B21,HaverPull!$B$1:$YE$1,0))</f>
        <v>6203.2</v>
      </c>
      <c r="CO21" s="81">
        <f>INDEX(HaverPull!$B:$YE,MATCH(Calculations_actual!CO$9,HaverPull!$B:$B,0),MATCH(Calculations_actual!$B21,HaverPull!$B$1:$YE$1,0))</f>
        <v>6269.7</v>
      </c>
      <c r="CP21" s="81">
        <f>INDEX(HaverPull!$B:$YE,MATCH(Calculations_actual!CP$9,HaverPull!$B:$B,0),MATCH(Calculations_actual!$B21,HaverPull!$B$1:$YE$1,0))</f>
        <v>6344.4</v>
      </c>
      <c r="CQ21" s="81">
        <f>INDEX(HaverPull!$B:$YE,MATCH(Calculations_actual!CQ$9,HaverPull!$B:$B,0),MATCH(Calculations_actual!$B21,HaverPull!$B$1:$YE$1,0))</f>
        <v>6368.8</v>
      </c>
      <c r="CR21" s="81">
        <f>INDEX(HaverPull!$B:$YE,MATCH(Calculations_actual!CR$9,HaverPull!$B:$B,0),MATCH(Calculations_actual!$B21,HaverPull!$B$1:$YE$1,0))</f>
        <v>6426.7</v>
      </c>
      <c r="CS21" s="81">
        <f>INDEX(HaverPull!$B:$YE,MATCH(Calculations_actual!CS$9,HaverPull!$B:$B,0),MATCH(Calculations_actual!$B21,HaverPull!$B$1:$YE$1,0))</f>
        <v>6498.2</v>
      </c>
      <c r="CT21" s="81">
        <f>INDEX(HaverPull!$B:$YE,MATCH(Calculations_actual!CT$9,HaverPull!$B:$B,0),MATCH(Calculations_actual!$B21,HaverPull!$B$1:$YE$1,0))</f>
        <v>6555.3</v>
      </c>
      <c r="CU21" s="81">
        <f>INDEX(HaverPull!$B:$YE,MATCH(Calculations_actual!CU$9,HaverPull!$B:$B,0),MATCH(Calculations_actual!$B21,HaverPull!$B$1:$YE$1,0))</f>
        <v>6630.3</v>
      </c>
      <c r="CV21" s="81">
        <f>INDEX(HaverPull!$B:$YE,MATCH(Calculations_actual!CV$9,HaverPull!$B:$B,0),MATCH(Calculations_actual!$B21,HaverPull!$B$1:$YE$1,0))</f>
        <v>6681.8</v>
      </c>
      <c r="CW21" s="81">
        <f>INDEX(HaverPull!$B:$YE,MATCH(Calculations_actual!CW$9,HaverPull!$B:$B,0),MATCH(Calculations_actual!$B21,HaverPull!$B$1:$YE$1,0))</f>
        <v>6732.8</v>
      </c>
      <c r="CX21" s="81">
        <f>INDEX(HaverPull!$B:$YE,MATCH(Calculations_actual!CX$9,HaverPull!$B:$B,0),MATCH(Calculations_actual!$B21,HaverPull!$B$1:$YE$1,0))</f>
        <v>6805.6</v>
      </c>
      <c r="CY21" s="81">
        <f>INDEX(HaverPull!$B:$YE,MATCH(Calculations_actual!CY$9,HaverPull!$B:$B,0),MATCH(Calculations_actual!$B21,HaverPull!$B$1:$YE$1,0))</f>
        <v>6822.5</v>
      </c>
      <c r="CZ21" s="81">
        <f>INDEX(HaverPull!$B:$YE,MATCH(Calculations_actual!CZ$9,HaverPull!$B:$B,0),MATCH(Calculations_actual!$B21,HaverPull!$B$1:$YE$1,0))</f>
        <v>6882.3</v>
      </c>
      <c r="DA21" s="81">
        <f>INDEX(HaverPull!$B:$YE,MATCH(Calculations_actual!DA$9,HaverPull!$B:$B,0),MATCH(Calculations_actual!$B21,HaverPull!$B$1:$YE$1,0))</f>
        <v>6944.7</v>
      </c>
      <c r="DB21" s="81">
        <f>INDEX(HaverPull!$B:$YE,MATCH(Calculations_actual!DB$9,HaverPull!$B:$B,0),MATCH(Calculations_actual!$B21,HaverPull!$B$1:$YE$1,0))</f>
        <v>6993.1</v>
      </c>
      <c r="DC21" s="81">
        <f>INDEX(HaverPull!$B:$YE,MATCH(Calculations_actual!DC$9,HaverPull!$B:$B,0),MATCH(Calculations_actual!$B21,HaverPull!$B$1:$YE$1,0))</f>
        <v>7057.6</v>
      </c>
      <c r="DD21" s="81">
        <f>INDEX(HaverPull!$B:$YE,MATCH(Calculations_actual!DD$9,HaverPull!$B:$B,0),MATCH(Calculations_actual!$B21,HaverPull!$B$1:$YE$1,0))</f>
        <v>7133.6</v>
      </c>
      <c r="DE21" s="81">
        <f>INDEX(HaverPull!$B:$YE,MATCH(Calculations_actual!DE$9,HaverPull!$B:$B,0),MATCH(Calculations_actual!$B21,HaverPull!$B$1:$YE$1,0))</f>
        <v>7176.8</v>
      </c>
      <c r="DF21" s="81">
        <f>INDEX(HaverPull!$B:$YE,MATCH(Calculations_actual!DF$9,HaverPull!$B:$B,0),MATCH(Calculations_actual!$B21,HaverPull!$B$1:$YE$1,0))</f>
        <v>7233.9</v>
      </c>
      <c r="DG21" s="81">
        <f>INDEX(HaverPull!$B:$YE,MATCH(Calculations_actual!DG$9,HaverPull!$B:$B,0),MATCH(Calculations_actual!$B21,HaverPull!$B$1:$YE$1,0))</f>
        <v>7310.2</v>
      </c>
      <c r="DH21" s="81">
        <f>INDEX(HaverPull!$B:$YE,MATCH(Calculations_actual!DH$9,HaverPull!$B:$B,0),MATCH(Calculations_actual!$B21,HaverPull!$B$1:$YE$1,0))</f>
        <v>7343.1</v>
      </c>
      <c r="DI21" s="81">
        <f>INDEX(HaverPull!$B:$YE,MATCH(Calculations_actual!DI$9,HaverPull!$B:$B,0),MATCH(Calculations_actual!$B21,HaverPull!$B$1:$YE$1,0))</f>
        <v>7468.2</v>
      </c>
      <c r="DJ21" s="81">
        <f>INDEX(HaverPull!$B:$YE,MATCH(Calculations_actual!DJ$9,HaverPull!$B:$B,0),MATCH(Calculations_actual!$B21,HaverPull!$B$1:$YE$1,0))</f>
        <v>7557.4</v>
      </c>
      <c r="DK21" s="81">
        <f>INDEX(HaverPull!$B:$YE,MATCH(Calculations_actual!DK$9,HaverPull!$B:$B,0),MATCH(Calculations_actual!$B21,HaverPull!$B$1:$YE$1,0))</f>
        <v>7633.9</v>
      </c>
      <c r="DL21" s="81">
        <f>INDEX(HaverPull!$B:$YE,MATCH(Calculations_actual!DL$9,HaverPull!$B:$B,0),MATCH(Calculations_actual!$B21,HaverPull!$B$1:$YE$1,0))</f>
        <v>7768.3</v>
      </c>
      <c r="DM21" s="81">
        <f>INDEX(HaverPull!$B:$YE,MATCH(Calculations_actual!DM$9,HaverPull!$B:$B,0),MATCH(Calculations_actual!$B21,HaverPull!$B$1:$YE$1,0))</f>
        <v>7869.6</v>
      </c>
      <c r="DN21" s="81">
        <f>INDEX(HaverPull!$B:$YE,MATCH(Calculations_actual!DN$9,HaverPull!$B:$B,0),MATCH(Calculations_actual!$B21,HaverPull!$B$1:$YE$1,0))</f>
        <v>7983.3</v>
      </c>
      <c r="DO21" s="81">
        <f>INDEX(HaverPull!$B:$YE,MATCH(Calculations_actual!DO$9,HaverPull!$B:$B,0),MATCH(Calculations_actual!$B21,HaverPull!$B$1:$YE$1,0))</f>
        <v>8060.8</v>
      </c>
      <c r="DP21" s="81">
        <f>INDEX(HaverPull!$B:$YE,MATCH(Calculations_actual!DP$9,HaverPull!$B:$B,0),MATCH(Calculations_actual!$B21,HaverPull!$B$1:$YE$1,0))</f>
        <v>8178.3</v>
      </c>
      <c r="DQ21" s="81">
        <f>INDEX(HaverPull!$B:$YE,MATCH(Calculations_actual!DQ$9,HaverPull!$B:$B,0),MATCH(Calculations_actual!$B21,HaverPull!$B$1:$YE$1,0))</f>
        <v>8270.6</v>
      </c>
      <c r="DR21" s="81">
        <f>INDEX(HaverPull!$B:$YE,MATCH(Calculations_actual!DR$9,HaverPull!$B:$B,0),MATCH(Calculations_actual!$B21,HaverPull!$B$1:$YE$1,0))</f>
        <v>8391.7999999999993</v>
      </c>
      <c r="DS21" s="81">
        <f>INDEX(HaverPull!$B:$YE,MATCH(Calculations_actual!DS$9,HaverPull!$B:$B,0),MATCH(Calculations_actual!$B21,HaverPull!$B$1:$YE$1,0))</f>
        <v>8520.7000000000007</v>
      </c>
      <c r="DT21" s="81">
        <f>INDEX(HaverPull!$B:$YE,MATCH(Calculations_actual!DT$9,HaverPull!$B:$B,0),MATCH(Calculations_actual!$B21,HaverPull!$B$1:$YE$1,0))</f>
        <v>8603</v>
      </c>
      <c r="DU21" s="81">
        <f>INDEX(HaverPull!$B:$YE,MATCH(Calculations_actual!DU$9,HaverPull!$B:$B,0),MATCH(Calculations_actual!$B21,HaverPull!$B$1:$YE$1,0))</f>
        <v>8687.5</v>
      </c>
      <c r="DV21" s="81">
        <f>INDEX(HaverPull!$B:$YE,MATCH(Calculations_actual!DV$9,HaverPull!$B:$B,0),MATCH(Calculations_actual!$B21,HaverPull!$B$1:$YE$1,0))</f>
        <v>8762.2000000000007</v>
      </c>
      <c r="DW21" s="81">
        <f>INDEX(HaverPull!$B:$YE,MATCH(Calculations_actual!DW$9,HaverPull!$B:$B,0),MATCH(Calculations_actual!$B21,HaverPull!$B$1:$YE$1,0))</f>
        <v>8797.2999999999993</v>
      </c>
      <c r="DX21" s="81">
        <f>INDEX(HaverPull!$B:$YE,MATCH(Calculations_actual!DX$9,HaverPull!$B:$B,0),MATCH(Calculations_actual!$B21,HaverPull!$B$1:$YE$1,0))</f>
        <v>8818.1</v>
      </c>
      <c r="DY21" s="81">
        <f>INDEX(HaverPull!$B:$YE,MATCH(Calculations_actual!DY$9,HaverPull!$B:$B,0),MATCH(Calculations_actual!$B21,HaverPull!$B$1:$YE$1,0))</f>
        <v>8848.2999999999993</v>
      </c>
      <c r="DZ21" s="81">
        <f>INDEX(HaverPull!$B:$YE,MATCH(Calculations_actual!DZ$9,HaverPull!$B:$B,0),MATCH(Calculations_actual!$B21,HaverPull!$B$1:$YE$1,0))</f>
        <v>8980.6</v>
      </c>
      <c r="EA21" s="81">
        <f>INDEX(HaverPull!$B:$YE,MATCH(Calculations_actual!EA$9,HaverPull!$B:$B,0),MATCH(Calculations_actual!$B21,HaverPull!$B$1:$YE$1,0))</f>
        <v>9008.1</v>
      </c>
      <c r="EB21" s="81">
        <f>INDEX(HaverPull!$B:$YE,MATCH(Calculations_actual!EB$9,HaverPull!$B:$B,0),MATCH(Calculations_actual!$B21,HaverPull!$B$1:$YE$1,0))</f>
        <v>9054.2999999999993</v>
      </c>
      <c r="EC21" s="81">
        <f>INDEX(HaverPull!$B:$YE,MATCH(Calculations_actual!EC$9,HaverPull!$B:$B,0),MATCH(Calculations_actual!$B21,HaverPull!$B$1:$YE$1,0))</f>
        <v>9119.9</v>
      </c>
      <c r="ED21" s="81">
        <f>INDEX(HaverPull!$B:$YE,MATCH(Calculations_actual!ED$9,HaverPull!$B:$B,0),MATCH(Calculations_actual!$B21,HaverPull!$B$1:$YE$1,0))</f>
        <v>9172.4</v>
      </c>
      <c r="EE21" s="81">
        <f>INDEX(HaverPull!$B:$YE,MATCH(Calculations_actual!EE$9,HaverPull!$B:$B,0),MATCH(Calculations_actual!$B21,HaverPull!$B$1:$YE$1,0))</f>
        <v>9215.5</v>
      </c>
      <c r="EF21" s="81">
        <f>INDEX(HaverPull!$B:$YE,MATCH(Calculations_actual!EF$9,HaverPull!$B:$B,0),MATCH(Calculations_actual!$B21,HaverPull!$B$1:$YE$1,0))</f>
        <v>9319</v>
      </c>
      <c r="EG21" s="81">
        <f>INDEX(HaverPull!$B:$YE,MATCH(Calculations_actual!EG$9,HaverPull!$B:$B,0),MATCH(Calculations_actual!$B21,HaverPull!$B$1:$YE$1,0))</f>
        <v>9455.7000000000007</v>
      </c>
      <c r="EH21" s="81">
        <f>INDEX(HaverPull!$B:$YE,MATCH(Calculations_actual!EH$9,HaverPull!$B:$B,0),MATCH(Calculations_actual!$B21,HaverPull!$B$1:$YE$1,0))</f>
        <v>9519.7999999999993</v>
      </c>
      <c r="EI21" s="81">
        <f>INDEX(HaverPull!$B:$YE,MATCH(Calculations_actual!EI$9,HaverPull!$B:$B,0),MATCH(Calculations_actual!$B21,HaverPull!$B$1:$YE$1,0))</f>
        <v>9604.5</v>
      </c>
      <c r="EJ21" s="81">
        <f>INDEX(HaverPull!$B:$YE,MATCH(Calculations_actual!EJ$9,HaverPull!$B:$B,0),MATCH(Calculations_actual!$B21,HaverPull!$B$1:$YE$1,0))</f>
        <v>9664.2999999999993</v>
      </c>
      <c r="EK21" s="81">
        <f>INDEX(HaverPull!$B:$YE,MATCH(Calculations_actual!EK$9,HaverPull!$B:$B,0),MATCH(Calculations_actual!$B21,HaverPull!$B$1:$YE$1,0))</f>
        <v>9771.1</v>
      </c>
      <c r="EL21" s="81">
        <f>INDEX(HaverPull!$B:$YE,MATCH(Calculations_actual!EL$9,HaverPull!$B:$B,0),MATCH(Calculations_actual!$B21,HaverPull!$B$1:$YE$1,0))</f>
        <v>9877.4</v>
      </c>
      <c r="EM21" s="81">
        <f>INDEX(HaverPull!$B:$YE,MATCH(Calculations_actual!EM$9,HaverPull!$B:$B,0),MATCH(Calculations_actual!$B21,HaverPull!$B$1:$YE$1,0))</f>
        <v>9935</v>
      </c>
      <c r="EN21" s="81">
        <f>INDEX(HaverPull!$B:$YE,MATCH(Calculations_actual!EN$9,HaverPull!$B:$B,0),MATCH(Calculations_actual!$B21,HaverPull!$B$1:$YE$1,0))</f>
        <v>10047.799999999999</v>
      </c>
      <c r="EO21" s="81">
        <f>INDEX(HaverPull!$B:$YE,MATCH(Calculations_actual!EO$9,HaverPull!$B:$B,0),MATCH(Calculations_actual!$B21,HaverPull!$B$1:$YE$1,0))</f>
        <v>10145.299999999999</v>
      </c>
      <c r="EP21" s="81">
        <f>INDEX(HaverPull!$B:$YE,MATCH(Calculations_actual!EP$9,HaverPull!$B:$B,0),MATCH(Calculations_actual!$B21,HaverPull!$B$1:$YE$1,0))</f>
        <v>10175.4</v>
      </c>
      <c r="EQ21" s="81">
        <f>INDEX(HaverPull!$B:$YE,MATCH(Calculations_actual!EQ$9,HaverPull!$B:$B,0),MATCH(Calculations_actual!$B21,HaverPull!$B$1:$YE$1,0))</f>
        <v>10288.9</v>
      </c>
      <c r="ER21" s="81">
        <f>INDEX(HaverPull!$B:$YE,MATCH(Calculations_actual!ER$9,HaverPull!$B:$B,0),MATCH(Calculations_actual!$B21,HaverPull!$B$1:$YE$1,0))</f>
        <v>10341</v>
      </c>
      <c r="ES21" s="81">
        <f>INDEX(HaverPull!$B:$YE,MATCH(Calculations_actual!ES$9,HaverPull!$B:$B,0),MATCH(Calculations_actual!$B21,HaverPull!$B$1:$YE$1,0))</f>
        <v>10403.799999999999</v>
      </c>
      <c r="ET21" s="81">
        <f>INDEX(HaverPull!$B:$YE,MATCH(Calculations_actual!ET$9,HaverPull!$B:$B,0),MATCH(Calculations_actual!$B21,HaverPull!$B$1:$YE$1,0))</f>
        <v>10504.5</v>
      </c>
      <c r="EU21" s="81">
        <f>INDEX(HaverPull!$B:$YE,MATCH(Calculations_actual!EU$9,HaverPull!$B:$B,0),MATCH(Calculations_actual!$B21,HaverPull!$B$1:$YE$1,0))</f>
        <v>10563.3</v>
      </c>
      <c r="EV21" s="81">
        <f>INDEX(HaverPull!$B:$YE,MATCH(Calculations_actual!EV$9,HaverPull!$B:$B,0),MATCH(Calculations_actual!$B21,HaverPull!$B$1:$YE$1,0))</f>
        <v>10582.8</v>
      </c>
      <c r="EW21" s="81">
        <f>INDEX(HaverPull!$B:$YE,MATCH(Calculations_actual!EW$9,HaverPull!$B:$B,0),MATCH(Calculations_actual!$B21,HaverPull!$B$1:$YE$1,0))</f>
        <v>10642.5</v>
      </c>
      <c r="EX21" s="81">
        <f>INDEX(HaverPull!$B:$YE,MATCH(Calculations_actual!EX$9,HaverPull!$B:$B,0),MATCH(Calculations_actual!$B21,HaverPull!$B$1:$YE$1,0))</f>
        <v>10672.8</v>
      </c>
      <c r="EY21" s="81">
        <f>INDEX(HaverPull!$B:$YE,MATCH(Calculations_actual!EY$9,HaverPull!$B:$B,0),MATCH(Calculations_actual!$B21,HaverPull!$B$1:$YE$1,0))</f>
        <v>10644.4</v>
      </c>
      <c r="EZ21" s="81">
        <f>INDEX(HaverPull!$B:$YE,MATCH(Calculations_actual!EZ$9,HaverPull!$B:$B,0),MATCH(Calculations_actual!$B21,HaverPull!$B$1:$YE$1,0))</f>
        <v>10661.7</v>
      </c>
      <c r="FA21" s="81">
        <f>INDEX(HaverPull!$B:$YE,MATCH(Calculations_actual!FA$9,HaverPull!$B:$B,0),MATCH(Calculations_actual!$B21,HaverPull!$B$1:$YE$1,0))</f>
        <v>10581.9</v>
      </c>
      <c r="FB21" s="81">
        <f>INDEX(HaverPull!$B:$YE,MATCH(Calculations_actual!FB$9,HaverPull!$B:$B,0),MATCH(Calculations_actual!$B21,HaverPull!$B$1:$YE$1,0))</f>
        <v>10483.4</v>
      </c>
      <c r="FC21" s="81">
        <f>INDEX(HaverPull!$B:$YE,MATCH(Calculations_actual!FC$9,HaverPull!$B:$B,0),MATCH(Calculations_actual!$B21,HaverPull!$B$1:$YE$1,0))</f>
        <v>10459.700000000001</v>
      </c>
      <c r="FD21" s="81">
        <f>INDEX(HaverPull!$B:$YE,MATCH(Calculations_actual!FD$9,HaverPull!$B:$B,0),MATCH(Calculations_actual!$B21,HaverPull!$B$1:$YE$1,0))</f>
        <v>10417.299999999999</v>
      </c>
      <c r="FE21" s="81">
        <f>INDEX(HaverPull!$B:$YE,MATCH(Calculations_actual!FE$9,HaverPull!$B:$B,0),MATCH(Calculations_actual!$B21,HaverPull!$B$1:$YE$1,0))</f>
        <v>10489.2</v>
      </c>
      <c r="FF21" s="81">
        <f>INDEX(HaverPull!$B:$YE,MATCH(Calculations_actual!FF$9,HaverPull!$B:$B,0),MATCH(Calculations_actual!$B21,HaverPull!$B$1:$YE$1,0))</f>
        <v>10473.6</v>
      </c>
      <c r="FG21" s="81">
        <f>INDEX(HaverPull!$B:$YE,MATCH(Calculations_actual!FG$9,HaverPull!$B:$B,0),MATCH(Calculations_actual!$B21,HaverPull!$B$1:$YE$1,0))</f>
        <v>10525.4</v>
      </c>
      <c r="FH21" s="81">
        <f>INDEX(HaverPull!$B:$YE,MATCH(Calculations_actual!FH$9,HaverPull!$B:$B,0),MATCH(Calculations_actual!$B21,HaverPull!$B$1:$YE$1,0))</f>
        <v>10609.1</v>
      </c>
      <c r="FI21" s="81">
        <f>INDEX(HaverPull!$B:$YE,MATCH(Calculations_actual!FI$9,HaverPull!$B:$B,0),MATCH(Calculations_actual!$B21,HaverPull!$B$1:$YE$1,0))</f>
        <v>10683.3</v>
      </c>
      <c r="FJ21" s="81">
        <f>INDEX(HaverPull!$B:$YE,MATCH(Calculations_actual!FJ$9,HaverPull!$B:$B,0),MATCH(Calculations_actual!$B21,HaverPull!$B$1:$YE$1,0))</f>
        <v>10754</v>
      </c>
      <c r="FK21" s="81">
        <f>INDEX(HaverPull!$B:$YE,MATCH(Calculations_actual!FK$9,HaverPull!$B:$B,0),MATCH(Calculations_actual!$B21,HaverPull!$B$1:$YE$1,0))</f>
        <v>10799.7</v>
      </c>
      <c r="FL21" s="81">
        <f>INDEX(HaverPull!$B:$YE,MATCH(Calculations_actual!FL$9,HaverPull!$B:$B,0),MATCH(Calculations_actual!$B21,HaverPull!$B$1:$YE$1,0))</f>
        <v>10823.7</v>
      </c>
      <c r="FM21" s="81">
        <f>INDEX(HaverPull!$B:$YE,MATCH(Calculations_actual!FM$9,HaverPull!$B:$B,0),MATCH(Calculations_actual!$B21,HaverPull!$B$1:$YE$1,0))</f>
        <v>10866</v>
      </c>
      <c r="FN21" s="81">
        <f>INDEX(HaverPull!$B:$YE,MATCH(Calculations_actual!FN$9,HaverPull!$B:$B,0),MATCH(Calculations_actual!$B21,HaverPull!$B$1:$YE$1,0))</f>
        <v>10885.9</v>
      </c>
      <c r="FO21" s="81">
        <f>INDEX(HaverPull!$B:$YE,MATCH(Calculations_actual!FO$9,HaverPull!$B:$B,0),MATCH(Calculations_actual!$B21,HaverPull!$B$1:$YE$1,0))</f>
        <v>10973.3</v>
      </c>
      <c r="FP21" s="81">
        <f>INDEX(HaverPull!$B:$YE,MATCH(Calculations_actual!FP$9,HaverPull!$B:$B,0),MATCH(Calculations_actual!$B21,HaverPull!$B$1:$YE$1,0))</f>
        <v>10989.6</v>
      </c>
      <c r="FQ21" s="81">
        <f>INDEX(HaverPull!$B:$YE,MATCH(Calculations_actual!FQ$9,HaverPull!$B:$B,0),MATCH(Calculations_actual!$B21,HaverPull!$B$1:$YE$1,0))</f>
        <v>11007.5</v>
      </c>
      <c r="FR21" s="81">
        <f>INDEX(HaverPull!$B:$YE,MATCH(Calculations_actual!FR$9,HaverPull!$B:$B,0),MATCH(Calculations_actual!$B21,HaverPull!$B$1:$YE$1,0))</f>
        <v>11056.9</v>
      </c>
      <c r="FS21" s="81">
        <f>INDEX(HaverPull!$B:$YE,MATCH(Calculations_actual!FS$9,HaverPull!$B:$B,0),MATCH(Calculations_actual!$B21,HaverPull!$B$1:$YE$1,0))</f>
        <v>11114.2</v>
      </c>
      <c r="FT21" s="81">
        <f>INDEX(HaverPull!$B:$YE,MATCH(Calculations_actual!FT$9,HaverPull!$B:$B,0),MATCH(Calculations_actual!$B21,HaverPull!$B$1:$YE$1,0))</f>
        <v>11122.2</v>
      </c>
      <c r="FU21" s="81">
        <f>INDEX(HaverPull!$B:$YE,MATCH(Calculations_actual!FU$9,HaverPull!$B:$B,0),MATCH(Calculations_actual!$B21,HaverPull!$B$1:$YE$1,0))</f>
        <v>11167.4</v>
      </c>
      <c r="FV21" s="81">
        <f>INDEX(HaverPull!$B:$YE,MATCH(Calculations_actual!FV$9,HaverPull!$B:$B,0),MATCH(Calculations_actual!$B21,HaverPull!$B$1:$YE$1,0))</f>
        <v>11263.6</v>
      </c>
      <c r="FW21" s="81">
        <f>INDEX(HaverPull!$B:$YE,MATCH(Calculations_actual!FW$9,HaverPull!$B:$B,0),MATCH(Calculations_actual!$B21,HaverPull!$B$1:$YE$1,0))</f>
        <v>11307.3</v>
      </c>
      <c r="FX21" s="81">
        <f>INDEX(HaverPull!$B:$YE,MATCH(Calculations_actual!FX$9,HaverPull!$B:$B,0),MATCH(Calculations_actual!$B21,HaverPull!$B$1:$YE$1,0))</f>
        <v>11428.7</v>
      </c>
      <c r="FY21" s="81">
        <f>INDEX(HaverPull!$B:$YE,MATCH(Calculations_actual!FY$9,HaverPull!$B:$B,0),MATCH(Calculations_actual!$B21,HaverPull!$B$1:$YE$1,0))</f>
        <v>11554.2</v>
      </c>
      <c r="FZ21" s="81">
        <f>INDEX(HaverPull!$B:$YE,MATCH(Calculations_actual!FZ$9,HaverPull!$B:$B,0),MATCH(Calculations_actual!$B21,HaverPull!$B$1:$YE$1,0))</f>
        <v>11687.1</v>
      </c>
      <c r="GA21" s="81">
        <f>INDEX(HaverPull!$B:$YE,MATCH(Calculations_actual!GA$9,HaverPull!$B:$B,0),MATCH(Calculations_actual!$B21,HaverPull!$B$1:$YE$1,0))</f>
        <v>11788.4</v>
      </c>
      <c r="GB21" s="81">
        <f>INDEX(HaverPull!$B:$YE,MATCH(Calculations_actual!GB$9,HaverPull!$B:$B,0),MATCH(Calculations_actual!$B21,HaverPull!$B$1:$YE$1,0))</f>
        <v>11887.5</v>
      </c>
      <c r="GC21" s="81">
        <f>INDEX(HaverPull!$B:$YE,MATCH(Calculations_actual!GC$9,HaverPull!$B:$B,0),MATCH(Calculations_actual!$B21,HaverPull!$B$1:$YE$1,0))</f>
        <v>11972</v>
      </c>
      <c r="GD21" s="81">
        <f>INDEX(HaverPull!$B:$YE,MATCH(Calculations_actual!GD$9,HaverPull!$B:$B,0),MATCH(Calculations_actual!$B21,HaverPull!$B$1:$YE$1,0))</f>
        <v>12039.7</v>
      </c>
      <c r="GE21" s="81">
        <f>INDEX(HaverPull!$B:$YE,MATCH(Calculations_actual!GE$9,HaverPull!$B:$B,0),MATCH(Calculations_actual!$B21,HaverPull!$B$1:$YE$1,0))</f>
        <v>12111.8</v>
      </c>
      <c r="GF21" s="81">
        <f>INDEX(HaverPull!$B:$YE,MATCH(Calculations_actual!GF$9,HaverPull!$B:$B,0),MATCH(Calculations_actual!$B21,HaverPull!$B$1:$YE$1,0))</f>
        <v>12214.1</v>
      </c>
      <c r="GG21" s="81">
        <f>INDEX(HaverPull!$B:$YE,MATCH(Calculations_actual!GG$9,HaverPull!$B:$B,0),MATCH(Calculations_actual!$B21,HaverPull!$B$1:$YE$1,0))</f>
        <v>12294.3</v>
      </c>
      <c r="GH21" s="81">
        <f>INDEX(HaverPull!$B:$YE,MATCH(Calculations_actual!GH$9,HaverPull!$B:$B,0),MATCH(Calculations_actual!$B21,HaverPull!$B$1:$YE$1,0))</f>
        <v>12372.7</v>
      </c>
      <c r="GI21" s="81">
        <f>INDEX(HaverPull!$B:$YE,MATCH(Calculations_actual!GI$9,HaverPull!$B:$B,0),MATCH(Calculations_actual!$B21,HaverPull!$B$1:$YE$1,0))</f>
        <v>12427.6</v>
      </c>
      <c r="GJ21" s="81">
        <f>INDEX(HaverPull!$B:$YE,MATCH(Calculations_actual!GJ$9,HaverPull!$B:$B,0),MATCH(Calculations_actual!$B21,HaverPull!$B$1:$YE$1,0))</f>
        <v>12515.9</v>
      </c>
      <c r="GK21" s="81">
        <f>INDEX(HaverPull!$B:$YE,MATCH(Calculations_actual!GK$9,HaverPull!$B:$B,0),MATCH(Calculations_actual!$B21,HaverPull!$B$1:$YE$1,0))</f>
        <v>12584.9</v>
      </c>
      <c r="GL21" s="81">
        <f>INDEX(HaverPull!$B:$YE,MATCH(Calculations_actual!GL$9,HaverPull!$B:$B,0),MATCH(Calculations_actual!$B21,HaverPull!$B$1:$YE$1,0))</f>
        <v>12706.4</v>
      </c>
      <c r="GM21" s="81">
        <f>INDEX(HaverPull!$B:$YE,MATCH(Calculations_actual!GM$9,HaverPull!$B:$B,0),MATCH(Calculations_actual!$B21,HaverPull!$B$1:$YE$1,0))</f>
        <v>12722.8</v>
      </c>
      <c r="GN21" s="81">
        <f>INDEX(HaverPull!$B:$YE,MATCH(Calculations_actual!GN$9,HaverPull!$B:$B,0),MATCH(Calculations_actual!$B21,HaverPull!$B$1:$YE$1,0))</f>
        <v>12847.8</v>
      </c>
      <c r="GO21" s="81" t="e">
        <f>INDEX(HaverPull!$B:$YE,MATCH(Calculations_actual!GO$9,HaverPull!$B:$B,0),MATCH(Calculations_actual!$B21,HaverPull!$B$1:$YE$1,0))</f>
        <v>#N/A</v>
      </c>
      <c r="GP21" s="81" t="e">
        <f>INDEX(HaverPull!$B:$YE,MATCH(Calculations_actual!GP$9,HaverPull!$B:$B,0),MATCH(Calculations_actual!$B21,HaverPull!$B$1:$YE$1,0))</f>
        <v>#N/A</v>
      </c>
      <c r="GQ21" s="81" t="e">
        <f>INDEX(HaverPull!$B:$YE,MATCH(Calculations_actual!GQ$9,HaverPull!$B:$B,0),MATCH(Calculations_actual!$B21,HaverPull!$B$1:$YE$1,0))</f>
        <v>#N/A</v>
      </c>
      <c r="GR21" s="81" t="e">
        <f>INDEX(HaverPull!$B:$YE,MATCH(Calculations_actual!GR$9,HaverPull!$B:$B,0),MATCH(Calculations_actual!$B21,HaverPull!$B$1:$YE$1,0))</f>
        <v>#N/A</v>
      </c>
      <c r="GS21" s="81" t="e">
        <f>INDEX(HaverPull!$B:$YE,MATCH(Calculations_actual!GS$9,HaverPull!$B:$B,0),MATCH(Calculations_actual!$B21,HaverPull!$B$1:$YE$1,0))</f>
        <v>#N/A</v>
      </c>
      <c r="GT21" s="81" t="e">
        <f>INDEX(HaverPull!$B:$YE,MATCH(Calculations_actual!GT$9,HaverPull!$B:$B,0),MATCH(Calculations_actual!$B21,HaverPull!$B$1:$YE$1,0))</f>
        <v>#N/A</v>
      </c>
      <c r="GU21" s="81" t="e">
        <f>INDEX(HaverPull!$B:$YE,MATCH(Calculations_actual!GU$9,HaverPull!$B:$B,0),MATCH(Calculations_actual!$B21,HaverPull!$B$1:$YE$1,0))</f>
        <v>#N/A</v>
      </c>
      <c r="GV21" s="81" t="e">
        <f>INDEX(HaverPull!$B:$YE,MATCH(Calculations_actual!GV$9,HaverPull!$B:$B,0),MATCH(Calculations_actual!$B21,HaverPull!$B$1:$YE$1,0))</f>
        <v>#N/A</v>
      </c>
    </row>
    <row r="22" spans="1:204">
      <c r="A22" s="7" t="s">
        <v>181</v>
      </c>
      <c r="B22" s="83" t="s">
        <v>10</v>
      </c>
      <c r="C22" s="81">
        <f>INDEX(HaverPull!$B:$YE,MATCH(Calculations_actual!C$9,HaverPull!$B:$B,0),MATCH(Calculations_actual!$B22,HaverPull!$B$1:$YE$1,0))</f>
        <v>631.70000000000005</v>
      </c>
      <c r="D22" s="81">
        <f>INDEX(HaverPull!$B:$YE,MATCH(Calculations_actual!D$9,HaverPull!$B:$B,0),MATCH(Calculations_actual!$B22,HaverPull!$B$1:$YE$1,0))</f>
        <v>641.6</v>
      </c>
      <c r="E22" s="81">
        <f>INDEX(HaverPull!$B:$YE,MATCH(Calculations_actual!E$9,HaverPull!$B:$B,0),MATCH(Calculations_actual!$B22,HaverPull!$B$1:$YE$1,0))</f>
        <v>653.5</v>
      </c>
      <c r="F22" s="81">
        <f>INDEX(HaverPull!$B:$YE,MATCH(Calculations_actual!F$9,HaverPull!$B:$B,0),MATCH(Calculations_actual!$B22,HaverPull!$B$1:$YE$1,0))</f>
        <v>660.2</v>
      </c>
      <c r="G22" s="81">
        <f>INDEX(HaverPull!$B:$YE,MATCH(Calculations_actual!G$9,HaverPull!$B:$B,0),MATCH(Calculations_actual!$B22,HaverPull!$B$1:$YE$1,0))</f>
        <v>679.2</v>
      </c>
      <c r="H22" s="81">
        <f>INDEX(HaverPull!$B:$YE,MATCH(Calculations_actual!H$9,HaverPull!$B:$B,0),MATCH(Calculations_actual!$B22,HaverPull!$B$1:$YE$1,0))</f>
        <v>693.2</v>
      </c>
      <c r="I22" s="81">
        <f>INDEX(HaverPull!$B:$YE,MATCH(Calculations_actual!I$9,HaverPull!$B:$B,0),MATCH(Calculations_actual!$B22,HaverPull!$B$1:$YE$1,0))</f>
        <v>705.6</v>
      </c>
      <c r="J22" s="81">
        <f>INDEX(HaverPull!$B:$YE,MATCH(Calculations_actual!J$9,HaverPull!$B:$B,0),MATCH(Calculations_actual!$B22,HaverPull!$B$1:$YE$1,0))</f>
        <v>721.7</v>
      </c>
      <c r="K22" s="81">
        <f>INDEX(HaverPull!$B:$YE,MATCH(Calculations_actual!K$9,HaverPull!$B:$B,0),MATCH(Calculations_actual!$B22,HaverPull!$B$1:$YE$1,0))</f>
        <v>738.9</v>
      </c>
      <c r="L22" s="81">
        <f>INDEX(HaverPull!$B:$YE,MATCH(Calculations_actual!L$9,HaverPull!$B:$B,0),MATCH(Calculations_actual!$B22,HaverPull!$B$1:$YE$1,0))</f>
        <v>757.4</v>
      </c>
      <c r="M22" s="81">
        <f>INDEX(HaverPull!$B:$YE,MATCH(Calculations_actual!M$9,HaverPull!$B:$B,0),MATCH(Calculations_actual!$B22,HaverPull!$B$1:$YE$1,0))</f>
        <v>775.8</v>
      </c>
      <c r="N22" s="81">
        <f>INDEX(HaverPull!$B:$YE,MATCH(Calculations_actual!N$9,HaverPull!$B:$B,0),MATCH(Calculations_actual!$B22,HaverPull!$B$1:$YE$1,0))</f>
        <v>800.5</v>
      </c>
      <c r="O22" s="81">
        <f>INDEX(HaverPull!$B:$YE,MATCH(Calculations_actual!O$9,HaverPull!$B:$B,0),MATCH(Calculations_actual!$B22,HaverPull!$B$1:$YE$1,0))</f>
        <v>825</v>
      </c>
      <c r="P22" s="81">
        <f>INDEX(HaverPull!$B:$YE,MATCH(Calculations_actual!P$9,HaverPull!$B:$B,0),MATCH(Calculations_actual!$B22,HaverPull!$B$1:$YE$1,0))</f>
        <v>840.5</v>
      </c>
      <c r="Q22" s="81">
        <f>INDEX(HaverPull!$B:$YE,MATCH(Calculations_actual!Q$9,HaverPull!$B:$B,0),MATCH(Calculations_actual!$B22,HaverPull!$B$1:$YE$1,0))</f>
        <v>858.9</v>
      </c>
      <c r="R22" s="81">
        <f>INDEX(HaverPull!$B:$YE,MATCH(Calculations_actual!R$9,HaverPull!$B:$B,0),MATCH(Calculations_actual!$B22,HaverPull!$B$1:$YE$1,0))</f>
        <v>873.9</v>
      </c>
      <c r="S22" s="81">
        <f>INDEX(HaverPull!$B:$YE,MATCH(Calculations_actual!S$9,HaverPull!$B:$B,0),MATCH(Calculations_actual!$B22,HaverPull!$B$1:$YE$1,0))</f>
        <v>891.9</v>
      </c>
      <c r="T22" s="81">
        <f>INDEX(HaverPull!$B:$YE,MATCH(Calculations_actual!T$9,HaverPull!$B:$B,0),MATCH(Calculations_actual!$B22,HaverPull!$B$1:$YE$1,0))</f>
        <v>920.4</v>
      </c>
      <c r="U22" s="81">
        <f>INDEX(HaverPull!$B:$YE,MATCH(Calculations_actual!U$9,HaverPull!$B:$B,0),MATCH(Calculations_actual!$B22,HaverPull!$B$1:$YE$1,0))</f>
        <v>949.3</v>
      </c>
      <c r="V22" s="81">
        <f>INDEX(HaverPull!$B:$YE,MATCH(Calculations_actual!V$9,HaverPull!$B:$B,0),MATCH(Calculations_actual!$B22,HaverPull!$B$1:$YE$1,0))</f>
        <v>959.1</v>
      </c>
      <c r="W22" s="81">
        <f>INDEX(HaverPull!$B:$YE,MATCH(Calculations_actual!W$9,HaverPull!$B:$B,0),MATCH(Calculations_actual!$B22,HaverPull!$B$1:$YE$1,0))</f>
        <v>985.2</v>
      </c>
      <c r="X22" s="81">
        <f>INDEX(HaverPull!$B:$YE,MATCH(Calculations_actual!X$9,HaverPull!$B:$B,0),MATCH(Calculations_actual!$B22,HaverPull!$B$1:$YE$1,0))</f>
        <v>1013.6</v>
      </c>
      <c r="Y22" s="81">
        <f>INDEX(HaverPull!$B:$YE,MATCH(Calculations_actual!Y$9,HaverPull!$B:$B,0),MATCH(Calculations_actual!$B22,HaverPull!$B$1:$YE$1,0))</f>
        <v>1047.2</v>
      </c>
      <c r="Z22" s="81">
        <f>INDEX(HaverPull!$B:$YE,MATCH(Calculations_actual!Z$9,HaverPull!$B:$B,0),MATCH(Calculations_actual!$B22,HaverPull!$B$1:$YE$1,0))</f>
        <v>1076.2</v>
      </c>
      <c r="AA22" s="81">
        <f>INDEX(HaverPull!$B:$YE,MATCH(Calculations_actual!AA$9,HaverPull!$B:$B,0),MATCH(Calculations_actual!$B22,HaverPull!$B$1:$YE$1,0))</f>
        <v>1109.9000000000001</v>
      </c>
      <c r="AB22" s="81">
        <f>INDEX(HaverPull!$B:$YE,MATCH(Calculations_actual!AB$9,HaverPull!$B:$B,0),MATCH(Calculations_actual!$B22,HaverPull!$B$1:$YE$1,0))</f>
        <v>1129.5</v>
      </c>
      <c r="AC22" s="81">
        <f>INDEX(HaverPull!$B:$YE,MATCH(Calculations_actual!AC$9,HaverPull!$B:$B,0),MATCH(Calculations_actual!$B22,HaverPull!$B$1:$YE$1,0))</f>
        <v>1158.8</v>
      </c>
      <c r="AD22" s="81">
        <f>INDEX(HaverPull!$B:$YE,MATCH(Calculations_actual!AD$9,HaverPull!$B:$B,0),MATCH(Calculations_actual!$B22,HaverPull!$B$1:$YE$1,0))</f>
        <v>1192.4000000000001</v>
      </c>
      <c r="AE22" s="81">
        <f>INDEX(HaverPull!$B:$YE,MATCH(Calculations_actual!AE$9,HaverPull!$B:$B,0),MATCH(Calculations_actual!$B22,HaverPull!$B$1:$YE$1,0))</f>
        <v>1228.2</v>
      </c>
      <c r="AF22" s="81">
        <f>INDEX(HaverPull!$B:$YE,MATCH(Calculations_actual!AF$9,HaverPull!$B:$B,0),MATCH(Calculations_actual!$B22,HaverPull!$B$1:$YE$1,0))</f>
        <v>1256</v>
      </c>
      <c r="AG22" s="81">
        <f>INDEX(HaverPull!$B:$YE,MATCH(Calculations_actual!AG$9,HaverPull!$B:$B,0),MATCH(Calculations_actual!$B22,HaverPull!$B$1:$YE$1,0))</f>
        <v>1286.9000000000001</v>
      </c>
      <c r="AH22" s="81">
        <f>INDEX(HaverPull!$B:$YE,MATCH(Calculations_actual!AH$9,HaverPull!$B:$B,0),MATCH(Calculations_actual!$B22,HaverPull!$B$1:$YE$1,0))</f>
        <v>1324.8</v>
      </c>
      <c r="AI22" s="81">
        <f>INDEX(HaverPull!$B:$YE,MATCH(Calculations_actual!AI$9,HaverPull!$B:$B,0),MATCH(Calculations_actual!$B22,HaverPull!$B$1:$YE$1,0))</f>
        <v>1354.1</v>
      </c>
      <c r="AJ22" s="81">
        <f>INDEX(HaverPull!$B:$YE,MATCH(Calculations_actual!AJ$9,HaverPull!$B:$B,0),MATCH(Calculations_actual!$B22,HaverPull!$B$1:$YE$1,0))</f>
        <v>1411.4</v>
      </c>
      <c r="AK22" s="81">
        <f>INDEX(HaverPull!$B:$YE,MATCH(Calculations_actual!AK$9,HaverPull!$B:$B,0),MATCH(Calculations_actual!$B22,HaverPull!$B$1:$YE$1,0))</f>
        <v>1442.2</v>
      </c>
      <c r="AL22" s="81">
        <f>INDEX(HaverPull!$B:$YE,MATCH(Calculations_actual!AL$9,HaverPull!$B:$B,0),MATCH(Calculations_actual!$B22,HaverPull!$B$1:$YE$1,0))</f>
        <v>1481.4</v>
      </c>
      <c r="AM22" s="81">
        <f>INDEX(HaverPull!$B:$YE,MATCH(Calculations_actual!AM$9,HaverPull!$B:$B,0),MATCH(Calculations_actual!$B22,HaverPull!$B$1:$YE$1,0))</f>
        <v>1517.1</v>
      </c>
      <c r="AN22" s="81">
        <f>INDEX(HaverPull!$B:$YE,MATCH(Calculations_actual!AN$9,HaverPull!$B:$B,0),MATCH(Calculations_actual!$B22,HaverPull!$B$1:$YE$1,0))</f>
        <v>1557.6</v>
      </c>
      <c r="AO22" s="81">
        <f>INDEX(HaverPull!$B:$YE,MATCH(Calculations_actual!AO$9,HaverPull!$B:$B,0),MATCH(Calculations_actual!$B22,HaverPull!$B$1:$YE$1,0))</f>
        <v>1611.9</v>
      </c>
      <c r="AP22" s="81">
        <f>INDEX(HaverPull!$B:$YE,MATCH(Calculations_actual!AP$9,HaverPull!$B:$B,0),MATCH(Calculations_actual!$B22,HaverPull!$B$1:$YE$1,0))</f>
        <v>1655</v>
      </c>
      <c r="AQ22" s="81">
        <f>INDEX(HaverPull!$B:$YE,MATCH(Calculations_actual!AQ$9,HaverPull!$B:$B,0),MATCH(Calculations_actual!$B22,HaverPull!$B$1:$YE$1,0))</f>
        <v>1702.3</v>
      </c>
      <c r="AR22" s="81">
        <f>INDEX(HaverPull!$B:$YE,MATCH(Calculations_actual!AR$9,HaverPull!$B:$B,0),MATCH(Calculations_actual!$B22,HaverPull!$B$1:$YE$1,0))</f>
        <v>1704.7</v>
      </c>
      <c r="AS22" s="81">
        <f>INDEX(HaverPull!$B:$YE,MATCH(Calculations_actual!AS$9,HaverPull!$B:$B,0),MATCH(Calculations_actual!$B22,HaverPull!$B$1:$YE$1,0))</f>
        <v>1763.8</v>
      </c>
      <c r="AT22" s="81">
        <f>INDEX(HaverPull!$B:$YE,MATCH(Calculations_actual!AT$9,HaverPull!$B:$B,0),MATCH(Calculations_actual!$B22,HaverPull!$B$1:$YE$1,0))</f>
        <v>1831.9</v>
      </c>
      <c r="AU22" s="81">
        <f>INDEX(HaverPull!$B:$YE,MATCH(Calculations_actual!AU$9,HaverPull!$B:$B,0),MATCH(Calculations_actual!$B22,HaverPull!$B$1:$YE$1,0))</f>
        <v>1885.7</v>
      </c>
      <c r="AV22" s="81">
        <f>INDEX(HaverPull!$B:$YE,MATCH(Calculations_actual!AV$9,HaverPull!$B:$B,0),MATCH(Calculations_actual!$B22,HaverPull!$B$1:$YE$1,0))</f>
        <v>1917.5</v>
      </c>
      <c r="AW22" s="81">
        <f>INDEX(HaverPull!$B:$YE,MATCH(Calculations_actual!AW$9,HaverPull!$B:$B,0),MATCH(Calculations_actual!$B22,HaverPull!$B$1:$YE$1,0))</f>
        <v>1958.1</v>
      </c>
      <c r="AX22" s="81">
        <f>INDEX(HaverPull!$B:$YE,MATCH(Calculations_actual!AX$9,HaverPull!$B:$B,0),MATCH(Calculations_actual!$B22,HaverPull!$B$1:$YE$1,0))</f>
        <v>1974.4</v>
      </c>
      <c r="AY22" s="81">
        <f>INDEX(HaverPull!$B:$YE,MATCH(Calculations_actual!AY$9,HaverPull!$B:$B,0),MATCH(Calculations_actual!$B22,HaverPull!$B$1:$YE$1,0))</f>
        <v>2014.2</v>
      </c>
      <c r="AZ22" s="81">
        <f>INDEX(HaverPull!$B:$YE,MATCH(Calculations_actual!AZ$9,HaverPull!$B:$B,0),MATCH(Calculations_actual!$B22,HaverPull!$B$1:$YE$1,0))</f>
        <v>2039.6</v>
      </c>
      <c r="BA22" s="81">
        <f>INDEX(HaverPull!$B:$YE,MATCH(Calculations_actual!BA$9,HaverPull!$B:$B,0),MATCH(Calculations_actual!$B22,HaverPull!$B$1:$YE$1,0))</f>
        <v>2085.6999999999998</v>
      </c>
      <c r="BB22" s="81">
        <f>INDEX(HaverPull!$B:$YE,MATCH(Calculations_actual!BB$9,HaverPull!$B:$B,0),MATCH(Calculations_actual!$B22,HaverPull!$B$1:$YE$1,0))</f>
        <v>2145.6</v>
      </c>
      <c r="BC22" s="81">
        <f>INDEX(HaverPull!$B:$YE,MATCH(Calculations_actual!BC$9,HaverPull!$B:$B,0),MATCH(Calculations_actual!$B22,HaverPull!$B$1:$YE$1,0))</f>
        <v>2184.6</v>
      </c>
      <c r="BD22" s="81">
        <f>INDEX(HaverPull!$B:$YE,MATCH(Calculations_actual!BD$9,HaverPull!$B:$B,0),MATCH(Calculations_actual!$B22,HaverPull!$B$1:$YE$1,0))</f>
        <v>2249.4</v>
      </c>
      <c r="BE22" s="81">
        <f>INDEX(HaverPull!$B:$YE,MATCH(Calculations_actual!BE$9,HaverPull!$B:$B,0),MATCH(Calculations_actual!$B22,HaverPull!$B$1:$YE$1,0))</f>
        <v>2319.9</v>
      </c>
      <c r="BF22" s="81">
        <f>INDEX(HaverPull!$B:$YE,MATCH(Calculations_actual!BF$9,HaverPull!$B:$B,0),MATCH(Calculations_actual!$B22,HaverPull!$B$1:$YE$1,0))</f>
        <v>2372.5</v>
      </c>
      <c r="BG22" s="81">
        <f>INDEX(HaverPull!$B:$YE,MATCH(Calculations_actual!BG$9,HaverPull!$B:$B,0),MATCH(Calculations_actual!$B22,HaverPull!$B$1:$YE$1,0))</f>
        <v>2418.1999999999998</v>
      </c>
      <c r="BH22" s="81">
        <f>INDEX(HaverPull!$B:$YE,MATCH(Calculations_actual!BH$9,HaverPull!$B:$B,0),MATCH(Calculations_actual!$B22,HaverPull!$B$1:$YE$1,0))</f>
        <v>2475.9</v>
      </c>
      <c r="BI22" s="81">
        <f>INDEX(HaverPull!$B:$YE,MATCH(Calculations_actual!BI$9,HaverPull!$B:$B,0),MATCH(Calculations_actual!$B22,HaverPull!$B$1:$YE$1,0))</f>
        <v>2513.5</v>
      </c>
      <c r="BJ22" s="81">
        <f>INDEX(HaverPull!$B:$YE,MATCH(Calculations_actual!BJ$9,HaverPull!$B:$B,0),MATCH(Calculations_actual!$B22,HaverPull!$B$1:$YE$1,0))</f>
        <v>2561.8000000000002</v>
      </c>
      <c r="BK22" s="81">
        <f>INDEX(HaverPull!$B:$YE,MATCH(Calculations_actual!BK$9,HaverPull!$B:$B,0),MATCH(Calculations_actual!$B22,HaverPull!$B$1:$YE$1,0))</f>
        <v>2636</v>
      </c>
      <c r="BL22" s="81">
        <f>INDEX(HaverPull!$B:$YE,MATCH(Calculations_actual!BL$9,HaverPull!$B:$B,0),MATCH(Calculations_actual!$B22,HaverPull!$B$1:$YE$1,0))</f>
        <v>2681.8</v>
      </c>
      <c r="BM22" s="81">
        <f>INDEX(HaverPull!$B:$YE,MATCH(Calculations_actual!BM$9,HaverPull!$B:$B,0),MATCH(Calculations_actual!$B22,HaverPull!$B$1:$YE$1,0))</f>
        <v>2754.1</v>
      </c>
      <c r="BN22" s="81">
        <f>INDEX(HaverPull!$B:$YE,MATCH(Calculations_actual!BN$9,HaverPull!$B:$B,0),MATCH(Calculations_actual!$B22,HaverPull!$B$1:$YE$1,0))</f>
        <v>2779.4</v>
      </c>
      <c r="BO22" s="81">
        <f>INDEX(HaverPull!$B:$YE,MATCH(Calculations_actual!BO$9,HaverPull!$B:$B,0),MATCH(Calculations_actual!$B22,HaverPull!$B$1:$YE$1,0))</f>
        <v>2823.6</v>
      </c>
      <c r="BP22" s="81">
        <f>INDEX(HaverPull!$B:$YE,MATCH(Calculations_actual!BP$9,HaverPull!$B:$B,0),MATCH(Calculations_actual!$B22,HaverPull!$B$1:$YE$1,0))</f>
        <v>2851.5</v>
      </c>
      <c r="BQ22" s="81">
        <f>INDEX(HaverPull!$B:$YE,MATCH(Calculations_actual!BQ$9,HaverPull!$B:$B,0),MATCH(Calculations_actual!$B22,HaverPull!$B$1:$YE$1,0))</f>
        <v>2917.2</v>
      </c>
      <c r="BR22" s="81">
        <f>INDEX(HaverPull!$B:$YE,MATCH(Calculations_actual!BR$9,HaverPull!$B:$B,0),MATCH(Calculations_actual!$B22,HaverPull!$B$1:$YE$1,0))</f>
        <v>2952.8</v>
      </c>
      <c r="BS22" s="81">
        <f>INDEX(HaverPull!$B:$YE,MATCH(Calculations_actual!BS$9,HaverPull!$B:$B,0),MATCH(Calculations_actual!$B22,HaverPull!$B$1:$YE$1,0))</f>
        <v>2983.5</v>
      </c>
      <c r="BT22" s="81">
        <f>INDEX(HaverPull!$B:$YE,MATCH(Calculations_actual!BT$9,HaverPull!$B:$B,0),MATCH(Calculations_actual!$B22,HaverPull!$B$1:$YE$1,0))</f>
        <v>3053.3</v>
      </c>
      <c r="BU22" s="81">
        <f>INDEX(HaverPull!$B:$YE,MATCH(Calculations_actual!BU$9,HaverPull!$B:$B,0),MATCH(Calculations_actual!$B22,HaverPull!$B$1:$YE$1,0))</f>
        <v>3117.4</v>
      </c>
      <c r="BV22" s="81">
        <f>INDEX(HaverPull!$B:$YE,MATCH(Calculations_actual!BV$9,HaverPull!$B:$B,0),MATCH(Calculations_actual!$B22,HaverPull!$B$1:$YE$1,0))</f>
        <v>3150.9</v>
      </c>
      <c r="BW22" s="81">
        <f>INDEX(HaverPull!$B:$YE,MATCH(Calculations_actual!BW$9,HaverPull!$B:$B,0),MATCH(Calculations_actual!$B22,HaverPull!$B$1:$YE$1,0))</f>
        <v>3231.9</v>
      </c>
      <c r="BX22" s="81">
        <f>INDEX(HaverPull!$B:$YE,MATCH(Calculations_actual!BX$9,HaverPull!$B:$B,0),MATCH(Calculations_actual!$B22,HaverPull!$B$1:$YE$1,0))</f>
        <v>3291.7</v>
      </c>
      <c r="BY22" s="81">
        <f>INDEX(HaverPull!$B:$YE,MATCH(Calculations_actual!BY$9,HaverPull!$B:$B,0),MATCH(Calculations_actual!$B22,HaverPull!$B$1:$YE$1,0))</f>
        <v>3361.9</v>
      </c>
      <c r="BZ22" s="81">
        <f>INDEX(HaverPull!$B:$YE,MATCH(Calculations_actual!BZ$9,HaverPull!$B:$B,0),MATCH(Calculations_actual!$B22,HaverPull!$B$1:$YE$1,0))</f>
        <v>3434.5</v>
      </c>
      <c r="CA22" s="81">
        <f>INDEX(HaverPull!$B:$YE,MATCH(Calculations_actual!CA$9,HaverPull!$B:$B,0),MATCH(Calculations_actual!$B22,HaverPull!$B$1:$YE$1,0))</f>
        <v>3490.2</v>
      </c>
      <c r="CB22" s="81">
        <f>INDEX(HaverPull!$B:$YE,MATCH(Calculations_actual!CB$9,HaverPull!$B:$B,0),MATCH(Calculations_actual!$B22,HaverPull!$B$1:$YE$1,0))</f>
        <v>3553.8</v>
      </c>
      <c r="CC22" s="81">
        <f>INDEX(HaverPull!$B:$YE,MATCH(Calculations_actual!CC$9,HaverPull!$B:$B,0),MATCH(Calculations_actual!$B22,HaverPull!$B$1:$YE$1,0))</f>
        <v>3609.4</v>
      </c>
      <c r="CD22" s="81">
        <f>INDEX(HaverPull!$B:$YE,MATCH(Calculations_actual!CD$9,HaverPull!$B:$B,0),MATCH(Calculations_actual!$B22,HaverPull!$B$1:$YE$1,0))</f>
        <v>3653.7</v>
      </c>
      <c r="CE22" s="81">
        <f>INDEX(HaverPull!$B:$YE,MATCH(Calculations_actual!CE$9,HaverPull!$B:$B,0),MATCH(Calculations_actual!$B22,HaverPull!$B$1:$YE$1,0))</f>
        <v>3737.9</v>
      </c>
      <c r="CF22" s="81">
        <f>INDEX(HaverPull!$B:$YE,MATCH(Calculations_actual!CF$9,HaverPull!$B:$B,0),MATCH(Calculations_actual!$B22,HaverPull!$B$1:$YE$1,0))</f>
        <v>3783.4</v>
      </c>
      <c r="CG22" s="81">
        <f>INDEX(HaverPull!$B:$YE,MATCH(Calculations_actual!CG$9,HaverPull!$B:$B,0),MATCH(Calculations_actual!$B22,HaverPull!$B$1:$YE$1,0))</f>
        <v>3846.7</v>
      </c>
      <c r="CH22" s="81">
        <f>INDEX(HaverPull!$B:$YE,MATCH(Calculations_actual!CH$9,HaverPull!$B:$B,0),MATCH(Calculations_actual!$B22,HaverPull!$B$1:$YE$1,0))</f>
        <v>3867.9</v>
      </c>
      <c r="CI22" s="81">
        <f>INDEX(HaverPull!$B:$YE,MATCH(Calculations_actual!CI$9,HaverPull!$B:$B,0),MATCH(Calculations_actual!$B22,HaverPull!$B$1:$YE$1,0))</f>
        <v>3873.6</v>
      </c>
      <c r="CJ22" s="81">
        <f>INDEX(HaverPull!$B:$YE,MATCH(Calculations_actual!CJ$9,HaverPull!$B:$B,0),MATCH(Calculations_actual!$B22,HaverPull!$B$1:$YE$1,0))</f>
        <v>3926.9</v>
      </c>
      <c r="CK22" s="81">
        <f>INDEX(HaverPull!$B:$YE,MATCH(Calculations_actual!CK$9,HaverPull!$B:$B,0),MATCH(Calculations_actual!$B22,HaverPull!$B$1:$YE$1,0))</f>
        <v>3973.3</v>
      </c>
      <c r="CL22" s="81">
        <f>INDEX(HaverPull!$B:$YE,MATCH(Calculations_actual!CL$9,HaverPull!$B:$B,0),MATCH(Calculations_actual!$B22,HaverPull!$B$1:$YE$1,0))</f>
        <v>4000</v>
      </c>
      <c r="CM22" s="81">
        <f>INDEX(HaverPull!$B:$YE,MATCH(Calculations_actual!CM$9,HaverPull!$B:$B,0),MATCH(Calculations_actual!$B22,HaverPull!$B$1:$YE$1,0))</f>
        <v>4100.3999999999996</v>
      </c>
      <c r="CN22" s="81">
        <f>INDEX(HaverPull!$B:$YE,MATCH(Calculations_actual!CN$9,HaverPull!$B:$B,0),MATCH(Calculations_actual!$B22,HaverPull!$B$1:$YE$1,0))</f>
        <v>4155.7</v>
      </c>
      <c r="CO22" s="81">
        <f>INDEX(HaverPull!$B:$YE,MATCH(Calculations_actual!CO$9,HaverPull!$B:$B,0),MATCH(Calculations_actual!$B22,HaverPull!$B$1:$YE$1,0))</f>
        <v>4227</v>
      </c>
      <c r="CP22" s="81">
        <f>INDEX(HaverPull!$B:$YE,MATCH(Calculations_actual!CP$9,HaverPull!$B:$B,0),MATCH(Calculations_actual!$B22,HaverPull!$B$1:$YE$1,0))</f>
        <v>4307.2</v>
      </c>
      <c r="CQ22" s="81">
        <f>INDEX(HaverPull!$B:$YE,MATCH(Calculations_actual!CQ$9,HaverPull!$B:$B,0),MATCH(Calculations_actual!$B22,HaverPull!$B$1:$YE$1,0))</f>
        <v>4349.5</v>
      </c>
      <c r="CR22" s="81">
        <f>INDEX(HaverPull!$B:$YE,MATCH(Calculations_actual!CR$9,HaverPull!$B:$B,0),MATCH(Calculations_actual!$B22,HaverPull!$B$1:$YE$1,0))</f>
        <v>4418.6000000000004</v>
      </c>
      <c r="CS22" s="81">
        <f>INDEX(HaverPull!$B:$YE,MATCH(Calculations_actual!CS$9,HaverPull!$B:$B,0),MATCH(Calculations_actual!$B22,HaverPull!$B$1:$YE$1,0))</f>
        <v>4487.2</v>
      </c>
      <c r="CT22" s="81">
        <f>INDEX(HaverPull!$B:$YE,MATCH(Calculations_actual!CT$9,HaverPull!$B:$B,0),MATCH(Calculations_actual!$B22,HaverPull!$B$1:$YE$1,0))</f>
        <v>4552.7</v>
      </c>
      <c r="CU22" s="81">
        <f>INDEX(HaverPull!$B:$YE,MATCH(Calculations_actual!CU$9,HaverPull!$B:$B,0),MATCH(Calculations_actual!$B22,HaverPull!$B$1:$YE$1,0))</f>
        <v>4621.2</v>
      </c>
      <c r="CV22" s="81">
        <f>INDEX(HaverPull!$B:$YE,MATCH(Calculations_actual!CV$9,HaverPull!$B:$B,0),MATCH(Calculations_actual!$B22,HaverPull!$B$1:$YE$1,0))</f>
        <v>4683.2</v>
      </c>
      <c r="CW22" s="81">
        <f>INDEX(HaverPull!$B:$YE,MATCH(Calculations_actual!CW$9,HaverPull!$B:$B,0),MATCH(Calculations_actual!$B22,HaverPull!$B$1:$YE$1,0))</f>
        <v>4752.8</v>
      </c>
      <c r="CX22" s="81">
        <f>INDEX(HaverPull!$B:$YE,MATCH(Calculations_actual!CX$9,HaverPull!$B:$B,0),MATCH(Calculations_actual!$B22,HaverPull!$B$1:$YE$1,0))</f>
        <v>4826.7</v>
      </c>
      <c r="CY22" s="81">
        <f>INDEX(HaverPull!$B:$YE,MATCH(Calculations_actual!CY$9,HaverPull!$B:$B,0),MATCH(Calculations_actual!$B22,HaverPull!$B$1:$YE$1,0))</f>
        <v>4862.3999999999996</v>
      </c>
      <c r="CZ22" s="81">
        <f>INDEX(HaverPull!$B:$YE,MATCH(Calculations_actual!CZ$9,HaverPull!$B:$B,0),MATCH(Calculations_actual!$B22,HaverPull!$B$1:$YE$1,0))</f>
        <v>4933.6000000000004</v>
      </c>
      <c r="DA22" s="81">
        <f>INDEX(HaverPull!$B:$YE,MATCH(Calculations_actual!DA$9,HaverPull!$B:$B,0),MATCH(Calculations_actual!$B22,HaverPull!$B$1:$YE$1,0))</f>
        <v>4998.7</v>
      </c>
      <c r="DB22" s="81">
        <f>INDEX(HaverPull!$B:$YE,MATCH(Calculations_actual!DB$9,HaverPull!$B:$B,0),MATCH(Calculations_actual!$B22,HaverPull!$B$1:$YE$1,0))</f>
        <v>5055.7</v>
      </c>
      <c r="DC22" s="81">
        <f>INDEX(HaverPull!$B:$YE,MATCH(Calculations_actual!DC$9,HaverPull!$B:$B,0),MATCH(Calculations_actual!$B22,HaverPull!$B$1:$YE$1,0))</f>
        <v>5130.6000000000004</v>
      </c>
      <c r="DD22" s="81">
        <f>INDEX(HaverPull!$B:$YE,MATCH(Calculations_actual!DD$9,HaverPull!$B:$B,0),MATCH(Calculations_actual!$B22,HaverPull!$B$1:$YE$1,0))</f>
        <v>5220.5</v>
      </c>
      <c r="DE22" s="81">
        <f>INDEX(HaverPull!$B:$YE,MATCH(Calculations_actual!DE$9,HaverPull!$B:$B,0),MATCH(Calculations_actual!$B22,HaverPull!$B$1:$YE$1,0))</f>
        <v>5274.5</v>
      </c>
      <c r="DF22" s="81">
        <f>INDEX(HaverPull!$B:$YE,MATCH(Calculations_actual!DF$9,HaverPull!$B:$B,0),MATCH(Calculations_actual!$B22,HaverPull!$B$1:$YE$1,0))</f>
        <v>5352.8</v>
      </c>
      <c r="DG22" s="81">
        <f>INDEX(HaverPull!$B:$YE,MATCH(Calculations_actual!DG$9,HaverPull!$B:$B,0),MATCH(Calculations_actual!$B22,HaverPull!$B$1:$YE$1,0))</f>
        <v>5433.1</v>
      </c>
      <c r="DH22" s="81">
        <f>INDEX(HaverPull!$B:$YE,MATCH(Calculations_actual!DH$9,HaverPull!$B:$B,0),MATCH(Calculations_actual!$B22,HaverPull!$B$1:$YE$1,0))</f>
        <v>5471.3</v>
      </c>
      <c r="DI22" s="81">
        <f>INDEX(HaverPull!$B:$YE,MATCH(Calculations_actual!DI$9,HaverPull!$B:$B,0),MATCH(Calculations_actual!$B22,HaverPull!$B$1:$YE$1,0))</f>
        <v>5579.2</v>
      </c>
      <c r="DJ22" s="81">
        <f>INDEX(HaverPull!$B:$YE,MATCH(Calculations_actual!DJ$9,HaverPull!$B:$B,0),MATCH(Calculations_actual!$B22,HaverPull!$B$1:$YE$1,0))</f>
        <v>5663.6</v>
      </c>
      <c r="DK22" s="81">
        <f>INDEX(HaverPull!$B:$YE,MATCH(Calculations_actual!DK$9,HaverPull!$B:$B,0),MATCH(Calculations_actual!$B22,HaverPull!$B$1:$YE$1,0))</f>
        <v>5721.3</v>
      </c>
      <c r="DL22" s="81">
        <f>INDEX(HaverPull!$B:$YE,MATCH(Calculations_actual!DL$9,HaverPull!$B:$B,0),MATCH(Calculations_actual!$B22,HaverPull!$B$1:$YE$1,0))</f>
        <v>5832.6</v>
      </c>
      <c r="DM22" s="81">
        <f>INDEX(HaverPull!$B:$YE,MATCH(Calculations_actual!DM$9,HaverPull!$B:$B,0),MATCH(Calculations_actual!$B22,HaverPull!$B$1:$YE$1,0))</f>
        <v>5926.8</v>
      </c>
      <c r="DN22" s="81">
        <f>INDEX(HaverPull!$B:$YE,MATCH(Calculations_actual!DN$9,HaverPull!$B:$B,0),MATCH(Calculations_actual!$B22,HaverPull!$B$1:$YE$1,0))</f>
        <v>6028.2</v>
      </c>
      <c r="DO22" s="81">
        <f>INDEX(HaverPull!$B:$YE,MATCH(Calculations_actual!DO$9,HaverPull!$B:$B,0),MATCH(Calculations_actual!$B22,HaverPull!$B$1:$YE$1,0))</f>
        <v>6102.5</v>
      </c>
      <c r="DP22" s="81">
        <f>INDEX(HaverPull!$B:$YE,MATCH(Calculations_actual!DP$9,HaverPull!$B:$B,0),MATCH(Calculations_actual!$B22,HaverPull!$B$1:$YE$1,0))</f>
        <v>6225.3</v>
      </c>
      <c r="DQ22" s="81">
        <f>INDEX(HaverPull!$B:$YE,MATCH(Calculations_actual!DQ$9,HaverPull!$B:$B,0),MATCH(Calculations_actual!$B22,HaverPull!$B$1:$YE$1,0))</f>
        <v>6328.9</v>
      </c>
      <c r="DR22" s="81">
        <f>INDEX(HaverPull!$B:$YE,MATCH(Calculations_actual!DR$9,HaverPull!$B:$B,0),MATCH(Calculations_actual!$B22,HaverPull!$B$1:$YE$1,0))</f>
        <v>6459.6</v>
      </c>
      <c r="DS22" s="81">
        <f>INDEX(HaverPull!$B:$YE,MATCH(Calculations_actual!DS$9,HaverPull!$B:$B,0),MATCH(Calculations_actual!$B22,HaverPull!$B$1:$YE$1,0))</f>
        <v>6613.6</v>
      </c>
      <c r="DT22" s="81">
        <f>INDEX(HaverPull!$B:$YE,MATCH(Calculations_actual!DT$9,HaverPull!$B:$B,0),MATCH(Calculations_actual!$B22,HaverPull!$B$1:$YE$1,0))</f>
        <v>6707.5</v>
      </c>
      <c r="DU22" s="81">
        <f>INDEX(HaverPull!$B:$YE,MATCH(Calculations_actual!DU$9,HaverPull!$B:$B,0),MATCH(Calculations_actual!$B22,HaverPull!$B$1:$YE$1,0))</f>
        <v>6815.4</v>
      </c>
      <c r="DV22" s="81">
        <f>INDEX(HaverPull!$B:$YE,MATCH(Calculations_actual!DV$9,HaverPull!$B:$B,0),MATCH(Calculations_actual!$B22,HaverPull!$B$1:$YE$1,0))</f>
        <v>6912.1</v>
      </c>
      <c r="DW22" s="81">
        <f>INDEX(HaverPull!$B:$YE,MATCH(Calculations_actual!DW$9,HaverPull!$B:$B,0),MATCH(Calculations_actual!$B22,HaverPull!$B$1:$YE$1,0))</f>
        <v>6986.9</v>
      </c>
      <c r="DX22" s="81">
        <f>INDEX(HaverPull!$B:$YE,MATCH(Calculations_actual!DX$9,HaverPull!$B:$B,0),MATCH(Calculations_actual!$B22,HaverPull!$B$1:$YE$1,0))</f>
        <v>7036.3</v>
      </c>
      <c r="DY22" s="81">
        <f>INDEX(HaverPull!$B:$YE,MATCH(Calculations_actual!DY$9,HaverPull!$B:$B,0),MATCH(Calculations_actual!$B22,HaverPull!$B$1:$YE$1,0))</f>
        <v>7064.7</v>
      </c>
      <c r="DZ22" s="81">
        <f>INDEX(HaverPull!$B:$YE,MATCH(Calculations_actual!DZ$9,HaverPull!$B:$B,0),MATCH(Calculations_actual!$B22,HaverPull!$B$1:$YE$1,0))</f>
        <v>7174.7</v>
      </c>
      <c r="EA22" s="81">
        <f>INDEX(HaverPull!$B:$YE,MATCH(Calculations_actual!EA$9,HaverPull!$B:$B,0),MATCH(Calculations_actual!$B22,HaverPull!$B$1:$YE$1,0))</f>
        <v>7209.9</v>
      </c>
      <c r="EB22" s="81">
        <f>INDEX(HaverPull!$B:$YE,MATCH(Calculations_actual!EB$9,HaverPull!$B:$B,0),MATCH(Calculations_actual!$B22,HaverPull!$B$1:$YE$1,0))</f>
        <v>7302.1</v>
      </c>
      <c r="EC22" s="81">
        <f>INDEX(HaverPull!$B:$YE,MATCH(Calculations_actual!EC$9,HaverPull!$B:$B,0),MATCH(Calculations_actual!$B22,HaverPull!$B$1:$YE$1,0))</f>
        <v>7390.9</v>
      </c>
      <c r="ED22" s="81">
        <f>INDEX(HaverPull!$B:$YE,MATCH(Calculations_actual!ED$9,HaverPull!$B:$B,0),MATCH(Calculations_actual!$B22,HaverPull!$B$1:$YE$1,0))</f>
        <v>7467.7</v>
      </c>
      <c r="EE22" s="81">
        <f>INDEX(HaverPull!$B:$YE,MATCH(Calculations_actual!EE$9,HaverPull!$B:$B,0),MATCH(Calculations_actual!$B22,HaverPull!$B$1:$YE$1,0))</f>
        <v>7555.8</v>
      </c>
      <c r="EF22" s="81">
        <f>INDEX(HaverPull!$B:$YE,MATCH(Calculations_actual!EF$9,HaverPull!$B:$B,0),MATCH(Calculations_actual!$B22,HaverPull!$B$1:$YE$1,0))</f>
        <v>7642.6</v>
      </c>
      <c r="EG22" s="81">
        <f>INDEX(HaverPull!$B:$YE,MATCH(Calculations_actual!EG$9,HaverPull!$B:$B,0),MATCH(Calculations_actual!$B22,HaverPull!$B$1:$YE$1,0))</f>
        <v>7802.6</v>
      </c>
      <c r="EH22" s="81">
        <f>INDEX(HaverPull!$B:$YE,MATCH(Calculations_actual!EH$9,HaverPull!$B:$B,0),MATCH(Calculations_actual!$B22,HaverPull!$B$1:$YE$1,0))</f>
        <v>7891.5</v>
      </c>
      <c r="EI22" s="81">
        <f>INDEX(HaverPull!$B:$YE,MATCH(Calculations_actual!EI$9,HaverPull!$B:$B,0),MATCH(Calculations_actual!$B22,HaverPull!$B$1:$YE$1,0))</f>
        <v>8027.7</v>
      </c>
      <c r="EJ22" s="81">
        <f>INDEX(HaverPull!$B:$YE,MATCH(Calculations_actual!EJ$9,HaverPull!$B:$B,0),MATCH(Calculations_actual!$B22,HaverPull!$B$1:$YE$1,0))</f>
        <v>8133</v>
      </c>
      <c r="EK22" s="81">
        <f>INDEX(HaverPull!$B:$YE,MATCH(Calculations_actual!EK$9,HaverPull!$B:$B,0),MATCH(Calculations_actual!$B22,HaverPull!$B$1:$YE$1,0))</f>
        <v>8264.2999999999993</v>
      </c>
      <c r="EL22" s="81">
        <f>INDEX(HaverPull!$B:$YE,MATCH(Calculations_actual!EL$9,HaverPull!$B:$B,0),MATCH(Calculations_actual!$B22,HaverPull!$B$1:$YE$1,0))</f>
        <v>8425.6</v>
      </c>
      <c r="EM22" s="81">
        <f>INDEX(HaverPull!$B:$YE,MATCH(Calculations_actual!EM$9,HaverPull!$B:$B,0),MATCH(Calculations_actual!$B22,HaverPull!$B$1:$YE$1,0))</f>
        <v>8523</v>
      </c>
      <c r="EN22" s="81">
        <f>INDEX(HaverPull!$B:$YE,MATCH(Calculations_actual!EN$9,HaverPull!$B:$B,0),MATCH(Calculations_actual!$B22,HaverPull!$B$1:$YE$1,0))</f>
        <v>8671.4</v>
      </c>
      <c r="EO22" s="81">
        <f>INDEX(HaverPull!$B:$YE,MATCH(Calculations_actual!EO$9,HaverPull!$B:$B,0),MATCH(Calculations_actual!$B22,HaverPull!$B$1:$YE$1,0))</f>
        <v>8849.2000000000007</v>
      </c>
      <c r="EP22" s="81">
        <f>INDEX(HaverPull!$B:$YE,MATCH(Calculations_actual!EP$9,HaverPull!$B:$B,0),MATCH(Calculations_actual!$B22,HaverPull!$B$1:$YE$1,0))</f>
        <v>8944.9</v>
      </c>
      <c r="EQ22" s="81">
        <f>INDEX(HaverPull!$B:$YE,MATCH(Calculations_actual!EQ$9,HaverPull!$B:$B,0),MATCH(Calculations_actual!$B22,HaverPull!$B$1:$YE$1,0))</f>
        <v>9090.7000000000007</v>
      </c>
      <c r="ER22" s="81">
        <f>INDEX(HaverPull!$B:$YE,MATCH(Calculations_actual!ER$9,HaverPull!$B:$B,0),MATCH(Calculations_actual!$B22,HaverPull!$B$1:$YE$1,0))</f>
        <v>9210.2000000000007</v>
      </c>
      <c r="ES22" s="81">
        <f>INDEX(HaverPull!$B:$YE,MATCH(Calculations_actual!ES$9,HaverPull!$B:$B,0),MATCH(Calculations_actual!$B22,HaverPull!$B$1:$YE$1,0))</f>
        <v>9333</v>
      </c>
      <c r="ET22" s="81">
        <f>INDEX(HaverPull!$B:$YE,MATCH(Calculations_actual!ET$9,HaverPull!$B:$B,0),MATCH(Calculations_actual!$B22,HaverPull!$B$1:$YE$1,0))</f>
        <v>9407.5</v>
      </c>
      <c r="EU22" s="81">
        <f>INDEX(HaverPull!$B:$YE,MATCH(Calculations_actual!EU$9,HaverPull!$B:$B,0),MATCH(Calculations_actual!$B22,HaverPull!$B$1:$YE$1,0))</f>
        <v>9549.4</v>
      </c>
      <c r="EV22" s="81">
        <f>INDEX(HaverPull!$B:$YE,MATCH(Calculations_actual!EV$9,HaverPull!$B:$B,0),MATCH(Calculations_actual!$B22,HaverPull!$B$1:$YE$1,0))</f>
        <v>9644.7000000000007</v>
      </c>
      <c r="EW22" s="81">
        <f>INDEX(HaverPull!$B:$YE,MATCH(Calculations_actual!EW$9,HaverPull!$B:$B,0),MATCH(Calculations_actual!$B22,HaverPull!$B$1:$YE$1,0))</f>
        <v>9753.7999999999993</v>
      </c>
      <c r="EX22" s="81">
        <f>INDEX(HaverPull!$B:$YE,MATCH(Calculations_actual!EX$9,HaverPull!$B:$B,0),MATCH(Calculations_actual!$B22,HaverPull!$B$1:$YE$1,0))</f>
        <v>9877.7999999999993</v>
      </c>
      <c r="EY22" s="81">
        <f>INDEX(HaverPull!$B:$YE,MATCH(Calculations_actual!EY$9,HaverPull!$B:$B,0),MATCH(Calculations_actual!$B22,HaverPull!$B$1:$YE$1,0))</f>
        <v>9934.2999999999993</v>
      </c>
      <c r="EZ22" s="81">
        <f>INDEX(HaverPull!$B:$YE,MATCH(Calculations_actual!EZ$9,HaverPull!$B:$B,0),MATCH(Calculations_actual!$B22,HaverPull!$B$1:$YE$1,0))</f>
        <v>10052.799999999999</v>
      </c>
      <c r="FA22" s="81">
        <f>INDEX(HaverPull!$B:$YE,MATCH(Calculations_actual!FA$9,HaverPull!$B:$B,0),MATCH(Calculations_actual!$B22,HaverPull!$B$1:$YE$1,0))</f>
        <v>10081</v>
      </c>
      <c r="FB22" s="81">
        <f>INDEX(HaverPull!$B:$YE,MATCH(Calculations_actual!FB$9,HaverPull!$B:$B,0),MATCH(Calculations_actual!$B22,HaverPull!$B$1:$YE$1,0))</f>
        <v>9837.2999999999993</v>
      </c>
      <c r="FC22" s="81">
        <f>INDEX(HaverPull!$B:$YE,MATCH(Calculations_actual!FC$9,HaverPull!$B:$B,0),MATCH(Calculations_actual!$B22,HaverPull!$B$1:$YE$1,0))</f>
        <v>9756.1</v>
      </c>
      <c r="FD22" s="81">
        <f>INDEX(HaverPull!$B:$YE,MATCH(Calculations_actual!FD$9,HaverPull!$B:$B,0),MATCH(Calculations_actual!$B22,HaverPull!$B$1:$YE$1,0))</f>
        <v>9760.2000000000007</v>
      </c>
      <c r="FE22" s="81">
        <f>INDEX(HaverPull!$B:$YE,MATCH(Calculations_actual!FE$9,HaverPull!$B:$B,0),MATCH(Calculations_actual!$B22,HaverPull!$B$1:$YE$1,0))</f>
        <v>9895.4</v>
      </c>
      <c r="FF22" s="81">
        <f>INDEX(HaverPull!$B:$YE,MATCH(Calculations_actual!FF$9,HaverPull!$B:$B,0),MATCH(Calculations_actual!$B22,HaverPull!$B$1:$YE$1,0))</f>
        <v>9957.1</v>
      </c>
      <c r="FG22" s="81">
        <f>INDEX(HaverPull!$B:$YE,MATCH(Calculations_actual!FG$9,HaverPull!$B:$B,0),MATCH(Calculations_actual!$B22,HaverPull!$B$1:$YE$1,0))</f>
        <v>10040.5</v>
      </c>
      <c r="FH22" s="81">
        <f>INDEX(HaverPull!$B:$YE,MATCH(Calculations_actual!FH$9,HaverPull!$B:$B,0),MATCH(Calculations_actual!$B22,HaverPull!$B$1:$YE$1,0))</f>
        <v>10131.799999999999</v>
      </c>
      <c r="FI22" s="81">
        <f>INDEX(HaverPull!$B:$YE,MATCH(Calculations_actual!FI$9,HaverPull!$B:$B,0),MATCH(Calculations_actual!$B22,HaverPull!$B$1:$YE$1,0))</f>
        <v>10220.6</v>
      </c>
      <c r="FJ22" s="81">
        <f>INDEX(HaverPull!$B:$YE,MATCH(Calculations_actual!FJ$9,HaverPull!$B:$B,0),MATCH(Calculations_actual!$B22,HaverPull!$B$1:$YE$1,0))</f>
        <v>10350.5</v>
      </c>
      <c r="FK22" s="81">
        <f>INDEX(HaverPull!$B:$YE,MATCH(Calculations_actual!FK$9,HaverPull!$B:$B,0),MATCH(Calculations_actual!$B22,HaverPull!$B$1:$YE$1,0))</f>
        <v>10485.4</v>
      </c>
      <c r="FL22" s="81">
        <f>INDEX(HaverPull!$B:$YE,MATCH(Calculations_actual!FL$9,HaverPull!$B:$B,0),MATCH(Calculations_actual!$B22,HaverPull!$B$1:$YE$1,0))</f>
        <v>10612.1</v>
      </c>
      <c r="FM22" s="81">
        <f>INDEX(HaverPull!$B:$YE,MATCH(Calculations_actual!FM$9,HaverPull!$B:$B,0),MATCH(Calculations_actual!$B22,HaverPull!$B$1:$YE$1,0))</f>
        <v>10705.4</v>
      </c>
      <c r="FN22" s="81">
        <f>INDEX(HaverPull!$B:$YE,MATCH(Calculations_actual!FN$9,HaverPull!$B:$B,0),MATCH(Calculations_actual!$B22,HaverPull!$B$1:$YE$1,0))</f>
        <v>10761.6</v>
      </c>
      <c r="FO22" s="81">
        <f>INDEX(HaverPull!$B:$YE,MATCH(Calculations_actual!FO$9,HaverPull!$B:$B,0),MATCH(Calculations_actual!$B22,HaverPull!$B$1:$YE$1,0))</f>
        <v>10922.4</v>
      </c>
      <c r="FP22" s="81">
        <f>INDEX(HaverPull!$B:$YE,MATCH(Calculations_actual!FP$9,HaverPull!$B:$B,0),MATCH(Calculations_actual!$B22,HaverPull!$B$1:$YE$1,0))</f>
        <v>10964.9</v>
      </c>
      <c r="FQ22" s="81">
        <f>INDEX(HaverPull!$B:$YE,MATCH(Calculations_actual!FQ$9,HaverPull!$B:$B,0),MATCH(Calculations_actual!$B22,HaverPull!$B$1:$YE$1,0))</f>
        <v>11014.2</v>
      </c>
      <c r="FR22" s="81">
        <f>INDEX(HaverPull!$B:$YE,MATCH(Calculations_actual!FR$9,HaverPull!$B:$B,0),MATCH(Calculations_actual!$B22,HaverPull!$B$1:$YE$1,0))</f>
        <v>11125.7</v>
      </c>
      <c r="FS22" s="81">
        <f>INDEX(HaverPull!$B:$YE,MATCH(Calculations_actual!FS$9,HaverPull!$B:$B,0),MATCH(Calculations_actual!$B22,HaverPull!$B$1:$YE$1,0))</f>
        <v>11223.2</v>
      </c>
      <c r="FT22" s="81">
        <f>INDEX(HaverPull!$B:$YE,MATCH(Calculations_actual!FT$9,HaverPull!$B:$B,0),MATCH(Calculations_actual!$B22,HaverPull!$B$1:$YE$1,0))</f>
        <v>11239.6</v>
      </c>
      <c r="FU22" s="81">
        <f>INDEX(HaverPull!$B:$YE,MATCH(Calculations_actual!FU$9,HaverPull!$B:$B,0),MATCH(Calculations_actual!$B22,HaverPull!$B$1:$YE$1,0))</f>
        <v>11330.9</v>
      </c>
      <c r="FV22" s="81">
        <f>INDEX(HaverPull!$B:$YE,MATCH(Calculations_actual!FV$9,HaverPull!$B:$B,0),MATCH(Calculations_actual!$B22,HaverPull!$B$1:$YE$1,0))</f>
        <v>11475.1</v>
      </c>
      <c r="FW22" s="81">
        <f>INDEX(HaverPull!$B:$YE,MATCH(Calculations_actual!FW$9,HaverPull!$B:$B,0),MATCH(Calculations_actual!$B22,HaverPull!$B$1:$YE$1,0))</f>
        <v>11573.9</v>
      </c>
      <c r="FX22" s="81">
        <f>INDEX(HaverPull!$B:$YE,MATCH(Calculations_actual!FX$9,HaverPull!$B:$B,0),MATCH(Calculations_actual!$B22,HaverPull!$B$1:$YE$1,0))</f>
        <v>11756</v>
      </c>
      <c r="FY22" s="81">
        <f>INDEX(HaverPull!$B:$YE,MATCH(Calculations_actual!FY$9,HaverPull!$B:$B,0),MATCH(Calculations_actual!$B22,HaverPull!$B$1:$YE$1,0))</f>
        <v>11920.7</v>
      </c>
      <c r="FZ22" s="81">
        <f>INDEX(HaverPull!$B:$YE,MATCH(Calculations_actual!FZ$9,HaverPull!$B:$B,0),MATCH(Calculations_actual!$B22,HaverPull!$B$1:$YE$1,0))</f>
        <v>12045.5</v>
      </c>
      <c r="GA22" s="81">
        <f>INDEX(HaverPull!$B:$YE,MATCH(Calculations_actual!GA$9,HaverPull!$B:$B,0),MATCH(Calculations_actual!$B22,HaverPull!$B$1:$YE$1,0))</f>
        <v>12095.6</v>
      </c>
      <c r="GB22" s="81">
        <f>INDEX(HaverPull!$B:$YE,MATCH(Calculations_actual!GB$9,HaverPull!$B:$B,0),MATCH(Calculations_actual!$B22,HaverPull!$B$1:$YE$1,0))</f>
        <v>12256.7</v>
      </c>
      <c r="GC22" s="81">
        <f>INDEX(HaverPull!$B:$YE,MATCH(Calculations_actual!GC$9,HaverPull!$B:$B,0),MATCH(Calculations_actual!$B22,HaverPull!$B$1:$YE$1,0))</f>
        <v>12380.7</v>
      </c>
      <c r="GD22" s="81">
        <f>INDEX(HaverPull!$B:$YE,MATCH(Calculations_actual!GD$9,HaverPull!$B:$B,0),MATCH(Calculations_actual!$B22,HaverPull!$B$1:$YE$1,0))</f>
        <v>12445.1</v>
      </c>
      <c r="GE22" s="81">
        <f>INDEX(HaverPull!$B:$YE,MATCH(Calculations_actual!GE$9,HaverPull!$B:$B,0),MATCH(Calculations_actual!$B22,HaverPull!$B$1:$YE$1,0))</f>
        <v>12526.5</v>
      </c>
      <c r="GF22" s="81">
        <f>INDEX(HaverPull!$B:$YE,MATCH(Calculations_actual!GF$9,HaverPull!$B:$B,0),MATCH(Calculations_actual!$B22,HaverPull!$B$1:$YE$1,0))</f>
        <v>12706.5</v>
      </c>
      <c r="GG22" s="81">
        <f>INDEX(HaverPull!$B:$YE,MATCH(Calculations_actual!GG$9,HaverPull!$B:$B,0),MATCH(Calculations_actual!$B22,HaverPull!$B$1:$YE$1,0))</f>
        <v>12845.2</v>
      </c>
      <c r="GH22" s="81">
        <f>INDEX(HaverPull!$B:$YE,MATCH(Calculations_actual!GH$9,HaverPull!$B:$B,0),MATCH(Calculations_actual!$B22,HaverPull!$B$1:$YE$1,0))</f>
        <v>12989.4</v>
      </c>
      <c r="GI22" s="81">
        <f>INDEX(HaverPull!$B:$YE,MATCH(Calculations_actual!GI$9,HaverPull!$B:$B,0),MATCH(Calculations_actual!$B22,HaverPull!$B$1:$YE$1,0))</f>
        <v>13114.1</v>
      </c>
      <c r="GJ22" s="81">
        <f>INDEX(HaverPull!$B:$YE,MATCH(Calculations_actual!GJ$9,HaverPull!$B:$B,0),MATCH(Calculations_actual!$B22,HaverPull!$B$1:$YE$1,0))</f>
        <v>13233.2</v>
      </c>
      <c r="GK22" s="81">
        <f>INDEX(HaverPull!$B:$YE,MATCH(Calculations_actual!GK$9,HaverPull!$B:$B,0),MATCH(Calculations_actual!$B22,HaverPull!$B$1:$YE$1,0))</f>
        <v>13359.1</v>
      </c>
      <c r="GL22" s="81">
        <f>INDEX(HaverPull!$B:$YE,MATCH(Calculations_actual!GL$9,HaverPull!$B:$B,0),MATCH(Calculations_actual!$B22,HaverPull!$B$1:$YE$1,0))</f>
        <v>13579.2</v>
      </c>
      <c r="GM22" s="81">
        <f>INDEX(HaverPull!$B:$YE,MATCH(Calculations_actual!GM$9,HaverPull!$B:$B,0),MATCH(Calculations_actual!$B22,HaverPull!$B$1:$YE$1,0))</f>
        <v>13679.6</v>
      </c>
      <c r="GN22" s="81">
        <f>INDEX(HaverPull!$B:$YE,MATCH(Calculations_actual!GN$9,HaverPull!$B:$B,0),MATCH(Calculations_actual!$B22,HaverPull!$B$1:$YE$1,0))</f>
        <v>13877.2</v>
      </c>
      <c r="GO22" s="81" t="e">
        <f>INDEX(HaverPull!$B:$YE,MATCH(Calculations_actual!GO$9,HaverPull!$B:$B,0),MATCH(Calculations_actual!$B22,HaverPull!$B$1:$YE$1,0))</f>
        <v>#N/A</v>
      </c>
      <c r="GP22" s="81" t="e">
        <f>INDEX(HaverPull!$B:$YE,MATCH(Calculations_actual!GP$9,HaverPull!$B:$B,0),MATCH(Calculations_actual!$B22,HaverPull!$B$1:$YE$1,0))</f>
        <v>#N/A</v>
      </c>
      <c r="GQ22" s="81" t="e">
        <f>INDEX(HaverPull!$B:$YE,MATCH(Calculations_actual!GQ$9,HaverPull!$B:$B,0),MATCH(Calculations_actual!$B22,HaverPull!$B$1:$YE$1,0))</f>
        <v>#N/A</v>
      </c>
      <c r="GR22" s="81" t="e">
        <f>INDEX(HaverPull!$B:$YE,MATCH(Calculations_actual!GR$9,HaverPull!$B:$B,0),MATCH(Calculations_actual!$B22,HaverPull!$B$1:$YE$1,0))</f>
        <v>#N/A</v>
      </c>
      <c r="GS22" s="81" t="e">
        <f>INDEX(HaverPull!$B:$YE,MATCH(Calculations_actual!GS$9,HaverPull!$B:$B,0),MATCH(Calculations_actual!$B22,HaverPull!$B$1:$YE$1,0))</f>
        <v>#N/A</v>
      </c>
      <c r="GT22" s="81" t="e">
        <f>INDEX(HaverPull!$B:$YE,MATCH(Calculations_actual!GT$9,HaverPull!$B:$B,0),MATCH(Calculations_actual!$B22,HaverPull!$B$1:$YE$1,0))</f>
        <v>#N/A</v>
      </c>
      <c r="GU22" s="81" t="e">
        <f>INDEX(HaverPull!$B:$YE,MATCH(Calculations_actual!GU$9,HaverPull!$B:$B,0),MATCH(Calculations_actual!$B22,HaverPull!$B$1:$YE$1,0))</f>
        <v>#N/A</v>
      </c>
      <c r="GV22" s="81" t="e">
        <f>INDEX(HaverPull!$B:$YE,MATCH(Calculations_actual!GV$9,HaverPull!$B:$B,0),MATCH(Calculations_actual!$B22,HaverPull!$B$1:$YE$1,0))</f>
        <v>#N/A</v>
      </c>
    </row>
    <row r="23" spans="1:204">
      <c r="A23" s="7" t="s">
        <v>182</v>
      </c>
      <c r="B23" s="83" t="s">
        <v>11</v>
      </c>
      <c r="C23" s="81">
        <f>INDEX(HaverPull!$B:$YE,MATCH(Calculations_actual!C$9,HaverPull!$B:$B,0),MATCH(Calculations_actual!$B23,HaverPull!$B$1:$YE$1,0))/100</f>
        <v>0.20610000000000001</v>
      </c>
      <c r="D23" s="81">
        <f>INDEX(HaverPull!$B:$YE,MATCH(Calculations_actual!D$9,HaverPull!$B:$B,0),MATCH(Calculations_actual!$B23,HaverPull!$B$1:$YE$1,0))/100</f>
        <v>0.20838000000000001</v>
      </c>
      <c r="E23" s="81">
        <f>INDEX(HaverPull!$B:$YE,MATCH(Calculations_actual!E$9,HaverPull!$B:$B,0),MATCH(Calculations_actual!$B23,HaverPull!$B$1:$YE$1,0))/100</f>
        <v>0.21041000000000001</v>
      </c>
      <c r="F23" s="81">
        <f>INDEX(HaverPull!$B:$YE,MATCH(Calculations_actual!F$9,HaverPull!$B:$B,0),MATCH(Calculations_actual!$B23,HaverPull!$B$1:$YE$1,0))/100</f>
        <v>0.21314</v>
      </c>
      <c r="G23" s="81">
        <f>INDEX(HaverPull!$B:$YE,MATCH(Calculations_actual!G$9,HaverPull!$B:$B,0),MATCH(Calculations_actual!$B23,HaverPull!$B$1:$YE$1,0))/100</f>
        <v>0.21515999999999999</v>
      </c>
      <c r="H23" s="81">
        <f>INDEX(HaverPull!$B:$YE,MATCH(Calculations_actual!H$9,HaverPull!$B:$B,0),MATCH(Calculations_actual!$B23,HaverPull!$B$1:$YE$1,0))/100</f>
        <v>0.21761</v>
      </c>
      <c r="I23" s="81">
        <f>INDEX(HaverPull!$B:$YE,MATCH(Calculations_actual!I$9,HaverPull!$B:$B,0),MATCH(Calculations_actual!$B23,HaverPull!$B$1:$YE$1,0))/100</f>
        <v>0.21975</v>
      </c>
      <c r="J23" s="81">
        <f>INDEX(HaverPull!$B:$YE,MATCH(Calculations_actual!J$9,HaverPull!$B:$B,0),MATCH(Calculations_actual!$B23,HaverPull!$B$1:$YE$1,0))/100</f>
        <v>0.22111</v>
      </c>
      <c r="K23" s="81">
        <f>INDEX(HaverPull!$B:$YE,MATCH(Calculations_actual!K$9,HaverPull!$B:$B,0),MATCH(Calculations_actual!$B23,HaverPull!$B$1:$YE$1,0))/100</f>
        <v>0.22344</v>
      </c>
      <c r="L23" s="81">
        <f>INDEX(HaverPull!$B:$YE,MATCH(Calculations_actual!L$9,HaverPull!$B:$B,0),MATCH(Calculations_actual!$B23,HaverPull!$B$1:$YE$1,0))/100</f>
        <v>0.22472999999999999</v>
      </c>
      <c r="M23" s="81">
        <f>INDEX(HaverPull!$B:$YE,MATCH(Calculations_actual!M$9,HaverPull!$B:$B,0),MATCH(Calculations_actual!$B23,HaverPull!$B$1:$YE$1,0))/100</f>
        <v>0.22670999999999999</v>
      </c>
      <c r="N23" s="81">
        <f>INDEX(HaverPull!$B:$YE,MATCH(Calculations_actual!N$9,HaverPull!$B:$B,0),MATCH(Calculations_actual!$B23,HaverPull!$B$1:$YE$1,0))/100</f>
        <v>0.22855</v>
      </c>
      <c r="O23" s="81">
        <f>INDEX(HaverPull!$B:$YE,MATCH(Calculations_actual!O$9,HaverPull!$B:$B,0),MATCH(Calculations_actual!$B23,HaverPull!$B$1:$YE$1,0))/100</f>
        <v>0.23131000000000002</v>
      </c>
      <c r="P23" s="81">
        <f>INDEX(HaverPull!$B:$YE,MATCH(Calculations_actual!P$9,HaverPull!$B:$B,0),MATCH(Calculations_actual!$B23,HaverPull!$B$1:$YE$1,0))/100</f>
        <v>0.23576</v>
      </c>
      <c r="Q23" s="81">
        <f>INDEX(HaverPull!$B:$YE,MATCH(Calculations_actual!Q$9,HaverPull!$B:$B,0),MATCH(Calculations_actual!$B23,HaverPull!$B$1:$YE$1,0))/100</f>
        <v>0.24004999999999999</v>
      </c>
      <c r="R23" s="81">
        <f>INDEX(HaverPull!$B:$YE,MATCH(Calculations_actual!R$9,HaverPull!$B:$B,0),MATCH(Calculations_actual!$B23,HaverPull!$B$1:$YE$1,0))/100</f>
        <v>0.24495999999999998</v>
      </c>
      <c r="S23" s="81">
        <f>INDEX(HaverPull!$B:$YE,MATCH(Calculations_actual!S$9,HaverPull!$B:$B,0),MATCH(Calculations_actual!$B23,HaverPull!$B$1:$YE$1,0))/100</f>
        <v>0.25225000000000003</v>
      </c>
      <c r="T23" s="81">
        <f>INDEX(HaverPull!$B:$YE,MATCH(Calculations_actual!T$9,HaverPull!$B:$B,0),MATCH(Calculations_actual!$B23,HaverPull!$B$1:$YE$1,0))/100</f>
        <v>0.25939000000000001</v>
      </c>
      <c r="U23" s="81">
        <f>INDEX(HaverPull!$B:$YE,MATCH(Calculations_actual!U$9,HaverPull!$B:$B,0),MATCH(Calculations_actual!$B23,HaverPull!$B$1:$YE$1,0))/100</f>
        <v>0.26639000000000002</v>
      </c>
      <c r="V23" s="81">
        <f>INDEX(HaverPull!$B:$YE,MATCH(Calculations_actual!V$9,HaverPull!$B:$B,0),MATCH(Calculations_actual!$B23,HaverPull!$B$1:$YE$1,0))/100</f>
        <v>0.27316000000000001</v>
      </c>
      <c r="W23" s="81">
        <f>INDEX(HaverPull!$B:$YE,MATCH(Calculations_actual!W$9,HaverPull!$B:$B,0),MATCH(Calculations_actual!$B23,HaverPull!$B$1:$YE$1,0))/100</f>
        <v>0.27829999999999999</v>
      </c>
      <c r="X23" s="81">
        <f>INDEX(HaverPull!$B:$YE,MATCH(Calculations_actual!X$9,HaverPull!$B:$B,0),MATCH(Calculations_actual!$B23,HaverPull!$B$1:$YE$1,0))/100</f>
        <v>0.28172000000000003</v>
      </c>
      <c r="Y23" s="81">
        <f>INDEX(HaverPull!$B:$YE,MATCH(Calculations_actual!Y$9,HaverPull!$B:$B,0),MATCH(Calculations_actual!$B23,HaverPull!$B$1:$YE$1,0))/100</f>
        <v>0.28699000000000002</v>
      </c>
      <c r="Z23" s="81">
        <f>INDEX(HaverPull!$B:$YE,MATCH(Calculations_actual!Z$9,HaverPull!$B:$B,0),MATCH(Calculations_actual!$B23,HaverPull!$B$1:$YE$1,0))/100</f>
        <v>0.2918</v>
      </c>
      <c r="AA23" s="81">
        <f>INDEX(HaverPull!$B:$YE,MATCH(Calculations_actual!AA$9,HaverPull!$B:$B,0),MATCH(Calculations_actual!$B23,HaverPull!$B$1:$YE$1,0))/100</f>
        <v>0.29502</v>
      </c>
      <c r="AB23" s="81">
        <f>INDEX(HaverPull!$B:$YE,MATCH(Calculations_actual!AB$9,HaverPull!$B:$B,0),MATCH(Calculations_actual!$B23,HaverPull!$B$1:$YE$1,0))/100</f>
        <v>0.29748999999999998</v>
      </c>
      <c r="AC23" s="81">
        <f>INDEX(HaverPull!$B:$YE,MATCH(Calculations_actual!AC$9,HaverPull!$B:$B,0),MATCH(Calculations_actual!$B23,HaverPull!$B$1:$YE$1,0))/100</f>
        <v>0.30199999999999999</v>
      </c>
      <c r="AD23" s="81">
        <f>INDEX(HaverPull!$B:$YE,MATCH(Calculations_actual!AD$9,HaverPull!$B:$B,0),MATCH(Calculations_actual!$B23,HaverPull!$B$1:$YE$1,0))/100</f>
        <v>0.30678</v>
      </c>
      <c r="AE23" s="81">
        <f>INDEX(HaverPull!$B:$YE,MATCH(Calculations_actual!AE$9,HaverPull!$B:$B,0),MATCH(Calculations_actual!$B23,HaverPull!$B$1:$YE$1,0))/100</f>
        <v>0.31231000000000003</v>
      </c>
      <c r="AF23" s="81">
        <f>INDEX(HaverPull!$B:$YE,MATCH(Calculations_actual!AF$9,HaverPull!$B:$B,0),MATCH(Calculations_actual!$B23,HaverPull!$B$1:$YE$1,0))/100</f>
        <v>0.31766</v>
      </c>
      <c r="AG23" s="81">
        <f>INDEX(HaverPull!$B:$YE,MATCH(Calculations_actual!AG$9,HaverPull!$B:$B,0),MATCH(Calculations_actual!$B23,HaverPull!$B$1:$YE$1,0))/100</f>
        <v>0.32242999999999999</v>
      </c>
      <c r="AH23" s="81">
        <f>INDEX(HaverPull!$B:$YE,MATCH(Calculations_actual!AH$9,HaverPull!$B:$B,0),MATCH(Calculations_actual!$B23,HaverPull!$B$1:$YE$1,0))/100</f>
        <v>0.32701999999999998</v>
      </c>
      <c r="AI23" s="81">
        <f>INDEX(HaverPull!$B:$YE,MATCH(Calculations_actual!AI$9,HaverPull!$B:$B,0),MATCH(Calculations_actual!$B23,HaverPull!$B$1:$YE$1,0))/100</f>
        <v>0.33238000000000001</v>
      </c>
      <c r="AJ23" s="81">
        <f>INDEX(HaverPull!$B:$YE,MATCH(Calculations_actual!AJ$9,HaverPull!$B:$B,0),MATCH(Calculations_actual!$B23,HaverPull!$B$1:$YE$1,0))/100</f>
        <v>0.33921000000000001</v>
      </c>
      <c r="AK23" s="81">
        <f>INDEX(HaverPull!$B:$YE,MATCH(Calculations_actual!AK$9,HaverPull!$B:$B,0),MATCH(Calculations_actual!$B23,HaverPull!$B$1:$YE$1,0))/100</f>
        <v>0.34517000000000003</v>
      </c>
      <c r="AL23" s="81">
        <f>INDEX(HaverPull!$B:$YE,MATCH(Calculations_actual!AL$9,HaverPull!$B:$B,0),MATCH(Calculations_actual!$B23,HaverPull!$B$1:$YE$1,0))/100</f>
        <v>0.35168999999999995</v>
      </c>
      <c r="AM23" s="81">
        <f>INDEX(HaverPull!$B:$YE,MATCH(Calculations_actual!AM$9,HaverPull!$B:$B,0),MATCH(Calculations_actual!$B23,HaverPull!$B$1:$YE$1,0))/100</f>
        <v>0.35831000000000002</v>
      </c>
      <c r="AN23" s="81">
        <f>INDEX(HaverPull!$B:$YE,MATCH(Calculations_actual!AN$9,HaverPull!$B:$B,0),MATCH(Calculations_actual!$B23,HaverPull!$B$1:$YE$1,0))/100</f>
        <v>0.36810000000000004</v>
      </c>
      <c r="AO23" s="81">
        <f>INDEX(HaverPull!$B:$YE,MATCH(Calculations_actual!AO$9,HaverPull!$B:$B,0),MATCH(Calculations_actual!$B23,HaverPull!$B$1:$YE$1,0))/100</f>
        <v>0.37723999999999996</v>
      </c>
      <c r="AP23" s="81">
        <f>INDEX(HaverPull!$B:$YE,MATCH(Calculations_actual!AP$9,HaverPull!$B:$B,0),MATCH(Calculations_actual!$B23,HaverPull!$B$1:$YE$1,0))/100</f>
        <v>0.38636999999999999</v>
      </c>
      <c r="AQ23" s="81">
        <f>INDEX(HaverPull!$B:$YE,MATCH(Calculations_actual!AQ$9,HaverPull!$B:$B,0),MATCH(Calculations_actual!$B23,HaverPull!$B$1:$YE$1,0))/100</f>
        <v>0.39796999999999999</v>
      </c>
      <c r="AR23" s="81">
        <f>INDEX(HaverPull!$B:$YE,MATCH(Calculations_actual!AR$9,HaverPull!$B:$B,0),MATCH(Calculations_actual!$B23,HaverPull!$B$1:$YE$1,0))/100</f>
        <v>0.40771000000000002</v>
      </c>
      <c r="AS23" s="81">
        <f>INDEX(HaverPull!$B:$YE,MATCH(Calculations_actual!AS$9,HaverPull!$B:$B,0),MATCH(Calculations_actual!$B23,HaverPull!$B$1:$YE$1,0))/100</f>
        <v>0.41723999999999994</v>
      </c>
      <c r="AT23" s="81">
        <f>INDEX(HaverPull!$B:$YE,MATCH(Calculations_actual!AT$9,HaverPull!$B:$B,0),MATCH(Calculations_actual!$B23,HaverPull!$B$1:$YE$1,0))/100</f>
        <v>0.42757000000000001</v>
      </c>
      <c r="AU23" s="81">
        <f>INDEX(HaverPull!$B:$YE,MATCH(Calculations_actual!AU$9,HaverPull!$B:$B,0),MATCH(Calculations_actual!$B23,HaverPull!$B$1:$YE$1,0))/100</f>
        <v>0.43865999999999999</v>
      </c>
      <c r="AV23" s="81">
        <f>INDEX(HaverPull!$B:$YE,MATCH(Calculations_actual!AV$9,HaverPull!$B:$B,0),MATCH(Calculations_actual!$B23,HaverPull!$B$1:$YE$1,0))/100</f>
        <v>0.44601000000000002</v>
      </c>
      <c r="AW23" s="81">
        <f>INDEX(HaverPull!$B:$YE,MATCH(Calculations_actual!AW$9,HaverPull!$B:$B,0),MATCH(Calculations_actual!$B23,HaverPull!$B$1:$YE$1,0))/100</f>
        <v>0.45335999999999999</v>
      </c>
      <c r="AX23" s="81">
        <f>INDEX(HaverPull!$B:$YE,MATCH(Calculations_actual!AX$9,HaverPull!$B:$B,0),MATCH(Calculations_actual!$B23,HaverPull!$B$1:$YE$1,0))/100</f>
        <v>0.46031</v>
      </c>
      <c r="AY23" s="81">
        <f>INDEX(HaverPull!$B:$YE,MATCH(Calculations_actual!AY$9,HaverPull!$B:$B,0),MATCH(Calculations_actual!$B23,HaverPull!$B$1:$YE$1,0))/100</f>
        <v>0.46616000000000002</v>
      </c>
      <c r="AZ23" s="81">
        <f>INDEX(HaverPull!$B:$YE,MATCH(Calculations_actual!AZ$9,HaverPull!$B:$B,0),MATCH(Calculations_actual!$B23,HaverPull!$B$1:$YE$1,0))/100</f>
        <v>0.47064</v>
      </c>
      <c r="BA23" s="81">
        <f>INDEX(HaverPull!$B:$YE,MATCH(Calculations_actual!BA$9,HaverPull!$B:$B,0),MATCH(Calculations_actual!$B23,HaverPull!$B$1:$YE$1,0))/100</f>
        <v>0.47808</v>
      </c>
      <c r="BB23" s="81">
        <f>INDEX(HaverPull!$B:$YE,MATCH(Calculations_actual!BB$9,HaverPull!$B:$B,0),MATCH(Calculations_actual!$B23,HaverPull!$B$1:$YE$1,0))/100</f>
        <v>0.48335</v>
      </c>
      <c r="BC23" s="81">
        <f>INDEX(HaverPull!$B:$YE,MATCH(Calculations_actual!BC$9,HaverPull!$B:$B,0),MATCH(Calculations_actual!$B23,HaverPull!$B$1:$YE$1,0))/100</f>
        <v>0.48735000000000001</v>
      </c>
      <c r="BD23" s="81">
        <f>INDEX(HaverPull!$B:$YE,MATCH(Calculations_actual!BD$9,HaverPull!$B:$B,0),MATCH(Calculations_actual!$B23,HaverPull!$B$1:$YE$1,0))/100</f>
        <v>0.49180000000000001</v>
      </c>
      <c r="BE23" s="81">
        <f>INDEX(HaverPull!$B:$YE,MATCH(Calculations_actual!BE$9,HaverPull!$B:$B,0),MATCH(Calculations_actual!$B23,HaverPull!$B$1:$YE$1,0))/100</f>
        <v>0.49826999999999999</v>
      </c>
      <c r="BF23" s="81">
        <f>INDEX(HaverPull!$B:$YE,MATCH(Calculations_actual!BF$9,HaverPull!$B:$B,0),MATCH(Calculations_actual!$B23,HaverPull!$B$1:$YE$1,0))/100</f>
        <v>0.50156000000000001</v>
      </c>
      <c r="BG23" s="81">
        <f>INDEX(HaverPull!$B:$YE,MATCH(Calculations_actual!BG$9,HaverPull!$B:$B,0),MATCH(Calculations_actual!$B23,HaverPull!$B$1:$YE$1,0))/100</f>
        <v>0.50697999999999999</v>
      </c>
      <c r="BH23" s="81">
        <f>INDEX(HaverPull!$B:$YE,MATCH(Calculations_actual!BH$9,HaverPull!$B:$B,0),MATCH(Calculations_actual!$B23,HaverPull!$B$1:$YE$1,0))/100</f>
        <v>0.51188999999999996</v>
      </c>
      <c r="BI23" s="81">
        <f>INDEX(HaverPull!$B:$YE,MATCH(Calculations_actual!BI$9,HaverPull!$B:$B,0),MATCH(Calculations_actual!$B23,HaverPull!$B$1:$YE$1,0))/100</f>
        <v>0.51584000000000008</v>
      </c>
      <c r="BJ23" s="81">
        <f>INDEX(HaverPull!$B:$YE,MATCH(Calculations_actual!BJ$9,HaverPull!$B:$B,0),MATCH(Calculations_actual!$B23,HaverPull!$B$1:$YE$1,0))/100</f>
        <v>0.51902000000000004</v>
      </c>
      <c r="BK23" s="81">
        <f>INDEX(HaverPull!$B:$YE,MATCH(Calculations_actual!BK$9,HaverPull!$B:$B,0),MATCH(Calculations_actual!$B23,HaverPull!$B$1:$YE$1,0))/100</f>
        <v>0.52514000000000005</v>
      </c>
      <c r="BL23" s="81">
        <f>INDEX(HaverPull!$B:$YE,MATCH(Calculations_actual!BL$9,HaverPull!$B:$B,0),MATCH(Calculations_actual!$B23,HaverPull!$B$1:$YE$1,0))/100</f>
        <v>0.52939999999999998</v>
      </c>
      <c r="BM23" s="81">
        <f>INDEX(HaverPull!$B:$YE,MATCH(Calculations_actual!BM$9,HaverPull!$B:$B,0),MATCH(Calculations_actual!$B23,HaverPull!$B$1:$YE$1,0))/100</f>
        <v>0.53354999999999997</v>
      </c>
      <c r="BN23" s="81">
        <f>INDEX(HaverPull!$B:$YE,MATCH(Calculations_actual!BN$9,HaverPull!$B:$B,0),MATCH(Calculations_actual!$B23,HaverPull!$B$1:$YE$1,0))/100</f>
        <v>0.53726999999999991</v>
      </c>
      <c r="BO23" s="81">
        <f>INDEX(HaverPull!$B:$YE,MATCH(Calculations_actual!BO$9,HaverPull!$B:$B,0),MATCH(Calculations_actual!$B23,HaverPull!$B$1:$YE$1,0))/100</f>
        <v>0.54108000000000001</v>
      </c>
      <c r="BP23" s="81">
        <f>INDEX(HaverPull!$B:$YE,MATCH(Calculations_actual!BP$9,HaverPull!$B:$B,0),MATCH(Calculations_actual!$B23,HaverPull!$B$1:$YE$1,0))/100</f>
        <v>0.54051000000000005</v>
      </c>
      <c r="BQ23" s="81">
        <f>INDEX(HaverPull!$B:$YE,MATCH(Calculations_actual!BQ$9,HaverPull!$B:$B,0),MATCH(Calculations_actual!$B23,HaverPull!$B$1:$YE$1,0))/100</f>
        <v>0.54335999999999995</v>
      </c>
      <c r="BR23" s="81">
        <f>INDEX(HaverPull!$B:$YE,MATCH(Calculations_actual!BR$9,HaverPull!$B:$B,0),MATCH(Calculations_actual!$B23,HaverPull!$B$1:$YE$1,0))/100</f>
        <v>0.54664999999999997</v>
      </c>
      <c r="BS23" s="81">
        <f>INDEX(HaverPull!$B:$YE,MATCH(Calculations_actual!BS$9,HaverPull!$B:$B,0),MATCH(Calculations_actual!$B23,HaverPull!$B$1:$YE$1,0))/100</f>
        <v>0.55179</v>
      </c>
      <c r="BT23" s="81">
        <f>INDEX(HaverPull!$B:$YE,MATCH(Calculations_actual!BT$9,HaverPull!$B:$B,0),MATCH(Calculations_actual!$B23,HaverPull!$B$1:$YE$1,0))/100</f>
        <v>0.55710999999999999</v>
      </c>
      <c r="BU23" s="81">
        <f>INDEX(HaverPull!$B:$YE,MATCH(Calculations_actual!BU$9,HaverPull!$B:$B,0),MATCH(Calculations_actual!$B23,HaverPull!$B$1:$YE$1,0))/100</f>
        <v>0.56238999999999995</v>
      </c>
      <c r="BV23" s="81">
        <f>INDEX(HaverPull!$B:$YE,MATCH(Calculations_actual!BV$9,HaverPull!$B:$B,0),MATCH(Calculations_actual!$B23,HaverPull!$B$1:$YE$1,0))/100</f>
        <v>0.56725000000000003</v>
      </c>
      <c r="BW23" s="81">
        <f>INDEX(HaverPull!$B:$YE,MATCH(Calculations_actual!BW$9,HaverPull!$B:$B,0),MATCH(Calculations_actual!$B23,HaverPull!$B$1:$YE$1,0))/100</f>
        <v>0.57173000000000007</v>
      </c>
      <c r="BX23" s="81">
        <f>INDEX(HaverPull!$B:$YE,MATCH(Calculations_actual!BX$9,HaverPull!$B:$B,0),MATCH(Calculations_actual!$B23,HaverPull!$B$1:$YE$1,0))/100</f>
        <v>0.57804999999999995</v>
      </c>
      <c r="BY23" s="81">
        <f>INDEX(HaverPull!$B:$YE,MATCH(Calculations_actual!BY$9,HaverPull!$B:$B,0),MATCH(Calculations_actual!$B23,HaverPull!$B$1:$YE$1,0))/100</f>
        <v>0.58517000000000008</v>
      </c>
      <c r="BZ23" s="81">
        <f>INDEX(HaverPull!$B:$YE,MATCH(Calculations_actual!BZ$9,HaverPull!$B:$B,0),MATCH(Calculations_actual!$B23,HaverPull!$B$1:$YE$1,0))/100</f>
        <v>0.59107999999999994</v>
      </c>
      <c r="CA23" s="81">
        <f>INDEX(HaverPull!$B:$YE,MATCH(Calculations_actual!CA$9,HaverPull!$B:$B,0),MATCH(Calculations_actual!$B23,HaverPull!$B$1:$YE$1,0))/100</f>
        <v>0.59787000000000001</v>
      </c>
      <c r="CB23" s="81">
        <f>INDEX(HaverPull!$B:$YE,MATCH(Calculations_actual!CB$9,HaverPull!$B:$B,0),MATCH(Calculations_actual!$B23,HaverPull!$B$1:$YE$1,0))/100</f>
        <v>0.60593000000000008</v>
      </c>
      <c r="CC23" s="81">
        <f>INDEX(HaverPull!$B:$YE,MATCH(Calculations_actual!CC$9,HaverPull!$B:$B,0),MATCH(Calculations_actual!$B23,HaverPull!$B$1:$YE$1,0))/100</f>
        <v>0.60950000000000004</v>
      </c>
      <c r="CD23" s="81">
        <f>INDEX(HaverPull!$B:$YE,MATCH(Calculations_actual!CD$9,HaverPull!$B:$B,0),MATCH(Calculations_actual!$B23,HaverPull!$B$1:$YE$1,0))/100</f>
        <v>0.61429999999999996</v>
      </c>
      <c r="CE23" s="81">
        <f>INDEX(HaverPull!$B:$YE,MATCH(Calculations_actual!CE$9,HaverPull!$B:$B,0),MATCH(Calculations_actual!$B23,HaverPull!$B$1:$YE$1,0))/100</f>
        <v>0.62319999999999998</v>
      </c>
      <c r="CF23" s="81">
        <f>INDEX(HaverPull!$B:$YE,MATCH(Calculations_actual!CF$9,HaverPull!$B:$B,0),MATCH(Calculations_actual!$B23,HaverPull!$B$1:$YE$1,0))/100</f>
        <v>0.62885999999999997</v>
      </c>
      <c r="CG23" s="81">
        <f>INDEX(HaverPull!$B:$YE,MATCH(Calculations_actual!CG$9,HaverPull!$B:$B,0),MATCH(Calculations_actual!$B23,HaverPull!$B$1:$YE$1,0))/100</f>
        <v>0.63685000000000003</v>
      </c>
      <c r="CH23" s="81">
        <f>INDEX(HaverPull!$B:$YE,MATCH(Calculations_actual!CH$9,HaverPull!$B:$B,0),MATCH(Calculations_actual!$B23,HaverPull!$B$1:$YE$1,0))/100</f>
        <v>0.64527000000000001</v>
      </c>
      <c r="CI23" s="81">
        <f>INDEX(HaverPull!$B:$YE,MATCH(Calculations_actual!CI$9,HaverPull!$B:$B,0),MATCH(Calculations_actual!$B23,HaverPull!$B$1:$YE$1,0))/100</f>
        <v>0.64866000000000001</v>
      </c>
      <c r="CJ23" s="81">
        <f>INDEX(HaverPull!$B:$YE,MATCH(Calculations_actual!CJ$9,HaverPull!$B:$B,0),MATCH(Calculations_actual!$B23,HaverPull!$B$1:$YE$1,0))/100</f>
        <v>0.65221000000000007</v>
      </c>
      <c r="CK23" s="81">
        <f>INDEX(HaverPull!$B:$YE,MATCH(Calculations_actual!CK$9,HaverPull!$B:$B,0),MATCH(Calculations_actual!$B23,HaverPull!$B$1:$YE$1,0))/100</f>
        <v>0.65664</v>
      </c>
      <c r="CL23" s="81">
        <f>INDEX(HaverPull!$B:$YE,MATCH(Calculations_actual!CL$9,HaverPull!$B:$B,0),MATCH(Calculations_actual!$B23,HaverPull!$B$1:$YE$1,0))/100</f>
        <v>0.66139999999999999</v>
      </c>
      <c r="CM23" s="81">
        <f>INDEX(HaverPull!$B:$YE,MATCH(Calculations_actual!CM$9,HaverPull!$B:$B,0),MATCH(Calculations_actual!$B23,HaverPull!$B$1:$YE$1,0))/100</f>
        <v>0.66555000000000009</v>
      </c>
      <c r="CN23" s="81">
        <f>INDEX(HaverPull!$B:$YE,MATCH(Calculations_actual!CN$9,HaverPull!$B:$B,0),MATCH(Calculations_actual!$B23,HaverPull!$B$1:$YE$1,0))/100</f>
        <v>0.66998000000000002</v>
      </c>
      <c r="CO23" s="81">
        <f>INDEX(HaverPull!$B:$YE,MATCH(Calculations_actual!CO$9,HaverPull!$B:$B,0),MATCH(Calculations_actual!$B23,HaverPull!$B$1:$YE$1,0))/100</f>
        <v>0.67425000000000002</v>
      </c>
      <c r="CP23" s="81">
        <f>INDEX(HaverPull!$B:$YE,MATCH(Calculations_actual!CP$9,HaverPull!$B:$B,0),MATCH(Calculations_actual!$B23,HaverPull!$B$1:$YE$1,0))/100</f>
        <v>0.67894999999999994</v>
      </c>
      <c r="CQ23" s="81">
        <f>INDEX(HaverPull!$B:$YE,MATCH(Calculations_actual!CQ$9,HaverPull!$B:$B,0),MATCH(Calculations_actual!$B23,HaverPull!$B$1:$YE$1,0))/100</f>
        <v>0.6829900000000001</v>
      </c>
      <c r="CR23" s="81">
        <f>INDEX(HaverPull!$B:$YE,MATCH(Calculations_actual!CR$9,HaverPull!$B:$B,0),MATCH(Calculations_actual!$B23,HaverPull!$B$1:$YE$1,0))/100</f>
        <v>0.68757999999999997</v>
      </c>
      <c r="CS23" s="81">
        <f>INDEX(HaverPull!$B:$YE,MATCH(Calculations_actual!CS$9,HaverPull!$B:$B,0),MATCH(Calculations_actual!$B23,HaverPull!$B$1:$YE$1,0))/100</f>
        <v>0.69057000000000002</v>
      </c>
      <c r="CT23" s="81">
        <f>INDEX(HaverPull!$B:$YE,MATCH(Calculations_actual!CT$9,HaverPull!$B:$B,0),MATCH(Calculations_actual!$B23,HaverPull!$B$1:$YE$1,0))/100</f>
        <v>0.69455</v>
      </c>
      <c r="CU23" s="81">
        <f>INDEX(HaverPull!$B:$YE,MATCH(Calculations_actual!CU$9,HaverPull!$B:$B,0),MATCH(Calculations_actual!$B23,HaverPull!$B$1:$YE$1,0))/100</f>
        <v>0.69703999999999988</v>
      </c>
      <c r="CV23" s="81">
        <f>INDEX(HaverPull!$B:$YE,MATCH(Calculations_actual!CV$9,HaverPull!$B:$B,0),MATCH(Calculations_actual!$B23,HaverPull!$B$1:$YE$1,0))/100</f>
        <v>0.70093000000000005</v>
      </c>
      <c r="CW23" s="81">
        <f>INDEX(HaverPull!$B:$YE,MATCH(Calculations_actual!CW$9,HaverPull!$B:$B,0),MATCH(Calculations_actual!$B23,HaverPull!$B$1:$YE$1,0))/100</f>
        <v>0.70596000000000003</v>
      </c>
      <c r="CX23" s="81">
        <f>INDEX(HaverPull!$B:$YE,MATCH(Calculations_actual!CX$9,HaverPull!$B:$B,0),MATCH(Calculations_actual!$B23,HaverPull!$B$1:$YE$1,0))/100</f>
        <v>0.70927000000000007</v>
      </c>
      <c r="CY23" s="81">
        <f>INDEX(HaverPull!$B:$YE,MATCH(Calculations_actual!CY$9,HaverPull!$B:$B,0),MATCH(Calculations_actual!$B23,HaverPull!$B$1:$YE$1,0))/100</f>
        <v>0.71274000000000004</v>
      </c>
      <c r="CZ23" s="81">
        <f>INDEX(HaverPull!$B:$YE,MATCH(Calculations_actual!CZ$9,HaverPull!$B:$B,0),MATCH(Calculations_actual!$B23,HaverPull!$B$1:$YE$1,0))/100</f>
        <v>0.71688999999999992</v>
      </c>
      <c r="DA23" s="81">
        <f>INDEX(HaverPull!$B:$YE,MATCH(Calculations_actual!DA$9,HaverPull!$B:$B,0),MATCH(Calculations_actual!$B23,HaverPull!$B$1:$YE$1,0))/100</f>
        <v>0.71980999999999995</v>
      </c>
      <c r="DB23" s="81">
        <f>INDEX(HaverPull!$B:$YE,MATCH(Calculations_actual!DB$9,HaverPull!$B:$B,0),MATCH(Calculations_actual!$B23,HaverPull!$B$1:$YE$1,0))/100</f>
        <v>0.72298000000000007</v>
      </c>
      <c r="DC23" s="81">
        <f>INDEX(HaverPull!$B:$YE,MATCH(Calculations_actual!DC$9,HaverPull!$B:$B,0),MATCH(Calculations_actual!$B23,HaverPull!$B$1:$YE$1,0))/100</f>
        <v>0.72699999999999998</v>
      </c>
      <c r="DD23" s="81">
        <f>INDEX(HaverPull!$B:$YE,MATCH(Calculations_actual!DD$9,HaverPull!$B:$B,0),MATCH(Calculations_actual!$B23,HaverPull!$B$1:$YE$1,0))/100</f>
        <v>0.73187000000000002</v>
      </c>
      <c r="DE23" s="81">
        <f>INDEX(HaverPull!$B:$YE,MATCH(Calculations_actual!DE$9,HaverPull!$B:$B,0),MATCH(Calculations_actual!$B23,HaverPull!$B$1:$YE$1,0))/100</f>
        <v>0.73498999999999992</v>
      </c>
      <c r="DF23" s="81">
        <f>INDEX(HaverPull!$B:$YE,MATCH(Calculations_actual!DF$9,HaverPull!$B:$B,0),MATCH(Calculations_actual!$B23,HaverPull!$B$1:$YE$1,0))/100</f>
        <v>0.73998999999999993</v>
      </c>
      <c r="DG23" s="81">
        <f>INDEX(HaverPull!$B:$YE,MATCH(Calculations_actual!DG$9,HaverPull!$B:$B,0),MATCH(Calculations_actual!$B23,HaverPull!$B$1:$YE$1,0))/100</f>
        <v>0.74325999999999992</v>
      </c>
      <c r="DH23" s="81">
        <f>INDEX(HaverPull!$B:$YE,MATCH(Calculations_actual!DH$9,HaverPull!$B:$B,0),MATCH(Calculations_actual!$B23,HaverPull!$B$1:$YE$1,0))/100</f>
        <v>0.74512</v>
      </c>
      <c r="DI23" s="81">
        <f>INDEX(HaverPull!$B:$YE,MATCH(Calculations_actual!DI$9,HaverPull!$B:$B,0),MATCH(Calculations_actual!$B23,HaverPull!$B$1:$YE$1,0))/100</f>
        <v>0.74709000000000003</v>
      </c>
      <c r="DJ23" s="81">
        <f>INDEX(HaverPull!$B:$YE,MATCH(Calculations_actual!DJ$9,HaverPull!$B:$B,0),MATCH(Calculations_actual!$B23,HaverPull!$B$1:$YE$1,0))/100</f>
        <v>0.74942999999999993</v>
      </c>
      <c r="DK23" s="81">
        <f>INDEX(HaverPull!$B:$YE,MATCH(Calculations_actual!DK$9,HaverPull!$B:$B,0),MATCH(Calculations_actual!$B23,HaverPull!$B$1:$YE$1,0))/100</f>
        <v>0.74948999999999999</v>
      </c>
      <c r="DL23" s="81">
        <f>INDEX(HaverPull!$B:$YE,MATCH(Calculations_actual!DL$9,HaverPull!$B:$B,0),MATCH(Calculations_actual!$B23,HaverPull!$B$1:$YE$1,0))/100</f>
        <v>0.75084000000000006</v>
      </c>
      <c r="DM23" s="81">
        <f>INDEX(HaverPull!$B:$YE,MATCH(Calculations_actual!DM$9,HaverPull!$B:$B,0),MATCH(Calculations_actual!$B23,HaverPull!$B$1:$YE$1,0))/100</f>
        <v>0.7531699999999999</v>
      </c>
      <c r="DN23" s="81">
        <f>INDEX(HaverPull!$B:$YE,MATCH(Calculations_actual!DN$9,HaverPull!$B:$B,0),MATCH(Calculations_actual!$B23,HaverPull!$B$1:$YE$1,0))/100</f>
        <v>0.75514999999999999</v>
      </c>
      <c r="DO23" s="81">
        <f>INDEX(HaverPull!$B:$YE,MATCH(Calculations_actual!DO$9,HaverPull!$B:$B,0),MATCH(Calculations_actual!$B23,HaverPull!$B$1:$YE$1,0))/100</f>
        <v>0.75712999999999997</v>
      </c>
      <c r="DP23" s="81">
        <f>INDEX(HaverPull!$B:$YE,MATCH(Calculations_actual!DP$9,HaverPull!$B:$B,0),MATCH(Calculations_actual!$B23,HaverPull!$B$1:$YE$1,0))/100</f>
        <v>0.76127</v>
      </c>
      <c r="DQ23" s="81">
        <f>INDEX(HaverPull!$B:$YE,MATCH(Calculations_actual!DQ$9,HaverPull!$B:$B,0),MATCH(Calculations_actual!$B23,HaverPull!$B$1:$YE$1,0))/100</f>
        <v>0.76529999999999998</v>
      </c>
      <c r="DR23" s="81">
        <f>INDEX(HaverPull!$B:$YE,MATCH(Calculations_actual!DR$9,HaverPull!$B:$B,0),MATCH(Calculations_actual!$B23,HaverPull!$B$1:$YE$1,0))/100</f>
        <v>0.76981999999999995</v>
      </c>
      <c r="DS23" s="81">
        <f>INDEX(HaverPull!$B:$YE,MATCH(Calculations_actual!DS$9,HaverPull!$B:$B,0),MATCH(Calculations_actual!$B23,HaverPull!$B$1:$YE$1,0))/100</f>
        <v>0.77625</v>
      </c>
      <c r="DT23" s="81">
        <f>INDEX(HaverPull!$B:$YE,MATCH(Calculations_actual!DT$9,HaverPull!$B:$B,0),MATCH(Calculations_actual!$B23,HaverPull!$B$1:$YE$1,0))/100</f>
        <v>0.77973000000000003</v>
      </c>
      <c r="DU23" s="81">
        <f>INDEX(HaverPull!$B:$YE,MATCH(Calculations_actual!DU$9,HaverPull!$B:$B,0),MATCH(Calculations_actual!$B23,HaverPull!$B$1:$YE$1,0))/100</f>
        <v>0.78454999999999997</v>
      </c>
      <c r="DV23" s="81">
        <f>INDEX(HaverPull!$B:$YE,MATCH(Calculations_actual!DV$9,HaverPull!$B:$B,0),MATCH(Calculations_actual!$B23,HaverPull!$B$1:$YE$1,0))/100</f>
        <v>0.78888000000000003</v>
      </c>
      <c r="DW23" s="81">
        <f>INDEX(HaverPull!$B:$YE,MATCH(Calculations_actual!DW$9,HaverPull!$B:$B,0),MATCH(Calculations_actual!$B23,HaverPull!$B$1:$YE$1,0))/100</f>
        <v>0.79422999999999999</v>
      </c>
      <c r="DX23" s="81">
        <f>INDEX(HaverPull!$B:$YE,MATCH(Calculations_actual!DX$9,HaverPull!$B:$B,0),MATCH(Calculations_actual!$B23,HaverPull!$B$1:$YE$1,0))/100</f>
        <v>0.79795000000000005</v>
      </c>
      <c r="DY23" s="81">
        <f>INDEX(HaverPull!$B:$YE,MATCH(Calculations_actual!DY$9,HaverPull!$B:$B,0),MATCH(Calculations_actual!$B23,HaverPull!$B$1:$YE$1,0))/100</f>
        <v>0.79842000000000002</v>
      </c>
      <c r="DZ23" s="81">
        <f>INDEX(HaverPull!$B:$YE,MATCH(Calculations_actual!DZ$9,HaverPull!$B:$B,0),MATCH(Calculations_actual!$B23,HaverPull!$B$1:$YE$1,0))/100</f>
        <v>0.79891999999999996</v>
      </c>
      <c r="EA23" s="81">
        <f>INDEX(HaverPull!$B:$YE,MATCH(Calculations_actual!EA$9,HaverPull!$B:$B,0),MATCH(Calculations_actual!$B23,HaverPull!$B$1:$YE$1,0))/100</f>
        <v>0.80040999999999995</v>
      </c>
      <c r="EB23" s="81">
        <f>INDEX(HaverPull!$B:$YE,MATCH(Calculations_actual!EB$9,HaverPull!$B:$B,0),MATCH(Calculations_actual!$B23,HaverPull!$B$1:$YE$1,0))/100</f>
        <v>0.80650999999999995</v>
      </c>
      <c r="EC23" s="81">
        <f>INDEX(HaverPull!$B:$YE,MATCH(Calculations_actual!EC$9,HaverPull!$B:$B,0),MATCH(Calculations_actual!$B23,HaverPull!$B$1:$YE$1,0))/100</f>
        <v>0.81045</v>
      </c>
      <c r="ED23" s="81">
        <f>INDEX(HaverPull!$B:$YE,MATCH(Calculations_actual!ED$9,HaverPull!$B:$B,0),MATCH(Calculations_actual!$B23,HaverPull!$B$1:$YE$1,0))/100</f>
        <v>0.81420000000000003</v>
      </c>
      <c r="EE23" s="81">
        <f>INDEX(HaverPull!$B:$YE,MATCH(Calculations_actual!EE$9,HaverPull!$B:$B,0),MATCH(Calculations_actual!$B23,HaverPull!$B$1:$YE$1,0))/100</f>
        <v>0.81994</v>
      </c>
      <c r="EF23" s="81">
        <f>INDEX(HaverPull!$B:$YE,MATCH(Calculations_actual!EF$9,HaverPull!$B:$B,0),MATCH(Calculations_actual!$B23,HaverPull!$B$1:$YE$1,0))/100</f>
        <v>0.82015000000000005</v>
      </c>
      <c r="EG23" s="81">
        <f>INDEX(HaverPull!$B:$YE,MATCH(Calculations_actual!EG$9,HaverPull!$B:$B,0),MATCH(Calculations_actual!$B23,HaverPull!$B$1:$YE$1,0))/100</f>
        <v>0.82522000000000006</v>
      </c>
      <c r="EH23" s="81">
        <f>INDEX(HaverPull!$B:$YE,MATCH(Calculations_actual!EH$9,HaverPull!$B:$B,0),MATCH(Calculations_actual!$B23,HaverPull!$B$1:$YE$1,0))/100</f>
        <v>0.82900999999999991</v>
      </c>
      <c r="EI23" s="81">
        <f>INDEX(HaverPull!$B:$YE,MATCH(Calculations_actual!EI$9,HaverPull!$B:$B,0),MATCH(Calculations_actual!$B23,HaverPull!$B$1:$YE$1,0))/100</f>
        <v>0.83589000000000002</v>
      </c>
      <c r="EJ23" s="81">
        <f>INDEX(HaverPull!$B:$YE,MATCH(Calculations_actual!EJ$9,HaverPull!$B:$B,0),MATCH(Calculations_actual!$B23,HaverPull!$B$1:$YE$1,0))/100</f>
        <v>0.84162000000000003</v>
      </c>
      <c r="EK23" s="81">
        <f>INDEX(HaverPull!$B:$YE,MATCH(Calculations_actual!EK$9,HaverPull!$B:$B,0),MATCH(Calculations_actual!$B23,HaverPull!$B$1:$YE$1,0))/100</f>
        <v>0.84585999999999995</v>
      </c>
      <c r="EL23" s="81">
        <f>INDEX(HaverPull!$B:$YE,MATCH(Calculations_actual!EL$9,HaverPull!$B:$B,0),MATCH(Calculations_actual!$B23,HaverPull!$B$1:$YE$1,0))/100</f>
        <v>0.85309000000000001</v>
      </c>
      <c r="EM23" s="81">
        <f>INDEX(HaverPull!$B:$YE,MATCH(Calculations_actual!EM$9,HaverPull!$B:$B,0),MATCH(Calculations_actual!$B23,HaverPull!$B$1:$YE$1,0))/100</f>
        <v>0.85794999999999999</v>
      </c>
      <c r="EN23" s="81">
        <f>INDEX(HaverPull!$B:$YE,MATCH(Calculations_actual!EN$9,HaverPull!$B:$B,0),MATCH(Calculations_actual!$B23,HaverPull!$B$1:$YE$1,0))/100</f>
        <v>0.86309999999999998</v>
      </c>
      <c r="EO23" s="81">
        <f>INDEX(HaverPull!$B:$YE,MATCH(Calculations_actual!EO$9,HaverPull!$B:$B,0),MATCH(Calculations_actual!$B23,HaverPull!$B$1:$YE$1,0))/100</f>
        <v>0.87231999999999998</v>
      </c>
      <c r="EP23" s="81">
        <f>INDEX(HaverPull!$B:$YE,MATCH(Calculations_actual!EP$9,HaverPull!$B:$B,0),MATCH(Calculations_actual!$B23,HaverPull!$B$1:$YE$1,0))/100</f>
        <v>0.87912999999999997</v>
      </c>
      <c r="EQ23" s="81">
        <f>INDEX(HaverPull!$B:$YE,MATCH(Calculations_actual!EQ$9,HaverPull!$B:$B,0),MATCH(Calculations_actual!$B23,HaverPull!$B$1:$YE$1,0))/100</f>
        <v>0.88358999999999999</v>
      </c>
      <c r="ER23" s="81">
        <f>INDEX(HaverPull!$B:$YE,MATCH(Calculations_actual!ER$9,HaverPull!$B:$B,0),MATCH(Calculations_actual!$B23,HaverPull!$B$1:$YE$1,0))/100</f>
        <v>0.89068999999999998</v>
      </c>
      <c r="ES23" s="81">
        <f>INDEX(HaverPull!$B:$YE,MATCH(Calculations_actual!ES$9,HaverPull!$B:$B,0),MATCH(Calculations_actual!$B23,HaverPull!$B$1:$YE$1,0))/100</f>
        <v>0.89710999999999996</v>
      </c>
      <c r="ET23" s="81">
        <f>INDEX(HaverPull!$B:$YE,MATCH(Calculations_actual!ET$9,HaverPull!$B:$B,0),MATCH(Calculations_actual!$B23,HaverPull!$B$1:$YE$1,0))/100</f>
        <v>0.89559</v>
      </c>
      <c r="EU23" s="81">
        <f>INDEX(HaverPull!$B:$YE,MATCH(Calculations_actual!EU$9,HaverPull!$B:$B,0),MATCH(Calculations_actual!$B23,HaverPull!$B$1:$YE$1,0))/100</f>
        <v>0.90406000000000009</v>
      </c>
      <c r="EV23" s="81">
        <f>INDEX(HaverPull!$B:$YE,MATCH(Calculations_actual!EV$9,HaverPull!$B:$B,0),MATCH(Calculations_actual!$B23,HaverPull!$B$1:$YE$1,0))/100</f>
        <v>0.91138999999999992</v>
      </c>
      <c r="EW23" s="81">
        <f>INDEX(HaverPull!$B:$YE,MATCH(Calculations_actual!EW$9,HaverPull!$B:$B,0),MATCH(Calculations_actual!$B23,HaverPull!$B$1:$YE$1,0))/100</f>
        <v>0.91653000000000007</v>
      </c>
      <c r="EX23" s="81">
        <f>INDEX(HaverPull!$B:$YE,MATCH(Calculations_actual!EX$9,HaverPull!$B:$B,0),MATCH(Calculations_actual!$B23,HaverPull!$B$1:$YE$1,0))/100</f>
        <v>0.92552999999999996</v>
      </c>
      <c r="EY23" s="81">
        <f>INDEX(HaverPull!$B:$YE,MATCH(Calculations_actual!EY$9,HaverPull!$B:$B,0),MATCH(Calculations_actual!$B23,HaverPull!$B$1:$YE$1,0))/100</f>
        <v>0.93328999999999995</v>
      </c>
      <c r="EZ23" s="81">
        <f>INDEX(HaverPull!$B:$YE,MATCH(Calculations_actual!EZ$9,HaverPull!$B:$B,0),MATCH(Calculations_actual!$B23,HaverPull!$B$1:$YE$1,0))/100</f>
        <v>0.94289000000000001</v>
      </c>
      <c r="FA23" s="81">
        <f>INDEX(HaverPull!$B:$YE,MATCH(Calculations_actual!FA$9,HaverPull!$B:$B,0),MATCH(Calculations_actual!$B23,HaverPull!$B$1:$YE$1,0))/100</f>
        <v>0.95266000000000006</v>
      </c>
      <c r="FB23" s="81">
        <f>INDEX(HaverPull!$B:$YE,MATCH(Calculations_actual!FB$9,HaverPull!$B:$B,0),MATCH(Calculations_actual!$B23,HaverPull!$B$1:$YE$1,0))/100</f>
        <v>0.93835999999999997</v>
      </c>
      <c r="FC23" s="81">
        <f>INDEX(HaverPull!$B:$YE,MATCH(Calculations_actual!FC$9,HaverPull!$B:$B,0),MATCH(Calculations_actual!$B23,HaverPull!$B$1:$YE$1,0))/100</f>
        <v>0.93274000000000001</v>
      </c>
      <c r="FD23" s="81">
        <f>INDEX(HaverPull!$B:$YE,MATCH(Calculations_actual!FD$9,HaverPull!$B:$B,0),MATCH(Calculations_actual!$B23,HaverPull!$B$1:$YE$1,0))/100</f>
        <v>0.93692999999999993</v>
      </c>
      <c r="FE23" s="81">
        <f>INDEX(HaverPull!$B:$YE,MATCH(Calculations_actual!FE$9,HaverPull!$B:$B,0),MATCH(Calculations_actual!$B23,HaverPull!$B$1:$YE$1,0))/100</f>
        <v>0.94340000000000002</v>
      </c>
      <c r="FF23" s="81">
        <f>INDEX(HaverPull!$B:$YE,MATCH(Calculations_actual!FF$9,HaverPull!$B:$B,0),MATCH(Calculations_actual!$B23,HaverPull!$B$1:$YE$1,0))/100</f>
        <v>0.95069999999999988</v>
      </c>
      <c r="FG23" s="81">
        <f>INDEX(HaverPull!$B:$YE,MATCH(Calculations_actual!FG$9,HaverPull!$B:$B,0),MATCH(Calculations_actual!$B23,HaverPull!$B$1:$YE$1,0))/100</f>
        <v>0.95394999999999996</v>
      </c>
      <c r="FH23" s="81">
        <f>INDEX(HaverPull!$B:$YE,MATCH(Calculations_actual!FH$9,HaverPull!$B:$B,0),MATCH(Calculations_actual!$B23,HaverPull!$B$1:$YE$1,0))/100</f>
        <v>0.95503000000000005</v>
      </c>
      <c r="FI23" s="81">
        <f>INDEX(HaverPull!$B:$YE,MATCH(Calculations_actual!FI$9,HaverPull!$B:$B,0),MATCH(Calculations_actual!$B23,HaverPull!$B$1:$YE$1,0))/100</f>
        <v>0.95671000000000006</v>
      </c>
      <c r="FJ23" s="81">
        <f>INDEX(HaverPull!$B:$YE,MATCH(Calculations_actual!FJ$9,HaverPull!$B:$B,0),MATCH(Calculations_actual!$B23,HaverPull!$B$1:$YE$1,0))/100</f>
        <v>0.96250000000000002</v>
      </c>
      <c r="FK23" s="81">
        <f>INDEX(HaverPull!$B:$YE,MATCH(Calculations_actual!FK$9,HaverPull!$B:$B,0),MATCH(Calculations_actual!$B23,HaverPull!$B$1:$YE$1,0))/100</f>
        <v>0.97090999999999994</v>
      </c>
      <c r="FL23" s="81">
        <f>INDEX(HaverPull!$B:$YE,MATCH(Calculations_actual!FL$9,HaverPull!$B:$B,0),MATCH(Calculations_actual!$B23,HaverPull!$B$1:$YE$1,0))/100</f>
        <v>0.98048000000000002</v>
      </c>
      <c r="FM23" s="81">
        <f>INDEX(HaverPull!$B:$YE,MATCH(Calculations_actual!FM$9,HaverPull!$B:$B,0),MATCH(Calculations_actual!$B23,HaverPull!$B$1:$YE$1,0))/100</f>
        <v>0.98522999999999994</v>
      </c>
      <c r="FN23" s="81">
        <f>INDEX(HaverPull!$B:$YE,MATCH(Calculations_actual!FN$9,HaverPull!$B:$B,0),MATCH(Calculations_actual!$B23,HaverPull!$B$1:$YE$1,0))/100</f>
        <v>0.98860000000000003</v>
      </c>
      <c r="FO23" s="81">
        <f>INDEX(HaverPull!$B:$YE,MATCH(Calculations_actual!FO$9,HaverPull!$B:$B,0),MATCH(Calculations_actual!$B23,HaverPull!$B$1:$YE$1,0))/100</f>
        <v>0.99537999999999993</v>
      </c>
      <c r="FP23" s="81">
        <f>INDEX(HaverPull!$B:$YE,MATCH(Calculations_actual!FP$9,HaverPull!$B:$B,0),MATCH(Calculations_actual!$B23,HaverPull!$B$1:$YE$1,0))/100</f>
        <v>0.99775999999999998</v>
      </c>
      <c r="FQ23" s="81">
        <f>INDEX(HaverPull!$B:$YE,MATCH(Calculations_actual!FQ$9,HaverPull!$B:$B,0),MATCH(Calculations_actual!$B23,HaverPull!$B$1:$YE$1,0))/100</f>
        <v>1.0006200000000001</v>
      </c>
      <c r="FR23" s="81">
        <f>INDEX(HaverPull!$B:$YE,MATCH(Calculations_actual!FR$9,HaverPull!$B:$B,0),MATCH(Calculations_actual!$B23,HaverPull!$B$1:$YE$1,0))/100</f>
        <v>1.00624</v>
      </c>
      <c r="FS23" s="81">
        <f>INDEX(HaverPull!$B:$YE,MATCH(Calculations_actual!FS$9,HaverPull!$B:$B,0),MATCH(Calculations_actual!$B23,HaverPull!$B$1:$YE$1,0))/100</f>
        <v>1.0098199999999999</v>
      </c>
      <c r="FT23" s="81">
        <f>INDEX(HaverPull!$B:$YE,MATCH(Calculations_actual!FT$9,HaverPull!$B:$B,0),MATCH(Calculations_actual!$B23,HaverPull!$B$1:$YE$1,0))/100</f>
        <v>1.01057</v>
      </c>
      <c r="FU23" s="81">
        <f>INDEX(HaverPull!$B:$YE,MATCH(Calculations_actual!FU$9,HaverPull!$B:$B,0),MATCH(Calculations_actual!$B23,HaverPull!$B$1:$YE$1,0))/100</f>
        <v>1.0146599999999999</v>
      </c>
      <c r="FV23" s="81">
        <f>INDEX(HaverPull!$B:$YE,MATCH(Calculations_actual!FV$9,HaverPull!$B:$B,0),MATCH(Calculations_actual!$B23,HaverPull!$B$1:$YE$1,0))/100</f>
        <v>1.0187999999999999</v>
      </c>
      <c r="FW23" s="81">
        <f>INDEX(HaverPull!$B:$YE,MATCH(Calculations_actual!FW$9,HaverPull!$B:$B,0),MATCH(Calculations_actual!$B23,HaverPull!$B$1:$YE$1,0))/100</f>
        <v>1.0236100000000001</v>
      </c>
      <c r="FX23" s="81">
        <f>INDEX(HaverPull!$B:$YE,MATCH(Calculations_actual!FX$9,HaverPull!$B:$B,0),MATCH(Calculations_actual!$B23,HaverPull!$B$1:$YE$1,0))/100</f>
        <v>1.02867</v>
      </c>
      <c r="FY23" s="81">
        <f>INDEX(HaverPull!$B:$YE,MATCH(Calculations_actual!FY$9,HaverPull!$B:$B,0),MATCH(Calculations_actual!$B23,HaverPull!$B$1:$YE$1,0))/100</f>
        <v>1.03176</v>
      </c>
      <c r="FZ23" s="81">
        <f>INDEX(HaverPull!$B:$YE,MATCH(Calculations_actual!FZ$9,HaverPull!$B:$B,0),MATCH(Calculations_actual!$B23,HaverPull!$B$1:$YE$1,0))/100</f>
        <v>1.0306900000000001</v>
      </c>
      <c r="GA23" s="81">
        <f>INDEX(HaverPull!$B:$YE,MATCH(Calculations_actual!GA$9,HaverPull!$B:$B,0),MATCH(Calculations_actual!$B23,HaverPull!$B$1:$YE$1,0))/100</f>
        <v>1.0260800000000001</v>
      </c>
      <c r="GB23" s="81">
        <f>INDEX(HaverPull!$B:$YE,MATCH(Calculations_actual!GB$9,HaverPull!$B:$B,0),MATCH(Calculations_actual!$B23,HaverPull!$B$1:$YE$1,0))/100</f>
        <v>1.03108</v>
      </c>
      <c r="GC23" s="81">
        <f>INDEX(HaverPull!$B:$YE,MATCH(Calculations_actual!GC$9,HaverPull!$B:$B,0),MATCH(Calculations_actual!$B23,HaverPull!$B$1:$YE$1,0))/100</f>
        <v>1.03417</v>
      </c>
      <c r="GD23" s="81">
        <f>INDEX(HaverPull!$B:$YE,MATCH(Calculations_actual!GD$9,HaverPull!$B:$B,0),MATCH(Calculations_actual!$B23,HaverPull!$B$1:$YE$1,0))/100</f>
        <v>1.0337000000000001</v>
      </c>
      <c r="GE23" s="81">
        <f>INDEX(HaverPull!$B:$YE,MATCH(Calculations_actual!GE$9,HaverPull!$B:$B,0),MATCH(Calculations_actual!$B23,HaverPull!$B$1:$YE$1,0))/100</f>
        <v>1.0342799999999999</v>
      </c>
      <c r="GF23" s="81">
        <f>INDEX(HaverPull!$B:$YE,MATCH(Calculations_actual!GF$9,HaverPull!$B:$B,0),MATCH(Calculations_actual!$B23,HaverPull!$B$1:$YE$1,0))/100</f>
        <v>1.04036</v>
      </c>
      <c r="GG23" s="81">
        <f>INDEX(HaverPull!$B:$YE,MATCH(Calculations_actual!GG$9,HaverPull!$B:$B,0),MATCH(Calculations_actual!$B23,HaverPull!$B$1:$YE$1,0))/100</f>
        <v>1.0448500000000001</v>
      </c>
      <c r="GH23" s="81">
        <f>INDEX(HaverPull!$B:$YE,MATCH(Calculations_actual!GH$9,HaverPull!$B:$B,0),MATCH(Calculations_actual!$B23,HaverPull!$B$1:$YE$1,0))/100</f>
        <v>1.04989</v>
      </c>
      <c r="GI23" s="81">
        <f>INDEX(HaverPull!$B:$YE,MATCH(Calculations_actual!GI$9,HaverPull!$B:$B,0),MATCH(Calculations_actual!$B23,HaverPull!$B$1:$YE$1,0))/100</f>
        <v>1.05528</v>
      </c>
      <c r="GJ23" s="81">
        <f>INDEX(HaverPull!$B:$YE,MATCH(Calculations_actual!GJ$9,HaverPull!$B:$B,0),MATCH(Calculations_actual!$B23,HaverPull!$B$1:$YE$1,0))/100</f>
        <v>1.05735</v>
      </c>
      <c r="GK23" s="81">
        <f>INDEX(HaverPull!$B:$YE,MATCH(Calculations_actual!GK$9,HaverPull!$B:$B,0),MATCH(Calculations_actual!$B23,HaverPull!$B$1:$YE$1,0))/100</f>
        <v>1.0615600000000001</v>
      </c>
      <c r="GL23" s="81">
        <f>INDEX(HaverPull!$B:$YE,MATCH(Calculations_actual!GL$9,HaverPull!$B:$B,0),MATCH(Calculations_actual!$B23,HaverPull!$B$1:$YE$1,0))/100</f>
        <v>1.06873</v>
      </c>
      <c r="GM23" s="81">
        <f>INDEX(HaverPull!$B:$YE,MATCH(Calculations_actual!GM$9,HaverPull!$B:$B,0),MATCH(Calculations_actual!$B23,HaverPull!$B$1:$YE$1,0))/100</f>
        <v>1.07524</v>
      </c>
      <c r="GN23" s="81">
        <f>INDEX(HaverPull!$B:$YE,MATCH(Calculations_actual!GN$9,HaverPull!$B:$B,0),MATCH(Calculations_actual!$B23,HaverPull!$B$1:$YE$1,0))/100</f>
        <v>1.08016</v>
      </c>
      <c r="GO23" s="81" t="e">
        <f>INDEX(HaverPull!$B:$YE,MATCH(Calculations_actual!GO$9,HaverPull!$B:$B,0),MATCH(Calculations_actual!$B23,HaverPull!$B$1:$YE$1,0))/100</f>
        <v>#N/A</v>
      </c>
      <c r="GP23" s="81" t="e">
        <f>INDEX(HaverPull!$B:$YE,MATCH(Calculations_actual!GP$9,HaverPull!$B:$B,0),MATCH(Calculations_actual!$B23,HaverPull!$B$1:$YE$1,0))/100</f>
        <v>#N/A</v>
      </c>
      <c r="GQ23" s="81" t="e">
        <f>INDEX(HaverPull!$B:$YE,MATCH(Calculations_actual!GQ$9,HaverPull!$B:$B,0),MATCH(Calculations_actual!$B23,HaverPull!$B$1:$YE$1,0))/100</f>
        <v>#N/A</v>
      </c>
      <c r="GR23" s="81" t="e">
        <f>INDEX(HaverPull!$B:$YE,MATCH(Calculations_actual!GR$9,HaverPull!$B:$B,0),MATCH(Calculations_actual!$B23,HaverPull!$B$1:$YE$1,0))/100</f>
        <v>#N/A</v>
      </c>
      <c r="GS23" s="81" t="e">
        <f>INDEX(HaverPull!$B:$YE,MATCH(Calculations_actual!GS$9,HaverPull!$B:$B,0),MATCH(Calculations_actual!$B23,HaverPull!$B$1:$YE$1,0))/100</f>
        <v>#N/A</v>
      </c>
      <c r="GT23" s="81" t="e">
        <f>INDEX(HaverPull!$B:$YE,MATCH(Calculations_actual!GT$9,HaverPull!$B:$B,0),MATCH(Calculations_actual!$B23,HaverPull!$B$1:$YE$1,0))/100</f>
        <v>#N/A</v>
      </c>
      <c r="GU23" s="81" t="e">
        <f>INDEX(HaverPull!$B:$YE,MATCH(Calculations_actual!GU$9,HaverPull!$B:$B,0),MATCH(Calculations_actual!$B23,HaverPull!$B$1:$YE$1,0))/100</f>
        <v>#N/A</v>
      </c>
      <c r="GV23" s="81" t="e">
        <f>INDEX(HaverPull!$B:$YE,MATCH(Calculations_actual!GV$9,HaverPull!$B:$B,0),MATCH(Calculations_actual!$B23,HaverPull!$B$1:$YE$1,0))/100</f>
        <v>#N/A</v>
      </c>
    </row>
    <row r="24" spans="1:204">
      <c r="A24" s="7" t="s">
        <v>183</v>
      </c>
      <c r="B24" s="83" t="s">
        <v>12</v>
      </c>
      <c r="C24" s="81">
        <f>INDEX(HaverPull!$B:$YE,MATCH(Calculations_actual!C$9,HaverPull!$B:$B,0),MATCH(Calculations_actual!$B24,HaverPull!$B$1:$YE$1,0))</f>
        <v>1051.2</v>
      </c>
      <c r="D24" s="81">
        <f>INDEX(HaverPull!$B:$YE,MATCH(Calculations_actual!D$9,HaverPull!$B:$B,0),MATCH(Calculations_actual!$B24,HaverPull!$B$1:$YE$1,0))</f>
        <v>1067.4000000000001</v>
      </c>
      <c r="E24" s="81">
        <f>INDEX(HaverPull!$B:$YE,MATCH(Calculations_actual!E$9,HaverPull!$B:$B,0),MATCH(Calculations_actual!$B24,HaverPull!$B$1:$YE$1,0))</f>
        <v>1086.0999999999999</v>
      </c>
      <c r="F24" s="81">
        <f>INDEX(HaverPull!$B:$YE,MATCH(Calculations_actual!F$9,HaverPull!$B:$B,0),MATCH(Calculations_actual!$B24,HaverPull!$B$1:$YE$1,0))</f>
        <v>1088.5999999999999</v>
      </c>
      <c r="G24" s="81">
        <f>INDEX(HaverPull!$B:$YE,MATCH(Calculations_actual!G$9,HaverPull!$B:$B,0),MATCH(Calculations_actual!$B24,HaverPull!$B$1:$YE$1,0))</f>
        <v>1135.2</v>
      </c>
      <c r="H24" s="81">
        <f>INDEX(HaverPull!$B:$YE,MATCH(Calculations_actual!H$9,HaverPull!$B:$B,0),MATCH(Calculations_actual!$B24,HaverPull!$B$1:$YE$1,0))</f>
        <v>1156.3</v>
      </c>
      <c r="I24" s="81">
        <f>INDEX(HaverPull!$B:$YE,MATCH(Calculations_actual!I$9,HaverPull!$B:$B,0),MATCH(Calculations_actual!$B24,HaverPull!$B$1:$YE$1,0))</f>
        <v>1177.7</v>
      </c>
      <c r="J24" s="81">
        <f>INDEX(HaverPull!$B:$YE,MATCH(Calculations_actual!J$9,HaverPull!$B:$B,0),MATCH(Calculations_actual!$B24,HaverPull!$B$1:$YE$1,0))</f>
        <v>1190.3</v>
      </c>
      <c r="K24" s="81">
        <f>INDEX(HaverPull!$B:$YE,MATCH(Calculations_actual!K$9,HaverPull!$B:$B,0),MATCH(Calculations_actual!$B24,HaverPull!$B$1:$YE$1,0))</f>
        <v>1230.5999999999999</v>
      </c>
      <c r="L24" s="81">
        <f>INDEX(HaverPull!$B:$YE,MATCH(Calculations_actual!L$9,HaverPull!$B:$B,0),MATCH(Calculations_actual!$B24,HaverPull!$B$1:$YE$1,0))</f>
        <v>1266.4000000000001</v>
      </c>
      <c r="M24" s="81">
        <f>INDEX(HaverPull!$B:$YE,MATCH(Calculations_actual!M$9,HaverPull!$B:$B,0),MATCH(Calculations_actual!$B24,HaverPull!$B$1:$YE$1,0))</f>
        <v>1290.5999999999999</v>
      </c>
      <c r="N24" s="81">
        <f>INDEX(HaverPull!$B:$YE,MATCH(Calculations_actual!N$9,HaverPull!$B:$B,0),MATCH(Calculations_actual!$B24,HaverPull!$B$1:$YE$1,0))</f>
        <v>1328.9</v>
      </c>
      <c r="O24" s="81">
        <f>INDEX(HaverPull!$B:$YE,MATCH(Calculations_actual!O$9,HaverPull!$B:$B,0),MATCH(Calculations_actual!$B24,HaverPull!$B$1:$YE$1,0))</f>
        <v>1377.5</v>
      </c>
      <c r="P24" s="81">
        <f>INDEX(HaverPull!$B:$YE,MATCH(Calculations_actual!P$9,HaverPull!$B:$B,0),MATCH(Calculations_actual!$B24,HaverPull!$B$1:$YE$1,0))</f>
        <v>1413.9</v>
      </c>
      <c r="Q24" s="81">
        <f>INDEX(HaverPull!$B:$YE,MATCH(Calculations_actual!Q$9,HaverPull!$B:$B,0),MATCH(Calculations_actual!$B24,HaverPull!$B$1:$YE$1,0))</f>
        <v>1433.8</v>
      </c>
      <c r="R24" s="81">
        <f>INDEX(HaverPull!$B:$YE,MATCH(Calculations_actual!R$9,HaverPull!$B:$B,0),MATCH(Calculations_actual!$B24,HaverPull!$B$1:$YE$1,0))</f>
        <v>1476.3</v>
      </c>
      <c r="S24" s="81">
        <f>INDEX(HaverPull!$B:$YE,MATCH(Calculations_actual!S$9,HaverPull!$B:$B,0),MATCH(Calculations_actual!$B24,HaverPull!$B$1:$YE$1,0))</f>
        <v>1491.2</v>
      </c>
      <c r="T24" s="81">
        <f>INDEX(HaverPull!$B:$YE,MATCH(Calculations_actual!T$9,HaverPull!$B:$B,0),MATCH(Calculations_actual!$B24,HaverPull!$B$1:$YE$1,0))</f>
        <v>1530.1</v>
      </c>
      <c r="U24" s="81">
        <f>INDEX(HaverPull!$B:$YE,MATCH(Calculations_actual!U$9,HaverPull!$B:$B,0),MATCH(Calculations_actual!$B24,HaverPull!$B$1:$YE$1,0))</f>
        <v>1560</v>
      </c>
      <c r="V24" s="81">
        <f>INDEX(HaverPull!$B:$YE,MATCH(Calculations_actual!V$9,HaverPull!$B:$B,0),MATCH(Calculations_actual!$B24,HaverPull!$B$1:$YE$1,0))</f>
        <v>1599.7</v>
      </c>
      <c r="W24" s="81">
        <f>INDEX(HaverPull!$B:$YE,MATCH(Calculations_actual!W$9,HaverPull!$B:$B,0),MATCH(Calculations_actual!$B24,HaverPull!$B$1:$YE$1,0))</f>
        <v>1616.1</v>
      </c>
      <c r="X24" s="81">
        <f>INDEX(HaverPull!$B:$YE,MATCH(Calculations_actual!X$9,HaverPull!$B:$B,0),MATCH(Calculations_actual!$B24,HaverPull!$B$1:$YE$1,0))</f>
        <v>1651.9</v>
      </c>
      <c r="Y24" s="81">
        <f>INDEX(HaverPull!$B:$YE,MATCH(Calculations_actual!Y$9,HaverPull!$B:$B,0),MATCH(Calculations_actual!$B24,HaverPull!$B$1:$YE$1,0))</f>
        <v>1709.8</v>
      </c>
      <c r="Z24" s="81">
        <f>INDEX(HaverPull!$B:$YE,MATCH(Calculations_actual!Z$9,HaverPull!$B:$B,0),MATCH(Calculations_actual!$B24,HaverPull!$B$1:$YE$1,0))</f>
        <v>1761.8</v>
      </c>
      <c r="AA24" s="81">
        <f>INDEX(HaverPull!$B:$YE,MATCH(Calculations_actual!AA$9,HaverPull!$B:$B,0),MATCH(Calculations_actual!$B24,HaverPull!$B$1:$YE$1,0))</f>
        <v>1820.5</v>
      </c>
      <c r="AB24" s="81">
        <f>INDEX(HaverPull!$B:$YE,MATCH(Calculations_actual!AB$9,HaverPull!$B:$B,0),MATCH(Calculations_actual!$B24,HaverPull!$B$1:$YE$1,0))</f>
        <v>1852.3</v>
      </c>
      <c r="AC24" s="81">
        <f>INDEX(HaverPull!$B:$YE,MATCH(Calculations_actual!AC$9,HaverPull!$B:$B,0),MATCH(Calculations_actual!$B24,HaverPull!$B$1:$YE$1,0))</f>
        <v>1886.6</v>
      </c>
      <c r="AD24" s="81">
        <f>INDEX(HaverPull!$B:$YE,MATCH(Calculations_actual!AD$9,HaverPull!$B:$B,0),MATCH(Calculations_actual!$B24,HaverPull!$B$1:$YE$1,0))</f>
        <v>1934.3</v>
      </c>
      <c r="AE24" s="81">
        <f>INDEX(HaverPull!$B:$YE,MATCH(Calculations_actual!AE$9,HaverPull!$B:$B,0),MATCH(Calculations_actual!$B24,HaverPull!$B$1:$YE$1,0))</f>
        <v>1988.6</v>
      </c>
      <c r="AF24" s="81">
        <f>INDEX(HaverPull!$B:$YE,MATCH(Calculations_actual!AF$9,HaverPull!$B:$B,0),MATCH(Calculations_actual!$B24,HaverPull!$B$1:$YE$1,0))</f>
        <v>2055.9</v>
      </c>
      <c r="AG24" s="81">
        <f>INDEX(HaverPull!$B:$YE,MATCH(Calculations_actual!AG$9,HaverPull!$B:$B,0),MATCH(Calculations_actual!$B24,HaverPull!$B$1:$YE$1,0))</f>
        <v>2118.5</v>
      </c>
      <c r="AH24" s="81">
        <f>INDEX(HaverPull!$B:$YE,MATCH(Calculations_actual!AH$9,HaverPull!$B:$B,0),MATCH(Calculations_actual!$B24,HaverPull!$B$1:$YE$1,0))</f>
        <v>2164.3000000000002</v>
      </c>
      <c r="AI24" s="81">
        <f>INDEX(HaverPull!$B:$YE,MATCH(Calculations_actual!AI$9,HaverPull!$B:$B,0),MATCH(Calculations_actual!$B24,HaverPull!$B$1:$YE$1,0))</f>
        <v>2202.8000000000002</v>
      </c>
      <c r="AJ24" s="81">
        <f>INDEX(HaverPull!$B:$YE,MATCH(Calculations_actual!AJ$9,HaverPull!$B:$B,0),MATCH(Calculations_actual!$B24,HaverPull!$B$1:$YE$1,0))</f>
        <v>2331.6</v>
      </c>
      <c r="AK24" s="81">
        <f>INDEX(HaverPull!$B:$YE,MATCH(Calculations_actual!AK$9,HaverPull!$B:$B,0),MATCH(Calculations_actual!$B24,HaverPull!$B$1:$YE$1,0))</f>
        <v>2395.1</v>
      </c>
      <c r="AL24" s="81">
        <f>INDEX(HaverPull!$B:$YE,MATCH(Calculations_actual!AL$9,HaverPull!$B:$B,0),MATCH(Calculations_actual!$B24,HaverPull!$B$1:$YE$1,0))</f>
        <v>2476.9</v>
      </c>
      <c r="AM24" s="81">
        <f>INDEX(HaverPull!$B:$YE,MATCH(Calculations_actual!AM$9,HaverPull!$B:$B,0),MATCH(Calculations_actual!$B24,HaverPull!$B$1:$YE$1,0))</f>
        <v>2526.6</v>
      </c>
      <c r="AN24" s="81">
        <f>INDEX(HaverPull!$B:$YE,MATCH(Calculations_actual!AN$9,HaverPull!$B:$B,0),MATCH(Calculations_actual!$B24,HaverPull!$B$1:$YE$1,0))</f>
        <v>2591.1999999999998</v>
      </c>
      <c r="AO24" s="81">
        <f>INDEX(HaverPull!$B:$YE,MATCH(Calculations_actual!AO$9,HaverPull!$B:$B,0),MATCH(Calculations_actual!$B24,HaverPull!$B$1:$YE$1,0))</f>
        <v>2667.6</v>
      </c>
      <c r="AP24" s="81">
        <f>INDEX(HaverPull!$B:$YE,MATCH(Calculations_actual!AP$9,HaverPull!$B:$B,0),MATCH(Calculations_actual!$B24,HaverPull!$B$1:$YE$1,0))</f>
        <v>2723.9</v>
      </c>
      <c r="AQ24" s="81">
        <f>INDEX(HaverPull!$B:$YE,MATCH(Calculations_actual!AQ$9,HaverPull!$B:$B,0),MATCH(Calculations_actual!$B24,HaverPull!$B$1:$YE$1,0))</f>
        <v>2789.8</v>
      </c>
      <c r="AR24" s="81">
        <f>INDEX(HaverPull!$B:$YE,MATCH(Calculations_actual!AR$9,HaverPull!$B:$B,0),MATCH(Calculations_actual!$B24,HaverPull!$B$1:$YE$1,0))</f>
        <v>2797.4</v>
      </c>
      <c r="AS24" s="81">
        <f>INDEX(HaverPull!$B:$YE,MATCH(Calculations_actual!AS$9,HaverPull!$B:$B,0),MATCH(Calculations_actual!$B24,HaverPull!$B$1:$YE$1,0))</f>
        <v>2856.5</v>
      </c>
      <c r="AT24" s="81">
        <f>INDEX(HaverPull!$B:$YE,MATCH(Calculations_actual!AT$9,HaverPull!$B:$B,0),MATCH(Calculations_actual!$B24,HaverPull!$B$1:$YE$1,0))</f>
        <v>2985.6</v>
      </c>
      <c r="AU24" s="81">
        <f>INDEX(HaverPull!$B:$YE,MATCH(Calculations_actual!AU$9,HaverPull!$B:$B,0),MATCH(Calculations_actual!$B24,HaverPull!$B$1:$YE$1,0))</f>
        <v>3124.2</v>
      </c>
      <c r="AV24" s="81">
        <f>INDEX(HaverPull!$B:$YE,MATCH(Calculations_actual!AV$9,HaverPull!$B:$B,0),MATCH(Calculations_actual!$B24,HaverPull!$B$1:$YE$1,0))</f>
        <v>3162.5</v>
      </c>
      <c r="AW24" s="81">
        <f>INDEX(HaverPull!$B:$YE,MATCH(Calculations_actual!AW$9,HaverPull!$B:$B,0),MATCH(Calculations_actual!$B24,HaverPull!$B$1:$YE$1,0))</f>
        <v>3260.6</v>
      </c>
      <c r="AX24" s="81">
        <f>INDEX(HaverPull!$B:$YE,MATCH(Calculations_actual!AX$9,HaverPull!$B:$B,0),MATCH(Calculations_actual!$B24,HaverPull!$B$1:$YE$1,0))</f>
        <v>3280.8</v>
      </c>
      <c r="AY24" s="81">
        <f>INDEX(HaverPull!$B:$YE,MATCH(Calculations_actual!AY$9,HaverPull!$B:$B,0),MATCH(Calculations_actual!$B24,HaverPull!$B$1:$YE$1,0))</f>
        <v>3274.3</v>
      </c>
      <c r="AZ24" s="81">
        <f>INDEX(HaverPull!$B:$YE,MATCH(Calculations_actual!AZ$9,HaverPull!$B:$B,0),MATCH(Calculations_actual!$B24,HaverPull!$B$1:$YE$1,0))</f>
        <v>3332</v>
      </c>
      <c r="BA24" s="81">
        <f>INDEX(HaverPull!$B:$YE,MATCH(Calculations_actual!BA$9,HaverPull!$B:$B,0),MATCH(Calculations_actual!$B24,HaverPull!$B$1:$YE$1,0))</f>
        <v>3366.3</v>
      </c>
      <c r="BB24" s="81">
        <f>INDEX(HaverPull!$B:$YE,MATCH(Calculations_actual!BB$9,HaverPull!$B:$B,0),MATCH(Calculations_actual!$B24,HaverPull!$B$1:$YE$1,0))</f>
        <v>3402.6</v>
      </c>
      <c r="BC24" s="81">
        <f>INDEX(HaverPull!$B:$YE,MATCH(Calculations_actual!BC$9,HaverPull!$B:$B,0),MATCH(Calculations_actual!$B24,HaverPull!$B$1:$YE$1,0))</f>
        <v>3473.4</v>
      </c>
      <c r="BD24" s="81">
        <f>INDEX(HaverPull!$B:$YE,MATCH(Calculations_actual!BD$9,HaverPull!$B:$B,0),MATCH(Calculations_actual!$B24,HaverPull!$B$1:$YE$1,0))</f>
        <v>3578.8</v>
      </c>
      <c r="BE24" s="81">
        <f>INDEX(HaverPull!$B:$YE,MATCH(Calculations_actual!BE$9,HaverPull!$B:$B,0),MATCH(Calculations_actual!$B24,HaverPull!$B$1:$YE$1,0))</f>
        <v>3689.2</v>
      </c>
      <c r="BF24" s="81">
        <f>INDEX(HaverPull!$B:$YE,MATCH(Calculations_actual!BF$9,HaverPull!$B:$B,0),MATCH(Calculations_actual!$B24,HaverPull!$B$1:$YE$1,0))</f>
        <v>3794.7</v>
      </c>
      <c r="BG24" s="81">
        <f>INDEX(HaverPull!$B:$YE,MATCH(Calculations_actual!BG$9,HaverPull!$B:$B,0),MATCH(Calculations_actual!$B24,HaverPull!$B$1:$YE$1,0))</f>
        <v>3908.1</v>
      </c>
      <c r="BH24" s="81">
        <f>INDEX(HaverPull!$B:$YE,MATCH(Calculations_actual!BH$9,HaverPull!$B:$B,0),MATCH(Calculations_actual!$B24,HaverPull!$B$1:$YE$1,0))</f>
        <v>4009.6</v>
      </c>
      <c r="BI24" s="81">
        <f>INDEX(HaverPull!$B:$YE,MATCH(Calculations_actual!BI$9,HaverPull!$B:$B,0),MATCH(Calculations_actual!$B24,HaverPull!$B$1:$YE$1,0))</f>
        <v>4084.3</v>
      </c>
      <c r="BJ24" s="81">
        <f>INDEX(HaverPull!$B:$YE,MATCH(Calculations_actual!BJ$9,HaverPull!$B:$B,0),MATCH(Calculations_actual!$B24,HaverPull!$B$1:$YE$1,0))</f>
        <v>4148.6000000000004</v>
      </c>
      <c r="BK24" s="81">
        <f>INDEX(HaverPull!$B:$YE,MATCH(Calculations_actual!BK$9,HaverPull!$B:$B,0),MATCH(Calculations_actual!$B24,HaverPull!$B$1:$YE$1,0))</f>
        <v>4230.2</v>
      </c>
      <c r="BL24" s="81">
        <f>INDEX(HaverPull!$B:$YE,MATCH(Calculations_actual!BL$9,HaverPull!$B:$B,0),MATCH(Calculations_actual!$B24,HaverPull!$B$1:$YE$1,0))</f>
        <v>4294.8999999999996</v>
      </c>
      <c r="BM24" s="81">
        <f>INDEX(HaverPull!$B:$YE,MATCH(Calculations_actual!BM$9,HaverPull!$B:$B,0),MATCH(Calculations_actual!$B24,HaverPull!$B$1:$YE$1,0))</f>
        <v>4386.8</v>
      </c>
      <c r="BN24" s="81">
        <f>INDEX(HaverPull!$B:$YE,MATCH(Calculations_actual!BN$9,HaverPull!$B:$B,0),MATCH(Calculations_actual!$B24,HaverPull!$B$1:$YE$1,0))</f>
        <v>4444.1000000000004</v>
      </c>
      <c r="BO24" s="81">
        <f>INDEX(HaverPull!$B:$YE,MATCH(Calculations_actual!BO$9,HaverPull!$B:$B,0),MATCH(Calculations_actual!$B24,HaverPull!$B$1:$YE$1,0))</f>
        <v>4507.8999999999996</v>
      </c>
      <c r="BP24" s="81">
        <f>INDEX(HaverPull!$B:$YE,MATCH(Calculations_actual!BP$9,HaverPull!$B:$B,0),MATCH(Calculations_actual!$B24,HaverPull!$B$1:$YE$1,0))</f>
        <v>4545.3</v>
      </c>
      <c r="BQ24" s="81">
        <f>INDEX(HaverPull!$B:$YE,MATCH(Calculations_actual!BQ$9,HaverPull!$B:$B,0),MATCH(Calculations_actual!$B24,HaverPull!$B$1:$YE$1,0))</f>
        <v>4607.7</v>
      </c>
      <c r="BR24" s="81">
        <f>INDEX(HaverPull!$B:$YE,MATCH(Calculations_actual!BR$9,HaverPull!$B:$B,0),MATCH(Calculations_actual!$B24,HaverPull!$B$1:$YE$1,0))</f>
        <v>4657.6000000000004</v>
      </c>
      <c r="BS24" s="81">
        <f>INDEX(HaverPull!$B:$YE,MATCH(Calculations_actual!BS$9,HaverPull!$B:$B,0),MATCH(Calculations_actual!$B24,HaverPull!$B$1:$YE$1,0))</f>
        <v>4722.2</v>
      </c>
      <c r="BT24" s="81">
        <f>INDEX(HaverPull!$B:$YE,MATCH(Calculations_actual!BT$9,HaverPull!$B:$B,0),MATCH(Calculations_actual!$B24,HaverPull!$B$1:$YE$1,0))</f>
        <v>4806.2</v>
      </c>
      <c r="BU24" s="81">
        <f>INDEX(HaverPull!$B:$YE,MATCH(Calculations_actual!BU$9,HaverPull!$B:$B,0),MATCH(Calculations_actual!$B24,HaverPull!$B$1:$YE$1,0))</f>
        <v>4884.6000000000004</v>
      </c>
      <c r="BV24" s="81">
        <f>INDEX(HaverPull!$B:$YE,MATCH(Calculations_actual!BV$9,HaverPull!$B:$B,0),MATCH(Calculations_actual!$B24,HaverPull!$B$1:$YE$1,0))</f>
        <v>5008</v>
      </c>
      <c r="BW24" s="81">
        <f>INDEX(HaverPull!$B:$YE,MATCH(Calculations_actual!BW$9,HaverPull!$B:$B,0),MATCH(Calculations_actual!$B24,HaverPull!$B$1:$YE$1,0))</f>
        <v>5073.3999999999996</v>
      </c>
      <c r="BX24" s="81">
        <f>INDEX(HaverPull!$B:$YE,MATCH(Calculations_actual!BX$9,HaverPull!$B:$B,0),MATCH(Calculations_actual!$B24,HaverPull!$B$1:$YE$1,0))</f>
        <v>5190</v>
      </c>
      <c r="BY24" s="81">
        <f>INDEX(HaverPull!$B:$YE,MATCH(Calculations_actual!BY$9,HaverPull!$B:$B,0),MATCH(Calculations_actual!$B24,HaverPull!$B$1:$YE$1,0))</f>
        <v>5282.8</v>
      </c>
      <c r="BZ24" s="81">
        <f>INDEX(HaverPull!$B:$YE,MATCH(Calculations_actual!BZ$9,HaverPull!$B:$B,0),MATCH(Calculations_actual!$B24,HaverPull!$B$1:$YE$1,0))</f>
        <v>5399.5</v>
      </c>
      <c r="CA24" s="81">
        <f>INDEX(HaverPull!$B:$YE,MATCH(Calculations_actual!CA$9,HaverPull!$B:$B,0),MATCH(Calculations_actual!$B24,HaverPull!$B$1:$YE$1,0))</f>
        <v>5511.3</v>
      </c>
      <c r="CB24" s="81">
        <f>INDEX(HaverPull!$B:$YE,MATCH(Calculations_actual!CB$9,HaverPull!$B:$B,0),MATCH(Calculations_actual!$B24,HaverPull!$B$1:$YE$1,0))</f>
        <v>5612.5</v>
      </c>
      <c r="CC24" s="81">
        <f>INDEX(HaverPull!$B:$YE,MATCH(Calculations_actual!CC$9,HaverPull!$B:$B,0),MATCH(Calculations_actual!$B24,HaverPull!$B$1:$YE$1,0))</f>
        <v>5695.4</v>
      </c>
      <c r="CD24" s="81">
        <f>INDEX(HaverPull!$B:$YE,MATCH(Calculations_actual!CD$9,HaverPull!$B:$B,0),MATCH(Calculations_actual!$B24,HaverPull!$B$1:$YE$1,0))</f>
        <v>5747.2</v>
      </c>
      <c r="CE24" s="81">
        <f>INDEX(HaverPull!$B:$YE,MATCH(Calculations_actual!CE$9,HaverPull!$B:$B,0),MATCH(Calculations_actual!$B24,HaverPull!$B$1:$YE$1,0))</f>
        <v>5872.7</v>
      </c>
      <c r="CF24" s="81">
        <f>INDEX(HaverPull!$B:$YE,MATCH(Calculations_actual!CF$9,HaverPull!$B:$B,0),MATCH(Calculations_actual!$B24,HaverPull!$B$1:$YE$1,0))</f>
        <v>5960</v>
      </c>
      <c r="CG24" s="81">
        <f>INDEX(HaverPull!$B:$YE,MATCH(Calculations_actual!CG$9,HaverPull!$B:$B,0),MATCH(Calculations_actual!$B24,HaverPull!$B$1:$YE$1,0))</f>
        <v>6015.1</v>
      </c>
      <c r="CH24" s="81">
        <f>INDEX(HaverPull!$B:$YE,MATCH(Calculations_actual!CH$9,HaverPull!$B:$B,0),MATCH(Calculations_actual!$B24,HaverPull!$B$1:$YE$1,0))</f>
        <v>6004.7</v>
      </c>
      <c r="CI24" s="81">
        <f>INDEX(HaverPull!$B:$YE,MATCH(Calculations_actual!CI$9,HaverPull!$B:$B,0),MATCH(Calculations_actual!$B24,HaverPull!$B$1:$YE$1,0))</f>
        <v>6035.2</v>
      </c>
      <c r="CJ24" s="81">
        <f>INDEX(HaverPull!$B:$YE,MATCH(Calculations_actual!CJ$9,HaverPull!$B:$B,0),MATCH(Calculations_actual!$B24,HaverPull!$B$1:$YE$1,0))</f>
        <v>6126.9</v>
      </c>
      <c r="CK24" s="81">
        <f>INDEX(HaverPull!$B:$YE,MATCH(Calculations_actual!CK$9,HaverPull!$B:$B,0),MATCH(Calculations_actual!$B24,HaverPull!$B$1:$YE$1,0))</f>
        <v>6205.9</v>
      </c>
      <c r="CL24" s="81">
        <f>INDEX(HaverPull!$B:$YE,MATCH(Calculations_actual!CL$9,HaverPull!$B:$B,0),MATCH(Calculations_actual!$B24,HaverPull!$B$1:$YE$1,0))</f>
        <v>6264.5</v>
      </c>
      <c r="CM24" s="81">
        <f>INDEX(HaverPull!$B:$YE,MATCH(Calculations_actual!CM$9,HaverPull!$B:$B,0),MATCH(Calculations_actual!$B24,HaverPull!$B$1:$YE$1,0))</f>
        <v>6363.1</v>
      </c>
      <c r="CN24" s="81">
        <f>INDEX(HaverPull!$B:$YE,MATCH(Calculations_actual!CN$9,HaverPull!$B:$B,0),MATCH(Calculations_actual!$B24,HaverPull!$B$1:$YE$1,0))</f>
        <v>6470.8</v>
      </c>
      <c r="CO24" s="81">
        <f>INDEX(HaverPull!$B:$YE,MATCH(Calculations_actual!CO$9,HaverPull!$B:$B,0),MATCH(Calculations_actual!$B24,HaverPull!$B$1:$YE$1,0))</f>
        <v>6566.6</v>
      </c>
      <c r="CP24" s="81">
        <f>INDEX(HaverPull!$B:$YE,MATCH(Calculations_actual!CP$9,HaverPull!$B:$B,0),MATCH(Calculations_actual!$B24,HaverPull!$B$1:$YE$1,0))</f>
        <v>6680.8</v>
      </c>
      <c r="CQ24" s="81">
        <f>INDEX(HaverPull!$B:$YE,MATCH(Calculations_actual!CQ$9,HaverPull!$B:$B,0),MATCH(Calculations_actual!$B24,HaverPull!$B$1:$YE$1,0))</f>
        <v>6729.5</v>
      </c>
      <c r="CR24" s="81">
        <f>INDEX(HaverPull!$B:$YE,MATCH(Calculations_actual!CR$9,HaverPull!$B:$B,0),MATCH(Calculations_actual!$B24,HaverPull!$B$1:$YE$1,0))</f>
        <v>6808.9</v>
      </c>
      <c r="CS24" s="81">
        <f>INDEX(HaverPull!$B:$YE,MATCH(Calculations_actual!CS$9,HaverPull!$B:$B,0),MATCH(Calculations_actual!$B24,HaverPull!$B$1:$YE$1,0))</f>
        <v>6882.1</v>
      </c>
      <c r="CT24" s="81">
        <f>INDEX(HaverPull!$B:$YE,MATCH(Calculations_actual!CT$9,HaverPull!$B:$B,0),MATCH(Calculations_actual!$B24,HaverPull!$B$1:$YE$1,0))</f>
        <v>7013.7</v>
      </c>
      <c r="CU24" s="81">
        <f>INDEX(HaverPull!$B:$YE,MATCH(Calculations_actual!CU$9,HaverPull!$B:$B,0),MATCH(Calculations_actual!$B24,HaverPull!$B$1:$YE$1,0))</f>
        <v>7115.7</v>
      </c>
      <c r="CV24" s="81">
        <f>INDEX(HaverPull!$B:$YE,MATCH(Calculations_actual!CV$9,HaverPull!$B:$B,0),MATCH(Calculations_actual!$B24,HaverPull!$B$1:$YE$1,0))</f>
        <v>7246.9</v>
      </c>
      <c r="CW24" s="81">
        <f>INDEX(HaverPull!$B:$YE,MATCH(Calculations_actual!CW$9,HaverPull!$B:$B,0),MATCH(Calculations_actual!$B24,HaverPull!$B$1:$YE$1,0))</f>
        <v>7331.1</v>
      </c>
      <c r="CX24" s="81">
        <f>INDEX(HaverPull!$B:$YE,MATCH(Calculations_actual!CX$9,HaverPull!$B:$B,0),MATCH(Calculations_actual!$B24,HaverPull!$B$1:$YE$1,0))</f>
        <v>7455.3</v>
      </c>
      <c r="CY24" s="81">
        <f>INDEX(HaverPull!$B:$YE,MATCH(Calculations_actual!CY$9,HaverPull!$B:$B,0),MATCH(Calculations_actual!$B24,HaverPull!$B$1:$YE$1,0))</f>
        <v>7522.3</v>
      </c>
      <c r="CZ24" s="81">
        <f>INDEX(HaverPull!$B:$YE,MATCH(Calculations_actual!CZ$9,HaverPull!$B:$B,0),MATCH(Calculations_actual!$B24,HaverPull!$B$1:$YE$1,0))</f>
        <v>7581</v>
      </c>
      <c r="DA24" s="81">
        <f>INDEX(HaverPull!$B:$YE,MATCH(Calculations_actual!DA$9,HaverPull!$B:$B,0),MATCH(Calculations_actual!$B24,HaverPull!$B$1:$YE$1,0))</f>
        <v>7683.1</v>
      </c>
      <c r="DB24" s="81">
        <f>INDEX(HaverPull!$B:$YE,MATCH(Calculations_actual!DB$9,HaverPull!$B:$B,0),MATCH(Calculations_actual!$B24,HaverPull!$B$1:$YE$1,0))</f>
        <v>7772.6</v>
      </c>
      <c r="DC24" s="81">
        <f>INDEX(HaverPull!$B:$YE,MATCH(Calculations_actual!DC$9,HaverPull!$B:$B,0),MATCH(Calculations_actual!$B24,HaverPull!$B$1:$YE$1,0))</f>
        <v>7868.5</v>
      </c>
      <c r="DD24" s="81">
        <f>INDEX(HaverPull!$B:$YE,MATCH(Calculations_actual!DD$9,HaverPull!$B:$B,0),MATCH(Calculations_actual!$B24,HaverPull!$B$1:$YE$1,0))</f>
        <v>8032.8</v>
      </c>
      <c r="DE24" s="81">
        <f>INDEX(HaverPull!$B:$YE,MATCH(Calculations_actual!DE$9,HaverPull!$B:$B,0),MATCH(Calculations_actual!$B24,HaverPull!$B$1:$YE$1,0))</f>
        <v>8131.4</v>
      </c>
      <c r="DF24" s="81">
        <f>INDEX(HaverPull!$B:$YE,MATCH(Calculations_actual!DF$9,HaverPull!$B:$B,0),MATCH(Calculations_actual!$B24,HaverPull!$B$1:$YE$1,0))</f>
        <v>8259.7999999999993</v>
      </c>
      <c r="DG24" s="81">
        <f>INDEX(HaverPull!$B:$YE,MATCH(Calculations_actual!DG$9,HaverPull!$B:$B,0),MATCH(Calculations_actual!$B24,HaverPull!$B$1:$YE$1,0))</f>
        <v>8362.7000000000007</v>
      </c>
      <c r="DH24" s="81">
        <f>INDEX(HaverPull!$B:$YE,MATCH(Calculations_actual!DH$9,HaverPull!$B:$B,0),MATCH(Calculations_actual!$B24,HaverPull!$B$1:$YE$1,0))</f>
        <v>8518.7999999999993</v>
      </c>
      <c r="DI24" s="81">
        <f>INDEX(HaverPull!$B:$YE,MATCH(Calculations_actual!DI$9,HaverPull!$B:$B,0),MATCH(Calculations_actual!$B24,HaverPull!$B$1:$YE$1,0))</f>
        <v>8662.7999999999993</v>
      </c>
      <c r="DJ24" s="81">
        <f>INDEX(HaverPull!$B:$YE,MATCH(Calculations_actual!DJ$9,HaverPull!$B:$B,0),MATCH(Calculations_actual!$B24,HaverPull!$B$1:$YE$1,0))</f>
        <v>8765.9</v>
      </c>
      <c r="DK24" s="81">
        <f>INDEX(HaverPull!$B:$YE,MATCH(Calculations_actual!DK$9,HaverPull!$B:$B,0),MATCH(Calculations_actual!$B24,HaverPull!$B$1:$YE$1,0))</f>
        <v>8866.5</v>
      </c>
      <c r="DL24" s="81">
        <f>INDEX(HaverPull!$B:$YE,MATCH(Calculations_actual!DL$9,HaverPull!$B:$B,0),MATCH(Calculations_actual!$B24,HaverPull!$B$1:$YE$1,0))</f>
        <v>8969.7000000000007</v>
      </c>
      <c r="DM24" s="81">
        <f>INDEX(HaverPull!$B:$YE,MATCH(Calculations_actual!DM$9,HaverPull!$B:$B,0),MATCH(Calculations_actual!$B24,HaverPull!$B$1:$YE$1,0))</f>
        <v>9121.1</v>
      </c>
      <c r="DN24" s="81">
        <f>INDEX(HaverPull!$B:$YE,MATCH(Calculations_actual!DN$9,HaverPull!$B:$B,0),MATCH(Calculations_actual!$B24,HaverPull!$B$1:$YE$1,0))</f>
        <v>9294</v>
      </c>
      <c r="DO24" s="81">
        <f>INDEX(HaverPull!$B:$YE,MATCH(Calculations_actual!DO$9,HaverPull!$B:$B,0),MATCH(Calculations_actual!$B24,HaverPull!$B$1:$YE$1,0))</f>
        <v>9417.2999999999993</v>
      </c>
      <c r="DP24" s="81">
        <f>INDEX(HaverPull!$B:$YE,MATCH(Calculations_actual!DP$9,HaverPull!$B:$B,0),MATCH(Calculations_actual!$B24,HaverPull!$B$1:$YE$1,0))</f>
        <v>9524.2000000000007</v>
      </c>
      <c r="DQ24" s="81">
        <f>INDEX(HaverPull!$B:$YE,MATCH(Calculations_actual!DQ$9,HaverPull!$B:$B,0),MATCH(Calculations_actual!$B24,HaverPull!$B$1:$YE$1,0))</f>
        <v>9681.9</v>
      </c>
      <c r="DR24" s="81">
        <f>INDEX(HaverPull!$B:$YE,MATCH(Calculations_actual!DR$9,HaverPull!$B:$B,0),MATCH(Calculations_actual!$B24,HaverPull!$B$1:$YE$1,0))</f>
        <v>9899.4</v>
      </c>
      <c r="DS24" s="81">
        <f>INDEX(HaverPull!$B:$YE,MATCH(Calculations_actual!DS$9,HaverPull!$B:$B,0),MATCH(Calculations_actual!$B24,HaverPull!$B$1:$YE$1,0))</f>
        <v>10002.9</v>
      </c>
      <c r="DT24" s="81">
        <f>INDEX(HaverPull!$B:$YE,MATCH(Calculations_actual!DT$9,HaverPull!$B:$B,0),MATCH(Calculations_actual!$B24,HaverPull!$B$1:$YE$1,0))</f>
        <v>10247.700000000001</v>
      </c>
      <c r="DU24" s="81">
        <f>INDEX(HaverPull!$B:$YE,MATCH(Calculations_actual!DU$9,HaverPull!$B:$B,0),MATCH(Calculations_actual!$B24,HaverPull!$B$1:$YE$1,0))</f>
        <v>10319.799999999999</v>
      </c>
      <c r="DV24" s="81">
        <f>INDEX(HaverPull!$B:$YE,MATCH(Calculations_actual!DV$9,HaverPull!$B:$B,0),MATCH(Calculations_actual!$B24,HaverPull!$B$1:$YE$1,0))</f>
        <v>10439</v>
      </c>
      <c r="DW24" s="81">
        <f>INDEX(HaverPull!$B:$YE,MATCH(Calculations_actual!DW$9,HaverPull!$B:$B,0),MATCH(Calculations_actual!$B24,HaverPull!$B$1:$YE$1,0))</f>
        <v>10472.9</v>
      </c>
      <c r="DX24" s="81">
        <f>INDEX(HaverPull!$B:$YE,MATCH(Calculations_actual!DX$9,HaverPull!$B:$B,0),MATCH(Calculations_actual!$B24,HaverPull!$B$1:$YE$1,0))</f>
        <v>10597.8</v>
      </c>
      <c r="DY24" s="81">
        <f>INDEX(HaverPull!$B:$YE,MATCH(Calculations_actual!DY$9,HaverPull!$B:$B,0),MATCH(Calculations_actual!$B24,HaverPull!$B$1:$YE$1,0))</f>
        <v>10596.3</v>
      </c>
      <c r="DZ24" s="81">
        <f>INDEX(HaverPull!$B:$YE,MATCH(Calculations_actual!DZ$9,HaverPull!$B:$B,0),MATCH(Calculations_actual!$B24,HaverPull!$B$1:$YE$1,0))</f>
        <v>10660.3</v>
      </c>
      <c r="EA24" s="81">
        <f>INDEX(HaverPull!$B:$YE,MATCH(Calculations_actual!EA$9,HaverPull!$B:$B,0),MATCH(Calculations_actual!$B24,HaverPull!$B$1:$YE$1,0))</f>
        <v>10789</v>
      </c>
      <c r="EB24" s="81">
        <f>INDEX(HaverPull!$B:$YE,MATCH(Calculations_actual!EB$9,HaverPull!$B:$B,0),MATCH(Calculations_actual!$B24,HaverPull!$B$1:$YE$1,0))</f>
        <v>10893.2</v>
      </c>
      <c r="EC24" s="81">
        <f>INDEX(HaverPull!$B:$YE,MATCH(Calculations_actual!EC$9,HaverPull!$B:$B,0),MATCH(Calculations_actual!$B24,HaverPull!$B$1:$YE$1,0))</f>
        <v>10992.1</v>
      </c>
      <c r="ED24" s="81">
        <f>INDEX(HaverPull!$B:$YE,MATCH(Calculations_actual!ED$9,HaverPull!$B:$B,0),MATCH(Calculations_actual!$B24,HaverPull!$B$1:$YE$1,0))</f>
        <v>11071.5</v>
      </c>
      <c r="EE24" s="81">
        <f>INDEX(HaverPull!$B:$YE,MATCH(Calculations_actual!EE$9,HaverPull!$B:$B,0),MATCH(Calculations_actual!$B24,HaverPull!$B$1:$YE$1,0))</f>
        <v>11183.5</v>
      </c>
      <c r="EF24" s="81">
        <f>INDEX(HaverPull!$B:$YE,MATCH(Calculations_actual!EF$9,HaverPull!$B:$B,0),MATCH(Calculations_actual!$B24,HaverPull!$B$1:$YE$1,0))</f>
        <v>11312.9</v>
      </c>
      <c r="EG24" s="81">
        <f>INDEX(HaverPull!$B:$YE,MATCH(Calculations_actual!EG$9,HaverPull!$B:$B,0),MATCH(Calculations_actual!$B24,HaverPull!$B$1:$YE$1,0))</f>
        <v>11567.3</v>
      </c>
      <c r="EH24" s="81">
        <f>INDEX(HaverPull!$B:$YE,MATCH(Calculations_actual!EH$9,HaverPull!$B:$B,0),MATCH(Calculations_actual!$B24,HaverPull!$B$1:$YE$1,0))</f>
        <v>11769.3</v>
      </c>
      <c r="EI24" s="81">
        <f>INDEX(HaverPull!$B:$YE,MATCH(Calculations_actual!EI$9,HaverPull!$B:$B,0),MATCH(Calculations_actual!$B24,HaverPull!$B$1:$YE$1,0))</f>
        <v>11920.2</v>
      </c>
      <c r="EJ24" s="81">
        <f>INDEX(HaverPull!$B:$YE,MATCH(Calculations_actual!EJ$9,HaverPull!$B:$B,0),MATCH(Calculations_actual!$B24,HaverPull!$B$1:$YE$1,0))</f>
        <v>12109</v>
      </c>
      <c r="EK24" s="81">
        <f>INDEX(HaverPull!$B:$YE,MATCH(Calculations_actual!EK$9,HaverPull!$B:$B,0),MATCH(Calculations_actual!$B24,HaverPull!$B$1:$YE$1,0))</f>
        <v>12303.3</v>
      </c>
      <c r="EL24" s="81">
        <f>INDEX(HaverPull!$B:$YE,MATCH(Calculations_actual!EL$9,HaverPull!$B:$B,0),MATCH(Calculations_actual!$B24,HaverPull!$B$1:$YE$1,0))</f>
        <v>12522.4</v>
      </c>
      <c r="EM24" s="81">
        <f>INDEX(HaverPull!$B:$YE,MATCH(Calculations_actual!EM$9,HaverPull!$B:$B,0),MATCH(Calculations_actual!$B24,HaverPull!$B$1:$YE$1,0))</f>
        <v>12761.3</v>
      </c>
      <c r="EN24" s="81">
        <f>INDEX(HaverPull!$B:$YE,MATCH(Calculations_actual!EN$9,HaverPull!$B:$B,0),MATCH(Calculations_actual!$B24,HaverPull!$B$1:$YE$1,0))</f>
        <v>12910</v>
      </c>
      <c r="EO24" s="81">
        <f>INDEX(HaverPull!$B:$YE,MATCH(Calculations_actual!EO$9,HaverPull!$B:$B,0),MATCH(Calculations_actual!$B24,HaverPull!$B$1:$YE$1,0))</f>
        <v>13142.9</v>
      </c>
      <c r="EP24" s="81">
        <f>INDEX(HaverPull!$B:$YE,MATCH(Calculations_actual!EP$9,HaverPull!$B:$B,0),MATCH(Calculations_actual!$B24,HaverPull!$B$1:$YE$1,0))</f>
        <v>13332.3</v>
      </c>
      <c r="EQ24" s="81">
        <f>INDEX(HaverPull!$B:$YE,MATCH(Calculations_actual!EQ$9,HaverPull!$B:$B,0),MATCH(Calculations_actual!$B24,HaverPull!$B$1:$YE$1,0))</f>
        <v>13603.9</v>
      </c>
      <c r="ER24" s="81">
        <f>INDEX(HaverPull!$B:$YE,MATCH(Calculations_actual!ER$9,HaverPull!$B:$B,0),MATCH(Calculations_actual!$B24,HaverPull!$B$1:$YE$1,0))</f>
        <v>13749.8</v>
      </c>
      <c r="ES24" s="81">
        <f>INDEX(HaverPull!$B:$YE,MATCH(Calculations_actual!ES$9,HaverPull!$B:$B,0),MATCH(Calculations_actual!$B24,HaverPull!$B$1:$YE$1,0))</f>
        <v>13867.5</v>
      </c>
      <c r="ET24" s="81">
        <f>INDEX(HaverPull!$B:$YE,MATCH(Calculations_actual!ET$9,HaverPull!$B:$B,0),MATCH(Calculations_actual!$B24,HaverPull!$B$1:$YE$1,0))</f>
        <v>14037.2</v>
      </c>
      <c r="EU24" s="81">
        <f>INDEX(HaverPull!$B:$YE,MATCH(Calculations_actual!EU$9,HaverPull!$B:$B,0),MATCH(Calculations_actual!$B24,HaverPull!$B$1:$YE$1,0))</f>
        <v>14208.6</v>
      </c>
      <c r="EV24" s="81">
        <f>INDEX(HaverPull!$B:$YE,MATCH(Calculations_actual!EV$9,HaverPull!$B:$B,0),MATCH(Calculations_actual!$B24,HaverPull!$B$1:$YE$1,0))</f>
        <v>14382.4</v>
      </c>
      <c r="EW24" s="81">
        <f>INDEX(HaverPull!$B:$YE,MATCH(Calculations_actual!EW$9,HaverPull!$B:$B,0),MATCH(Calculations_actual!$B24,HaverPull!$B$1:$YE$1,0))</f>
        <v>14535</v>
      </c>
      <c r="EX24" s="81">
        <f>INDEX(HaverPull!$B:$YE,MATCH(Calculations_actual!EX$9,HaverPull!$B:$B,0),MATCH(Calculations_actual!$B24,HaverPull!$B$1:$YE$1,0))</f>
        <v>14681.5</v>
      </c>
      <c r="EY24" s="81">
        <f>INDEX(HaverPull!$B:$YE,MATCH(Calculations_actual!EY$9,HaverPull!$B:$B,0),MATCH(Calculations_actual!$B24,HaverPull!$B$1:$YE$1,0))</f>
        <v>14651</v>
      </c>
      <c r="EZ24" s="81">
        <f>INDEX(HaverPull!$B:$YE,MATCH(Calculations_actual!EZ$9,HaverPull!$B:$B,0),MATCH(Calculations_actual!$B24,HaverPull!$B$1:$YE$1,0))</f>
        <v>14805.6</v>
      </c>
      <c r="FA24" s="81">
        <f>INDEX(HaverPull!$B:$YE,MATCH(Calculations_actual!FA$9,HaverPull!$B:$B,0),MATCH(Calculations_actual!$B24,HaverPull!$B$1:$YE$1,0))</f>
        <v>14835.2</v>
      </c>
      <c r="FB24" s="81">
        <f>INDEX(HaverPull!$B:$YE,MATCH(Calculations_actual!FB$9,HaverPull!$B:$B,0),MATCH(Calculations_actual!$B24,HaverPull!$B$1:$YE$1,0))</f>
        <v>14559.5</v>
      </c>
      <c r="FC24" s="81">
        <f>INDEX(HaverPull!$B:$YE,MATCH(Calculations_actual!FC$9,HaverPull!$B:$B,0),MATCH(Calculations_actual!$B24,HaverPull!$B$1:$YE$1,0))</f>
        <v>14394.5</v>
      </c>
      <c r="FD24" s="81">
        <f>INDEX(HaverPull!$B:$YE,MATCH(Calculations_actual!FD$9,HaverPull!$B:$B,0),MATCH(Calculations_actual!$B24,HaverPull!$B$1:$YE$1,0))</f>
        <v>14352.9</v>
      </c>
      <c r="FE24" s="81">
        <f>INDEX(HaverPull!$B:$YE,MATCH(Calculations_actual!FE$9,HaverPull!$B:$B,0),MATCH(Calculations_actual!$B24,HaverPull!$B$1:$YE$1,0))</f>
        <v>14420.3</v>
      </c>
      <c r="FF24" s="81">
        <f>INDEX(HaverPull!$B:$YE,MATCH(Calculations_actual!FF$9,HaverPull!$B:$B,0),MATCH(Calculations_actual!$B24,HaverPull!$B$1:$YE$1,0))</f>
        <v>14628</v>
      </c>
      <c r="FG24" s="81">
        <f>INDEX(HaverPull!$B:$YE,MATCH(Calculations_actual!FG$9,HaverPull!$B:$B,0),MATCH(Calculations_actual!$B24,HaverPull!$B$1:$YE$1,0))</f>
        <v>14721.4</v>
      </c>
      <c r="FH24" s="81">
        <f>INDEX(HaverPull!$B:$YE,MATCH(Calculations_actual!FH$9,HaverPull!$B:$B,0),MATCH(Calculations_actual!$B24,HaverPull!$B$1:$YE$1,0))</f>
        <v>14926.1</v>
      </c>
      <c r="FI24" s="81">
        <f>INDEX(HaverPull!$B:$YE,MATCH(Calculations_actual!FI$9,HaverPull!$B:$B,0),MATCH(Calculations_actual!$B24,HaverPull!$B$1:$YE$1,0))</f>
        <v>15079.9</v>
      </c>
      <c r="FJ24" s="81">
        <f>INDEX(HaverPull!$B:$YE,MATCH(Calculations_actual!FJ$9,HaverPull!$B:$B,0),MATCH(Calculations_actual!$B24,HaverPull!$B$1:$YE$1,0))</f>
        <v>15240.8</v>
      </c>
      <c r="FK24" s="81">
        <f>INDEX(HaverPull!$B:$YE,MATCH(Calculations_actual!FK$9,HaverPull!$B:$B,0),MATCH(Calculations_actual!$B24,HaverPull!$B$1:$YE$1,0))</f>
        <v>15285.8</v>
      </c>
      <c r="FL24" s="81">
        <f>INDEX(HaverPull!$B:$YE,MATCH(Calculations_actual!FL$9,HaverPull!$B:$B,0),MATCH(Calculations_actual!$B24,HaverPull!$B$1:$YE$1,0))</f>
        <v>15496.2</v>
      </c>
      <c r="FM24" s="81">
        <f>INDEX(HaverPull!$B:$YE,MATCH(Calculations_actual!FM$9,HaverPull!$B:$B,0),MATCH(Calculations_actual!$B24,HaverPull!$B$1:$YE$1,0))</f>
        <v>15591.9</v>
      </c>
      <c r="FN24" s="81">
        <f>INDEX(HaverPull!$B:$YE,MATCH(Calculations_actual!FN$9,HaverPull!$B:$B,0),MATCH(Calculations_actual!$B24,HaverPull!$B$1:$YE$1,0))</f>
        <v>15796.5</v>
      </c>
      <c r="FO24" s="81">
        <f>INDEX(HaverPull!$B:$YE,MATCH(Calculations_actual!FO$9,HaverPull!$B:$B,0),MATCH(Calculations_actual!$B24,HaverPull!$B$1:$YE$1,0))</f>
        <v>16019.8</v>
      </c>
      <c r="FP24" s="81">
        <f>INDEX(HaverPull!$B:$YE,MATCH(Calculations_actual!FP$9,HaverPull!$B:$B,0),MATCH(Calculations_actual!$B24,HaverPull!$B$1:$YE$1,0))</f>
        <v>16152.3</v>
      </c>
      <c r="FQ24" s="81">
        <f>INDEX(HaverPull!$B:$YE,MATCH(Calculations_actual!FQ$9,HaverPull!$B:$B,0),MATCH(Calculations_actual!$B24,HaverPull!$B$1:$YE$1,0))</f>
        <v>16257.2</v>
      </c>
      <c r="FR24" s="81">
        <f>INDEX(HaverPull!$B:$YE,MATCH(Calculations_actual!FR$9,HaverPull!$B:$B,0),MATCH(Calculations_actual!$B24,HaverPull!$B$1:$YE$1,0))</f>
        <v>16358.9</v>
      </c>
      <c r="FS24" s="81">
        <f>INDEX(HaverPull!$B:$YE,MATCH(Calculations_actual!FS$9,HaverPull!$B:$B,0),MATCH(Calculations_actual!$B24,HaverPull!$B$1:$YE$1,0))</f>
        <v>16569.599999999999</v>
      </c>
      <c r="FT24" s="81">
        <f>INDEX(HaverPull!$B:$YE,MATCH(Calculations_actual!FT$9,HaverPull!$B:$B,0),MATCH(Calculations_actual!$B24,HaverPull!$B$1:$YE$1,0))</f>
        <v>16637.900000000001</v>
      </c>
      <c r="FU24" s="81">
        <f>INDEX(HaverPull!$B:$YE,MATCH(Calculations_actual!FU$9,HaverPull!$B:$B,0),MATCH(Calculations_actual!$B24,HaverPull!$B$1:$YE$1,0))</f>
        <v>16848.7</v>
      </c>
      <c r="FV24" s="81">
        <f>INDEX(HaverPull!$B:$YE,MATCH(Calculations_actual!FV$9,HaverPull!$B:$B,0),MATCH(Calculations_actual!$B24,HaverPull!$B$1:$YE$1,0))</f>
        <v>17083.099999999999</v>
      </c>
      <c r="FW24" s="81">
        <f>INDEX(HaverPull!$B:$YE,MATCH(Calculations_actual!FW$9,HaverPull!$B:$B,0),MATCH(Calculations_actual!$B24,HaverPull!$B$1:$YE$1,0))</f>
        <v>17102.900000000001</v>
      </c>
      <c r="FX24" s="81">
        <f>INDEX(HaverPull!$B:$YE,MATCH(Calculations_actual!FX$9,HaverPull!$B:$B,0),MATCH(Calculations_actual!$B24,HaverPull!$B$1:$YE$1,0))</f>
        <v>17425.8</v>
      </c>
      <c r="FY24" s="81">
        <f>INDEX(HaverPull!$B:$YE,MATCH(Calculations_actual!FY$9,HaverPull!$B:$B,0),MATCH(Calculations_actual!$B24,HaverPull!$B$1:$YE$1,0))</f>
        <v>17719.8</v>
      </c>
      <c r="FZ24" s="81">
        <f>INDEX(HaverPull!$B:$YE,MATCH(Calculations_actual!FZ$9,HaverPull!$B:$B,0),MATCH(Calculations_actual!$B24,HaverPull!$B$1:$YE$1,0))</f>
        <v>17838.5</v>
      </c>
      <c r="GA24" s="81">
        <f>INDEX(HaverPull!$B:$YE,MATCH(Calculations_actual!GA$9,HaverPull!$B:$B,0),MATCH(Calculations_actual!$B24,HaverPull!$B$1:$YE$1,0))</f>
        <v>17970.400000000001</v>
      </c>
      <c r="GB24" s="81">
        <f>INDEX(HaverPull!$B:$YE,MATCH(Calculations_actual!GB$9,HaverPull!$B:$B,0),MATCH(Calculations_actual!$B24,HaverPull!$B$1:$YE$1,0))</f>
        <v>18221.3</v>
      </c>
      <c r="GC24" s="81">
        <f>INDEX(HaverPull!$B:$YE,MATCH(Calculations_actual!GC$9,HaverPull!$B:$B,0),MATCH(Calculations_actual!$B24,HaverPull!$B$1:$YE$1,0))</f>
        <v>18331.099999999999</v>
      </c>
      <c r="GD24" s="81">
        <f>INDEX(HaverPull!$B:$YE,MATCH(Calculations_actual!GD$9,HaverPull!$B:$B,0),MATCH(Calculations_actual!$B24,HaverPull!$B$1:$YE$1,0))</f>
        <v>18354.400000000001</v>
      </c>
      <c r="GE24" s="81">
        <f>INDEX(HaverPull!$B:$YE,MATCH(Calculations_actual!GE$9,HaverPull!$B:$B,0),MATCH(Calculations_actual!$B24,HaverPull!$B$1:$YE$1,0))</f>
        <v>18409.099999999999</v>
      </c>
      <c r="GF24" s="81">
        <f>INDEX(HaverPull!$B:$YE,MATCH(Calculations_actual!GF$9,HaverPull!$B:$B,0),MATCH(Calculations_actual!$B24,HaverPull!$B$1:$YE$1,0))</f>
        <v>18640.7</v>
      </c>
      <c r="GG24" s="81">
        <f>INDEX(HaverPull!$B:$YE,MATCH(Calculations_actual!GG$9,HaverPull!$B:$B,0),MATCH(Calculations_actual!$B24,HaverPull!$B$1:$YE$1,0))</f>
        <v>18799.599999999999</v>
      </c>
      <c r="GH24" s="81">
        <f>INDEX(HaverPull!$B:$YE,MATCH(Calculations_actual!GH$9,HaverPull!$B:$B,0),MATCH(Calculations_actual!$B24,HaverPull!$B$1:$YE$1,0))</f>
        <v>18979.2</v>
      </c>
      <c r="GI24" s="81">
        <f>INDEX(HaverPull!$B:$YE,MATCH(Calculations_actual!GI$9,HaverPull!$B:$B,0),MATCH(Calculations_actual!$B24,HaverPull!$B$1:$YE$1,0))</f>
        <v>19162.599999999999</v>
      </c>
      <c r="GJ24" s="81">
        <f>INDEX(HaverPull!$B:$YE,MATCH(Calculations_actual!GJ$9,HaverPull!$B:$B,0),MATCH(Calculations_actual!$B24,HaverPull!$B$1:$YE$1,0))</f>
        <v>19359.099999999999</v>
      </c>
      <c r="GK24" s="81">
        <f>INDEX(HaverPull!$B:$YE,MATCH(Calculations_actual!GK$9,HaverPull!$B:$B,0),MATCH(Calculations_actual!$B24,HaverPull!$B$1:$YE$1,0))</f>
        <v>19588.099999999999</v>
      </c>
      <c r="GL24" s="81">
        <f>INDEX(HaverPull!$B:$YE,MATCH(Calculations_actual!GL$9,HaverPull!$B:$B,0),MATCH(Calculations_actual!$B24,HaverPull!$B$1:$YE$1,0))</f>
        <v>19831.8</v>
      </c>
      <c r="GM24" s="81">
        <f>INDEX(HaverPull!$B:$YE,MATCH(Calculations_actual!GM$9,HaverPull!$B:$B,0),MATCH(Calculations_actual!$B24,HaverPull!$B$1:$YE$1,0))</f>
        <v>20041</v>
      </c>
      <c r="GN24" s="81">
        <f>INDEX(HaverPull!$B:$YE,MATCH(Calculations_actual!GN$9,HaverPull!$B:$B,0),MATCH(Calculations_actual!$B24,HaverPull!$B$1:$YE$1,0))</f>
        <v>20402.5</v>
      </c>
      <c r="GO24" s="81" t="e">
        <f>INDEX(HaverPull!$B:$YE,MATCH(Calculations_actual!GO$9,HaverPull!$B:$B,0),MATCH(Calculations_actual!$B24,HaverPull!$B$1:$YE$1,0))</f>
        <v>#N/A</v>
      </c>
      <c r="GP24" s="81" t="e">
        <f>INDEX(HaverPull!$B:$YE,MATCH(Calculations_actual!GP$9,HaverPull!$B:$B,0),MATCH(Calculations_actual!$B24,HaverPull!$B$1:$YE$1,0))</f>
        <v>#N/A</v>
      </c>
      <c r="GQ24" s="81" t="e">
        <f>INDEX(HaverPull!$B:$YE,MATCH(Calculations_actual!GQ$9,HaverPull!$B:$B,0),MATCH(Calculations_actual!$B24,HaverPull!$B$1:$YE$1,0))</f>
        <v>#N/A</v>
      </c>
      <c r="GR24" s="81" t="e">
        <f>INDEX(HaverPull!$B:$YE,MATCH(Calculations_actual!GR$9,HaverPull!$B:$B,0),MATCH(Calculations_actual!$B24,HaverPull!$B$1:$YE$1,0))</f>
        <v>#N/A</v>
      </c>
      <c r="GS24" s="81" t="e">
        <f>INDEX(HaverPull!$B:$YE,MATCH(Calculations_actual!GS$9,HaverPull!$B:$B,0),MATCH(Calculations_actual!$B24,HaverPull!$B$1:$YE$1,0))</f>
        <v>#N/A</v>
      </c>
      <c r="GT24" s="81" t="e">
        <f>INDEX(HaverPull!$B:$YE,MATCH(Calculations_actual!GT$9,HaverPull!$B:$B,0),MATCH(Calculations_actual!$B24,HaverPull!$B$1:$YE$1,0))</f>
        <v>#N/A</v>
      </c>
      <c r="GU24" s="81" t="e">
        <f>INDEX(HaverPull!$B:$YE,MATCH(Calculations_actual!GU$9,HaverPull!$B:$B,0),MATCH(Calculations_actual!$B24,HaverPull!$B$1:$YE$1,0))</f>
        <v>#N/A</v>
      </c>
      <c r="GV24" s="81" t="e">
        <f>INDEX(HaverPull!$B:$YE,MATCH(Calculations_actual!GV$9,HaverPull!$B:$B,0),MATCH(Calculations_actual!$B24,HaverPull!$B$1:$YE$1,0))</f>
        <v>#N/A</v>
      </c>
    </row>
    <row r="25" spans="1:204">
      <c r="A25" s="7" t="s">
        <v>184</v>
      </c>
      <c r="B25" s="81" t="s">
        <v>162</v>
      </c>
      <c r="C25" s="81">
        <f>INDEX(HaverPull!$B:$YE,MATCH(Calculations_actual!C$9,HaverPull!$B:$B,0),MATCH(Calculations_actual!$B25,HaverPull!$B$1:$YE$1,0))</f>
        <v>-0.48</v>
      </c>
      <c r="D25" s="81">
        <f>INDEX(HaverPull!$B:$YE,MATCH(Calculations_actual!D$9,HaverPull!$B:$B,0),MATCH(Calculations_actual!$B25,HaverPull!$B$1:$YE$1,0))</f>
        <v>-1.1100000000000001</v>
      </c>
      <c r="E25" s="81">
        <f>INDEX(HaverPull!$B:$YE,MATCH(Calculations_actual!E$9,HaverPull!$B:$B,0),MATCH(Calculations_actual!$B25,HaverPull!$B$1:$YE$1,0))</f>
        <v>0.4</v>
      </c>
      <c r="F25" s="81">
        <f>INDEX(HaverPull!$B:$YE,MATCH(Calculations_actual!F$9,HaverPull!$B:$B,0),MATCH(Calculations_actual!$B25,HaverPull!$B$1:$YE$1,0))</f>
        <v>0.06</v>
      </c>
      <c r="G25" s="81">
        <f>INDEX(HaverPull!$B:$YE,MATCH(Calculations_actual!G$9,HaverPull!$B:$B,0),MATCH(Calculations_actual!$B25,HaverPull!$B$1:$YE$1,0))</f>
        <v>-1.31</v>
      </c>
      <c r="H25" s="81">
        <f>INDEX(HaverPull!$B:$YE,MATCH(Calculations_actual!H$9,HaverPull!$B:$B,0),MATCH(Calculations_actual!$B25,HaverPull!$B$1:$YE$1,0))</f>
        <v>-0.21</v>
      </c>
      <c r="I25" s="81">
        <f>INDEX(HaverPull!$B:$YE,MATCH(Calculations_actual!I$9,HaverPull!$B:$B,0),MATCH(Calculations_actual!$B25,HaverPull!$B$1:$YE$1,0))</f>
        <v>-0.05</v>
      </c>
      <c r="J25" s="81">
        <f>INDEX(HaverPull!$B:$YE,MATCH(Calculations_actual!J$9,HaverPull!$B:$B,0),MATCH(Calculations_actual!$B25,HaverPull!$B$1:$YE$1,0))</f>
        <v>-0.66</v>
      </c>
      <c r="K25" s="81">
        <f>INDEX(HaverPull!$B:$YE,MATCH(Calculations_actual!K$9,HaverPull!$B:$B,0),MATCH(Calculations_actual!$B25,HaverPull!$B$1:$YE$1,0))</f>
        <v>0.52</v>
      </c>
      <c r="L25" s="81">
        <f>INDEX(HaverPull!$B:$YE,MATCH(Calculations_actual!L$9,HaverPull!$B:$B,0),MATCH(Calculations_actual!$B25,HaverPull!$B$1:$YE$1,0))</f>
        <v>0.41</v>
      </c>
      <c r="M25" s="81">
        <f>INDEX(HaverPull!$B:$YE,MATCH(Calculations_actual!M$9,HaverPull!$B:$B,0),MATCH(Calculations_actual!$B25,HaverPull!$B$1:$YE$1,0))</f>
        <v>-1.72</v>
      </c>
      <c r="N25" s="81">
        <f>INDEX(HaverPull!$B:$YE,MATCH(Calculations_actual!N$9,HaverPull!$B:$B,0),MATCH(Calculations_actual!$B25,HaverPull!$B$1:$YE$1,0))</f>
        <v>0.77</v>
      </c>
      <c r="O25" s="81">
        <f>INDEX(HaverPull!$B:$YE,MATCH(Calculations_actual!O$9,HaverPull!$B:$B,0),MATCH(Calculations_actual!$B25,HaverPull!$B$1:$YE$1,0))</f>
        <v>0.84</v>
      </c>
      <c r="P25" s="81">
        <f>INDEX(HaverPull!$B:$YE,MATCH(Calculations_actual!P$9,HaverPull!$B:$B,0),MATCH(Calculations_actual!$B25,HaverPull!$B$1:$YE$1,0))</f>
        <v>-0.59</v>
      </c>
      <c r="Q25" s="81">
        <f>INDEX(HaverPull!$B:$YE,MATCH(Calculations_actual!Q$9,HaverPull!$B:$B,0),MATCH(Calculations_actual!$B25,HaverPull!$B$1:$YE$1,0))</f>
        <v>-1</v>
      </c>
      <c r="R25" s="81">
        <f>INDEX(HaverPull!$B:$YE,MATCH(Calculations_actual!R$9,HaverPull!$B:$B,0),MATCH(Calculations_actual!$B25,HaverPull!$B$1:$YE$1,0))</f>
        <v>0.63</v>
      </c>
      <c r="S25" s="81">
        <f>INDEX(HaverPull!$B:$YE,MATCH(Calculations_actual!S$9,HaverPull!$B:$B,0),MATCH(Calculations_actual!$B25,HaverPull!$B$1:$YE$1,0))</f>
        <v>1.52</v>
      </c>
      <c r="T25" s="81">
        <f>INDEX(HaverPull!$B:$YE,MATCH(Calculations_actual!T$9,HaverPull!$B:$B,0),MATCH(Calculations_actual!$B25,HaverPull!$B$1:$YE$1,0))</f>
        <v>0.43</v>
      </c>
      <c r="U25" s="81">
        <f>INDEX(HaverPull!$B:$YE,MATCH(Calculations_actual!U$9,HaverPull!$B:$B,0),MATCH(Calculations_actual!$B25,HaverPull!$B$1:$YE$1,0))</f>
        <v>0.2</v>
      </c>
      <c r="V25" s="81">
        <f>INDEX(HaverPull!$B:$YE,MATCH(Calculations_actual!V$9,HaverPull!$B:$B,0),MATCH(Calculations_actual!$B25,HaverPull!$B$1:$YE$1,0))</f>
        <v>0.45</v>
      </c>
      <c r="W25" s="81">
        <f>INDEX(HaverPull!$B:$YE,MATCH(Calculations_actual!W$9,HaverPull!$B:$B,0),MATCH(Calculations_actual!$B25,HaverPull!$B$1:$YE$1,0))</f>
        <v>1.03</v>
      </c>
      <c r="X25" s="81">
        <f>INDEX(HaverPull!$B:$YE,MATCH(Calculations_actual!X$9,HaverPull!$B:$B,0),MATCH(Calculations_actual!$B25,HaverPull!$B$1:$YE$1,0))</f>
        <v>-0.74</v>
      </c>
      <c r="Y25" s="81">
        <f>INDEX(HaverPull!$B:$YE,MATCH(Calculations_actual!Y$9,HaverPull!$B:$B,0),MATCH(Calculations_actual!$B25,HaverPull!$B$1:$YE$1,0))</f>
        <v>1.75</v>
      </c>
      <c r="Z25" s="81">
        <f>INDEX(HaverPull!$B:$YE,MATCH(Calculations_actual!Z$9,HaverPull!$B:$B,0),MATCH(Calculations_actual!$B25,HaverPull!$B$1:$YE$1,0))</f>
        <v>0.82</v>
      </c>
      <c r="AA25" s="81">
        <f>INDEX(HaverPull!$B:$YE,MATCH(Calculations_actual!AA$9,HaverPull!$B:$B,0),MATCH(Calculations_actual!$B25,HaverPull!$B$1:$YE$1,0))</f>
        <v>0.18</v>
      </c>
      <c r="AB25" s="81">
        <f>INDEX(HaverPull!$B:$YE,MATCH(Calculations_actual!AB$9,HaverPull!$B:$B,0),MATCH(Calculations_actual!$B25,HaverPull!$B$1:$YE$1,0))</f>
        <v>-0.97</v>
      </c>
      <c r="AC25" s="81">
        <f>INDEX(HaverPull!$B:$YE,MATCH(Calculations_actual!AC$9,HaverPull!$B:$B,0),MATCH(Calculations_actual!$B25,HaverPull!$B$1:$YE$1,0))</f>
        <v>-0.24</v>
      </c>
      <c r="AD25" s="81">
        <f>INDEX(HaverPull!$B:$YE,MATCH(Calculations_actual!AD$9,HaverPull!$B:$B,0),MATCH(Calculations_actual!$B25,HaverPull!$B$1:$YE$1,0))</f>
        <v>-0.02</v>
      </c>
      <c r="AE25" s="81">
        <f>INDEX(HaverPull!$B:$YE,MATCH(Calculations_actual!AE$9,HaverPull!$B:$B,0),MATCH(Calculations_actual!$B25,HaverPull!$B$1:$YE$1,0))</f>
        <v>0.76</v>
      </c>
      <c r="AF25" s="81">
        <f>INDEX(HaverPull!$B:$YE,MATCH(Calculations_actual!AF$9,HaverPull!$B:$B,0),MATCH(Calculations_actual!$B25,HaverPull!$B$1:$YE$1,0))</f>
        <v>0.81</v>
      </c>
      <c r="AG25" s="81">
        <f>INDEX(HaverPull!$B:$YE,MATCH(Calculations_actual!AG$9,HaverPull!$B:$B,0),MATCH(Calculations_actual!$B25,HaverPull!$B$1:$YE$1,0))</f>
        <v>0.35</v>
      </c>
      <c r="AH25" s="81">
        <f>INDEX(HaverPull!$B:$YE,MATCH(Calculations_actual!AH$9,HaverPull!$B:$B,0),MATCH(Calculations_actual!$B25,HaverPull!$B$1:$YE$1,0))</f>
        <v>-0.23</v>
      </c>
      <c r="AI25" s="81">
        <f>INDEX(HaverPull!$B:$YE,MATCH(Calculations_actual!AI$9,HaverPull!$B:$B,0),MATCH(Calculations_actual!$B25,HaverPull!$B$1:$YE$1,0))</f>
        <v>-0.03</v>
      </c>
      <c r="AJ25" s="81">
        <f>INDEX(HaverPull!$B:$YE,MATCH(Calculations_actual!AJ$9,HaverPull!$B:$B,0),MATCH(Calculations_actual!$B25,HaverPull!$B$1:$YE$1,0))</f>
        <v>2.13</v>
      </c>
      <c r="AK25" s="81">
        <f>INDEX(HaverPull!$B:$YE,MATCH(Calculations_actual!AK$9,HaverPull!$B:$B,0),MATCH(Calculations_actual!$B25,HaverPull!$B$1:$YE$1,0))</f>
        <v>0.73</v>
      </c>
      <c r="AL25" s="81">
        <f>INDEX(HaverPull!$B:$YE,MATCH(Calculations_actual!AL$9,HaverPull!$B:$B,0),MATCH(Calculations_actual!$B25,HaverPull!$B$1:$YE$1,0))</f>
        <v>0.73</v>
      </c>
      <c r="AM25" s="81">
        <f>INDEX(HaverPull!$B:$YE,MATCH(Calculations_actual!AM$9,HaverPull!$B:$B,0),MATCH(Calculations_actual!$B25,HaverPull!$B$1:$YE$1,0))</f>
        <v>-0.79</v>
      </c>
      <c r="AN25" s="81">
        <f>INDEX(HaverPull!$B:$YE,MATCH(Calculations_actual!AN$9,HaverPull!$B:$B,0),MATCH(Calculations_actual!$B25,HaverPull!$B$1:$YE$1,0))</f>
        <v>0.77</v>
      </c>
      <c r="AO25" s="81">
        <f>INDEX(HaverPull!$B:$YE,MATCH(Calculations_actual!AO$9,HaverPull!$B:$B,0),MATCH(Calculations_actual!$B25,HaverPull!$B$1:$YE$1,0))</f>
        <v>0.24</v>
      </c>
      <c r="AP25" s="81">
        <f>INDEX(HaverPull!$B:$YE,MATCH(Calculations_actual!AP$9,HaverPull!$B:$B,0),MATCH(Calculations_actual!$B25,HaverPull!$B$1:$YE$1,0))</f>
        <v>0.52</v>
      </c>
      <c r="AQ25" s="81">
        <f>INDEX(HaverPull!$B:$YE,MATCH(Calculations_actual!AQ$9,HaverPull!$B:$B,0),MATCH(Calculations_actual!$B25,HaverPull!$B$1:$YE$1,0))</f>
        <v>1.18</v>
      </c>
      <c r="AR25" s="81">
        <f>INDEX(HaverPull!$B:$YE,MATCH(Calculations_actual!AR$9,HaverPull!$B:$B,0),MATCH(Calculations_actual!$B25,HaverPull!$B$1:$YE$1,0))</f>
        <v>0.18</v>
      </c>
      <c r="AS25" s="81">
        <f>INDEX(HaverPull!$B:$YE,MATCH(Calculations_actual!AS$9,HaverPull!$B:$B,0),MATCH(Calculations_actual!$B25,HaverPull!$B$1:$YE$1,0))</f>
        <v>-1.1499999999999999</v>
      </c>
      <c r="AT25" s="81">
        <f>INDEX(HaverPull!$B:$YE,MATCH(Calculations_actual!AT$9,HaverPull!$B:$B,0),MATCH(Calculations_actual!$B25,HaverPull!$B$1:$YE$1,0))</f>
        <v>0</v>
      </c>
      <c r="AU25" s="81">
        <f>INDEX(HaverPull!$B:$YE,MATCH(Calculations_actual!AU$9,HaverPull!$B:$B,0),MATCH(Calculations_actual!$B25,HaverPull!$B$1:$YE$1,0))</f>
        <v>1.1100000000000001</v>
      </c>
      <c r="AV25" s="81">
        <f>INDEX(HaverPull!$B:$YE,MATCH(Calculations_actual!AV$9,HaverPull!$B:$B,0),MATCH(Calculations_actual!$B25,HaverPull!$B$1:$YE$1,0))</f>
        <v>0.16</v>
      </c>
      <c r="AW25" s="81">
        <f>INDEX(HaverPull!$B:$YE,MATCH(Calculations_actual!AW$9,HaverPull!$B:$B,0),MATCH(Calculations_actual!$B25,HaverPull!$B$1:$YE$1,0))</f>
        <v>-0.26</v>
      </c>
      <c r="AX25" s="81">
        <f>INDEX(HaverPull!$B:$YE,MATCH(Calculations_actual!AX$9,HaverPull!$B:$B,0),MATCH(Calculations_actual!$B25,HaverPull!$B$1:$YE$1,0))</f>
        <v>1.05</v>
      </c>
      <c r="AY25" s="81">
        <f>INDEX(HaverPull!$B:$YE,MATCH(Calculations_actual!AY$9,HaverPull!$B:$B,0),MATCH(Calculations_actual!$B25,HaverPull!$B$1:$YE$1,0))</f>
        <v>-0.05</v>
      </c>
      <c r="AZ25" s="81">
        <f>INDEX(HaverPull!$B:$YE,MATCH(Calculations_actual!AZ$9,HaverPull!$B:$B,0),MATCH(Calculations_actual!$B25,HaverPull!$B$1:$YE$1,0))</f>
        <v>0.34</v>
      </c>
      <c r="BA25" s="81">
        <f>INDEX(HaverPull!$B:$YE,MATCH(Calculations_actual!BA$9,HaverPull!$B:$B,0),MATCH(Calculations_actual!$B25,HaverPull!$B$1:$YE$1,0))</f>
        <v>0.68</v>
      </c>
      <c r="BB25" s="81">
        <f>INDEX(HaverPull!$B:$YE,MATCH(Calculations_actual!BB$9,HaverPull!$B:$B,0),MATCH(Calculations_actual!$B25,HaverPull!$B$1:$YE$1,0))</f>
        <v>1.3</v>
      </c>
      <c r="BC25" s="81">
        <f>INDEX(HaverPull!$B:$YE,MATCH(Calculations_actual!BC$9,HaverPull!$B:$B,0),MATCH(Calculations_actual!$B25,HaverPull!$B$1:$YE$1,0))</f>
        <v>0.81</v>
      </c>
      <c r="BD25" s="81">
        <f>INDEX(HaverPull!$B:$YE,MATCH(Calculations_actual!BD$9,HaverPull!$B:$B,0),MATCH(Calculations_actual!$B25,HaverPull!$B$1:$YE$1,0))</f>
        <v>0.73</v>
      </c>
      <c r="BE25" s="81">
        <f>INDEX(HaverPull!$B:$YE,MATCH(Calculations_actual!BE$9,HaverPull!$B:$B,0),MATCH(Calculations_actual!$B25,HaverPull!$B$1:$YE$1,0))</f>
        <v>1.49</v>
      </c>
      <c r="BF25" s="81">
        <f>INDEX(HaverPull!$B:$YE,MATCH(Calculations_actual!BF$9,HaverPull!$B:$B,0),MATCH(Calculations_actual!$B25,HaverPull!$B$1:$YE$1,0))</f>
        <v>-1.3</v>
      </c>
      <c r="BG25" s="81">
        <f>INDEX(HaverPull!$B:$YE,MATCH(Calculations_actual!BG$9,HaverPull!$B:$B,0),MATCH(Calculations_actual!$B25,HaverPull!$B$1:$YE$1,0))</f>
        <v>0.92</v>
      </c>
      <c r="BH25" s="81">
        <f>INDEX(HaverPull!$B:$YE,MATCH(Calculations_actual!BH$9,HaverPull!$B:$B,0),MATCH(Calculations_actual!$B25,HaverPull!$B$1:$YE$1,0))</f>
        <v>1.82</v>
      </c>
      <c r="BI25" s="81">
        <f>INDEX(HaverPull!$B:$YE,MATCH(Calculations_actual!BI$9,HaverPull!$B:$B,0),MATCH(Calculations_actual!$B25,HaverPull!$B$1:$YE$1,0))</f>
        <v>0.69</v>
      </c>
      <c r="BJ25" s="81">
        <f>INDEX(HaverPull!$B:$YE,MATCH(Calculations_actual!BJ$9,HaverPull!$B:$B,0),MATCH(Calculations_actual!$B25,HaverPull!$B$1:$YE$1,0))</f>
        <v>1.74</v>
      </c>
      <c r="BK25" s="81">
        <f>INDEX(HaverPull!$B:$YE,MATCH(Calculations_actual!BK$9,HaverPull!$B:$B,0),MATCH(Calculations_actual!$B25,HaverPull!$B$1:$YE$1,0))</f>
        <v>0.92</v>
      </c>
      <c r="BL25" s="81">
        <f>INDEX(HaverPull!$B:$YE,MATCH(Calculations_actual!BL$9,HaverPull!$B:$B,0),MATCH(Calculations_actual!$B25,HaverPull!$B$1:$YE$1,0))</f>
        <v>1.85</v>
      </c>
      <c r="BM25" s="81">
        <f>INDEX(HaverPull!$B:$YE,MATCH(Calculations_actual!BM$9,HaverPull!$B:$B,0),MATCH(Calculations_actual!$B25,HaverPull!$B$1:$YE$1,0))</f>
        <v>1.93</v>
      </c>
      <c r="BN25" s="81">
        <f>INDEX(HaverPull!$B:$YE,MATCH(Calculations_actual!BN$9,HaverPull!$B:$B,0),MATCH(Calculations_actual!$B25,HaverPull!$B$1:$YE$1,0))</f>
        <v>0.35</v>
      </c>
      <c r="BO25" s="81">
        <f>INDEX(HaverPull!$B:$YE,MATCH(Calculations_actual!BO$9,HaverPull!$B:$B,0),MATCH(Calculations_actual!$B25,HaverPull!$B$1:$YE$1,0))</f>
        <v>0.66</v>
      </c>
      <c r="BP25" s="81">
        <f>INDEX(HaverPull!$B:$YE,MATCH(Calculations_actual!BP$9,HaverPull!$B:$B,0),MATCH(Calculations_actual!$B25,HaverPull!$B$1:$YE$1,0))</f>
        <v>1.75</v>
      </c>
      <c r="BQ25" s="81">
        <f>INDEX(HaverPull!$B:$YE,MATCH(Calculations_actual!BQ$9,HaverPull!$B:$B,0),MATCH(Calculations_actual!$B25,HaverPull!$B$1:$YE$1,0))</f>
        <v>1.87</v>
      </c>
      <c r="BR25" s="81">
        <f>INDEX(HaverPull!$B:$YE,MATCH(Calculations_actual!BR$9,HaverPull!$B:$B,0),MATCH(Calculations_actual!$B25,HaverPull!$B$1:$YE$1,0))</f>
        <v>-0.33</v>
      </c>
      <c r="BS25" s="81">
        <f>INDEX(HaverPull!$B:$YE,MATCH(Calculations_actual!BS$9,HaverPull!$B:$B,0),MATCH(Calculations_actual!$B25,HaverPull!$B$1:$YE$1,0))</f>
        <v>0.54</v>
      </c>
      <c r="BT25" s="81">
        <f>INDEX(HaverPull!$B:$YE,MATCH(Calculations_actual!BT$9,HaverPull!$B:$B,0),MATCH(Calculations_actual!$B25,HaverPull!$B$1:$YE$1,0))</f>
        <v>0.7</v>
      </c>
      <c r="BU25" s="81">
        <f>INDEX(HaverPull!$B:$YE,MATCH(Calculations_actual!BU$9,HaverPull!$B:$B,0),MATCH(Calculations_actual!$B25,HaverPull!$B$1:$YE$1,0))</f>
        <v>0.13</v>
      </c>
      <c r="BV25" s="81">
        <f>INDEX(HaverPull!$B:$YE,MATCH(Calculations_actual!BV$9,HaverPull!$B:$B,0),MATCH(Calculations_actual!$B25,HaverPull!$B$1:$YE$1,0))</f>
        <v>1.33</v>
      </c>
      <c r="BW25" s="81">
        <f>INDEX(HaverPull!$B:$YE,MATCH(Calculations_actual!BW$9,HaverPull!$B:$B,0),MATCH(Calculations_actual!$B25,HaverPull!$B$1:$YE$1,0))</f>
        <v>-0.67</v>
      </c>
      <c r="BX25" s="81">
        <f>INDEX(HaverPull!$B:$YE,MATCH(Calculations_actual!BX$9,HaverPull!$B:$B,0),MATCH(Calculations_actual!$B25,HaverPull!$B$1:$YE$1,0))</f>
        <v>0.28999999999999998</v>
      </c>
      <c r="BY25" s="81">
        <f>INDEX(HaverPull!$B:$YE,MATCH(Calculations_actual!BY$9,HaverPull!$B:$B,0),MATCH(Calculations_actual!$B25,HaverPull!$B$1:$YE$1,0))</f>
        <v>0.03</v>
      </c>
      <c r="BZ25" s="81">
        <f>INDEX(HaverPull!$B:$YE,MATCH(Calculations_actual!BZ$9,HaverPull!$B:$B,0),MATCH(Calculations_actual!$B25,HaverPull!$B$1:$YE$1,0))</f>
        <v>1.62</v>
      </c>
      <c r="CA25" s="81">
        <f>INDEX(HaverPull!$B:$YE,MATCH(Calculations_actual!CA$9,HaverPull!$B:$B,0),MATCH(Calculations_actual!$B25,HaverPull!$B$1:$YE$1,0))</f>
        <v>-0.34</v>
      </c>
      <c r="CB25" s="81">
        <f>INDEX(HaverPull!$B:$YE,MATCH(Calculations_actual!CB$9,HaverPull!$B:$B,0),MATCH(Calculations_actual!$B25,HaverPull!$B$1:$YE$1,0))</f>
        <v>1.26</v>
      </c>
      <c r="CC25" s="81">
        <f>INDEX(HaverPull!$B:$YE,MATCH(Calculations_actual!CC$9,HaverPull!$B:$B,0),MATCH(Calculations_actual!$B25,HaverPull!$B$1:$YE$1,0))</f>
        <v>0.75</v>
      </c>
      <c r="CD25" s="81">
        <f>INDEX(HaverPull!$B:$YE,MATCH(Calculations_actual!CD$9,HaverPull!$B:$B,0),MATCH(Calculations_actual!$B25,HaverPull!$B$1:$YE$1,0))</f>
        <v>0.42</v>
      </c>
      <c r="CE25" s="81">
        <f>INDEX(HaverPull!$B:$YE,MATCH(Calculations_actual!CE$9,HaverPull!$B:$B,0),MATCH(Calculations_actual!$B25,HaverPull!$B$1:$YE$1,0))</f>
        <v>1.33</v>
      </c>
      <c r="CF25" s="81">
        <f>INDEX(HaverPull!$B:$YE,MATCH(Calculations_actual!CF$9,HaverPull!$B:$B,0),MATCH(Calculations_actual!$B25,HaverPull!$B$1:$YE$1,0))</f>
        <v>0.13</v>
      </c>
      <c r="CG25" s="81">
        <f>INDEX(HaverPull!$B:$YE,MATCH(Calculations_actual!CG$9,HaverPull!$B:$B,0),MATCH(Calculations_actual!$B25,HaverPull!$B$1:$YE$1,0))</f>
        <v>0.13</v>
      </c>
      <c r="CH25" s="81">
        <f>INDEX(HaverPull!$B:$YE,MATCH(Calculations_actual!CH$9,HaverPull!$B:$B,0),MATCH(Calculations_actual!$B25,HaverPull!$B$1:$YE$1,0))</f>
        <v>0.55000000000000004</v>
      </c>
      <c r="CI25" s="81">
        <f>INDEX(HaverPull!$B:$YE,MATCH(Calculations_actual!CI$9,HaverPull!$B:$B,0),MATCH(Calculations_actual!$B25,HaverPull!$B$1:$YE$1,0))</f>
        <v>0.49</v>
      </c>
      <c r="CJ25" s="81">
        <f>INDEX(HaverPull!$B:$YE,MATCH(Calculations_actual!CJ$9,HaverPull!$B:$B,0),MATCH(Calculations_actual!$B25,HaverPull!$B$1:$YE$1,0))</f>
        <v>0.35</v>
      </c>
      <c r="CK25" s="81">
        <f>INDEX(HaverPull!$B:$YE,MATCH(Calculations_actual!CK$9,HaverPull!$B:$B,0),MATCH(Calculations_actual!$B25,HaverPull!$B$1:$YE$1,0))</f>
        <v>-0.23</v>
      </c>
      <c r="CL25" s="81">
        <f>INDEX(HaverPull!$B:$YE,MATCH(Calculations_actual!CL$9,HaverPull!$B:$B,0),MATCH(Calculations_actual!$B25,HaverPull!$B$1:$YE$1,0))</f>
        <v>-0.61</v>
      </c>
      <c r="CM25" s="81">
        <f>INDEX(HaverPull!$B:$YE,MATCH(Calculations_actual!CM$9,HaverPull!$B:$B,0),MATCH(Calculations_actual!$B25,HaverPull!$B$1:$YE$1,0))</f>
        <v>0.77</v>
      </c>
      <c r="CN25" s="81">
        <f>INDEX(HaverPull!$B:$YE,MATCH(Calculations_actual!CN$9,HaverPull!$B:$B,0),MATCH(Calculations_actual!$B25,HaverPull!$B$1:$YE$1,0))</f>
        <v>-0.14000000000000001</v>
      </c>
      <c r="CO25" s="81">
        <f>INDEX(HaverPull!$B:$YE,MATCH(Calculations_actual!CO$9,HaverPull!$B:$B,0),MATCH(Calculations_actual!$B25,HaverPull!$B$1:$YE$1,0))</f>
        <v>0.55000000000000004</v>
      </c>
      <c r="CP25" s="81">
        <f>INDEX(HaverPull!$B:$YE,MATCH(Calculations_actual!CP$9,HaverPull!$B:$B,0),MATCH(Calculations_actual!$B25,HaverPull!$B$1:$YE$1,0))</f>
        <v>0.01</v>
      </c>
      <c r="CQ25" s="81">
        <f>INDEX(HaverPull!$B:$YE,MATCH(Calculations_actual!CQ$9,HaverPull!$B:$B,0),MATCH(Calculations_actual!$B25,HaverPull!$B$1:$YE$1,0))</f>
        <v>-1.01</v>
      </c>
      <c r="CR25" s="81">
        <f>INDEX(HaverPull!$B:$YE,MATCH(Calculations_actual!CR$9,HaverPull!$B:$B,0),MATCH(Calculations_actual!$B25,HaverPull!$B$1:$YE$1,0))</f>
        <v>0.01</v>
      </c>
      <c r="CS25" s="81">
        <f>INDEX(HaverPull!$B:$YE,MATCH(Calculations_actual!CS$9,HaverPull!$B:$B,0),MATCH(Calculations_actual!$B25,HaverPull!$B$1:$YE$1,0))</f>
        <v>0.11</v>
      </c>
      <c r="CT25" s="81">
        <f>INDEX(HaverPull!$B:$YE,MATCH(Calculations_actual!CT$9,HaverPull!$B:$B,0),MATCH(Calculations_actual!$B25,HaverPull!$B$1:$YE$1,0))</f>
        <v>0.28999999999999998</v>
      </c>
      <c r="CU25" s="81">
        <f>INDEX(HaverPull!$B:$YE,MATCH(Calculations_actual!CU$9,HaverPull!$B:$B,0),MATCH(Calculations_actual!$B25,HaverPull!$B$1:$YE$1,0))</f>
        <v>-0.97</v>
      </c>
      <c r="CV25" s="81">
        <f>INDEX(HaverPull!$B:$YE,MATCH(Calculations_actual!CV$9,HaverPull!$B:$B,0),MATCH(Calculations_actual!$B25,HaverPull!$B$1:$YE$1,0))</f>
        <v>0.4</v>
      </c>
      <c r="CW25" s="81">
        <f>INDEX(HaverPull!$B:$YE,MATCH(Calculations_actual!CW$9,HaverPull!$B:$B,0),MATCH(Calculations_actual!$B25,HaverPull!$B$1:$YE$1,0))</f>
        <v>1.3</v>
      </c>
      <c r="CX25" s="81">
        <f>INDEX(HaverPull!$B:$YE,MATCH(Calculations_actual!CX$9,HaverPull!$B:$B,0),MATCH(Calculations_actual!$B25,HaverPull!$B$1:$YE$1,0))</f>
        <v>-0.66</v>
      </c>
      <c r="CY25" s="81">
        <f>INDEX(HaverPull!$B:$YE,MATCH(Calculations_actual!CY$9,HaverPull!$B:$B,0),MATCH(Calculations_actual!$B25,HaverPull!$B$1:$YE$1,0))</f>
        <v>0.28000000000000003</v>
      </c>
      <c r="CZ25" s="81">
        <f>INDEX(HaverPull!$B:$YE,MATCH(Calculations_actual!CZ$9,HaverPull!$B:$B,0),MATCH(Calculations_actual!$B25,HaverPull!$B$1:$YE$1,0))</f>
        <v>0.26</v>
      </c>
      <c r="DA25" s="81">
        <f>INDEX(HaverPull!$B:$YE,MATCH(Calculations_actual!DA$9,HaverPull!$B:$B,0),MATCH(Calculations_actual!$B25,HaverPull!$B$1:$YE$1,0))</f>
        <v>-0.19</v>
      </c>
      <c r="DB25" s="81">
        <f>INDEX(HaverPull!$B:$YE,MATCH(Calculations_actual!DB$9,HaverPull!$B:$B,0),MATCH(Calculations_actual!$B25,HaverPull!$B$1:$YE$1,0))</f>
        <v>-0.78</v>
      </c>
      <c r="DC25" s="81">
        <f>INDEX(HaverPull!$B:$YE,MATCH(Calculations_actual!DC$9,HaverPull!$B:$B,0),MATCH(Calculations_actual!$B25,HaverPull!$B$1:$YE$1,0))</f>
        <v>0.51</v>
      </c>
      <c r="DD25" s="81">
        <f>INDEX(HaverPull!$B:$YE,MATCH(Calculations_actual!DD$9,HaverPull!$B:$B,0),MATCH(Calculations_actual!$B25,HaverPull!$B$1:$YE$1,0))</f>
        <v>0.96</v>
      </c>
      <c r="DE25" s="81">
        <f>INDEX(HaverPull!$B:$YE,MATCH(Calculations_actual!DE$9,HaverPull!$B:$B,0),MATCH(Calculations_actual!$B25,HaverPull!$B$1:$YE$1,0))</f>
        <v>0.01</v>
      </c>
      <c r="DF25" s="81">
        <f>INDEX(HaverPull!$B:$YE,MATCH(Calculations_actual!DF$9,HaverPull!$B:$B,0),MATCH(Calculations_actual!$B25,HaverPull!$B$1:$YE$1,0))</f>
        <v>0.52</v>
      </c>
      <c r="DG25" s="81">
        <f>INDEX(HaverPull!$B:$YE,MATCH(Calculations_actual!DG$9,HaverPull!$B:$B,0),MATCH(Calculations_actual!$B25,HaverPull!$B$1:$YE$1,0))</f>
        <v>-0.38</v>
      </c>
      <c r="DH25" s="81">
        <f>INDEX(HaverPull!$B:$YE,MATCH(Calculations_actual!DH$9,HaverPull!$B:$B,0),MATCH(Calculations_actual!$B25,HaverPull!$B$1:$YE$1,0))</f>
        <v>0.96</v>
      </c>
      <c r="DI25" s="81">
        <f>INDEX(HaverPull!$B:$YE,MATCH(Calculations_actual!DI$9,HaverPull!$B:$B,0),MATCH(Calculations_actual!$B25,HaverPull!$B$1:$YE$1,0))</f>
        <v>0.34</v>
      </c>
      <c r="DJ25" s="81">
        <f>INDEX(HaverPull!$B:$YE,MATCH(Calculations_actual!DJ$9,HaverPull!$B:$B,0),MATCH(Calculations_actual!$B25,HaverPull!$B$1:$YE$1,0))</f>
        <v>0.37</v>
      </c>
      <c r="DK25" s="81">
        <f>INDEX(HaverPull!$B:$YE,MATCH(Calculations_actual!DK$9,HaverPull!$B:$B,0),MATCH(Calculations_actual!$B25,HaverPull!$B$1:$YE$1,0))</f>
        <v>-0.25</v>
      </c>
      <c r="DL25" s="81">
        <f>INDEX(HaverPull!$B:$YE,MATCH(Calculations_actual!DL$9,HaverPull!$B:$B,0),MATCH(Calculations_actual!$B25,HaverPull!$B$1:$YE$1,0))</f>
        <v>1.25</v>
      </c>
      <c r="DM25" s="81">
        <f>INDEX(HaverPull!$B:$YE,MATCH(Calculations_actual!DM$9,HaverPull!$B:$B,0),MATCH(Calculations_actual!$B25,HaverPull!$B$1:$YE$1,0))</f>
        <v>0.56000000000000005</v>
      </c>
      <c r="DN25" s="81">
        <f>INDEX(HaverPull!$B:$YE,MATCH(Calculations_actual!DN$9,HaverPull!$B:$B,0),MATCH(Calculations_actual!$B25,HaverPull!$B$1:$YE$1,0))</f>
        <v>0.45</v>
      </c>
      <c r="DO25" s="81">
        <f>INDEX(HaverPull!$B:$YE,MATCH(Calculations_actual!DO$9,HaverPull!$B:$B,0),MATCH(Calculations_actual!$B25,HaverPull!$B$1:$YE$1,0))</f>
        <v>0.5</v>
      </c>
      <c r="DP25" s="81">
        <f>INDEX(HaverPull!$B:$YE,MATCH(Calculations_actual!DP$9,HaverPull!$B:$B,0),MATCH(Calculations_actual!$B25,HaverPull!$B$1:$YE$1,0))</f>
        <v>0.28000000000000003</v>
      </c>
      <c r="DQ25" s="81">
        <f>INDEX(HaverPull!$B:$YE,MATCH(Calculations_actual!DQ$9,HaverPull!$B:$B,0),MATCH(Calculations_actual!$B25,HaverPull!$B$1:$YE$1,0))</f>
        <v>0.88</v>
      </c>
      <c r="DR25" s="81">
        <f>INDEX(HaverPull!$B:$YE,MATCH(Calculations_actual!DR$9,HaverPull!$B:$B,0),MATCH(Calculations_actual!$B25,HaverPull!$B$1:$YE$1,0))</f>
        <v>1.1499999999999999</v>
      </c>
      <c r="DS25" s="81">
        <f>INDEX(HaverPull!$B:$YE,MATCH(Calculations_actual!DS$9,HaverPull!$B:$B,0),MATCH(Calculations_actual!$B25,HaverPull!$B$1:$YE$1,0))</f>
        <v>-0.51</v>
      </c>
      <c r="DT25" s="81">
        <f>INDEX(HaverPull!$B:$YE,MATCH(Calculations_actual!DT$9,HaverPull!$B:$B,0),MATCH(Calculations_actual!$B25,HaverPull!$B$1:$YE$1,0))</f>
        <v>0.72</v>
      </c>
      <c r="DU25" s="81">
        <f>INDEX(HaverPull!$B:$YE,MATCH(Calculations_actual!DU$9,HaverPull!$B:$B,0),MATCH(Calculations_actual!$B25,HaverPull!$B$1:$YE$1,0))</f>
        <v>-0.31</v>
      </c>
      <c r="DV25" s="81">
        <f>INDEX(HaverPull!$B:$YE,MATCH(Calculations_actual!DV$9,HaverPull!$B:$B,0),MATCH(Calculations_actual!$B25,HaverPull!$B$1:$YE$1,0))</f>
        <v>0.43</v>
      </c>
      <c r="DW25" s="81">
        <f>INDEX(HaverPull!$B:$YE,MATCH(Calculations_actual!DW$9,HaverPull!$B:$B,0),MATCH(Calculations_actual!$B25,HaverPull!$B$1:$YE$1,0))</f>
        <v>1.1000000000000001</v>
      </c>
      <c r="DX25" s="81">
        <f>INDEX(HaverPull!$B:$YE,MATCH(Calculations_actual!DX$9,HaverPull!$B:$B,0),MATCH(Calculations_actual!$B25,HaverPull!$B$1:$YE$1,0))</f>
        <v>1.27</v>
      </c>
      <c r="DY25" s="81">
        <f>INDEX(HaverPull!$B:$YE,MATCH(Calculations_actual!DY$9,HaverPull!$B:$B,0),MATCH(Calculations_actual!$B25,HaverPull!$B$1:$YE$1,0))</f>
        <v>-0.08</v>
      </c>
      <c r="DZ25" s="81">
        <f>INDEX(HaverPull!$B:$YE,MATCH(Calculations_actual!DZ$9,HaverPull!$B:$B,0),MATCH(Calculations_actual!$B25,HaverPull!$B$1:$YE$1,0))</f>
        <v>1.21</v>
      </c>
      <c r="EA25" s="81">
        <f>INDEX(HaverPull!$B:$YE,MATCH(Calculations_actual!EA$9,HaverPull!$B:$B,0),MATCH(Calculations_actual!$B25,HaverPull!$B$1:$YE$1,0))</f>
        <v>1.29</v>
      </c>
      <c r="EB25" s="81">
        <f>INDEX(HaverPull!$B:$YE,MATCH(Calculations_actual!EB$9,HaverPull!$B:$B,0),MATCH(Calculations_actual!$B25,HaverPull!$B$1:$YE$1,0))</f>
        <v>0.57999999999999996</v>
      </c>
      <c r="EC25" s="81">
        <f>INDEX(HaverPull!$B:$YE,MATCH(Calculations_actual!EC$9,HaverPull!$B:$B,0),MATCH(Calculations_actual!$B25,HaverPull!$B$1:$YE$1,0))</f>
        <v>0.4</v>
      </c>
      <c r="ED25" s="81">
        <f>INDEX(HaverPull!$B:$YE,MATCH(Calculations_actual!ED$9,HaverPull!$B:$B,0),MATCH(Calculations_actual!$B25,HaverPull!$B$1:$YE$1,0))</f>
        <v>0.59</v>
      </c>
      <c r="EE25" s="81">
        <f>INDEX(HaverPull!$B:$YE,MATCH(Calculations_actual!EE$9,HaverPull!$B:$B,0),MATCH(Calculations_actual!$B25,HaverPull!$B$1:$YE$1,0))</f>
        <v>0.09</v>
      </c>
      <c r="EF25" s="81">
        <f>INDEX(HaverPull!$B:$YE,MATCH(Calculations_actual!EF$9,HaverPull!$B:$B,0),MATCH(Calculations_actual!$B25,HaverPull!$B$1:$YE$1,0))</f>
        <v>0.74</v>
      </c>
      <c r="EG25" s="81">
        <f>INDEX(HaverPull!$B:$YE,MATCH(Calculations_actual!EG$9,HaverPull!$B:$B,0),MATCH(Calculations_actual!$B25,HaverPull!$B$1:$YE$1,0))</f>
        <v>0.2</v>
      </c>
      <c r="EH25" s="81">
        <f>INDEX(HaverPull!$B:$YE,MATCH(Calculations_actual!EH$9,HaverPull!$B:$B,0),MATCH(Calculations_actual!$B25,HaverPull!$B$1:$YE$1,0))</f>
        <v>0.48</v>
      </c>
      <c r="EI25" s="81">
        <f>INDEX(HaverPull!$B:$YE,MATCH(Calculations_actual!EI$9,HaverPull!$B:$B,0),MATCH(Calculations_actual!$B25,HaverPull!$B$1:$YE$1,0))</f>
        <v>0.34</v>
      </c>
      <c r="EJ25" s="81">
        <f>INDEX(HaverPull!$B:$YE,MATCH(Calculations_actual!EJ$9,HaverPull!$B:$B,0),MATCH(Calculations_actual!$B25,HaverPull!$B$1:$YE$1,0))</f>
        <v>0.21</v>
      </c>
      <c r="EK25" s="81">
        <f>INDEX(HaverPull!$B:$YE,MATCH(Calculations_actual!EK$9,HaverPull!$B:$B,0),MATCH(Calculations_actual!$B25,HaverPull!$B$1:$YE$1,0))</f>
        <v>0.15</v>
      </c>
      <c r="EL25" s="81">
        <f>INDEX(HaverPull!$B:$YE,MATCH(Calculations_actual!EL$9,HaverPull!$B:$B,0),MATCH(Calculations_actual!$B25,HaverPull!$B$1:$YE$1,0))</f>
        <v>-0.03</v>
      </c>
      <c r="EM25" s="81">
        <f>INDEX(HaverPull!$B:$YE,MATCH(Calculations_actual!EM$9,HaverPull!$B:$B,0),MATCH(Calculations_actual!$B25,HaverPull!$B$1:$YE$1,0))</f>
        <v>0.4</v>
      </c>
      <c r="EN25" s="81">
        <f>INDEX(HaverPull!$B:$YE,MATCH(Calculations_actual!EN$9,HaverPull!$B:$B,0),MATCH(Calculations_actual!$B25,HaverPull!$B$1:$YE$1,0))</f>
        <v>-0.04</v>
      </c>
      <c r="EO25" s="81">
        <f>INDEX(HaverPull!$B:$YE,MATCH(Calculations_actual!EO$9,HaverPull!$B:$B,0),MATCH(Calculations_actual!$B25,HaverPull!$B$1:$YE$1,0))</f>
        <v>0.25</v>
      </c>
      <c r="EP25" s="81">
        <f>INDEX(HaverPull!$B:$YE,MATCH(Calculations_actual!EP$9,HaverPull!$B:$B,0),MATCH(Calculations_actual!$B25,HaverPull!$B$1:$YE$1,0))</f>
        <v>0.05</v>
      </c>
      <c r="EQ25" s="81">
        <f>INDEX(HaverPull!$B:$YE,MATCH(Calculations_actual!EQ$9,HaverPull!$B:$B,0),MATCH(Calculations_actual!$B25,HaverPull!$B$1:$YE$1,0))</f>
        <v>0.96</v>
      </c>
      <c r="ER25" s="81">
        <f>INDEX(HaverPull!$B:$YE,MATCH(Calculations_actual!ER$9,HaverPull!$B:$B,0),MATCH(Calculations_actual!$B25,HaverPull!$B$1:$YE$1,0))</f>
        <v>-0.03</v>
      </c>
      <c r="ES25" s="81">
        <f>INDEX(HaverPull!$B:$YE,MATCH(Calculations_actual!ES$9,HaverPull!$B:$B,0),MATCH(Calculations_actual!$B25,HaverPull!$B$1:$YE$1,0))</f>
        <v>-0.11</v>
      </c>
      <c r="ET25" s="81">
        <f>INDEX(HaverPull!$B:$YE,MATCH(Calculations_actual!ET$9,HaverPull!$B:$B,0),MATCH(Calculations_actual!$B25,HaverPull!$B$1:$YE$1,0))</f>
        <v>0.64</v>
      </c>
      <c r="EU25" s="81">
        <f>INDEX(HaverPull!$B:$YE,MATCH(Calculations_actual!EU$9,HaverPull!$B:$B,0),MATCH(Calculations_actual!$B25,HaverPull!$B$1:$YE$1,0))</f>
        <v>0.13</v>
      </c>
      <c r="EV25" s="81">
        <f>INDEX(HaverPull!$B:$YE,MATCH(Calculations_actual!EV$9,HaverPull!$B:$B,0),MATCH(Calculations_actual!$B25,HaverPull!$B$1:$YE$1,0))</f>
        <v>0.71</v>
      </c>
      <c r="EW25" s="81">
        <f>INDEX(HaverPull!$B:$YE,MATCH(Calculations_actual!EW$9,HaverPull!$B:$B,0),MATCH(Calculations_actual!$B25,HaverPull!$B$1:$YE$1,0))</f>
        <v>0.35</v>
      </c>
      <c r="EX25" s="81">
        <f>INDEX(HaverPull!$B:$YE,MATCH(Calculations_actual!EX$9,HaverPull!$B:$B,0),MATCH(Calculations_actual!$B25,HaverPull!$B$1:$YE$1,0))</f>
        <v>0.6</v>
      </c>
      <c r="EY25" s="81">
        <f>INDEX(HaverPull!$B:$YE,MATCH(Calculations_actual!EY$9,HaverPull!$B:$B,0),MATCH(Calculations_actual!$B25,HaverPull!$B$1:$YE$1,0))</f>
        <v>0.17</v>
      </c>
      <c r="EZ25" s="81">
        <f>INDEX(HaverPull!$B:$YE,MATCH(Calculations_actual!EZ$9,HaverPull!$B:$B,0),MATCH(Calculations_actual!$B25,HaverPull!$B$1:$YE$1,0))</f>
        <v>0.68</v>
      </c>
      <c r="FA25" s="81">
        <f>INDEX(HaverPull!$B:$YE,MATCH(Calculations_actual!FA$9,HaverPull!$B:$B,0),MATCH(Calculations_actual!$B25,HaverPull!$B$1:$YE$1,0))</f>
        <v>0.64</v>
      </c>
      <c r="FB25" s="81">
        <f>INDEX(HaverPull!$B:$YE,MATCH(Calculations_actual!FB$9,HaverPull!$B:$B,0),MATCH(Calculations_actual!$B25,HaverPull!$B$1:$YE$1,0))</f>
        <v>0.55000000000000004</v>
      </c>
      <c r="FC25" s="81">
        <f>INDEX(HaverPull!$B:$YE,MATCH(Calculations_actual!FC$9,HaverPull!$B:$B,0),MATCH(Calculations_actual!$B25,HaverPull!$B$1:$YE$1,0))</f>
        <v>0.92</v>
      </c>
      <c r="FD25" s="81">
        <f>INDEX(HaverPull!$B:$YE,MATCH(Calculations_actual!FD$9,HaverPull!$B:$B,0),MATCH(Calculations_actual!$B25,HaverPull!$B$1:$YE$1,0))</f>
        <v>1.22</v>
      </c>
      <c r="FE25" s="81">
        <f>INDEX(HaverPull!$B:$YE,MATCH(Calculations_actual!FE$9,HaverPull!$B:$B,0),MATCH(Calculations_actual!$B25,HaverPull!$B$1:$YE$1,0))</f>
        <v>0.23</v>
      </c>
      <c r="FF25" s="81">
        <f>INDEX(HaverPull!$B:$YE,MATCH(Calculations_actual!FF$9,HaverPull!$B:$B,0),MATCH(Calculations_actual!$B25,HaverPull!$B$1:$YE$1,0))</f>
        <v>0.17</v>
      </c>
      <c r="FG25" s="81">
        <f>INDEX(HaverPull!$B:$YE,MATCH(Calculations_actual!FG$9,HaverPull!$B:$B,0),MATCH(Calculations_actual!$B25,HaverPull!$B$1:$YE$1,0))</f>
        <v>-0.33</v>
      </c>
      <c r="FH25" s="81">
        <f>INDEX(HaverPull!$B:$YE,MATCH(Calculations_actual!FH$9,HaverPull!$B:$B,0),MATCH(Calculations_actual!$B25,HaverPull!$B$1:$YE$1,0))</f>
        <v>0.3</v>
      </c>
      <c r="FI25" s="81">
        <f>INDEX(HaverPull!$B:$YE,MATCH(Calculations_actual!FI$9,HaverPull!$B:$B,0),MATCH(Calculations_actual!$B25,HaverPull!$B$1:$YE$1,0))</f>
        <v>-0.56999999999999995</v>
      </c>
      <c r="FJ25" s="81">
        <f>INDEX(HaverPull!$B:$YE,MATCH(Calculations_actual!FJ$9,HaverPull!$B:$B,0),MATCH(Calculations_actual!$B25,HaverPull!$B$1:$YE$1,0))</f>
        <v>-0.52</v>
      </c>
      <c r="FK25" s="81">
        <f>INDEX(HaverPull!$B:$YE,MATCH(Calculations_actual!FK$9,HaverPull!$B:$B,0),MATCH(Calculations_actual!$B25,HaverPull!$B$1:$YE$1,0))</f>
        <v>-1.01</v>
      </c>
      <c r="FL25" s="81">
        <f>INDEX(HaverPull!$B:$YE,MATCH(Calculations_actual!FL$9,HaverPull!$B:$B,0),MATCH(Calculations_actual!$B25,HaverPull!$B$1:$YE$1,0))</f>
        <v>-0.55000000000000004</v>
      </c>
      <c r="FM25" s="81">
        <f>INDEX(HaverPull!$B:$YE,MATCH(Calculations_actual!FM$9,HaverPull!$B:$B,0),MATCH(Calculations_actual!$B25,HaverPull!$B$1:$YE$1,0))</f>
        <v>-1.1599999999999999</v>
      </c>
      <c r="FN25" s="81">
        <f>INDEX(HaverPull!$B:$YE,MATCH(Calculations_actual!FN$9,HaverPull!$B:$B,0),MATCH(Calculations_actual!$B25,HaverPull!$B$1:$YE$1,0))</f>
        <v>-0.04</v>
      </c>
      <c r="FO25" s="81">
        <f>INDEX(HaverPull!$B:$YE,MATCH(Calculations_actual!FO$9,HaverPull!$B:$B,0),MATCH(Calculations_actual!$B25,HaverPull!$B$1:$YE$1,0))</f>
        <v>-0.34</v>
      </c>
      <c r="FP25" s="81">
        <f>INDEX(HaverPull!$B:$YE,MATCH(Calculations_actual!FP$9,HaverPull!$B:$B,0),MATCH(Calculations_actual!$B25,HaverPull!$B$1:$YE$1,0))</f>
        <v>-0.41</v>
      </c>
      <c r="FQ25" s="81">
        <f>INDEX(HaverPull!$B:$YE,MATCH(Calculations_actual!FQ$9,HaverPull!$B:$B,0),MATCH(Calculations_actual!$B25,HaverPull!$B$1:$YE$1,0))</f>
        <v>-0.12</v>
      </c>
      <c r="FR25" s="81">
        <f>INDEX(HaverPull!$B:$YE,MATCH(Calculations_actual!FR$9,HaverPull!$B:$B,0),MATCH(Calculations_actual!$B25,HaverPull!$B$1:$YE$1,0))</f>
        <v>-0.76</v>
      </c>
      <c r="FS25" s="81">
        <f>INDEX(HaverPull!$B:$YE,MATCH(Calculations_actual!FS$9,HaverPull!$B:$B,0),MATCH(Calculations_actual!$B25,HaverPull!$B$1:$YE$1,0))</f>
        <v>-0.68</v>
      </c>
      <c r="FT25" s="81">
        <f>INDEX(HaverPull!$B:$YE,MATCH(Calculations_actual!FT$9,HaverPull!$B:$B,0),MATCH(Calculations_actual!$B25,HaverPull!$B$1:$YE$1,0))</f>
        <v>-0.13</v>
      </c>
      <c r="FU25" s="81">
        <f>INDEX(HaverPull!$B:$YE,MATCH(Calculations_actual!FU$9,HaverPull!$B:$B,0),MATCH(Calculations_actual!$B25,HaverPull!$B$1:$YE$1,0))</f>
        <v>-0.4</v>
      </c>
      <c r="FV25" s="81">
        <f>INDEX(HaverPull!$B:$YE,MATCH(Calculations_actual!FV$9,HaverPull!$B:$B,0),MATCH(Calculations_actual!$B25,HaverPull!$B$1:$YE$1,0))</f>
        <v>-0.57999999999999996</v>
      </c>
      <c r="FW25" s="81">
        <f>INDEX(HaverPull!$B:$YE,MATCH(Calculations_actual!FW$9,HaverPull!$B:$B,0),MATCH(Calculations_actual!$B25,HaverPull!$B$1:$YE$1,0))</f>
        <v>-0.26</v>
      </c>
      <c r="FX25" s="81">
        <f>INDEX(HaverPull!$B:$YE,MATCH(Calculations_actual!FX$9,HaverPull!$B:$B,0),MATCH(Calculations_actual!$B25,HaverPull!$B$1:$YE$1,0))</f>
        <v>0</v>
      </c>
      <c r="FY25" s="81">
        <f>INDEX(HaverPull!$B:$YE,MATCH(Calculations_actual!FY$9,HaverPull!$B:$B,0),MATCH(Calculations_actual!$B25,HaverPull!$B$1:$YE$1,0))</f>
        <v>0.51</v>
      </c>
      <c r="FZ25" s="81">
        <f>INDEX(HaverPull!$B:$YE,MATCH(Calculations_actual!FZ$9,HaverPull!$B:$B,0),MATCH(Calculations_actual!$B25,HaverPull!$B$1:$YE$1,0))</f>
        <v>-7.0000000000000007E-2</v>
      </c>
      <c r="GA25" s="81">
        <f>INDEX(HaverPull!$B:$YE,MATCH(Calculations_actual!GA$9,HaverPull!$B:$B,0),MATCH(Calculations_actual!$B25,HaverPull!$B$1:$YE$1,0))</f>
        <v>0.4</v>
      </c>
      <c r="GB25" s="81">
        <f>INDEX(HaverPull!$B:$YE,MATCH(Calculations_actual!GB$9,HaverPull!$B:$B,0),MATCH(Calculations_actual!$B25,HaverPull!$B$1:$YE$1,0))</f>
        <v>0.7</v>
      </c>
      <c r="GC25" s="81">
        <f>INDEX(HaverPull!$B:$YE,MATCH(Calculations_actual!GC$9,HaverPull!$B:$B,0),MATCH(Calculations_actual!$B25,HaverPull!$B$1:$YE$1,0))</f>
        <v>0.33</v>
      </c>
      <c r="GD25" s="81">
        <f>INDEX(HaverPull!$B:$YE,MATCH(Calculations_actual!GD$9,HaverPull!$B:$B,0),MATCH(Calculations_actual!$B25,HaverPull!$B$1:$YE$1,0))</f>
        <v>0.12</v>
      </c>
      <c r="GE25" s="81">
        <f>INDEX(HaverPull!$B:$YE,MATCH(Calculations_actual!GE$9,HaverPull!$B:$B,0),MATCH(Calculations_actual!$B25,HaverPull!$B$1:$YE$1,0))</f>
        <v>0.6</v>
      </c>
      <c r="GF25" s="81">
        <f>INDEX(HaverPull!$B:$YE,MATCH(Calculations_actual!GF$9,HaverPull!$B:$B,0),MATCH(Calculations_actual!$B25,HaverPull!$B$1:$YE$1,0))</f>
        <v>-0.15</v>
      </c>
      <c r="GG25" s="81">
        <f>INDEX(HaverPull!$B:$YE,MATCH(Calculations_actual!GG$9,HaverPull!$B:$B,0),MATCH(Calculations_actual!$B25,HaverPull!$B$1:$YE$1,0))</f>
        <v>0.17</v>
      </c>
      <c r="GH25" s="81">
        <f>INDEX(HaverPull!$B:$YE,MATCH(Calculations_actual!GH$9,HaverPull!$B:$B,0),MATCH(Calculations_actual!$B25,HaverPull!$B$1:$YE$1,0))</f>
        <v>0.03</v>
      </c>
      <c r="GI25" s="81">
        <f>INDEX(HaverPull!$B:$YE,MATCH(Calculations_actual!GI$9,HaverPull!$B:$B,0),MATCH(Calculations_actual!$B25,HaverPull!$B$1:$YE$1,0))</f>
        <v>-0.13</v>
      </c>
      <c r="GJ25" s="81">
        <f>INDEX(HaverPull!$B:$YE,MATCH(Calculations_actual!GJ$9,HaverPull!$B:$B,0),MATCH(Calculations_actual!$B25,HaverPull!$B$1:$YE$1,0))</f>
        <v>0.01</v>
      </c>
      <c r="GK25" s="81">
        <f>INDEX(HaverPull!$B:$YE,MATCH(Calculations_actual!GK$9,HaverPull!$B:$B,0),MATCH(Calculations_actual!$B25,HaverPull!$B$1:$YE$1,0))</f>
        <v>-0.18</v>
      </c>
      <c r="GL25" s="81">
        <f>INDEX(HaverPull!$B:$YE,MATCH(Calculations_actual!GL$9,HaverPull!$B:$B,0),MATCH(Calculations_actual!$B25,HaverPull!$B$1:$YE$1,0))</f>
        <v>0.41</v>
      </c>
      <c r="GM25" s="81">
        <f>INDEX(HaverPull!$B:$YE,MATCH(Calculations_actual!GM$9,HaverPull!$B:$B,0),MATCH(Calculations_actual!$B25,HaverPull!$B$1:$YE$1,0))</f>
        <v>0.27</v>
      </c>
      <c r="GN25" s="81">
        <f>INDEX(HaverPull!$B:$YE,MATCH(Calculations_actual!GN$9,HaverPull!$B:$B,0),MATCH(Calculations_actual!$B25,HaverPull!$B$1:$YE$1,0))</f>
        <v>0.37</v>
      </c>
      <c r="GO25" s="81" t="e">
        <f>INDEX(HaverPull!$B:$YE,MATCH(Calculations_actual!GO$9,HaverPull!$B:$B,0),MATCH(Calculations_actual!$B25,HaverPull!$B$1:$YE$1,0))</f>
        <v>#N/A</v>
      </c>
      <c r="GP25" s="81" t="e">
        <f>INDEX(HaverPull!$B:$YE,MATCH(Calculations_actual!GP$9,HaverPull!$B:$B,0),MATCH(Calculations_actual!$B25,HaverPull!$B$1:$YE$1,0))</f>
        <v>#N/A</v>
      </c>
      <c r="GQ25" s="81" t="e">
        <f>INDEX(HaverPull!$B:$YE,MATCH(Calculations_actual!GQ$9,HaverPull!$B:$B,0),MATCH(Calculations_actual!$B25,HaverPull!$B$1:$YE$1,0))</f>
        <v>#N/A</v>
      </c>
      <c r="GR25" s="81" t="e">
        <f>INDEX(HaverPull!$B:$YE,MATCH(Calculations_actual!GR$9,HaverPull!$B:$B,0),MATCH(Calculations_actual!$B25,HaverPull!$B$1:$YE$1,0))</f>
        <v>#N/A</v>
      </c>
      <c r="GS25" s="81" t="e">
        <f>INDEX(HaverPull!$B:$YE,MATCH(Calculations_actual!GS$9,HaverPull!$B:$B,0),MATCH(Calculations_actual!$B25,HaverPull!$B$1:$YE$1,0))</f>
        <v>#N/A</v>
      </c>
      <c r="GT25" s="81" t="e">
        <f>INDEX(HaverPull!$B:$YE,MATCH(Calculations_actual!GT$9,HaverPull!$B:$B,0),MATCH(Calculations_actual!$B25,HaverPull!$B$1:$YE$1,0))</f>
        <v>#N/A</v>
      </c>
      <c r="GU25" s="81" t="e">
        <f>INDEX(HaverPull!$B:$YE,MATCH(Calculations_actual!GU$9,HaverPull!$B:$B,0),MATCH(Calculations_actual!$B25,HaverPull!$B$1:$YE$1,0))</f>
        <v>#N/A</v>
      </c>
      <c r="GV25" s="81" t="e">
        <f>INDEX(HaverPull!$B:$YE,MATCH(Calculations_actual!GV$9,HaverPull!$B:$B,0),MATCH(Calculations_actual!$B25,HaverPull!$B$1:$YE$1,0))</f>
        <v>#N/A</v>
      </c>
    </row>
    <row r="26" spans="1:204">
      <c r="A26" s="7" t="s">
        <v>199</v>
      </c>
      <c r="B26" s="81" t="s">
        <v>202</v>
      </c>
      <c r="C26" s="81">
        <f>INDEX(HaverPull!$B:$YE,MATCH(Calculations_actual!C$9,HaverPull!$B:$B,0),MATCH(Calculations_actual!$B26,HaverPull!$B$1:$YE$1,0))</f>
        <v>247.9</v>
      </c>
      <c r="D26" s="81">
        <f>INDEX(HaverPull!$B:$YE,MATCH(Calculations_actual!D$9,HaverPull!$B:$B,0),MATCH(Calculations_actual!$B26,HaverPull!$B$1:$YE$1,0))</f>
        <v>249.1</v>
      </c>
      <c r="E26" s="81">
        <f>INDEX(HaverPull!$B:$YE,MATCH(Calculations_actual!E$9,HaverPull!$B:$B,0),MATCH(Calculations_actual!$B26,HaverPull!$B$1:$YE$1,0))</f>
        <v>254.6</v>
      </c>
      <c r="F26" s="81">
        <f>INDEX(HaverPull!$B:$YE,MATCH(Calculations_actual!F$9,HaverPull!$B:$B,0),MATCH(Calculations_actual!$B26,HaverPull!$B$1:$YE$1,0))</f>
        <v>258.7</v>
      </c>
      <c r="G26" s="81">
        <f>INDEX(HaverPull!$B:$YE,MATCH(Calculations_actual!G$9,HaverPull!$B:$B,0),MATCH(Calculations_actual!$B26,HaverPull!$B$1:$YE$1,0))</f>
        <v>261.89999999999998</v>
      </c>
      <c r="H26" s="81">
        <f>INDEX(HaverPull!$B:$YE,MATCH(Calculations_actual!H$9,HaverPull!$B:$B,0),MATCH(Calculations_actual!$B26,HaverPull!$B$1:$YE$1,0))</f>
        <v>266.10000000000002</v>
      </c>
      <c r="I26" s="81">
        <f>INDEX(HaverPull!$B:$YE,MATCH(Calculations_actual!I$9,HaverPull!$B:$B,0),MATCH(Calculations_actual!$B26,HaverPull!$B$1:$YE$1,0))</f>
        <v>269.8</v>
      </c>
      <c r="J26" s="81">
        <f>INDEX(HaverPull!$B:$YE,MATCH(Calculations_actual!J$9,HaverPull!$B:$B,0),MATCH(Calculations_actual!$B26,HaverPull!$B$1:$YE$1,0))</f>
        <v>272.10000000000002</v>
      </c>
      <c r="K26" s="81">
        <f>INDEX(HaverPull!$B:$YE,MATCH(Calculations_actual!K$9,HaverPull!$B:$B,0),MATCH(Calculations_actual!$B26,HaverPull!$B$1:$YE$1,0))</f>
        <v>282.2</v>
      </c>
      <c r="L26" s="81">
        <f>INDEX(HaverPull!$B:$YE,MATCH(Calculations_actual!L$9,HaverPull!$B:$B,0),MATCH(Calculations_actual!$B26,HaverPull!$B$1:$YE$1,0))</f>
        <v>286.5</v>
      </c>
      <c r="M26" s="81">
        <f>INDEX(HaverPull!$B:$YE,MATCH(Calculations_actual!M$9,HaverPull!$B:$B,0),MATCH(Calculations_actual!$B26,HaverPull!$B$1:$YE$1,0))</f>
        <v>284.3</v>
      </c>
      <c r="N26" s="81">
        <f>INDEX(HaverPull!$B:$YE,MATCH(Calculations_actual!N$9,HaverPull!$B:$B,0),MATCH(Calculations_actual!$B26,HaverPull!$B$1:$YE$1,0))</f>
        <v>291.7</v>
      </c>
      <c r="O26" s="81">
        <f>INDEX(HaverPull!$B:$YE,MATCH(Calculations_actual!O$9,HaverPull!$B:$B,0),MATCH(Calculations_actual!$B26,HaverPull!$B$1:$YE$1,0))</f>
        <v>299.60000000000002</v>
      </c>
      <c r="P26" s="81">
        <f>INDEX(HaverPull!$B:$YE,MATCH(Calculations_actual!P$9,HaverPull!$B:$B,0),MATCH(Calculations_actual!$B26,HaverPull!$B$1:$YE$1,0))</f>
        <v>302.7</v>
      </c>
      <c r="Q26" s="81">
        <f>INDEX(HaverPull!$B:$YE,MATCH(Calculations_actual!Q$9,HaverPull!$B:$B,0),MATCH(Calculations_actual!$B26,HaverPull!$B$1:$YE$1,0))</f>
        <v>304.2</v>
      </c>
      <c r="R26" s="81">
        <f>INDEX(HaverPull!$B:$YE,MATCH(Calculations_actual!R$9,HaverPull!$B:$B,0),MATCH(Calculations_actual!$B26,HaverPull!$B$1:$YE$1,0))</f>
        <v>312.60000000000002</v>
      </c>
      <c r="S26" s="81">
        <f>INDEX(HaverPull!$B:$YE,MATCH(Calculations_actual!S$9,HaverPull!$B:$B,0),MATCH(Calculations_actual!$B26,HaverPull!$B$1:$YE$1,0))</f>
        <v>324.60000000000002</v>
      </c>
      <c r="T26" s="81">
        <f>INDEX(HaverPull!$B:$YE,MATCH(Calculations_actual!T$9,HaverPull!$B:$B,0),MATCH(Calculations_actual!$B26,HaverPull!$B$1:$YE$1,0))</f>
        <v>335</v>
      </c>
      <c r="U26" s="81">
        <f>INDEX(HaverPull!$B:$YE,MATCH(Calculations_actual!U$9,HaverPull!$B:$B,0),MATCH(Calculations_actual!$B26,HaverPull!$B$1:$YE$1,0))</f>
        <v>346.7</v>
      </c>
      <c r="V26" s="81">
        <f>INDEX(HaverPull!$B:$YE,MATCH(Calculations_actual!V$9,HaverPull!$B:$B,0),MATCH(Calculations_actual!$B26,HaverPull!$B$1:$YE$1,0))</f>
        <v>359.2</v>
      </c>
      <c r="W26" s="81">
        <f>INDEX(HaverPull!$B:$YE,MATCH(Calculations_actual!W$9,HaverPull!$B:$B,0),MATCH(Calculations_actual!$B26,HaverPull!$B$1:$YE$1,0))</f>
        <v>370.1</v>
      </c>
      <c r="X26" s="81">
        <f>INDEX(HaverPull!$B:$YE,MATCH(Calculations_actual!X$9,HaverPull!$B:$B,0),MATCH(Calculations_actual!$B26,HaverPull!$B$1:$YE$1,0))</f>
        <v>373.4</v>
      </c>
      <c r="Y26" s="81">
        <f>INDEX(HaverPull!$B:$YE,MATCH(Calculations_actual!Y$9,HaverPull!$B:$B,0),MATCH(Calculations_actual!$B26,HaverPull!$B$1:$YE$1,0))</f>
        <v>385.4</v>
      </c>
      <c r="Z26" s="81">
        <f>INDEX(HaverPull!$B:$YE,MATCH(Calculations_actual!Z$9,HaverPull!$B:$B,0),MATCH(Calculations_actual!$B26,HaverPull!$B$1:$YE$1,0))</f>
        <v>395.6</v>
      </c>
      <c r="AA26" s="81">
        <f>INDEX(HaverPull!$B:$YE,MATCH(Calculations_actual!AA$9,HaverPull!$B:$B,0),MATCH(Calculations_actual!$B26,HaverPull!$B$1:$YE$1,0))</f>
        <v>401.3</v>
      </c>
      <c r="AB26" s="81">
        <f>INDEX(HaverPull!$B:$YE,MATCH(Calculations_actual!AB$9,HaverPull!$B:$B,0),MATCH(Calculations_actual!$B26,HaverPull!$B$1:$YE$1,0))</f>
        <v>401</v>
      </c>
      <c r="AC26" s="81">
        <f>INDEX(HaverPull!$B:$YE,MATCH(Calculations_actual!AC$9,HaverPull!$B:$B,0),MATCH(Calculations_actual!$B26,HaverPull!$B$1:$YE$1,0))</f>
        <v>403.5</v>
      </c>
      <c r="AD26" s="81">
        <f>INDEX(HaverPull!$B:$YE,MATCH(Calculations_actual!AD$9,HaverPull!$B:$B,0),MATCH(Calculations_actual!$B26,HaverPull!$B$1:$YE$1,0))</f>
        <v>410.8</v>
      </c>
      <c r="AE26" s="81">
        <f>INDEX(HaverPull!$B:$YE,MATCH(Calculations_actual!AE$9,HaverPull!$B:$B,0),MATCH(Calculations_actual!$B26,HaverPull!$B$1:$YE$1,0))</f>
        <v>421.2</v>
      </c>
      <c r="AF26" s="81">
        <f>INDEX(HaverPull!$B:$YE,MATCH(Calculations_actual!AF$9,HaverPull!$B:$B,0),MATCH(Calculations_actual!$B26,HaverPull!$B$1:$YE$1,0))</f>
        <v>431.4</v>
      </c>
      <c r="AG26" s="81">
        <f>INDEX(HaverPull!$B:$YE,MATCH(Calculations_actual!AG$9,HaverPull!$B:$B,0),MATCH(Calculations_actual!$B26,HaverPull!$B$1:$YE$1,0))</f>
        <v>438</v>
      </c>
      <c r="AH26" s="81">
        <f>INDEX(HaverPull!$B:$YE,MATCH(Calculations_actual!AH$9,HaverPull!$B:$B,0),MATCH(Calculations_actual!$B26,HaverPull!$B$1:$YE$1,0))</f>
        <v>446.7</v>
      </c>
      <c r="AI26" s="81">
        <f>INDEX(HaverPull!$B:$YE,MATCH(Calculations_actual!AI$9,HaverPull!$B:$B,0),MATCH(Calculations_actual!$B26,HaverPull!$B$1:$YE$1,0))</f>
        <v>452.6</v>
      </c>
      <c r="AJ26" s="81">
        <f>INDEX(HaverPull!$B:$YE,MATCH(Calculations_actual!AJ$9,HaverPull!$B:$B,0),MATCH(Calculations_actual!$B26,HaverPull!$B$1:$YE$1,0))</f>
        <v>472.3</v>
      </c>
      <c r="AK26" s="81">
        <f>INDEX(HaverPull!$B:$YE,MATCH(Calculations_actual!AK$9,HaverPull!$B:$B,0),MATCH(Calculations_actual!$B26,HaverPull!$B$1:$YE$1,0))</f>
        <v>484.2</v>
      </c>
      <c r="AL26" s="81">
        <f>INDEX(HaverPull!$B:$YE,MATCH(Calculations_actual!AL$9,HaverPull!$B:$B,0),MATCH(Calculations_actual!$B26,HaverPull!$B$1:$YE$1,0))</f>
        <v>496.2</v>
      </c>
      <c r="AM26" s="81">
        <f>INDEX(HaverPull!$B:$YE,MATCH(Calculations_actual!AM$9,HaverPull!$B:$B,0),MATCH(Calculations_actual!$B26,HaverPull!$B$1:$YE$1,0))</f>
        <v>501.8</v>
      </c>
      <c r="AN26" s="81">
        <f>INDEX(HaverPull!$B:$YE,MATCH(Calculations_actual!AN$9,HaverPull!$B:$B,0),MATCH(Calculations_actual!$B26,HaverPull!$B$1:$YE$1,0))</f>
        <v>516.5</v>
      </c>
      <c r="AO26" s="81">
        <f>INDEX(HaverPull!$B:$YE,MATCH(Calculations_actual!AO$9,HaverPull!$B:$B,0),MATCH(Calculations_actual!$B26,HaverPull!$B$1:$YE$1,0))</f>
        <v>533.1</v>
      </c>
      <c r="AP26" s="81">
        <f>INDEX(HaverPull!$B:$YE,MATCH(Calculations_actual!AP$9,HaverPull!$B:$B,0),MATCH(Calculations_actual!$B26,HaverPull!$B$1:$YE$1,0))</f>
        <v>547.79999999999995</v>
      </c>
      <c r="AQ26" s="81">
        <f>INDEX(HaverPull!$B:$YE,MATCH(Calculations_actual!AQ$9,HaverPull!$B:$B,0),MATCH(Calculations_actual!$B26,HaverPull!$B$1:$YE$1,0))</f>
        <v>568.79999999999995</v>
      </c>
      <c r="AR26" s="81">
        <f>INDEX(HaverPull!$B:$YE,MATCH(Calculations_actual!AR$9,HaverPull!$B:$B,0),MATCH(Calculations_actual!$B26,HaverPull!$B$1:$YE$1,0))</f>
        <v>588.5</v>
      </c>
      <c r="AS26" s="81">
        <f>INDEX(HaverPull!$B:$YE,MATCH(Calculations_actual!AS$9,HaverPull!$B:$B,0),MATCH(Calculations_actual!$B26,HaverPull!$B$1:$YE$1,0))</f>
        <v>592.20000000000005</v>
      </c>
      <c r="AT26" s="81">
        <f>INDEX(HaverPull!$B:$YE,MATCH(Calculations_actual!AT$9,HaverPull!$B:$B,0),MATCH(Calculations_actual!$B26,HaverPull!$B$1:$YE$1,0))</f>
        <v>608.9</v>
      </c>
      <c r="AU26" s="81">
        <f>INDEX(HaverPull!$B:$YE,MATCH(Calculations_actual!AU$9,HaverPull!$B:$B,0),MATCH(Calculations_actual!$B26,HaverPull!$B$1:$YE$1,0))</f>
        <v>633.4</v>
      </c>
      <c r="AV26" s="81">
        <f>INDEX(HaverPull!$B:$YE,MATCH(Calculations_actual!AV$9,HaverPull!$B:$B,0),MATCH(Calculations_actual!$B26,HaverPull!$B$1:$YE$1,0))</f>
        <v>648.70000000000005</v>
      </c>
      <c r="AW26" s="81">
        <f>INDEX(HaverPull!$B:$YE,MATCH(Calculations_actual!AW$9,HaverPull!$B:$B,0),MATCH(Calculations_actual!$B26,HaverPull!$B$1:$YE$1,0))</f>
        <v>657.8</v>
      </c>
      <c r="AX26" s="81">
        <f>INDEX(HaverPull!$B:$YE,MATCH(Calculations_actual!AX$9,HaverPull!$B:$B,0),MATCH(Calculations_actual!$B26,HaverPull!$B$1:$YE$1,0))</f>
        <v>677.7</v>
      </c>
      <c r="AY26" s="81">
        <f>INDEX(HaverPull!$B:$YE,MATCH(Calculations_actual!AY$9,HaverPull!$B:$B,0),MATCH(Calculations_actual!$B26,HaverPull!$B$1:$YE$1,0))</f>
        <v>688.1</v>
      </c>
      <c r="AZ26" s="81">
        <f>INDEX(HaverPull!$B:$YE,MATCH(Calculations_actual!AZ$9,HaverPull!$B:$B,0),MATCH(Calculations_actual!$B26,HaverPull!$B$1:$YE$1,0))</f>
        <v>703.1</v>
      </c>
      <c r="BA26" s="81">
        <f>INDEX(HaverPull!$B:$YE,MATCH(Calculations_actual!BA$9,HaverPull!$B:$B,0),MATCH(Calculations_actual!$B26,HaverPull!$B$1:$YE$1,0))</f>
        <v>717.3</v>
      </c>
      <c r="BB26" s="81">
        <f>INDEX(HaverPull!$B:$YE,MATCH(Calculations_actual!BB$9,HaverPull!$B:$B,0),MATCH(Calculations_actual!$B26,HaverPull!$B$1:$YE$1,0))</f>
        <v>737.4</v>
      </c>
      <c r="BC26" s="81">
        <f>INDEX(HaverPull!$B:$YE,MATCH(Calculations_actual!BC$9,HaverPull!$B:$B,0),MATCH(Calculations_actual!$B26,HaverPull!$B$1:$YE$1,0))</f>
        <v>747.9</v>
      </c>
      <c r="BD26" s="81">
        <f>INDEX(HaverPull!$B:$YE,MATCH(Calculations_actual!BD$9,HaverPull!$B:$B,0),MATCH(Calculations_actual!$B26,HaverPull!$B$1:$YE$1,0))</f>
        <v>761.1</v>
      </c>
      <c r="BE26" s="81">
        <f>INDEX(HaverPull!$B:$YE,MATCH(Calculations_actual!BE$9,HaverPull!$B:$B,0),MATCH(Calculations_actual!$B26,HaverPull!$B$1:$YE$1,0))</f>
        <v>782.2</v>
      </c>
      <c r="BF26" s="81">
        <f>INDEX(HaverPull!$B:$YE,MATCH(Calculations_actual!BF$9,HaverPull!$B:$B,0),MATCH(Calculations_actual!$B26,HaverPull!$B$1:$YE$1,0))</f>
        <v>775.1</v>
      </c>
      <c r="BG26" s="81">
        <f>INDEX(HaverPull!$B:$YE,MATCH(Calculations_actual!BG$9,HaverPull!$B:$B,0),MATCH(Calculations_actual!$B26,HaverPull!$B$1:$YE$1,0))</f>
        <v>794</v>
      </c>
      <c r="BH26" s="81">
        <f>INDEX(HaverPull!$B:$YE,MATCH(Calculations_actual!BH$9,HaverPull!$B:$B,0),MATCH(Calculations_actual!$B26,HaverPull!$B$1:$YE$1,0))</f>
        <v>819.1</v>
      </c>
      <c r="BI26" s="81">
        <f>INDEX(HaverPull!$B:$YE,MATCH(Calculations_actual!BI$9,HaverPull!$B:$B,0),MATCH(Calculations_actual!$B26,HaverPull!$B$1:$YE$1,0))</f>
        <v>835.7</v>
      </c>
      <c r="BJ26" s="81">
        <f>INDEX(HaverPull!$B:$YE,MATCH(Calculations_actual!BJ$9,HaverPull!$B:$B,0),MATCH(Calculations_actual!$B26,HaverPull!$B$1:$YE$1,0))</f>
        <v>862.8</v>
      </c>
      <c r="BK26" s="81">
        <f>INDEX(HaverPull!$B:$YE,MATCH(Calculations_actual!BK$9,HaverPull!$B:$B,0),MATCH(Calculations_actual!$B26,HaverPull!$B$1:$YE$1,0))</f>
        <v>875.6</v>
      </c>
      <c r="BL26" s="81">
        <f>INDEX(HaverPull!$B:$YE,MATCH(Calculations_actual!BL$9,HaverPull!$B:$B,0),MATCH(Calculations_actual!$B26,HaverPull!$B$1:$YE$1,0))</f>
        <v>900.5</v>
      </c>
      <c r="BM26" s="81">
        <f>INDEX(HaverPull!$B:$YE,MATCH(Calculations_actual!BM$9,HaverPull!$B:$B,0),MATCH(Calculations_actual!$B26,HaverPull!$B$1:$YE$1,0))</f>
        <v>927.4</v>
      </c>
      <c r="BN26" s="81">
        <f>INDEX(HaverPull!$B:$YE,MATCH(Calculations_actual!BN$9,HaverPull!$B:$B,0),MATCH(Calculations_actual!$B26,HaverPull!$B$1:$YE$1,0))</f>
        <v>938.6</v>
      </c>
      <c r="BO26" s="81">
        <f>INDEX(HaverPull!$B:$YE,MATCH(Calculations_actual!BO$9,HaverPull!$B:$B,0),MATCH(Calculations_actual!$B26,HaverPull!$B$1:$YE$1,0))</f>
        <v>946.8</v>
      </c>
      <c r="BP26" s="81">
        <f>INDEX(HaverPull!$B:$YE,MATCH(Calculations_actual!BP$9,HaverPull!$B:$B,0),MATCH(Calculations_actual!$B26,HaverPull!$B$1:$YE$1,0))</f>
        <v>967.5</v>
      </c>
      <c r="BQ26" s="81">
        <f>INDEX(HaverPull!$B:$YE,MATCH(Calculations_actual!BQ$9,HaverPull!$B:$B,0),MATCH(Calculations_actual!$B26,HaverPull!$B$1:$YE$1,0))</f>
        <v>993.6</v>
      </c>
      <c r="BR26" s="81">
        <f>INDEX(HaverPull!$B:$YE,MATCH(Calculations_actual!BR$9,HaverPull!$B:$B,0),MATCH(Calculations_actual!$B26,HaverPull!$B$1:$YE$1,0))</f>
        <v>996.4</v>
      </c>
      <c r="BS26" s="81">
        <f>INDEX(HaverPull!$B:$YE,MATCH(Calculations_actual!BS$9,HaverPull!$B:$B,0),MATCH(Calculations_actual!$B26,HaverPull!$B$1:$YE$1,0))</f>
        <v>1008.7</v>
      </c>
      <c r="BT26" s="81">
        <f>INDEX(HaverPull!$B:$YE,MATCH(Calculations_actual!BT$9,HaverPull!$B:$B,0),MATCH(Calculations_actual!$B26,HaverPull!$B$1:$YE$1,0))</f>
        <v>1025.2</v>
      </c>
      <c r="BU26" s="81">
        <f>INDEX(HaverPull!$B:$YE,MATCH(Calculations_actual!BU$9,HaverPull!$B:$B,0),MATCH(Calculations_actual!$B26,HaverPull!$B$1:$YE$1,0))</f>
        <v>1036.2</v>
      </c>
      <c r="BV26" s="81">
        <f>INDEX(HaverPull!$B:$YE,MATCH(Calculations_actual!BV$9,HaverPull!$B:$B,0),MATCH(Calculations_actual!$B26,HaverPull!$B$1:$YE$1,0))</f>
        <v>1056</v>
      </c>
      <c r="BW26" s="81">
        <f>INDEX(HaverPull!$B:$YE,MATCH(Calculations_actual!BW$9,HaverPull!$B:$B,0),MATCH(Calculations_actual!$B26,HaverPull!$B$1:$YE$1,0))</f>
        <v>1056.9000000000001</v>
      </c>
      <c r="BX26" s="81">
        <f>INDEX(HaverPull!$B:$YE,MATCH(Calculations_actual!BX$9,HaverPull!$B:$B,0),MATCH(Calculations_actual!$B26,HaverPull!$B$1:$YE$1,0))</f>
        <v>1070.4000000000001</v>
      </c>
      <c r="BY26" s="81">
        <f>INDEX(HaverPull!$B:$YE,MATCH(Calculations_actual!BY$9,HaverPull!$B:$B,0),MATCH(Calculations_actual!$B26,HaverPull!$B$1:$YE$1,0))</f>
        <v>1078.2</v>
      </c>
      <c r="BZ26" s="81">
        <f>INDEX(HaverPull!$B:$YE,MATCH(Calculations_actual!BZ$9,HaverPull!$B:$B,0),MATCH(Calculations_actual!$B26,HaverPull!$B$1:$YE$1,0))</f>
        <v>1109.9000000000001</v>
      </c>
      <c r="CA26" s="81">
        <f>INDEX(HaverPull!$B:$YE,MATCH(Calculations_actual!CA$9,HaverPull!$B:$B,0),MATCH(Calculations_actual!$B26,HaverPull!$B$1:$YE$1,0))</f>
        <v>1116.5999999999999</v>
      </c>
      <c r="CB26" s="81">
        <f>INDEX(HaverPull!$B:$YE,MATCH(Calculations_actual!CB$9,HaverPull!$B:$B,0),MATCH(Calculations_actual!$B26,HaverPull!$B$1:$YE$1,0))</f>
        <v>1145.8</v>
      </c>
      <c r="CC26" s="81">
        <f>INDEX(HaverPull!$B:$YE,MATCH(Calculations_actual!CC$9,HaverPull!$B:$B,0),MATCH(Calculations_actual!$B26,HaverPull!$B$1:$YE$1,0))</f>
        <v>1164.5999999999999</v>
      </c>
      <c r="CD26" s="81">
        <f>INDEX(HaverPull!$B:$YE,MATCH(Calculations_actual!CD$9,HaverPull!$B:$B,0),MATCH(Calculations_actual!$B26,HaverPull!$B$1:$YE$1,0))</f>
        <v>1180.5</v>
      </c>
      <c r="CE26" s="81">
        <f>INDEX(HaverPull!$B:$YE,MATCH(Calculations_actual!CE$9,HaverPull!$B:$B,0),MATCH(Calculations_actual!$B26,HaverPull!$B$1:$YE$1,0))</f>
        <v>1212.5</v>
      </c>
      <c r="CF26" s="81">
        <f>INDEX(HaverPull!$B:$YE,MATCH(Calculations_actual!CF$9,HaverPull!$B:$B,0),MATCH(Calculations_actual!$B26,HaverPull!$B$1:$YE$1,0))</f>
        <v>1230.7</v>
      </c>
      <c r="CG26" s="81">
        <f>INDEX(HaverPull!$B:$YE,MATCH(Calculations_actual!CG$9,HaverPull!$B:$B,0),MATCH(Calculations_actual!$B26,HaverPull!$B$1:$YE$1,0))</f>
        <v>1242.5999999999999</v>
      </c>
      <c r="CH26" s="81">
        <f>INDEX(HaverPull!$B:$YE,MATCH(Calculations_actual!CH$9,HaverPull!$B:$B,0),MATCH(Calculations_actual!$B26,HaverPull!$B$1:$YE$1,0))</f>
        <v>1268.5</v>
      </c>
      <c r="CI26" s="81">
        <f>INDEX(HaverPull!$B:$YE,MATCH(Calculations_actual!CI$9,HaverPull!$B:$B,0),MATCH(Calculations_actual!$B26,HaverPull!$B$1:$YE$1,0))</f>
        <v>1284.2</v>
      </c>
      <c r="CJ26" s="81">
        <f>INDEX(HaverPull!$B:$YE,MATCH(Calculations_actual!CJ$9,HaverPull!$B:$B,0),MATCH(Calculations_actual!$B26,HaverPull!$B$1:$YE$1,0))</f>
        <v>1296.5999999999999</v>
      </c>
      <c r="CK26" s="81">
        <f>INDEX(HaverPull!$B:$YE,MATCH(Calculations_actual!CK$9,HaverPull!$B:$B,0),MATCH(Calculations_actual!$B26,HaverPull!$B$1:$YE$1,0))</f>
        <v>1306.3</v>
      </c>
      <c r="CL26" s="81">
        <f>INDEX(HaverPull!$B:$YE,MATCH(Calculations_actual!CL$9,HaverPull!$B:$B,0),MATCH(Calculations_actual!$B26,HaverPull!$B$1:$YE$1,0))</f>
        <v>1308.8</v>
      </c>
      <c r="CM26" s="81">
        <f>INDEX(HaverPull!$B:$YE,MATCH(Calculations_actual!CM$9,HaverPull!$B:$B,0),MATCH(Calculations_actual!$B26,HaverPull!$B$1:$YE$1,0))</f>
        <v>1326.4</v>
      </c>
      <c r="CN26" s="81">
        <f>INDEX(HaverPull!$B:$YE,MATCH(Calculations_actual!CN$9,HaverPull!$B:$B,0),MATCH(Calculations_actual!$B26,HaverPull!$B$1:$YE$1,0))</f>
        <v>1334.8</v>
      </c>
      <c r="CO26" s="81">
        <f>INDEX(HaverPull!$B:$YE,MATCH(Calculations_actual!CO$9,HaverPull!$B:$B,0),MATCH(Calculations_actual!$B26,HaverPull!$B$1:$YE$1,0))</f>
        <v>1354</v>
      </c>
      <c r="CP26" s="81">
        <f>INDEX(HaverPull!$B:$YE,MATCH(Calculations_actual!CP$9,HaverPull!$B:$B,0),MATCH(Calculations_actual!$B26,HaverPull!$B$1:$YE$1,0))</f>
        <v>1362.8</v>
      </c>
      <c r="CQ26" s="81">
        <f>INDEX(HaverPull!$B:$YE,MATCH(Calculations_actual!CQ$9,HaverPull!$B:$B,0),MATCH(Calculations_actual!$B26,HaverPull!$B$1:$YE$1,0))</f>
        <v>1351.8</v>
      </c>
      <c r="CR26" s="81">
        <f>INDEX(HaverPull!$B:$YE,MATCH(Calculations_actual!CR$9,HaverPull!$B:$B,0),MATCH(Calculations_actual!$B26,HaverPull!$B$1:$YE$1,0))</f>
        <v>1359.1</v>
      </c>
      <c r="CS26" s="81">
        <f>INDEX(HaverPull!$B:$YE,MATCH(Calculations_actual!CS$9,HaverPull!$B:$B,0),MATCH(Calculations_actual!$B26,HaverPull!$B$1:$YE$1,0))</f>
        <v>1367.4</v>
      </c>
      <c r="CT26" s="81">
        <f>INDEX(HaverPull!$B:$YE,MATCH(Calculations_actual!CT$9,HaverPull!$B:$B,0),MATCH(Calculations_actual!$B26,HaverPull!$B$1:$YE$1,0))</f>
        <v>1381.4</v>
      </c>
      <c r="CU26" s="81">
        <f>INDEX(HaverPull!$B:$YE,MATCH(Calculations_actual!CU$9,HaverPull!$B:$B,0),MATCH(Calculations_actual!$B26,HaverPull!$B$1:$YE$1,0))</f>
        <v>1373.4</v>
      </c>
      <c r="CV26" s="81">
        <f>INDEX(HaverPull!$B:$YE,MATCH(Calculations_actual!CV$9,HaverPull!$B:$B,0),MATCH(Calculations_actual!$B26,HaverPull!$B$1:$YE$1,0))</f>
        <v>1389.4</v>
      </c>
      <c r="CW26" s="81">
        <f>INDEX(HaverPull!$B:$YE,MATCH(Calculations_actual!CW$9,HaverPull!$B:$B,0),MATCH(Calculations_actual!$B26,HaverPull!$B$1:$YE$1,0))</f>
        <v>1423.4</v>
      </c>
      <c r="CX26" s="81">
        <f>INDEX(HaverPull!$B:$YE,MATCH(Calculations_actual!CX$9,HaverPull!$B:$B,0),MATCH(Calculations_actual!$B26,HaverPull!$B$1:$YE$1,0))</f>
        <v>1422.9</v>
      </c>
      <c r="CY26" s="81">
        <f>INDEX(HaverPull!$B:$YE,MATCH(Calculations_actual!CY$9,HaverPull!$B:$B,0),MATCH(Calculations_actual!$B26,HaverPull!$B$1:$YE$1,0))</f>
        <v>1437.6</v>
      </c>
      <c r="CZ26" s="81">
        <f>INDEX(HaverPull!$B:$YE,MATCH(Calculations_actual!CZ$9,HaverPull!$B:$B,0),MATCH(Calculations_actual!$B26,HaverPull!$B$1:$YE$1,0))</f>
        <v>1452.9</v>
      </c>
      <c r="DA26" s="81">
        <f>INDEX(HaverPull!$B:$YE,MATCH(Calculations_actual!DA$9,HaverPull!$B:$B,0),MATCH(Calculations_actual!$B26,HaverPull!$B$1:$YE$1,0))</f>
        <v>1455.7</v>
      </c>
      <c r="DB26" s="81">
        <f>INDEX(HaverPull!$B:$YE,MATCH(Calculations_actual!DB$9,HaverPull!$B:$B,0),MATCH(Calculations_actual!$B26,HaverPull!$B$1:$YE$1,0))</f>
        <v>1451.6</v>
      </c>
      <c r="DC26" s="81">
        <f>INDEX(HaverPull!$B:$YE,MATCH(Calculations_actual!DC$9,HaverPull!$B:$B,0),MATCH(Calculations_actual!$B26,HaverPull!$B$1:$YE$1,0))</f>
        <v>1471.3</v>
      </c>
      <c r="DD26" s="81">
        <f>INDEX(HaverPull!$B:$YE,MATCH(Calculations_actual!DD$9,HaverPull!$B:$B,0),MATCH(Calculations_actual!$B26,HaverPull!$B$1:$YE$1,0))</f>
        <v>1487.7</v>
      </c>
      <c r="DE26" s="81">
        <f>INDEX(HaverPull!$B:$YE,MATCH(Calculations_actual!DE$9,HaverPull!$B:$B,0),MATCH(Calculations_actual!$B26,HaverPull!$B$1:$YE$1,0))</f>
        <v>1496.7</v>
      </c>
      <c r="DF26" s="81">
        <f>INDEX(HaverPull!$B:$YE,MATCH(Calculations_actual!DF$9,HaverPull!$B:$B,0),MATCH(Calculations_actual!$B26,HaverPull!$B$1:$YE$1,0))</f>
        <v>1515.7</v>
      </c>
      <c r="DG26" s="81">
        <f>INDEX(HaverPull!$B:$YE,MATCH(Calculations_actual!DG$9,HaverPull!$B:$B,0),MATCH(Calculations_actual!$B26,HaverPull!$B$1:$YE$1,0))</f>
        <v>1516</v>
      </c>
      <c r="DH26" s="81">
        <f>INDEX(HaverPull!$B:$YE,MATCH(Calculations_actual!DH$9,HaverPull!$B:$B,0),MATCH(Calculations_actual!$B26,HaverPull!$B$1:$YE$1,0))</f>
        <v>1542.5</v>
      </c>
      <c r="DI26" s="81">
        <f>INDEX(HaverPull!$B:$YE,MATCH(Calculations_actual!DI$9,HaverPull!$B:$B,0),MATCH(Calculations_actual!$B26,HaverPull!$B$1:$YE$1,0))</f>
        <v>1555.2</v>
      </c>
      <c r="DJ26" s="81">
        <f>INDEX(HaverPull!$B:$YE,MATCH(Calculations_actual!DJ$9,HaverPull!$B:$B,0),MATCH(Calculations_actual!$B26,HaverPull!$B$1:$YE$1,0))</f>
        <v>1574.8</v>
      </c>
      <c r="DK26" s="81">
        <f>INDEX(HaverPull!$B:$YE,MATCH(Calculations_actual!DK$9,HaverPull!$B:$B,0),MATCH(Calculations_actual!$B26,HaverPull!$B$1:$YE$1,0))</f>
        <v>1568</v>
      </c>
      <c r="DL26" s="81">
        <f>INDEX(HaverPull!$B:$YE,MATCH(Calculations_actual!DL$9,HaverPull!$B:$B,0),MATCH(Calculations_actual!$B26,HaverPull!$B$1:$YE$1,0))</f>
        <v>1603.7</v>
      </c>
      <c r="DM26" s="81">
        <f>INDEX(HaverPull!$B:$YE,MATCH(Calculations_actual!DM$9,HaverPull!$B:$B,0),MATCH(Calculations_actual!$B26,HaverPull!$B$1:$YE$1,0))</f>
        <v>1627.3</v>
      </c>
      <c r="DN26" s="81">
        <f>INDEX(HaverPull!$B:$YE,MATCH(Calculations_actual!DN$9,HaverPull!$B:$B,0),MATCH(Calculations_actual!$B26,HaverPull!$B$1:$YE$1,0))</f>
        <v>1647.5</v>
      </c>
      <c r="DO26" s="81">
        <f>INDEX(HaverPull!$B:$YE,MATCH(Calculations_actual!DO$9,HaverPull!$B:$B,0),MATCH(Calculations_actual!$B26,HaverPull!$B$1:$YE$1,0))</f>
        <v>1669.4</v>
      </c>
      <c r="DP26" s="81">
        <f>INDEX(HaverPull!$B:$YE,MATCH(Calculations_actual!DP$9,HaverPull!$B:$B,0),MATCH(Calculations_actual!$B26,HaverPull!$B$1:$YE$1,0))</f>
        <v>1695.2</v>
      </c>
      <c r="DQ26" s="81">
        <f>INDEX(HaverPull!$B:$YE,MATCH(Calculations_actual!DQ$9,HaverPull!$B:$B,0),MATCH(Calculations_actual!$B26,HaverPull!$B$1:$YE$1,0))</f>
        <v>1734.5</v>
      </c>
      <c r="DR26" s="81">
        <f>INDEX(HaverPull!$B:$YE,MATCH(Calculations_actual!DR$9,HaverPull!$B:$B,0),MATCH(Calculations_actual!$B26,HaverPull!$B$1:$YE$1,0))</f>
        <v>1782.3</v>
      </c>
      <c r="DS26" s="81">
        <f>INDEX(HaverPull!$B:$YE,MATCH(Calculations_actual!DS$9,HaverPull!$B:$B,0),MATCH(Calculations_actual!$B26,HaverPull!$B$1:$YE$1,0))</f>
        <v>1790.7</v>
      </c>
      <c r="DT26" s="81">
        <f>INDEX(HaverPull!$B:$YE,MATCH(Calculations_actual!DT$9,HaverPull!$B:$B,0),MATCH(Calculations_actual!$B26,HaverPull!$B$1:$YE$1,0))</f>
        <v>1823.1</v>
      </c>
      <c r="DU26" s="81">
        <f>INDEX(HaverPull!$B:$YE,MATCH(Calculations_actual!DU$9,HaverPull!$B:$B,0),MATCH(Calculations_actual!$B26,HaverPull!$B$1:$YE$1,0))</f>
        <v>1832.3</v>
      </c>
      <c r="DV26" s="81">
        <f>INDEX(HaverPull!$B:$YE,MATCH(Calculations_actual!DV$9,HaverPull!$B:$B,0),MATCH(Calculations_actual!$B26,HaverPull!$B$1:$YE$1,0))</f>
        <v>1861.2</v>
      </c>
      <c r="DW26" s="81">
        <f>INDEX(HaverPull!$B:$YE,MATCH(Calculations_actual!DW$9,HaverPull!$B:$B,0),MATCH(Calculations_actual!$B26,HaverPull!$B$1:$YE$1,0))</f>
        <v>1905.4</v>
      </c>
      <c r="DX26" s="81">
        <f>INDEX(HaverPull!$B:$YE,MATCH(Calculations_actual!DX$9,HaverPull!$B:$B,0),MATCH(Calculations_actual!$B26,HaverPull!$B$1:$YE$1,0))</f>
        <v>1947</v>
      </c>
      <c r="DY26" s="81">
        <f>INDEX(HaverPull!$B:$YE,MATCH(Calculations_actual!DY$9,HaverPull!$B:$B,0),MATCH(Calculations_actual!$B26,HaverPull!$B$1:$YE$1,0))</f>
        <v>1952.7</v>
      </c>
      <c r="DZ26" s="81">
        <f>INDEX(HaverPull!$B:$YE,MATCH(Calculations_actual!DZ$9,HaverPull!$B:$B,0),MATCH(Calculations_actual!$B26,HaverPull!$B$1:$YE$1,0))</f>
        <v>1992</v>
      </c>
      <c r="EA26" s="81">
        <f>INDEX(HaverPull!$B:$YE,MATCH(Calculations_actual!EA$9,HaverPull!$B:$B,0),MATCH(Calculations_actual!$B26,HaverPull!$B$1:$YE$1,0))</f>
        <v>2038.9</v>
      </c>
      <c r="EB26" s="81">
        <f>INDEX(HaverPull!$B:$YE,MATCH(Calculations_actual!EB$9,HaverPull!$B:$B,0),MATCH(Calculations_actual!$B26,HaverPull!$B$1:$YE$1,0))</f>
        <v>2073.5</v>
      </c>
      <c r="EC26" s="81">
        <f>INDEX(HaverPull!$B:$YE,MATCH(Calculations_actual!EC$9,HaverPull!$B:$B,0),MATCH(Calculations_actual!$B26,HaverPull!$B$1:$YE$1,0))</f>
        <v>2100.4</v>
      </c>
      <c r="ED26" s="81">
        <f>INDEX(HaverPull!$B:$YE,MATCH(Calculations_actual!ED$9,HaverPull!$B:$B,0),MATCH(Calculations_actual!$B26,HaverPull!$B$1:$YE$1,0))</f>
        <v>2142</v>
      </c>
      <c r="EE26" s="81">
        <f>INDEX(HaverPull!$B:$YE,MATCH(Calculations_actual!EE$9,HaverPull!$B:$B,0),MATCH(Calculations_actual!$B26,HaverPull!$B$1:$YE$1,0))</f>
        <v>2172.4</v>
      </c>
      <c r="EF26" s="81">
        <f>INDEX(HaverPull!$B:$YE,MATCH(Calculations_actual!EF$9,HaverPull!$B:$B,0),MATCH(Calculations_actual!$B26,HaverPull!$B$1:$YE$1,0))</f>
        <v>2199.4</v>
      </c>
      <c r="EG26" s="81">
        <f>INDEX(HaverPull!$B:$YE,MATCH(Calculations_actual!EG$9,HaverPull!$B:$B,0),MATCH(Calculations_actual!$B26,HaverPull!$B$1:$YE$1,0))</f>
        <v>2221.1999999999998</v>
      </c>
      <c r="EH26" s="81">
        <f>INDEX(HaverPull!$B:$YE,MATCH(Calculations_actual!EH$9,HaverPull!$B:$B,0),MATCH(Calculations_actual!$B26,HaverPull!$B$1:$YE$1,0))</f>
        <v>2251.8000000000002</v>
      </c>
      <c r="EI26" s="81">
        <f>INDEX(HaverPull!$B:$YE,MATCH(Calculations_actual!EI$9,HaverPull!$B:$B,0),MATCH(Calculations_actual!$B26,HaverPull!$B$1:$YE$1,0))</f>
        <v>2287.3000000000002</v>
      </c>
      <c r="EJ26" s="81">
        <f>INDEX(HaverPull!$B:$YE,MATCH(Calculations_actual!EJ$9,HaverPull!$B:$B,0),MATCH(Calculations_actual!$B26,HaverPull!$B$1:$YE$1,0))</f>
        <v>2321.4</v>
      </c>
      <c r="EK26" s="81">
        <f>INDEX(HaverPull!$B:$YE,MATCH(Calculations_actual!EK$9,HaverPull!$B:$B,0),MATCH(Calculations_actual!$B26,HaverPull!$B$1:$YE$1,0))</f>
        <v>2357.1999999999998</v>
      </c>
      <c r="EL26" s="81">
        <f>INDEX(HaverPull!$B:$YE,MATCH(Calculations_actual!EL$9,HaverPull!$B:$B,0),MATCH(Calculations_actual!$B26,HaverPull!$B$1:$YE$1,0))</f>
        <v>2389.6999999999998</v>
      </c>
      <c r="EM26" s="81">
        <f>INDEX(HaverPull!$B:$YE,MATCH(Calculations_actual!EM$9,HaverPull!$B:$B,0),MATCH(Calculations_actual!$B26,HaverPull!$B$1:$YE$1,0))</f>
        <v>2426.9</v>
      </c>
      <c r="EN26" s="81">
        <f>INDEX(HaverPull!$B:$YE,MATCH(Calculations_actual!EN$9,HaverPull!$B:$B,0),MATCH(Calculations_actual!$B26,HaverPull!$B$1:$YE$1,0))</f>
        <v>2452.9</v>
      </c>
      <c r="EO26" s="81">
        <f>INDEX(HaverPull!$B:$YE,MATCH(Calculations_actual!EO$9,HaverPull!$B:$B,0),MATCH(Calculations_actual!$B26,HaverPull!$B$1:$YE$1,0))</f>
        <v>2495.1</v>
      </c>
      <c r="EP26" s="81">
        <f>INDEX(HaverPull!$B:$YE,MATCH(Calculations_actual!EP$9,HaverPull!$B:$B,0),MATCH(Calculations_actual!$B26,HaverPull!$B$1:$YE$1,0))</f>
        <v>2529.1</v>
      </c>
      <c r="EQ26" s="81">
        <f>INDEX(HaverPull!$B:$YE,MATCH(Calculations_actual!EQ$9,HaverPull!$B:$B,0),MATCH(Calculations_actual!$B26,HaverPull!$B$1:$YE$1,0))</f>
        <v>2580.6999999999998</v>
      </c>
      <c r="ER26" s="81">
        <f>INDEX(HaverPull!$B:$YE,MATCH(Calculations_actual!ER$9,HaverPull!$B:$B,0),MATCH(Calculations_actual!$B26,HaverPull!$B$1:$YE$1,0))</f>
        <v>2610.9</v>
      </c>
      <c r="ES26" s="81">
        <f>INDEX(HaverPull!$B:$YE,MATCH(Calculations_actual!ES$9,HaverPull!$B:$B,0),MATCH(Calculations_actual!$B26,HaverPull!$B$1:$YE$1,0))</f>
        <v>2630.7</v>
      </c>
      <c r="ET26" s="81">
        <f>INDEX(HaverPull!$B:$YE,MATCH(Calculations_actual!ET$9,HaverPull!$B:$B,0),MATCH(Calculations_actual!$B26,HaverPull!$B$1:$YE$1,0))</f>
        <v>2674.7</v>
      </c>
      <c r="EU26" s="81">
        <f>INDEX(HaverPull!$B:$YE,MATCH(Calculations_actual!EU$9,HaverPull!$B:$B,0),MATCH(Calculations_actual!$B26,HaverPull!$B$1:$YE$1,0))</f>
        <v>2719.2</v>
      </c>
      <c r="EV26" s="81">
        <f>INDEX(HaverPull!$B:$YE,MATCH(Calculations_actual!EV$9,HaverPull!$B:$B,0),MATCH(Calculations_actual!$B26,HaverPull!$B$1:$YE$1,0))</f>
        <v>2770.3</v>
      </c>
      <c r="EW26" s="81">
        <f>INDEX(HaverPull!$B:$YE,MATCH(Calculations_actual!EW$9,HaverPull!$B:$B,0),MATCH(Calculations_actual!$B26,HaverPull!$B$1:$YE$1,0))</f>
        <v>2809</v>
      </c>
      <c r="EX26" s="81">
        <f>INDEX(HaverPull!$B:$YE,MATCH(Calculations_actual!EX$9,HaverPull!$B:$B,0),MATCH(Calculations_actual!$B26,HaverPull!$B$1:$YE$1,0))</f>
        <v>2864.9</v>
      </c>
      <c r="EY26" s="81">
        <f>INDEX(HaverPull!$B:$YE,MATCH(Calculations_actual!EY$9,HaverPull!$B:$B,0),MATCH(Calculations_actual!$B26,HaverPull!$B$1:$YE$1,0))</f>
        <v>2909.3</v>
      </c>
      <c r="EZ26" s="81">
        <f>INDEX(HaverPull!$B:$YE,MATCH(Calculations_actual!EZ$9,HaverPull!$B:$B,0),MATCH(Calculations_actual!$B26,HaverPull!$B$1:$YE$1,0))</f>
        <v>2971.1</v>
      </c>
      <c r="FA26" s="81">
        <f>INDEX(HaverPull!$B:$YE,MATCH(Calculations_actual!FA$9,HaverPull!$B:$B,0),MATCH(Calculations_actual!$B26,HaverPull!$B$1:$YE$1,0))</f>
        <v>3027.5</v>
      </c>
      <c r="FB26" s="81">
        <f>INDEX(HaverPull!$B:$YE,MATCH(Calculations_actual!FB$9,HaverPull!$B:$B,0),MATCH(Calculations_actual!$B26,HaverPull!$B$1:$YE$1,0))</f>
        <v>3020</v>
      </c>
      <c r="FC26" s="81">
        <f>INDEX(HaverPull!$B:$YE,MATCH(Calculations_actual!FC$9,HaverPull!$B:$B,0),MATCH(Calculations_actual!$B26,HaverPull!$B$1:$YE$1,0))</f>
        <v>3019.7</v>
      </c>
      <c r="FD26" s="81">
        <f>INDEX(HaverPull!$B:$YE,MATCH(Calculations_actual!FD$9,HaverPull!$B:$B,0),MATCH(Calculations_actual!$B26,HaverPull!$B$1:$YE$1,0))</f>
        <v>3067.6</v>
      </c>
      <c r="FE26" s="81">
        <f>INDEX(HaverPull!$B:$YE,MATCH(Calculations_actual!FE$9,HaverPull!$B:$B,0),MATCH(Calculations_actual!$B26,HaverPull!$B$1:$YE$1,0))</f>
        <v>3089</v>
      </c>
      <c r="FF26" s="81">
        <f>INDEX(HaverPull!$B:$YE,MATCH(Calculations_actual!FF$9,HaverPull!$B:$B,0),MATCH(Calculations_actual!$B26,HaverPull!$B$1:$YE$1,0))</f>
        <v>3117.8</v>
      </c>
      <c r="FG26" s="81">
        <f>INDEX(HaverPull!$B:$YE,MATCH(Calculations_actual!FG$9,HaverPull!$B:$B,0),MATCH(Calculations_actual!$B26,HaverPull!$B$1:$YE$1,0))</f>
        <v>3131.9</v>
      </c>
      <c r="FH26" s="81">
        <f>INDEX(HaverPull!$B:$YE,MATCH(Calculations_actual!FH$9,HaverPull!$B:$B,0),MATCH(Calculations_actual!$B26,HaverPull!$B$1:$YE$1,0))</f>
        <v>3164.7</v>
      </c>
      <c r="FI26" s="81">
        <f>INDEX(HaverPull!$B:$YE,MATCH(Calculations_actual!FI$9,HaverPull!$B:$B,0),MATCH(Calculations_actual!$B26,HaverPull!$B$1:$YE$1,0))</f>
        <v>3157.9</v>
      </c>
      <c r="FJ26" s="81">
        <f>INDEX(HaverPull!$B:$YE,MATCH(Calculations_actual!FJ$9,HaverPull!$B:$B,0),MATCH(Calculations_actual!$B26,HaverPull!$B$1:$YE$1,0))</f>
        <v>3164.1</v>
      </c>
      <c r="FK26" s="81">
        <f>INDEX(HaverPull!$B:$YE,MATCH(Calculations_actual!FK$9,HaverPull!$B:$B,0),MATCH(Calculations_actual!$B26,HaverPull!$B$1:$YE$1,0))</f>
        <v>3156</v>
      </c>
      <c r="FL26" s="81">
        <f>INDEX(HaverPull!$B:$YE,MATCH(Calculations_actual!FL$9,HaverPull!$B:$B,0),MATCH(Calculations_actual!$B26,HaverPull!$B$1:$YE$1,0))</f>
        <v>3168.6</v>
      </c>
      <c r="FM26" s="81">
        <f>INDEX(HaverPull!$B:$YE,MATCH(Calculations_actual!FM$9,HaverPull!$B:$B,0),MATCH(Calculations_actual!$B26,HaverPull!$B$1:$YE$1,0))</f>
        <v>3137.5</v>
      </c>
      <c r="FN26" s="81">
        <f>INDEX(HaverPull!$B:$YE,MATCH(Calculations_actual!FN$9,HaverPull!$B:$B,0),MATCH(Calculations_actual!$B26,HaverPull!$B$1:$YE$1,0))</f>
        <v>3131.4</v>
      </c>
      <c r="FO26" s="81">
        <f>INDEX(HaverPull!$B:$YE,MATCH(Calculations_actual!FO$9,HaverPull!$B:$B,0),MATCH(Calculations_actual!$B26,HaverPull!$B$1:$YE$1,0))</f>
        <v>3144.7</v>
      </c>
      <c r="FP26" s="81">
        <f>INDEX(HaverPull!$B:$YE,MATCH(Calculations_actual!FP$9,HaverPull!$B:$B,0),MATCH(Calculations_actual!$B26,HaverPull!$B$1:$YE$1,0))</f>
        <v>3131</v>
      </c>
      <c r="FQ26" s="81">
        <f>INDEX(HaverPull!$B:$YE,MATCH(Calculations_actual!FQ$9,HaverPull!$B:$B,0),MATCH(Calculations_actual!$B26,HaverPull!$B$1:$YE$1,0))</f>
        <v>3139.6</v>
      </c>
      <c r="FR26" s="81">
        <f>INDEX(HaverPull!$B:$YE,MATCH(Calculations_actual!FR$9,HaverPull!$B:$B,0),MATCH(Calculations_actual!$B26,HaverPull!$B$1:$YE$1,0))</f>
        <v>3132.7</v>
      </c>
      <c r="FS26" s="81">
        <f>INDEX(HaverPull!$B:$YE,MATCH(Calculations_actual!FS$9,HaverPull!$B:$B,0),MATCH(Calculations_actual!$B26,HaverPull!$B$1:$YE$1,0))</f>
        <v>3125</v>
      </c>
      <c r="FT26" s="81">
        <f>INDEX(HaverPull!$B:$YE,MATCH(Calculations_actual!FT$9,HaverPull!$B:$B,0),MATCH(Calculations_actual!$B26,HaverPull!$B$1:$YE$1,0))</f>
        <v>3132</v>
      </c>
      <c r="FU26" s="81">
        <f>INDEX(HaverPull!$B:$YE,MATCH(Calculations_actual!FU$9,HaverPull!$B:$B,0),MATCH(Calculations_actual!$B26,HaverPull!$B$1:$YE$1,0))</f>
        <v>3134.1</v>
      </c>
      <c r="FV26" s="81">
        <f>INDEX(HaverPull!$B:$YE,MATCH(Calculations_actual!FV$9,HaverPull!$B:$B,0),MATCH(Calculations_actual!$B26,HaverPull!$B$1:$YE$1,0))</f>
        <v>3138.5</v>
      </c>
      <c r="FW26" s="81">
        <f>INDEX(HaverPull!$B:$YE,MATCH(Calculations_actual!FW$9,HaverPull!$B:$B,0),MATCH(Calculations_actual!$B26,HaverPull!$B$1:$YE$1,0))</f>
        <v>3139.1</v>
      </c>
      <c r="FX26" s="81">
        <f>INDEX(HaverPull!$B:$YE,MATCH(Calculations_actual!FX$9,HaverPull!$B:$B,0),MATCH(Calculations_actual!$B26,HaverPull!$B$1:$YE$1,0))</f>
        <v>3150.9</v>
      </c>
      <c r="FY26" s="81">
        <f>INDEX(HaverPull!$B:$YE,MATCH(Calculations_actual!FY$9,HaverPull!$B:$B,0),MATCH(Calculations_actual!$B26,HaverPull!$B$1:$YE$1,0))</f>
        <v>3189.9</v>
      </c>
      <c r="FZ26" s="81">
        <f>INDEX(HaverPull!$B:$YE,MATCH(Calculations_actual!FZ$9,HaverPull!$B:$B,0),MATCH(Calculations_actual!$B26,HaverPull!$B$1:$YE$1,0))</f>
        <v>3188.2</v>
      </c>
      <c r="GA26" s="81">
        <f>INDEX(HaverPull!$B:$YE,MATCH(Calculations_actual!GA$9,HaverPull!$B:$B,0),MATCH(Calculations_actual!$B26,HaverPull!$B$1:$YE$1,0))</f>
        <v>3188.5</v>
      </c>
      <c r="GB26" s="81">
        <f>INDEX(HaverPull!$B:$YE,MATCH(Calculations_actual!GB$9,HaverPull!$B:$B,0),MATCH(Calculations_actual!$B26,HaverPull!$B$1:$YE$1,0))</f>
        <v>3237.6</v>
      </c>
      <c r="GC26" s="81">
        <f>INDEX(HaverPull!$B:$YE,MATCH(Calculations_actual!GC$9,HaverPull!$B:$B,0),MATCH(Calculations_actual!$B26,HaverPull!$B$1:$YE$1,0))</f>
        <v>3257</v>
      </c>
      <c r="GD26" s="81">
        <f>INDEX(HaverPull!$B:$YE,MATCH(Calculations_actual!GD$9,HaverPull!$B:$B,0),MATCH(Calculations_actual!$B26,HaverPull!$B$1:$YE$1,0))</f>
        <v>3253.8</v>
      </c>
      <c r="GE26" s="81">
        <f>INDEX(HaverPull!$B:$YE,MATCH(Calculations_actual!GE$9,HaverPull!$B:$B,0),MATCH(Calculations_actual!$B26,HaverPull!$B$1:$YE$1,0))</f>
        <v>3262.7</v>
      </c>
      <c r="GF26" s="81">
        <f>INDEX(HaverPull!$B:$YE,MATCH(Calculations_actual!GF$9,HaverPull!$B:$B,0),MATCH(Calculations_actual!$B26,HaverPull!$B$1:$YE$1,0))</f>
        <v>3278.2</v>
      </c>
      <c r="GG26" s="81">
        <f>INDEX(HaverPull!$B:$YE,MATCH(Calculations_actual!GG$9,HaverPull!$B:$B,0),MATCH(Calculations_actual!$B26,HaverPull!$B$1:$YE$1,0))</f>
        <v>3300.5</v>
      </c>
      <c r="GH26" s="81">
        <f>INDEX(HaverPull!$B:$YE,MATCH(Calculations_actual!GH$9,HaverPull!$B:$B,0),MATCH(Calculations_actual!$B26,HaverPull!$B$1:$YE$1,0))</f>
        <v>3322.4</v>
      </c>
      <c r="GI26" s="81">
        <f>INDEX(HaverPull!$B:$YE,MATCH(Calculations_actual!GI$9,HaverPull!$B:$B,0),MATCH(Calculations_actual!$B26,HaverPull!$B$1:$YE$1,0))</f>
        <v>3346.4</v>
      </c>
      <c r="GJ26" s="81">
        <f>INDEX(HaverPull!$B:$YE,MATCH(Calculations_actual!GJ$9,HaverPull!$B:$B,0),MATCH(Calculations_actual!$B26,HaverPull!$B$1:$YE$1,0))</f>
        <v>3360</v>
      </c>
      <c r="GK26" s="81">
        <f>INDEX(HaverPull!$B:$YE,MATCH(Calculations_actual!GK$9,HaverPull!$B:$B,0),MATCH(Calculations_actual!$B26,HaverPull!$B$1:$YE$1,0))</f>
        <v>3372.3</v>
      </c>
      <c r="GL26" s="81">
        <f>INDEX(HaverPull!$B:$YE,MATCH(Calculations_actual!GL$9,HaverPull!$B:$B,0),MATCH(Calculations_actual!$B26,HaverPull!$B$1:$YE$1,0))</f>
        <v>3419.1</v>
      </c>
      <c r="GM26" s="81">
        <f>INDEX(HaverPull!$B:$YE,MATCH(Calculations_actual!GM$9,HaverPull!$B:$B,0),MATCH(Calculations_actual!$B26,HaverPull!$B$1:$YE$1,0))</f>
        <v>3456.8</v>
      </c>
      <c r="GN26" s="81">
        <f>INDEX(HaverPull!$B:$YE,MATCH(Calculations_actual!GN$9,HaverPull!$B:$B,0),MATCH(Calculations_actual!$B26,HaverPull!$B$1:$YE$1,0))</f>
        <v>3501.8</v>
      </c>
      <c r="GO26" s="81" t="e">
        <f>INDEX(HaverPull!$B:$YE,MATCH(Calculations_actual!GO$9,HaverPull!$B:$B,0),MATCH(Calculations_actual!$B26,HaverPull!$B$1:$YE$1,0))</f>
        <v>#N/A</v>
      </c>
      <c r="GP26" s="81" t="e">
        <f>INDEX(HaverPull!$B:$YE,MATCH(Calculations_actual!GP$9,HaverPull!$B:$B,0),MATCH(Calculations_actual!$B26,HaverPull!$B$1:$YE$1,0))</f>
        <v>#N/A</v>
      </c>
      <c r="GQ26" s="81" t="e">
        <f>INDEX(HaverPull!$B:$YE,MATCH(Calculations_actual!GQ$9,HaverPull!$B:$B,0),MATCH(Calculations_actual!$B26,HaverPull!$B$1:$YE$1,0))</f>
        <v>#N/A</v>
      </c>
      <c r="GR26" s="81" t="e">
        <f>INDEX(HaverPull!$B:$YE,MATCH(Calculations_actual!GR$9,HaverPull!$B:$B,0),MATCH(Calculations_actual!$B26,HaverPull!$B$1:$YE$1,0))</f>
        <v>#N/A</v>
      </c>
      <c r="GS26" s="81" t="e">
        <f>INDEX(HaverPull!$B:$YE,MATCH(Calculations_actual!GS$9,HaverPull!$B:$B,0),MATCH(Calculations_actual!$B26,HaverPull!$B$1:$YE$1,0))</f>
        <v>#N/A</v>
      </c>
      <c r="GT26" s="81" t="e">
        <f>INDEX(HaverPull!$B:$YE,MATCH(Calculations_actual!GT$9,HaverPull!$B:$B,0),MATCH(Calculations_actual!$B26,HaverPull!$B$1:$YE$1,0))</f>
        <v>#N/A</v>
      </c>
      <c r="GU26" s="81" t="e">
        <f>INDEX(HaverPull!$B:$YE,MATCH(Calculations_actual!GU$9,HaverPull!$B:$B,0),MATCH(Calculations_actual!$B26,HaverPull!$B$1:$YE$1,0))</f>
        <v>#N/A</v>
      </c>
      <c r="GV26" s="81" t="e">
        <f>INDEX(HaverPull!$B:$YE,MATCH(Calculations_actual!GV$9,HaverPull!$B:$B,0),MATCH(Calculations_actual!$B26,HaverPull!$B$1:$YE$1,0))</f>
        <v>#N/A</v>
      </c>
    </row>
    <row r="27" spans="1:204">
      <c r="B27" s="81" t="s">
        <v>336</v>
      </c>
      <c r="C27" s="81">
        <f>INDEX(HaverPull!$B:$YE,MATCH(Calculations_actual!C$9,HaverPull!$B:$B,0),MATCH(Calculations_actual!$B27,HaverPull!$B$1:$YE$1,0))</f>
        <v>0</v>
      </c>
      <c r="D27" s="81">
        <f>INDEX(HaverPull!$B:$YE,MATCH(Calculations_actual!D$9,HaverPull!$B:$B,0),MATCH(Calculations_actual!$B27,HaverPull!$B$1:$YE$1,0))</f>
        <v>1</v>
      </c>
      <c r="E27" s="81">
        <f>INDEX(HaverPull!$B:$YE,MATCH(Calculations_actual!E$9,HaverPull!$B:$B,0),MATCH(Calculations_actual!$B27,HaverPull!$B$1:$YE$1,0))</f>
        <v>1</v>
      </c>
      <c r="F27" s="81">
        <f>INDEX(HaverPull!$B:$YE,MATCH(Calculations_actual!F$9,HaverPull!$B:$B,0),MATCH(Calculations_actual!$B27,HaverPull!$B$1:$YE$1,0))</f>
        <v>1</v>
      </c>
      <c r="G27" s="81">
        <f>INDEX(HaverPull!$B:$YE,MATCH(Calculations_actual!G$9,HaverPull!$B:$B,0),MATCH(Calculations_actual!$B27,HaverPull!$B$1:$YE$1,0))</f>
        <v>0</v>
      </c>
      <c r="H27" s="81">
        <f>INDEX(HaverPull!$B:$YE,MATCH(Calculations_actual!H$9,HaverPull!$B:$B,0),MATCH(Calculations_actual!$B27,HaverPull!$B$1:$YE$1,0))</f>
        <v>0</v>
      </c>
      <c r="I27" s="81">
        <f>INDEX(HaverPull!$B:$YE,MATCH(Calculations_actual!I$9,HaverPull!$B:$B,0),MATCH(Calculations_actual!$B27,HaverPull!$B$1:$YE$1,0))</f>
        <v>0</v>
      </c>
      <c r="J27" s="81">
        <f>INDEX(HaverPull!$B:$YE,MATCH(Calculations_actual!J$9,HaverPull!$B:$B,0),MATCH(Calculations_actual!$B27,HaverPull!$B$1:$YE$1,0))</f>
        <v>0</v>
      </c>
      <c r="K27" s="81">
        <f>INDEX(HaverPull!$B:$YE,MATCH(Calculations_actual!K$9,HaverPull!$B:$B,0),MATCH(Calculations_actual!$B27,HaverPull!$B$1:$YE$1,0))</f>
        <v>0</v>
      </c>
      <c r="L27" s="81">
        <f>INDEX(HaverPull!$B:$YE,MATCH(Calculations_actual!L$9,HaverPull!$B:$B,0),MATCH(Calculations_actual!$B27,HaverPull!$B$1:$YE$1,0))</f>
        <v>0</v>
      </c>
      <c r="M27" s="81">
        <f>INDEX(HaverPull!$B:$YE,MATCH(Calculations_actual!M$9,HaverPull!$B:$B,0),MATCH(Calculations_actual!$B27,HaverPull!$B$1:$YE$1,0))</f>
        <v>0</v>
      </c>
      <c r="N27" s="81">
        <f>INDEX(HaverPull!$B:$YE,MATCH(Calculations_actual!N$9,HaverPull!$B:$B,0),MATCH(Calculations_actual!$B27,HaverPull!$B$1:$YE$1,0))</f>
        <v>0</v>
      </c>
      <c r="O27" s="81">
        <f>INDEX(HaverPull!$B:$YE,MATCH(Calculations_actual!O$9,HaverPull!$B:$B,0),MATCH(Calculations_actual!$B27,HaverPull!$B$1:$YE$1,0))</f>
        <v>0</v>
      </c>
      <c r="P27" s="81">
        <f>INDEX(HaverPull!$B:$YE,MATCH(Calculations_actual!P$9,HaverPull!$B:$B,0),MATCH(Calculations_actual!$B27,HaverPull!$B$1:$YE$1,0))</f>
        <v>0</v>
      </c>
      <c r="Q27" s="81">
        <f>INDEX(HaverPull!$B:$YE,MATCH(Calculations_actual!Q$9,HaverPull!$B:$B,0),MATCH(Calculations_actual!$B27,HaverPull!$B$1:$YE$1,0))</f>
        <v>0</v>
      </c>
      <c r="R27" s="81">
        <f>INDEX(HaverPull!$B:$YE,MATCH(Calculations_actual!R$9,HaverPull!$B:$B,0),MATCH(Calculations_actual!$B27,HaverPull!$B$1:$YE$1,0))</f>
        <v>0</v>
      </c>
      <c r="S27" s="81">
        <f>INDEX(HaverPull!$B:$YE,MATCH(Calculations_actual!S$9,HaverPull!$B:$B,0),MATCH(Calculations_actual!$B27,HaverPull!$B$1:$YE$1,0))</f>
        <v>1</v>
      </c>
      <c r="T27" s="81">
        <f>INDEX(HaverPull!$B:$YE,MATCH(Calculations_actual!T$9,HaverPull!$B:$B,0),MATCH(Calculations_actual!$B27,HaverPull!$B$1:$YE$1,0))</f>
        <v>1</v>
      </c>
      <c r="U27" s="81">
        <f>INDEX(HaverPull!$B:$YE,MATCH(Calculations_actual!U$9,HaverPull!$B:$B,0),MATCH(Calculations_actual!$B27,HaverPull!$B$1:$YE$1,0))</f>
        <v>1</v>
      </c>
      <c r="V27" s="81">
        <f>INDEX(HaverPull!$B:$YE,MATCH(Calculations_actual!V$9,HaverPull!$B:$B,0),MATCH(Calculations_actual!$B27,HaverPull!$B$1:$YE$1,0))</f>
        <v>1</v>
      </c>
      <c r="W27" s="81">
        <f>INDEX(HaverPull!$B:$YE,MATCH(Calculations_actual!W$9,HaverPull!$B:$B,0),MATCH(Calculations_actual!$B27,HaverPull!$B$1:$YE$1,0))</f>
        <v>1</v>
      </c>
      <c r="X27" s="81">
        <f>INDEX(HaverPull!$B:$YE,MATCH(Calculations_actual!X$9,HaverPull!$B:$B,0),MATCH(Calculations_actual!$B27,HaverPull!$B$1:$YE$1,0))</f>
        <v>0</v>
      </c>
      <c r="Y27" s="81">
        <f>INDEX(HaverPull!$B:$YE,MATCH(Calculations_actual!Y$9,HaverPull!$B:$B,0),MATCH(Calculations_actual!$B27,HaverPull!$B$1:$YE$1,0))</f>
        <v>0</v>
      </c>
      <c r="Z27" s="81">
        <f>INDEX(HaverPull!$B:$YE,MATCH(Calculations_actual!Z$9,HaverPull!$B:$B,0),MATCH(Calculations_actual!$B27,HaverPull!$B$1:$YE$1,0))</f>
        <v>0</v>
      </c>
      <c r="AA27" s="81">
        <f>INDEX(HaverPull!$B:$YE,MATCH(Calculations_actual!AA$9,HaverPull!$B:$B,0),MATCH(Calculations_actual!$B27,HaverPull!$B$1:$YE$1,0))</f>
        <v>0</v>
      </c>
      <c r="AB27" s="81">
        <f>INDEX(HaverPull!$B:$YE,MATCH(Calculations_actual!AB$9,HaverPull!$B:$B,0),MATCH(Calculations_actual!$B27,HaverPull!$B$1:$YE$1,0))</f>
        <v>0</v>
      </c>
      <c r="AC27" s="81">
        <f>INDEX(HaverPull!$B:$YE,MATCH(Calculations_actual!AC$9,HaverPull!$B:$B,0),MATCH(Calculations_actual!$B27,HaverPull!$B$1:$YE$1,0))</f>
        <v>0</v>
      </c>
      <c r="AD27" s="81">
        <f>INDEX(HaverPull!$B:$YE,MATCH(Calculations_actual!AD$9,HaverPull!$B:$B,0),MATCH(Calculations_actual!$B27,HaverPull!$B$1:$YE$1,0))</f>
        <v>0</v>
      </c>
      <c r="AE27" s="81">
        <f>INDEX(HaverPull!$B:$YE,MATCH(Calculations_actual!AE$9,HaverPull!$B:$B,0),MATCH(Calculations_actual!$B27,HaverPull!$B$1:$YE$1,0))</f>
        <v>0</v>
      </c>
      <c r="AF27" s="81">
        <f>INDEX(HaverPull!$B:$YE,MATCH(Calculations_actual!AF$9,HaverPull!$B:$B,0),MATCH(Calculations_actual!$B27,HaverPull!$B$1:$YE$1,0))</f>
        <v>0</v>
      </c>
      <c r="AG27" s="81">
        <f>INDEX(HaverPull!$B:$YE,MATCH(Calculations_actual!AG$9,HaverPull!$B:$B,0),MATCH(Calculations_actual!$B27,HaverPull!$B$1:$YE$1,0))</f>
        <v>0</v>
      </c>
      <c r="AH27" s="81">
        <f>INDEX(HaverPull!$B:$YE,MATCH(Calculations_actual!AH$9,HaverPull!$B:$B,0),MATCH(Calculations_actual!$B27,HaverPull!$B$1:$YE$1,0))</f>
        <v>0</v>
      </c>
      <c r="AI27" s="81">
        <f>INDEX(HaverPull!$B:$YE,MATCH(Calculations_actual!AI$9,HaverPull!$B:$B,0),MATCH(Calculations_actual!$B27,HaverPull!$B$1:$YE$1,0))</f>
        <v>0</v>
      </c>
      <c r="AJ27" s="81">
        <f>INDEX(HaverPull!$B:$YE,MATCH(Calculations_actual!AJ$9,HaverPull!$B:$B,0),MATCH(Calculations_actual!$B27,HaverPull!$B$1:$YE$1,0))</f>
        <v>0</v>
      </c>
      <c r="AK27" s="81">
        <f>INDEX(HaverPull!$B:$YE,MATCH(Calculations_actual!AK$9,HaverPull!$B:$B,0),MATCH(Calculations_actual!$B27,HaverPull!$B$1:$YE$1,0))</f>
        <v>0</v>
      </c>
      <c r="AL27" s="81">
        <f>INDEX(HaverPull!$B:$YE,MATCH(Calculations_actual!AL$9,HaverPull!$B:$B,0),MATCH(Calculations_actual!$B27,HaverPull!$B$1:$YE$1,0))</f>
        <v>0</v>
      </c>
      <c r="AM27" s="81">
        <f>INDEX(HaverPull!$B:$YE,MATCH(Calculations_actual!AM$9,HaverPull!$B:$B,0),MATCH(Calculations_actual!$B27,HaverPull!$B$1:$YE$1,0))</f>
        <v>0</v>
      </c>
      <c r="AN27" s="81">
        <f>INDEX(HaverPull!$B:$YE,MATCH(Calculations_actual!AN$9,HaverPull!$B:$B,0),MATCH(Calculations_actual!$B27,HaverPull!$B$1:$YE$1,0))</f>
        <v>0</v>
      </c>
      <c r="AO27" s="81">
        <f>INDEX(HaverPull!$B:$YE,MATCH(Calculations_actual!AO$9,HaverPull!$B:$B,0),MATCH(Calculations_actual!$B27,HaverPull!$B$1:$YE$1,0))</f>
        <v>0</v>
      </c>
      <c r="AP27" s="81">
        <f>INDEX(HaverPull!$B:$YE,MATCH(Calculations_actual!AP$9,HaverPull!$B:$B,0),MATCH(Calculations_actual!$B27,HaverPull!$B$1:$YE$1,0))</f>
        <v>0</v>
      </c>
      <c r="AQ27" s="81">
        <f>INDEX(HaverPull!$B:$YE,MATCH(Calculations_actual!AQ$9,HaverPull!$B:$B,0),MATCH(Calculations_actual!$B27,HaverPull!$B$1:$YE$1,0))</f>
        <v>0</v>
      </c>
      <c r="AR27" s="81">
        <f>INDEX(HaverPull!$B:$YE,MATCH(Calculations_actual!AR$9,HaverPull!$B:$B,0),MATCH(Calculations_actual!$B27,HaverPull!$B$1:$YE$1,0))</f>
        <v>1</v>
      </c>
      <c r="AS27" s="81">
        <f>INDEX(HaverPull!$B:$YE,MATCH(Calculations_actual!AS$9,HaverPull!$B:$B,0),MATCH(Calculations_actual!$B27,HaverPull!$B$1:$YE$1,0))</f>
        <v>1</v>
      </c>
      <c r="AT27" s="81">
        <f>INDEX(HaverPull!$B:$YE,MATCH(Calculations_actual!AT$9,HaverPull!$B:$B,0),MATCH(Calculations_actual!$B27,HaverPull!$B$1:$YE$1,0))</f>
        <v>0</v>
      </c>
      <c r="AU27" s="81">
        <f>INDEX(HaverPull!$B:$YE,MATCH(Calculations_actual!AU$9,HaverPull!$B:$B,0),MATCH(Calculations_actual!$B27,HaverPull!$B$1:$YE$1,0))</f>
        <v>0</v>
      </c>
      <c r="AV27" s="81">
        <f>INDEX(HaverPull!$B:$YE,MATCH(Calculations_actual!AV$9,HaverPull!$B:$B,0),MATCH(Calculations_actual!$B27,HaverPull!$B$1:$YE$1,0))</f>
        <v>0</v>
      </c>
      <c r="AW27" s="81">
        <f>INDEX(HaverPull!$B:$YE,MATCH(Calculations_actual!AW$9,HaverPull!$B:$B,0),MATCH(Calculations_actual!$B27,HaverPull!$B$1:$YE$1,0))</f>
        <v>0</v>
      </c>
      <c r="AX27" s="81">
        <f>INDEX(HaverPull!$B:$YE,MATCH(Calculations_actual!AX$9,HaverPull!$B:$B,0),MATCH(Calculations_actual!$B27,HaverPull!$B$1:$YE$1,0))</f>
        <v>1</v>
      </c>
      <c r="AY27" s="81">
        <f>INDEX(HaverPull!$B:$YE,MATCH(Calculations_actual!AY$9,HaverPull!$B:$B,0),MATCH(Calculations_actual!$B27,HaverPull!$B$1:$YE$1,0))</f>
        <v>1</v>
      </c>
      <c r="AZ27" s="81">
        <f>INDEX(HaverPull!$B:$YE,MATCH(Calculations_actual!AZ$9,HaverPull!$B:$B,0),MATCH(Calculations_actual!$B27,HaverPull!$B$1:$YE$1,0))</f>
        <v>1</v>
      </c>
      <c r="BA27" s="81">
        <f>INDEX(HaverPull!$B:$YE,MATCH(Calculations_actual!BA$9,HaverPull!$B:$B,0),MATCH(Calculations_actual!$B27,HaverPull!$B$1:$YE$1,0))</f>
        <v>1</v>
      </c>
      <c r="BB27" s="81">
        <f>INDEX(HaverPull!$B:$YE,MATCH(Calculations_actual!BB$9,HaverPull!$B:$B,0),MATCH(Calculations_actual!$B27,HaverPull!$B$1:$YE$1,0))</f>
        <v>1</v>
      </c>
      <c r="BC27" s="81">
        <f>INDEX(HaverPull!$B:$YE,MATCH(Calculations_actual!BC$9,HaverPull!$B:$B,0),MATCH(Calculations_actual!$B27,HaverPull!$B$1:$YE$1,0))</f>
        <v>0</v>
      </c>
      <c r="BD27" s="81">
        <f>INDEX(HaverPull!$B:$YE,MATCH(Calculations_actual!BD$9,HaverPull!$B:$B,0),MATCH(Calculations_actual!$B27,HaverPull!$B$1:$YE$1,0))</f>
        <v>0</v>
      </c>
      <c r="BE27" s="81">
        <f>INDEX(HaverPull!$B:$YE,MATCH(Calculations_actual!BE$9,HaverPull!$B:$B,0),MATCH(Calculations_actual!$B27,HaverPull!$B$1:$YE$1,0))</f>
        <v>0</v>
      </c>
      <c r="BF27" s="81">
        <f>INDEX(HaverPull!$B:$YE,MATCH(Calculations_actual!BF$9,HaverPull!$B:$B,0),MATCH(Calculations_actual!$B27,HaverPull!$B$1:$YE$1,0))</f>
        <v>0</v>
      </c>
      <c r="BG27" s="81">
        <f>INDEX(HaverPull!$B:$YE,MATCH(Calculations_actual!BG$9,HaverPull!$B:$B,0),MATCH(Calculations_actual!$B27,HaverPull!$B$1:$YE$1,0))</f>
        <v>0</v>
      </c>
      <c r="BH27" s="81">
        <f>INDEX(HaverPull!$B:$YE,MATCH(Calculations_actual!BH$9,HaverPull!$B:$B,0),MATCH(Calculations_actual!$B27,HaverPull!$B$1:$YE$1,0))</f>
        <v>0</v>
      </c>
      <c r="BI27" s="81">
        <f>INDEX(HaverPull!$B:$YE,MATCH(Calculations_actual!BI$9,HaverPull!$B:$B,0),MATCH(Calculations_actual!$B27,HaverPull!$B$1:$YE$1,0))</f>
        <v>0</v>
      </c>
      <c r="BJ27" s="81">
        <f>INDEX(HaverPull!$B:$YE,MATCH(Calculations_actual!BJ$9,HaverPull!$B:$B,0),MATCH(Calculations_actual!$B27,HaverPull!$B$1:$YE$1,0))</f>
        <v>0</v>
      </c>
      <c r="BK27" s="81">
        <f>INDEX(HaverPull!$B:$YE,MATCH(Calculations_actual!BK$9,HaverPull!$B:$B,0),MATCH(Calculations_actual!$B27,HaverPull!$B$1:$YE$1,0))</f>
        <v>0</v>
      </c>
      <c r="BL27" s="81">
        <f>INDEX(HaverPull!$B:$YE,MATCH(Calculations_actual!BL$9,HaverPull!$B:$B,0),MATCH(Calculations_actual!$B27,HaverPull!$B$1:$YE$1,0))</f>
        <v>0</v>
      </c>
      <c r="BM27" s="81">
        <f>INDEX(HaverPull!$B:$YE,MATCH(Calculations_actual!BM$9,HaverPull!$B:$B,0),MATCH(Calculations_actual!$B27,HaverPull!$B$1:$YE$1,0))</f>
        <v>0</v>
      </c>
      <c r="BN27" s="81">
        <f>INDEX(HaverPull!$B:$YE,MATCH(Calculations_actual!BN$9,HaverPull!$B:$B,0),MATCH(Calculations_actual!$B27,HaverPull!$B$1:$YE$1,0))</f>
        <v>0</v>
      </c>
      <c r="BO27" s="81">
        <f>INDEX(HaverPull!$B:$YE,MATCH(Calculations_actual!BO$9,HaverPull!$B:$B,0),MATCH(Calculations_actual!$B27,HaverPull!$B$1:$YE$1,0))</f>
        <v>0</v>
      </c>
      <c r="BP27" s="81">
        <f>INDEX(HaverPull!$B:$YE,MATCH(Calculations_actual!BP$9,HaverPull!$B:$B,0),MATCH(Calculations_actual!$B27,HaverPull!$B$1:$YE$1,0))</f>
        <v>0</v>
      </c>
      <c r="BQ27" s="81">
        <f>INDEX(HaverPull!$B:$YE,MATCH(Calculations_actual!BQ$9,HaverPull!$B:$B,0),MATCH(Calculations_actual!$B27,HaverPull!$B$1:$YE$1,0))</f>
        <v>0</v>
      </c>
      <c r="BR27" s="81">
        <f>INDEX(HaverPull!$B:$YE,MATCH(Calculations_actual!BR$9,HaverPull!$B:$B,0),MATCH(Calculations_actual!$B27,HaverPull!$B$1:$YE$1,0))</f>
        <v>0</v>
      </c>
      <c r="BS27" s="81">
        <f>INDEX(HaverPull!$B:$YE,MATCH(Calculations_actual!BS$9,HaverPull!$B:$B,0),MATCH(Calculations_actual!$B27,HaverPull!$B$1:$YE$1,0))</f>
        <v>0</v>
      </c>
      <c r="BT27" s="81">
        <f>INDEX(HaverPull!$B:$YE,MATCH(Calculations_actual!BT$9,HaverPull!$B:$B,0),MATCH(Calculations_actual!$B27,HaverPull!$B$1:$YE$1,0))</f>
        <v>0</v>
      </c>
      <c r="BU27" s="81">
        <f>INDEX(HaverPull!$B:$YE,MATCH(Calculations_actual!BU$9,HaverPull!$B:$B,0),MATCH(Calculations_actual!$B27,HaverPull!$B$1:$YE$1,0))</f>
        <v>0</v>
      </c>
      <c r="BV27" s="81">
        <f>INDEX(HaverPull!$B:$YE,MATCH(Calculations_actual!BV$9,HaverPull!$B:$B,0),MATCH(Calculations_actual!$B27,HaverPull!$B$1:$YE$1,0))</f>
        <v>0</v>
      </c>
      <c r="BW27" s="81">
        <f>INDEX(HaverPull!$B:$YE,MATCH(Calculations_actual!BW$9,HaverPull!$B:$B,0),MATCH(Calculations_actual!$B27,HaverPull!$B$1:$YE$1,0))</f>
        <v>0</v>
      </c>
      <c r="BX27" s="81">
        <f>INDEX(HaverPull!$B:$YE,MATCH(Calculations_actual!BX$9,HaverPull!$B:$B,0),MATCH(Calculations_actual!$B27,HaverPull!$B$1:$YE$1,0))</f>
        <v>0</v>
      </c>
      <c r="BY27" s="81">
        <f>INDEX(HaverPull!$B:$YE,MATCH(Calculations_actual!BY$9,HaverPull!$B:$B,0),MATCH(Calculations_actual!$B27,HaverPull!$B$1:$YE$1,0))</f>
        <v>0</v>
      </c>
      <c r="BZ27" s="81">
        <f>INDEX(HaverPull!$B:$YE,MATCH(Calculations_actual!BZ$9,HaverPull!$B:$B,0),MATCH(Calculations_actual!$B27,HaverPull!$B$1:$YE$1,0))</f>
        <v>0</v>
      </c>
      <c r="CA27" s="81">
        <f>INDEX(HaverPull!$B:$YE,MATCH(Calculations_actual!CA$9,HaverPull!$B:$B,0),MATCH(Calculations_actual!$B27,HaverPull!$B$1:$YE$1,0))</f>
        <v>0</v>
      </c>
      <c r="CB27" s="81">
        <f>INDEX(HaverPull!$B:$YE,MATCH(Calculations_actual!CB$9,HaverPull!$B:$B,0),MATCH(Calculations_actual!$B27,HaverPull!$B$1:$YE$1,0))</f>
        <v>0</v>
      </c>
      <c r="CC27" s="81">
        <f>INDEX(HaverPull!$B:$YE,MATCH(Calculations_actual!CC$9,HaverPull!$B:$B,0),MATCH(Calculations_actual!$B27,HaverPull!$B$1:$YE$1,0))</f>
        <v>0</v>
      </c>
      <c r="CD27" s="81">
        <f>INDEX(HaverPull!$B:$YE,MATCH(Calculations_actual!CD$9,HaverPull!$B:$B,0),MATCH(Calculations_actual!$B27,HaverPull!$B$1:$YE$1,0))</f>
        <v>0</v>
      </c>
      <c r="CE27" s="81">
        <f>INDEX(HaverPull!$B:$YE,MATCH(Calculations_actual!CE$9,HaverPull!$B:$B,0),MATCH(Calculations_actual!$B27,HaverPull!$B$1:$YE$1,0))</f>
        <v>0</v>
      </c>
      <c r="CF27" s="81">
        <f>INDEX(HaverPull!$B:$YE,MATCH(Calculations_actual!CF$9,HaverPull!$B:$B,0),MATCH(Calculations_actual!$B27,HaverPull!$B$1:$YE$1,0))</f>
        <v>0</v>
      </c>
      <c r="CG27" s="81">
        <f>INDEX(HaverPull!$B:$YE,MATCH(Calculations_actual!CG$9,HaverPull!$B:$B,0),MATCH(Calculations_actual!$B27,HaverPull!$B$1:$YE$1,0))</f>
        <v>0</v>
      </c>
      <c r="CH27" s="81">
        <f>INDEX(HaverPull!$B:$YE,MATCH(Calculations_actual!CH$9,HaverPull!$B:$B,0),MATCH(Calculations_actual!$B27,HaverPull!$B$1:$YE$1,0))</f>
        <v>1</v>
      </c>
      <c r="CI27" s="81">
        <f>INDEX(HaverPull!$B:$YE,MATCH(Calculations_actual!CI$9,HaverPull!$B:$B,0),MATCH(Calculations_actual!$B27,HaverPull!$B$1:$YE$1,0))</f>
        <v>1</v>
      </c>
      <c r="CJ27" s="81">
        <f>INDEX(HaverPull!$B:$YE,MATCH(Calculations_actual!CJ$9,HaverPull!$B:$B,0),MATCH(Calculations_actual!$B27,HaverPull!$B$1:$YE$1,0))</f>
        <v>0</v>
      </c>
      <c r="CK27" s="81">
        <f>INDEX(HaverPull!$B:$YE,MATCH(Calculations_actual!CK$9,HaverPull!$B:$B,0),MATCH(Calculations_actual!$B27,HaverPull!$B$1:$YE$1,0))</f>
        <v>0</v>
      </c>
      <c r="CL27" s="81">
        <f>INDEX(HaverPull!$B:$YE,MATCH(Calculations_actual!CL$9,HaverPull!$B:$B,0),MATCH(Calculations_actual!$B27,HaverPull!$B$1:$YE$1,0))</f>
        <v>0</v>
      </c>
      <c r="CM27" s="81">
        <f>INDEX(HaverPull!$B:$YE,MATCH(Calculations_actual!CM$9,HaverPull!$B:$B,0),MATCH(Calculations_actual!$B27,HaverPull!$B$1:$YE$1,0))</f>
        <v>0</v>
      </c>
      <c r="CN27" s="81">
        <f>INDEX(HaverPull!$B:$YE,MATCH(Calculations_actual!CN$9,HaverPull!$B:$B,0),MATCH(Calculations_actual!$B27,HaverPull!$B$1:$YE$1,0))</f>
        <v>0</v>
      </c>
      <c r="CO27" s="81">
        <f>INDEX(HaverPull!$B:$YE,MATCH(Calculations_actual!CO$9,HaverPull!$B:$B,0),MATCH(Calculations_actual!$B27,HaverPull!$B$1:$YE$1,0))</f>
        <v>0</v>
      </c>
      <c r="CP27" s="81">
        <f>INDEX(HaverPull!$B:$YE,MATCH(Calculations_actual!CP$9,HaverPull!$B:$B,0),MATCH(Calculations_actual!$B27,HaverPull!$B$1:$YE$1,0))</f>
        <v>0</v>
      </c>
      <c r="CQ27" s="81">
        <f>INDEX(HaverPull!$B:$YE,MATCH(Calculations_actual!CQ$9,HaverPull!$B:$B,0),MATCH(Calculations_actual!$B27,HaverPull!$B$1:$YE$1,0))</f>
        <v>0</v>
      </c>
      <c r="CR27" s="81">
        <f>INDEX(HaverPull!$B:$YE,MATCH(Calculations_actual!CR$9,HaverPull!$B:$B,0),MATCH(Calculations_actual!$B27,HaverPull!$B$1:$YE$1,0))</f>
        <v>0</v>
      </c>
      <c r="CS27" s="81">
        <f>INDEX(HaverPull!$B:$YE,MATCH(Calculations_actual!CS$9,HaverPull!$B:$B,0),MATCH(Calculations_actual!$B27,HaverPull!$B$1:$YE$1,0))</f>
        <v>0</v>
      </c>
      <c r="CT27" s="81">
        <f>INDEX(HaverPull!$B:$YE,MATCH(Calculations_actual!CT$9,HaverPull!$B:$B,0),MATCH(Calculations_actual!$B27,HaverPull!$B$1:$YE$1,0))</f>
        <v>0</v>
      </c>
      <c r="CU27" s="81">
        <f>INDEX(HaverPull!$B:$YE,MATCH(Calculations_actual!CU$9,HaverPull!$B:$B,0),MATCH(Calculations_actual!$B27,HaverPull!$B$1:$YE$1,0))</f>
        <v>0</v>
      </c>
      <c r="CV27" s="81">
        <f>INDEX(HaverPull!$B:$YE,MATCH(Calculations_actual!CV$9,HaverPull!$B:$B,0),MATCH(Calculations_actual!$B27,HaverPull!$B$1:$YE$1,0))</f>
        <v>0</v>
      </c>
      <c r="CW27" s="81">
        <f>INDEX(HaverPull!$B:$YE,MATCH(Calculations_actual!CW$9,HaverPull!$B:$B,0),MATCH(Calculations_actual!$B27,HaverPull!$B$1:$YE$1,0))</f>
        <v>0</v>
      </c>
      <c r="CX27" s="81">
        <f>INDEX(HaverPull!$B:$YE,MATCH(Calculations_actual!CX$9,HaverPull!$B:$B,0),MATCH(Calculations_actual!$B27,HaverPull!$B$1:$YE$1,0))</f>
        <v>0</v>
      </c>
      <c r="CY27" s="81">
        <f>INDEX(HaverPull!$B:$YE,MATCH(Calculations_actual!CY$9,HaverPull!$B:$B,0),MATCH(Calculations_actual!$B27,HaverPull!$B$1:$YE$1,0))</f>
        <v>0</v>
      </c>
      <c r="CZ27" s="81">
        <f>INDEX(HaverPull!$B:$YE,MATCH(Calculations_actual!CZ$9,HaverPull!$B:$B,0),MATCH(Calculations_actual!$B27,HaverPull!$B$1:$YE$1,0))</f>
        <v>0</v>
      </c>
      <c r="DA27" s="81">
        <f>INDEX(HaverPull!$B:$YE,MATCH(Calculations_actual!DA$9,HaverPull!$B:$B,0),MATCH(Calculations_actual!$B27,HaverPull!$B$1:$YE$1,0))</f>
        <v>0</v>
      </c>
      <c r="DB27" s="81">
        <f>INDEX(HaverPull!$B:$YE,MATCH(Calculations_actual!DB$9,HaverPull!$B:$B,0),MATCH(Calculations_actual!$B27,HaverPull!$B$1:$YE$1,0))</f>
        <v>0</v>
      </c>
      <c r="DC27" s="81">
        <f>INDEX(HaverPull!$B:$YE,MATCH(Calculations_actual!DC$9,HaverPull!$B:$B,0),MATCH(Calculations_actual!$B27,HaverPull!$B$1:$YE$1,0))</f>
        <v>0</v>
      </c>
      <c r="DD27" s="81">
        <f>INDEX(HaverPull!$B:$YE,MATCH(Calculations_actual!DD$9,HaverPull!$B:$B,0),MATCH(Calculations_actual!$B27,HaverPull!$B$1:$YE$1,0))</f>
        <v>0</v>
      </c>
      <c r="DE27" s="81">
        <f>INDEX(HaverPull!$B:$YE,MATCH(Calculations_actual!DE$9,HaverPull!$B:$B,0),MATCH(Calculations_actual!$B27,HaverPull!$B$1:$YE$1,0))</f>
        <v>0</v>
      </c>
      <c r="DF27" s="81">
        <f>INDEX(HaverPull!$B:$YE,MATCH(Calculations_actual!DF$9,HaverPull!$B:$B,0),MATCH(Calculations_actual!$B27,HaverPull!$B$1:$YE$1,0))</f>
        <v>0</v>
      </c>
      <c r="DG27" s="81">
        <f>INDEX(HaverPull!$B:$YE,MATCH(Calculations_actual!DG$9,HaverPull!$B:$B,0),MATCH(Calculations_actual!$B27,HaverPull!$B$1:$YE$1,0))</f>
        <v>0</v>
      </c>
      <c r="DH27" s="81">
        <f>INDEX(HaverPull!$B:$YE,MATCH(Calculations_actual!DH$9,HaverPull!$B:$B,0),MATCH(Calculations_actual!$B27,HaverPull!$B$1:$YE$1,0))</f>
        <v>0</v>
      </c>
      <c r="DI27" s="81">
        <f>INDEX(HaverPull!$B:$YE,MATCH(Calculations_actual!DI$9,HaverPull!$B:$B,0),MATCH(Calculations_actual!$B27,HaverPull!$B$1:$YE$1,0))</f>
        <v>0</v>
      </c>
      <c r="DJ27" s="81">
        <f>INDEX(HaverPull!$B:$YE,MATCH(Calculations_actual!DJ$9,HaverPull!$B:$B,0),MATCH(Calculations_actual!$B27,HaverPull!$B$1:$YE$1,0))</f>
        <v>0</v>
      </c>
      <c r="DK27" s="81">
        <f>INDEX(HaverPull!$B:$YE,MATCH(Calculations_actual!DK$9,HaverPull!$B:$B,0),MATCH(Calculations_actual!$B27,HaverPull!$B$1:$YE$1,0))</f>
        <v>0</v>
      </c>
      <c r="DL27" s="81">
        <f>INDEX(HaverPull!$B:$YE,MATCH(Calculations_actual!DL$9,HaverPull!$B:$B,0),MATCH(Calculations_actual!$B27,HaverPull!$B$1:$YE$1,0))</f>
        <v>0</v>
      </c>
      <c r="DM27" s="81">
        <f>INDEX(HaverPull!$B:$YE,MATCH(Calculations_actual!DM$9,HaverPull!$B:$B,0),MATCH(Calculations_actual!$B27,HaverPull!$B$1:$YE$1,0))</f>
        <v>0</v>
      </c>
      <c r="DN27" s="81">
        <f>INDEX(HaverPull!$B:$YE,MATCH(Calculations_actual!DN$9,HaverPull!$B:$B,0),MATCH(Calculations_actual!$B27,HaverPull!$B$1:$YE$1,0))</f>
        <v>0</v>
      </c>
      <c r="DO27" s="81">
        <f>INDEX(HaverPull!$B:$YE,MATCH(Calculations_actual!DO$9,HaverPull!$B:$B,0),MATCH(Calculations_actual!$B27,HaverPull!$B$1:$YE$1,0))</f>
        <v>0</v>
      </c>
      <c r="DP27" s="81">
        <f>INDEX(HaverPull!$B:$YE,MATCH(Calculations_actual!DP$9,HaverPull!$B:$B,0),MATCH(Calculations_actual!$B27,HaverPull!$B$1:$YE$1,0))</f>
        <v>0</v>
      </c>
      <c r="DQ27" s="81">
        <f>INDEX(HaverPull!$B:$YE,MATCH(Calculations_actual!DQ$9,HaverPull!$B:$B,0),MATCH(Calculations_actual!$B27,HaverPull!$B$1:$YE$1,0))</f>
        <v>0</v>
      </c>
      <c r="DR27" s="81">
        <f>INDEX(HaverPull!$B:$YE,MATCH(Calculations_actual!DR$9,HaverPull!$B:$B,0),MATCH(Calculations_actual!$B27,HaverPull!$B$1:$YE$1,0))</f>
        <v>0</v>
      </c>
      <c r="DS27" s="81">
        <f>INDEX(HaverPull!$B:$YE,MATCH(Calculations_actual!DS$9,HaverPull!$B:$B,0),MATCH(Calculations_actual!$B27,HaverPull!$B$1:$YE$1,0))</f>
        <v>0</v>
      </c>
      <c r="DT27" s="81">
        <f>INDEX(HaverPull!$B:$YE,MATCH(Calculations_actual!DT$9,HaverPull!$B:$B,0),MATCH(Calculations_actual!$B27,HaverPull!$B$1:$YE$1,0))</f>
        <v>0</v>
      </c>
      <c r="DU27" s="81">
        <f>INDEX(HaverPull!$B:$YE,MATCH(Calculations_actual!DU$9,HaverPull!$B:$B,0),MATCH(Calculations_actual!$B27,HaverPull!$B$1:$YE$1,0))</f>
        <v>0</v>
      </c>
      <c r="DV27" s="81">
        <f>INDEX(HaverPull!$B:$YE,MATCH(Calculations_actual!DV$9,HaverPull!$B:$B,0),MATCH(Calculations_actual!$B27,HaverPull!$B$1:$YE$1,0))</f>
        <v>0</v>
      </c>
      <c r="DW27" s="81">
        <f>INDEX(HaverPull!$B:$YE,MATCH(Calculations_actual!DW$9,HaverPull!$B:$B,0),MATCH(Calculations_actual!$B27,HaverPull!$B$1:$YE$1,0))</f>
        <v>0</v>
      </c>
      <c r="DX27" s="81">
        <f>INDEX(HaverPull!$B:$YE,MATCH(Calculations_actual!DX$9,HaverPull!$B:$B,0),MATCH(Calculations_actual!$B27,HaverPull!$B$1:$YE$1,0))</f>
        <v>1</v>
      </c>
      <c r="DY27" s="81">
        <f>INDEX(HaverPull!$B:$YE,MATCH(Calculations_actual!DY$9,HaverPull!$B:$B,0),MATCH(Calculations_actual!$B27,HaverPull!$B$1:$YE$1,0))</f>
        <v>1</v>
      </c>
      <c r="DZ27" s="81">
        <f>INDEX(HaverPull!$B:$YE,MATCH(Calculations_actual!DZ$9,HaverPull!$B:$B,0),MATCH(Calculations_actual!$B27,HaverPull!$B$1:$YE$1,0))</f>
        <v>1</v>
      </c>
      <c r="EA27" s="81">
        <f>INDEX(HaverPull!$B:$YE,MATCH(Calculations_actual!EA$9,HaverPull!$B:$B,0),MATCH(Calculations_actual!$B27,HaverPull!$B$1:$YE$1,0))</f>
        <v>0</v>
      </c>
      <c r="EB27" s="81">
        <f>INDEX(HaverPull!$B:$YE,MATCH(Calculations_actual!EB$9,HaverPull!$B:$B,0),MATCH(Calculations_actual!$B27,HaverPull!$B$1:$YE$1,0))</f>
        <v>0</v>
      </c>
      <c r="EC27" s="81">
        <f>INDEX(HaverPull!$B:$YE,MATCH(Calculations_actual!EC$9,HaverPull!$B:$B,0),MATCH(Calculations_actual!$B27,HaverPull!$B$1:$YE$1,0))</f>
        <v>0</v>
      </c>
      <c r="ED27" s="81">
        <f>INDEX(HaverPull!$B:$YE,MATCH(Calculations_actual!ED$9,HaverPull!$B:$B,0),MATCH(Calculations_actual!$B27,HaverPull!$B$1:$YE$1,0))</f>
        <v>0</v>
      </c>
      <c r="EE27" s="81">
        <f>INDEX(HaverPull!$B:$YE,MATCH(Calculations_actual!EE$9,HaverPull!$B:$B,0),MATCH(Calculations_actual!$B27,HaverPull!$B$1:$YE$1,0))</f>
        <v>0</v>
      </c>
      <c r="EF27" s="81">
        <f>INDEX(HaverPull!$B:$YE,MATCH(Calculations_actual!EF$9,HaverPull!$B:$B,0),MATCH(Calculations_actual!$B27,HaverPull!$B$1:$YE$1,0))</f>
        <v>0</v>
      </c>
      <c r="EG27" s="81">
        <f>INDEX(HaverPull!$B:$YE,MATCH(Calculations_actual!EG$9,HaverPull!$B:$B,0),MATCH(Calculations_actual!$B27,HaverPull!$B$1:$YE$1,0))</f>
        <v>0</v>
      </c>
      <c r="EH27" s="81">
        <f>INDEX(HaverPull!$B:$YE,MATCH(Calculations_actual!EH$9,HaverPull!$B:$B,0),MATCH(Calculations_actual!$B27,HaverPull!$B$1:$YE$1,0))</f>
        <v>0</v>
      </c>
      <c r="EI27" s="81">
        <f>INDEX(HaverPull!$B:$YE,MATCH(Calculations_actual!EI$9,HaverPull!$B:$B,0),MATCH(Calculations_actual!$B27,HaverPull!$B$1:$YE$1,0))</f>
        <v>0</v>
      </c>
      <c r="EJ27" s="81">
        <f>INDEX(HaverPull!$B:$YE,MATCH(Calculations_actual!EJ$9,HaverPull!$B:$B,0),MATCH(Calculations_actual!$B27,HaverPull!$B$1:$YE$1,0))</f>
        <v>0</v>
      </c>
      <c r="EK27" s="81">
        <f>INDEX(HaverPull!$B:$YE,MATCH(Calculations_actual!EK$9,HaverPull!$B:$B,0),MATCH(Calculations_actual!$B27,HaverPull!$B$1:$YE$1,0))</f>
        <v>0</v>
      </c>
      <c r="EL27" s="81">
        <f>INDEX(HaverPull!$B:$YE,MATCH(Calculations_actual!EL$9,HaverPull!$B:$B,0),MATCH(Calculations_actual!$B27,HaverPull!$B$1:$YE$1,0))</f>
        <v>0</v>
      </c>
      <c r="EM27" s="81">
        <f>INDEX(HaverPull!$B:$YE,MATCH(Calculations_actual!EM$9,HaverPull!$B:$B,0),MATCH(Calculations_actual!$B27,HaverPull!$B$1:$YE$1,0))</f>
        <v>0</v>
      </c>
      <c r="EN27" s="81">
        <f>INDEX(HaverPull!$B:$YE,MATCH(Calculations_actual!EN$9,HaverPull!$B:$B,0),MATCH(Calculations_actual!$B27,HaverPull!$B$1:$YE$1,0))</f>
        <v>0</v>
      </c>
      <c r="EO27" s="81">
        <f>INDEX(HaverPull!$B:$YE,MATCH(Calculations_actual!EO$9,HaverPull!$B:$B,0),MATCH(Calculations_actual!$B27,HaverPull!$B$1:$YE$1,0))</f>
        <v>0</v>
      </c>
      <c r="EP27" s="81">
        <f>INDEX(HaverPull!$B:$YE,MATCH(Calculations_actual!EP$9,HaverPull!$B:$B,0),MATCH(Calculations_actual!$B27,HaverPull!$B$1:$YE$1,0))</f>
        <v>0</v>
      </c>
      <c r="EQ27" s="81">
        <f>INDEX(HaverPull!$B:$YE,MATCH(Calculations_actual!EQ$9,HaverPull!$B:$B,0),MATCH(Calculations_actual!$B27,HaverPull!$B$1:$YE$1,0))</f>
        <v>0</v>
      </c>
      <c r="ER27" s="81">
        <f>INDEX(HaverPull!$B:$YE,MATCH(Calculations_actual!ER$9,HaverPull!$B:$B,0),MATCH(Calculations_actual!$B27,HaverPull!$B$1:$YE$1,0))</f>
        <v>0</v>
      </c>
      <c r="ES27" s="81">
        <f>INDEX(HaverPull!$B:$YE,MATCH(Calculations_actual!ES$9,HaverPull!$B:$B,0),MATCH(Calculations_actual!$B27,HaverPull!$B$1:$YE$1,0))</f>
        <v>0</v>
      </c>
      <c r="ET27" s="81">
        <f>INDEX(HaverPull!$B:$YE,MATCH(Calculations_actual!ET$9,HaverPull!$B:$B,0),MATCH(Calculations_actual!$B27,HaverPull!$B$1:$YE$1,0))</f>
        <v>0</v>
      </c>
      <c r="EU27" s="81">
        <f>INDEX(HaverPull!$B:$YE,MATCH(Calculations_actual!EU$9,HaverPull!$B:$B,0),MATCH(Calculations_actual!$B27,HaverPull!$B$1:$YE$1,0))</f>
        <v>0</v>
      </c>
      <c r="EV27" s="81">
        <f>INDEX(HaverPull!$B:$YE,MATCH(Calculations_actual!EV$9,HaverPull!$B:$B,0),MATCH(Calculations_actual!$B27,HaverPull!$B$1:$YE$1,0))</f>
        <v>0</v>
      </c>
      <c r="EW27" s="81">
        <f>INDEX(HaverPull!$B:$YE,MATCH(Calculations_actual!EW$9,HaverPull!$B:$B,0),MATCH(Calculations_actual!$B27,HaverPull!$B$1:$YE$1,0))</f>
        <v>0</v>
      </c>
      <c r="EX27" s="81">
        <f>INDEX(HaverPull!$B:$YE,MATCH(Calculations_actual!EX$9,HaverPull!$B:$B,0),MATCH(Calculations_actual!$B27,HaverPull!$B$1:$YE$1,0))</f>
        <v>0</v>
      </c>
      <c r="EY27" s="81">
        <f>INDEX(HaverPull!$B:$YE,MATCH(Calculations_actual!EY$9,HaverPull!$B:$B,0),MATCH(Calculations_actual!$B27,HaverPull!$B$1:$YE$1,0))</f>
        <v>1</v>
      </c>
      <c r="EZ27" s="81">
        <f>INDEX(HaverPull!$B:$YE,MATCH(Calculations_actual!EZ$9,HaverPull!$B:$B,0),MATCH(Calculations_actual!$B27,HaverPull!$B$1:$YE$1,0))</f>
        <v>1</v>
      </c>
      <c r="FA27" s="81">
        <f>INDEX(HaverPull!$B:$YE,MATCH(Calculations_actual!FA$9,HaverPull!$B:$B,0),MATCH(Calculations_actual!$B27,HaverPull!$B$1:$YE$1,0))</f>
        <v>1</v>
      </c>
      <c r="FB27" s="81">
        <f>INDEX(HaverPull!$B:$YE,MATCH(Calculations_actual!FB$9,HaverPull!$B:$B,0),MATCH(Calculations_actual!$B27,HaverPull!$B$1:$YE$1,0))</f>
        <v>1</v>
      </c>
      <c r="FC27" s="81">
        <f>INDEX(HaverPull!$B:$YE,MATCH(Calculations_actual!FC$9,HaverPull!$B:$B,0),MATCH(Calculations_actual!$B27,HaverPull!$B$1:$YE$1,0))</f>
        <v>1</v>
      </c>
      <c r="FD27" s="81">
        <f>INDEX(HaverPull!$B:$YE,MATCH(Calculations_actual!FD$9,HaverPull!$B:$B,0),MATCH(Calculations_actual!$B27,HaverPull!$B$1:$YE$1,0))</f>
        <v>1</v>
      </c>
      <c r="FE27" s="81">
        <f>INDEX(HaverPull!$B:$YE,MATCH(Calculations_actual!FE$9,HaverPull!$B:$B,0),MATCH(Calculations_actual!$B27,HaverPull!$B$1:$YE$1,0))</f>
        <v>0</v>
      </c>
      <c r="FF27" s="81">
        <f>INDEX(HaverPull!$B:$YE,MATCH(Calculations_actual!FF$9,HaverPull!$B:$B,0),MATCH(Calculations_actual!$B27,HaverPull!$B$1:$YE$1,0))</f>
        <v>0</v>
      </c>
      <c r="FG27" s="81">
        <f>INDEX(HaverPull!$B:$YE,MATCH(Calculations_actual!FG$9,HaverPull!$B:$B,0),MATCH(Calculations_actual!$B27,HaverPull!$B$1:$YE$1,0))</f>
        <v>0</v>
      </c>
      <c r="FH27" s="81">
        <f>INDEX(HaverPull!$B:$YE,MATCH(Calculations_actual!FH$9,HaverPull!$B:$B,0),MATCH(Calculations_actual!$B27,HaverPull!$B$1:$YE$1,0))</f>
        <v>0</v>
      </c>
      <c r="FI27" s="81">
        <f>INDEX(HaverPull!$B:$YE,MATCH(Calculations_actual!FI$9,HaverPull!$B:$B,0),MATCH(Calculations_actual!$B27,HaverPull!$B$1:$YE$1,0))</f>
        <v>0</v>
      </c>
      <c r="FJ27" s="81">
        <f>INDEX(HaverPull!$B:$YE,MATCH(Calculations_actual!FJ$9,HaverPull!$B:$B,0),MATCH(Calculations_actual!$B27,HaverPull!$B$1:$YE$1,0))</f>
        <v>0</v>
      </c>
      <c r="FK27" s="81">
        <f>INDEX(HaverPull!$B:$YE,MATCH(Calculations_actual!FK$9,HaverPull!$B:$B,0),MATCH(Calculations_actual!$B27,HaverPull!$B$1:$YE$1,0))</f>
        <v>0</v>
      </c>
      <c r="FL27" s="81">
        <f>INDEX(HaverPull!$B:$YE,MATCH(Calculations_actual!FL$9,HaverPull!$B:$B,0),MATCH(Calculations_actual!$B27,HaverPull!$B$1:$YE$1,0))</f>
        <v>0</v>
      </c>
      <c r="FM27" s="81">
        <f>INDEX(HaverPull!$B:$YE,MATCH(Calculations_actual!FM$9,HaverPull!$B:$B,0),MATCH(Calculations_actual!$B27,HaverPull!$B$1:$YE$1,0))</f>
        <v>0</v>
      </c>
      <c r="FN27" s="81">
        <f>INDEX(HaverPull!$B:$YE,MATCH(Calculations_actual!FN$9,HaverPull!$B:$B,0),MATCH(Calculations_actual!$B27,HaverPull!$B$1:$YE$1,0))</f>
        <v>0</v>
      </c>
      <c r="FO27" s="81">
        <f>INDEX(HaverPull!$B:$YE,MATCH(Calculations_actual!FO$9,HaverPull!$B:$B,0),MATCH(Calculations_actual!$B27,HaverPull!$B$1:$YE$1,0))</f>
        <v>0</v>
      </c>
      <c r="FP27" s="81">
        <f>INDEX(HaverPull!$B:$YE,MATCH(Calculations_actual!FP$9,HaverPull!$B:$B,0),MATCH(Calculations_actual!$B27,HaverPull!$B$1:$YE$1,0))</f>
        <v>0</v>
      </c>
      <c r="FQ27" s="81">
        <f>INDEX(HaverPull!$B:$YE,MATCH(Calculations_actual!FQ$9,HaverPull!$B:$B,0),MATCH(Calculations_actual!$B27,HaverPull!$B$1:$YE$1,0))</f>
        <v>0</v>
      </c>
      <c r="FR27" s="81">
        <f>INDEX(HaverPull!$B:$YE,MATCH(Calculations_actual!FR$9,HaverPull!$B:$B,0),MATCH(Calculations_actual!$B27,HaverPull!$B$1:$YE$1,0))</f>
        <v>0</v>
      </c>
      <c r="FS27" s="81">
        <f>INDEX(HaverPull!$B:$YE,MATCH(Calculations_actual!FS$9,HaverPull!$B:$B,0),MATCH(Calculations_actual!$B27,HaverPull!$B$1:$YE$1,0))</f>
        <v>0</v>
      </c>
      <c r="FT27" s="81">
        <f>INDEX(HaverPull!$B:$YE,MATCH(Calculations_actual!FT$9,HaverPull!$B:$B,0),MATCH(Calculations_actual!$B27,HaverPull!$B$1:$YE$1,0))</f>
        <v>0</v>
      </c>
      <c r="FU27" s="81">
        <f>INDEX(HaverPull!$B:$YE,MATCH(Calculations_actual!FU$9,HaverPull!$B:$B,0),MATCH(Calculations_actual!$B27,HaverPull!$B$1:$YE$1,0))</f>
        <v>0</v>
      </c>
      <c r="FV27" s="81">
        <f>INDEX(HaverPull!$B:$YE,MATCH(Calculations_actual!FV$9,HaverPull!$B:$B,0),MATCH(Calculations_actual!$B27,HaverPull!$B$1:$YE$1,0))</f>
        <v>0</v>
      </c>
      <c r="FW27" s="81">
        <f>INDEX(HaverPull!$B:$YE,MATCH(Calculations_actual!FW$9,HaverPull!$B:$B,0),MATCH(Calculations_actual!$B27,HaverPull!$B$1:$YE$1,0))</f>
        <v>0</v>
      </c>
      <c r="FX27" s="81">
        <f>INDEX(HaverPull!$B:$YE,MATCH(Calculations_actual!FX$9,HaverPull!$B:$B,0),MATCH(Calculations_actual!$B27,HaverPull!$B$1:$YE$1,0))</f>
        <v>0</v>
      </c>
      <c r="FY27" s="81">
        <f>INDEX(HaverPull!$B:$YE,MATCH(Calculations_actual!FY$9,HaverPull!$B:$B,0),MATCH(Calculations_actual!$B27,HaverPull!$B$1:$YE$1,0))</f>
        <v>0</v>
      </c>
      <c r="FZ27" s="81">
        <f>INDEX(HaverPull!$B:$YE,MATCH(Calculations_actual!FZ$9,HaverPull!$B:$B,0),MATCH(Calculations_actual!$B27,HaverPull!$B$1:$YE$1,0))</f>
        <v>0</v>
      </c>
      <c r="GA27" s="81">
        <f>INDEX(HaverPull!$B:$YE,MATCH(Calculations_actual!GA$9,HaverPull!$B:$B,0),MATCH(Calculations_actual!$B27,HaverPull!$B$1:$YE$1,0))</f>
        <v>0</v>
      </c>
      <c r="GB27" s="81">
        <f>INDEX(HaverPull!$B:$YE,MATCH(Calculations_actual!GB$9,HaverPull!$B:$B,0),MATCH(Calculations_actual!$B27,HaverPull!$B$1:$YE$1,0))</f>
        <v>0</v>
      </c>
      <c r="GC27" s="81">
        <f>INDEX(HaverPull!$B:$YE,MATCH(Calculations_actual!GC$9,HaverPull!$B:$B,0),MATCH(Calculations_actual!$B27,HaverPull!$B$1:$YE$1,0))</f>
        <v>0</v>
      </c>
      <c r="GD27" s="81">
        <f>INDEX(HaverPull!$B:$YE,MATCH(Calculations_actual!GD$9,HaverPull!$B:$B,0),MATCH(Calculations_actual!$B27,HaverPull!$B$1:$YE$1,0))</f>
        <v>0</v>
      </c>
      <c r="GE27" s="81">
        <f>INDEX(HaverPull!$B:$YE,MATCH(Calculations_actual!GE$9,HaverPull!$B:$B,0),MATCH(Calculations_actual!$B27,HaverPull!$B$1:$YE$1,0))</f>
        <v>0</v>
      </c>
      <c r="GF27" s="81">
        <f>INDEX(HaverPull!$B:$YE,MATCH(Calculations_actual!GF$9,HaverPull!$B:$B,0),MATCH(Calculations_actual!$B27,HaverPull!$B$1:$YE$1,0))</f>
        <v>0</v>
      </c>
      <c r="GG27" s="81">
        <f>INDEX(HaverPull!$B:$YE,MATCH(Calculations_actual!GG$9,HaverPull!$B:$B,0),MATCH(Calculations_actual!$B27,HaverPull!$B$1:$YE$1,0))</f>
        <v>0</v>
      </c>
      <c r="GH27" s="81">
        <f>INDEX(HaverPull!$B:$YE,MATCH(Calculations_actual!GH$9,HaverPull!$B:$B,0),MATCH(Calculations_actual!$B27,HaverPull!$B$1:$YE$1,0))</f>
        <v>0</v>
      </c>
      <c r="GI27" s="81">
        <f>INDEX(HaverPull!$B:$YE,MATCH(Calculations_actual!GI$9,HaverPull!$B:$B,0),MATCH(Calculations_actual!$B27,HaverPull!$B$1:$YE$1,0))</f>
        <v>0</v>
      </c>
      <c r="GJ27" s="81">
        <f>INDEX(HaverPull!$B:$YE,MATCH(Calculations_actual!GJ$9,HaverPull!$B:$B,0),MATCH(Calculations_actual!$B27,HaverPull!$B$1:$YE$1,0))</f>
        <v>0</v>
      </c>
      <c r="GK27" s="81">
        <f>INDEX(HaverPull!$B:$YE,MATCH(Calculations_actual!GK$9,HaverPull!$B:$B,0),MATCH(Calculations_actual!$B27,HaverPull!$B$1:$YE$1,0))</f>
        <v>0</v>
      </c>
      <c r="GL27" s="81">
        <f>INDEX(HaverPull!$B:$YE,MATCH(Calculations_actual!GL$9,HaverPull!$B:$B,0),MATCH(Calculations_actual!$B27,HaverPull!$B$1:$YE$1,0))</f>
        <v>0</v>
      </c>
      <c r="GM27" s="81">
        <f>INDEX(HaverPull!$B:$YE,MATCH(Calculations_actual!GM$9,HaverPull!$B:$B,0),MATCH(Calculations_actual!$B27,HaverPull!$B$1:$YE$1,0))</f>
        <v>0</v>
      </c>
      <c r="GN27" s="81">
        <f>INDEX(HaverPull!$B:$YE,MATCH(Calculations_actual!GN$9,HaverPull!$B:$B,0),MATCH(Calculations_actual!$B27,HaverPull!$B$1:$YE$1,0))</f>
        <v>0</v>
      </c>
      <c r="GO27" s="81" t="e">
        <f>INDEX(HaverPull!$B:$YE,MATCH(Calculations_actual!GO$9,HaverPull!$B:$B,0),MATCH(Calculations_actual!$B27,HaverPull!$B$1:$YE$1,0))</f>
        <v>#N/A</v>
      </c>
      <c r="GP27" s="81" t="e">
        <f>INDEX(HaverPull!$B:$YE,MATCH(Calculations_actual!GP$9,HaverPull!$B:$B,0),MATCH(Calculations_actual!$B27,HaverPull!$B$1:$YE$1,0))</f>
        <v>#N/A</v>
      </c>
      <c r="GQ27" s="81" t="e">
        <f>INDEX(HaverPull!$B:$YE,MATCH(Calculations_actual!GQ$9,HaverPull!$B:$B,0),MATCH(Calculations_actual!$B27,HaverPull!$B$1:$YE$1,0))</f>
        <v>#N/A</v>
      </c>
      <c r="GR27" s="81" t="e">
        <f>INDEX(HaverPull!$B:$YE,MATCH(Calculations_actual!GR$9,HaverPull!$B:$B,0),MATCH(Calculations_actual!$B27,HaverPull!$B$1:$YE$1,0))</f>
        <v>#N/A</v>
      </c>
      <c r="GS27" s="81" t="e">
        <f>INDEX(HaverPull!$B:$YE,MATCH(Calculations_actual!GS$9,HaverPull!$B:$B,0),MATCH(Calculations_actual!$B27,HaverPull!$B$1:$YE$1,0))</f>
        <v>#N/A</v>
      </c>
      <c r="GT27" s="81" t="e">
        <f>INDEX(HaverPull!$B:$YE,MATCH(Calculations_actual!GT$9,HaverPull!$B:$B,0),MATCH(Calculations_actual!$B27,HaverPull!$B$1:$YE$1,0))</f>
        <v>#N/A</v>
      </c>
      <c r="GU27" s="81" t="e">
        <f>INDEX(HaverPull!$B:$YE,MATCH(Calculations_actual!GU$9,HaverPull!$B:$B,0),MATCH(Calculations_actual!$B27,HaverPull!$B$1:$YE$1,0))</f>
        <v>#N/A</v>
      </c>
      <c r="GV27" s="81" t="e">
        <f>INDEX(HaverPull!$B:$YE,MATCH(Calculations_actual!GV$9,HaverPull!$B:$B,0),MATCH(Calculations_actual!$B27,HaverPull!$B$1:$YE$1,0))</f>
        <v>#N/A</v>
      </c>
    </row>
    <row r="28" spans="1:204">
      <c r="B28" s="81" t="s">
        <v>344</v>
      </c>
      <c r="C28" s="81">
        <f>5*C27</f>
        <v>0</v>
      </c>
      <c r="D28" s="81">
        <f t="shared" ref="D28:BO28" si="0">5*D27</f>
        <v>5</v>
      </c>
      <c r="E28" s="81">
        <f t="shared" si="0"/>
        <v>5</v>
      </c>
      <c r="F28" s="81">
        <f t="shared" si="0"/>
        <v>5</v>
      </c>
      <c r="G28" s="81">
        <f t="shared" si="0"/>
        <v>0</v>
      </c>
      <c r="H28" s="81">
        <f t="shared" si="0"/>
        <v>0</v>
      </c>
      <c r="I28" s="81">
        <f t="shared" si="0"/>
        <v>0</v>
      </c>
      <c r="J28" s="81">
        <f t="shared" si="0"/>
        <v>0</v>
      </c>
      <c r="K28" s="81">
        <f t="shared" si="0"/>
        <v>0</v>
      </c>
      <c r="L28" s="81">
        <f t="shared" si="0"/>
        <v>0</v>
      </c>
      <c r="M28" s="81">
        <f t="shared" si="0"/>
        <v>0</v>
      </c>
      <c r="N28" s="81">
        <f t="shared" si="0"/>
        <v>0</v>
      </c>
      <c r="O28" s="81">
        <f t="shared" si="0"/>
        <v>0</v>
      </c>
      <c r="P28" s="81">
        <f t="shared" si="0"/>
        <v>0</v>
      </c>
      <c r="Q28" s="81">
        <f t="shared" si="0"/>
        <v>0</v>
      </c>
      <c r="R28" s="81">
        <f t="shared" si="0"/>
        <v>0</v>
      </c>
      <c r="S28" s="81">
        <f t="shared" si="0"/>
        <v>5</v>
      </c>
      <c r="T28" s="81">
        <f t="shared" si="0"/>
        <v>5</v>
      </c>
      <c r="U28" s="81">
        <f t="shared" si="0"/>
        <v>5</v>
      </c>
      <c r="V28" s="81">
        <f t="shared" si="0"/>
        <v>5</v>
      </c>
      <c r="W28" s="81">
        <f t="shared" si="0"/>
        <v>5</v>
      </c>
      <c r="X28" s="81">
        <f t="shared" si="0"/>
        <v>0</v>
      </c>
      <c r="Y28" s="81">
        <f t="shared" si="0"/>
        <v>0</v>
      </c>
      <c r="Z28" s="81">
        <f t="shared" si="0"/>
        <v>0</v>
      </c>
      <c r="AA28" s="81">
        <f t="shared" si="0"/>
        <v>0</v>
      </c>
      <c r="AB28" s="81">
        <f t="shared" si="0"/>
        <v>0</v>
      </c>
      <c r="AC28" s="81">
        <f t="shared" si="0"/>
        <v>0</v>
      </c>
      <c r="AD28" s="81">
        <f t="shared" si="0"/>
        <v>0</v>
      </c>
      <c r="AE28" s="81">
        <f t="shared" si="0"/>
        <v>0</v>
      </c>
      <c r="AF28" s="81">
        <f t="shared" si="0"/>
        <v>0</v>
      </c>
      <c r="AG28" s="81">
        <f t="shared" si="0"/>
        <v>0</v>
      </c>
      <c r="AH28" s="81">
        <f t="shared" si="0"/>
        <v>0</v>
      </c>
      <c r="AI28" s="81">
        <f t="shared" si="0"/>
        <v>0</v>
      </c>
      <c r="AJ28" s="81">
        <f t="shared" si="0"/>
        <v>0</v>
      </c>
      <c r="AK28" s="81">
        <f t="shared" si="0"/>
        <v>0</v>
      </c>
      <c r="AL28" s="81">
        <f t="shared" si="0"/>
        <v>0</v>
      </c>
      <c r="AM28" s="81">
        <f t="shared" si="0"/>
        <v>0</v>
      </c>
      <c r="AN28" s="81">
        <f t="shared" si="0"/>
        <v>0</v>
      </c>
      <c r="AO28" s="81">
        <f t="shared" si="0"/>
        <v>0</v>
      </c>
      <c r="AP28" s="81">
        <f t="shared" si="0"/>
        <v>0</v>
      </c>
      <c r="AQ28" s="81">
        <f t="shared" si="0"/>
        <v>0</v>
      </c>
      <c r="AR28" s="81">
        <f t="shared" si="0"/>
        <v>5</v>
      </c>
      <c r="AS28" s="81">
        <f t="shared" si="0"/>
        <v>5</v>
      </c>
      <c r="AT28" s="81">
        <f t="shared" si="0"/>
        <v>0</v>
      </c>
      <c r="AU28" s="81">
        <f t="shared" si="0"/>
        <v>0</v>
      </c>
      <c r="AV28" s="81">
        <f t="shared" si="0"/>
        <v>0</v>
      </c>
      <c r="AW28" s="81">
        <f t="shared" si="0"/>
        <v>0</v>
      </c>
      <c r="AX28" s="81">
        <f t="shared" si="0"/>
        <v>5</v>
      </c>
      <c r="AY28" s="81">
        <f t="shared" si="0"/>
        <v>5</v>
      </c>
      <c r="AZ28" s="81">
        <f t="shared" si="0"/>
        <v>5</v>
      </c>
      <c r="BA28" s="81">
        <f t="shared" si="0"/>
        <v>5</v>
      </c>
      <c r="BB28" s="81">
        <f t="shared" si="0"/>
        <v>5</v>
      </c>
      <c r="BC28" s="81">
        <f t="shared" si="0"/>
        <v>0</v>
      </c>
      <c r="BD28" s="81">
        <f t="shared" si="0"/>
        <v>0</v>
      </c>
      <c r="BE28" s="81">
        <f t="shared" si="0"/>
        <v>0</v>
      </c>
      <c r="BF28" s="81">
        <f t="shared" si="0"/>
        <v>0</v>
      </c>
      <c r="BG28" s="81">
        <f t="shared" si="0"/>
        <v>0</v>
      </c>
      <c r="BH28" s="81">
        <f t="shared" si="0"/>
        <v>0</v>
      </c>
      <c r="BI28" s="81">
        <f t="shared" si="0"/>
        <v>0</v>
      </c>
      <c r="BJ28" s="81">
        <f t="shared" si="0"/>
        <v>0</v>
      </c>
      <c r="BK28" s="81">
        <f t="shared" si="0"/>
        <v>0</v>
      </c>
      <c r="BL28" s="81">
        <f t="shared" si="0"/>
        <v>0</v>
      </c>
      <c r="BM28" s="81">
        <f t="shared" si="0"/>
        <v>0</v>
      </c>
      <c r="BN28" s="81">
        <f t="shared" si="0"/>
        <v>0</v>
      </c>
      <c r="BO28" s="81">
        <f t="shared" si="0"/>
        <v>0</v>
      </c>
      <c r="BP28" s="81">
        <f t="shared" ref="BP28:EA28" si="1">5*BP27</f>
        <v>0</v>
      </c>
      <c r="BQ28" s="81">
        <f t="shared" si="1"/>
        <v>0</v>
      </c>
      <c r="BR28" s="81">
        <f t="shared" si="1"/>
        <v>0</v>
      </c>
      <c r="BS28" s="81">
        <f t="shared" si="1"/>
        <v>0</v>
      </c>
      <c r="BT28" s="81">
        <f t="shared" si="1"/>
        <v>0</v>
      </c>
      <c r="BU28" s="81">
        <f t="shared" si="1"/>
        <v>0</v>
      </c>
      <c r="BV28" s="81">
        <f t="shared" si="1"/>
        <v>0</v>
      </c>
      <c r="BW28" s="81">
        <f t="shared" si="1"/>
        <v>0</v>
      </c>
      <c r="BX28" s="81">
        <f t="shared" si="1"/>
        <v>0</v>
      </c>
      <c r="BY28" s="81">
        <f t="shared" si="1"/>
        <v>0</v>
      </c>
      <c r="BZ28" s="81">
        <f t="shared" si="1"/>
        <v>0</v>
      </c>
      <c r="CA28" s="81">
        <f t="shared" si="1"/>
        <v>0</v>
      </c>
      <c r="CB28" s="81">
        <f t="shared" si="1"/>
        <v>0</v>
      </c>
      <c r="CC28" s="81">
        <f t="shared" si="1"/>
        <v>0</v>
      </c>
      <c r="CD28" s="81">
        <f t="shared" si="1"/>
        <v>0</v>
      </c>
      <c r="CE28" s="81">
        <f t="shared" si="1"/>
        <v>0</v>
      </c>
      <c r="CF28" s="81">
        <f t="shared" si="1"/>
        <v>0</v>
      </c>
      <c r="CG28" s="81">
        <f t="shared" si="1"/>
        <v>0</v>
      </c>
      <c r="CH28" s="81">
        <f t="shared" si="1"/>
        <v>5</v>
      </c>
      <c r="CI28" s="81">
        <f t="shared" si="1"/>
        <v>5</v>
      </c>
      <c r="CJ28" s="81">
        <f t="shared" si="1"/>
        <v>0</v>
      </c>
      <c r="CK28" s="81">
        <f t="shared" si="1"/>
        <v>0</v>
      </c>
      <c r="CL28" s="81">
        <f t="shared" si="1"/>
        <v>0</v>
      </c>
      <c r="CM28" s="81">
        <f t="shared" si="1"/>
        <v>0</v>
      </c>
      <c r="CN28" s="81">
        <f t="shared" si="1"/>
        <v>0</v>
      </c>
      <c r="CO28" s="81">
        <f t="shared" si="1"/>
        <v>0</v>
      </c>
      <c r="CP28" s="81">
        <f t="shared" si="1"/>
        <v>0</v>
      </c>
      <c r="CQ28" s="81">
        <f t="shared" si="1"/>
        <v>0</v>
      </c>
      <c r="CR28" s="81">
        <f t="shared" si="1"/>
        <v>0</v>
      </c>
      <c r="CS28" s="81">
        <f t="shared" si="1"/>
        <v>0</v>
      </c>
      <c r="CT28" s="81">
        <f t="shared" si="1"/>
        <v>0</v>
      </c>
      <c r="CU28" s="81">
        <f t="shared" si="1"/>
        <v>0</v>
      </c>
      <c r="CV28" s="81">
        <f t="shared" si="1"/>
        <v>0</v>
      </c>
      <c r="CW28" s="81">
        <f t="shared" si="1"/>
        <v>0</v>
      </c>
      <c r="CX28" s="81">
        <f t="shared" si="1"/>
        <v>0</v>
      </c>
      <c r="CY28" s="81">
        <f t="shared" si="1"/>
        <v>0</v>
      </c>
      <c r="CZ28" s="81">
        <f t="shared" si="1"/>
        <v>0</v>
      </c>
      <c r="DA28" s="81">
        <f t="shared" si="1"/>
        <v>0</v>
      </c>
      <c r="DB28" s="81">
        <f t="shared" si="1"/>
        <v>0</v>
      </c>
      <c r="DC28" s="81">
        <f t="shared" si="1"/>
        <v>0</v>
      </c>
      <c r="DD28" s="81">
        <f t="shared" si="1"/>
        <v>0</v>
      </c>
      <c r="DE28" s="81">
        <f t="shared" si="1"/>
        <v>0</v>
      </c>
      <c r="DF28" s="81">
        <f t="shared" si="1"/>
        <v>0</v>
      </c>
      <c r="DG28" s="81">
        <f t="shared" si="1"/>
        <v>0</v>
      </c>
      <c r="DH28" s="81">
        <f t="shared" si="1"/>
        <v>0</v>
      </c>
      <c r="DI28" s="81">
        <f t="shared" si="1"/>
        <v>0</v>
      </c>
      <c r="DJ28" s="81">
        <f t="shared" si="1"/>
        <v>0</v>
      </c>
      <c r="DK28" s="81">
        <f t="shared" si="1"/>
        <v>0</v>
      </c>
      <c r="DL28" s="81">
        <f t="shared" si="1"/>
        <v>0</v>
      </c>
      <c r="DM28" s="81">
        <f t="shared" si="1"/>
        <v>0</v>
      </c>
      <c r="DN28" s="81">
        <f t="shared" si="1"/>
        <v>0</v>
      </c>
      <c r="DO28" s="81">
        <f t="shared" si="1"/>
        <v>0</v>
      </c>
      <c r="DP28" s="81">
        <f t="shared" si="1"/>
        <v>0</v>
      </c>
      <c r="DQ28" s="81">
        <f t="shared" si="1"/>
        <v>0</v>
      </c>
      <c r="DR28" s="81">
        <f t="shared" si="1"/>
        <v>0</v>
      </c>
      <c r="DS28" s="81">
        <f t="shared" si="1"/>
        <v>0</v>
      </c>
      <c r="DT28" s="81">
        <f t="shared" si="1"/>
        <v>0</v>
      </c>
      <c r="DU28" s="81">
        <f t="shared" si="1"/>
        <v>0</v>
      </c>
      <c r="DV28" s="81">
        <f t="shared" si="1"/>
        <v>0</v>
      </c>
      <c r="DW28" s="81">
        <f t="shared" si="1"/>
        <v>0</v>
      </c>
      <c r="DX28" s="81">
        <f t="shared" si="1"/>
        <v>5</v>
      </c>
      <c r="DY28" s="81">
        <f t="shared" si="1"/>
        <v>5</v>
      </c>
      <c r="DZ28" s="81">
        <f t="shared" si="1"/>
        <v>5</v>
      </c>
      <c r="EA28" s="81">
        <f t="shared" si="1"/>
        <v>0</v>
      </c>
      <c r="EB28" s="81">
        <f t="shared" ref="EB28:GM28" si="2">5*EB27</f>
        <v>0</v>
      </c>
      <c r="EC28" s="81">
        <f t="shared" si="2"/>
        <v>0</v>
      </c>
      <c r="ED28" s="81">
        <f t="shared" si="2"/>
        <v>0</v>
      </c>
      <c r="EE28" s="81">
        <f t="shared" si="2"/>
        <v>0</v>
      </c>
      <c r="EF28" s="81">
        <f t="shared" si="2"/>
        <v>0</v>
      </c>
      <c r="EG28" s="81">
        <f t="shared" si="2"/>
        <v>0</v>
      </c>
      <c r="EH28" s="81">
        <f t="shared" si="2"/>
        <v>0</v>
      </c>
      <c r="EI28" s="81">
        <f t="shared" si="2"/>
        <v>0</v>
      </c>
      <c r="EJ28" s="81">
        <f t="shared" si="2"/>
        <v>0</v>
      </c>
      <c r="EK28" s="81">
        <f t="shared" si="2"/>
        <v>0</v>
      </c>
      <c r="EL28" s="81">
        <f t="shared" si="2"/>
        <v>0</v>
      </c>
      <c r="EM28" s="81">
        <f t="shared" si="2"/>
        <v>0</v>
      </c>
      <c r="EN28" s="81">
        <f t="shared" si="2"/>
        <v>0</v>
      </c>
      <c r="EO28" s="81">
        <f t="shared" si="2"/>
        <v>0</v>
      </c>
      <c r="EP28" s="81">
        <f t="shared" si="2"/>
        <v>0</v>
      </c>
      <c r="EQ28" s="81">
        <f t="shared" si="2"/>
        <v>0</v>
      </c>
      <c r="ER28" s="81">
        <f t="shared" si="2"/>
        <v>0</v>
      </c>
      <c r="ES28" s="81">
        <f t="shared" si="2"/>
        <v>0</v>
      </c>
      <c r="ET28" s="81">
        <f t="shared" si="2"/>
        <v>0</v>
      </c>
      <c r="EU28" s="81">
        <f t="shared" si="2"/>
        <v>0</v>
      </c>
      <c r="EV28" s="81">
        <f t="shared" si="2"/>
        <v>0</v>
      </c>
      <c r="EW28" s="81">
        <f t="shared" si="2"/>
        <v>0</v>
      </c>
      <c r="EX28" s="81">
        <f t="shared" si="2"/>
        <v>0</v>
      </c>
      <c r="EY28" s="81">
        <f t="shared" si="2"/>
        <v>5</v>
      </c>
      <c r="EZ28" s="81">
        <f t="shared" si="2"/>
        <v>5</v>
      </c>
      <c r="FA28" s="81">
        <f t="shared" si="2"/>
        <v>5</v>
      </c>
      <c r="FB28" s="81">
        <f t="shared" si="2"/>
        <v>5</v>
      </c>
      <c r="FC28" s="81">
        <f t="shared" si="2"/>
        <v>5</v>
      </c>
      <c r="FD28" s="81">
        <f t="shared" si="2"/>
        <v>5</v>
      </c>
      <c r="FE28" s="81">
        <f t="shared" si="2"/>
        <v>0</v>
      </c>
      <c r="FF28" s="81">
        <f t="shared" si="2"/>
        <v>0</v>
      </c>
      <c r="FG28" s="81">
        <f t="shared" si="2"/>
        <v>0</v>
      </c>
      <c r="FH28" s="81">
        <f t="shared" si="2"/>
        <v>0</v>
      </c>
      <c r="FI28" s="81">
        <f t="shared" si="2"/>
        <v>0</v>
      </c>
      <c r="FJ28" s="81">
        <f t="shared" si="2"/>
        <v>0</v>
      </c>
      <c r="FK28" s="81">
        <f t="shared" si="2"/>
        <v>0</v>
      </c>
      <c r="FL28" s="81">
        <f t="shared" si="2"/>
        <v>0</v>
      </c>
      <c r="FM28" s="81">
        <f t="shared" si="2"/>
        <v>0</v>
      </c>
      <c r="FN28" s="81">
        <f t="shared" si="2"/>
        <v>0</v>
      </c>
      <c r="FO28" s="81">
        <f t="shared" si="2"/>
        <v>0</v>
      </c>
      <c r="FP28" s="81">
        <f t="shared" si="2"/>
        <v>0</v>
      </c>
      <c r="FQ28" s="81">
        <f t="shared" si="2"/>
        <v>0</v>
      </c>
      <c r="FR28" s="81">
        <f t="shared" si="2"/>
        <v>0</v>
      </c>
      <c r="FS28" s="81">
        <f t="shared" si="2"/>
        <v>0</v>
      </c>
      <c r="FT28" s="81">
        <f t="shared" si="2"/>
        <v>0</v>
      </c>
      <c r="FU28" s="81">
        <f t="shared" si="2"/>
        <v>0</v>
      </c>
      <c r="FV28" s="81">
        <f t="shared" si="2"/>
        <v>0</v>
      </c>
      <c r="FW28" s="81">
        <f t="shared" si="2"/>
        <v>0</v>
      </c>
      <c r="FX28" s="81">
        <f t="shared" si="2"/>
        <v>0</v>
      </c>
      <c r="FY28" s="81">
        <f t="shared" si="2"/>
        <v>0</v>
      </c>
      <c r="FZ28" s="81">
        <f t="shared" si="2"/>
        <v>0</v>
      </c>
      <c r="GA28" s="81">
        <f t="shared" si="2"/>
        <v>0</v>
      </c>
      <c r="GB28" s="81">
        <f t="shared" si="2"/>
        <v>0</v>
      </c>
      <c r="GC28" s="81">
        <f t="shared" si="2"/>
        <v>0</v>
      </c>
      <c r="GD28" s="81">
        <f t="shared" si="2"/>
        <v>0</v>
      </c>
      <c r="GE28" s="81">
        <f t="shared" si="2"/>
        <v>0</v>
      </c>
      <c r="GF28" s="81">
        <f t="shared" si="2"/>
        <v>0</v>
      </c>
      <c r="GG28" s="81">
        <f t="shared" si="2"/>
        <v>0</v>
      </c>
      <c r="GH28" s="81">
        <f t="shared" si="2"/>
        <v>0</v>
      </c>
      <c r="GI28" s="81">
        <f t="shared" si="2"/>
        <v>0</v>
      </c>
      <c r="GJ28" s="81">
        <f t="shared" si="2"/>
        <v>0</v>
      </c>
      <c r="GK28" s="81">
        <f t="shared" si="2"/>
        <v>0</v>
      </c>
      <c r="GL28" s="81">
        <f t="shared" si="2"/>
        <v>0</v>
      </c>
      <c r="GM28" s="81">
        <f t="shared" si="2"/>
        <v>0</v>
      </c>
      <c r="GN28" s="81">
        <f t="shared" ref="GN28:GV28" si="3">5*GN27</f>
        <v>0</v>
      </c>
      <c r="GO28" s="81" t="e">
        <f t="shared" si="3"/>
        <v>#N/A</v>
      </c>
      <c r="GP28" s="81" t="e">
        <f t="shared" si="3"/>
        <v>#N/A</v>
      </c>
      <c r="GQ28" s="81" t="e">
        <f t="shared" si="3"/>
        <v>#N/A</v>
      </c>
      <c r="GR28" s="81" t="e">
        <f t="shared" si="3"/>
        <v>#N/A</v>
      </c>
      <c r="GS28" s="81" t="e">
        <f t="shared" si="3"/>
        <v>#N/A</v>
      </c>
      <c r="GT28" s="81" t="e">
        <f t="shared" si="3"/>
        <v>#N/A</v>
      </c>
      <c r="GU28" s="81" t="e">
        <f t="shared" si="3"/>
        <v>#N/A</v>
      </c>
      <c r="GV28" s="81" t="e">
        <f t="shared" si="3"/>
        <v>#N/A</v>
      </c>
    </row>
    <row r="29" spans="1:204">
      <c r="B29" s="81" t="s">
        <v>341</v>
      </c>
      <c r="C29" s="81">
        <f t="shared" ref="C29:BN29" si="4">-3*C27</f>
        <v>0</v>
      </c>
      <c r="D29" s="81">
        <f t="shared" si="4"/>
        <v>-3</v>
      </c>
      <c r="E29" s="81">
        <f t="shared" si="4"/>
        <v>-3</v>
      </c>
      <c r="F29" s="81">
        <f t="shared" si="4"/>
        <v>-3</v>
      </c>
      <c r="G29" s="81">
        <f t="shared" si="4"/>
        <v>0</v>
      </c>
      <c r="H29" s="81">
        <f t="shared" si="4"/>
        <v>0</v>
      </c>
      <c r="I29" s="81">
        <f t="shared" si="4"/>
        <v>0</v>
      </c>
      <c r="J29" s="81">
        <f t="shared" si="4"/>
        <v>0</v>
      </c>
      <c r="K29" s="81">
        <f t="shared" si="4"/>
        <v>0</v>
      </c>
      <c r="L29" s="81">
        <f t="shared" si="4"/>
        <v>0</v>
      </c>
      <c r="M29" s="81">
        <f t="shared" si="4"/>
        <v>0</v>
      </c>
      <c r="N29" s="81">
        <f t="shared" si="4"/>
        <v>0</v>
      </c>
      <c r="O29" s="81">
        <f t="shared" si="4"/>
        <v>0</v>
      </c>
      <c r="P29" s="81">
        <f t="shared" si="4"/>
        <v>0</v>
      </c>
      <c r="Q29" s="81">
        <f t="shared" si="4"/>
        <v>0</v>
      </c>
      <c r="R29" s="81">
        <f t="shared" si="4"/>
        <v>0</v>
      </c>
      <c r="S29" s="81">
        <f t="shared" si="4"/>
        <v>-3</v>
      </c>
      <c r="T29" s="81">
        <f t="shared" si="4"/>
        <v>-3</v>
      </c>
      <c r="U29" s="81">
        <f t="shared" si="4"/>
        <v>-3</v>
      </c>
      <c r="V29" s="81">
        <f t="shared" si="4"/>
        <v>-3</v>
      </c>
      <c r="W29" s="81">
        <f t="shared" si="4"/>
        <v>-3</v>
      </c>
      <c r="X29" s="81">
        <f t="shared" si="4"/>
        <v>0</v>
      </c>
      <c r="Y29" s="81">
        <f t="shared" si="4"/>
        <v>0</v>
      </c>
      <c r="Z29" s="81">
        <f t="shared" si="4"/>
        <v>0</v>
      </c>
      <c r="AA29" s="81">
        <f t="shared" si="4"/>
        <v>0</v>
      </c>
      <c r="AB29" s="81">
        <f t="shared" si="4"/>
        <v>0</v>
      </c>
      <c r="AC29" s="81">
        <f t="shared" si="4"/>
        <v>0</v>
      </c>
      <c r="AD29" s="81">
        <f t="shared" si="4"/>
        <v>0</v>
      </c>
      <c r="AE29" s="81">
        <f t="shared" si="4"/>
        <v>0</v>
      </c>
      <c r="AF29" s="81">
        <f t="shared" si="4"/>
        <v>0</v>
      </c>
      <c r="AG29" s="81">
        <f t="shared" si="4"/>
        <v>0</v>
      </c>
      <c r="AH29" s="81">
        <f t="shared" si="4"/>
        <v>0</v>
      </c>
      <c r="AI29" s="81">
        <f t="shared" si="4"/>
        <v>0</v>
      </c>
      <c r="AJ29" s="81">
        <f t="shared" si="4"/>
        <v>0</v>
      </c>
      <c r="AK29" s="81">
        <f t="shared" si="4"/>
        <v>0</v>
      </c>
      <c r="AL29" s="81">
        <f t="shared" si="4"/>
        <v>0</v>
      </c>
      <c r="AM29" s="81">
        <f t="shared" si="4"/>
        <v>0</v>
      </c>
      <c r="AN29" s="81">
        <f t="shared" si="4"/>
        <v>0</v>
      </c>
      <c r="AO29" s="81">
        <f t="shared" si="4"/>
        <v>0</v>
      </c>
      <c r="AP29" s="81">
        <f t="shared" si="4"/>
        <v>0</v>
      </c>
      <c r="AQ29" s="81">
        <f t="shared" si="4"/>
        <v>0</v>
      </c>
      <c r="AR29" s="81">
        <f t="shared" si="4"/>
        <v>-3</v>
      </c>
      <c r="AS29" s="81">
        <f t="shared" si="4"/>
        <v>-3</v>
      </c>
      <c r="AT29" s="81">
        <f t="shared" si="4"/>
        <v>0</v>
      </c>
      <c r="AU29" s="81">
        <f t="shared" si="4"/>
        <v>0</v>
      </c>
      <c r="AV29" s="81">
        <f t="shared" si="4"/>
        <v>0</v>
      </c>
      <c r="AW29" s="81">
        <f t="shared" si="4"/>
        <v>0</v>
      </c>
      <c r="AX29" s="81">
        <f t="shared" si="4"/>
        <v>-3</v>
      </c>
      <c r="AY29" s="81">
        <f t="shared" si="4"/>
        <v>-3</v>
      </c>
      <c r="AZ29" s="81">
        <f t="shared" si="4"/>
        <v>-3</v>
      </c>
      <c r="BA29" s="81">
        <f t="shared" si="4"/>
        <v>-3</v>
      </c>
      <c r="BB29" s="81">
        <f t="shared" si="4"/>
        <v>-3</v>
      </c>
      <c r="BC29" s="81">
        <f t="shared" si="4"/>
        <v>0</v>
      </c>
      <c r="BD29" s="81">
        <f t="shared" si="4"/>
        <v>0</v>
      </c>
      <c r="BE29" s="81">
        <f t="shared" si="4"/>
        <v>0</v>
      </c>
      <c r="BF29" s="81">
        <f t="shared" si="4"/>
        <v>0</v>
      </c>
      <c r="BG29" s="81">
        <f t="shared" si="4"/>
        <v>0</v>
      </c>
      <c r="BH29" s="81">
        <f t="shared" si="4"/>
        <v>0</v>
      </c>
      <c r="BI29" s="81">
        <f t="shared" si="4"/>
        <v>0</v>
      </c>
      <c r="BJ29" s="81">
        <f t="shared" si="4"/>
        <v>0</v>
      </c>
      <c r="BK29" s="81">
        <f t="shared" si="4"/>
        <v>0</v>
      </c>
      <c r="BL29" s="81">
        <f t="shared" si="4"/>
        <v>0</v>
      </c>
      <c r="BM29" s="81">
        <f t="shared" si="4"/>
        <v>0</v>
      </c>
      <c r="BN29" s="81">
        <f t="shared" si="4"/>
        <v>0</v>
      </c>
      <c r="BO29" s="81">
        <f t="shared" ref="BO29:DZ29" si="5">-3*BO27</f>
        <v>0</v>
      </c>
      <c r="BP29" s="81">
        <f t="shared" si="5"/>
        <v>0</v>
      </c>
      <c r="BQ29" s="81">
        <f t="shared" si="5"/>
        <v>0</v>
      </c>
      <c r="BR29" s="81">
        <f t="shared" si="5"/>
        <v>0</v>
      </c>
      <c r="BS29" s="81">
        <f t="shared" si="5"/>
        <v>0</v>
      </c>
      <c r="BT29" s="81">
        <f t="shared" si="5"/>
        <v>0</v>
      </c>
      <c r="BU29" s="81">
        <f t="shared" si="5"/>
        <v>0</v>
      </c>
      <c r="BV29" s="81">
        <f t="shared" si="5"/>
        <v>0</v>
      </c>
      <c r="BW29" s="81">
        <f t="shared" si="5"/>
        <v>0</v>
      </c>
      <c r="BX29" s="81">
        <f t="shared" si="5"/>
        <v>0</v>
      </c>
      <c r="BY29" s="81">
        <f t="shared" si="5"/>
        <v>0</v>
      </c>
      <c r="BZ29" s="81">
        <f t="shared" si="5"/>
        <v>0</v>
      </c>
      <c r="CA29" s="81">
        <f t="shared" si="5"/>
        <v>0</v>
      </c>
      <c r="CB29" s="81">
        <f t="shared" si="5"/>
        <v>0</v>
      </c>
      <c r="CC29" s="81">
        <f t="shared" si="5"/>
        <v>0</v>
      </c>
      <c r="CD29" s="81">
        <f t="shared" si="5"/>
        <v>0</v>
      </c>
      <c r="CE29" s="81">
        <f t="shared" si="5"/>
        <v>0</v>
      </c>
      <c r="CF29" s="81">
        <f t="shared" si="5"/>
        <v>0</v>
      </c>
      <c r="CG29" s="81">
        <f t="shared" si="5"/>
        <v>0</v>
      </c>
      <c r="CH29" s="81">
        <f t="shared" si="5"/>
        <v>-3</v>
      </c>
      <c r="CI29" s="81">
        <f t="shared" si="5"/>
        <v>-3</v>
      </c>
      <c r="CJ29" s="81">
        <f t="shared" si="5"/>
        <v>0</v>
      </c>
      <c r="CK29" s="81">
        <f t="shared" si="5"/>
        <v>0</v>
      </c>
      <c r="CL29" s="81">
        <f t="shared" si="5"/>
        <v>0</v>
      </c>
      <c r="CM29" s="81">
        <f t="shared" si="5"/>
        <v>0</v>
      </c>
      <c r="CN29" s="81">
        <f t="shared" si="5"/>
        <v>0</v>
      </c>
      <c r="CO29" s="81">
        <f t="shared" si="5"/>
        <v>0</v>
      </c>
      <c r="CP29" s="81">
        <f t="shared" si="5"/>
        <v>0</v>
      </c>
      <c r="CQ29" s="81">
        <f t="shared" si="5"/>
        <v>0</v>
      </c>
      <c r="CR29" s="81">
        <f t="shared" si="5"/>
        <v>0</v>
      </c>
      <c r="CS29" s="81">
        <f t="shared" si="5"/>
        <v>0</v>
      </c>
      <c r="CT29" s="81">
        <f t="shared" si="5"/>
        <v>0</v>
      </c>
      <c r="CU29" s="81">
        <f t="shared" si="5"/>
        <v>0</v>
      </c>
      <c r="CV29" s="81">
        <f t="shared" si="5"/>
        <v>0</v>
      </c>
      <c r="CW29" s="81">
        <f t="shared" si="5"/>
        <v>0</v>
      </c>
      <c r="CX29" s="81">
        <f t="shared" si="5"/>
        <v>0</v>
      </c>
      <c r="CY29" s="81">
        <f t="shared" si="5"/>
        <v>0</v>
      </c>
      <c r="CZ29" s="81">
        <f t="shared" si="5"/>
        <v>0</v>
      </c>
      <c r="DA29" s="81">
        <f t="shared" si="5"/>
        <v>0</v>
      </c>
      <c r="DB29" s="81">
        <f t="shared" si="5"/>
        <v>0</v>
      </c>
      <c r="DC29" s="81">
        <f t="shared" si="5"/>
        <v>0</v>
      </c>
      <c r="DD29" s="81">
        <f t="shared" si="5"/>
        <v>0</v>
      </c>
      <c r="DE29" s="81">
        <f t="shared" si="5"/>
        <v>0</v>
      </c>
      <c r="DF29" s="81">
        <f t="shared" si="5"/>
        <v>0</v>
      </c>
      <c r="DG29" s="81">
        <f t="shared" si="5"/>
        <v>0</v>
      </c>
      <c r="DH29" s="81">
        <f t="shared" si="5"/>
        <v>0</v>
      </c>
      <c r="DI29" s="81">
        <f t="shared" si="5"/>
        <v>0</v>
      </c>
      <c r="DJ29" s="81">
        <f t="shared" si="5"/>
        <v>0</v>
      </c>
      <c r="DK29" s="81">
        <f t="shared" si="5"/>
        <v>0</v>
      </c>
      <c r="DL29" s="81">
        <f t="shared" si="5"/>
        <v>0</v>
      </c>
      <c r="DM29" s="81">
        <f t="shared" si="5"/>
        <v>0</v>
      </c>
      <c r="DN29" s="81">
        <f t="shared" si="5"/>
        <v>0</v>
      </c>
      <c r="DO29" s="81">
        <f t="shared" si="5"/>
        <v>0</v>
      </c>
      <c r="DP29" s="81">
        <f t="shared" si="5"/>
        <v>0</v>
      </c>
      <c r="DQ29" s="81">
        <f t="shared" si="5"/>
        <v>0</v>
      </c>
      <c r="DR29" s="81">
        <f t="shared" si="5"/>
        <v>0</v>
      </c>
      <c r="DS29" s="81">
        <f t="shared" si="5"/>
        <v>0</v>
      </c>
      <c r="DT29" s="81">
        <f t="shared" si="5"/>
        <v>0</v>
      </c>
      <c r="DU29" s="81">
        <f t="shared" si="5"/>
        <v>0</v>
      </c>
      <c r="DV29" s="81">
        <f t="shared" si="5"/>
        <v>0</v>
      </c>
      <c r="DW29" s="81">
        <f t="shared" si="5"/>
        <v>0</v>
      </c>
      <c r="DX29" s="81">
        <f t="shared" si="5"/>
        <v>-3</v>
      </c>
      <c r="DY29" s="81">
        <f t="shared" si="5"/>
        <v>-3</v>
      </c>
      <c r="DZ29" s="81">
        <f t="shared" si="5"/>
        <v>-3</v>
      </c>
      <c r="EA29" s="81">
        <f t="shared" ref="EA29:GL29" si="6">-3*EA27</f>
        <v>0</v>
      </c>
      <c r="EB29" s="81">
        <f t="shared" si="6"/>
        <v>0</v>
      </c>
      <c r="EC29" s="81">
        <f t="shared" si="6"/>
        <v>0</v>
      </c>
      <c r="ED29" s="81">
        <f t="shared" si="6"/>
        <v>0</v>
      </c>
      <c r="EE29" s="81">
        <f t="shared" si="6"/>
        <v>0</v>
      </c>
      <c r="EF29" s="81">
        <f t="shared" si="6"/>
        <v>0</v>
      </c>
      <c r="EG29" s="81">
        <f t="shared" si="6"/>
        <v>0</v>
      </c>
      <c r="EH29" s="81">
        <f t="shared" si="6"/>
        <v>0</v>
      </c>
      <c r="EI29" s="81">
        <f t="shared" si="6"/>
        <v>0</v>
      </c>
      <c r="EJ29" s="81">
        <f t="shared" si="6"/>
        <v>0</v>
      </c>
      <c r="EK29" s="81">
        <f t="shared" si="6"/>
        <v>0</v>
      </c>
      <c r="EL29" s="81">
        <f t="shared" si="6"/>
        <v>0</v>
      </c>
      <c r="EM29" s="81">
        <f t="shared" si="6"/>
        <v>0</v>
      </c>
      <c r="EN29" s="81">
        <f t="shared" si="6"/>
        <v>0</v>
      </c>
      <c r="EO29" s="81">
        <f t="shared" si="6"/>
        <v>0</v>
      </c>
      <c r="EP29" s="81">
        <f t="shared" si="6"/>
        <v>0</v>
      </c>
      <c r="EQ29" s="81">
        <f t="shared" si="6"/>
        <v>0</v>
      </c>
      <c r="ER29" s="81">
        <f t="shared" si="6"/>
        <v>0</v>
      </c>
      <c r="ES29" s="81">
        <f t="shared" si="6"/>
        <v>0</v>
      </c>
      <c r="ET29" s="81">
        <f t="shared" si="6"/>
        <v>0</v>
      </c>
      <c r="EU29" s="81">
        <f t="shared" si="6"/>
        <v>0</v>
      </c>
      <c r="EV29" s="81">
        <f t="shared" si="6"/>
        <v>0</v>
      </c>
      <c r="EW29" s="81">
        <f t="shared" si="6"/>
        <v>0</v>
      </c>
      <c r="EX29" s="81">
        <f t="shared" si="6"/>
        <v>0</v>
      </c>
      <c r="EY29" s="81">
        <f t="shared" si="6"/>
        <v>-3</v>
      </c>
      <c r="EZ29" s="81">
        <f t="shared" si="6"/>
        <v>-3</v>
      </c>
      <c r="FA29" s="81">
        <f t="shared" si="6"/>
        <v>-3</v>
      </c>
      <c r="FB29" s="81">
        <f t="shared" si="6"/>
        <v>-3</v>
      </c>
      <c r="FC29" s="81">
        <f t="shared" si="6"/>
        <v>-3</v>
      </c>
      <c r="FD29" s="81">
        <f t="shared" si="6"/>
        <v>-3</v>
      </c>
      <c r="FE29" s="81">
        <f t="shared" si="6"/>
        <v>0</v>
      </c>
      <c r="FF29" s="81">
        <f t="shared" si="6"/>
        <v>0</v>
      </c>
      <c r="FG29" s="81">
        <f t="shared" si="6"/>
        <v>0</v>
      </c>
      <c r="FH29" s="81">
        <f t="shared" si="6"/>
        <v>0</v>
      </c>
      <c r="FI29" s="81">
        <f t="shared" si="6"/>
        <v>0</v>
      </c>
      <c r="FJ29" s="81">
        <f t="shared" si="6"/>
        <v>0</v>
      </c>
      <c r="FK29" s="81">
        <f t="shared" si="6"/>
        <v>0</v>
      </c>
      <c r="FL29" s="81">
        <f t="shared" si="6"/>
        <v>0</v>
      </c>
      <c r="FM29" s="81">
        <f t="shared" si="6"/>
        <v>0</v>
      </c>
      <c r="FN29" s="81">
        <f t="shared" si="6"/>
        <v>0</v>
      </c>
      <c r="FO29" s="81">
        <f t="shared" si="6"/>
        <v>0</v>
      </c>
      <c r="FP29" s="81">
        <f t="shared" si="6"/>
        <v>0</v>
      </c>
      <c r="FQ29" s="81">
        <f t="shared" si="6"/>
        <v>0</v>
      </c>
      <c r="FR29" s="81">
        <f t="shared" si="6"/>
        <v>0</v>
      </c>
      <c r="FS29" s="81">
        <f t="shared" si="6"/>
        <v>0</v>
      </c>
      <c r="FT29" s="81">
        <f t="shared" si="6"/>
        <v>0</v>
      </c>
      <c r="FU29" s="81">
        <f t="shared" si="6"/>
        <v>0</v>
      </c>
      <c r="FV29" s="81">
        <f t="shared" si="6"/>
        <v>0</v>
      </c>
      <c r="FW29" s="81">
        <f t="shared" si="6"/>
        <v>0</v>
      </c>
      <c r="FX29" s="81">
        <f t="shared" si="6"/>
        <v>0</v>
      </c>
      <c r="FY29" s="81">
        <f t="shared" si="6"/>
        <v>0</v>
      </c>
      <c r="FZ29" s="81">
        <f t="shared" si="6"/>
        <v>0</v>
      </c>
      <c r="GA29" s="81">
        <f t="shared" si="6"/>
        <v>0</v>
      </c>
      <c r="GB29" s="81">
        <f t="shared" si="6"/>
        <v>0</v>
      </c>
      <c r="GC29" s="81">
        <f t="shared" si="6"/>
        <v>0</v>
      </c>
      <c r="GD29" s="81">
        <f t="shared" si="6"/>
        <v>0</v>
      </c>
      <c r="GE29" s="81">
        <f t="shared" si="6"/>
        <v>0</v>
      </c>
      <c r="GF29" s="81">
        <f t="shared" si="6"/>
        <v>0</v>
      </c>
      <c r="GG29" s="81">
        <f t="shared" si="6"/>
        <v>0</v>
      </c>
      <c r="GH29" s="81">
        <f t="shared" si="6"/>
        <v>0</v>
      </c>
      <c r="GI29" s="81">
        <f t="shared" si="6"/>
        <v>0</v>
      </c>
      <c r="GJ29" s="81">
        <f t="shared" si="6"/>
        <v>0</v>
      </c>
      <c r="GK29" s="81">
        <f t="shared" si="6"/>
        <v>0</v>
      </c>
      <c r="GL29" s="81">
        <f t="shared" si="6"/>
        <v>0</v>
      </c>
      <c r="GM29" s="81">
        <f t="shared" ref="GM29:GV29" si="7">-3*GM27</f>
        <v>0</v>
      </c>
      <c r="GN29" s="81">
        <f t="shared" si="7"/>
        <v>0</v>
      </c>
      <c r="GO29" s="81" t="e">
        <f t="shared" si="7"/>
        <v>#N/A</v>
      </c>
      <c r="GP29" s="81" t="e">
        <f t="shared" si="7"/>
        <v>#N/A</v>
      </c>
      <c r="GQ29" s="81" t="e">
        <f t="shared" si="7"/>
        <v>#N/A</v>
      </c>
      <c r="GR29" s="81" t="e">
        <f t="shared" si="7"/>
        <v>#N/A</v>
      </c>
      <c r="GS29" s="81" t="e">
        <f t="shared" si="7"/>
        <v>#N/A</v>
      </c>
      <c r="GT29" s="81" t="e">
        <f t="shared" si="7"/>
        <v>#N/A</v>
      </c>
      <c r="GU29" s="81" t="e">
        <f t="shared" si="7"/>
        <v>#N/A</v>
      </c>
      <c r="GV29" s="81" t="e">
        <f t="shared" si="7"/>
        <v>#N/A</v>
      </c>
    </row>
    <row r="30" spans="1:204" s="3" customFormat="1">
      <c r="A30" s="11" t="s">
        <v>156</v>
      </c>
    </row>
    <row r="31" spans="1:204" s="83" customFormat="1">
      <c r="A31" s="12" t="s">
        <v>157</v>
      </c>
    </row>
    <row r="32" spans="1:204">
      <c r="A32" s="7" t="s">
        <v>169</v>
      </c>
      <c r="B32" s="81" t="s">
        <v>27</v>
      </c>
      <c r="C32" s="81">
        <f t="shared" ref="C32:BN32" si="8">SUM(C11:C12)</f>
        <v>12</v>
      </c>
      <c r="D32" s="81">
        <f t="shared" si="8"/>
        <v>12.5</v>
      </c>
      <c r="E32" s="81">
        <f t="shared" si="8"/>
        <v>12.899999999999999</v>
      </c>
      <c r="F32" s="81">
        <f t="shared" si="8"/>
        <v>13.4</v>
      </c>
      <c r="G32" s="81">
        <f t="shared" si="8"/>
        <v>14</v>
      </c>
      <c r="H32" s="81">
        <f t="shared" si="8"/>
        <v>14.6</v>
      </c>
      <c r="I32" s="81">
        <f t="shared" si="8"/>
        <v>15</v>
      </c>
      <c r="J32" s="81">
        <f t="shared" si="8"/>
        <v>15.600000000000001</v>
      </c>
      <c r="K32" s="81">
        <f t="shared" si="8"/>
        <v>16.3</v>
      </c>
      <c r="L32" s="81">
        <f t="shared" si="8"/>
        <v>16.7</v>
      </c>
      <c r="M32" s="81">
        <f t="shared" si="8"/>
        <v>17.5</v>
      </c>
      <c r="N32" s="81">
        <f t="shared" si="8"/>
        <v>17.7</v>
      </c>
      <c r="O32" s="81">
        <f t="shared" si="8"/>
        <v>18.5</v>
      </c>
      <c r="P32" s="81">
        <f t="shared" si="8"/>
        <v>19.600000000000001</v>
      </c>
      <c r="Q32" s="81">
        <f t="shared" si="8"/>
        <v>20.2</v>
      </c>
      <c r="R32" s="81">
        <f t="shared" si="8"/>
        <v>21.1</v>
      </c>
      <c r="S32" s="81">
        <f t="shared" si="8"/>
        <v>21.9</v>
      </c>
      <c r="T32" s="81">
        <f t="shared" si="8"/>
        <v>23.5</v>
      </c>
      <c r="U32" s="81">
        <f t="shared" si="8"/>
        <v>24.5</v>
      </c>
      <c r="V32" s="81">
        <f t="shared" si="8"/>
        <v>25.8</v>
      </c>
      <c r="W32" s="81">
        <f t="shared" si="8"/>
        <v>27.8</v>
      </c>
      <c r="X32" s="81">
        <f t="shared" si="8"/>
        <v>29</v>
      </c>
      <c r="Y32" s="81">
        <f t="shared" si="8"/>
        <v>29.8</v>
      </c>
      <c r="Z32" s="81">
        <f t="shared" si="8"/>
        <v>31.4</v>
      </c>
      <c r="AA32" s="81">
        <f t="shared" si="8"/>
        <v>32.799999999999997</v>
      </c>
      <c r="AB32" s="81">
        <f t="shared" si="8"/>
        <v>33.299999999999997</v>
      </c>
      <c r="AC32" s="81">
        <f t="shared" si="8"/>
        <v>35.1</v>
      </c>
      <c r="AD32" s="81">
        <f t="shared" si="8"/>
        <v>35.9</v>
      </c>
      <c r="AE32" s="81">
        <f t="shared" si="8"/>
        <v>37.099999999999994</v>
      </c>
      <c r="AF32" s="81">
        <f t="shared" si="8"/>
        <v>39.200000000000003</v>
      </c>
      <c r="AG32" s="81">
        <f t="shared" si="8"/>
        <v>39.200000000000003</v>
      </c>
      <c r="AH32" s="81">
        <f t="shared" si="8"/>
        <v>39.799999999999997</v>
      </c>
      <c r="AI32" s="81">
        <f t="shared" si="8"/>
        <v>41.7</v>
      </c>
      <c r="AJ32" s="81">
        <f t="shared" si="8"/>
        <v>43.6</v>
      </c>
      <c r="AK32" s="81">
        <f t="shared" si="8"/>
        <v>44.9</v>
      </c>
      <c r="AL32" s="81">
        <f t="shared" si="8"/>
        <v>46.5</v>
      </c>
      <c r="AM32" s="81">
        <f t="shared" si="8"/>
        <v>48</v>
      </c>
      <c r="AN32" s="81">
        <f t="shared" si="8"/>
        <v>50</v>
      </c>
      <c r="AO32" s="81">
        <f t="shared" si="8"/>
        <v>51.6</v>
      </c>
      <c r="AP32" s="81">
        <f t="shared" si="8"/>
        <v>54.4</v>
      </c>
      <c r="AQ32" s="81">
        <f t="shared" si="8"/>
        <v>57</v>
      </c>
      <c r="AR32" s="81">
        <f t="shared" si="8"/>
        <v>57.5</v>
      </c>
      <c r="AS32" s="81">
        <f t="shared" si="8"/>
        <v>61.2</v>
      </c>
      <c r="AT32" s="81">
        <f t="shared" si="8"/>
        <v>64.400000000000006</v>
      </c>
      <c r="AU32" s="81">
        <f t="shared" si="8"/>
        <v>67.2</v>
      </c>
      <c r="AV32" s="81">
        <f t="shared" si="8"/>
        <v>70.7</v>
      </c>
      <c r="AW32" s="81">
        <f t="shared" si="8"/>
        <v>72.7</v>
      </c>
      <c r="AX32" s="81">
        <f t="shared" si="8"/>
        <v>74.3</v>
      </c>
      <c r="AY32" s="81">
        <f t="shared" si="8"/>
        <v>77</v>
      </c>
      <c r="AZ32" s="81">
        <f t="shared" si="8"/>
        <v>80.3</v>
      </c>
      <c r="BA32" s="81">
        <f t="shared" si="8"/>
        <v>82.6</v>
      </c>
      <c r="BB32" s="81">
        <f t="shared" si="8"/>
        <v>84.4</v>
      </c>
      <c r="BC32" s="81">
        <f t="shared" si="8"/>
        <v>88.4</v>
      </c>
      <c r="BD32" s="81">
        <f t="shared" si="8"/>
        <v>90.3</v>
      </c>
      <c r="BE32" s="81">
        <f t="shared" si="8"/>
        <v>92.7</v>
      </c>
      <c r="BF32" s="81">
        <f t="shared" si="8"/>
        <v>95.3</v>
      </c>
      <c r="BG32" s="81">
        <f t="shared" si="8"/>
        <v>98.2</v>
      </c>
      <c r="BH32" s="81">
        <f t="shared" si="8"/>
        <v>100.3</v>
      </c>
      <c r="BI32" s="81">
        <f t="shared" si="8"/>
        <v>102.39999999999999</v>
      </c>
      <c r="BJ32" s="81">
        <f t="shared" si="8"/>
        <v>104.5</v>
      </c>
      <c r="BK32" s="81">
        <f t="shared" si="8"/>
        <v>106.30000000000001</v>
      </c>
      <c r="BL32" s="81">
        <f t="shared" si="8"/>
        <v>108.3</v>
      </c>
      <c r="BM32" s="81">
        <f t="shared" si="8"/>
        <v>110.4</v>
      </c>
      <c r="BN32" s="81">
        <f t="shared" si="8"/>
        <v>112.69999999999999</v>
      </c>
      <c r="BO32" s="81">
        <f t="shared" ref="BO32:DZ32" si="9">SUM(BO11:BO12)</f>
        <v>115.1</v>
      </c>
      <c r="BP32" s="81">
        <f t="shared" si="9"/>
        <v>117.6</v>
      </c>
      <c r="BQ32" s="81">
        <f t="shared" si="9"/>
        <v>120.1</v>
      </c>
      <c r="BR32" s="81">
        <f t="shared" si="9"/>
        <v>122.8</v>
      </c>
      <c r="BS32" s="81">
        <f t="shared" si="9"/>
        <v>125.8</v>
      </c>
      <c r="BT32" s="81">
        <f t="shared" si="9"/>
        <v>128.39999999999998</v>
      </c>
      <c r="BU32" s="81">
        <f t="shared" si="9"/>
        <v>130.69999999999999</v>
      </c>
      <c r="BV32" s="81">
        <f t="shared" si="9"/>
        <v>132.69999999999999</v>
      </c>
      <c r="BW32" s="81">
        <f t="shared" si="9"/>
        <v>134.30000000000001</v>
      </c>
      <c r="BX32" s="81">
        <f t="shared" si="9"/>
        <v>137.19999999999999</v>
      </c>
      <c r="BY32" s="81">
        <f t="shared" si="9"/>
        <v>140.69999999999999</v>
      </c>
      <c r="BZ32" s="81">
        <f t="shared" si="9"/>
        <v>145.1</v>
      </c>
      <c r="CA32" s="81">
        <f t="shared" si="9"/>
        <v>151.19999999999999</v>
      </c>
      <c r="CB32" s="81">
        <f t="shared" si="9"/>
        <v>156.5</v>
      </c>
      <c r="CC32" s="81">
        <f t="shared" si="9"/>
        <v>161.6</v>
      </c>
      <c r="CD32" s="81">
        <f t="shared" si="9"/>
        <v>166.7</v>
      </c>
      <c r="CE32" s="81">
        <f t="shared" si="9"/>
        <v>170.89999999999998</v>
      </c>
      <c r="CF32" s="81">
        <f t="shared" si="9"/>
        <v>176.8</v>
      </c>
      <c r="CG32" s="81">
        <f t="shared" si="9"/>
        <v>183.60000000000002</v>
      </c>
      <c r="CH32" s="81">
        <f t="shared" si="9"/>
        <v>191.7</v>
      </c>
      <c r="CI32" s="81">
        <f t="shared" si="9"/>
        <v>196.60000000000002</v>
      </c>
      <c r="CJ32" s="81">
        <f t="shared" si="9"/>
        <v>208.8</v>
      </c>
      <c r="CK32" s="81">
        <f t="shared" si="9"/>
        <v>217.3</v>
      </c>
      <c r="CL32" s="81">
        <f t="shared" si="9"/>
        <v>235</v>
      </c>
      <c r="CM32" s="81">
        <f t="shared" si="9"/>
        <v>235.5</v>
      </c>
      <c r="CN32" s="81">
        <f t="shared" si="9"/>
        <v>246.4</v>
      </c>
      <c r="CO32" s="81">
        <f t="shared" si="9"/>
        <v>255.1</v>
      </c>
      <c r="CP32" s="81">
        <f t="shared" si="9"/>
        <v>258.5</v>
      </c>
      <c r="CQ32" s="81">
        <f t="shared" si="9"/>
        <v>267.8</v>
      </c>
      <c r="CR32" s="81">
        <f t="shared" si="9"/>
        <v>269.5</v>
      </c>
      <c r="CS32" s="81">
        <f t="shared" si="9"/>
        <v>282.7</v>
      </c>
      <c r="CT32" s="81">
        <f t="shared" si="9"/>
        <v>287.60000000000002</v>
      </c>
      <c r="CU32" s="81">
        <f t="shared" si="9"/>
        <v>293.5</v>
      </c>
      <c r="CV32" s="81">
        <f t="shared" si="9"/>
        <v>299.29999999999995</v>
      </c>
      <c r="CW32" s="81">
        <f t="shared" si="9"/>
        <v>303.29999999999995</v>
      </c>
      <c r="CX32" s="81">
        <f t="shared" si="9"/>
        <v>319.39999999999998</v>
      </c>
      <c r="CY32" s="81">
        <f t="shared" si="9"/>
        <v>328.2</v>
      </c>
      <c r="CZ32" s="81">
        <f t="shared" si="9"/>
        <v>332.1</v>
      </c>
      <c r="DA32" s="81">
        <f t="shared" si="9"/>
        <v>335.9</v>
      </c>
      <c r="DB32" s="81">
        <f t="shared" si="9"/>
        <v>327.2</v>
      </c>
      <c r="DC32" s="81">
        <f t="shared" si="9"/>
        <v>340.9</v>
      </c>
      <c r="DD32" s="81">
        <f t="shared" si="9"/>
        <v>358.70000000000005</v>
      </c>
      <c r="DE32" s="81">
        <f t="shared" si="9"/>
        <v>355.3</v>
      </c>
      <c r="DF32" s="81">
        <f t="shared" si="9"/>
        <v>357.3</v>
      </c>
      <c r="DG32" s="81">
        <f t="shared" si="9"/>
        <v>365.8</v>
      </c>
      <c r="DH32" s="81">
        <f t="shared" si="9"/>
        <v>366.5</v>
      </c>
      <c r="DI32" s="81">
        <f t="shared" si="9"/>
        <v>372</v>
      </c>
      <c r="DJ32" s="81">
        <f t="shared" si="9"/>
        <v>375.9</v>
      </c>
      <c r="DK32" s="81">
        <f t="shared" si="9"/>
        <v>373.6</v>
      </c>
      <c r="DL32" s="81">
        <f t="shared" si="9"/>
        <v>375.3</v>
      </c>
      <c r="DM32" s="81">
        <f t="shared" si="9"/>
        <v>373.1</v>
      </c>
      <c r="DN32" s="81">
        <f t="shared" si="9"/>
        <v>380.9</v>
      </c>
      <c r="DO32" s="81">
        <f t="shared" si="9"/>
        <v>387.7</v>
      </c>
      <c r="DP32" s="81">
        <f t="shared" si="9"/>
        <v>387</v>
      </c>
      <c r="DQ32" s="81">
        <f t="shared" si="9"/>
        <v>396.1</v>
      </c>
      <c r="DR32" s="81">
        <f t="shared" si="9"/>
        <v>402.3</v>
      </c>
      <c r="DS32" s="81">
        <f t="shared" si="9"/>
        <v>403.2</v>
      </c>
      <c r="DT32" s="81">
        <f t="shared" si="9"/>
        <v>414.4</v>
      </c>
      <c r="DU32" s="81">
        <f t="shared" si="9"/>
        <v>425.5</v>
      </c>
      <c r="DV32" s="81">
        <f t="shared" si="9"/>
        <v>431.5</v>
      </c>
      <c r="DW32" s="81">
        <f t="shared" si="9"/>
        <v>448.8</v>
      </c>
      <c r="DX32" s="81">
        <f t="shared" si="9"/>
        <v>470.5</v>
      </c>
      <c r="DY32" s="81">
        <f t="shared" si="9"/>
        <v>463.20000000000005</v>
      </c>
      <c r="DZ32" s="81">
        <f t="shared" si="9"/>
        <v>496.8</v>
      </c>
      <c r="EA32" s="81">
        <f t="shared" ref="EA32:GL32" si="10">SUM(EA11:EA12)</f>
        <v>499</v>
      </c>
      <c r="EB32" s="81">
        <f t="shared" si="10"/>
        <v>501.7</v>
      </c>
      <c r="EC32" s="81">
        <f t="shared" si="10"/>
        <v>512.70000000000005</v>
      </c>
      <c r="ED32" s="81">
        <f t="shared" si="10"/>
        <v>525.5</v>
      </c>
      <c r="EE32" s="81">
        <f t="shared" si="10"/>
        <v>529.59999999999991</v>
      </c>
      <c r="EF32" s="81">
        <f t="shared" si="10"/>
        <v>533.5</v>
      </c>
      <c r="EG32" s="81">
        <f t="shared" si="10"/>
        <v>550.70000000000005</v>
      </c>
      <c r="EH32" s="81">
        <f t="shared" si="10"/>
        <v>551.20000000000005</v>
      </c>
      <c r="EI32" s="81">
        <f t="shared" si="10"/>
        <v>576.4</v>
      </c>
      <c r="EJ32" s="81">
        <f t="shared" si="10"/>
        <v>593.4</v>
      </c>
      <c r="EK32" s="81">
        <f t="shared" si="10"/>
        <v>596.90000000000009</v>
      </c>
      <c r="EL32" s="81">
        <f t="shared" si="10"/>
        <v>609.9</v>
      </c>
      <c r="EM32" s="81">
        <f t="shared" si="10"/>
        <v>624.5</v>
      </c>
      <c r="EN32" s="81">
        <f t="shared" si="10"/>
        <v>640</v>
      </c>
      <c r="EO32" s="81">
        <f t="shared" si="10"/>
        <v>635.20000000000005</v>
      </c>
      <c r="EP32" s="81">
        <f t="shared" si="10"/>
        <v>646.4</v>
      </c>
      <c r="EQ32" s="81">
        <f t="shared" si="10"/>
        <v>680.90000000000009</v>
      </c>
      <c r="ER32" s="81">
        <f t="shared" si="10"/>
        <v>690.5</v>
      </c>
      <c r="ES32" s="81">
        <f t="shared" si="10"/>
        <v>710.8</v>
      </c>
      <c r="ET32" s="81">
        <f t="shared" si="10"/>
        <v>710.5</v>
      </c>
      <c r="EU32" s="81">
        <f t="shared" si="10"/>
        <v>748.9</v>
      </c>
      <c r="EV32" s="81">
        <f t="shared" si="10"/>
        <v>738.8</v>
      </c>
      <c r="EW32" s="81">
        <f t="shared" si="10"/>
        <v>751.6</v>
      </c>
      <c r="EX32" s="81">
        <f t="shared" si="10"/>
        <v>770.2</v>
      </c>
      <c r="EY32" s="81">
        <f t="shared" si="10"/>
        <v>780.40000000000009</v>
      </c>
      <c r="EZ32" s="81">
        <f t="shared" si="10"/>
        <v>796.5</v>
      </c>
      <c r="FA32" s="81">
        <f t="shared" si="10"/>
        <v>806.7</v>
      </c>
      <c r="FB32" s="81">
        <f t="shared" si="10"/>
        <v>816.3</v>
      </c>
      <c r="FC32" s="81">
        <f t="shared" si="10"/>
        <v>841.3</v>
      </c>
      <c r="FD32" s="81">
        <f t="shared" si="10"/>
        <v>859.3</v>
      </c>
      <c r="FE32" s="81">
        <f t="shared" si="10"/>
        <v>874.9</v>
      </c>
      <c r="FF32" s="81">
        <f t="shared" si="10"/>
        <v>874.6</v>
      </c>
      <c r="FG32" s="81">
        <f t="shared" si="10"/>
        <v>888.1</v>
      </c>
      <c r="FH32" s="81">
        <f t="shared" si="10"/>
        <v>896.2</v>
      </c>
      <c r="FI32" s="81">
        <f t="shared" si="10"/>
        <v>921.30000000000007</v>
      </c>
      <c r="FJ32" s="81">
        <f t="shared" si="10"/>
        <v>935.5</v>
      </c>
      <c r="FK32" s="81">
        <f t="shared" si="10"/>
        <v>946.40000000000009</v>
      </c>
      <c r="FL32" s="81">
        <f t="shared" si="10"/>
        <v>943.09999999999991</v>
      </c>
      <c r="FM32" s="81">
        <f t="shared" si="10"/>
        <v>934.9</v>
      </c>
      <c r="FN32" s="81">
        <f t="shared" si="10"/>
        <v>942.2</v>
      </c>
      <c r="FO32" s="81">
        <f t="shared" si="10"/>
        <v>947.6</v>
      </c>
      <c r="FP32" s="81">
        <f t="shared" si="10"/>
        <v>973.3</v>
      </c>
      <c r="FQ32" s="81">
        <f t="shared" si="10"/>
        <v>976.1</v>
      </c>
      <c r="FR32" s="81">
        <f t="shared" si="10"/>
        <v>992.3</v>
      </c>
      <c r="FS32" s="81">
        <f t="shared" si="10"/>
        <v>995.09999999999991</v>
      </c>
      <c r="FT32" s="81">
        <f t="shared" si="10"/>
        <v>1005.5</v>
      </c>
      <c r="FU32" s="81">
        <f t="shared" si="10"/>
        <v>1021.9000000000001</v>
      </c>
      <c r="FV32" s="81">
        <f t="shared" si="10"/>
        <v>1028.8000000000002</v>
      </c>
      <c r="FW32" s="81">
        <f t="shared" si="10"/>
        <v>1046.0999999999999</v>
      </c>
      <c r="FX32" s="81">
        <f t="shared" si="10"/>
        <v>1075.5</v>
      </c>
      <c r="FY32" s="81">
        <f t="shared" si="10"/>
        <v>1109.5999999999999</v>
      </c>
      <c r="FZ32" s="81">
        <f t="shared" si="10"/>
        <v>1127</v>
      </c>
      <c r="GA32" s="81">
        <f t="shared" si="10"/>
        <v>1145.2</v>
      </c>
      <c r="GB32" s="81">
        <f t="shared" si="10"/>
        <v>1168.5999999999999</v>
      </c>
      <c r="GC32" s="81">
        <f t="shared" si="10"/>
        <v>1179</v>
      </c>
      <c r="GD32" s="81">
        <f t="shared" si="10"/>
        <v>1187</v>
      </c>
      <c r="GE32" s="81">
        <f t="shared" si="10"/>
        <v>1201.5</v>
      </c>
      <c r="GF32" s="81">
        <f t="shared" si="10"/>
        <v>1216.5</v>
      </c>
      <c r="GG32" s="81">
        <f t="shared" si="10"/>
        <v>1232</v>
      </c>
      <c r="GH32" s="81">
        <f t="shared" si="10"/>
        <v>1249.6999999999998</v>
      </c>
      <c r="GI32" s="81">
        <f t="shared" si="10"/>
        <v>1256.7</v>
      </c>
      <c r="GJ32" s="81">
        <f t="shared" si="10"/>
        <v>1261</v>
      </c>
      <c r="GK32" s="81">
        <f t="shared" si="10"/>
        <v>1283.2</v>
      </c>
      <c r="GL32" s="81">
        <f t="shared" si="10"/>
        <v>1289.8000000000002</v>
      </c>
      <c r="GM32" s="81">
        <f t="shared" ref="GM32:GV32" si="11">SUM(GM11:GM12)</f>
        <v>1304</v>
      </c>
      <c r="GN32" s="81">
        <f t="shared" si="11"/>
        <v>1326.6</v>
      </c>
      <c r="GO32" s="81" t="e">
        <f t="shared" si="11"/>
        <v>#N/A</v>
      </c>
      <c r="GP32" s="81" t="e">
        <f t="shared" si="11"/>
        <v>#N/A</v>
      </c>
      <c r="GQ32" s="81" t="e">
        <f t="shared" si="11"/>
        <v>#N/A</v>
      </c>
      <c r="GR32" s="81" t="e">
        <f t="shared" si="11"/>
        <v>#N/A</v>
      </c>
      <c r="GS32" s="81" t="e">
        <f t="shared" si="11"/>
        <v>#N/A</v>
      </c>
      <c r="GT32" s="81" t="e">
        <f t="shared" si="11"/>
        <v>#N/A</v>
      </c>
      <c r="GU32" s="81" t="e">
        <f t="shared" si="11"/>
        <v>#N/A</v>
      </c>
      <c r="GV32" s="81" t="e">
        <f t="shared" si="11"/>
        <v>#N/A</v>
      </c>
    </row>
    <row r="33" spans="1:204">
      <c r="A33" s="7" t="s">
        <v>170</v>
      </c>
      <c r="B33" s="81" t="s">
        <v>26</v>
      </c>
      <c r="C33" s="81">
        <f t="shared" ref="C33:BN33" si="12">C13-SUM(C11:C12)</f>
        <v>51</v>
      </c>
      <c r="D33" s="81">
        <f t="shared" si="12"/>
        <v>60.599999999999994</v>
      </c>
      <c r="E33" s="81">
        <f t="shared" si="12"/>
        <v>60.6</v>
      </c>
      <c r="F33" s="81">
        <f t="shared" si="12"/>
        <v>64</v>
      </c>
      <c r="G33" s="81">
        <f t="shared" si="12"/>
        <v>65.3</v>
      </c>
      <c r="H33" s="81">
        <f t="shared" si="12"/>
        <v>72.300000000000011</v>
      </c>
      <c r="I33" s="81">
        <f t="shared" si="12"/>
        <v>71.900000000000006</v>
      </c>
      <c r="J33" s="81">
        <f t="shared" si="12"/>
        <v>72.900000000000006</v>
      </c>
      <c r="K33" s="81">
        <f t="shared" si="12"/>
        <v>75.100000000000009</v>
      </c>
      <c r="L33" s="81">
        <f t="shared" si="12"/>
        <v>75.2</v>
      </c>
      <c r="M33" s="81">
        <f t="shared" si="12"/>
        <v>75.400000000000006</v>
      </c>
      <c r="N33" s="81">
        <f t="shared" si="12"/>
        <v>85.399999999999991</v>
      </c>
      <c r="O33" s="81">
        <f t="shared" si="12"/>
        <v>86.9</v>
      </c>
      <c r="P33" s="81">
        <f t="shared" si="12"/>
        <v>88</v>
      </c>
      <c r="Q33" s="81">
        <f t="shared" si="12"/>
        <v>89</v>
      </c>
      <c r="R33" s="81">
        <f t="shared" si="12"/>
        <v>91.199999999999989</v>
      </c>
      <c r="S33" s="81">
        <f t="shared" si="12"/>
        <v>95.6</v>
      </c>
      <c r="T33" s="81">
        <f t="shared" si="12"/>
        <v>101.9</v>
      </c>
      <c r="U33" s="81">
        <f t="shared" si="12"/>
        <v>107.69999999999999</v>
      </c>
      <c r="V33" s="81">
        <f t="shared" si="12"/>
        <v>113.3</v>
      </c>
      <c r="W33" s="81">
        <f t="shared" si="12"/>
        <v>122.00000000000001</v>
      </c>
      <c r="X33" s="81">
        <f t="shared" si="12"/>
        <v>135.6</v>
      </c>
      <c r="Y33" s="81">
        <f t="shared" si="12"/>
        <v>137.89999999999998</v>
      </c>
      <c r="Z33" s="81">
        <f t="shared" si="12"/>
        <v>139</v>
      </c>
      <c r="AA33" s="81">
        <f t="shared" si="12"/>
        <v>141.89999999999998</v>
      </c>
      <c r="AB33" s="81">
        <f t="shared" si="12"/>
        <v>139.80000000000001</v>
      </c>
      <c r="AC33" s="81">
        <f t="shared" si="12"/>
        <v>145</v>
      </c>
      <c r="AD33" s="81">
        <f t="shared" si="12"/>
        <v>146.79999999999998</v>
      </c>
      <c r="AE33" s="81">
        <f t="shared" si="12"/>
        <v>148.4</v>
      </c>
      <c r="AF33" s="81">
        <f t="shared" si="12"/>
        <v>147.19999999999999</v>
      </c>
      <c r="AG33" s="81">
        <f t="shared" si="12"/>
        <v>152.5</v>
      </c>
      <c r="AH33" s="81">
        <f t="shared" si="12"/>
        <v>154.5</v>
      </c>
      <c r="AI33" s="81">
        <f t="shared" si="12"/>
        <v>156</v>
      </c>
      <c r="AJ33" s="81">
        <f t="shared" si="12"/>
        <v>155.4</v>
      </c>
      <c r="AK33" s="81">
        <f t="shared" si="12"/>
        <v>162.19999999999999</v>
      </c>
      <c r="AL33" s="81">
        <f t="shared" si="12"/>
        <v>163.4</v>
      </c>
      <c r="AM33" s="81">
        <f t="shared" si="12"/>
        <v>166.9</v>
      </c>
      <c r="AN33" s="81">
        <f t="shared" si="12"/>
        <v>169.2</v>
      </c>
      <c r="AO33" s="81">
        <f t="shared" si="12"/>
        <v>183</v>
      </c>
      <c r="AP33" s="81">
        <f t="shared" si="12"/>
        <v>186.29999999999998</v>
      </c>
      <c r="AQ33" s="81">
        <f t="shared" si="12"/>
        <v>194.2</v>
      </c>
      <c r="AR33" s="81">
        <f t="shared" si="12"/>
        <v>198.7</v>
      </c>
      <c r="AS33" s="81">
        <f t="shared" si="12"/>
        <v>226.7</v>
      </c>
      <c r="AT33" s="81">
        <f t="shared" si="12"/>
        <v>226.29999999999998</v>
      </c>
      <c r="AU33" s="81">
        <f t="shared" si="12"/>
        <v>228.90000000000003</v>
      </c>
      <c r="AV33" s="81">
        <f t="shared" si="12"/>
        <v>228.3</v>
      </c>
      <c r="AW33" s="81">
        <f t="shared" si="12"/>
        <v>244.3</v>
      </c>
      <c r="AX33" s="81">
        <f t="shared" si="12"/>
        <v>244.89999999999998</v>
      </c>
      <c r="AY33" s="81">
        <f t="shared" si="12"/>
        <v>247.3</v>
      </c>
      <c r="AZ33" s="81">
        <f t="shared" si="12"/>
        <v>252.89999999999998</v>
      </c>
      <c r="BA33" s="81">
        <f t="shared" si="12"/>
        <v>267.10000000000002</v>
      </c>
      <c r="BB33" s="81">
        <f t="shared" si="12"/>
        <v>280.79999999999995</v>
      </c>
      <c r="BC33" s="81">
        <f t="shared" si="12"/>
        <v>279.60000000000002</v>
      </c>
      <c r="BD33" s="81">
        <f t="shared" si="12"/>
        <v>283.39999999999998</v>
      </c>
      <c r="BE33" s="81">
        <f t="shared" si="12"/>
        <v>275.8</v>
      </c>
      <c r="BF33" s="81">
        <f t="shared" si="12"/>
        <v>276.5</v>
      </c>
      <c r="BG33" s="81">
        <f t="shared" si="12"/>
        <v>278.10000000000002</v>
      </c>
      <c r="BH33" s="81">
        <f t="shared" si="12"/>
        <v>278.7</v>
      </c>
      <c r="BI33" s="81">
        <f t="shared" si="12"/>
        <v>278</v>
      </c>
      <c r="BJ33" s="81">
        <f t="shared" si="12"/>
        <v>283.39999999999998</v>
      </c>
      <c r="BK33" s="81">
        <f t="shared" si="12"/>
        <v>291.8</v>
      </c>
      <c r="BL33" s="81">
        <f t="shared" si="12"/>
        <v>292.2</v>
      </c>
      <c r="BM33" s="81">
        <f t="shared" si="12"/>
        <v>295.20000000000005</v>
      </c>
      <c r="BN33" s="81">
        <f t="shared" si="12"/>
        <v>295.60000000000002</v>
      </c>
      <c r="BO33" s="81">
        <f t="shared" ref="BO33:DZ33" si="13">BO13-SUM(BO11:BO12)</f>
        <v>304.79999999999995</v>
      </c>
      <c r="BP33" s="81">
        <f t="shared" si="13"/>
        <v>308</v>
      </c>
      <c r="BQ33" s="81">
        <f t="shared" si="13"/>
        <v>313</v>
      </c>
      <c r="BR33" s="81">
        <f t="shared" si="13"/>
        <v>313</v>
      </c>
      <c r="BS33" s="81">
        <f t="shared" si="13"/>
        <v>316.09999999999997</v>
      </c>
      <c r="BT33" s="81">
        <f t="shared" si="13"/>
        <v>319.10000000000002</v>
      </c>
      <c r="BU33" s="81">
        <f t="shared" si="13"/>
        <v>318.7</v>
      </c>
      <c r="BV33" s="81">
        <f t="shared" si="13"/>
        <v>320.10000000000002</v>
      </c>
      <c r="BW33" s="81">
        <f t="shared" si="13"/>
        <v>336</v>
      </c>
      <c r="BX33" s="81">
        <f t="shared" si="13"/>
        <v>336.2</v>
      </c>
      <c r="BY33" s="81">
        <f t="shared" si="13"/>
        <v>338.1</v>
      </c>
      <c r="BZ33" s="81">
        <f t="shared" si="13"/>
        <v>339.79999999999995</v>
      </c>
      <c r="CA33" s="81">
        <f t="shared" si="13"/>
        <v>357</v>
      </c>
      <c r="CB33" s="81">
        <f t="shared" si="13"/>
        <v>359.20000000000005</v>
      </c>
      <c r="CC33" s="81">
        <f t="shared" si="13"/>
        <v>363.1</v>
      </c>
      <c r="CD33" s="81">
        <f t="shared" si="13"/>
        <v>369.09999999999997</v>
      </c>
      <c r="CE33" s="81">
        <f t="shared" si="13"/>
        <v>385.30000000000007</v>
      </c>
      <c r="CF33" s="81">
        <f t="shared" si="13"/>
        <v>390.7</v>
      </c>
      <c r="CG33" s="81">
        <f t="shared" si="13"/>
        <v>394.5</v>
      </c>
      <c r="CH33" s="81">
        <f t="shared" si="13"/>
        <v>405.09999999999997</v>
      </c>
      <c r="CI33" s="81">
        <f t="shared" si="13"/>
        <v>425.9</v>
      </c>
      <c r="CJ33" s="81">
        <f t="shared" si="13"/>
        <v>434.7</v>
      </c>
      <c r="CK33" s="81">
        <f t="shared" si="13"/>
        <v>436.49999999999994</v>
      </c>
      <c r="CL33" s="81">
        <f t="shared" si="13"/>
        <v>447.29999999999995</v>
      </c>
      <c r="CM33" s="81">
        <f t="shared" si="13"/>
        <v>475</v>
      </c>
      <c r="CN33" s="81">
        <f t="shared" si="13"/>
        <v>482.70000000000005</v>
      </c>
      <c r="CO33" s="81">
        <f t="shared" si="13"/>
        <v>486.19999999999993</v>
      </c>
      <c r="CP33" s="81">
        <f t="shared" si="13"/>
        <v>487.5</v>
      </c>
      <c r="CQ33" s="81">
        <f t="shared" si="13"/>
        <v>498.7</v>
      </c>
      <c r="CR33" s="81">
        <f t="shared" si="13"/>
        <v>502.20000000000005</v>
      </c>
      <c r="CS33" s="81">
        <f t="shared" si="13"/>
        <v>503.59999999999997</v>
      </c>
      <c r="CT33" s="81">
        <f t="shared" si="13"/>
        <v>503.69999999999993</v>
      </c>
      <c r="CU33" s="81">
        <f t="shared" si="13"/>
        <v>511.79999999999995</v>
      </c>
      <c r="CV33" s="81">
        <f t="shared" si="13"/>
        <v>510.80000000000007</v>
      </c>
      <c r="CW33" s="81">
        <f t="shared" si="13"/>
        <v>510.30000000000007</v>
      </c>
      <c r="CX33" s="81">
        <f t="shared" si="13"/>
        <v>514.4</v>
      </c>
      <c r="CY33" s="81">
        <f t="shared" si="13"/>
        <v>529.70000000000005</v>
      </c>
      <c r="CZ33" s="81">
        <f t="shared" si="13"/>
        <v>533.5</v>
      </c>
      <c r="DA33" s="81">
        <f t="shared" si="13"/>
        <v>534.80000000000007</v>
      </c>
      <c r="DB33" s="81">
        <f t="shared" si="13"/>
        <v>537.40000000000009</v>
      </c>
      <c r="DC33" s="81">
        <f t="shared" si="13"/>
        <v>552.30000000000007</v>
      </c>
      <c r="DD33" s="81">
        <f t="shared" si="13"/>
        <v>554.19999999999993</v>
      </c>
      <c r="DE33" s="81">
        <f t="shared" si="13"/>
        <v>553.20000000000005</v>
      </c>
      <c r="DF33" s="81">
        <f t="shared" si="13"/>
        <v>553.40000000000009</v>
      </c>
      <c r="DG33" s="81">
        <f t="shared" si="13"/>
        <v>564.70000000000005</v>
      </c>
      <c r="DH33" s="81">
        <f t="shared" si="13"/>
        <v>564.79999999999995</v>
      </c>
      <c r="DI33" s="81">
        <f t="shared" si="13"/>
        <v>565.20000000000005</v>
      </c>
      <c r="DJ33" s="81">
        <f t="shared" si="13"/>
        <v>566.80000000000007</v>
      </c>
      <c r="DK33" s="81">
        <f t="shared" si="13"/>
        <v>578.19999999999993</v>
      </c>
      <c r="DL33" s="81">
        <f t="shared" si="13"/>
        <v>580.70000000000005</v>
      </c>
      <c r="DM33" s="81">
        <f t="shared" si="13"/>
        <v>584.29999999999995</v>
      </c>
      <c r="DN33" s="81">
        <f t="shared" si="13"/>
        <v>585.5</v>
      </c>
      <c r="DO33" s="81">
        <f t="shared" si="13"/>
        <v>595.70000000000005</v>
      </c>
      <c r="DP33" s="81">
        <f t="shared" si="13"/>
        <v>598</v>
      </c>
      <c r="DQ33" s="81">
        <f t="shared" si="13"/>
        <v>600</v>
      </c>
      <c r="DR33" s="81">
        <f t="shared" si="13"/>
        <v>602</v>
      </c>
      <c r="DS33" s="81">
        <f t="shared" si="13"/>
        <v>613.70000000000005</v>
      </c>
      <c r="DT33" s="81">
        <f t="shared" si="13"/>
        <v>627.9</v>
      </c>
      <c r="DU33" s="81">
        <f t="shared" si="13"/>
        <v>629.20000000000005</v>
      </c>
      <c r="DV33" s="81">
        <f t="shared" si="13"/>
        <v>634.09999999999991</v>
      </c>
      <c r="DW33" s="81">
        <f t="shared" si="13"/>
        <v>659</v>
      </c>
      <c r="DX33" s="81">
        <f t="shared" si="13"/>
        <v>668.59999999999991</v>
      </c>
      <c r="DY33" s="81">
        <f t="shared" si="13"/>
        <v>682</v>
      </c>
      <c r="DZ33" s="81">
        <f t="shared" si="13"/>
        <v>694.40000000000009</v>
      </c>
      <c r="EA33" s="81">
        <f t="shared" ref="EA33:GL33" si="14">EA13-SUM(EA11:EA12)</f>
        <v>722</v>
      </c>
      <c r="EB33" s="81">
        <f t="shared" si="14"/>
        <v>745.39999999999986</v>
      </c>
      <c r="EC33" s="81">
        <f t="shared" si="14"/>
        <v>747.2</v>
      </c>
      <c r="ED33" s="81">
        <f t="shared" si="14"/>
        <v>750.7</v>
      </c>
      <c r="EE33" s="81">
        <f t="shared" si="14"/>
        <v>765</v>
      </c>
      <c r="EF33" s="81">
        <f t="shared" si="14"/>
        <v>779.09999999999991</v>
      </c>
      <c r="EG33" s="81">
        <f t="shared" si="14"/>
        <v>784.8</v>
      </c>
      <c r="EH33" s="81">
        <f t="shared" si="14"/>
        <v>790</v>
      </c>
      <c r="EI33" s="81">
        <f t="shared" si="14"/>
        <v>803.19999999999993</v>
      </c>
      <c r="EJ33" s="81">
        <f t="shared" si="14"/>
        <v>807.19999999999993</v>
      </c>
      <c r="EK33" s="81">
        <f t="shared" si="14"/>
        <v>812.89999999999986</v>
      </c>
      <c r="EL33" s="81">
        <f t="shared" si="14"/>
        <v>818.00000000000011</v>
      </c>
      <c r="EM33" s="81">
        <f t="shared" si="14"/>
        <v>839.90000000000009</v>
      </c>
      <c r="EN33" s="81">
        <f t="shared" si="14"/>
        <v>846</v>
      </c>
      <c r="EO33" s="81">
        <f t="shared" si="14"/>
        <v>865.8</v>
      </c>
      <c r="EP33" s="81">
        <f t="shared" si="14"/>
        <v>865.9</v>
      </c>
      <c r="EQ33" s="81">
        <f t="shared" si="14"/>
        <v>885.8</v>
      </c>
      <c r="ER33" s="81">
        <f t="shared" si="14"/>
        <v>892.7</v>
      </c>
      <c r="ES33" s="81">
        <f t="shared" si="14"/>
        <v>897.7</v>
      </c>
      <c r="ET33" s="81">
        <f t="shared" si="14"/>
        <v>903.3</v>
      </c>
      <c r="EU33" s="81">
        <f t="shared" si="14"/>
        <v>931.30000000000007</v>
      </c>
      <c r="EV33" s="81">
        <f t="shared" si="14"/>
        <v>941.60000000000014</v>
      </c>
      <c r="EW33" s="81">
        <f t="shared" si="14"/>
        <v>948.6</v>
      </c>
      <c r="EX33" s="81">
        <f t="shared" si="14"/>
        <v>958.39999999999986</v>
      </c>
      <c r="EY33" s="81">
        <f t="shared" si="14"/>
        <v>987.8</v>
      </c>
      <c r="EZ33" s="81">
        <f t="shared" si="14"/>
        <v>1316.5</v>
      </c>
      <c r="FA33" s="81">
        <f t="shared" si="14"/>
        <v>1098.5999999999999</v>
      </c>
      <c r="FB33" s="81">
        <f t="shared" si="14"/>
        <v>1074.5</v>
      </c>
      <c r="FC33" s="81">
        <f t="shared" si="14"/>
        <v>1160.6000000000001</v>
      </c>
      <c r="FD33" s="81">
        <f t="shared" si="14"/>
        <v>1280.7</v>
      </c>
      <c r="FE33" s="81">
        <f t="shared" si="14"/>
        <v>1262</v>
      </c>
      <c r="FF33" s="81">
        <f t="shared" si="14"/>
        <v>1277.5</v>
      </c>
      <c r="FG33" s="81">
        <f t="shared" si="14"/>
        <v>1374.1</v>
      </c>
      <c r="FH33" s="81">
        <f t="shared" si="14"/>
        <v>1372.4999999999998</v>
      </c>
      <c r="FI33" s="81">
        <f t="shared" si="14"/>
        <v>1370.6999999999998</v>
      </c>
      <c r="FJ33" s="81">
        <f t="shared" si="14"/>
        <v>1367.1999999999998</v>
      </c>
      <c r="FK33" s="81">
        <f t="shared" si="14"/>
        <v>1366.6</v>
      </c>
      <c r="FL33" s="81">
        <f t="shared" si="14"/>
        <v>1369</v>
      </c>
      <c r="FM33" s="81">
        <f t="shared" si="14"/>
        <v>1368.2999999999997</v>
      </c>
      <c r="FN33" s="81">
        <f t="shared" si="14"/>
        <v>1369.9999999999998</v>
      </c>
      <c r="FO33" s="81">
        <f t="shared" si="14"/>
        <v>1349.2000000000003</v>
      </c>
      <c r="FP33" s="81">
        <f t="shared" si="14"/>
        <v>1348.5000000000002</v>
      </c>
      <c r="FQ33" s="81">
        <f t="shared" si="14"/>
        <v>1349.5</v>
      </c>
      <c r="FR33" s="81">
        <f t="shared" si="14"/>
        <v>1353.8</v>
      </c>
      <c r="FS33" s="81">
        <f t="shared" si="14"/>
        <v>1370.6</v>
      </c>
      <c r="FT33" s="81">
        <f t="shared" si="14"/>
        <v>1372.8000000000002</v>
      </c>
      <c r="FU33" s="81">
        <f t="shared" si="14"/>
        <v>1374.1</v>
      </c>
      <c r="FV33" s="81">
        <f t="shared" si="14"/>
        <v>1374.8999999999996</v>
      </c>
      <c r="FW33" s="81">
        <f t="shared" si="14"/>
        <v>1387</v>
      </c>
      <c r="FX33" s="81">
        <f t="shared" si="14"/>
        <v>1408.6</v>
      </c>
      <c r="FY33" s="81">
        <f t="shared" si="14"/>
        <v>1414</v>
      </c>
      <c r="FZ33" s="81">
        <f t="shared" si="14"/>
        <v>1421</v>
      </c>
      <c r="GA33" s="81">
        <f t="shared" si="14"/>
        <v>1451.2</v>
      </c>
      <c r="GB33" s="81">
        <f t="shared" si="14"/>
        <v>1463.1</v>
      </c>
      <c r="GC33" s="81">
        <f t="shared" si="14"/>
        <v>1465.8000000000002</v>
      </c>
      <c r="GD33" s="81">
        <f t="shared" si="14"/>
        <v>1469.9</v>
      </c>
      <c r="GE33" s="81">
        <f t="shared" si="14"/>
        <v>1485.9</v>
      </c>
      <c r="GF33" s="81">
        <f t="shared" si="14"/>
        <v>1491.8000000000002</v>
      </c>
      <c r="GG33" s="81">
        <f t="shared" si="14"/>
        <v>1494.8000000000002</v>
      </c>
      <c r="GH33" s="81">
        <f t="shared" si="14"/>
        <v>1497.4</v>
      </c>
      <c r="GI33" s="81">
        <f t="shared" si="14"/>
        <v>1520.7</v>
      </c>
      <c r="GJ33" s="81">
        <f t="shared" si="14"/>
        <v>1525.6</v>
      </c>
      <c r="GK33" s="81">
        <f t="shared" si="14"/>
        <v>1537.3</v>
      </c>
      <c r="GL33" s="81">
        <f t="shared" si="14"/>
        <v>1541.6999999999998</v>
      </c>
      <c r="GM33" s="81">
        <f t="shared" ref="GM33:GV33" si="15">GM13-SUM(GM11:GM12)</f>
        <v>1571.6999999999998</v>
      </c>
      <c r="GN33" s="81">
        <f t="shared" si="15"/>
        <v>1578.6</v>
      </c>
      <c r="GO33" s="81" t="e">
        <f t="shared" si="15"/>
        <v>#N/A</v>
      </c>
      <c r="GP33" s="81" t="e">
        <f t="shared" si="15"/>
        <v>#N/A</v>
      </c>
      <c r="GQ33" s="81" t="e">
        <f t="shared" si="15"/>
        <v>#N/A</v>
      </c>
      <c r="GR33" s="81" t="e">
        <f t="shared" si="15"/>
        <v>#N/A</v>
      </c>
      <c r="GS33" s="81" t="e">
        <f t="shared" si="15"/>
        <v>#N/A</v>
      </c>
      <c r="GT33" s="81" t="e">
        <f t="shared" si="15"/>
        <v>#N/A</v>
      </c>
      <c r="GU33" s="81" t="e">
        <f t="shared" si="15"/>
        <v>#N/A</v>
      </c>
      <c r="GV33" s="81" t="e">
        <f t="shared" si="15"/>
        <v>#N/A</v>
      </c>
    </row>
    <row r="34" spans="1:204">
      <c r="A34" s="7" t="s">
        <v>171</v>
      </c>
      <c r="B34" s="81" t="s">
        <v>28</v>
      </c>
      <c r="C34" s="81">
        <f t="shared" ref="C34:BN34" si="16">SUM(C14:C16)</f>
        <v>234.3</v>
      </c>
      <c r="D34" s="81">
        <f t="shared" si="16"/>
        <v>237.5</v>
      </c>
      <c r="E34" s="81">
        <f t="shared" si="16"/>
        <v>235.2</v>
      </c>
      <c r="F34" s="81">
        <f t="shared" si="16"/>
        <v>237.3</v>
      </c>
      <c r="G34" s="81">
        <f t="shared" si="16"/>
        <v>241.70000000000002</v>
      </c>
      <c r="H34" s="81">
        <f t="shared" si="16"/>
        <v>245.79999999999998</v>
      </c>
      <c r="I34" s="81">
        <f t="shared" si="16"/>
        <v>250.8</v>
      </c>
      <c r="J34" s="81">
        <f t="shared" si="16"/>
        <v>256.5</v>
      </c>
      <c r="K34" s="81">
        <f t="shared" si="16"/>
        <v>276.39999999999998</v>
      </c>
      <c r="L34" s="81">
        <f t="shared" si="16"/>
        <v>282.79999999999995</v>
      </c>
      <c r="M34" s="81">
        <f t="shared" si="16"/>
        <v>285.5</v>
      </c>
      <c r="N34" s="81">
        <f t="shared" si="16"/>
        <v>291.89999999999998</v>
      </c>
      <c r="O34" s="81">
        <f t="shared" si="16"/>
        <v>308.7</v>
      </c>
      <c r="P34" s="81">
        <f t="shared" si="16"/>
        <v>314.39999999999998</v>
      </c>
      <c r="Q34" s="81">
        <f t="shared" si="16"/>
        <v>323.89999999999998</v>
      </c>
      <c r="R34" s="81">
        <f t="shared" si="16"/>
        <v>332.7</v>
      </c>
      <c r="S34" s="81">
        <f t="shared" si="16"/>
        <v>343.2</v>
      </c>
      <c r="T34" s="81">
        <f t="shared" si="16"/>
        <v>354.8</v>
      </c>
      <c r="U34" s="81">
        <f t="shared" si="16"/>
        <v>365.20000000000005</v>
      </c>
      <c r="V34" s="81">
        <f t="shared" si="16"/>
        <v>368.29999999999995</v>
      </c>
      <c r="W34" s="81">
        <f t="shared" si="16"/>
        <v>370.2</v>
      </c>
      <c r="X34" s="81">
        <f t="shared" si="16"/>
        <v>337.79999999999995</v>
      </c>
      <c r="Y34" s="81">
        <f t="shared" si="16"/>
        <v>376.20000000000005</v>
      </c>
      <c r="Z34" s="81">
        <f t="shared" si="16"/>
        <v>386.5</v>
      </c>
      <c r="AA34" s="81">
        <f t="shared" si="16"/>
        <v>397.9</v>
      </c>
      <c r="AB34" s="81">
        <f t="shared" si="16"/>
        <v>409.70000000000005</v>
      </c>
      <c r="AC34" s="81">
        <f t="shared" si="16"/>
        <v>420.9</v>
      </c>
      <c r="AD34" s="81">
        <f t="shared" si="16"/>
        <v>432.4</v>
      </c>
      <c r="AE34" s="81">
        <f t="shared" si="16"/>
        <v>447.1</v>
      </c>
      <c r="AF34" s="81">
        <f t="shared" si="16"/>
        <v>459.99999999999994</v>
      </c>
      <c r="AG34" s="81">
        <f t="shared" si="16"/>
        <v>468</v>
      </c>
      <c r="AH34" s="81">
        <f t="shared" si="16"/>
        <v>479.2</v>
      </c>
      <c r="AI34" s="81">
        <f t="shared" si="16"/>
        <v>494.09999999999997</v>
      </c>
      <c r="AJ34" s="81">
        <f t="shared" si="16"/>
        <v>516.79999999999995</v>
      </c>
      <c r="AK34" s="81">
        <f t="shared" si="16"/>
        <v>531.1</v>
      </c>
      <c r="AL34" s="81">
        <f t="shared" si="16"/>
        <v>549.5</v>
      </c>
      <c r="AM34" s="81">
        <f t="shared" si="16"/>
        <v>567.70000000000005</v>
      </c>
      <c r="AN34" s="81">
        <f t="shared" si="16"/>
        <v>582</v>
      </c>
      <c r="AO34" s="81">
        <f t="shared" si="16"/>
        <v>603</v>
      </c>
      <c r="AP34" s="81">
        <f t="shared" si="16"/>
        <v>620.29999999999995</v>
      </c>
      <c r="AQ34" s="81">
        <f t="shared" si="16"/>
        <v>627</v>
      </c>
      <c r="AR34" s="81">
        <f t="shared" si="16"/>
        <v>642.40000000000009</v>
      </c>
      <c r="AS34" s="81">
        <f t="shared" si="16"/>
        <v>663.4</v>
      </c>
      <c r="AT34" s="81">
        <f t="shared" si="16"/>
        <v>692.2</v>
      </c>
      <c r="AU34" s="81">
        <f t="shared" si="16"/>
        <v>741.09999999999991</v>
      </c>
      <c r="AV34" s="81">
        <f t="shared" si="16"/>
        <v>761.09999999999991</v>
      </c>
      <c r="AW34" s="81">
        <f t="shared" si="16"/>
        <v>781.59999999999991</v>
      </c>
      <c r="AX34" s="81">
        <f t="shared" si="16"/>
        <v>779</v>
      </c>
      <c r="AY34" s="81">
        <f t="shared" si="16"/>
        <v>781.9</v>
      </c>
      <c r="AZ34" s="81">
        <f t="shared" si="16"/>
        <v>792.40000000000009</v>
      </c>
      <c r="BA34" s="81">
        <f t="shared" si="16"/>
        <v>789.10000000000014</v>
      </c>
      <c r="BB34" s="81">
        <f t="shared" si="16"/>
        <v>794.69999999999993</v>
      </c>
      <c r="BC34" s="81">
        <f t="shared" si="16"/>
        <v>800.59999999999991</v>
      </c>
      <c r="BD34" s="81">
        <f t="shared" si="16"/>
        <v>822.2</v>
      </c>
      <c r="BE34" s="81">
        <f t="shared" si="16"/>
        <v>818.39999999999986</v>
      </c>
      <c r="BF34" s="81">
        <f t="shared" si="16"/>
        <v>842.2</v>
      </c>
      <c r="BG34" s="81">
        <f t="shared" si="16"/>
        <v>871.1</v>
      </c>
      <c r="BH34" s="81">
        <f t="shared" si="16"/>
        <v>892.7</v>
      </c>
      <c r="BI34" s="81">
        <f t="shared" si="16"/>
        <v>915.90000000000009</v>
      </c>
      <c r="BJ34" s="81">
        <f t="shared" si="16"/>
        <v>936.8</v>
      </c>
      <c r="BK34" s="81">
        <f t="shared" si="16"/>
        <v>986.5</v>
      </c>
      <c r="BL34" s="81">
        <f t="shared" si="16"/>
        <v>951.5</v>
      </c>
      <c r="BM34" s="81">
        <f t="shared" si="16"/>
        <v>995.2</v>
      </c>
      <c r="BN34" s="81">
        <f t="shared" si="16"/>
        <v>1010.4</v>
      </c>
      <c r="BO34" s="81">
        <f t="shared" ref="BO34:DZ34" si="17">SUM(BO14:BO16)</f>
        <v>1017.4</v>
      </c>
      <c r="BP34" s="81">
        <f t="shared" si="17"/>
        <v>1025.0999999999999</v>
      </c>
      <c r="BQ34" s="81">
        <f t="shared" si="17"/>
        <v>1045.7</v>
      </c>
      <c r="BR34" s="81">
        <f t="shared" si="17"/>
        <v>1070.5999999999999</v>
      </c>
      <c r="BS34" s="81">
        <f t="shared" si="17"/>
        <v>1074.3999999999999</v>
      </c>
      <c r="BT34" s="81">
        <f t="shared" si="17"/>
        <v>1145.5999999999999</v>
      </c>
      <c r="BU34" s="81">
        <f t="shared" si="17"/>
        <v>1134.9000000000001</v>
      </c>
      <c r="BV34" s="81">
        <f t="shared" si="17"/>
        <v>1165</v>
      </c>
      <c r="BW34" s="81">
        <f t="shared" si="17"/>
        <v>1188.0999999999999</v>
      </c>
      <c r="BX34" s="81">
        <f t="shared" si="17"/>
        <v>1198.8</v>
      </c>
      <c r="BY34" s="81">
        <f t="shared" si="17"/>
        <v>1219.5</v>
      </c>
      <c r="BZ34" s="81">
        <f t="shared" si="17"/>
        <v>1243.2</v>
      </c>
      <c r="CA34" s="81">
        <f t="shared" si="17"/>
        <v>1294</v>
      </c>
      <c r="CB34" s="81">
        <f t="shared" si="17"/>
        <v>1319.4</v>
      </c>
      <c r="CC34" s="81">
        <f t="shared" si="17"/>
        <v>1335.6</v>
      </c>
      <c r="CD34" s="81">
        <f t="shared" si="17"/>
        <v>1348.7</v>
      </c>
      <c r="CE34" s="81">
        <f t="shared" si="17"/>
        <v>1376.5</v>
      </c>
      <c r="CF34" s="81">
        <f t="shared" si="17"/>
        <v>1394</v>
      </c>
      <c r="CG34" s="81">
        <f t="shared" si="17"/>
        <v>1415.1000000000001</v>
      </c>
      <c r="CH34" s="81">
        <f t="shared" si="17"/>
        <v>1425.3999999999999</v>
      </c>
      <c r="CI34" s="81">
        <f t="shared" si="17"/>
        <v>1418.6999999999998</v>
      </c>
      <c r="CJ34" s="81">
        <f t="shared" si="17"/>
        <v>1437.8999999999999</v>
      </c>
      <c r="CK34" s="81">
        <f t="shared" si="17"/>
        <v>1457.5</v>
      </c>
      <c r="CL34" s="81">
        <f t="shared" si="17"/>
        <v>1480.7000000000003</v>
      </c>
      <c r="CM34" s="81">
        <f t="shared" si="17"/>
        <v>1487.1</v>
      </c>
      <c r="CN34" s="81">
        <f t="shared" si="17"/>
        <v>1515.2</v>
      </c>
      <c r="CO34" s="81">
        <f t="shared" si="17"/>
        <v>1530.9</v>
      </c>
      <c r="CP34" s="81">
        <f t="shared" si="17"/>
        <v>1551</v>
      </c>
      <c r="CQ34" s="81">
        <f t="shared" si="17"/>
        <v>1545.1</v>
      </c>
      <c r="CR34" s="81">
        <f t="shared" si="17"/>
        <v>1577.7</v>
      </c>
      <c r="CS34" s="81">
        <f t="shared" si="17"/>
        <v>1605.2</v>
      </c>
      <c r="CT34" s="81">
        <f t="shared" si="17"/>
        <v>1642.4999999999998</v>
      </c>
      <c r="CU34" s="81">
        <f t="shared" si="17"/>
        <v>1669.6</v>
      </c>
      <c r="CV34" s="81">
        <f t="shared" si="17"/>
        <v>1714.9</v>
      </c>
      <c r="CW34" s="81">
        <f t="shared" si="17"/>
        <v>1725</v>
      </c>
      <c r="CX34" s="81">
        <f t="shared" si="17"/>
        <v>1746.3000000000002</v>
      </c>
      <c r="CY34" s="81">
        <f t="shared" si="17"/>
        <v>1771.5</v>
      </c>
      <c r="CZ34" s="81">
        <f t="shared" si="17"/>
        <v>1795.8</v>
      </c>
      <c r="DA34" s="81">
        <f t="shared" si="17"/>
        <v>1811.3999999999999</v>
      </c>
      <c r="DB34" s="81">
        <f t="shared" si="17"/>
        <v>1838.5</v>
      </c>
      <c r="DC34" s="81">
        <f t="shared" si="17"/>
        <v>1879.8000000000002</v>
      </c>
      <c r="DD34" s="81">
        <f t="shared" si="17"/>
        <v>1933.4</v>
      </c>
      <c r="DE34" s="81">
        <f t="shared" si="17"/>
        <v>1949.1</v>
      </c>
      <c r="DF34" s="81">
        <f t="shared" si="17"/>
        <v>1988.3</v>
      </c>
      <c r="DG34" s="81">
        <f t="shared" si="17"/>
        <v>2037.8</v>
      </c>
      <c r="DH34" s="81">
        <f t="shared" si="17"/>
        <v>2074.8000000000002</v>
      </c>
      <c r="DI34" s="81">
        <f t="shared" si="17"/>
        <v>2114.6999999999998</v>
      </c>
      <c r="DJ34" s="81">
        <f t="shared" si="17"/>
        <v>2160</v>
      </c>
      <c r="DK34" s="81">
        <f t="shared" si="17"/>
        <v>2201.6000000000004</v>
      </c>
      <c r="DL34" s="81">
        <f t="shared" si="17"/>
        <v>2242.6</v>
      </c>
      <c r="DM34" s="81">
        <f t="shared" si="17"/>
        <v>2278.9</v>
      </c>
      <c r="DN34" s="81">
        <f t="shared" si="17"/>
        <v>2317.6</v>
      </c>
      <c r="DO34" s="81">
        <f t="shared" si="17"/>
        <v>2343.2000000000003</v>
      </c>
      <c r="DP34" s="81">
        <f t="shared" si="17"/>
        <v>2372.9</v>
      </c>
      <c r="DQ34" s="81">
        <f t="shared" si="17"/>
        <v>2416.1999999999998</v>
      </c>
      <c r="DR34" s="81">
        <f t="shared" si="17"/>
        <v>2474</v>
      </c>
      <c r="DS34" s="81">
        <f t="shared" si="17"/>
        <v>2558.3000000000002</v>
      </c>
      <c r="DT34" s="81">
        <f t="shared" si="17"/>
        <v>2590.3999999999996</v>
      </c>
      <c r="DU34" s="81">
        <f t="shared" si="17"/>
        <v>2624.7000000000003</v>
      </c>
      <c r="DV34" s="81">
        <f t="shared" si="17"/>
        <v>2646.1</v>
      </c>
      <c r="DW34" s="81">
        <f t="shared" si="17"/>
        <v>2703.1</v>
      </c>
      <c r="DX34" s="81">
        <f t="shared" si="17"/>
        <v>2704.1</v>
      </c>
      <c r="DY34" s="81">
        <f t="shared" si="17"/>
        <v>2500.1999999999998</v>
      </c>
      <c r="DZ34" s="81">
        <f t="shared" si="17"/>
        <v>2657.5</v>
      </c>
      <c r="EA34" s="81">
        <f t="shared" ref="EA34:GK34" si="18">SUM(EA14:EA16)</f>
        <v>2519.6999999999998</v>
      </c>
      <c r="EB34" s="81">
        <f t="shared" si="18"/>
        <v>2514</v>
      </c>
      <c r="EC34" s="81">
        <f t="shared" si="18"/>
        <v>2525.6</v>
      </c>
      <c r="ED34" s="81">
        <f t="shared" si="18"/>
        <v>2529.9</v>
      </c>
      <c r="EE34" s="81">
        <f t="shared" si="18"/>
        <v>2526.1</v>
      </c>
      <c r="EF34" s="81">
        <f t="shared" si="18"/>
        <v>2537.6</v>
      </c>
      <c r="EG34" s="81">
        <f t="shared" si="18"/>
        <v>2501.5</v>
      </c>
      <c r="EH34" s="81">
        <f t="shared" si="18"/>
        <v>2592.1999999999998</v>
      </c>
      <c r="EI34" s="81">
        <f t="shared" si="18"/>
        <v>2624.5</v>
      </c>
      <c r="EJ34" s="81">
        <f t="shared" si="18"/>
        <v>2666.5</v>
      </c>
      <c r="EK34" s="81">
        <f t="shared" si="18"/>
        <v>2729.5</v>
      </c>
      <c r="EL34" s="81">
        <f t="shared" si="18"/>
        <v>2778</v>
      </c>
      <c r="EM34" s="81">
        <f t="shared" si="18"/>
        <v>2888.6000000000004</v>
      </c>
      <c r="EN34" s="81">
        <f t="shared" si="18"/>
        <v>2939.2</v>
      </c>
      <c r="EO34" s="81">
        <f t="shared" si="18"/>
        <v>2995</v>
      </c>
      <c r="EP34" s="81">
        <f t="shared" si="18"/>
        <v>3046.2</v>
      </c>
      <c r="EQ34" s="81">
        <f t="shared" si="18"/>
        <v>3159.6</v>
      </c>
      <c r="ER34" s="81">
        <f t="shared" si="18"/>
        <v>3209.2</v>
      </c>
      <c r="ES34" s="81">
        <f t="shared" si="18"/>
        <v>3235.3</v>
      </c>
      <c r="ET34" s="81">
        <f t="shared" si="18"/>
        <v>3295.3</v>
      </c>
      <c r="EU34" s="81">
        <f t="shared" si="18"/>
        <v>3398.4</v>
      </c>
      <c r="EV34" s="81">
        <f t="shared" si="18"/>
        <v>3427.7999999999997</v>
      </c>
      <c r="EW34" s="81">
        <f t="shared" si="18"/>
        <v>3439.1</v>
      </c>
      <c r="EX34" s="81">
        <f t="shared" si="18"/>
        <v>3478.2</v>
      </c>
      <c r="EY34" s="81">
        <f t="shared" si="18"/>
        <v>3512.6000000000004</v>
      </c>
      <c r="EZ34" s="81">
        <f t="shared" si="18"/>
        <v>3541.3</v>
      </c>
      <c r="FA34" s="81">
        <f t="shared" si="18"/>
        <v>3495.2</v>
      </c>
      <c r="FB34" s="81">
        <f t="shared" si="18"/>
        <v>3421.7000000000003</v>
      </c>
      <c r="FC34" s="81">
        <f t="shared" si="18"/>
        <v>3122.4999999999995</v>
      </c>
      <c r="FD34" s="81">
        <f t="shared" si="18"/>
        <v>3058.8999999999996</v>
      </c>
      <c r="FE34" s="81">
        <f t="shared" si="18"/>
        <v>3060.5</v>
      </c>
      <c r="FF34" s="81">
        <f t="shared" si="18"/>
        <v>3097.4000000000005</v>
      </c>
      <c r="FG34" s="81">
        <f t="shared" si="18"/>
        <v>3155</v>
      </c>
      <c r="FH34" s="81">
        <f t="shared" si="18"/>
        <v>3204</v>
      </c>
      <c r="FI34" s="81">
        <f t="shared" si="18"/>
        <v>3256.4</v>
      </c>
      <c r="FJ34" s="81">
        <f t="shared" si="18"/>
        <v>3297.8</v>
      </c>
      <c r="FK34" s="81">
        <f t="shared" si="18"/>
        <v>3370.4999999999995</v>
      </c>
      <c r="FL34" s="81">
        <f t="shared" si="18"/>
        <v>3405.5</v>
      </c>
      <c r="FM34" s="81">
        <f t="shared" si="18"/>
        <v>3437.5</v>
      </c>
      <c r="FN34" s="81">
        <f t="shared" si="18"/>
        <v>3440.7000000000003</v>
      </c>
      <c r="FO34" s="81">
        <f t="shared" si="18"/>
        <v>3480.6</v>
      </c>
      <c r="FP34" s="81">
        <f t="shared" si="18"/>
        <v>3507.6000000000004</v>
      </c>
      <c r="FQ34" s="81">
        <f t="shared" si="18"/>
        <v>3532.1</v>
      </c>
      <c r="FR34" s="81">
        <f t="shared" si="18"/>
        <v>3629.8</v>
      </c>
      <c r="FS34" s="81">
        <f t="shared" si="18"/>
        <v>3855.0999999999995</v>
      </c>
      <c r="FT34" s="81">
        <f t="shared" si="18"/>
        <v>3905.7</v>
      </c>
      <c r="FU34" s="81">
        <f t="shared" si="18"/>
        <v>3915.9</v>
      </c>
      <c r="FV34" s="81">
        <f t="shared" si="18"/>
        <v>3959.6000000000004</v>
      </c>
      <c r="FW34" s="81">
        <f t="shared" si="18"/>
        <v>4052.4999999999995</v>
      </c>
      <c r="FX34" s="81">
        <f t="shared" si="18"/>
        <v>4086.1000000000004</v>
      </c>
      <c r="FY34" s="81">
        <f t="shared" si="18"/>
        <v>4143.8999999999996</v>
      </c>
      <c r="FZ34" s="81">
        <f t="shared" si="18"/>
        <v>4205.7</v>
      </c>
      <c r="GA34" s="81">
        <f t="shared" si="18"/>
        <v>4289.0999999999995</v>
      </c>
      <c r="GB34" s="81">
        <f t="shared" si="18"/>
        <v>4352.7</v>
      </c>
      <c r="GC34" s="81">
        <f t="shared" si="18"/>
        <v>4369.2</v>
      </c>
      <c r="GD34" s="81">
        <f t="shared" si="18"/>
        <v>4401.7000000000007</v>
      </c>
      <c r="GE34" s="81">
        <f t="shared" si="18"/>
        <v>4373.8</v>
      </c>
      <c r="GF34" s="81">
        <f t="shared" si="18"/>
        <v>4408.7000000000007</v>
      </c>
      <c r="GG34" s="81">
        <f t="shared" si="18"/>
        <v>4459.8999999999996</v>
      </c>
      <c r="GH34" s="81">
        <f t="shared" si="18"/>
        <v>4501.7</v>
      </c>
      <c r="GI34" s="81">
        <f t="shared" si="18"/>
        <v>4551.8999999999996</v>
      </c>
      <c r="GJ34" s="81">
        <f t="shared" si="18"/>
        <v>4585.3</v>
      </c>
      <c r="GK34" s="81">
        <f t="shared" si="18"/>
        <v>4645.2</v>
      </c>
      <c r="GL34" s="81">
        <f>SUM(GL14:GL16)</f>
        <v>4694</v>
      </c>
      <c r="GM34" s="81">
        <f>SUM(GM14:GM16)</f>
        <v>4710.7000000000007</v>
      </c>
      <c r="GN34" s="81">
        <f t="shared" ref="GN34:GV34" si="19">SUM(GN14:GN16)</f>
        <v>4756</v>
      </c>
      <c r="GO34" s="81" t="e">
        <f t="shared" si="19"/>
        <v>#N/A</v>
      </c>
      <c r="GP34" s="81" t="e">
        <f t="shared" si="19"/>
        <v>#N/A</v>
      </c>
      <c r="GQ34" s="81" t="e">
        <f t="shared" si="19"/>
        <v>#N/A</v>
      </c>
      <c r="GR34" s="81" t="e">
        <f t="shared" si="19"/>
        <v>#N/A</v>
      </c>
      <c r="GS34" s="81" t="e">
        <f t="shared" si="19"/>
        <v>#N/A</v>
      </c>
      <c r="GT34" s="81" t="e">
        <f t="shared" si="19"/>
        <v>#N/A</v>
      </c>
      <c r="GU34" s="81" t="e">
        <f t="shared" si="19"/>
        <v>#N/A</v>
      </c>
      <c r="GV34" s="81" t="e">
        <f t="shared" si="19"/>
        <v>#N/A</v>
      </c>
    </row>
    <row r="35" spans="1:204">
      <c r="A35" s="7" t="s">
        <v>330</v>
      </c>
      <c r="B35" s="81" t="s">
        <v>228</v>
      </c>
      <c r="C35" s="81">
        <f t="shared" ref="C35:BN35" si="20">C17-C18</f>
        <v>27.700000000000003</v>
      </c>
      <c r="D35" s="81">
        <f t="shared" si="20"/>
        <v>27.7</v>
      </c>
      <c r="E35" s="81">
        <f t="shared" si="20"/>
        <v>28.5</v>
      </c>
      <c r="F35" s="81">
        <f t="shared" si="20"/>
        <v>27.2</v>
      </c>
      <c r="G35" s="81">
        <f t="shared" si="20"/>
        <v>31</v>
      </c>
      <c r="H35" s="81">
        <f t="shared" si="20"/>
        <v>31.999999999999996</v>
      </c>
      <c r="I35" s="81">
        <f t="shared" si="20"/>
        <v>31.200000000000003</v>
      </c>
      <c r="J35" s="81">
        <f t="shared" si="20"/>
        <v>31.6</v>
      </c>
      <c r="K35" s="81">
        <f t="shared" si="20"/>
        <v>33.9</v>
      </c>
      <c r="L35" s="81">
        <f t="shared" si="20"/>
        <v>34.299999999999997</v>
      </c>
      <c r="M35" s="81">
        <f t="shared" si="20"/>
        <v>35.599999999999994</v>
      </c>
      <c r="N35" s="81">
        <f t="shared" si="20"/>
        <v>39.800000000000004</v>
      </c>
      <c r="O35" s="81">
        <f t="shared" si="20"/>
        <v>42.3</v>
      </c>
      <c r="P35" s="81">
        <f t="shared" si="20"/>
        <v>41.8</v>
      </c>
      <c r="Q35" s="81">
        <f t="shared" si="20"/>
        <v>39.4</v>
      </c>
      <c r="R35" s="81">
        <f t="shared" si="20"/>
        <v>41.6</v>
      </c>
      <c r="S35" s="81">
        <f t="shared" si="20"/>
        <v>39.5</v>
      </c>
      <c r="T35" s="81">
        <f t="shared" si="20"/>
        <v>41.2</v>
      </c>
      <c r="U35" s="81">
        <f t="shared" si="20"/>
        <v>45.7</v>
      </c>
      <c r="V35" s="81">
        <f t="shared" si="20"/>
        <v>40.400000000000006</v>
      </c>
      <c r="W35" s="81">
        <f t="shared" si="20"/>
        <v>32.799999999999997</v>
      </c>
      <c r="X35" s="81">
        <f t="shared" si="20"/>
        <v>36</v>
      </c>
      <c r="Y35" s="81">
        <f t="shared" si="20"/>
        <v>46.8</v>
      </c>
      <c r="Z35" s="81">
        <f t="shared" si="20"/>
        <v>47.8</v>
      </c>
      <c r="AA35" s="81">
        <f t="shared" si="20"/>
        <v>55</v>
      </c>
      <c r="AB35" s="81">
        <f t="shared" si="20"/>
        <v>53.6</v>
      </c>
      <c r="AC35" s="81">
        <f t="shared" si="20"/>
        <v>53.1</v>
      </c>
      <c r="AD35" s="81">
        <f t="shared" si="20"/>
        <v>52.5</v>
      </c>
      <c r="AE35" s="81">
        <f t="shared" si="20"/>
        <v>57</v>
      </c>
      <c r="AF35" s="81">
        <f t="shared" si="20"/>
        <v>62.400000000000006</v>
      </c>
      <c r="AG35" s="81">
        <f t="shared" si="20"/>
        <v>64.899999999999991</v>
      </c>
      <c r="AH35" s="81">
        <f t="shared" si="20"/>
        <v>65.8</v>
      </c>
      <c r="AI35" s="81">
        <f t="shared" si="20"/>
        <v>59.900000000000006</v>
      </c>
      <c r="AJ35" s="81">
        <f t="shared" si="20"/>
        <v>73.400000000000006</v>
      </c>
      <c r="AK35" s="81">
        <f t="shared" si="20"/>
        <v>73</v>
      </c>
      <c r="AL35" s="81">
        <f t="shared" si="20"/>
        <v>77.099999999999994</v>
      </c>
      <c r="AM35" s="81">
        <f t="shared" si="20"/>
        <v>73.7</v>
      </c>
      <c r="AN35" s="81">
        <f t="shared" si="20"/>
        <v>73.3</v>
      </c>
      <c r="AO35" s="81">
        <f t="shared" si="20"/>
        <v>71.5</v>
      </c>
      <c r="AP35" s="81">
        <f t="shared" si="20"/>
        <v>67.300000000000011</v>
      </c>
      <c r="AQ35" s="81">
        <f t="shared" si="20"/>
        <v>73.800000000000011</v>
      </c>
      <c r="AR35" s="81">
        <f t="shared" si="20"/>
        <v>52.600000000000009</v>
      </c>
      <c r="AS35" s="81">
        <f t="shared" si="20"/>
        <v>61.099999999999994</v>
      </c>
      <c r="AT35" s="81">
        <f t="shared" si="20"/>
        <v>67.599999999999994</v>
      </c>
      <c r="AU35" s="81">
        <f t="shared" si="20"/>
        <v>65.099999999999994</v>
      </c>
      <c r="AV35" s="81">
        <f t="shared" si="20"/>
        <v>55.499999999999993</v>
      </c>
      <c r="AW35" s="81">
        <f t="shared" si="20"/>
        <v>57.099999999999994</v>
      </c>
      <c r="AX35" s="81">
        <f t="shared" si="20"/>
        <v>47.4</v>
      </c>
      <c r="AY35" s="81">
        <f t="shared" si="20"/>
        <v>35.5</v>
      </c>
      <c r="AZ35" s="81">
        <f t="shared" si="20"/>
        <v>37</v>
      </c>
      <c r="BA35" s="81">
        <f t="shared" si="20"/>
        <v>37.800000000000004</v>
      </c>
      <c r="BB35" s="81">
        <f t="shared" si="20"/>
        <v>34</v>
      </c>
      <c r="BC35" s="81">
        <f t="shared" si="20"/>
        <v>36.300000000000004</v>
      </c>
      <c r="BD35" s="81">
        <f t="shared" si="20"/>
        <v>51.4</v>
      </c>
      <c r="BE35" s="81">
        <f t="shared" si="20"/>
        <v>59.7</v>
      </c>
      <c r="BF35" s="81">
        <f t="shared" si="20"/>
        <v>61.3</v>
      </c>
      <c r="BG35" s="81">
        <f t="shared" si="20"/>
        <v>73</v>
      </c>
      <c r="BH35" s="81">
        <f t="shared" si="20"/>
        <v>71.399999999999991</v>
      </c>
      <c r="BI35" s="81">
        <f t="shared" si="20"/>
        <v>58.400000000000006</v>
      </c>
      <c r="BJ35" s="81">
        <f t="shared" si="20"/>
        <v>58.899999999999991</v>
      </c>
      <c r="BK35" s="81">
        <f t="shared" si="20"/>
        <v>62.3</v>
      </c>
      <c r="BL35" s="81">
        <f t="shared" si="20"/>
        <v>60.599999999999994</v>
      </c>
      <c r="BM35" s="81">
        <f t="shared" si="20"/>
        <v>67.2</v>
      </c>
      <c r="BN35" s="81">
        <f t="shared" si="20"/>
        <v>65.100000000000009</v>
      </c>
      <c r="BO35" s="81">
        <f t="shared" ref="BO35:DZ35" si="21">BO17-BO18</f>
        <v>69.099999999999994</v>
      </c>
      <c r="BP35" s="81">
        <f t="shared" si="21"/>
        <v>70.5</v>
      </c>
      <c r="BQ35" s="81">
        <f t="shared" si="21"/>
        <v>72.7</v>
      </c>
      <c r="BR35" s="81">
        <f t="shared" si="21"/>
        <v>84</v>
      </c>
      <c r="BS35" s="81">
        <f t="shared" si="21"/>
        <v>84.3</v>
      </c>
      <c r="BT35" s="81">
        <f t="shared" si="21"/>
        <v>97.399999999999991</v>
      </c>
      <c r="BU35" s="81">
        <f t="shared" si="21"/>
        <v>101.9</v>
      </c>
      <c r="BV35" s="81">
        <f t="shared" si="21"/>
        <v>96.199999999999989</v>
      </c>
      <c r="BW35" s="81">
        <f t="shared" si="21"/>
        <v>95.899999999999991</v>
      </c>
      <c r="BX35" s="81">
        <f t="shared" si="21"/>
        <v>103.4</v>
      </c>
      <c r="BY35" s="81">
        <f t="shared" si="21"/>
        <v>111.6</v>
      </c>
      <c r="BZ35" s="81">
        <f t="shared" si="21"/>
        <v>116.80000000000001</v>
      </c>
      <c r="CA35" s="81">
        <f t="shared" si="21"/>
        <v>115.99999999999999</v>
      </c>
      <c r="CB35" s="81">
        <f t="shared" si="21"/>
        <v>100.9</v>
      </c>
      <c r="CC35" s="81">
        <f t="shared" si="21"/>
        <v>97.4</v>
      </c>
      <c r="CD35" s="81">
        <f t="shared" si="21"/>
        <v>96.8</v>
      </c>
      <c r="CE35" s="81">
        <f t="shared" si="21"/>
        <v>94.199999999999989</v>
      </c>
      <c r="CF35" s="81">
        <f t="shared" si="21"/>
        <v>98.5</v>
      </c>
      <c r="CG35" s="81">
        <f t="shared" si="21"/>
        <v>100.39999999999999</v>
      </c>
      <c r="CH35" s="81">
        <f t="shared" si="21"/>
        <v>99.7</v>
      </c>
      <c r="CI35" s="81">
        <f t="shared" si="21"/>
        <v>98.7</v>
      </c>
      <c r="CJ35" s="81">
        <f t="shared" si="21"/>
        <v>95.2</v>
      </c>
      <c r="CK35" s="81">
        <f t="shared" si="21"/>
        <v>96.4</v>
      </c>
      <c r="CL35" s="81">
        <f t="shared" si="21"/>
        <v>97.9</v>
      </c>
      <c r="CM35" s="81">
        <f t="shared" si="21"/>
        <v>112.60000000000001</v>
      </c>
      <c r="CN35" s="81">
        <f t="shared" si="21"/>
        <v>115</v>
      </c>
      <c r="CO35" s="81">
        <f t="shared" si="21"/>
        <v>111.6</v>
      </c>
      <c r="CP35" s="81">
        <f t="shared" si="21"/>
        <v>121.39999999999999</v>
      </c>
      <c r="CQ35" s="81">
        <f t="shared" si="21"/>
        <v>125.29999999999998</v>
      </c>
      <c r="CR35" s="81">
        <f t="shared" si="21"/>
        <v>138.1</v>
      </c>
      <c r="CS35" s="81">
        <f t="shared" si="21"/>
        <v>130.70000000000002</v>
      </c>
      <c r="CT35" s="81">
        <f t="shared" si="21"/>
        <v>162.19999999999999</v>
      </c>
      <c r="CU35" s="81">
        <f t="shared" si="21"/>
        <v>137.30000000000001</v>
      </c>
      <c r="CV35" s="81">
        <f t="shared" si="21"/>
        <v>144.6</v>
      </c>
      <c r="CW35" s="81">
        <f t="shared" si="21"/>
        <v>159.29999999999998</v>
      </c>
      <c r="CX35" s="81">
        <f t="shared" si="21"/>
        <v>167.5</v>
      </c>
      <c r="CY35" s="81">
        <f t="shared" si="21"/>
        <v>171.89999999999998</v>
      </c>
      <c r="CZ35" s="81">
        <f t="shared" si="21"/>
        <v>167.2</v>
      </c>
      <c r="DA35" s="81">
        <f t="shared" si="21"/>
        <v>174.4</v>
      </c>
      <c r="DB35" s="81">
        <f t="shared" si="21"/>
        <v>170.7</v>
      </c>
      <c r="DC35" s="81">
        <f t="shared" si="21"/>
        <v>181.79999999999998</v>
      </c>
      <c r="DD35" s="81">
        <f t="shared" si="21"/>
        <v>193.4</v>
      </c>
      <c r="DE35" s="81">
        <f t="shared" si="21"/>
        <v>193.6</v>
      </c>
      <c r="DF35" s="81">
        <f t="shared" si="21"/>
        <v>196.5</v>
      </c>
      <c r="DG35" s="81">
        <f t="shared" si="21"/>
        <v>198.2</v>
      </c>
      <c r="DH35" s="81">
        <f t="shared" si="21"/>
        <v>202</v>
      </c>
      <c r="DI35" s="81">
        <f t="shared" si="21"/>
        <v>213.29999999999998</v>
      </c>
      <c r="DJ35" s="81">
        <f t="shared" si="21"/>
        <v>202.89999999999998</v>
      </c>
      <c r="DK35" s="81">
        <f t="shared" si="21"/>
        <v>195.7</v>
      </c>
      <c r="DL35" s="81">
        <f t="shared" si="21"/>
        <v>192.3</v>
      </c>
      <c r="DM35" s="81">
        <f t="shared" si="21"/>
        <v>198.7</v>
      </c>
      <c r="DN35" s="81">
        <f t="shared" si="21"/>
        <v>194.1</v>
      </c>
      <c r="DO35" s="81">
        <f t="shared" si="21"/>
        <v>202.4</v>
      </c>
      <c r="DP35" s="81">
        <f t="shared" si="21"/>
        <v>198.9</v>
      </c>
      <c r="DQ35" s="81">
        <f t="shared" si="21"/>
        <v>202.29999999999998</v>
      </c>
      <c r="DR35" s="81">
        <f t="shared" si="21"/>
        <v>204.20000000000002</v>
      </c>
      <c r="DS35" s="81">
        <f t="shared" si="21"/>
        <v>218.60000000000002</v>
      </c>
      <c r="DT35" s="81">
        <f t="shared" si="21"/>
        <v>216.7</v>
      </c>
      <c r="DU35" s="81">
        <f t="shared" si="21"/>
        <v>197.20000000000002</v>
      </c>
      <c r="DV35" s="81">
        <f t="shared" si="21"/>
        <v>199.8</v>
      </c>
      <c r="DW35" s="81">
        <f t="shared" si="21"/>
        <v>158.79999999999998</v>
      </c>
      <c r="DX35" s="81">
        <f t="shared" si="21"/>
        <v>154.6</v>
      </c>
      <c r="DY35" s="81">
        <f t="shared" si="21"/>
        <v>136.4</v>
      </c>
      <c r="DZ35" s="81">
        <f t="shared" si="21"/>
        <v>122.2</v>
      </c>
      <c r="EA35" s="81">
        <f t="shared" ref="EA35:GK35" si="22">EA17-EA18</f>
        <v>122.00000000000001</v>
      </c>
      <c r="EB35" s="81">
        <f t="shared" si="22"/>
        <v>128.29999999999998</v>
      </c>
      <c r="EC35" s="81">
        <f t="shared" si="22"/>
        <v>137.5</v>
      </c>
      <c r="ED35" s="81">
        <f t="shared" si="22"/>
        <v>156.70000000000002</v>
      </c>
      <c r="EE35" s="81">
        <f t="shared" si="22"/>
        <v>176.1</v>
      </c>
      <c r="EF35" s="81">
        <f t="shared" si="22"/>
        <v>173.6</v>
      </c>
      <c r="EG35" s="81">
        <f t="shared" si="22"/>
        <v>196.2</v>
      </c>
      <c r="EH35" s="81">
        <f t="shared" si="22"/>
        <v>220.9</v>
      </c>
      <c r="EI35" s="81">
        <f t="shared" si="22"/>
        <v>234.20000000000002</v>
      </c>
      <c r="EJ35" s="81">
        <f t="shared" si="22"/>
        <v>254.40000000000003</v>
      </c>
      <c r="EK35" s="81">
        <f t="shared" si="22"/>
        <v>274.59999999999997</v>
      </c>
      <c r="EL35" s="81">
        <f t="shared" si="22"/>
        <v>278.59999999999997</v>
      </c>
      <c r="EM35" s="81">
        <f t="shared" si="22"/>
        <v>357.3</v>
      </c>
      <c r="EN35" s="81">
        <f t="shared" si="22"/>
        <v>343.4</v>
      </c>
      <c r="EO35" s="81">
        <f t="shared" si="22"/>
        <v>348.7</v>
      </c>
      <c r="EP35" s="81">
        <f t="shared" si="22"/>
        <v>384</v>
      </c>
      <c r="EQ35" s="81">
        <f t="shared" si="22"/>
        <v>395.09999999999997</v>
      </c>
      <c r="ER35" s="81">
        <f t="shared" si="22"/>
        <v>404</v>
      </c>
      <c r="ES35" s="81">
        <f t="shared" si="22"/>
        <v>420.8</v>
      </c>
      <c r="ET35" s="81">
        <f t="shared" si="22"/>
        <v>385.6</v>
      </c>
      <c r="EU35" s="81">
        <f t="shared" si="22"/>
        <v>380.5</v>
      </c>
      <c r="EV35" s="81">
        <f t="shared" si="22"/>
        <v>377.40000000000003</v>
      </c>
      <c r="EW35" s="81">
        <f t="shared" si="22"/>
        <v>342.3</v>
      </c>
      <c r="EX35" s="81">
        <f t="shared" si="22"/>
        <v>329.7</v>
      </c>
      <c r="EY35" s="81">
        <f t="shared" si="22"/>
        <v>263</v>
      </c>
      <c r="EZ35" s="81">
        <f t="shared" si="22"/>
        <v>248.8</v>
      </c>
      <c r="FA35" s="81">
        <f t="shared" si="22"/>
        <v>250.29999999999998</v>
      </c>
      <c r="FB35" s="81">
        <f t="shared" si="22"/>
        <v>135.69999999999999</v>
      </c>
      <c r="FC35" s="81">
        <f t="shared" si="22"/>
        <v>150.6</v>
      </c>
      <c r="FD35" s="81">
        <f t="shared" si="22"/>
        <v>160</v>
      </c>
      <c r="FE35" s="81">
        <f t="shared" si="22"/>
        <v>149.1</v>
      </c>
      <c r="FF35" s="81">
        <f t="shared" si="22"/>
        <v>167.20000000000002</v>
      </c>
      <c r="FG35" s="81">
        <f t="shared" si="22"/>
        <v>184.50000000000003</v>
      </c>
      <c r="FH35" s="81">
        <f t="shared" si="22"/>
        <v>192.3</v>
      </c>
      <c r="FI35" s="81">
        <f t="shared" si="22"/>
        <v>193.7</v>
      </c>
      <c r="FJ35" s="81">
        <f t="shared" si="22"/>
        <v>202.50000000000003</v>
      </c>
      <c r="FK35" s="81">
        <f t="shared" si="22"/>
        <v>195.39999999999998</v>
      </c>
      <c r="FL35" s="81">
        <f t="shared" si="22"/>
        <v>206.2</v>
      </c>
      <c r="FM35" s="81">
        <f t="shared" si="22"/>
        <v>188.2</v>
      </c>
      <c r="FN35" s="81">
        <f t="shared" si="22"/>
        <v>232.8</v>
      </c>
      <c r="FO35" s="81">
        <f t="shared" si="22"/>
        <v>220.50000000000003</v>
      </c>
      <c r="FP35" s="81">
        <f t="shared" si="22"/>
        <v>244.2</v>
      </c>
      <c r="FQ35" s="81">
        <f t="shared" si="22"/>
        <v>257</v>
      </c>
      <c r="FR35" s="81">
        <f t="shared" si="22"/>
        <v>264</v>
      </c>
      <c r="FS35" s="81">
        <f t="shared" si="22"/>
        <v>293.20000000000005</v>
      </c>
      <c r="FT35" s="81">
        <f t="shared" si="22"/>
        <v>281</v>
      </c>
      <c r="FU35" s="81">
        <f t="shared" si="22"/>
        <v>280.59999999999997</v>
      </c>
      <c r="FV35" s="81">
        <f t="shared" si="22"/>
        <v>277.70000000000005</v>
      </c>
      <c r="FW35" s="81">
        <f t="shared" si="22"/>
        <v>303.89999999999998</v>
      </c>
      <c r="FX35" s="81">
        <f t="shared" si="22"/>
        <v>323.89999999999998</v>
      </c>
      <c r="FY35" s="81">
        <f t="shared" si="22"/>
        <v>303.70000000000005</v>
      </c>
      <c r="FZ35" s="81">
        <f t="shared" si="22"/>
        <v>310.29999999999995</v>
      </c>
      <c r="GA35" s="81">
        <f t="shared" si="22"/>
        <v>331.1</v>
      </c>
      <c r="GB35" s="81">
        <f t="shared" si="22"/>
        <v>330.4</v>
      </c>
      <c r="GC35" s="81">
        <f t="shared" si="22"/>
        <v>297.3</v>
      </c>
      <c r="GD35" s="81">
        <f t="shared" si="22"/>
        <v>188.2</v>
      </c>
      <c r="GE35" s="81">
        <f t="shared" si="22"/>
        <v>283.39999999999998</v>
      </c>
      <c r="GF35" s="81">
        <f t="shared" si="22"/>
        <v>284.5</v>
      </c>
      <c r="GG35" s="81">
        <f t="shared" si="22"/>
        <v>322.2</v>
      </c>
      <c r="GH35" s="81">
        <f t="shared" si="22"/>
        <v>315.39999999999998</v>
      </c>
      <c r="GI35" s="81">
        <f t="shared" si="22"/>
        <v>255.6</v>
      </c>
      <c r="GJ35" s="81">
        <f t="shared" si="22"/>
        <v>267.20000000000005</v>
      </c>
      <c r="GK35" s="81">
        <f t="shared" si="22"/>
        <v>288.7</v>
      </c>
      <c r="GL35" s="81">
        <f>GL17-GL18</f>
        <v>257.3</v>
      </c>
      <c r="GM35" s="81">
        <f>GM17-GM18</f>
        <v>122.2</v>
      </c>
      <c r="GN35" s="81">
        <f t="shared" ref="GN35:GV35" si="23">GN17-GN18</f>
        <v>122.2</v>
      </c>
      <c r="GO35" s="81">
        <f t="shared" si="23"/>
        <v>122.2</v>
      </c>
      <c r="GP35" s="81" t="e">
        <f t="shared" si="23"/>
        <v>#N/A</v>
      </c>
      <c r="GQ35" s="81" t="e">
        <f t="shared" si="23"/>
        <v>#N/A</v>
      </c>
      <c r="GR35" s="81" t="e">
        <f t="shared" si="23"/>
        <v>#N/A</v>
      </c>
      <c r="GS35" s="81" t="e">
        <f t="shared" si="23"/>
        <v>#N/A</v>
      </c>
      <c r="GT35" s="81" t="e">
        <f t="shared" si="23"/>
        <v>#N/A</v>
      </c>
      <c r="GU35" s="81" t="e">
        <f t="shared" si="23"/>
        <v>#N/A</v>
      </c>
      <c r="GV35" s="81" t="e">
        <f t="shared" si="23"/>
        <v>#N/A</v>
      </c>
    </row>
    <row r="37" spans="1:204">
      <c r="A37" s="12" t="s">
        <v>163</v>
      </c>
    </row>
    <row r="38" spans="1:204">
      <c r="A38" s="7" t="s">
        <v>168</v>
      </c>
      <c r="B38" s="81" t="s">
        <v>164</v>
      </c>
      <c r="C38" s="81" t="str">
        <f ca="1">IF(ISERROR(INDIRECT(ADDRESS(ROW(C32),COLUMN(C32)-3))),"n/a",IF(ISNUMBER(INDIRECT(ADDRESS(ROW(C32),COLUMN(C32)-3))),Calculations_actual!$C$3*AVERAGE(A32:C32),"n/a"))</f>
        <v>n/a</v>
      </c>
      <c r="D38" s="81" t="str">
        <f ca="1">IF(ISERROR(INDIRECT(ADDRESS(ROW(D32),COLUMN(D32)-3))),"n/a",IF(ISNUMBER(INDIRECT(ADDRESS(ROW(D32),COLUMN(D32)-3))),Calculations_actual!$C$3*AVERAGE(A32:D32),"n/a"))</f>
        <v>n/a</v>
      </c>
      <c r="E38" s="81" t="str">
        <f ca="1">IF(ISERROR(INDIRECT(ADDRESS(ROW(E32),COLUMN(E32)-3))),"n/a",IF(ISNUMBER(INDIRECT(ADDRESS(ROW(E32),COLUMN(E32)-3))),Calculations_actual!$C$3*AVERAGE(B32:E32),"n/a"))</f>
        <v>n/a</v>
      </c>
      <c r="F38" s="81">
        <f ca="1">IF(ISERROR(INDIRECT(ADDRESS(ROW(F32),COLUMN(F32)-3))),"n/a",IF(ISNUMBER(INDIRECT(ADDRESS(ROW(F32),COLUMN(F32)-3))),Calculations_actual!$C$3*AVERAGE(C32:F32),"n/a"))</f>
        <v>11.43</v>
      </c>
      <c r="G38" s="81">
        <f ca="1">IF(ISERROR(INDIRECT(ADDRESS(ROW(G32),COLUMN(G32)-3))),"n/a",IF(ISNUMBER(INDIRECT(ADDRESS(ROW(G32),COLUMN(G32)-3))),Calculations_actual!$C$3*AVERAGE(D32:G32),"n/a"))</f>
        <v>11.879999999999999</v>
      </c>
      <c r="H38" s="81">
        <f ca="1">IF(ISERROR(INDIRECT(ADDRESS(ROW(H32),COLUMN(H32)-3))),"n/a",IF(ISNUMBER(INDIRECT(ADDRESS(ROW(H32),COLUMN(H32)-3))),Calculations_actual!$C$3*AVERAGE(E32:H32),"n/a"))</f>
        <v>12.352499999999999</v>
      </c>
      <c r="I38" s="81">
        <f ca="1">IF(ISERROR(INDIRECT(ADDRESS(ROW(I32),COLUMN(I32)-3))),"n/a",IF(ISNUMBER(INDIRECT(ADDRESS(ROW(I32),COLUMN(I32)-3))),Calculations_actual!$C$3*AVERAGE(F32:I32),"n/a"))</f>
        <v>12.825000000000001</v>
      </c>
      <c r="J38" s="81">
        <f ca="1">IF(ISERROR(INDIRECT(ADDRESS(ROW(J32),COLUMN(J32)-3))),"n/a",IF(ISNUMBER(INDIRECT(ADDRESS(ROW(J32),COLUMN(J32)-3))),Calculations_actual!$C$3*AVERAGE(G32:J32),"n/a"))</f>
        <v>13.32</v>
      </c>
      <c r="K38" s="81">
        <f ca="1">IF(ISERROR(INDIRECT(ADDRESS(ROW(K32),COLUMN(K32)-3))),"n/a",IF(ISNUMBER(INDIRECT(ADDRESS(ROW(K32),COLUMN(K32)-3))),Calculations_actual!$C$3*AVERAGE(H32:K32),"n/a"))</f>
        <v>13.8375</v>
      </c>
      <c r="L38" s="81">
        <f ca="1">IF(ISERROR(INDIRECT(ADDRESS(ROW(L32),COLUMN(L32)-3))),"n/a",IF(ISNUMBER(INDIRECT(ADDRESS(ROW(L32),COLUMN(L32)-3))),Calculations_actual!$C$3*AVERAGE(I32:L32),"n/a"))</f>
        <v>14.310000000000002</v>
      </c>
      <c r="M38" s="81">
        <f ca="1">IF(ISERROR(INDIRECT(ADDRESS(ROW(M32),COLUMN(M32)-3))),"n/a",IF(ISNUMBER(INDIRECT(ADDRESS(ROW(M32),COLUMN(M32)-3))),Calculations_actual!$C$3*AVERAGE(J32:M32),"n/a"))</f>
        <v>14.872499999999999</v>
      </c>
      <c r="N38" s="81">
        <f ca="1">IF(ISERROR(INDIRECT(ADDRESS(ROW(N32),COLUMN(N32)-3))),"n/a",IF(ISNUMBER(INDIRECT(ADDRESS(ROW(N32),COLUMN(N32)-3))),Calculations_actual!$C$3*AVERAGE(K32:N32),"n/a"))</f>
        <v>15.345000000000001</v>
      </c>
      <c r="O38" s="81">
        <f ca="1">IF(ISERROR(INDIRECT(ADDRESS(ROW(O32),COLUMN(O32)-3))),"n/a",IF(ISNUMBER(INDIRECT(ADDRESS(ROW(O32),COLUMN(O32)-3))),Calculations_actual!$C$3*AVERAGE(L32:O32),"n/a"))</f>
        <v>15.840000000000002</v>
      </c>
      <c r="P38" s="81">
        <f ca="1">IF(ISERROR(INDIRECT(ADDRESS(ROW(P32),COLUMN(P32)-3))),"n/a",IF(ISNUMBER(INDIRECT(ADDRESS(ROW(P32),COLUMN(P32)-3))),Calculations_actual!$C$3*AVERAGE(M32:P32),"n/a"))</f>
        <v>16.492500000000003</v>
      </c>
      <c r="Q38" s="81">
        <f ca="1">IF(ISERROR(INDIRECT(ADDRESS(ROW(Q32),COLUMN(Q32)-3))),"n/a",IF(ISNUMBER(INDIRECT(ADDRESS(ROW(Q32),COLUMN(Q32)-3))),Calculations_actual!$C$3*AVERAGE(N32:Q32),"n/a"))</f>
        <v>17.100000000000001</v>
      </c>
      <c r="R38" s="81">
        <f ca="1">IF(ISERROR(INDIRECT(ADDRESS(ROW(R32),COLUMN(R32)-3))),"n/a",IF(ISNUMBER(INDIRECT(ADDRESS(ROW(R32),COLUMN(R32)-3))),Calculations_actual!$C$3*AVERAGE(O32:R32),"n/a"))</f>
        <v>17.865000000000002</v>
      </c>
      <c r="S38" s="81">
        <f ca="1">IF(ISERROR(INDIRECT(ADDRESS(ROW(S32),COLUMN(S32)-3))),"n/a",IF(ISNUMBER(INDIRECT(ADDRESS(ROW(S32),COLUMN(S32)-3))),Calculations_actual!$C$3*AVERAGE(P32:S32),"n/a"))</f>
        <v>18.63</v>
      </c>
      <c r="T38" s="81">
        <f ca="1">IF(ISERROR(INDIRECT(ADDRESS(ROW(T32),COLUMN(T32)-3))),"n/a",IF(ISNUMBER(INDIRECT(ADDRESS(ROW(T32),COLUMN(T32)-3))),Calculations_actual!$C$3*AVERAGE(Q32:T32),"n/a"))</f>
        <v>19.507499999999997</v>
      </c>
      <c r="U38" s="81">
        <f ca="1">IF(ISERROR(INDIRECT(ADDRESS(ROW(U32),COLUMN(U32)-3))),"n/a",IF(ISNUMBER(INDIRECT(ADDRESS(ROW(U32),COLUMN(U32)-3))),Calculations_actual!$C$3*AVERAGE(R32:U32),"n/a"))</f>
        <v>20.475000000000001</v>
      </c>
      <c r="V38" s="81">
        <f ca="1">IF(ISERROR(INDIRECT(ADDRESS(ROW(V32),COLUMN(V32)-3))),"n/a",IF(ISNUMBER(INDIRECT(ADDRESS(ROW(V32),COLUMN(V32)-3))),Calculations_actual!$C$3*AVERAGE(S32:V32),"n/a"))</f>
        <v>21.532500000000002</v>
      </c>
      <c r="W38" s="81">
        <f ca="1">IF(ISERROR(INDIRECT(ADDRESS(ROW(W32),COLUMN(W32)-3))),"n/a",IF(ISNUMBER(INDIRECT(ADDRESS(ROW(W32),COLUMN(W32)-3))),Calculations_actual!$C$3*AVERAGE(T32:W32),"n/a"))</f>
        <v>22.86</v>
      </c>
      <c r="X38" s="81">
        <f ca="1">IF(ISERROR(INDIRECT(ADDRESS(ROW(X32),COLUMN(X32)-3))),"n/a",IF(ISNUMBER(INDIRECT(ADDRESS(ROW(X32),COLUMN(X32)-3))),Calculations_actual!$C$3*AVERAGE(U32:X32),"n/a"))</f>
        <v>24.0975</v>
      </c>
      <c r="Y38" s="81">
        <f ca="1">IF(ISERROR(INDIRECT(ADDRESS(ROW(Y32),COLUMN(Y32)-3))),"n/a",IF(ISNUMBER(INDIRECT(ADDRESS(ROW(Y32),COLUMN(Y32)-3))),Calculations_actual!$C$3*AVERAGE(V32:Y32),"n/a"))</f>
        <v>25.29</v>
      </c>
      <c r="Z38" s="81">
        <f ca="1">IF(ISERROR(INDIRECT(ADDRESS(ROW(Z32),COLUMN(Z32)-3))),"n/a",IF(ISNUMBER(INDIRECT(ADDRESS(ROW(Z32),COLUMN(Z32)-3))),Calculations_actual!$C$3*AVERAGE(W32:Z32),"n/a"))</f>
        <v>26.55</v>
      </c>
      <c r="AA38" s="81">
        <f ca="1">IF(ISERROR(INDIRECT(ADDRESS(ROW(AA32),COLUMN(AA32)-3))),"n/a",IF(ISNUMBER(INDIRECT(ADDRESS(ROW(AA32),COLUMN(AA32)-3))),Calculations_actual!$C$3*AVERAGE(X32:AA32),"n/a"))</f>
        <v>27.674999999999997</v>
      </c>
      <c r="AB38" s="81">
        <f ca="1">IF(ISERROR(INDIRECT(ADDRESS(ROW(AB32),COLUMN(AB32)-3))),"n/a",IF(ISNUMBER(INDIRECT(ADDRESS(ROW(AB32),COLUMN(AB32)-3))),Calculations_actual!$C$3*AVERAGE(Y32:AB32),"n/a"))</f>
        <v>28.642499999999998</v>
      </c>
      <c r="AC38" s="81">
        <f ca="1">IF(ISERROR(INDIRECT(ADDRESS(ROW(AC32),COLUMN(AC32)-3))),"n/a",IF(ISNUMBER(INDIRECT(ADDRESS(ROW(AC32),COLUMN(AC32)-3))),Calculations_actual!$C$3*AVERAGE(Z32:AC32),"n/a"))</f>
        <v>29.835000000000001</v>
      </c>
      <c r="AD38" s="81">
        <f ca="1">IF(ISERROR(INDIRECT(ADDRESS(ROW(AD32),COLUMN(AD32)-3))),"n/a",IF(ISNUMBER(INDIRECT(ADDRESS(ROW(AD32),COLUMN(AD32)-3))),Calculations_actual!$C$3*AVERAGE(AA32:AD32),"n/a"))</f>
        <v>30.8475</v>
      </c>
      <c r="AE38" s="81">
        <f ca="1">IF(ISERROR(INDIRECT(ADDRESS(ROW(AE32),COLUMN(AE32)-3))),"n/a",IF(ISNUMBER(INDIRECT(ADDRESS(ROW(AE32),COLUMN(AE32)-3))),Calculations_actual!$C$3*AVERAGE(AB32:AE32),"n/a"))</f>
        <v>31.815000000000001</v>
      </c>
      <c r="AF38" s="81">
        <f ca="1">IF(ISERROR(INDIRECT(ADDRESS(ROW(AF32),COLUMN(AF32)-3))),"n/a",IF(ISNUMBER(INDIRECT(ADDRESS(ROW(AF32),COLUMN(AF32)-3))),Calculations_actual!$C$3*AVERAGE(AC32:AF32),"n/a"))</f>
        <v>33.142500000000005</v>
      </c>
      <c r="AG38" s="81">
        <f ca="1">IF(ISERROR(INDIRECT(ADDRESS(ROW(AG32),COLUMN(AG32)-3))),"n/a",IF(ISNUMBER(INDIRECT(ADDRESS(ROW(AG32),COLUMN(AG32)-3))),Calculations_actual!$C$3*AVERAGE(AD32:AG32),"n/a"))</f>
        <v>34.065000000000005</v>
      </c>
      <c r="AH38" s="81">
        <f ca="1">IF(ISERROR(INDIRECT(ADDRESS(ROW(AH32),COLUMN(AH32)-3))),"n/a",IF(ISNUMBER(INDIRECT(ADDRESS(ROW(AH32),COLUMN(AH32)-3))),Calculations_actual!$C$3*AVERAGE(AE32:AH32),"n/a"))</f>
        <v>34.942500000000003</v>
      </c>
      <c r="AI38" s="81">
        <f ca="1">IF(ISERROR(INDIRECT(ADDRESS(ROW(AI32),COLUMN(AI32)-3))),"n/a",IF(ISNUMBER(INDIRECT(ADDRESS(ROW(AI32),COLUMN(AI32)-3))),Calculations_actual!$C$3*AVERAGE(AF32:AI32),"n/a"))</f>
        <v>35.977499999999999</v>
      </c>
      <c r="AJ38" s="81">
        <f ca="1">IF(ISERROR(INDIRECT(ADDRESS(ROW(AJ32),COLUMN(AJ32)-3))),"n/a",IF(ISNUMBER(INDIRECT(ADDRESS(ROW(AJ32),COLUMN(AJ32)-3))),Calculations_actual!$C$3*AVERAGE(AG32:AJ32),"n/a"))</f>
        <v>36.967500000000001</v>
      </c>
      <c r="AK38" s="81">
        <f ca="1">IF(ISERROR(INDIRECT(ADDRESS(ROW(AK32),COLUMN(AK32)-3))),"n/a",IF(ISNUMBER(INDIRECT(ADDRESS(ROW(AK32),COLUMN(AK32)-3))),Calculations_actual!$C$3*AVERAGE(AH32:AK32),"n/a"))</f>
        <v>38.25</v>
      </c>
      <c r="AL38" s="81">
        <f ca="1">IF(ISERROR(INDIRECT(ADDRESS(ROW(AL32),COLUMN(AL32)-3))),"n/a",IF(ISNUMBER(INDIRECT(ADDRESS(ROW(AL32),COLUMN(AL32)-3))),Calculations_actual!$C$3*AVERAGE(AI32:AL32),"n/a"))</f>
        <v>39.757500000000007</v>
      </c>
      <c r="AM38" s="81">
        <f ca="1">IF(ISERROR(INDIRECT(ADDRESS(ROW(AM32),COLUMN(AM32)-3))),"n/a",IF(ISNUMBER(INDIRECT(ADDRESS(ROW(AM32),COLUMN(AM32)-3))),Calculations_actual!$C$3*AVERAGE(AJ32:AM32),"n/a"))</f>
        <v>41.175000000000004</v>
      </c>
      <c r="AN38" s="81">
        <f ca="1">IF(ISERROR(INDIRECT(ADDRESS(ROW(AN32),COLUMN(AN32)-3))),"n/a",IF(ISNUMBER(INDIRECT(ADDRESS(ROW(AN32),COLUMN(AN32)-3))),Calculations_actual!$C$3*AVERAGE(AK32:AN32),"n/a"))</f>
        <v>42.615000000000002</v>
      </c>
      <c r="AO38" s="81">
        <f ca="1">IF(ISERROR(INDIRECT(ADDRESS(ROW(AO32),COLUMN(AO32)-3))),"n/a",IF(ISNUMBER(INDIRECT(ADDRESS(ROW(AO32),COLUMN(AO32)-3))),Calculations_actual!$C$3*AVERAGE(AL32:AO32),"n/a"))</f>
        <v>44.122500000000002</v>
      </c>
      <c r="AP38" s="81">
        <f ca="1">IF(ISERROR(INDIRECT(ADDRESS(ROW(AP32),COLUMN(AP32)-3))),"n/a",IF(ISNUMBER(INDIRECT(ADDRESS(ROW(AP32),COLUMN(AP32)-3))),Calculations_actual!$C$3*AVERAGE(AM32:AP32),"n/a"))</f>
        <v>45.9</v>
      </c>
      <c r="AQ38" s="81">
        <f ca="1">IF(ISERROR(INDIRECT(ADDRESS(ROW(AQ32),COLUMN(AQ32)-3))),"n/a",IF(ISNUMBER(INDIRECT(ADDRESS(ROW(AQ32),COLUMN(AQ32)-3))),Calculations_actual!$C$3*AVERAGE(AN32:AQ32),"n/a"))</f>
        <v>47.925000000000004</v>
      </c>
      <c r="AR38" s="81">
        <f ca="1">IF(ISERROR(INDIRECT(ADDRESS(ROW(AR32),COLUMN(AR32)-3))),"n/a",IF(ISNUMBER(INDIRECT(ADDRESS(ROW(AR32),COLUMN(AR32)-3))),Calculations_actual!$C$3*AVERAGE(AO32:AR32),"n/a"))</f>
        <v>49.612500000000004</v>
      </c>
      <c r="AS38" s="81">
        <f ca="1">IF(ISERROR(INDIRECT(ADDRESS(ROW(AS32),COLUMN(AS32)-3))),"n/a",IF(ISNUMBER(INDIRECT(ADDRESS(ROW(AS32),COLUMN(AS32)-3))),Calculations_actual!$C$3*AVERAGE(AP32:AS32),"n/a"))</f>
        <v>51.772500000000008</v>
      </c>
      <c r="AT38" s="81">
        <f ca="1">IF(ISERROR(INDIRECT(ADDRESS(ROW(AT32),COLUMN(AT32)-3))),"n/a",IF(ISNUMBER(INDIRECT(ADDRESS(ROW(AT32),COLUMN(AT32)-3))),Calculations_actual!$C$3*AVERAGE(AQ32:AT32),"n/a"))</f>
        <v>54.022500000000001</v>
      </c>
      <c r="AU38" s="81">
        <f ca="1">IF(ISERROR(INDIRECT(ADDRESS(ROW(AU32),COLUMN(AU32)-3))),"n/a",IF(ISNUMBER(INDIRECT(ADDRESS(ROW(AU32),COLUMN(AU32)-3))),Calculations_actual!$C$3*AVERAGE(AR32:AU32),"n/a"))</f>
        <v>56.317500000000003</v>
      </c>
      <c r="AV38" s="81">
        <f ca="1">IF(ISERROR(INDIRECT(ADDRESS(ROW(AV32),COLUMN(AV32)-3))),"n/a",IF(ISNUMBER(INDIRECT(ADDRESS(ROW(AV32),COLUMN(AV32)-3))),Calculations_actual!$C$3*AVERAGE(AS32:AV32),"n/a"))</f>
        <v>59.287500000000001</v>
      </c>
      <c r="AW38" s="81">
        <f ca="1">IF(ISERROR(INDIRECT(ADDRESS(ROW(AW32),COLUMN(AW32)-3))),"n/a",IF(ISNUMBER(INDIRECT(ADDRESS(ROW(AW32),COLUMN(AW32)-3))),Calculations_actual!$C$3*AVERAGE(AT32:AW32),"n/a"))</f>
        <v>61.875</v>
      </c>
      <c r="AX38" s="81">
        <f ca="1">IF(ISERROR(INDIRECT(ADDRESS(ROW(AX32),COLUMN(AX32)-3))),"n/a",IF(ISNUMBER(INDIRECT(ADDRESS(ROW(AX32),COLUMN(AX32)-3))),Calculations_actual!$C$3*AVERAGE(AU32:AX32),"n/a"))</f>
        <v>64.102500000000006</v>
      </c>
      <c r="AY38" s="81">
        <f ca="1">IF(ISERROR(INDIRECT(ADDRESS(ROW(AY32),COLUMN(AY32)-3))),"n/a",IF(ISNUMBER(INDIRECT(ADDRESS(ROW(AY32),COLUMN(AY32)-3))),Calculations_actual!$C$3*AVERAGE(AV32:AY32),"n/a"))</f>
        <v>66.307500000000005</v>
      </c>
      <c r="AZ38" s="81">
        <f ca="1">IF(ISERROR(INDIRECT(ADDRESS(ROW(AZ32),COLUMN(AZ32)-3))),"n/a",IF(ISNUMBER(INDIRECT(ADDRESS(ROW(AZ32),COLUMN(AZ32)-3))),Calculations_actual!$C$3*AVERAGE(AW32:AZ32),"n/a"))</f>
        <v>68.467500000000001</v>
      </c>
      <c r="BA38" s="81">
        <f ca="1">IF(ISERROR(INDIRECT(ADDRESS(ROW(BA32),COLUMN(BA32)-3))),"n/a",IF(ISNUMBER(INDIRECT(ADDRESS(ROW(BA32),COLUMN(BA32)-3))),Calculations_actual!$C$3*AVERAGE(AX32:BA32),"n/a"))</f>
        <v>70.695000000000007</v>
      </c>
      <c r="BB38" s="81">
        <f ca="1">IF(ISERROR(INDIRECT(ADDRESS(ROW(BB32),COLUMN(BB32)-3))),"n/a",IF(ISNUMBER(INDIRECT(ADDRESS(ROW(BB32),COLUMN(BB32)-3))),Calculations_actual!$C$3*AVERAGE(AY32:BB32),"n/a"))</f>
        <v>72.967500000000001</v>
      </c>
      <c r="BC38" s="81">
        <f ca="1">IF(ISERROR(INDIRECT(ADDRESS(ROW(BC32),COLUMN(BC32)-3))),"n/a",IF(ISNUMBER(INDIRECT(ADDRESS(ROW(BC32),COLUMN(BC32)-3))),Calculations_actual!$C$3*AVERAGE(AZ32:BC32),"n/a"))</f>
        <v>75.532499999999999</v>
      </c>
      <c r="BD38" s="81">
        <f ca="1">IF(ISERROR(INDIRECT(ADDRESS(ROW(BD32),COLUMN(BD32)-3))),"n/a",IF(ISNUMBER(INDIRECT(ADDRESS(ROW(BD32),COLUMN(BD32)-3))),Calculations_actual!$C$3*AVERAGE(BA32:BD32),"n/a"))</f>
        <v>77.782499999999999</v>
      </c>
      <c r="BE38" s="81">
        <f ca="1">IF(ISERROR(INDIRECT(ADDRESS(ROW(BE32),COLUMN(BE32)-3))),"n/a",IF(ISNUMBER(INDIRECT(ADDRESS(ROW(BE32),COLUMN(BE32)-3))),Calculations_actual!$C$3*AVERAGE(BB32:BE32),"n/a"))</f>
        <v>80.055000000000007</v>
      </c>
      <c r="BF38" s="81">
        <f ca="1">IF(ISERROR(INDIRECT(ADDRESS(ROW(BF32),COLUMN(BF32)-3))),"n/a",IF(ISNUMBER(INDIRECT(ADDRESS(ROW(BF32),COLUMN(BF32)-3))),Calculations_actual!$C$3*AVERAGE(BC32:BF32),"n/a"))</f>
        <v>82.507499999999993</v>
      </c>
      <c r="BG38" s="81">
        <f ca="1">IF(ISERROR(INDIRECT(ADDRESS(ROW(BG32),COLUMN(BG32)-3))),"n/a",IF(ISNUMBER(INDIRECT(ADDRESS(ROW(BG32),COLUMN(BG32)-3))),Calculations_actual!$C$3*AVERAGE(BD32:BG32),"n/a"))</f>
        <v>84.712500000000006</v>
      </c>
      <c r="BH38" s="81">
        <f ca="1">IF(ISERROR(INDIRECT(ADDRESS(ROW(BH32),COLUMN(BH32)-3))),"n/a",IF(ISNUMBER(INDIRECT(ADDRESS(ROW(BH32),COLUMN(BH32)-3))),Calculations_actual!$C$3*AVERAGE(BE32:BH32),"n/a"))</f>
        <v>86.962500000000006</v>
      </c>
      <c r="BI38" s="81">
        <f ca="1">IF(ISERROR(INDIRECT(ADDRESS(ROW(BI32),COLUMN(BI32)-3))),"n/a",IF(ISNUMBER(INDIRECT(ADDRESS(ROW(BI32),COLUMN(BI32)-3))),Calculations_actual!$C$3*AVERAGE(BF32:BI32),"n/a"))</f>
        <v>89.144999999999996</v>
      </c>
      <c r="BJ38" s="81">
        <f ca="1">IF(ISERROR(INDIRECT(ADDRESS(ROW(BJ32),COLUMN(BJ32)-3))),"n/a",IF(ISNUMBER(INDIRECT(ADDRESS(ROW(BJ32),COLUMN(BJ32)-3))),Calculations_actual!$C$3*AVERAGE(BG32:BJ32),"n/a"))</f>
        <v>91.215000000000003</v>
      </c>
      <c r="BK38" s="81">
        <f ca="1">IF(ISERROR(INDIRECT(ADDRESS(ROW(BK32),COLUMN(BK32)-3))),"n/a",IF(ISNUMBER(INDIRECT(ADDRESS(ROW(BK32),COLUMN(BK32)-3))),Calculations_actual!$C$3*AVERAGE(BH32:BK32),"n/a"))</f>
        <v>93.037500000000009</v>
      </c>
      <c r="BL38" s="81">
        <f ca="1">IF(ISERROR(INDIRECT(ADDRESS(ROW(BL32),COLUMN(BL32)-3))),"n/a",IF(ISNUMBER(INDIRECT(ADDRESS(ROW(BL32),COLUMN(BL32)-3))),Calculations_actual!$C$3*AVERAGE(BI32:BL32),"n/a"))</f>
        <v>94.837500000000006</v>
      </c>
      <c r="BM38" s="81">
        <f ca="1">IF(ISERROR(INDIRECT(ADDRESS(ROW(BM32),COLUMN(BM32)-3))),"n/a",IF(ISNUMBER(INDIRECT(ADDRESS(ROW(BM32),COLUMN(BM32)-3))),Calculations_actual!$C$3*AVERAGE(BJ32:BM32),"n/a"))</f>
        <v>96.637500000000003</v>
      </c>
      <c r="BN38" s="81">
        <f ca="1">IF(ISERROR(INDIRECT(ADDRESS(ROW(BN32),COLUMN(BN32)-3))),"n/a",IF(ISNUMBER(INDIRECT(ADDRESS(ROW(BN32),COLUMN(BN32)-3))),Calculations_actual!$C$3*AVERAGE(BK32:BN32),"n/a"))</f>
        <v>98.482500000000002</v>
      </c>
      <c r="BO38" s="81">
        <f ca="1">IF(ISERROR(INDIRECT(ADDRESS(ROW(BO32),COLUMN(BO32)-3))),"n/a",IF(ISNUMBER(INDIRECT(ADDRESS(ROW(BO32),COLUMN(BO32)-3))),Calculations_actual!$C$3*AVERAGE(BL32:BO32),"n/a"))</f>
        <v>100.46250000000001</v>
      </c>
      <c r="BP38" s="81">
        <f ca="1">IF(ISERROR(INDIRECT(ADDRESS(ROW(BP32),COLUMN(BP32)-3))),"n/a",IF(ISNUMBER(INDIRECT(ADDRESS(ROW(BP32),COLUMN(BP32)-3))),Calculations_actual!$C$3*AVERAGE(BM32:BP32),"n/a"))</f>
        <v>102.55499999999999</v>
      </c>
      <c r="BQ38" s="81">
        <f ca="1">IF(ISERROR(INDIRECT(ADDRESS(ROW(BQ32),COLUMN(BQ32)-3))),"n/a",IF(ISNUMBER(INDIRECT(ADDRESS(ROW(BQ32),COLUMN(BQ32)-3))),Calculations_actual!$C$3*AVERAGE(BN32:BQ32),"n/a"))</f>
        <v>104.7375</v>
      </c>
      <c r="BR38" s="81">
        <f ca="1">IF(ISERROR(INDIRECT(ADDRESS(ROW(BR32),COLUMN(BR32)-3))),"n/a",IF(ISNUMBER(INDIRECT(ADDRESS(ROW(BR32),COLUMN(BR32)-3))),Calculations_actual!$C$3*AVERAGE(BO32:BR32),"n/a"))</f>
        <v>107.00999999999999</v>
      </c>
      <c r="BS38" s="81">
        <f ca="1">IF(ISERROR(INDIRECT(ADDRESS(ROW(BS32),COLUMN(BS32)-3))),"n/a",IF(ISNUMBER(INDIRECT(ADDRESS(ROW(BS32),COLUMN(BS32)-3))),Calculations_actual!$C$3*AVERAGE(BP32:BS32),"n/a"))</f>
        <v>109.4175</v>
      </c>
      <c r="BT38" s="81">
        <f ca="1">IF(ISERROR(INDIRECT(ADDRESS(ROW(BT32),COLUMN(BT32)-3))),"n/a",IF(ISNUMBER(INDIRECT(ADDRESS(ROW(BT32),COLUMN(BT32)-3))),Calculations_actual!$C$3*AVERAGE(BQ32:BT32),"n/a"))</f>
        <v>111.8475</v>
      </c>
      <c r="BU38" s="81">
        <f ca="1">IF(ISERROR(INDIRECT(ADDRESS(ROW(BU32),COLUMN(BU32)-3))),"n/a",IF(ISNUMBER(INDIRECT(ADDRESS(ROW(BU32),COLUMN(BU32)-3))),Calculations_actual!$C$3*AVERAGE(BR32:BU32),"n/a"))</f>
        <v>114.2325</v>
      </c>
      <c r="BV38" s="81">
        <f ca="1">IF(ISERROR(INDIRECT(ADDRESS(ROW(BV32),COLUMN(BV32)-3))),"n/a",IF(ISNUMBER(INDIRECT(ADDRESS(ROW(BV32),COLUMN(BV32)-3))),Calculations_actual!$C$3*AVERAGE(BS32:BV32),"n/a"))</f>
        <v>116.45999999999998</v>
      </c>
      <c r="BW38" s="81">
        <f ca="1">IF(ISERROR(INDIRECT(ADDRESS(ROW(BW32),COLUMN(BW32)-3))),"n/a",IF(ISNUMBER(INDIRECT(ADDRESS(ROW(BW32),COLUMN(BW32)-3))),Calculations_actual!$C$3*AVERAGE(BT32:BW32),"n/a"))</f>
        <v>118.37249999999999</v>
      </c>
      <c r="BX38" s="81">
        <f ca="1">IF(ISERROR(INDIRECT(ADDRESS(ROW(BX32),COLUMN(BX32)-3))),"n/a",IF(ISNUMBER(INDIRECT(ADDRESS(ROW(BX32),COLUMN(BX32)-3))),Calculations_actual!$C$3*AVERAGE(BU32:BX32),"n/a"))</f>
        <v>120.35249999999999</v>
      </c>
      <c r="BY38" s="81">
        <f ca="1">IF(ISERROR(INDIRECT(ADDRESS(ROW(BY32),COLUMN(BY32)-3))),"n/a",IF(ISNUMBER(INDIRECT(ADDRESS(ROW(BY32),COLUMN(BY32)-3))),Calculations_actual!$C$3*AVERAGE(BV32:BY32),"n/a"))</f>
        <v>122.60249999999999</v>
      </c>
      <c r="BZ38" s="81">
        <f ca="1">IF(ISERROR(INDIRECT(ADDRESS(ROW(BZ32),COLUMN(BZ32)-3))),"n/a",IF(ISNUMBER(INDIRECT(ADDRESS(ROW(BZ32),COLUMN(BZ32)-3))),Calculations_actual!$C$3*AVERAGE(BW32:BZ32),"n/a"))</f>
        <v>125.3925</v>
      </c>
      <c r="CA38" s="81">
        <f ca="1">IF(ISERROR(INDIRECT(ADDRESS(ROW(CA32),COLUMN(CA32)-3))),"n/a",IF(ISNUMBER(INDIRECT(ADDRESS(ROW(CA32),COLUMN(CA32)-3))),Calculations_actual!$C$3*AVERAGE(BX32:CA32),"n/a"))</f>
        <v>129.19500000000002</v>
      </c>
      <c r="CB38" s="81">
        <f ca="1">IF(ISERROR(INDIRECT(ADDRESS(ROW(CB32),COLUMN(CB32)-3))),"n/a",IF(ISNUMBER(INDIRECT(ADDRESS(ROW(CB32),COLUMN(CB32)-3))),Calculations_actual!$C$3*AVERAGE(BY32:CB32),"n/a"))</f>
        <v>133.53749999999999</v>
      </c>
      <c r="CC38" s="81">
        <f ca="1">IF(ISERROR(INDIRECT(ADDRESS(ROW(CC32),COLUMN(CC32)-3))),"n/a",IF(ISNUMBER(INDIRECT(ADDRESS(ROW(CC32),COLUMN(CC32)-3))),Calculations_actual!$C$3*AVERAGE(BZ32:CC32),"n/a"))</f>
        <v>138.24</v>
      </c>
      <c r="CD38" s="81">
        <f ca="1">IF(ISERROR(INDIRECT(ADDRESS(ROW(CD32),COLUMN(CD32)-3))),"n/a",IF(ISNUMBER(INDIRECT(ADDRESS(ROW(CD32),COLUMN(CD32)-3))),Calculations_actual!$C$3*AVERAGE(CA32:CD32),"n/a"))</f>
        <v>143.1</v>
      </c>
      <c r="CE38" s="81">
        <f ca="1">IF(ISERROR(INDIRECT(ADDRESS(ROW(CE32),COLUMN(CE32)-3))),"n/a",IF(ISNUMBER(INDIRECT(ADDRESS(ROW(CE32),COLUMN(CE32)-3))),Calculations_actual!$C$3*AVERAGE(CB32:CE32),"n/a"))</f>
        <v>147.53250000000003</v>
      </c>
      <c r="CF38" s="81">
        <f ca="1">IF(ISERROR(INDIRECT(ADDRESS(ROW(CF32),COLUMN(CF32)-3))),"n/a",IF(ISNUMBER(INDIRECT(ADDRESS(ROW(CF32),COLUMN(CF32)-3))),Calculations_actual!$C$3*AVERAGE(CC32:CF32),"n/a"))</f>
        <v>152.1</v>
      </c>
      <c r="CG38" s="81">
        <f ca="1">IF(ISERROR(INDIRECT(ADDRESS(ROW(CG32),COLUMN(CG32)-3))),"n/a",IF(ISNUMBER(INDIRECT(ADDRESS(ROW(CG32),COLUMN(CG32)-3))),Calculations_actual!$C$3*AVERAGE(CD32:CG32),"n/a"))</f>
        <v>157.05000000000001</v>
      </c>
      <c r="CH38" s="81">
        <f ca="1">IF(ISERROR(INDIRECT(ADDRESS(ROW(CH32),COLUMN(CH32)-3))),"n/a",IF(ISNUMBER(INDIRECT(ADDRESS(ROW(CH32),COLUMN(CH32)-3))),Calculations_actual!$C$3*AVERAGE(CE32:CH32),"n/a"))</f>
        <v>162.67500000000001</v>
      </c>
      <c r="CI38" s="81">
        <f ca="1">IF(ISERROR(INDIRECT(ADDRESS(ROW(CI32),COLUMN(CI32)-3))),"n/a",IF(ISNUMBER(INDIRECT(ADDRESS(ROW(CI32),COLUMN(CI32)-3))),Calculations_actual!$C$3*AVERAGE(CF32:CI32),"n/a"))</f>
        <v>168.45750000000001</v>
      </c>
      <c r="CJ38" s="81">
        <f ca="1">IF(ISERROR(INDIRECT(ADDRESS(ROW(CJ32),COLUMN(CJ32)-3))),"n/a",IF(ISNUMBER(INDIRECT(ADDRESS(ROW(CJ32),COLUMN(CJ32)-3))),Calculations_actual!$C$3*AVERAGE(CG32:CJ32),"n/a"))</f>
        <v>175.65750000000003</v>
      </c>
      <c r="CK38" s="81">
        <f ca="1">IF(ISERROR(INDIRECT(ADDRESS(ROW(CK32),COLUMN(CK32)-3))),"n/a",IF(ISNUMBER(INDIRECT(ADDRESS(ROW(CK32),COLUMN(CK32)-3))),Calculations_actual!$C$3*AVERAGE(CH32:CK32),"n/a"))</f>
        <v>183.24000000000004</v>
      </c>
      <c r="CL38" s="81">
        <f ca="1">IF(ISERROR(INDIRECT(ADDRESS(ROW(CL32),COLUMN(CL32)-3))),"n/a",IF(ISNUMBER(INDIRECT(ADDRESS(ROW(CL32),COLUMN(CL32)-3))),Calculations_actual!$C$3*AVERAGE(CI32:CL32),"n/a"))</f>
        <v>192.98250000000002</v>
      </c>
      <c r="CM38" s="81">
        <f ca="1">IF(ISERROR(INDIRECT(ADDRESS(ROW(CM32),COLUMN(CM32)-3))),"n/a",IF(ISNUMBER(INDIRECT(ADDRESS(ROW(CM32),COLUMN(CM32)-3))),Calculations_actual!$C$3*AVERAGE(CJ32:CM32),"n/a"))</f>
        <v>201.73500000000001</v>
      </c>
      <c r="CN38" s="81">
        <f ca="1">IF(ISERROR(INDIRECT(ADDRESS(ROW(CN32),COLUMN(CN32)-3))),"n/a",IF(ISNUMBER(INDIRECT(ADDRESS(ROW(CN32),COLUMN(CN32)-3))),Calculations_actual!$C$3*AVERAGE(CK32:CN32),"n/a"))</f>
        <v>210.19499999999999</v>
      </c>
      <c r="CO38" s="81">
        <f ca="1">IF(ISERROR(INDIRECT(ADDRESS(ROW(CO32),COLUMN(CO32)-3))),"n/a",IF(ISNUMBER(INDIRECT(ADDRESS(ROW(CO32),COLUMN(CO32)-3))),Calculations_actual!$C$3*AVERAGE(CL32:CO32),"n/a"))</f>
        <v>218.70000000000002</v>
      </c>
      <c r="CP38" s="81">
        <f ca="1">IF(ISERROR(INDIRECT(ADDRESS(ROW(CP32),COLUMN(CP32)-3))),"n/a",IF(ISNUMBER(INDIRECT(ADDRESS(ROW(CP32),COLUMN(CP32)-3))),Calculations_actual!$C$3*AVERAGE(CM32:CP32),"n/a"))</f>
        <v>223.98750000000001</v>
      </c>
      <c r="CQ38" s="81">
        <f ca="1">IF(ISERROR(INDIRECT(ADDRESS(ROW(CQ32),COLUMN(CQ32)-3))),"n/a",IF(ISNUMBER(INDIRECT(ADDRESS(ROW(CQ32),COLUMN(CQ32)-3))),Calculations_actual!$C$3*AVERAGE(CN32:CQ32),"n/a"))</f>
        <v>231.255</v>
      </c>
      <c r="CR38" s="81">
        <f ca="1">IF(ISERROR(INDIRECT(ADDRESS(ROW(CR32),COLUMN(CR32)-3))),"n/a",IF(ISNUMBER(INDIRECT(ADDRESS(ROW(CR32),COLUMN(CR32)-3))),Calculations_actual!$C$3*AVERAGE(CO32:CR32),"n/a"))</f>
        <v>236.45250000000001</v>
      </c>
      <c r="CS38" s="81">
        <f ca="1">IF(ISERROR(INDIRECT(ADDRESS(ROW(CS32),COLUMN(CS32)-3))),"n/a",IF(ISNUMBER(INDIRECT(ADDRESS(ROW(CS32),COLUMN(CS32)-3))),Calculations_actual!$C$3*AVERAGE(CP32:CS32),"n/a"))</f>
        <v>242.66249999999999</v>
      </c>
      <c r="CT38" s="81">
        <f ca="1">IF(ISERROR(INDIRECT(ADDRESS(ROW(CT32),COLUMN(CT32)-3))),"n/a",IF(ISNUMBER(INDIRECT(ADDRESS(ROW(CT32),COLUMN(CT32)-3))),Calculations_actual!$C$3*AVERAGE(CQ32:CT32),"n/a"))</f>
        <v>249.20999999999998</v>
      </c>
      <c r="CU38" s="81">
        <f ca="1">IF(ISERROR(INDIRECT(ADDRESS(ROW(CU32),COLUMN(CU32)-3))),"n/a",IF(ISNUMBER(INDIRECT(ADDRESS(ROW(CU32),COLUMN(CU32)-3))),Calculations_actual!$C$3*AVERAGE(CR32:CU32),"n/a"))</f>
        <v>254.99250000000004</v>
      </c>
      <c r="CV38" s="81">
        <f ca="1">IF(ISERROR(INDIRECT(ADDRESS(ROW(CV32),COLUMN(CV32)-3))),"n/a",IF(ISNUMBER(INDIRECT(ADDRESS(ROW(CV32),COLUMN(CV32)-3))),Calculations_actual!$C$3*AVERAGE(CS32:CV32),"n/a"))</f>
        <v>261.69749999999999</v>
      </c>
      <c r="CW38" s="81">
        <f ca="1">IF(ISERROR(INDIRECT(ADDRESS(ROW(CW32),COLUMN(CW32)-3))),"n/a",IF(ISNUMBER(INDIRECT(ADDRESS(ROW(CW32),COLUMN(CW32)-3))),Calculations_actual!$C$3*AVERAGE(CT32:CW32),"n/a"))</f>
        <v>266.33249999999998</v>
      </c>
      <c r="CX38" s="81">
        <f ca="1">IF(ISERROR(INDIRECT(ADDRESS(ROW(CX32),COLUMN(CX32)-3))),"n/a",IF(ISNUMBER(INDIRECT(ADDRESS(ROW(CX32),COLUMN(CX32)-3))),Calculations_actual!$C$3*AVERAGE(CU32:CX32),"n/a"))</f>
        <v>273.48750000000001</v>
      </c>
      <c r="CY38" s="81">
        <f ca="1">IF(ISERROR(INDIRECT(ADDRESS(ROW(CY32),COLUMN(CY32)-3))),"n/a",IF(ISNUMBER(INDIRECT(ADDRESS(ROW(CY32),COLUMN(CY32)-3))),Calculations_actual!$C$3*AVERAGE(CV32:CY32),"n/a"))</f>
        <v>281.29499999999996</v>
      </c>
      <c r="CZ38" s="81">
        <f ca="1">IF(ISERROR(INDIRECT(ADDRESS(ROW(CZ32),COLUMN(CZ32)-3))),"n/a",IF(ISNUMBER(INDIRECT(ADDRESS(ROW(CZ32),COLUMN(CZ32)-3))),Calculations_actual!$C$3*AVERAGE(CW32:CZ32),"n/a"))</f>
        <v>288.67500000000001</v>
      </c>
      <c r="DA38" s="81">
        <f ca="1">IF(ISERROR(INDIRECT(ADDRESS(ROW(DA32),COLUMN(DA32)-3))),"n/a",IF(ISNUMBER(INDIRECT(ADDRESS(ROW(DA32),COLUMN(DA32)-3))),Calculations_actual!$C$3*AVERAGE(CX32:DA32),"n/a"))</f>
        <v>296.01</v>
      </c>
      <c r="DB38" s="81">
        <f ca="1">IF(ISERROR(INDIRECT(ADDRESS(ROW(DB32),COLUMN(DB32)-3))),"n/a",IF(ISNUMBER(INDIRECT(ADDRESS(ROW(DB32),COLUMN(DB32)-3))),Calculations_actual!$C$3*AVERAGE(CY32:DB32),"n/a"))</f>
        <v>297.76499999999999</v>
      </c>
      <c r="DC38" s="81">
        <f ca="1">IF(ISERROR(INDIRECT(ADDRESS(ROW(DC32),COLUMN(DC32)-3))),"n/a",IF(ISNUMBER(INDIRECT(ADDRESS(ROW(DC32),COLUMN(DC32)-3))),Calculations_actual!$C$3*AVERAGE(CZ32:DC32),"n/a"))</f>
        <v>300.6225</v>
      </c>
      <c r="DD38" s="81">
        <f ca="1">IF(ISERROR(INDIRECT(ADDRESS(ROW(DD32),COLUMN(DD32)-3))),"n/a",IF(ISNUMBER(INDIRECT(ADDRESS(ROW(DD32),COLUMN(DD32)-3))),Calculations_actual!$C$3*AVERAGE(DA32:DD32),"n/a"))</f>
        <v>306.60749999999996</v>
      </c>
      <c r="DE38" s="81">
        <f ca="1">IF(ISERROR(INDIRECT(ADDRESS(ROW(DE32),COLUMN(DE32)-3))),"n/a",IF(ISNUMBER(INDIRECT(ADDRESS(ROW(DE32),COLUMN(DE32)-3))),Calculations_actual!$C$3*AVERAGE(DB32:DE32),"n/a"))</f>
        <v>310.97249999999997</v>
      </c>
      <c r="DF38" s="81">
        <f ca="1">IF(ISERROR(INDIRECT(ADDRESS(ROW(DF32),COLUMN(DF32)-3))),"n/a",IF(ISNUMBER(INDIRECT(ADDRESS(ROW(DF32),COLUMN(DF32)-3))),Calculations_actual!$C$3*AVERAGE(DC32:DF32),"n/a"))</f>
        <v>317.745</v>
      </c>
      <c r="DG38" s="81">
        <f ca="1">IF(ISERROR(INDIRECT(ADDRESS(ROW(DG32),COLUMN(DG32)-3))),"n/a",IF(ISNUMBER(INDIRECT(ADDRESS(ROW(DG32),COLUMN(DG32)-3))),Calculations_actual!$C$3*AVERAGE(DD32:DG32),"n/a"))</f>
        <v>323.34749999999997</v>
      </c>
      <c r="DH38" s="81">
        <f ca="1">IF(ISERROR(INDIRECT(ADDRESS(ROW(DH32),COLUMN(DH32)-3))),"n/a",IF(ISNUMBER(INDIRECT(ADDRESS(ROW(DH32),COLUMN(DH32)-3))),Calculations_actual!$C$3*AVERAGE(DE32:DH32),"n/a"))</f>
        <v>325.10250000000002</v>
      </c>
      <c r="DI38" s="81">
        <f ca="1">IF(ISERROR(INDIRECT(ADDRESS(ROW(DI32),COLUMN(DI32)-3))),"n/a",IF(ISNUMBER(INDIRECT(ADDRESS(ROW(DI32),COLUMN(DI32)-3))),Calculations_actual!$C$3*AVERAGE(DF32:DI32),"n/a"))</f>
        <v>328.86</v>
      </c>
      <c r="DJ38" s="81">
        <f ca="1">IF(ISERROR(INDIRECT(ADDRESS(ROW(DJ32),COLUMN(DJ32)-3))),"n/a",IF(ISNUMBER(INDIRECT(ADDRESS(ROW(DJ32),COLUMN(DJ32)-3))),Calculations_actual!$C$3*AVERAGE(DG32:DJ32),"n/a"))</f>
        <v>333.04499999999996</v>
      </c>
      <c r="DK38" s="81">
        <f ca="1">IF(ISERROR(INDIRECT(ADDRESS(ROW(DK32),COLUMN(DK32)-3))),"n/a",IF(ISNUMBER(INDIRECT(ADDRESS(ROW(DK32),COLUMN(DK32)-3))),Calculations_actual!$C$3*AVERAGE(DH32:DK32),"n/a"))</f>
        <v>334.8</v>
      </c>
      <c r="DL38" s="81">
        <f ca="1">IF(ISERROR(INDIRECT(ADDRESS(ROW(DL32),COLUMN(DL32)-3))),"n/a",IF(ISNUMBER(INDIRECT(ADDRESS(ROW(DL32),COLUMN(DL32)-3))),Calculations_actual!$C$3*AVERAGE(DI32:DL32),"n/a"))</f>
        <v>336.78</v>
      </c>
      <c r="DM38" s="81">
        <f ca="1">IF(ISERROR(INDIRECT(ADDRESS(ROW(DM32),COLUMN(DM32)-3))),"n/a",IF(ISNUMBER(INDIRECT(ADDRESS(ROW(DM32),COLUMN(DM32)-3))),Calculations_actual!$C$3*AVERAGE(DJ32:DM32),"n/a"))</f>
        <v>337.02750000000003</v>
      </c>
      <c r="DN38" s="81">
        <f ca="1">IF(ISERROR(INDIRECT(ADDRESS(ROW(DN32),COLUMN(DN32)-3))),"n/a",IF(ISNUMBER(INDIRECT(ADDRESS(ROW(DN32),COLUMN(DN32)-3))),Calculations_actual!$C$3*AVERAGE(DK32:DN32),"n/a"))</f>
        <v>338.15250000000003</v>
      </c>
      <c r="DO38" s="81">
        <f ca="1">IF(ISERROR(INDIRECT(ADDRESS(ROW(DO32),COLUMN(DO32)-3))),"n/a",IF(ISNUMBER(INDIRECT(ADDRESS(ROW(DO32),COLUMN(DO32)-3))),Calculations_actual!$C$3*AVERAGE(DL32:DO32),"n/a"))</f>
        <v>341.32500000000005</v>
      </c>
      <c r="DP38" s="81">
        <f ca="1">IF(ISERROR(INDIRECT(ADDRESS(ROW(DP32),COLUMN(DP32)-3))),"n/a",IF(ISNUMBER(INDIRECT(ADDRESS(ROW(DP32),COLUMN(DP32)-3))),Calculations_actual!$C$3*AVERAGE(DM32:DP32),"n/a"))</f>
        <v>343.95750000000004</v>
      </c>
      <c r="DQ38" s="81">
        <f ca="1">IF(ISERROR(INDIRECT(ADDRESS(ROW(DQ32),COLUMN(DQ32)-3))),"n/a",IF(ISNUMBER(INDIRECT(ADDRESS(ROW(DQ32),COLUMN(DQ32)-3))),Calculations_actual!$C$3*AVERAGE(DN32:DQ32),"n/a"))</f>
        <v>349.13249999999999</v>
      </c>
      <c r="DR38" s="81">
        <f ca="1">IF(ISERROR(INDIRECT(ADDRESS(ROW(DR32),COLUMN(DR32)-3))),"n/a",IF(ISNUMBER(INDIRECT(ADDRESS(ROW(DR32),COLUMN(DR32)-3))),Calculations_actual!$C$3*AVERAGE(DO32:DR32),"n/a"))</f>
        <v>353.94750000000005</v>
      </c>
      <c r="DS38" s="81">
        <f ca="1">IF(ISERROR(INDIRECT(ADDRESS(ROW(DS32),COLUMN(DS32)-3))),"n/a",IF(ISNUMBER(INDIRECT(ADDRESS(ROW(DS32),COLUMN(DS32)-3))),Calculations_actual!$C$3*AVERAGE(DP32:DS32),"n/a"))</f>
        <v>357.43500000000006</v>
      </c>
      <c r="DT38" s="81">
        <f ca="1">IF(ISERROR(INDIRECT(ADDRESS(ROW(DT32),COLUMN(DT32)-3))),"n/a",IF(ISNUMBER(INDIRECT(ADDRESS(ROW(DT32),COLUMN(DT32)-3))),Calculations_actual!$C$3*AVERAGE(DQ32:DT32),"n/a"))</f>
        <v>363.6</v>
      </c>
      <c r="DU38" s="81">
        <f ca="1">IF(ISERROR(INDIRECT(ADDRESS(ROW(DU32),COLUMN(DU32)-3))),"n/a",IF(ISNUMBER(INDIRECT(ADDRESS(ROW(DU32),COLUMN(DU32)-3))),Calculations_actual!$C$3*AVERAGE(DR32:DU32),"n/a"))</f>
        <v>370.21500000000003</v>
      </c>
      <c r="DV38" s="81">
        <f ca="1">IF(ISERROR(INDIRECT(ADDRESS(ROW(DV32),COLUMN(DV32)-3))),"n/a",IF(ISNUMBER(INDIRECT(ADDRESS(ROW(DV32),COLUMN(DV32)-3))),Calculations_actual!$C$3*AVERAGE(DS32:DV32),"n/a"))</f>
        <v>376.78499999999997</v>
      </c>
      <c r="DW38" s="81">
        <f ca="1">IF(ISERROR(INDIRECT(ADDRESS(ROW(DW32),COLUMN(DW32)-3))),"n/a",IF(ISNUMBER(INDIRECT(ADDRESS(ROW(DW32),COLUMN(DW32)-3))),Calculations_actual!$C$3*AVERAGE(DT32:DW32),"n/a"))</f>
        <v>387.04500000000002</v>
      </c>
      <c r="DX38" s="81">
        <f ca="1">IF(ISERROR(INDIRECT(ADDRESS(ROW(DX32),COLUMN(DX32)-3))),"n/a",IF(ISNUMBER(INDIRECT(ADDRESS(ROW(DX32),COLUMN(DX32)-3))),Calculations_actual!$C$3*AVERAGE(DU32:DX32),"n/a"))</f>
        <v>399.66750000000002</v>
      </c>
      <c r="DY38" s="81">
        <f ca="1">IF(ISERROR(INDIRECT(ADDRESS(ROW(DY32),COLUMN(DY32)-3))),"n/a",IF(ISNUMBER(INDIRECT(ADDRESS(ROW(DY32),COLUMN(DY32)-3))),Calculations_actual!$C$3*AVERAGE(DV32:DY32),"n/a"))</f>
        <v>408.15000000000003</v>
      </c>
      <c r="DZ38" s="81">
        <f ca="1">IF(ISERROR(INDIRECT(ADDRESS(ROW(DZ32),COLUMN(DZ32)-3))),"n/a",IF(ISNUMBER(INDIRECT(ADDRESS(ROW(DZ32),COLUMN(DZ32)-3))),Calculations_actual!$C$3*AVERAGE(DW32:DZ32),"n/a"))</f>
        <v>422.84249999999997</v>
      </c>
      <c r="EA38" s="81">
        <f ca="1">IF(ISERROR(INDIRECT(ADDRESS(ROW(EA32),COLUMN(EA32)-3))),"n/a",IF(ISNUMBER(INDIRECT(ADDRESS(ROW(EA32),COLUMN(EA32)-3))),Calculations_actual!$C$3*AVERAGE(DX32:EA32),"n/a"))</f>
        <v>434.13749999999999</v>
      </c>
      <c r="EB38" s="81">
        <f ca="1">IF(ISERROR(INDIRECT(ADDRESS(ROW(EB32),COLUMN(EB32)-3))),"n/a",IF(ISNUMBER(INDIRECT(ADDRESS(ROW(EB32),COLUMN(EB32)-3))),Calculations_actual!$C$3*AVERAGE(DY32:EB32),"n/a"))</f>
        <v>441.15750000000003</v>
      </c>
      <c r="EC38" s="81">
        <f ca="1">IF(ISERROR(INDIRECT(ADDRESS(ROW(EC32),COLUMN(EC32)-3))),"n/a",IF(ISNUMBER(INDIRECT(ADDRESS(ROW(EC32),COLUMN(EC32)-3))),Calculations_actual!$C$3*AVERAGE(DZ32:EC32),"n/a"))</f>
        <v>452.29500000000002</v>
      </c>
      <c r="ED38" s="81">
        <f ca="1">IF(ISERROR(INDIRECT(ADDRESS(ROW(ED32),COLUMN(ED32)-3))),"n/a",IF(ISNUMBER(INDIRECT(ADDRESS(ROW(ED32),COLUMN(ED32)-3))),Calculations_actual!$C$3*AVERAGE(EA32:ED32),"n/a"))</f>
        <v>458.75250000000005</v>
      </c>
      <c r="EE38" s="81">
        <f ca="1">IF(ISERROR(INDIRECT(ADDRESS(ROW(EE32),COLUMN(EE32)-3))),"n/a",IF(ISNUMBER(INDIRECT(ADDRESS(ROW(EE32),COLUMN(EE32)-3))),Calculations_actual!$C$3*AVERAGE(EB32:EE32),"n/a"))</f>
        <v>465.63749999999999</v>
      </c>
      <c r="EF38" s="81">
        <f ca="1">IF(ISERROR(INDIRECT(ADDRESS(ROW(EF32),COLUMN(EF32)-3))),"n/a",IF(ISNUMBER(INDIRECT(ADDRESS(ROW(EF32),COLUMN(EF32)-3))),Calculations_actual!$C$3*AVERAGE(EC32:EF32),"n/a"))</f>
        <v>472.79250000000008</v>
      </c>
      <c r="EG38" s="81">
        <f ca="1">IF(ISERROR(INDIRECT(ADDRESS(ROW(EG32),COLUMN(EG32)-3))),"n/a",IF(ISNUMBER(INDIRECT(ADDRESS(ROW(EG32),COLUMN(EG32)-3))),Calculations_actual!$C$3*AVERAGE(ED32:EG32),"n/a"))</f>
        <v>481.34250000000003</v>
      </c>
      <c r="EH38" s="81">
        <f ca="1">IF(ISERROR(INDIRECT(ADDRESS(ROW(EH32),COLUMN(EH32)-3))),"n/a",IF(ISNUMBER(INDIRECT(ADDRESS(ROW(EH32),COLUMN(EH32)-3))),Calculations_actual!$C$3*AVERAGE(EE32:EH32),"n/a"))</f>
        <v>487.125</v>
      </c>
      <c r="EI38" s="81">
        <f ca="1">IF(ISERROR(INDIRECT(ADDRESS(ROW(EI32),COLUMN(EI32)-3))),"n/a",IF(ISNUMBER(INDIRECT(ADDRESS(ROW(EI32),COLUMN(EI32)-3))),Calculations_actual!$C$3*AVERAGE(EF32:EI32),"n/a"))</f>
        <v>497.65500000000003</v>
      </c>
      <c r="EJ38" s="81">
        <f ca="1">IF(ISERROR(INDIRECT(ADDRESS(ROW(EJ32),COLUMN(EJ32)-3))),"n/a",IF(ISNUMBER(INDIRECT(ADDRESS(ROW(EJ32),COLUMN(EJ32)-3))),Calculations_actual!$C$3*AVERAGE(EG32:EJ32),"n/a"))</f>
        <v>511.13250000000005</v>
      </c>
      <c r="EK38" s="81">
        <f ca="1">IF(ISERROR(INDIRECT(ADDRESS(ROW(EK32),COLUMN(EK32)-3))),"n/a",IF(ISNUMBER(INDIRECT(ADDRESS(ROW(EK32),COLUMN(EK32)-3))),Calculations_actual!$C$3*AVERAGE(EH32:EK32),"n/a"))</f>
        <v>521.52750000000003</v>
      </c>
      <c r="EL38" s="81">
        <f ca="1">IF(ISERROR(INDIRECT(ADDRESS(ROW(EL32),COLUMN(EL32)-3))),"n/a",IF(ISNUMBER(INDIRECT(ADDRESS(ROW(EL32),COLUMN(EL32)-3))),Calculations_actual!$C$3*AVERAGE(EI32:EL32),"n/a"))</f>
        <v>534.73500000000001</v>
      </c>
      <c r="EM38" s="81">
        <f ca="1">IF(ISERROR(INDIRECT(ADDRESS(ROW(EM32),COLUMN(EM32)-3))),"n/a",IF(ISNUMBER(INDIRECT(ADDRESS(ROW(EM32),COLUMN(EM32)-3))),Calculations_actual!$C$3*AVERAGE(EJ32:EM32),"n/a"))</f>
        <v>545.55750000000012</v>
      </c>
      <c r="EN38" s="81">
        <f ca="1">IF(ISERROR(INDIRECT(ADDRESS(ROW(EN32),COLUMN(EN32)-3))),"n/a",IF(ISNUMBER(INDIRECT(ADDRESS(ROW(EN32),COLUMN(EN32)-3))),Calculations_actual!$C$3*AVERAGE(EK32:EN32),"n/a"))</f>
        <v>556.04250000000002</v>
      </c>
      <c r="EO38" s="81">
        <f ca="1">IF(ISERROR(INDIRECT(ADDRESS(ROW(EO32),COLUMN(EO32)-3))),"n/a",IF(ISNUMBER(INDIRECT(ADDRESS(ROW(EO32),COLUMN(EO32)-3))),Calculations_actual!$C$3*AVERAGE(EL32:EO32),"n/a"))</f>
        <v>564.66000000000008</v>
      </c>
      <c r="EP38" s="81">
        <f ca="1">IF(ISERROR(INDIRECT(ADDRESS(ROW(EP32),COLUMN(EP32)-3))),"n/a",IF(ISNUMBER(INDIRECT(ADDRESS(ROW(EP32),COLUMN(EP32)-3))),Calculations_actual!$C$3*AVERAGE(EM32:EP32),"n/a"))</f>
        <v>572.87249999999995</v>
      </c>
      <c r="EQ38" s="81">
        <f ca="1">IF(ISERROR(INDIRECT(ADDRESS(ROW(EQ32),COLUMN(EQ32)-3))),"n/a",IF(ISNUMBER(INDIRECT(ADDRESS(ROW(EQ32),COLUMN(EQ32)-3))),Calculations_actual!$C$3*AVERAGE(EN32:EQ32),"n/a"))</f>
        <v>585.5625</v>
      </c>
      <c r="ER38" s="81">
        <f ca="1">IF(ISERROR(INDIRECT(ADDRESS(ROW(ER32),COLUMN(ER32)-3))),"n/a",IF(ISNUMBER(INDIRECT(ADDRESS(ROW(ER32),COLUMN(ER32)-3))),Calculations_actual!$C$3*AVERAGE(EO32:ER32),"n/a"))</f>
        <v>596.92500000000007</v>
      </c>
      <c r="ES38" s="81">
        <f ca="1">IF(ISERROR(INDIRECT(ADDRESS(ROW(ES32),COLUMN(ES32)-3))),"n/a",IF(ISNUMBER(INDIRECT(ADDRESS(ROW(ES32),COLUMN(ES32)-3))),Calculations_actual!$C$3*AVERAGE(EP32:ES32),"n/a"))</f>
        <v>613.93500000000006</v>
      </c>
      <c r="ET38" s="81">
        <f ca="1">IF(ISERROR(INDIRECT(ADDRESS(ROW(ET32),COLUMN(ET32)-3))),"n/a",IF(ISNUMBER(INDIRECT(ADDRESS(ROW(ET32),COLUMN(ET32)-3))),Calculations_actual!$C$3*AVERAGE(EQ32:ET32),"n/a"))</f>
        <v>628.35749999999996</v>
      </c>
      <c r="EU38" s="81">
        <f ca="1">IF(ISERROR(INDIRECT(ADDRESS(ROW(EU32),COLUMN(EU32)-3))),"n/a",IF(ISNUMBER(INDIRECT(ADDRESS(ROW(EU32),COLUMN(EU32)-3))),Calculations_actual!$C$3*AVERAGE(ER32:EU32),"n/a"))</f>
        <v>643.65750000000003</v>
      </c>
      <c r="EV38" s="81">
        <f ca="1">IF(ISERROR(INDIRECT(ADDRESS(ROW(EV32),COLUMN(EV32)-3))),"n/a",IF(ISNUMBER(INDIRECT(ADDRESS(ROW(EV32),COLUMN(EV32)-3))),Calculations_actual!$C$3*AVERAGE(ES32:EV32),"n/a"))</f>
        <v>654.52499999999998</v>
      </c>
      <c r="EW38" s="81">
        <f ca="1">IF(ISERROR(INDIRECT(ADDRESS(ROW(EW32),COLUMN(EW32)-3))),"n/a",IF(ISNUMBER(INDIRECT(ADDRESS(ROW(EW32),COLUMN(EW32)-3))),Calculations_actual!$C$3*AVERAGE(ET32:EW32),"n/a"))</f>
        <v>663.70499999999993</v>
      </c>
      <c r="EX38" s="81">
        <f ca="1">IF(ISERROR(INDIRECT(ADDRESS(ROW(EX32),COLUMN(EX32)-3))),"n/a",IF(ISNUMBER(INDIRECT(ADDRESS(ROW(EX32),COLUMN(EX32)-3))),Calculations_actual!$C$3*AVERAGE(EU32:EX32),"n/a"))</f>
        <v>677.13750000000005</v>
      </c>
      <c r="EY38" s="81">
        <f ca="1">IF(ISERROR(INDIRECT(ADDRESS(ROW(EY32),COLUMN(EY32)-3))),"n/a",IF(ISNUMBER(INDIRECT(ADDRESS(ROW(EY32),COLUMN(EY32)-3))),Calculations_actual!$C$3*AVERAGE(EV32:EY32),"n/a"))</f>
        <v>684.22500000000014</v>
      </c>
      <c r="EZ38" s="81">
        <f ca="1">IF(ISERROR(INDIRECT(ADDRESS(ROW(EZ32),COLUMN(EZ32)-3))),"n/a",IF(ISNUMBER(INDIRECT(ADDRESS(ROW(EZ32),COLUMN(EZ32)-3))),Calculations_actual!$C$3*AVERAGE(EW32:EZ32),"n/a"))</f>
        <v>697.2075000000001</v>
      </c>
      <c r="FA38" s="81">
        <f ca="1">IF(ISERROR(INDIRECT(ADDRESS(ROW(FA32),COLUMN(FA32)-3))),"n/a",IF(ISNUMBER(INDIRECT(ADDRESS(ROW(FA32),COLUMN(FA32)-3))),Calculations_actual!$C$3*AVERAGE(EX32:FA32),"n/a"))</f>
        <v>709.60500000000002</v>
      </c>
      <c r="FB38" s="81">
        <f ca="1">IF(ISERROR(INDIRECT(ADDRESS(ROW(FB32),COLUMN(FB32)-3))),"n/a",IF(ISNUMBER(INDIRECT(ADDRESS(ROW(FB32),COLUMN(FB32)-3))),Calculations_actual!$C$3*AVERAGE(EY32:FB32),"n/a"))</f>
        <v>719.97750000000019</v>
      </c>
      <c r="FC38" s="81">
        <f ca="1">IF(ISERROR(INDIRECT(ADDRESS(ROW(FC32),COLUMN(FC32)-3))),"n/a",IF(ISNUMBER(INDIRECT(ADDRESS(ROW(FC32),COLUMN(FC32)-3))),Calculations_actual!$C$3*AVERAGE(EZ32:FC32),"n/a"))</f>
        <v>733.68000000000006</v>
      </c>
      <c r="FD38" s="81">
        <f ca="1">IF(ISERROR(INDIRECT(ADDRESS(ROW(FD32),COLUMN(FD32)-3))),"n/a",IF(ISNUMBER(INDIRECT(ADDRESS(ROW(FD32),COLUMN(FD32)-3))),Calculations_actual!$C$3*AVERAGE(FA32:FD32),"n/a"))</f>
        <v>747.81000000000006</v>
      </c>
      <c r="FE38" s="81">
        <f ca="1">IF(ISERROR(INDIRECT(ADDRESS(ROW(FE32),COLUMN(FE32)-3))),"n/a",IF(ISNUMBER(INDIRECT(ADDRESS(ROW(FE32),COLUMN(FE32)-3))),Calculations_actual!$C$3*AVERAGE(FB32:FE32),"n/a"))</f>
        <v>763.15499999999997</v>
      </c>
      <c r="FF38" s="81">
        <f ca="1">IF(ISERROR(INDIRECT(ADDRESS(ROW(FF32),COLUMN(FF32)-3))),"n/a",IF(ISNUMBER(INDIRECT(ADDRESS(ROW(FF32),COLUMN(FF32)-3))),Calculations_actual!$C$3*AVERAGE(FC32:FF32),"n/a"))</f>
        <v>776.27250000000004</v>
      </c>
      <c r="FG38" s="81">
        <f ca="1">IF(ISERROR(INDIRECT(ADDRESS(ROW(FG32),COLUMN(FG32)-3))),"n/a",IF(ISNUMBER(INDIRECT(ADDRESS(ROW(FG32),COLUMN(FG32)-3))),Calculations_actual!$C$3*AVERAGE(FD32:FG32),"n/a"))</f>
        <v>786.8024999999999</v>
      </c>
      <c r="FH38" s="81">
        <f ca="1">IF(ISERROR(INDIRECT(ADDRESS(ROW(FH32),COLUMN(FH32)-3))),"n/a",IF(ISNUMBER(INDIRECT(ADDRESS(ROW(FH32),COLUMN(FH32)-3))),Calculations_actual!$C$3*AVERAGE(FE32:FH32),"n/a"))</f>
        <v>795.10500000000002</v>
      </c>
      <c r="FI38" s="81">
        <f ca="1">IF(ISERROR(INDIRECT(ADDRESS(ROW(FI32),COLUMN(FI32)-3))),"n/a",IF(ISNUMBER(INDIRECT(ADDRESS(ROW(FI32),COLUMN(FI32)-3))),Calculations_actual!$C$3*AVERAGE(FF32:FI32),"n/a"))</f>
        <v>805.54500000000007</v>
      </c>
      <c r="FJ38" s="81">
        <f ca="1">IF(ISERROR(INDIRECT(ADDRESS(ROW(FJ32),COLUMN(FJ32)-3))),"n/a",IF(ISNUMBER(INDIRECT(ADDRESS(ROW(FJ32),COLUMN(FJ32)-3))),Calculations_actual!$C$3*AVERAGE(FG32:FJ32),"n/a"))</f>
        <v>819.24750000000006</v>
      </c>
      <c r="FK38" s="81">
        <f ca="1">IF(ISERROR(INDIRECT(ADDRESS(ROW(FK32),COLUMN(FK32)-3))),"n/a",IF(ISNUMBER(INDIRECT(ADDRESS(ROW(FK32),COLUMN(FK32)-3))),Calculations_actual!$C$3*AVERAGE(FH32:FK32),"n/a"))</f>
        <v>832.36500000000001</v>
      </c>
      <c r="FL38" s="81">
        <f ca="1">IF(ISERROR(INDIRECT(ADDRESS(ROW(FL32),COLUMN(FL32)-3))),"n/a",IF(ISNUMBER(INDIRECT(ADDRESS(ROW(FL32),COLUMN(FL32)-3))),Calculations_actual!$C$3*AVERAGE(FI32:FL32),"n/a"))</f>
        <v>842.91750000000002</v>
      </c>
      <c r="FM38" s="81">
        <f ca="1">IF(ISERROR(INDIRECT(ADDRESS(ROW(FM32),COLUMN(FM32)-3))),"n/a",IF(ISNUMBER(INDIRECT(ADDRESS(ROW(FM32),COLUMN(FM32)-3))),Calculations_actual!$C$3*AVERAGE(FJ32:FM32),"n/a"))</f>
        <v>845.97750000000008</v>
      </c>
      <c r="FN38" s="81">
        <f ca="1">IF(ISERROR(INDIRECT(ADDRESS(ROW(FN32),COLUMN(FN32)-3))),"n/a",IF(ISNUMBER(INDIRECT(ADDRESS(ROW(FN32),COLUMN(FN32)-3))),Calculations_actual!$C$3*AVERAGE(FK32:FN32),"n/a"))</f>
        <v>847.48500000000013</v>
      </c>
      <c r="FO38" s="81">
        <f ca="1">IF(ISERROR(INDIRECT(ADDRESS(ROW(FO32),COLUMN(FO32)-3))),"n/a",IF(ISNUMBER(INDIRECT(ADDRESS(ROW(FO32),COLUMN(FO32)-3))),Calculations_actual!$C$3*AVERAGE(FL32:FO32),"n/a"))</f>
        <v>847.755</v>
      </c>
      <c r="FP38" s="81">
        <f ca="1">IF(ISERROR(INDIRECT(ADDRESS(ROW(FP32),COLUMN(FP32)-3))),"n/a",IF(ISNUMBER(INDIRECT(ADDRESS(ROW(FP32),COLUMN(FP32)-3))),Calculations_actual!$C$3*AVERAGE(FM32:FP32),"n/a"))</f>
        <v>854.55000000000007</v>
      </c>
      <c r="FQ38" s="81">
        <f ca="1">IF(ISERROR(INDIRECT(ADDRESS(ROW(FQ32),COLUMN(FQ32)-3))),"n/a",IF(ISNUMBER(INDIRECT(ADDRESS(ROW(FQ32),COLUMN(FQ32)-3))),Calculations_actual!$C$3*AVERAGE(FN32:FQ32),"n/a"))</f>
        <v>863.82</v>
      </c>
      <c r="FR38" s="81">
        <f ca="1">IF(ISERROR(INDIRECT(ADDRESS(ROW(FR32),COLUMN(FR32)-3))),"n/a",IF(ISNUMBER(INDIRECT(ADDRESS(ROW(FR32),COLUMN(FR32)-3))),Calculations_actual!$C$3*AVERAGE(FO32:FR32),"n/a"))</f>
        <v>875.09250000000009</v>
      </c>
      <c r="FS38" s="81">
        <f ca="1">IF(ISERROR(INDIRECT(ADDRESS(ROW(FS32),COLUMN(FS32)-3))),"n/a",IF(ISNUMBER(INDIRECT(ADDRESS(ROW(FS32),COLUMN(FS32)-3))),Calculations_actual!$C$3*AVERAGE(FP32:FS32),"n/a"))</f>
        <v>885.78</v>
      </c>
      <c r="FT38" s="81">
        <f ca="1">IF(ISERROR(INDIRECT(ADDRESS(ROW(FT32),COLUMN(FT32)-3))),"n/a",IF(ISNUMBER(INDIRECT(ADDRESS(ROW(FT32),COLUMN(FT32)-3))),Calculations_actual!$C$3*AVERAGE(FQ32:FT32),"n/a"))</f>
        <v>893.02499999999998</v>
      </c>
      <c r="FU38" s="81">
        <f ca="1">IF(ISERROR(INDIRECT(ADDRESS(ROW(FU32),COLUMN(FU32)-3))),"n/a",IF(ISNUMBER(INDIRECT(ADDRESS(ROW(FU32),COLUMN(FU32)-3))),Calculations_actual!$C$3*AVERAGE(FR32:FU32),"n/a"))</f>
        <v>903.32999999999993</v>
      </c>
      <c r="FV38" s="81">
        <f ca="1">IF(ISERROR(INDIRECT(ADDRESS(ROW(FV32),COLUMN(FV32)-3))),"n/a",IF(ISNUMBER(INDIRECT(ADDRESS(ROW(FV32),COLUMN(FV32)-3))),Calculations_actual!$C$3*AVERAGE(FS32:FV32),"n/a"))</f>
        <v>911.54250000000002</v>
      </c>
      <c r="FW38" s="81">
        <f ca="1">IF(ISERROR(INDIRECT(ADDRESS(ROW(FW32),COLUMN(FW32)-3))),"n/a",IF(ISNUMBER(INDIRECT(ADDRESS(ROW(FW32),COLUMN(FW32)-3))),Calculations_actual!$C$3*AVERAGE(FT32:FW32),"n/a"))</f>
        <v>923.01750000000004</v>
      </c>
      <c r="FX38" s="81">
        <f ca="1">IF(ISERROR(INDIRECT(ADDRESS(ROW(FX32),COLUMN(FX32)-3))),"n/a",IF(ISNUMBER(INDIRECT(ADDRESS(ROW(FX32),COLUMN(FX32)-3))),Calculations_actual!$C$3*AVERAGE(FU32:FX32),"n/a"))</f>
        <v>938.76750000000004</v>
      </c>
      <c r="FY38" s="81">
        <f ca="1">IF(ISERROR(INDIRECT(ADDRESS(ROW(FY32),COLUMN(FY32)-3))),"n/a",IF(ISNUMBER(INDIRECT(ADDRESS(ROW(FY32),COLUMN(FY32)-3))),Calculations_actual!$C$3*AVERAGE(FV32:FY32),"n/a"))</f>
        <v>958.5</v>
      </c>
      <c r="FZ38" s="81">
        <f ca="1">IF(ISERROR(INDIRECT(ADDRESS(ROW(FZ32),COLUMN(FZ32)-3))),"n/a",IF(ISNUMBER(INDIRECT(ADDRESS(ROW(FZ32),COLUMN(FZ32)-3))),Calculations_actual!$C$3*AVERAGE(FW32:FZ32),"n/a"))</f>
        <v>980.59500000000003</v>
      </c>
      <c r="GA38" s="81">
        <f ca="1">IF(ISERROR(INDIRECT(ADDRESS(ROW(GA32),COLUMN(GA32)-3))),"n/a",IF(ISNUMBER(INDIRECT(ADDRESS(ROW(GA32),COLUMN(GA32)-3))),Calculations_actual!$C$3*AVERAGE(FX32:GA32),"n/a"))</f>
        <v>1002.8925</v>
      </c>
      <c r="GB38" s="81">
        <f ca="1">IF(ISERROR(INDIRECT(ADDRESS(ROW(GB32),COLUMN(GB32)-3))),"n/a",IF(ISNUMBER(INDIRECT(ADDRESS(ROW(GB32),COLUMN(GB32)-3))),Calculations_actual!$C$3*AVERAGE(FY32:GB32),"n/a"))</f>
        <v>1023.8399999999999</v>
      </c>
      <c r="GC38" s="81">
        <f ca="1">IF(ISERROR(INDIRECT(ADDRESS(ROW(GC32),COLUMN(GC32)-3))),"n/a",IF(ISNUMBER(INDIRECT(ADDRESS(ROW(GC32),COLUMN(GC32)-3))),Calculations_actual!$C$3*AVERAGE(FZ32:GC32),"n/a"))</f>
        <v>1039.4549999999999</v>
      </c>
      <c r="GD38" s="81">
        <f ca="1">IF(ISERROR(INDIRECT(ADDRESS(ROW(GD32),COLUMN(GD32)-3))),"n/a",IF(ISNUMBER(INDIRECT(ADDRESS(ROW(GD32),COLUMN(GD32)-3))),Calculations_actual!$C$3*AVERAGE(GA32:GD32),"n/a"))</f>
        <v>1052.9550000000002</v>
      </c>
      <c r="GE38" s="81">
        <f ca="1">IF(ISERROR(INDIRECT(ADDRESS(ROW(GE32),COLUMN(GE32)-3))),"n/a",IF(ISNUMBER(INDIRECT(ADDRESS(ROW(GE32),COLUMN(GE32)-3))),Calculations_actual!$C$3*AVERAGE(GB32:GE32),"n/a"))</f>
        <v>1065.6225000000002</v>
      </c>
      <c r="GF38" s="81">
        <f ca="1">IF(ISERROR(INDIRECT(ADDRESS(ROW(GF32),COLUMN(GF32)-3))),"n/a",IF(ISNUMBER(INDIRECT(ADDRESS(ROW(GF32),COLUMN(GF32)-3))),Calculations_actual!$C$3*AVERAGE(GC32:GF32),"n/a"))</f>
        <v>1076.4000000000001</v>
      </c>
      <c r="GG38" s="81">
        <f ca="1">IF(ISERROR(INDIRECT(ADDRESS(ROW(GG32),COLUMN(GG32)-3))),"n/a",IF(ISNUMBER(INDIRECT(ADDRESS(ROW(GG32),COLUMN(GG32)-3))),Calculations_actual!$C$3*AVERAGE(GD32:GG32),"n/a"))</f>
        <v>1088.325</v>
      </c>
      <c r="GH38" s="81">
        <f ca="1">IF(ISERROR(INDIRECT(ADDRESS(ROW(GH32),COLUMN(GH32)-3))),"n/a",IF(ISNUMBER(INDIRECT(ADDRESS(ROW(GH32),COLUMN(GH32)-3))),Calculations_actual!$C$3*AVERAGE(GE32:GH32),"n/a"))</f>
        <v>1102.4324999999999</v>
      </c>
      <c r="GI38" s="81">
        <f ca="1">IF(ISERROR(INDIRECT(ADDRESS(ROW(GI32),COLUMN(GI32)-3))),"n/a",IF(ISNUMBER(INDIRECT(ADDRESS(ROW(GI32),COLUMN(GI32)-3))),Calculations_actual!$C$3*AVERAGE(GF32:GI32),"n/a"))</f>
        <v>1114.8525</v>
      </c>
      <c r="GJ38" s="81">
        <f ca="1">IF(ISERROR(INDIRECT(ADDRESS(ROW(GJ32),COLUMN(GJ32)-3))),"n/a",IF(ISNUMBER(INDIRECT(ADDRESS(ROW(GJ32),COLUMN(GJ32)-3))),Calculations_actual!$C$3*AVERAGE(GG32:GJ32),"n/a"))</f>
        <v>1124.865</v>
      </c>
      <c r="GK38" s="81">
        <f ca="1">IF(ISERROR(INDIRECT(ADDRESS(ROW(GK32),COLUMN(GK32)-3))),"n/a",IF(ISNUMBER(INDIRECT(ADDRESS(ROW(GK32),COLUMN(GK32)-3))),Calculations_actual!$C$3*AVERAGE(GH32:GK32),"n/a"))</f>
        <v>1136.385</v>
      </c>
      <c r="GL38" s="81">
        <f ca="1">IF(ISERROR(INDIRECT(ADDRESS(ROW(GL32),COLUMN(GL32)-3))),"n/a",IF(ISNUMBER(INDIRECT(ADDRESS(ROW(GL32),COLUMN(GL32)-3))),Calculations_actual!$C$3*AVERAGE(GI32:GL32),"n/a"))</f>
        <v>1145.4075</v>
      </c>
      <c r="GM38" s="81">
        <f ca="1">IF(ISERROR(INDIRECT(ADDRESS(ROW(GM32),COLUMN(GM32)-3))),"n/a",IF(ISNUMBER(INDIRECT(ADDRESS(ROW(GM32),COLUMN(GM32)-3))),Calculations_actual!$C$3*AVERAGE(GJ32:GM32),"n/a"))</f>
        <v>1156.05</v>
      </c>
      <c r="GN38" s="81">
        <f ca="1">IF(ISERROR(INDIRECT(ADDRESS(ROW(GN32),COLUMN(GN32)-3))),"n/a",IF(ISNUMBER(INDIRECT(ADDRESS(ROW(GN32),COLUMN(GN32)-3))),Calculations_actual!$C$3*AVERAGE(GK32:GN32),"n/a"))</f>
        <v>1170.8100000000002</v>
      </c>
      <c r="GO38" s="81" t="e">
        <f ca="1">IF(ISERROR(INDIRECT(ADDRESS(ROW(GO32),COLUMN(GO32)-3))),"n/a",IF(ISNUMBER(INDIRECT(ADDRESS(ROW(GO32),COLUMN(GO32)-3))),Calculations_actual!$C$3*AVERAGE(GL32:GO32),"n/a"))</f>
        <v>#N/A</v>
      </c>
      <c r="GP38" s="81" t="e">
        <f ca="1">IF(ISERROR(INDIRECT(ADDRESS(ROW(GP32),COLUMN(GP32)-3))),"n/a",IF(ISNUMBER(INDIRECT(ADDRESS(ROW(GP32),COLUMN(GP32)-3))),Calculations_actual!$C$3*AVERAGE(GM32:GP32),"n/a"))</f>
        <v>#N/A</v>
      </c>
      <c r="GQ38" s="81" t="e">
        <f ca="1">IF(ISERROR(INDIRECT(ADDRESS(ROW(GQ32),COLUMN(GQ32)-3))),"n/a",IF(ISNUMBER(INDIRECT(ADDRESS(ROW(GQ32),COLUMN(GQ32)-3))),Calculations_actual!$C$3*AVERAGE(GN32:GQ32),"n/a"))</f>
        <v>#N/A</v>
      </c>
      <c r="GR38" s="81" t="str">
        <f ca="1">IF(ISERROR(INDIRECT(ADDRESS(ROW(GR32),COLUMN(GR32)-3))),"n/a",IF(ISNUMBER(INDIRECT(ADDRESS(ROW(GR32),COLUMN(GR32)-3))),Calculations_actual!$C$3*AVERAGE(GO32:GR32),"n/a"))</f>
        <v>n/a</v>
      </c>
      <c r="GS38" s="81" t="str">
        <f ca="1">IF(ISERROR(INDIRECT(ADDRESS(ROW(GS32),COLUMN(GS32)-3))),"n/a",IF(ISNUMBER(INDIRECT(ADDRESS(ROW(GS32),COLUMN(GS32)-3))),Calculations_actual!$C$3*AVERAGE(GP32:GS32),"n/a"))</f>
        <v>n/a</v>
      </c>
      <c r="GT38" s="81" t="str">
        <f ca="1">IF(ISERROR(INDIRECT(ADDRESS(ROW(GT32),COLUMN(GT32)-3))),"n/a",IF(ISNUMBER(INDIRECT(ADDRESS(ROW(GT32),COLUMN(GT32)-3))),Calculations_actual!$C$3*AVERAGE(GQ32:GT32),"n/a"))</f>
        <v>n/a</v>
      </c>
      <c r="GU38" s="81" t="str">
        <f ca="1">IF(ISERROR(INDIRECT(ADDRESS(ROW(GU32),COLUMN(GU32)-3))),"n/a",IF(ISNUMBER(INDIRECT(ADDRESS(ROW(GU32),COLUMN(GU32)-3))),Calculations_actual!$C$3*AVERAGE(GR32:GU32),"n/a"))</f>
        <v>n/a</v>
      </c>
      <c r="GV38" s="81" t="str">
        <f ca="1">IF(ISERROR(INDIRECT(ADDRESS(ROW(GV32),COLUMN(GV32)-3))),"n/a",IF(ISNUMBER(INDIRECT(ADDRESS(ROW(GV32),COLUMN(GV32)-3))),Calculations_actual!$C$3*AVERAGE(GS32:GV32),"n/a"))</f>
        <v>n/a</v>
      </c>
    </row>
    <row r="39" spans="1:204">
      <c r="A39" s="7" t="s">
        <v>167</v>
      </c>
      <c r="B39" s="81" t="s">
        <v>165</v>
      </c>
      <c r="C39" s="81" t="str">
        <f ca="1">IF(ISERROR(INDIRECT(ADDRESS(ROW(C33),COLUMN(C33)-3))),"n/a",IF(ISNUMBER(INDIRECT(ADDRESS(ROW(C33),COLUMN(C33)-3))),Calculations_actual!$C$4*AVERAGE(A33:C33),"n/a"))</f>
        <v>n/a</v>
      </c>
      <c r="D39" s="81" t="str">
        <f ca="1">IF(ISERROR(INDIRECT(ADDRESS(ROW(D33),COLUMN(D33)-3))),"n/a",IF(ISNUMBER(INDIRECT(ADDRESS(ROW(D33),COLUMN(D33)-3))),Calculations_actual!$C$4*AVERAGE(A33:D33),"n/a"))</f>
        <v>n/a</v>
      </c>
      <c r="E39" s="81" t="str">
        <f ca="1">IF(ISERROR(INDIRECT(ADDRESS(ROW(E33),COLUMN(E33)-3))),"n/a",IF(ISNUMBER(INDIRECT(ADDRESS(ROW(E33),COLUMN(E33)-3))),Calculations_actual!$C$4*AVERAGE(B33:E33),"n/a"))</f>
        <v>n/a</v>
      </c>
      <c r="F39" s="81">
        <f ca="1">IF(ISERROR(INDIRECT(ADDRESS(ROW(F33),COLUMN(F33)-3))),"n/a",IF(ISNUMBER(INDIRECT(ADDRESS(ROW(F33),COLUMN(F33)-3))),Calculations_actual!$C$4*AVERAGE(C33:F33),"n/a"))</f>
        <v>53.144999999999996</v>
      </c>
      <c r="G39" s="81">
        <f ca="1">IF(ISERROR(INDIRECT(ADDRESS(ROW(G33),COLUMN(G33)-3))),"n/a",IF(ISNUMBER(INDIRECT(ADDRESS(ROW(G33),COLUMN(G33)-3))),Calculations_actual!$C$4*AVERAGE(D33:G33),"n/a"))</f>
        <v>56.362500000000004</v>
      </c>
      <c r="H39" s="81">
        <f ca="1">IF(ISERROR(INDIRECT(ADDRESS(ROW(H33),COLUMN(H33)-3))),"n/a",IF(ISNUMBER(INDIRECT(ADDRESS(ROW(H33),COLUMN(H33)-3))),Calculations_actual!$C$4*AVERAGE(E33:H33),"n/a"))</f>
        <v>58.994999999999997</v>
      </c>
      <c r="I39" s="81">
        <f ca="1">IF(ISERROR(INDIRECT(ADDRESS(ROW(I33),COLUMN(I33)-3))),"n/a",IF(ISNUMBER(INDIRECT(ADDRESS(ROW(I33),COLUMN(I33)-3))),Calculations_actual!$C$4*AVERAGE(F33:I33),"n/a"))</f>
        <v>61.537500000000001</v>
      </c>
      <c r="J39" s="81">
        <f ca="1">IF(ISERROR(INDIRECT(ADDRESS(ROW(J33),COLUMN(J33)-3))),"n/a",IF(ISNUMBER(INDIRECT(ADDRESS(ROW(J33),COLUMN(J33)-3))),Calculations_actual!$C$4*AVERAGE(G33:J33),"n/a"))</f>
        <v>63.540000000000006</v>
      </c>
      <c r="K39" s="81">
        <f ca="1">IF(ISERROR(INDIRECT(ADDRESS(ROW(K33),COLUMN(K33)-3))),"n/a",IF(ISNUMBER(INDIRECT(ADDRESS(ROW(K33),COLUMN(K33)-3))),Calculations_actual!$C$4*AVERAGE(H33:K33),"n/a"))</f>
        <v>65.745000000000019</v>
      </c>
      <c r="L39" s="81">
        <f ca="1">IF(ISERROR(INDIRECT(ADDRESS(ROW(L33),COLUMN(L33)-3))),"n/a",IF(ISNUMBER(INDIRECT(ADDRESS(ROW(L33),COLUMN(L33)-3))),Calculations_actual!$C$4*AVERAGE(I33:L33),"n/a"))</f>
        <v>66.397500000000008</v>
      </c>
      <c r="M39" s="81">
        <f ca="1">IF(ISERROR(INDIRECT(ADDRESS(ROW(M33),COLUMN(M33)-3))),"n/a",IF(ISNUMBER(INDIRECT(ADDRESS(ROW(M33),COLUMN(M33)-3))),Calculations_actual!$C$4*AVERAGE(J33:M33),"n/a"))</f>
        <v>67.185000000000002</v>
      </c>
      <c r="N39" s="81">
        <f ca="1">IF(ISERROR(INDIRECT(ADDRESS(ROW(N33),COLUMN(N33)-3))),"n/a",IF(ISNUMBER(INDIRECT(ADDRESS(ROW(N33),COLUMN(N33)-3))),Calculations_actual!$C$4*AVERAGE(K33:N33),"n/a"))</f>
        <v>69.997500000000002</v>
      </c>
      <c r="O39" s="81">
        <f ca="1">IF(ISERROR(INDIRECT(ADDRESS(ROW(O33),COLUMN(O33)-3))),"n/a",IF(ISNUMBER(INDIRECT(ADDRESS(ROW(O33),COLUMN(O33)-3))),Calculations_actual!$C$4*AVERAGE(L33:O33),"n/a"))</f>
        <v>72.652500000000003</v>
      </c>
      <c r="P39" s="81">
        <f ca="1">IF(ISERROR(INDIRECT(ADDRESS(ROW(P33),COLUMN(P33)-3))),"n/a",IF(ISNUMBER(INDIRECT(ADDRESS(ROW(P33),COLUMN(P33)-3))),Calculations_actual!$C$4*AVERAGE(M33:P33),"n/a"))</f>
        <v>75.532500000000013</v>
      </c>
      <c r="Q39" s="81">
        <f ca="1">IF(ISERROR(INDIRECT(ADDRESS(ROW(Q33),COLUMN(Q33)-3))),"n/a",IF(ISNUMBER(INDIRECT(ADDRESS(ROW(Q33),COLUMN(Q33)-3))),Calculations_actual!$C$4*AVERAGE(N33:Q33),"n/a"))</f>
        <v>78.592500000000001</v>
      </c>
      <c r="R39" s="81">
        <f ca="1">IF(ISERROR(INDIRECT(ADDRESS(ROW(R33),COLUMN(R33)-3))),"n/a",IF(ISNUMBER(INDIRECT(ADDRESS(ROW(R33),COLUMN(R33)-3))),Calculations_actual!$C$4*AVERAGE(O33:R33),"n/a"))</f>
        <v>79.897499999999994</v>
      </c>
      <c r="S39" s="81">
        <f ca="1">IF(ISERROR(INDIRECT(ADDRESS(ROW(S33),COLUMN(S33)-3))),"n/a",IF(ISNUMBER(INDIRECT(ADDRESS(ROW(S33),COLUMN(S33)-3))),Calculations_actual!$C$4*AVERAGE(P33:S33),"n/a"))</f>
        <v>81.85499999999999</v>
      </c>
      <c r="T39" s="81">
        <f ca="1">IF(ISERROR(INDIRECT(ADDRESS(ROW(T33),COLUMN(T33)-3))),"n/a",IF(ISNUMBER(INDIRECT(ADDRESS(ROW(T33),COLUMN(T33)-3))),Calculations_actual!$C$4*AVERAGE(Q33:T33),"n/a"))</f>
        <v>84.982499999999987</v>
      </c>
      <c r="U39" s="81">
        <f ca="1">IF(ISERROR(INDIRECT(ADDRESS(ROW(U33),COLUMN(U33)-3))),"n/a",IF(ISNUMBER(INDIRECT(ADDRESS(ROW(U33),COLUMN(U33)-3))),Calculations_actual!$C$4*AVERAGE(R33:U33),"n/a"))</f>
        <v>89.19</v>
      </c>
      <c r="V39" s="81">
        <f ca="1">IF(ISERROR(INDIRECT(ADDRESS(ROW(V33),COLUMN(V33)-3))),"n/a",IF(ISNUMBER(INDIRECT(ADDRESS(ROW(V33),COLUMN(V33)-3))),Calculations_actual!$C$4*AVERAGE(S33:V33),"n/a"))</f>
        <v>94.162500000000009</v>
      </c>
      <c r="W39" s="81">
        <f ca="1">IF(ISERROR(INDIRECT(ADDRESS(ROW(W33),COLUMN(W33)-3))),"n/a",IF(ISNUMBER(INDIRECT(ADDRESS(ROW(W33),COLUMN(W33)-3))),Calculations_actual!$C$4*AVERAGE(T33:W33),"n/a"))</f>
        <v>100.10249999999999</v>
      </c>
      <c r="X39" s="81">
        <f ca="1">IF(ISERROR(INDIRECT(ADDRESS(ROW(X33),COLUMN(X33)-3))),"n/a",IF(ISNUMBER(INDIRECT(ADDRESS(ROW(X33),COLUMN(X33)-3))),Calculations_actual!$C$4*AVERAGE(U33:X33),"n/a"))</f>
        <v>107.685</v>
      </c>
      <c r="Y39" s="81">
        <f ca="1">IF(ISERROR(INDIRECT(ADDRESS(ROW(Y33),COLUMN(Y33)-3))),"n/a",IF(ISNUMBER(INDIRECT(ADDRESS(ROW(Y33),COLUMN(Y33)-3))),Calculations_actual!$C$4*AVERAGE(V33:Y33),"n/a"))</f>
        <v>114.47999999999999</v>
      </c>
      <c r="Z39" s="81">
        <f ca="1">IF(ISERROR(INDIRECT(ADDRESS(ROW(Z33),COLUMN(Z33)-3))),"n/a",IF(ISNUMBER(INDIRECT(ADDRESS(ROW(Z33),COLUMN(Z33)-3))),Calculations_actual!$C$4*AVERAGE(W33:Z33),"n/a"))</f>
        <v>120.2625</v>
      </c>
      <c r="AA39" s="81">
        <f ca="1">IF(ISERROR(INDIRECT(ADDRESS(ROW(AA33),COLUMN(AA33)-3))),"n/a",IF(ISNUMBER(INDIRECT(ADDRESS(ROW(AA33),COLUMN(AA33)-3))),Calculations_actual!$C$4*AVERAGE(X33:AA33),"n/a"))</f>
        <v>124.74</v>
      </c>
      <c r="AB39" s="81">
        <f ca="1">IF(ISERROR(INDIRECT(ADDRESS(ROW(AB33),COLUMN(AB33)-3))),"n/a",IF(ISNUMBER(INDIRECT(ADDRESS(ROW(AB33),COLUMN(AB33)-3))),Calculations_actual!$C$4*AVERAGE(Y33:AB33),"n/a"))</f>
        <v>125.68499999999999</v>
      </c>
      <c r="AC39" s="81">
        <f ca="1">IF(ISERROR(INDIRECT(ADDRESS(ROW(AC33),COLUMN(AC33)-3))),"n/a",IF(ISNUMBER(INDIRECT(ADDRESS(ROW(AC33),COLUMN(AC33)-3))),Calculations_actual!$C$4*AVERAGE(Z33:AC33),"n/a"))</f>
        <v>127.28250000000001</v>
      </c>
      <c r="AD39" s="81">
        <f ca="1">IF(ISERROR(INDIRECT(ADDRESS(ROW(AD33),COLUMN(AD33)-3))),"n/a",IF(ISNUMBER(INDIRECT(ADDRESS(ROW(AD33),COLUMN(AD33)-3))),Calculations_actual!$C$4*AVERAGE(AA33:AD33),"n/a"))</f>
        <v>129.03749999999999</v>
      </c>
      <c r="AE39" s="81">
        <f ca="1">IF(ISERROR(INDIRECT(ADDRESS(ROW(AE33),COLUMN(AE33)-3))),"n/a",IF(ISNUMBER(INDIRECT(ADDRESS(ROW(AE33),COLUMN(AE33)-3))),Calculations_actual!$C$4*AVERAGE(AB33:AE33),"n/a"))</f>
        <v>130.5</v>
      </c>
      <c r="AF39" s="81">
        <f ca="1">IF(ISERROR(INDIRECT(ADDRESS(ROW(AF33),COLUMN(AF33)-3))),"n/a",IF(ISNUMBER(INDIRECT(ADDRESS(ROW(AF33),COLUMN(AF33)-3))),Calculations_actual!$C$4*AVERAGE(AC33:AF33),"n/a"))</f>
        <v>132.16499999999996</v>
      </c>
      <c r="AG39" s="81">
        <f ca="1">IF(ISERROR(INDIRECT(ADDRESS(ROW(AG33),COLUMN(AG33)-3))),"n/a",IF(ISNUMBER(INDIRECT(ADDRESS(ROW(AG33),COLUMN(AG33)-3))),Calculations_actual!$C$4*AVERAGE(AD33:AG33),"n/a"))</f>
        <v>133.85249999999999</v>
      </c>
      <c r="AH39" s="81">
        <f ca="1">IF(ISERROR(INDIRECT(ADDRESS(ROW(AH33),COLUMN(AH33)-3))),"n/a",IF(ISNUMBER(INDIRECT(ADDRESS(ROW(AH33),COLUMN(AH33)-3))),Calculations_actual!$C$4*AVERAGE(AE33:AH33),"n/a"))</f>
        <v>135.58500000000001</v>
      </c>
      <c r="AI39" s="81">
        <f ca="1">IF(ISERROR(INDIRECT(ADDRESS(ROW(AI33),COLUMN(AI33)-3))),"n/a",IF(ISNUMBER(INDIRECT(ADDRESS(ROW(AI33),COLUMN(AI33)-3))),Calculations_actual!$C$4*AVERAGE(AF33:AI33),"n/a"))</f>
        <v>137.29500000000002</v>
      </c>
      <c r="AJ39" s="81">
        <f ca="1">IF(ISERROR(INDIRECT(ADDRESS(ROW(AJ33),COLUMN(AJ33)-3))),"n/a",IF(ISNUMBER(INDIRECT(ADDRESS(ROW(AJ33),COLUMN(AJ33)-3))),Calculations_actual!$C$4*AVERAGE(AG33:AJ33),"n/a"))</f>
        <v>139.13999999999999</v>
      </c>
      <c r="AK39" s="81">
        <f ca="1">IF(ISERROR(INDIRECT(ADDRESS(ROW(AK33),COLUMN(AK33)-3))),"n/a",IF(ISNUMBER(INDIRECT(ADDRESS(ROW(AK33),COLUMN(AK33)-3))),Calculations_actual!$C$4*AVERAGE(AH33:AK33),"n/a"))</f>
        <v>141.32249999999999</v>
      </c>
      <c r="AL39" s="81">
        <f ca="1">IF(ISERROR(INDIRECT(ADDRESS(ROW(AL33),COLUMN(AL33)-3))),"n/a",IF(ISNUMBER(INDIRECT(ADDRESS(ROW(AL33),COLUMN(AL33)-3))),Calculations_actual!$C$4*AVERAGE(AI33:AL33),"n/a"))</f>
        <v>143.32500000000002</v>
      </c>
      <c r="AM39" s="81">
        <f ca="1">IF(ISERROR(INDIRECT(ADDRESS(ROW(AM33),COLUMN(AM33)-3))),"n/a",IF(ISNUMBER(INDIRECT(ADDRESS(ROW(AM33),COLUMN(AM33)-3))),Calculations_actual!$C$4*AVERAGE(AJ33:AM33),"n/a"))</f>
        <v>145.7775</v>
      </c>
      <c r="AN39" s="81">
        <f ca="1">IF(ISERROR(INDIRECT(ADDRESS(ROW(AN33),COLUMN(AN33)-3))),"n/a",IF(ISNUMBER(INDIRECT(ADDRESS(ROW(AN33),COLUMN(AN33)-3))),Calculations_actual!$C$4*AVERAGE(AK33:AN33),"n/a"))</f>
        <v>148.88250000000002</v>
      </c>
      <c r="AO39" s="81">
        <f ca="1">IF(ISERROR(INDIRECT(ADDRESS(ROW(AO33),COLUMN(AO33)-3))),"n/a",IF(ISNUMBER(INDIRECT(ADDRESS(ROW(AO33),COLUMN(AO33)-3))),Calculations_actual!$C$4*AVERAGE(AL33:AO33),"n/a"))</f>
        <v>153.5625</v>
      </c>
      <c r="AP39" s="81">
        <f ca="1">IF(ISERROR(INDIRECT(ADDRESS(ROW(AP33),COLUMN(AP33)-3))),"n/a",IF(ISNUMBER(INDIRECT(ADDRESS(ROW(AP33),COLUMN(AP33)-3))),Calculations_actual!$C$4*AVERAGE(AM33:AP33),"n/a"))</f>
        <v>158.715</v>
      </c>
      <c r="AQ39" s="81">
        <f ca="1">IF(ISERROR(INDIRECT(ADDRESS(ROW(AQ33),COLUMN(AQ33)-3))),"n/a",IF(ISNUMBER(INDIRECT(ADDRESS(ROW(AQ33),COLUMN(AQ33)-3))),Calculations_actual!$C$4*AVERAGE(AN33:AQ33),"n/a"))</f>
        <v>164.85750000000002</v>
      </c>
      <c r="AR39" s="81">
        <f ca="1">IF(ISERROR(INDIRECT(ADDRESS(ROW(AR33),COLUMN(AR33)-3))),"n/a",IF(ISNUMBER(INDIRECT(ADDRESS(ROW(AR33),COLUMN(AR33)-3))),Calculations_actual!$C$4*AVERAGE(AO33:AR33),"n/a"))</f>
        <v>171.495</v>
      </c>
      <c r="AS39" s="81">
        <f ca="1">IF(ISERROR(INDIRECT(ADDRESS(ROW(AS33),COLUMN(AS33)-3))),"n/a",IF(ISNUMBER(INDIRECT(ADDRESS(ROW(AS33),COLUMN(AS33)-3))),Calculations_actual!$C$4*AVERAGE(AP33:AS33),"n/a"))</f>
        <v>181.32750000000001</v>
      </c>
      <c r="AT39" s="81">
        <f ca="1">IF(ISERROR(INDIRECT(ADDRESS(ROW(AT33),COLUMN(AT33)-3))),"n/a",IF(ISNUMBER(INDIRECT(ADDRESS(ROW(AT33),COLUMN(AT33)-3))),Calculations_actual!$C$4*AVERAGE(AQ33:AT33),"n/a"))</f>
        <v>190.32749999999999</v>
      </c>
      <c r="AU39" s="81">
        <f ca="1">IF(ISERROR(INDIRECT(ADDRESS(ROW(AU33),COLUMN(AU33)-3))),"n/a",IF(ISNUMBER(INDIRECT(ADDRESS(ROW(AU33),COLUMN(AU33)-3))),Calculations_actual!$C$4*AVERAGE(AR33:AU33),"n/a"))</f>
        <v>198.13499999999999</v>
      </c>
      <c r="AV39" s="81">
        <f ca="1">IF(ISERROR(INDIRECT(ADDRESS(ROW(AV33),COLUMN(AV33)-3))),"n/a",IF(ISNUMBER(INDIRECT(ADDRESS(ROW(AV33),COLUMN(AV33)-3))),Calculations_actual!$C$4*AVERAGE(AS33:AV33),"n/a"))</f>
        <v>204.79500000000002</v>
      </c>
      <c r="AW39" s="81">
        <f ca="1">IF(ISERROR(INDIRECT(ADDRESS(ROW(AW33),COLUMN(AW33)-3))),"n/a",IF(ISNUMBER(INDIRECT(ADDRESS(ROW(AW33),COLUMN(AW33)-3))),Calculations_actual!$C$4*AVERAGE(AT33:AW33),"n/a"))</f>
        <v>208.755</v>
      </c>
      <c r="AX39" s="81">
        <f ca="1">IF(ISERROR(INDIRECT(ADDRESS(ROW(AX33),COLUMN(AX33)-3))),"n/a",IF(ISNUMBER(INDIRECT(ADDRESS(ROW(AX33),COLUMN(AX33)-3))),Calculations_actual!$C$4*AVERAGE(AU33:AX33),"n/a"))</f>
        <v>212.94</v>
      </c>
      <c r="AY39" s="81">
        <f ca="1">IF(ISERROR(INDIRECT(ADDRESS(ROW(AY33),COLUMN(AY33)-3))),"n/a",IF(ISNUMBER(INDIRECT(ADDRESS(ROW(AY33),COLUMN(AY33)-3))),Calculations_actual!$C$4*AVERAGE(AV33:AY33),"n/a"))</f>
        <v>217.07999999999998</v>
      </c>
      <c r="AZ39" s="81">
        <f ca="1">IF(ISERROR(INDIRECT(ADDRESS(ROW(AZ33),COLUMN(AZ33)-3))),"n/a",IF(ISNUMBER(INDIRECT(ADDRESS(ROW(AZ33),COLUMN(AZ33)-3))),Calculations_actual!$C$4*AVERAGE(AW33:AZ33),"n/a"))</f>
        <v>222.61500000000001</v>
      </c>
      <c r="BA39" s="81">
        <f ca="1">IF(ISERROR(INDIRECT(ADDRESS(ROW(BA33),COLUMN(BA33)-3))),"n/a",IF(ISNUMBER(INDIRECT(ADDRESS(ROW(BA33),COLUMN(BA33)-3))),Calculations_actual!$C$4*AVERAGE(AX33:BA33),"n/a"))</f>
        <v>227.74499999999998</v>
      </c>
      <c r="BB39" s="81">
        <f ca="1">IF(ISERROR(INDIRECT(ADDRESS(ROW(BB33),COLUMN(BB33)-3))),"n/a",IF(ISNUMBER(INDIRECT(ADDRESS(ROW(BB33),COLUMN(BB33)-3))),Calculations_actual!$C$4*AVERAGE(AY33:BB33),"n/a"))</f>
        <v>235.82249999999999</v>
      </c>
      <c r="BC39" s="81">
        <f ca="1">IF(ISERROR(INDIRECT(ADDRESS(ROW(BC33),COLUMN(BC33)-3))),"n/a",IF(ISNUMBER(INDIRECT(ADDRESS(ROW(BC33),COLUMN(BC33)-3))),Calculations_actual!$C$4*AVERAGE(AZ33:BC33),"n/a"))</f>
        <v>243.09000000000003</v>
      </c>
      <c r="BD39" s="81">
        <f ca="1">IF(ISERROR(INDIRECT(ADDRESS(ROW(BD33),COLUMN(BD33)-3))),"n/a",IF(ISNUMBER(INDIRECT(ADDRESS(ROW(BD33),COLUMN(BD33)-3))),Calculations_actual!$C$4*AVERAGE(BA33:BD33),"n/a"))</f>
        <v>249.95250000000001</v>
      </c>
      <c r="BE39" s="81">
        <f ca="1">IF(ISERROR(INDIRECT(ADDRESS(ROW(BE33),COLUMN(BE33)-3))),"n/a",IF(ISNUMBER(INDIRECT(ADDRESS(ROW(BE33),COLUMN(BE33)-3))),Calculations_actual!$C$4*AVERAGE(BB33:BE33),"n/a"))</f>
        <v>251.91</v>
      </c>
      <c r="BF39" s="81">
        <f ca="1">IF(ISERROR(INDIRECT(ADDRESS(ROW(BF33),COLUMN(BF33)-3))),"n/a",IF(ISNUMBER(INDIRECT(ADDRESS(ROW(BF33),COLUMN(BF33)-3))),Calculations_actual!$C$4*AVERAGE(BC33:BF33),"n/a"))</f>
        <v>250.9425</v>
      </c>
      <c r="BG39" s="81">
        <f ca="1">IF(ISERROR(INDIRECT(ADDRESS(ROW(BG33),COLUMN(BG33)-3))),"n/a",IF(ISNUMBER(INDIRECT(ADDRESS(ROW(BG33),COLUMN(BG33)-3))),Calculations_actual!$C$4*AVERAGE(BD33:BG33),"n/a"))</f>
        <v>250.60500000000005</v>
      </c>
      <c r="BH39" s="81">
        <f ca="1">IF(ISERROR(INDIRECT(ADDRESS(ROW(BH33),COLUMN(BH33)-3))),"n/a",IF(ISNUMBER(INDIRECT(ADDRESS(ROW(BH33),COLUMN(BH33)-3))),Calculations_actual!$C$4*AVERAGE(BE33:BH33),"n/a"))</f>
        <v>249.54749999999999</v>
      </c>
      <c r="BI39" s="81">
        <f ca="1">IF(ISERROR(INDIRECT(ADDRESS(ROW(BI33),COLUMN(BI33)-3))),"n/a",IF(ISNUMBER(INDIRECT(ADDRESS(ROW(BI33),COLUMN(BI33)-3))),Calculations_actual!$C$4*AVERAGE(BF33:BI33),"n/a"))</f>
        <v>250.04249999999999</v>
      </c>
      <c r="BJ39" s="81">
        <f ca="1">IF(ISERROR(INDIRECT(ADDRESS(ROW(BJ33),COLUMN(BJ33)-3))),"n/a",IF(ISNUMBER(INDIRECT(ADDRESS(ROW(BJ33),COLUMN(BJ33)-3))),Calculations_actual!$C$4*AVERAGE(BG33:BJ33),"n/a"))</f>
        <v>251.59499999999997</v>
      </c>
      <c r="BK39" s="81">
        <f ca="1">IF(ISERROR(INDIRECT(ADDRESS(ROW(BK33),COLUMN(BK33)-3))),"n/a",IF(ISNUMBER(INDIRECT(ADDRESS(ROW(BK33),COLUMN(BK33)-3))),Calculations_actual!$C$4*AVERAGE(BH33:BK33),"n/a"))</f>
        <v>254.67750000000004</v>
      </c>
      <c r="BL39" s="81">
        <f ca="1">IF(ISERROR(INDIRECT(ADDRESS(ROW(BL33),COLUMN(BL33)-3))),"n/a",IF(ISNUMBER(INDIRECT(ADDRESS(ROW(BL33),COLUMN(BL33)-3))),Calculations_actual!$C$4*AVERAGE(BI33:BL33),"n/a"))</f>
        <v>257.71500000000003</v>
      </c>
      <c r="BM39" s="81">
        <f ca="1">IF(ISERROR(INDIRECT(ADDRESS(ROW(BM33),COLUMN(BM33)-3))),"n/a",IF(ISNUMBER(INDIRECT(ADDRESS(ROW(BM33),COLUMN(BM33)-3))),Calculations_actual!$C$4*AVERAGE(BJ33:BM33),"n/a"))</f>
        <v>261.58500000000004</v>
      </c>
      <c r="BN39" s="81">
        <f ca="1">IF(ISERROR(INDIRECT(ADDRESS(ROW(BN33),COLUMN(BN33)-3))),"n/a",IF(ISNUMBER(INDIRECT(ADDRESS(ROW(BN33),COLUMN(BN33)-3))),Calculations_actual!$C$4*AVERAGE(BK33:BN33),"n/a"))</f>
        <v>264.33000000000004</v>
      </c>
      <c r="BO39" s="81">
        <f ca="1">IF(ISERROR(INDIRECT(ADDRESS(ROW(BO33),COLUMN(BO33)-3))),"n/a",IF(ISNUMBER(INDIRECT(ADDRESS(ROW(BO33),COLUMN(BO33)-3))),Calculations_actual!$C$4*AVERAGE(BL33:BO33),"n/a"))</f>
        <v>267.25500000000005</v>
      </c>
      <c r="BP39" s="81">
        <f ca="1">IF(ISERROR(INDIRECT(ADDRESS(ROW(BP33),COLUMN(BP33)-3))),"n/a",IF(ISNUMBER(INDIRECT(ADDRESS(ROW(BP33),COLUMN(BP33)-3))),Calculations_actual!$C$4*AVERAGE(BM33:BP33),"n/a"))</f>
        <v>270.81</v>
      </c>
      <c r="BQ39" s="81">
        <f ca="1">IF(ISERROR(INDIRECT(ADDRESS(ROW(BQ33),COLUMN(BQ33)-3))),"n/a",IF(ISNUMBER(INDIRECT(ADDRESS(ROW(BQ33),COLUMN(BQ33)-3))),Calculations_actual!$C$4*AVERAGE(BN33:BQ33),"n/a"))</f>
        <v>274.81500000000005</v>
      </c>
      <c r="BR39" s="81">
        <f ca="1">IF(ISERROR(INDIRECT(ADDRESS(ROW(BR33),COLUMN(BR33)-3))),"n/a",IF(ISNUMBER(INDIRECT(ADDRESS(ROW(BR33),COLUMN(BR33)-3))),Calculations_actual!$C$4*AVERAGE(BO33:BR33),"n/a"))</f>
        <v>278.73</v>
      </c>
      <c r="BS39" s="81">
        <f ca="1">IF(ISERROR(INDIRECT(ADDRESS(ROW(BS33),COLUMN(BS33)-3))),"n/a",IF(ISNUMBER(INDIRECT(ADDRESS(ROW(BS33),COLUMN(BS33)-3))),Calculations_actual!$C$4*AVERAGE(BP33:BS33),"n/a"))</f>
        <v>281.27249999999998</v>
      </c>
      <c r="BT39" s="81">
        <f ca="1">IF(ISERROR(INDIRECT(ADDRESS(ROW(BT33),COLUMN(BT33)-3))),"n/a",IF(ISNUMBER(INDIRECT(ADDRESS(ROW(BT33),COLUMN(BT33)-3))),Calculations_actual!$C$4*AVERAGE(BQ33:BT33),"n/a"))</f>
        <v>283.77</v>
      </c>
      <c r="BU39" s="81">
        <f ca="1">IF(ISERROR(INDIRECT(ADDRESS(ROW(BU33),COLUMN(BU33)-3))),"n/a",IF(ISNUMBER(INDIRECT(ADDRESS(ROW(BU33),COLUMN(BU33)-3))),Calculations_actual!$C$4*AVERAGE(BR33:BU33),"n/a"))</f>
        <v>285.05249999999995</v>
      </c>
      <c r="BV39" s="81">
        <f ca="1">IF(ISERROR(INDIRECT(ADDRESS(ROW(BV33),COLUMN(BV33)-3))),"n/a",IF(ISNUMBER(INDIRECT(ADDRESS(ROW(BV33),COLUMN(BV33)-3))),Calculations_actual!$C$4*AVERAGE(BS33:BV33),"n/a"))</f>
        <v>286.65000000000003</v>
      </c>
      <c r="BW39" s="81">
        <f ca="1">IF(ISERROR(INDIRECT(ADDRESS(ROW(BW33),COLUMN(BW33)-3))),"n/a",IF(ISNUMBER(INDIRECT(ADDRESS(ROW(BW33),COLUMN(BW33)-3))),Calculations_actual!$C$4*AVERAGE(BT33:BW33),"n/a"))</f>
        <v>291.12750000000005</v>
      </c>
      <c r="BX39" s="81">
        <f ca="1">IF(ISERROR(INDIRECT(ADDRESS(ROW(BX33),COLUMN(BX33)-3))),"n/a",IF(ISNUMBER(INDIRECT(ADDRESS(ROW(BX33),COLUMN(BX33)-3))),Calculations_actual!$C$4*AVERAGE(BU33:BX33),"n/a"))</f>
        <v>294.97500000000002</v>
      </c>
      <c r="BY39" s="81">
        <f ca="1">IF(ISERROR(INDIRECT(ADDRESS(ROW(BY33),COLUMN(BY33)-3))),"n/a",IF(ISNUMBER(INDIRECT(ADDRESS(ROW(BY33),COLUMN(BY33)-3))),Calculations_actual!$C$4*AVERAGE(BV33:BY33),"n/a"))</f>
        <v>299.34000000000003</v>
      </c>
      <c r="BZ39" s="81">
        <f ca="1">IF(ISERROR(INDIRECT(ADDRESS(ROW(BZ33),COLUMN(BZ33)-3))),"n/a",IF(ISNUMBER(INDIRECT(ADDRESS(ROW(BZ33),COLUMN(BZ33)-3))),Calculations_actual!$C$4*AVERAGE(BW33:BZ33),"n/a"))</f>
        <v>303.77249999999998</v>
      </c>
      <c r="CA39" s="81">
        <f ca="1">IF(ISERROR(INDIRECT(ADDRESS(ROW(CA33),COLUMN(CA33)-3))),"n/a",IF(ISNUMBER(INDIRECT(ADDRESS(ROW(CA33),COLUMN(CA33)-3))),Calculations_actual!$C$4*AVERAGE(BX33:CA33),"n/a"))</f>
        <v>308.4975</v>
      </c>
      <c r="CB39" s="81">
        <f ca="1">IF(ISERROR(INDIRECT(ADDRESS(ROW(CB33),COLUMN(CB33)-3))),"n/a",IF(ISNUMBER(INDIRECT(ADDRESS(ROW(CB33),COLUMN(CB33)-3))),Calculations_actual!$C$4*AVERAGE(BY33:CB33),"n/a"))</f>
        <v>313.67250000000001</v>
      </c>
      <c r="CC39" s="81">
        <f ca="1">IF(ISERROR(INDIRECT(ADDRESS(ROW(CC33),COLUMN(CC33)-3))),"n/a",IF(ISNUMBER(INDIRECT(ADDRESS(ROW(CC33),COLUMN(CC33)-3))),Calculations_actual!$C$4*AVERAGE(BZ33:CC33),"n/a"))</f>
        <v>319.29750000000001</v>
      </c>
      <c r="CD39" s="81">
        <f ca="1">IF(ISERROR(INDIRECT(ADDRESS(ROW(CD33),COLUMN(CD33)-3))),"n/a",IF(ISNUMBER(INDIRECT(ADDRESS(ROW(CD33),COLUMN(CD33)-3))),Calculations_actual!$C$4*AVERAGE(CA33:CD33),"n/a"))</f>
        <v>325.89000000000004</v>
      </c>
      <c r="CE39" s="81">
        <f ca="1">IF(ISERROR(INDIRECT(ADDRESS(ROW(CE33),COLUMN(CE33)-3))),"n/a",IF(ISNUMBER(INDIRECT(ADDRESS(ROW(CE33),COLUMN(CE33)-3))),Calculations_actual!$C$4*AVERAGE(CB33:CE33),"n/a"))</f>
        <v>332.25750000000005</v>
      </c>
      <c r="CF39" s="81">
        <f ca="1">IF(ISERROR(INDIRECT(ADDRESS(ROW(CF33),COLUMN(CF33)-3))),"n/a",IF(ISNUMBER(INDIRECT(ADDRESS(ROW(CF33),COLUMN(CF33)-3))),Calculations_actual!$C$4*AVERAGE(CC33:CF33),"n/a"))</f>
        <v>339.34500000000003</v>
      </c>
      <c r="CG39" s="81">
        <f ca="1">IF(ISERROR(INDIRECT(ADDRESS(ROW(CG33),COLUMN(CG33)-3))),"n/a",IF(ISNUMBER(INDIRECT(ADDRESS(ROW(CG33),COLUMN(CG33)-3))),Calculations_actual!$C$4*AVERAGE(CD33:CG33),"n/a"))</f>
        <v>346.41</v>
      </c>
      <c r="CH39" s="81">
        <f ca="1">IF(ISERROR(INDIRECT(ADDRESS(ROW(CH33),COLUMN(CH33)-3))),"n/a",IF(ISNUMBER(INDIRECT(ADDRESS(ROW(CH33),COLUMN(CH33)-3))),Calculations_actual!$C$4*AVERAGE(CE33:CH33),"n/a"))</f>
        <v>354.51</v>
      </c>
      <c r="CI39" s="81">
        <f ca="1">IF(ISERROR(INDIRECT(ADDRESS(ROW(CI33),COLUMN(CI33)-3))),"n/a",IF(ISNUMBER(INDIRECT(ADDRESS(ROW(CI33),COLUMN(CI33)-3))),Calculations_actual!$C$4*AVERAGE(CF33:CI33),"n/a"))</f>
        <v>363.64499999999998</v>
      </c>
      <c r="CJ39" s="81">
        <f ca="1">IF(ISERROR(INDIRECT(ADDRESS(ROW(CJ33),COLUMN(CJ33)-3))),"n/a",IF(ISNUMBER(INDIRECT(ADDRESS(ROW(CJ33),COLUMN(CJ33)-3))),Calculations_actual!$C$4*AVERAGE(CG33:CJ33),"n/a"))</f>
        <v>373.54500000000002</v>
      </c>
      <c r="CK39" s="81">
        <f ca="1">IF(ISERROR(INDIRECT(ADDRESS(ROW(CK33),COLUMN(CK33)-3))),"n/a",IF(ISNUMBER(INDIRECT(ADDRESS(ROW(CK33),COLUMN(CK33)-3))),Calculations_actual!$C$4*AVERAGE(CH33:CK33),"n/a"))</f>
        <v>382.995</v>
      </c>
      <c r="CL39" s="81">
        <f ca="1">IF(ISERROR(INDIRECT(ADDRESS(ROW(CL33),COLUMN(CL33)-3))),"n/a",IF(ISNUMBER(INDIRECT(ADDRESS(ROW(CL33),COLUMN(CL33)-3))),Calculations_actual!$C$4*AVERAGE(CI33:CL33),"n/a"))</f>
        <v>392.48999999999995</v>
      </c>
      <c r="CM39" s="81">
        <f ca="1">IF(ISERROR(INDIRECT(ADDRESS(ROW(CM33),COLUMN(CM33)-3))),"n/a",IF(ISNUMBER(INDIRECT(ADDRESS(ROW(CM33),COLUMN(CM33)-3))),Calculations_actual!$C$4*AVERAGE(CJ33:CM33),"n/a"))</f>
        <v>403.53750000000002</v>
      </c>
      <c r="CN39" s="81">
        <f ca="1">IF(ISERROR(INDIRECT(ADDRESS(ROW(CN33),COLUMN(CN33)-3))),"n/a",IF(ISNUMBER(INDIRECT(ADDRESS(ROW(CN33),COLUMN(CN33)-3))),Calculations_actual!$C$4*AVERAGE(CK33:CN33),"n/a"))</f>
        <v>414.33750000000003</v>
      </c>
      <c r="CO39" s="81">
        <f ca="1">IF(ISERROR(INDIRECT(ADDRESS(ROW(CO33),COLUMN(CO33)-3))),"n/a",IF(ISNUMBER(INDIRECT(ADDRESS(ROW(CO33),COLUMN(CO33)-3))),Calculations_actual!$C$4*AVERAGE(CL33:CO33),"n/a"))</f>
        <v>425.52</v>
      </c>
      <c r="CP39" s="81">
        <f ca="1">IF(ISERROR(INDIRECT(ADDRESS(ROW(CP33),COLUMN(CP33)-3))),"n/a",IF(ISNUMBER(INDIRECT(ADDRESS(ROW(CP33),COLUMN(CP33)-3))),Calculations_actual!$C$4*AVERAGE(CM33:CP33),"n/a"))</f>
        <v>434.56500000000005</v>
      </c>
      <c r="CQ39" s="81">
        <f ca="1">IF(ISERROR(INDIRECT(ADDRESS(ROW(CQ33),COLUMN(CQ33)-3))),"n/a",IF(ISNUMBER(INDIRECT(ADDRESS(ROW(CQ33),COLUMN(CQ33)-3))),Calculations_actual!$C$4*AVERAGE(CN33:CQ33),"n/a"))</f>
        <v>439.89750000000004</v>
      </c>
      <c r="CR39" s="81">
        <f ca="1">IF(ISERROR(INDIRECT(ADDRESS(ROW(CR33),COLUMN(CR33)-3))),"n/a",IF(ISNUMBER(INDIRECT(ADDRESS(ROW(CR33),COLUMN(CR33)-3))),Calculations_actual!$C$4*AVERAGE(CO33:CR33),"n/a"))</f>
        <v>444.28499999999997</v>
      </c>
      <c r="CS39" s="81">
        <f ca="1">IF(ISERROR(INDIRECT(ADDRESS(ROW(CS33),COLUMN(CS33)-3))),"n/a",IF(ISNUMBER(INDIRECT(ADDRESS(ROW(CS33),COLUMN(CS33)-3))),Calculations_actual!$C$4*AVERAGE(CP33:CS33),"n/a"))</f>
        <v>448.2</v>
      </c>
      <c r="CT39" s="81">
        <f ca="1">IF(ISERROR(INDIRECT(ADDRESS(ROW(CT33),COLUMN(CT33)-3))),"n/a",IF(ISNUMBER(INDIRECT(ADDRESS(ROW(CT33),COLUMN(CT33)-3))),Calculations_actual!$C$4*AVERAGE(CQ33:CT33),"n/a"))</f>
        <v>451.84499999999997</v>
      </c>
      <c r="CU39" s="81">
        <f ca="1">IF(ISERROR(INDIRECT(ADDRESS(ROW(CU33),COLUMN(CU33)-3))),"n/a",IF(ISNUMBER(INDIRECT(ADDRESS(ROW(CU33),COLUMN(CU33)-3))),Calculations_actual!$C$4*AVERAGE(CR33:CU33),"n/a"))</f>
        <v>454.79250000000002</v>
      </c>
      <c r="CV39" s="81">
        <f ca="1">IF(ISERROR(INDIRECT(ADDRESS(ROW(CV33),COLUMN(CV33)-3))),"n/a",IF(ISNUMBER(INDIRECT(ADDRESS(ROW(CV33),COLUMN(CV33)-3))),Calculations_actual!$C$4*AVERAGE(CS33:CV33),"n/a"))</f>
        <v>456.72750000000002</v>
      </c>
      <c r="CW39" s="81">
        <f ca="1">IF(ISERROR(INDIRECT(ADDRESS(ROW(CW33),COLUMN(CW33)-3))),"n/a",IF(ISNUMBER(INDIRECT(ADDRESS(ROW(CW33),COLUMN(CW33)-3))),Calculations_actual!$C$4*AVERAGE(CT33:CW33),"n/a"))</f>
        <v>458.23500000000001</v>
      </c>
      <c r="CX39" s="81">
        <f ca="1">IF(ISERROR(INDIRECT(ADDRESS(ROW(CX33),COLUMN(CX33)-3))),"n/a",IF(ISNUMBER(INDIRECT(ADDRESS(ROW(CX33),COLUMN(CX33)-3))),Calculations_actual!$C$4*AVERAGE(CU33:CX33),"n/a"))</f>
        <v>460.64250000000004</v>
      </c>
      <c r="CY39" s="81">
        <f ca="1">IF(ISERROR(INDIRECT(ADDRESS(ROW(CY33),COLUMN(CY33)-3))),"n/a",IF(ISNUMBER(INDIRECT(ADDRESS(ROW(CY33),COLUMN(CY33)-3))),Calculations_actual!$C$4*AVERAGE(CV33:CY33),"n/a"))</f>
        <v>464.66999999999996</v>
      </c>
      <c r="CZ39" s="81">
        <f ca="1">IF(ISERROR(INDIRECT(ADDRESS(ROW(CZ33),COLUMN(CZ33)-3))),"n/a",IF(ISNUMBER(INDIRECT(ADDRESS(ROW(CZ33),COLUMN(CZ33)-3))),Calculations_actual!$C$4*AVERAGE(CW33:CZ33),"n/a"))</f>
        <v>469.77750000000003</v>
      </c>
      <c r="DA39" s="81">
        <f ca="1">IF(ISERROR(INDIRECT(ADDRESS(ROW(DA33),COLUMN(DA33)-3))),"n/a",IF(ISNUMBER(INDIRECT(ADDRESS(ROW(DA33),COLUMN(DA33)-3))),Calculations_actual!$C$4*AVERAGE(CX33:DA33),"n/a"))</f>
        <v>475.29</v>
      </c>
      <c r="DB39" s="81">
        <f ca="1">IF(ISERROR(INDIRECT(ADDRESS(ROW(DB33),COLUMN(DB33)-3))),"n/a",IF(ISNUMBER(INDIRECT(ADDRESS(ROW(DB33),COLUMN(DB33)-3))),Calculations_actual!$C$4*AVERAGE(CY33:DB33),"n/a"))</f>
        <v>480.46500000000003</v>
      </c>
      <c r="DC39" s="81">
        <f ca="1">IF(ISERROR(INDIRECT(ADDRESS(ROW(DC33),COLUMN(DC33)-3))),"n/a",IF(ISNUMBER(INDIRECT(ADDRESS(ROW(DC33),COLUMN(DC33)-3))),Calculations_actual!$C$4*AVERAGE(CZ33:DC33),"n/a"))</f>
        <v>485.55000000000013</v>
      </c>
      <c r="DD39" s="81">
        <f ca="1">IF(ISERROR(INDIRECT(ADDRESS(ROW(DD33),COLUMN(DD33)-3))),"n/a",IF(ISNUMBER(INDIRECT(ADDRESS(ROW(DD33),COLUMN(DD33)-3))),Calculations_actual!$C$4*AVERAGE(DA33:DD33),"n/a"))</f>
        <v>490.2075000000001</v>
      </c>
      <c r="DE39" s="81">
        <f ca="1">IF(ISERROR(INDIRECT(ADDRESS(ROW(DE33),COLUMN(DE33)-3))),"n/a",IF(ISNUMBER(INDIRECT(ADDRESS(ROW(DE33),COLUMN(DE33)-3))),Calculations_actual!$C$4*AVERAGE(DB33:DE33),"n/a"))</f>
        <v>494.34750000000008</v>
      </c>
      <c r="DF39" s="81">
        <f ca="1">IF(ISERROR(INDIRECT(ADDRESS(ROW(DF33),COLUMN(DF33)-3))),"n/a",IF(ISNUMBER(INDIRECT(ADDRESS(ROW(DF33),COLUMN(DF33)-3))),Calculations_actual!$C$4*AVERAGE(DC33:DF33),"n/a"))</f>
        <v>497.9475000000001</v>
      </c>
      <c r="DG39" s="81">
        <f ca="1">IF(ISERROR(INDIRECT(ADDRESS(ROW(DG33),COLUMN(DG33)-3))),"n/a",IF(ISNUMBER(INDIRECT(ADDRESS(ROW(DG33),COLUMN(DG33)-3))),Calculations_actual!$C$4*AVERAGE(DD33:DG33),"n/a"))</f>
        <v>500.73750000000001</v>
      </c>
      <c r="DH39" s="81">
        <f ca="1">IF(ISERROR(INDIRECT(ADDRESS(ROW(DH33),COLUMN(DH33)-3))),"n/a",IF(ISNUMBER(INDIRECT(ADDRESS(ROW(DH33),COLUMN(DH33)-3))),Calculations_actual!$C$4*AVERAGE(DE33:DH33),"n/a"))</f>
        <v>503.12250000000012</v>
      </c>
      <c r="DI39" s="81">
        <f ca="1">IF(ISERROR(INDIRECT(ADDRESS(ROW(DI33),COLUMN(DI33)-3))),"n/a",IF(ISNUMBER(INDIRECT(ADDRESS(ROW(DI33),COLUMN(DI33)-3))),Calculations_actual!$C$4*AVERAGE(DF33:DI33),"n/a"))</f>
        <v>505.8225000000001</v>
      </c>
      <c r="DJ39" s="81">
        <f ca="1">IF(ISERROR(INDIRECT(ADDRESS(ROW(DJ33),COLUMN(DJ33)-3))),"n/a",IF(ISNUMBER(INDIRECT(ADDRESS(ROW(DJ33),COLUMN(DJ33)-3))),Calculations_actual!$C$4*AVERAGE(DG33:DJ33),"n/a"))</f>
        <v>508.83750000000003</v>
      </c>
      <c r="DK39" s="81">
        <f ca="1">IF(ISERROR(INDIRECT(ADDRESS(ROW(DK33),COLUMN(DK33)-3))),"n/a",IF(ISNUMBER(INDIRECT(ADDRESS(ROW(DK33),COLUMN(DK33)-3))),Calculations_actual!$C$4*AVERAGE(DH33:DK33),"n/a"))</f>
        <v>511.875</v>
      </c>
      <c r="DL39" s="81">
        <f ca="1">IF(ISERROR(INDIRECT(ADDRESS(ROW(DL33),COLUMN(DL33)-3))),"n/a",IF(ISNUMBER(INDIRECT(ADDRESS(ROW(DL33),COLUMN(DL33)-3))),Calculations_actual!$C$4*AVERAGE(DI33:DL33),"n/a"))</f>
        <v>515.45249999999999</v>
      </c>
      <c r="DM39" s="81">
        <f ca="1">IF(ISERROR(INDIRECT(ADDRESS(ROW(DM33),COLUMN(DM33)-3))),"n/a",IF(ISNUMBER(INDIRECT(ADDRESS(ROW(DM33),COLUMN(DM33)-3))),Calculations_actual!$C$4*AVERAGE(DJ33:DM33),"n/a"))</f>
        <v>519.75</v>
      </c>
      <c r="DN39" s="81">
        <f ca="1">IF(ISERROR(INDIRECT(ADDRESS(ROW(DN33),COLUMN(DN33)-3))),"n/a",IF(ISNUMBER(INDIRECT(ADDRESS(ROW(DN33),COLUMN(DN33)-3))),Calculations_actual!$C$4*AVERAGE(DK33:DN33),"n/a"))</f>
        <v>523.95749999999998</v>
      </c>
      <c r="DO39" s="81">
        <f ca="1">IF(ISERROR(INDIRECT(ADDRESS(ROW(DO33),COLUMN(DO33)-3))),"n/a",IF(ISNUMBER(INDIRECT(ADDRESS(ROW(DO33),COLUMN(DO33)-3))),Calculations_actual!$C$4*AVERAGE(DL33:DO33),"n/a"))</f>
        <v>527.89499999999998</v>
      </c>
      <c r="DP39" s="81">
        <f ca="1">IF(ISERROR(INDIRECT(ADDRESS(ROW(DP33),COLUMN(DP33)-3))),"n/a",IF(ISNUMBER(INDIRECT(ADDRESS(ROW(DP33),COLUMN(DP33)-3))),Calculations_actual!$C$4*AVERAGE(DM33:DP33),"n/a"))</f>
        <v>531.78750000000002</v>
      </c>
      <c r="DQ39" s="81">
        <f ca="1">IF(ISERROR(INDIRECT(ADDRESS(ROW(DQ33),COLUMN(DQ33)-3))),"n/a",IF(ISNUMBER(INDIRECT(ADDRESS(ROW(DQ33),COLUMN(DQ33)-3))),Calculations_actual!$C$4*AVERAGE(DN33:DQ33),"n/a"))</f>
        <v>535.31999999999994</v>
      </c>
      <c r="DR39" s="81">
        <f ca="1">IF(ISERROR(INDIRECT(ADDRESS(ROW(DR33),COLUMN(DR33)-3))),"n/a",IF(ISNUMBER(INDIRECT(ADDRESS(ROW(DR33),COLUMN(DR33)-3))),Calculations_actual!$C$4*AVERAGE(DO33:DR33),"n/a"))</f>
        <v>539.03250000000003</v>
      </c>
      <c r="DS39" s="81">
        <f ca="1">IF(ISERROR(INDIRECT(ADDRESS(ROW(DS33),COLUMN(DS33)-3))),"n/a",IF(ISNUMBER(INDIRECT(ADDRESS(ROW(DS33),COLUMN(DS33)-3))),Calculations_actual!$C$4*AVERAGE(DP33:DS33),"n/a"))</f>
        <v>543.08249999999998</v>
      </c>
      <c r="DT39" s="81">
        <f ca="1">IF(ISERROR(INDIRECT(ADDRESS(ROW(DT33),COLUMN(DT33)-3))),"n/a",IF(ISNUMBER(INDIRECT(ADDRESS(ROW(DT33),COLUMN(DT33)-3))),Calculations_actual!$C$4*AVERAGE(DQ33:DT33),"n/a"))</f>
        <v>549.80999999999995</v>
      </c>
      <c r="DU39" s="81">
        <f ca="1">IF(ISERROR(INDIRECT(ADDRESS(ROW(DU33),COLUMN(DU33)-3))),"n/a",IF(ISNUMBER(INDIRECT(ADDRESS(ROW(DU33),COLUMN(DU33)-3))),Calculations_actual!$C$4*AVERAGE(DR33:DU33),"n/a"))</f>
        <v>556.38000000000011</v>
      </c>
      <c r="DV39" s="81">
        <f ca="1">IF(ISERROR(INDIRECT(ADDRESS(ROW(DV33),COLUMN(DV33)-3))),"n/a",IF(ISNUMBER(INDIRECT(ADDRESS(ROW(DV33),COLUMN(DV33)-3))),Calculations_actual!$C$4*AVERAGE(DS33:DV33),"n/a"))</f>
        <v>563.60249999999996</v>
      </c>
      <c r="DW39" s="81">
        <f ca="1">IF(ISERROR(INDIRECT(ADDRESS(ROW(DW33),COLUMN(DW33)-3))),"n/a",IF(ISNUMBER(INDIRECT(ADDRESS(ROW(DW33),COLUMN(DW33)-3))),Calculations_actual!$C$4*AVERAGE(DT33:DW33),"n/a"))</f>
        <v>573.79499999999996</v>
      </c>
      <c r="DX39" s="81">
        <f ca="1">IF(ISERROR(INDIRECT(ADDRESS(ROW(DX33),COLUMN(DX33)-3))),"n/a",IF(ISNUMBER(INDIRECT(ADDRESS(ROW(DX33),COLUMN(DX33)-3))),Calculations_actual!$C$4*AVERAGE(DU33:DX33),"n/a"))</f>
        <v>582.95249999999999</v>
      </c>
      <c r="DY39" s="81">
        <f ca="1">IF(ISERROR(INDIRECT(ADDRESS(ROW(DY33),COLUMN(DY33)-3))),"n/a",IF(ISNUMBER(INDIRECT(ADDRESS(ROW(DY33),COLUMN(DY33)-3))),Calculations_actual!$C$4*AVERAGE(DV33:DY33),"n/a"))</f>
        <v>594.83249999999998</v>
      </c>
      <c r="DZ39" s="81">
        <f ca="1">IF(ISERROR(INDIRECT(ADDRESS(ROW(DZ33),COLUMN(DZ33)-3))),"n/a",IF(ISNUMBER(INDIRECT(ADDRESS(ROW(DZ33),COLUMN(DZ33)-3))),Calculations_actual!$C$4*AVERAGE(DW33:DZ33),"n/a"))</f>
        <v>608.4</v>
      </c>
      <c r="EA39" s="81">
        <f ca="1">IF(ISERROR(INDIRECT(ADDRESS(ROW(EA33),COLUMN(EA33)-3))),"n/a",IF(ISNUMBER(INDIRECT(ADDRESS(ROW(EA33),COLUMN(EA33)-3))),Calculations_actual!$C$4*AVERAGE(DX33:EA33),"n/a"))</f>
        <v>622.57500000000005</v>
      </c>
      <c r="EB39" s="81">
        <f ca="1">IF(ISERROR(INDIRECT(ADDRESS(ROW(EB33),COLUMN(EB33)-3))),"n/a",IF(ISNUMBER(INDIRECT(ADDRESS(ROW(EB33),COLUMN(EB33)-3))),Calculations_actual!$C$4*AVERAGE(DY33:EB33),"n/a"))</f>
        <v>639.85500000000002</v>
      </c>
      <c r="EC39" s="81">
        <f ca="1">IF(ISERROR(INDIRECT(ADDRESS(ROW(EC33),COLUMN(EC33)-3))),"n/a",IF(ISNUMBER(INDIRECT(ADDRESS(ROW(EC33),COLUMN(EC33)-3))),Calculations_actual!$C$4*AVERAGE(DZ33:EC33),"n/a"))</f>
        <v>654.52499999999998</v>
      </c>
      <c r="ED39" s="81">
        <f ca="1">IF(ISERROR(INDIRECT(ADDRESS(ROW(ED33),COLUMN(ED33)-3))),"n/a",IF(ISNUMBER(INDIRECT(ADDRESS(ROW(ED33),COLUMN(ED33)-3))),Calculations_actual!$C$4*AVERAGE(EA33:ED33),"n/a"))</f>
        <v>667.19250000000011</v>
      </c>
      <c r="EE39" s="81">
        <f ca="1">IF(ISERROR(INDIRECT(ADDRESS(ROW(EE33),COLUMN(EE33)-3))),"n/a",IF(ISNUMBER(INDIRECT(ADDRESS(ROW(EE33),COLUMN(EE33)-3))),Calculations_actual!$C$4*AVERAGE(EB33:EE33),"n/a"))</f>
        <v>676.86750000000006</v>
      </c>
      <c r="EF39" s="81">
        <f ca="1">IF(ISERROR(INDIRECT(ADDRESS(ROW(EF33),COLUMN(EF33)-3))),"n/a",IF(ISNUMBER(INDIRECT(ADDRESS(ROW(EF33),COLUMN(EF33)-3))),Calculations_actual!$C$4*AVERAGE(EC33:EF33),"n/a"))</f>
        <v>684.45</v>
      </c>
      <c r="EG39" s="81">
        <f ca="1">IF(ISERROR(INDIRECT(ADDRESS(ROW(EG33),COLUMN(EG33)-3))),"n/a",IF(ISNUMBER(INDIRECT(ADDRESS(ROW(EG33),COLUMN(EG33)-3))),Calculations_actual!$C$4*AVERAGE(ED33:EG33),"n/a"))</f>
        <v>692.91000000000008</v>
      </c>
      <c r="EH39" s="81">
        <f ca="1">IF(ISERROR(INDIRECT(ADDRESS(ROW(EH33),COLUMN(EH33)-3))),"n/a",IF(ISNUMBER(INDIRECT(ADDRESS(ROW(EH33),COLUMN(EH33)-3))),Calculations_actual!$C$4*AVERAGE(EE33:EH33),"n/a"))</f>
        <v>701.75249999999994</v>
      </c>
      <c r="EI39" s="81">
        <f ca="1">IF(ISERROR(INDIRECT(ADDRESS(ROW(EI33),COLUMN(EI33)-3))),"n/a",IF(ISNUMBER(INDIRECT(ADDRESS(ROW(EI33),COLUMN(EI33)-3))),Calculations_actual!$C$4*AVERAGE(EF33:EI33),"n/a"))</f>
        <v>710.34749999999985</v>
      </c>
      <c r="EJ39" s="81">
        <f ca="1">IF(ISERROR(INDIRECT(ADDRESS(ROW(EJ33),COLUMN(EJ33)-3))),"n/a",IF(ISNUMBER(INDIRECT(ADDRESS(ROW(EJ33),COLUMN(EJ33)-3))),Calculations_actual!$C$4*AVERAGE(EG33:EJ33),"n/a"))</f>
        <v>716.67</v>
      </c>
      <c r="EK39" s="81">
        <f ca="1">IF(ISERROR(INDIRECT(ADDRESS(ROW(EK33),COLUMN(EK33)-3))),"n/a",IF(ISNUMBER(INDIRECT(ADDRESS(ROW(EK33),COLUMN(EK33)-3))),Calculations_actual!$C$4*AVERAGE(EH33:EK33),"n/a"))</f>
        <v>722.99249999999984</v>
      </c>
      <c r="EL39" s="81">
        <f ca="1">IF(ISERROR(INDIRECT(ADDRESS(ROW(EL33),COLUMN(EL33)-3))),"n/a",IF(ISNUMBER(INDIRECT(ADDRESS(ROW(EL33),COLUMN(EL33)-3))),Calculations_actual!$C$4*AVERAGE(EI33:EL33),"n/a"))</f>
        <v>729.2924999999999</v>
      </c>
      <c r="EM39" s="81">
        <f ca="1">IF(ISERROR(INDIRECT(ADDRESS(ROW(EM33),COLUMN(EM33)-3))),"n/a",IF(ISNUMBER(INDIRECT(ADDRESS(ROW(EM33),COLUMN(EM33)-3))),Calculations_actual!$C$4*AVERAGE(EJ33:EM33),"n/a"))</f>
        <v>737.55000000000007</v>
      </c>
      <c r="EN39" s="81">
        <f ca="1">IF(ISERROR(INDIRECT(ADDRESS(ROW(EN33),COLUMN(EN33)-3))),"n/a",IF(ISNUMBER(INDIRECT(ADDRESS(ROW(EN33),COLUMN(EN33)-3))),Calculations_actual!$C$4*AVERAGE(EK33:EN33),"n/a"))</f>
        <v>746.28000000000009</v>
      </c>
      <c r="EO39" s="81">
        <f ca="1">IF(ISERROR(INDIRECT(ADDRESS(ROW(EO33),COLUMN(EO33)-3))),"n/a",IF(ISNUMBER(INDIRECT(ADDRESS(ROW(EO33),COLUMN(EO33)-3))),Calculations_actual!$C$4*AVERAGE(EL33:EO33),"n/a"))</f>
        <v>758.1825</v>
      </c>
      <c r="EP39" s="81">
        <f ca="1">IF(ISERROR(INDIRECT(ADDRESS(ROW(EP33),COLUMN(EP33)-3))),"n/a",IF(ISNUMBER(INDIRECT(ADDRESS(ROW(EP33),COLUMN(EP33)-3))),Calculations_actual!$C$4*AVERAGE(EM33:EP33),"n/a"))</f>
        <v>768.96</v>
      </c>
      <c r="EQ39" s="81">
        <f ca="1">IF(ISERROR(INDIRECT(ADDRESS(ROW(EQ33),COLUMN(EQ33)-3))),"n/a",IF(ISNUMBER(INDIRECT(ADDRESS(ROW(EQ33),COLUMN(EQ33)-3))),Calculations_actual!$C$4*AVERAGE(EN33:EQ33),"n/a"))</f>
        <v>779.28750000000002</v>
      </c>
      <c r="ER39" s="81">
        <f ca="1">IF(ISERROR(INDIRECT(ADDRESS(ROW(ER33),COLUMN(ER33)-3))),"n/a",IF(ISNUMBER(INDIRECT(ADDRESS(ROW(ER33),COLUMN(ER33)-3))),Calculations_actual!$C$4*AVERAGE(EO33:ER33),"n/a"))</f>
        <v>789.79499999999996</v>
      </c>
      <c r="ES39" s="81">
        <f ca="1">IF(ISERROR(INDIRECT(ADDRESS(ROW(ES33),COLUMN(ES33)-3))),"n/a",IF(ISNUMBER(INDIRECT(ADDRESS(ROW(ES33),COLUMN(ES33)-3))),Calculations_actual!$C$4*AVERAGE(EP33:ES33),"n/a"))</f>
        <v>796.97249999999985</v>
      </c>
      <c r="ET39" s="81">
        <f ca="1">IF(ISERROR(INDIRECT(ADDRESS(ROW(ET33),COLUMN(ET33)-3))),"n/a",IF(ISNUMBER(INDIRECT(ADDRESS(ROW(ET33),COLUMN(ET33)-3))),Calculations_actual!$C$4*AVERAGE(EQ33:ET33),"n/a"))</f>
        <v>805.38750000000005</v>
      </c>
      <c r="EU39" s="81">
        <f ca="1">IF(ISERROR(INDIRECT(ADDRESS(ROW(EU33),COLUMN(EU33)-3))),"n/a",IF(ISNUMBER(INDIRECT(ADDRESS(ROW(EU33),COLUMN(EU33)-3))),Calculations_actual!$C$4*AVERAGE(ER33:EU33),"n/a"))</f>
        <v>815.625</v>
      </c>
      <c r="EV39" s="81">
        <f ca="1">IF(ISERROR(INDIRECT(ADDRESS(ROW(EV33),COLUMN(EV33)-3))),"n/a",IF(ISNUMBER(INDIRECT(ADDRESS(ROW(EV33),COLUMN(EV33)-3))),Calculations_actual!$C$4*AVERAGE(ES33:EV33),"n/a"))</f>
        <v>826.62750000000017</v>
      </c>
      <c r="EW39" s="81">
        <f ca="1">IF(ISERROR(INDIRECT(ADDRESS(ROW(EW33),COLUMN(EW33)-3))),"n/a",IF(ISNUMBER(INDIRECT(ADDRESS(ROW(EW33),COLUMN(EW33)-3))),Calculations_actual!$C$4*AVERAGE(ET33:EW33),"n/a"))</f>
        <v>838.07999999999993</v>
      </c>
      <c r="EX39" s="81">
        <f ca="1">IF(ISERROR(INDIRECT(ADDRESS(ROW(EX33),COLUMN(EX33)-3))),"n/a",IF(ISNUMBER(INDIRECT(ADDRESS(ROW(EX33),COLUMN(EX33)-3))),Calculations_actual!$C$4*AVERAGE(EU33:EX33),"n/a"))</f>
        <v>850.47749999999996</v>
      </c>
      <c r="EY39" s="81">
        <f ca="1">IF(ISERROR(INDIRECT(ADDRESS(ROW(EY33),COLUMN(EY33)-3))),"n/a",IF(ISNUMBER(INDIRECT(ADDRESS(ROW(EY33),COLUMN(EY33)-3))),Calculations_actual!$C$4*AVERAGE(EV33:EY33),"n/a"))</f>
        <v>863.19000000000017</v>
      </c>
      <c r="EZ39" s="81">
        <f ca="1">IF(ISERROR(INDIRECT(ADDRESS(ROW(EZ33),COLUMN(EZ33)-3))),"n/a",IF(ISNUMBER(INDIRECT(ADDRESS(ROW(EZ33),COLUMN(EZ33)-3))),Calculations_actual!$C$4*AVERAGE(EW33:EZ33),"n/a"))</f>
        <v>947.54250000000002</v>
      </c>
      <c r="FA39" s="81">
        <f ca="1">IF(ISERROR(INDIRECT(ADDRESS(ROW(FA33),COLUMN(FA33)-3))),"n/a",IF(ISNUMBER(INDIRECT(ADDRESS(ROW(FA33),COLUMN(FA33)-3))),Calculations_actual!$C$4*AVERAGE(EX33:FA33),"n/a"))</f>
        <v>981.2924999999999</v>
      </c>
      <c r="FB39" s="81">
        <f ca="1">IF(ISERROR(INDIRECT(ADDRESS(ROW(FB33),COLUMN(FB33)-3))),"n/a",IF(ISNUMBER(INDIRECT(ADDRESS(ROW(FB33),COLUMN(FB33)-3))),Calculations_actual!$C$4*AVERAGE(EY33:FB33),"n/a"))</f>
        <v>1007.415</v>
      </c>
      <c r="FC39" s="81">
        <f ca="1">IF(ISERROR(INDIRECT(ADDRESS(ROW(FC33),COLUMN(FC33)-3))),"n/a",IF(ISNUMBER(INDIRECT(ADDRESS(ROW(FC33),COLUMN(FC33)-3))),Calculations_actual!$C$4*AVERAGE(EZ33:FC33),"n/a"))</f>
        <v>1046.2950000000001</v>
      </c>
      <c r="FD39" s="81">
        <f ca="1">IF(ISERROR(INDIRECT(ADDRESS(ROW(FD33),COLUMN(FD33)-3))),"n/a",IF(ISNUMBER(INDIRECT(ADDRESS(ROW(FD33),COLUMN(FD33)-3))),Calculations_actual!$C$4*AVERAGE(FA33:FD33),"n/a"))</f>
        <v>1038.24</v>
      </c>
      <c r="FE39" s="81">
        <f ca="1">IF(ISERROR(INDIRECT(ADDRESS(ROW(FE33),COLUMN(FE33)-3))),"n/a",IF(ISNUMBER(INDIRECT(ADDRESS(ROW(FE33),COLUMN(FE33)-3))),Calculations_actual!$C$4*AVERAGE(FB33:FE33),"n/a"))</f>
        <v>1075.0050000000001</v>
      </c>
      <c r="FF39" s="81">
        <f ca="1">IF(ISERROR(INDIRECT(ADDRESS(ROW(FF33),COLUMN(FF33)-3))),"n/a",IF(ISNUMBER(INDIRECT(ADDRESS(ROW(FF33),COLUMN(FF33)-3))),Calculations_actual!$C$4*AVERAGE(FC33:FF33),"n/a"))</f>
        <v>1120.68</v>
      </c>
      <c r="FG39" s="81">
        <f ca="1">IF(ISERROR(INDIRECT(ADDRESS(ROW(FG33),COLUMN(FG33)-3))),"n/a",IF(ISNUMBER(INDIRECT(ADDRESS(ROW(FG33),COLUMN(FG33)-3))),Calculations_actual!$C$4*AVERAGE(FD33:FG33),"n/a"))</f>
        <v>1168.7175</v>
      </c>
      <c r="FH39" s="81">
        <f ca="1">IF(ISERROR(INDIRECT(ADDRESS(ROW(FH33),COLUMN(FH33)-3))),"n/a",IF(ISNUMBER(INDIRECT(ADDRESS(ROW(FH33),COLUMN(FH33)-3))),Calculations_actual!$C$4*AVERAGE(FE33:FH33),"n/a"))</f>
        <v>1189.3724999999999</v>
      </c>
      <c r="FI39" s="81">
        <f ca="1">IF(ISERROR(INDIRECT(ADDRESS(ROW(FI33),COLUMN(FI33)-3))),"n/a",IF(ISNUMBER(INDIRECT(ADDRESS(ROW(FI33),COLUMN(FI33)-3))),Calculations_actual!$C$4*AVERAGE(FF33:FI33),"n/a"))</f>
        <v>1213.83</v>
      </c>
      <c r="FJ39" s="81">
        <f ca="1">IF(ISERROR(INDIRECT(ADDRESS(ROW(FJ33),COLUMN(FJ33)-3))),"n/a",IF(ISNUMBER(INDIRECT(ADDRESS(ROW(FJ33),COLUMN(FJ33)-3))),Calculations_actual!$C$4*AVERAGE(FG33:FJ33),"n/a"))</f>
        <v>1234.0124999999998</v>
      </c>
      <c r="FK39" s="81">
        <f ca="1">IF(ISERROR(INDIRECT(ADDRESS(ROW(FK33),COLUMN(FK33)-3))),"n/a",IF(ISNUMBER(INDIRECT(ADDRESS(ROW(FK33),COLUMN(FK33)-3))),Calculations_actual!$C$4*AVERAGE(FH33:FK33),"n/a"))</f>
        <v>1232.325</v>
      </c>
      <c r="FL39" s="81">
        <f ca="1">IF(ISERROR(INDIRECT(ADDRESS(ROW(FL33),COLUMN(FL33)-3))),"n/a",IF(ISNUMBER(INDIRECT(ADDRESS(ROW(FL33),COLUMN(FL33)-3))),Calculations_actual!$C$4*AVERAGE(FI33:FL33),"n/a"))</f>
        <v>1231.5375000000001</v>
      </c>
      <c r="FM39" s="81">
        <f ca="1">IF(ISERROR(INDIRECT(ADDRESS(ROW(FM33),COLUMN(FM33)-3))),"n/a",IF(ISNUMBER(INDIRECT(ADDRESS(ROW(FM33),COLUMN(FM33)-3))),Calculations_actual!$C$4*AVERAGE(FJ33:FM33),"n/a"))</f>
        <v>1230.9974999999997</v>
      </c>
      <c r="FN39" s="81">
        <f ca="1">IF(ISERROR(INDIRECT(ADDRESS(ROW(FN33),COLUMN(FN33)-3))),"n/a",IF(ISNUMBER(INDIRECT(ADDRESS(ROW(FN33),COLUMN(FN33)-3))),Calculations_actual!$C$4*AVERAGE(FK33:FN33),"n/a"))</f>
        <v>1231.6275000000001</v>
      </c>
      <c r="FO39" s="81">
        <f ca="1">IF(ISERROR(INDIRECT(ADDRESS(ROW(FO33),COLUMN(FO33)-3))),"n/a",IF(ISNUMBER(INDIRECT(ADDRESS(ROW(FO33),COLUMN(FO33)-3))),Calculations_actual!$C$4*AVERAGE(FL33:FO33),"n/a"))</f>
        <v>1227.7125000000001</v>
      </c>
      <c r="FP39" s="81">
        <f ca="1">IF(ISERROR(INDIRECT(ADDRESS(ROW(FP33),COLUMN(FP33)-3))),"n/a",IF(ISNUMBER(INDIRECT(ADDRESS(ROW(FP33),COLUMN(FP33)-3))),Calculations_actual!$C$4*AVERAGE(FM33:FP33),"n/a"))</f>
        <v>1223.1000000000001</v>
      </c>
      <c r="FQ39" s="81">
        <f ca="1">IF(ISERROR(INDIRECT(ADDRESS(ROW(FQ33),COLUMN(FQ33)-3))),"n/a",IF(ISNUMBER(INDIRECT(ADDRESS(ROW(FQ33),COLUMN(FQ33)-3))),Calculations_actual!$C$4*AVERAGE(FN33:FQ33),"n/a"))</f>
        <v>1218.8699999999999</v>
      </c>
      <c r="FR39" s="81">
        <f ca="1">IF(ISERROR(INDIRECT(ADDRESS(ROW(FR33),COLUMN(FR33)-3))),"n/a",IF(ISNUMBER(INDIRECT(ADDRESS(ROW(FR33),COLUMN(FR33)-3))),Calculations_actual!$C$4*AVERAGE(FO33:FR33),"n/a"))</f>
        <v>1215.2250000000001</v>
      </c>
      <c r="FS39" s="81">
        <f ca="1">IF(ISERROR(INDIRECT(ADDRESS(ROW(FS33),COLUMN(FS33)-3))),"n/a",IF(ISNUMBER(INDIRECT(ADDRESS(ROW(FS33),COLUMN(FS33)-3))),Calculations_actual!$C$4*AVERAGE(FP33:FS33),"n/a"))</f>
        <v>1220.04</v>
      </c>
      <c r="FT39" s="81">
        <f ca="1">IF(ISERROR(INDIRECT(ADDRESS(ROW(FT33),COLUMN(FT33)-3))),"n/a",IF(ISNUMBER(INDIRECT(ADDRESS(ROW(FT33),COLUMN(FT33)-3))),Calculations_actual!$C$4*AVERAGE(FQ33:FT33),"n/a"))</f>
        <v>1225.5075000000002</v>
      </c>
      <c r="FU39" s="81">
        <f ca="1">IF(ISERROR(INDIRECT(ADDRESS(ROW(FU33),COLUMN(FU33)-3))),"n/a",IF(ISNUMBER(INDIRECT(ADDRESS(ROW(FU33),COLUMN(FU33)-3))),Calculations_actual!$C$4*AVERAGE(FR33:FU33),"n/a"))</f>
        <v>1231.0424999999998</v>
      </c>
      <c r="FV39" s="81">
        <f ca="1">IF(ISERROR(INDIRECT(ADDRESS(ROW(FV33),COLUMN(FV33)-3))),"n/a",IF(ISNUMBER(INDIRECT(ADDRESS(ROW(FV33),COLUMN(FV33)-3))),Calculations_actual!$C$4*AVERAGE(FS33:FV33),"n/a"))</f>
        <v>1235.79</v>
      </c>
      <c r="FW39" s="81">
        <f ca="1">IF(ISERROR(INDIRECT(ADDRESS(ROW(FW33),COLUMN(FW33)-3))),"n/a",IF(ISNUMBER(INDIRECT(ADDRESS(ROW(FW33),COLUMN(FW33)-3))),Calculations_actual!$C$4*AVERAGE(FT33:FW33),"n/a"))</f>
        <v>1239.4799999999998</v>
      </c>
      <c r="FX39" s="81">
        <f ca="1">IF(ISERROR(INDIRECT(ADDRESS(ROW(FX33),COLUMN(FX33)-3))),"n/a",IF(ISNUMBER(INDIRECT(ADDRESS(ROW(FX33),COLUMN(FX33)-3))),Calculations_actual!$C$4*AVERAGE(FU33:FX33),"n/a"))</f>
        <v>1247.5350000000001</v>
      </c>
      <c r="FY39" s="81">
        <f ca="1">IF(ISERROR(INDIRECT(ADDRESS(ROW(FY33),COLUMN(FY33)-3))),"n/a",IF(ISNUMBER(INDIRECT(ADDRESS(ROW(FY33),COLUMN(FY33)-3))),Calculations_actual!$C$4*AVERAGE(FV33:FY33),"n/a"))</f>
        <v>1256.5125</v>
      </c>
      <c r="FZ39" s="81">
        <f ca="1">IF(ISERROR(INDIRECT(ADDRESS(ROW(FZ33),COLUMN(FZ33)-3))),"n/a",IF(ISNUMBER(INDIRECT(ADDRESS(ROW(FZ33),COLUMN(FZ33)-3))),Calculations_actual!$C$4*AVERAGE(FW33:FZ33),"n/a"))</f>
        <v>1266.8850000000002</v>
      </c>
      <c r="GA39" s="81">
        <f ca="1">IF(ISERROR(INDIRECT(ADDRESS(ROW(GA33),COLUMN(GA33)-3))),"n/a",IF(ISNUMBER(INDIRECT(ADDRESS(ROW(GA33),COLUMN(GA33)-3))),Calculations_actual!$C$4*AVERAGE(FX33:GA33),"n/a"))</f>
        <v>1281.3300000000002</v>
      </c>
      <c r="GB39" s="81">
        <f ca="1">IF(ISERROR(INDIRECT(ADDRESS(ROW(GB33),COLUMN(GB33)-3))),"n/a",IF(ISNUMBER(INDIRECT(ADDRESS(ROW(GB33),COLUMN(GB33)-3))),Calculations_actual!$C$4*AVERAGE(FY33:GB33),"n/a"))</f>
        <v>1293.5925</v>
      </c>
      <c r="GC39" s="81">
        <f ca="1">IF(ISERROR(INDIRECT(ADDRESS(ROW(GC33),COLUMN(GC33)-3))),"n/a",IF(ISNUMBER(INDIRECT(ADDRESS(ROW(GC33),COLUMN(GC33)-3))),Calculations_actual!$C$4*AVERAGE(FZ33:GC33),"n/a"))</f>
        <v>1305.2474999999999</v>
      </c>
      <c r="GD39" s="81">
        <f ca="1">IF(ISERROR(INDIRECT(ADDRESS(ROW(GD33),COLUMN(GD33)-3))),"n/a",IF(ISNUMBER(INDIRECT(ADDRESS(ROW(GD33),COLUMN(GD33)-3))),Calculations_actual!$C$4*AVERAGE(GA33:GD33),"n/a"))</f>
        <v>1316.25</v>
      </c>
      <c r="GE39" s="81">
        <f ca="1">IF(ISERROR(INDIRECT(ADDRESS(ROW(GE33),COLUMN(GE33)-3))),"n/a",IF(ISNUMBER(INDIRECT(ADDRESS(ROW(GE33),COLUMN(GE33)-3))),Calculations_actual!$C$4*AVERAGE(GB33:GE33),"n/a"))</f>
        <v>1324.0575000000001</v>
      </c>
      <c r="GF39" s="81">
        <f ca="1">IF(ISERROR(INDIRECT(ADDRESS(ROW(GF33),COLUMN(GF33)-3))),"n/a",IF(ISNUMBER(INDIRECT(ADDRESS(ROW(GF33),COLUMN(GF33)-3))),Calculations_actual!$C$4*AVERAGE(GC33:GF33),"n/a"))</f>
        <v>1330.5150000000001</v>
      </c>
      <c r="GG39" s="81">
        <f ca="1">IF(ISERROR(INDIRECT(ADDRESS(ROW(GG33),COLUMN(GG33)-3))),"n/a",IF(ISNUMBER(INDIRECT(ADDRESS(ROW(GG33),COLUMN(GG33)-3))),Calculations_actual!$C$4*AVERAGE(GD33:GG33),"n/a"))</f>
        <v>1337.0400000000002</v>
      </c>
      <c r="GH39" s="81">
        <f ca="1">IF(ISERROR(INDIRECT(ADDRESS(ROW(GH33),COLUMN(GH33)-3))),"n/a",IF(ISNUMBER(INDIRECT(ADDRESS(ROW(GH33),COLUMN(GH33)-3))),Calculations_actual!$C$4*AVERAGE(GE33:GH33),"n/a"))</f>
        <v>1343.2275</v>
      </c>
      <c r="GI39" s="81">
        <f ca="1">IF(ISERROR(INDIRECT(ADDRESS(ROW(GI33),COLUMN(GI33)-3))),"n/a",IF(ISNUMBER(INDIRECT(ADDRESS(ROW(GI33),COLUMN(GI33)-3))),Calculations_actual!$C$4*AVERAGE(GF33:GI33),"n/a"))</f>
        <v>1351.0574999999999</v>
      </c>
      <c r="GJ39" s="81">
        <f ca="1">IF(ISERROR(INDIRECT(ADDRESS(ROW(GJ33),COLUMN(GJ33)-3))),"n/a",IF(ISNUMBER(INDIRECT(ADDRESS(ROW(GJ33),COLUMN(GJ33)-3))),Calculations_actual!$C$4*AVERAGE(GG33:GJ33),"n/a"))</f>
        <v>1358.6625000000001</v>
      </c>
      <c r="GK39" s="81">
        <f ca="1">IF(ISERROR(INDIRECT(ADDRESS(ROW(GK33),COLUMN(GK33)-3))),"n/a",IF(ISNUMBER(INDIRECT(ADDRESS(ROW(GK33),COLUMN(GK33)-3))),Calculations_actual!$C$4*AVERAGE(GH33:GK33),"n/a"))</f>
        <v>1368.2250000000001</v>
      </c>
      <c r="GL39" s="81">
        <f ca="1">IF(ISERROR(INDIRECT(ADDRESS(ROW(GL33),COLUMN(GL33)-3))),"n/a",IF(ISNUMBER(INDIRECT(ADDRESS(ROW(GL33),COLUMN(GL33)-3))),Calculations_actual!$C$4*AVERAGE(GI33:GL33),"n/a"))</f>
        <v>1378.1925000000001</v>
      </c>
      <c r="GM39" s="81">
        <f ca="1">IF(ISERROR(INDIRECT(ADDRESS(ROW(GM33),COLUMN(GM33)-3))),"n/a",IF(ISNUMBER(INDIRECT(ADDRESS(ROW(GM33),COLUMN(GM33)-3))),Calculations_actual!$C$4*AVERAGE(GJ33:GM33),"n/a"))</f>
        <v>1389.6674999999998</v>
      </c>
      <c r="GN39" s="81">
        <f ca="1">IF(ISERROR(INDIRECT(ADDRESS(ROW(GN33),COLUMN(GN33)-3))),"n/a",IF(ISNUMBER(INDIRECT(ADDRESS(ROW(GN33),COLUMN(GN33)-3))),Calculations_actual!$C$4*AVERAGE(GK33:GN33),"n/a"))</f>
        <v>1401.5925</v>
      </c>
      <c r="GO39" s="81" t="e">
        <f ca="1">IF(ISERROR(INDIRECT(ADDRESS(ROW(GO33),COLUMN(GO33)-3))),"n/a",IF(ISNUMBER(INDIRECT(ADDRESS(ROW(GO33),COLUMN(GO33)-3))),Calculations_actual!$C$4*AVERAGE(GL33:GO33),"n/a"))</f>
        <v>#N/A</v>
      </c>
      <c r="GP39" s="81" t="e">
        <f ca="1">IF(ISERROR(INDIRECT(ADDRESS(ROW(GP33),COLUMN(GP33)-3))),"n/a",IF(ISNUMBER(INDIRECT(ADDRESS(ROW(GP33),COLUMN(GP33)-3))),Calculations_actual!$C$4*AVERAGE(GM33:GP33),"n/a"))</f>
        <v>#N/A</v>
      </c>
      <c r="GQ39" s="81" t="e">
        <f ca="1">IF(ISERROR(INDIRECT(ADDRESS(ROW(GQ33),COLUMN(GQ33)-3))),"n/a",IF(ISNUMBER(INDIRECT(ADDRESS(ROW(GQ33),COLUMN(GQ33)-3))),Calculations_actual!$C$4*AVERAGE(GN33:GQ33),"n/a"))</f>
        <v>#N/A</v>
      </c>
      <c r="GR39" s="81" t="str">
        <f ca="1">IF(ISERROR(INDIRECT(ADDRESS(ROW(GR33),COLUMN(GR33)-3))),"n/a",IF(ISNUMBER(INDIRECT(ADDRESS(ROW(GR33),COLUMN(GR33)-3))),Calculations_actual!$C$4*AVERAGE(GO33:GR33),"n/a"))</f>
        <v>n/a</v>
      </c>
      <c r="GS39" s="81" t="str">
        <f ca="1">IF(ISERROR(INDIRECT(ADDRESS(ROW(GS33),COLUMN(GS33)-3))),"n/a",IF(ISNUMBER(INDIRECT(ADDRESS(ROW(GS33),COLUMN(GS33)-3))),Calculations_actual!$C$4*AVERAGE(GP33:GS33),"n/a"))</f>
        <v>n/a</v>
      </c>
      <c r="GT39" s="81" t="str">
        <f ca="1">IF(ISERROR(INDIRECT(ADDRESS(ROW(GT33),COLUMN(GT33)-3))),"n/a",IF(ISNUMBER(INDIRECT(ADDRESS(ROW(GT33),COLUMN(GT33)-3))),Calculations_actual!$C$4*AVERAGE(GQ33:GT33),"n/a"))</f>
        <v>n/a</v>
      </c>
      <c r="GU39" s="81" t="str">
        <f ca="1">IF(ISERROR(INDIRECT(ADDRESS(ROW(GU33),COLUMN(GU33)-3))),"n/a",IF(ISNUMBER(INDIRECT(ADDRESS(ROW(GU33),COLUMN(GU33)-3))),Calculations_actual!$C$4*AVERAGE(GR33:GU33),"n/a"))</f>
        <v>n/a</v>
      </c>
      <c r="GV39" s="81" t="str">
        <f ca="1">IF(ISERROR(INDIRECT(ADDRESS(ROW(GV33),COLUMN(GV33)-3))),"n/a",IF(ISNUMBER(INDIRECT(ADDRESS(ROW(GV33),COLUMN(GV33)-3))),Calculations_actual!$C$4*AVERAGE(GS33:GV33),"n/a"))</f>
        <v>n/a</v>
      </c>
    </row>
    <row r="40" spans="1:204">
      <c r="A40" s="7" t="s">
        <v>229</v>
      </c>
      <c r="B40" s="81" t="s">
        <v>166</v>
      </c>
      <c r="C40" s="81" t="str">
        <f ca="1">IF(ISERROR(INDIRECT(ADDRESS(ROW(C34),COLUMN(C34)-7))),"n/a",IF(ISNUMBER(INDIRECT(ADDRESS(ROW(C34),COLUMN(C34)-7))),$C$5*($D$5*C34+$E$5*B34+$F$5*AVERAGE(#REF!)),"n/a"))</f>
        <v>n/a</v>
      </c>
      <c r="D40" s="81" t="str">
        <f ca="1">IF(ISERROR(INDIRECT(ADDRESS(ROW(D34),COLUMN(D34)-7))),"n/a",IF(ISNUMBER(INDIRECT(ADDRESS(ROW(D34),COLUMN(D34)-7))),$C$5*($D$5*D34+$E$5*C34+$F$5*AVERAGE(#REF!)),"n/a"))</f>
        <v>n/a</v>
      </c>
      <c r="E40" s="81" t="str">
        <f ca="1">IF(ISERROR(INDIRECT(ADDRESS(ROW(E34),COLUMN(E34)-7))),"n/a",IF(ISNUMBER(INDIRECT(ADDRESS(ROW(E34),COLUMN(E34)-7))),$C$5*($D$5*E34+$E$5*D34+$F$5*AVERAGE(#REF!)),"n/a"))</f>
        <v>n/a</v>
      </c>
      <c r="F40" s="81" t="str">
        <f ca="1">IF(ISERROR(INDIRECT(ADDRESS(ROW(F34),COLUMN(F34)-7))),"n/a",IF(ISNUMBER(INDIRECT(ADDRESS(ROW(F34),COLUMN(F34)-7))),$C$5*($D$5*F34+$E$5*E34+$F$5*AVERAGE(#REF!)),"n/a"))</f>
        <v>n/a</v>
      </c>
      <c r="G40" s="81" t="str">
        <f ca="1">IF(ISERROR(INDIRECT(ADDRESS(ROW(G34),COLUMN(G34)-7))),"n/a",IF(ISNUMBER(INDIRECT(ADDRESS(ROW(G34),COLUMN(G34)-7))),$C$5*($D$5*G34+$E$5*F34+$F$5*AVERAGE(#REF!)),"n/a"))</f>
        <v>n/a</v>
      </c>
      <c r="H40" s="81" t="str">
        <f t="shared" ref="H40:BS40" ca="1" si="24">IF(ISERROR(INDIRECT(ADDRESS(ROW(H34),COLUMN(H34)-7))),"n/a",IF(ISNUMBER(INDIRECT(ADDRESS(ROW(H34),COLUMN(H34)-7))),$C$5*($D$5*H34+$E$5*G34+$F$5*AVERAGE(A34:F34)),"n/a"))</f>
        <v>n/a</v>
      </c>
      <c r="I40" s="81" t="str">
        <f t="shared" ca="1" si="24"/>
        <v>n/a</v>
      </c>
      <c r="J40" s="81">
        <f t="shared" ca="1" si="24"/>
        <v>-146.78399999999999</v>
      </c>
      <c r="K40" s="81">
        <f t="shared" ca="1" si="24"/>
        <v>-150.846</v>
      </c>
      <c r="L40" s="81">
        <f t="shared" ca="1" si="24"/>
        <v>-155.142</v>
      </c>
      <c r="M40" s="81">
        <f t="shared" ca="1" si="24"/>
        <v>-158.70599999999999</v>
      </c>
      <c r="N40" s="81">
        <f t="shared" ca="1" si="24"/>
        <v>-162.52799999999996</v>
      </c>
      <c r="O40" s="81">
        <f t="shared" ca="1" si="24"/>
        <v>-167.93999999999997</v>
      </c>
      <c r="P40" s="81">
        <f t="shared" ca="1" si="24"/>
        <v>-173.40599999999998</v>
      </c>
      <c r="Q40" s="81">
        <f t="shared" ca="1" si="24"/>
        <v>-178.70399999999998</v>
      </c>
      <c r="R40" s="81">
        <f t="shared" ca="1" si="24"/>
        <v>-184.37399999999997</v>
      </c>
      <c r="S40" s="81">
        <f t="shared" ca="1" si="24"/>
        <v>-189.54</v>
      </c>
      <c r="T40" s="81">
        <f t="shared" ca="1" si="24"/>
        <v>-195.18600000000004</v>
      </c>
      <c r="U40" s="81">
        <f t="shared" ca="1" si="24"/>
        <v>-201.28800000000001</v>
      </c>
      <c r="V40" s="81">
        <f t="shared" ca="1" si="24"/>
        <v>-206.68199999999993</v>
      </c>
      <c r="W40" s="81">
        <f t="shared" ca="1" si="24"/>
        <v>-210.672</v>
      </c>
      <c r="X40" s="81">
        <f t="shared" ca="1" si="24"/>
        <v>-210.24599999999998</v>
      </c>
      <c r="Y40" s="81">
        <f t="shared" ca="1" si="24"/>
        <v>-213.744</v>
      </c>
      <c r="Z40" s="81">
        <f t="shared" ca="1" si="24"/>
        <v>-219.89400000000001</v>
      </c>
      <c r="AA40" s="81">
        <f t="shared" ca="1" si="24"/>
        <v>-224.47799999999998</v>
      </c>
      <c r="AB40" s="81">
        <f t="shared" ca="1" si="24"/>
        <v>-229.16399999999996</v>
      </c>
      <c r="AC40" s="81">
        <f t="shared" ca="1" si="24"/>
        <v>-233.886</v>
      </c>
      <c r="AD40" s="81">
        <f t="shared" ca="1" si="24"/>
        <v>-239.09399999999999</v>
      </c>
      <c r="AE40" s="81">
        <f t="shared" ca="1" si="24"/>
        <v>-245.28000000000003</v>
      </c>
      <c r="AF40" s="81">
        <f t="shared" ca="1" si="24"/>
        <v>-254.26799999999997</v>
      </c>
      <c r="AG40" s="81">
        <f t="shared" ca="1" si="24"/>
        <v>-261.02999999999997</v>
      </c>
      <c r="AH40" s="81">
        <f t="shared" ca="1" si="24"/>
        <v>-267.74399999999997</v>
      </c>
      <c r="AI40" s="81">
        <f t="shared" ca="1" si="24"/>
        <v>-275.08199999999999</v>
      </c>
      <c r="AJ40" s="81">
        <f t="shared" ca="1" si="24"/>
        <v>-283.76400000000001</v>
      </c>
      <c r="AK40" s="81">
        <f t="shared" ca="1" si="24"/>
        <v>-292.59599999999995</v>
      </c>
      <c r="AL40" s="81">
        <f t="shared" ca="1" si="24"/>
        <v>-301.584</v>
      </c>
      <c r="AM40" s="81">
        <f t="shared" ca="1" si="24"/>
        <v>-311.01600000000002</v>
      </c>
      <c r="AN40" s="81">
        <f t="shared" ca="1" si="24"/>
        <v>-320.286</v>
      </c>
      <c r="AO40" s="81">
        <f t="shared" ca="1" si="24"/>
        <v>-330.50399999999996</v>
      </c>
      <c r="AP40" s="81">
        <f t="shared" ca="1" si="24"/>
        <v>-341.26799999999997</v>
      </c>
      <c r="AQ40" s="81">
        <f t="shared" ca="1" si="24"/>
        <v>-350.68200000000002</v>
      </c>
      <c r="AR40" s="81">
        <f t="shared" ca="1" si="24"/>
        <v>-359.54399999999998</v>
      </c>
      <c r="AS40" s="81">
        <f t="shared" ca="1" si="24"/>
        <v>-369.666</v>
      </c>
      <c r="AT40" s="81">
        <f t="shared" ca="1" si="24"/>
        <v>-381.21600000000001</v>
      </c>
      <c r="AU40" s="81">
        <f t="shared" ca="1" si="24"/>
        <v>-396.28199999999998</v>
      </c>
      <c r="AV40" s="81">
        <f t="shared" ca="1" si="24"/>
        <v>-411.16199999999998</v>
      </c>
      <c r="AW40" s="81">
        <f t="shared" ca="1" si="24"/>
        <v>-424.30799999999994</v>
      </c>
      <c r="AX40" s="81">
        <f t="shared" ca="1" si="24"/>
        <v>-434.90399999999994</v>
      </c>
      <c r="AY40" s="81">
        <f t="shared" ca="1" si="24"/>
        <v>-444.21600000000001</v>
      </c>
      <c r="AZ40" s="81">
        <f t="shared" ca="1" si="24"/>
        <v>-454.02000000000004</v>
      </c>
      <c r="BA40" s="81">
        <f t="shared" ca="1" si="24"/>
        <v>-461.99399999999997</v>
      </c>
      <c r="BB40" s="81">
        <f t="shared" ca="1" si="24"/>
        <v>-468.28199999999998</v>
      </c>
      <c r="BC40" s="81">
        <f t="shared" ca="1" si="24"/>
        <v>-472.54199999999992</v>
      </c>
      <c r="BD40" s="81">
        <f t="shared" ca="1" si="24"/>
        <v>-477.858</v>
      </c>
      <c r="BE40" s="81">
        <f t="shared" ca="1" si="24"/>
        <v>-481.13400000000001</v>
      </c>
      <c r="BF40" s="81">
        <f t="shared" ca="1" si="24"/>
        <v>-486.12599999999998</v>
      </c>
      <c r="BG40" s="81">
        <f t="shared" ca="1" si="24"/>
        <v>-494.64000000000004</v>
      </c>
      <c r="BH40" s="81">
        <f t="shared" ca="1" si="24"/>
        <v>-503.68799999999999</v>
      </c>
      <c r="BI40" s="81">
        <f t="shared" ca="1" si="24"/>
        <v>-513.98399999999992</v>
      </c>
      <c r="BJ40" s="81">
        <f t="shared" ca="1" si="24"/>
        <v>-525.15599999999995</v>
      </c>
      <c r="BK40" s="81">
        <f t="shared" ca="1" si="24"/>
        <v>-540.54600000000005</v>
      </c>
      <c r="BL40" s="81">
        <f t="shared" ca="1" si="24"/>
        <v>-549.18599999999992</v>
      </c>
      <c r="BM40" s="81">
        <f t="shared" ca="1" si="24"/>
        <v>-560.31600000000003</v>
      </c>
      <c r="BN40" s="81">
        <f t="shared" ca="1" si="24"/>
        <v>-573.94199999999989</v>
      </c>
      <c r="BO40" s="81">
        <f t="shared" ca="1" si="24"/>
        <v>-584.05199999999991</v>
      </c>
      <c r="BP40" s="81">
        <f t="shared" ca="1" si="24"/>
        <v>-592.87799999999993</v>
      </c>
      <c r="BQ40" s="81">
        <f t="shared" ca="1" si="24"/>
        <v>-602.36399999999992</v>
      </c>
      <c r="BR40" s="81">
        <f t="shared" ca="1" si="24"/>
        <v>-613.12199999999996</v>
      </c>
      <c r="BS40" s="81">
        <f t="shared" ca="1" si="24"/>
        <v>-620.11799999999994</v>
      </c>
      <c r="BT40" s="81">
        <f t="shared" ref="BT40:EE40" ca="1" si="25">IF(ISERROR(INDIRECT(ADDRESS(ROW(BT34),COLUMN(BT34)-7))),"n/a",IF(ISNUMBER(INDIRECT(ADDRESS(ROW(BT34),COLUMN(BT34)-7))),$C$5*($D$5*BT34+$E$5*BS34+$F$5*AVERAGE(BM34:BR34)),"n/a"))</f>
        <v>-636.26400000000001</v>
      </c>
      <c r="BU40" s="81">
        <f t="shared" ca="1" si="25"/>
        <v>-648.27599999999984</v>
      </c>
      <c r="BV40" s="81">
        <f t="shared" ca="1" si="25"/>
        <v>-658.71599999999989</v>
      </c>
      <c r="BW40" s="81">
        <f t="shared" ca="1" si="25"/>
        <v>-672.15</v>
      </c>
      <c r="BX40" s="81">
        <f t="shared" ca="1" si="25"/>
        <v>-684.5999999999998</v>
      </c>
      <c r="BY40" s="81">
        <f t="shared" ca="1" si="25"/>
        <v>-696.91199999999992</v>
      </c>
      <c r="BZ40" s="81">
        <f t="shared" ca="1" si="25"/>
        <v>-709.93200000000002</v>
      </c>
      <c r="CA40" s="81">
        <f t="shared" ca="1" si="25"/>
        <v>-727.57800000000009</v>
      </c>
      <c r="CB40" s="81">
        <f t="shared" ca="1" si="25"/>
        <v>-742.57800000000009</v>
      </c>
      <c r="CC40" s="81">
        <f t="shared" ca="1" si="25"/>
        <v>-757.11599999999987</v>
      </c>
      <c r="CD40" s="81">
        <f t="shared" ca="1" si="25"/>
        <v>-769.89599999999984</v>
      </c>
      <c r="CE40" s="81">
        <f t="shared" ca="1" si="25"/>
        <v>-783.65400000000011</v>
      </c>
      <c r="CF40" s="81">
        <f t="shared" ca="1" si="25"/>
        <v>-798.08400000000006</v>
      </c>
      <c r="CG40" s="81">
        <f t="shared" ca="1" si="25"/>
        <v>-812.13599999999997</v>
      </c>
      <c r="CH40" s="81">
        <f t="shared" ca="1" si="25"/>
        <v>-824.952</v>
      </c>
      <c r="CI40" s="81">
        <f t="shared" ca="1" si="25"/>
        <v>-832.65</v>
      </c>
      <c r="CJ40" s="81">
        <f t="shared" ca="1" si="25"/>
        <v>-840.50999999999988</v>
      </c>
      <c r="CK40" s="81">
        <f t="shared" ca="1" si="25"/>
        <v>-850.15199999999993</v>
      </c>
      <c r="CL40" s="81">
        <f t="shared" ca="1" si="25"/>
        <v>-860.64</v>
      </c>
      <c r="CM40" s="81">
        <f t="shared" ca="1" si="25"/>
        <v>-869.05199999999991</v>
      </c>
      <c r="CN40" s="81">
        <f t="shared" ca="1" si="25"/>
        <v>-878.39399999999989</v>
      </c>
      <c r="CO40" s="81">
        <f t="shared" ca="1" si="25"/>
        <v>-887.96999999999991</v>
      </c>
      <c r="CP40" s="81">
        <f t="shared" ca="1" si="25"/>
        <v>-897.65400000000011</v>
      </c>
      <c r="CQ40" s="81">
        <f t="shared" ca="1" si="25"/>
        <v>-906.09</v>
      </c>
      <c r="CR40" s="81">
        <f t="shared" ca="1" si="25"/>
        <v>-916.07999999999993</v>
      </c>
      <c r="CS40" s="81">
        <f t="shared" ca="1" si="25"/>
        <v>-928.54799999999989</v>
      </c>
      <c r="CT40" s="81">
        <f t="shared" ca="1" si="25"/>
        <v>-942.14400000000012</v>
      </c>
      <c r="CU40" s="81">
        <f t="shared" ca="1" si="25"/>
        <v>-956.95799999999997</v>
      </c>
      <c r="CV40" s="81">
        <f t="shared" ca="1" si="25"/>
        <v>-973.28399999999988</v>
      </c>
      <c r="CW40" s="81">
        <f t="shared" ca="1" si="25"/>
        <v>-988.25399999999991</v>
      </c>
      <c r="CX40" s="81">
        <f t="shared" ca="1" si="25"/>
        <v>-1001.8559999999998</v>
      </c>
      <c r="CY40" s="81">
        <f t="shared" ca="1" si="25"/>
        <v>-1018.2299999999999</v>
      </c>
      <c r="CZ40" s="81">
        <f t="shared" ca="1" si="25"/>
        <v>-1034.2859999999998</v>
      </c>
      <c r="DA40" s="81">
        <f t="shared" ca="1" si="25"/>
        <v>-1049.0519999999999</v>
      </c>
      <c r="DB40" s="81">
        <f t="shared" ca="1" si="25"/>
        <v>-1063.374</v>
      </c>
      <c r="DC40" s="81">
        <f t="shared" ca="1" si="25"/>
        <v>-1080.0899999999999</v>
      </c>
      <c r="DD40" s="81">
        <f t="shared" ca="1" si="25"/>
        <v>-1098.894</v>
      </c>
      <c r="DE40" s="81">
        <f t="shared" ca="1" si="25"/>
        <v>-1116.4979999999998</v>
      </c>
      <c r="DF40" s="81">
        <f t="shared" ca="1" si="25"/>
        <v>-1134.3119999999999</v>
      </c>
      <c r="DG40" s="81">
        <f t="shared" ca="1" si="25"/>
        <v>-1155.6119999999999</v>
      </c>
      <c r="DH40" s="81">
        <f t="shared" ca="1" si="25"/>
        <v>-1177.5419999999999</v>
      </c>
      <c r="DI40" s="81">
        <f t="shared" ca="1" si="25"/>
        <v>-1200.3539999999998</v>
      </c>
      <c r="DJ40" s="81">
        <f t="shared" ca="1" si="25"/>
        <v>-1224.7559999999999</v>
      </c>
      <c r="DK40" s="81">
        <f t="shared" ca="1" si="25"/>
        <v>-1249.278</v>
      </c>
      <c r="DL40" s="81">
        <f t="shared" ca="1" si="25"/>
        <v>-1272.7860000000003</v>
      </c>
      <c r="DM40" s="81">
        <f t="shared" ca="1" si="25"/>
        <v>-1297.2119999999998</v>
      </c>
      <c r="DN40" s="81">
        <f t="shared" ca="1" si="25"/>
        <v>-1321.4699999999998</v>
      </c>
      <c r="DO40" s="81">
        <f t="shared" ca="1" si="25"/>
        <v>-1343.652</v>
      </c>
      <c r="DP40" s="81">
        <f t="shared" ca="1" si="25"/>
        <v>-1364.8559999999998</v>
      </c>
      <c r="DQ40" s="81">
        <f t="shared" ca="1" si="25"/>
        <v>-1387.326</v>
      </c>
      <c r="DR40" s="81">
        <f t="shared" ca="1" si="25"/>
        <v>-1412.2320000000002</v>
      </c>
      <c r="DS40" s="81">
        <f t="shared" ca="1" si="25"/>
        <v>-1442.16</v>
      </c>
      <c r="DT40" s="81">
        <f t="shared" ca="1" si="25"/>
        <v>-1470.0119999999999</v>
      </c>
      <c r="DU40" s="81">
        <f t="shared" ca="1" si="25"/>
        <v>-1494.7439999999999</v>
      </c>
      <c r="DV40" s="81">
        <f t="shared" ca="1" si="25"/>
        <v>-1517.7959999999998</v>
      </c>
      <c r="DW40" s="81">
        <f t="shared" ca="1" si="25"/>
        <v>-1544.0940000000001</v>
      </c>
      <c r="DX40" s="81">
        <f t="shared" ca="1" si="25"/>
        <v>-1567.4459999999999</v>
      </c>
      <c r="DY40" s="81">
        <f t="shared" ca="1" si="25"/>
        <v>-1560.3120000000001</v>
      </c>
      <c r="DZ40" s="81">
        <f t="shared" ca="1" si="25"/>
        <v>-1568.5260000000001</v>
      </c>
      <c r="EA40" s="81">
        <f t="shared" ca="1" si="25"/>
        <v>-1567.38</v>
      </c>
      <c r="EB40" s="81">
        <f t="shared" ca="1" si="25"/>
        <v>-1554.1859999999999</v>
      </c>
      <c r="EC40" s="81">
        <f t="shared" ca="1" si="25"/>
        <v>-1548.5939999999998</v>
      </c>
      <c r="ED40" s="81">
        <f t="shared" ca="1" si="25"/>
        <v>-1542.576</v>
      </c>
      <c r="EE40" s="81">
        <f t="shared" ca="1" si="25"/>
        <v>-1531.9859999999999</v>
      </c>
      <c r="EF40" s="81">
        <f t="shared" ref="EF40:GQ40" ca="1" si="26">IF(ISERROR(INDIRECT(ADDRESS(ROW(EF34),COLUMN(EF34)-7))),"n/a",IF(ISNUMBER(INDIRECT(ADDRESS(ROW(EF34),COLUMN(EF34)-7))),$C$5*($D$5*EF34+$E$5*EE34+$F$5*AVERAGE(DY34:ED34)),"n/a"))</f>
        <v>-1522.4580000000001</v>
      </c>
      <c r="EG40" s="81">
        <f t="shared" ca="1" si="26"/>
        <v>-1521.06</v>
      </c>
      <c r="EH40" s="81">
        <f t="shared" ca="1" si="26"/>
        <v>-1520.4179999999999</v>
      </c>
      <c r="EI40" s="81">
        <f t="shared" ca="1" si="26"/>
        <v>-1534.086</v>
      </c>
      <c r="EJ40" s="81">
        <f t="shared" ca="1" si="26"/>
        <v>-1547.6940000000002</v>
      </c>
      <c r="EK40" s="81">
        <f t="shared" ca="1" si="26"/>
        <v>-1566.2280000000001</v>
      </c>
      <c r="EL40" s="81">
        <f t="shared" ca="1" si="26"/>
        <v>-1587.8040000000001</v>
      </c>
      <c r="EM40" s="81">
        <f t="shared" ca="1" si="26"/>
        <v>-1619.1</v>
      </c>
      <c r="EN40" s="81">
        <f t="shared" ca="1" si="26"/>
        <v>-1652.8680000000002</v>
      </c>
      <c r="EO40" s="81">
        <f t="shared" ca="1" si="26"/>
        <v>-1688.8620000000003</v>
      </c>
      <c r="EP40" s="81">
        <f t="shared" ca="1" si="26"/>
        <v>-1722.5219999999999</v>
      </c>
      <c r="EQ40" s="81">
        <f t="shared" ca="1" si="26"/>
        <v>-1764.5040000000001</v>
      </c>
      <c r="ER40" s="81">
        <f t="shared" ca="1" si="26"/>
        <v>-1806.8460000000002</v>
      </c>
      <c r="ES40" s="81">
        <f t="shared" ca="1" si="26"/>
        <v>-1841.7359999999999</v>
      </c>
      <c r="ET40" s="81">
        <f t="shared" ca="1" si="26"/>
        <v>-1877.94</v>
      </c>
      <c r="EU40" s="81">
        <f t="shared" ca="1" si="26"/>
        <v>-1918.3139999999999</v>
      </c>
      <c r="EV40" s="81">
        <f t="shared" ca="1" si="26"/>
        <v>-1955.5799999999997</v>
      </c>
      <c r="EW40" s="81">
        <f t="shared" ca="1" si="26"/>
        <v>-1984.6679999999997</v>
      </c>
      <c r="EX40" s="81">
        <f t="shared" ca="1" si="26"/>
        <v>-2013.6119999999999</v>
      </c>
      <c r="EY40" s="81">
        <f t="shared" ca="1" si="26"/>
        <v>-2039.202</v>
      </c>
      <c r="EZ40" s="81">
        <f t="shared" ca="1" si="26"/>
        <v>-2062.9139999999998</v>
      </c>
      <c r="FA40" s="81">
        <f t="shared" ca="1" si="26"/>
        <v>-2077.4639999999999</v>
      </c>
      <c r="FB40" s="81">
        <f t="shared" ca="1" si="26"/>
        <v>-2077.8719999999998</v>
      </c>
      <c r="FC40" s="81">
        <f t="shared" ca="1" si="26"/>
        <v>-2038.9560000000001</v>
      </c>
      <c r="FD40" s="81">
        <f t="shared" ca="1" si="26"/>
        <v>-1995.0540000000001</v>
      </c>
      <c r="FE40" s="81">
        <f t="shared" ca="1" si="26"/>
        <v>-1968.6179999999999</v>
      </c>
      <c r="FF40" s="81">
        <f t="shared" ca="1" si="26"/>
        <v>-1948.0799999999997</v>
      </c>
      <c r="FG40" s="81">
        <f t="shared" ca="1" si="26"/>
        <v>-1932.2939999999999</v>
      </c>
      <c r="FH40" s="81">
        <f t="shared" ca="1" si="26"/>
        <v>-1918.452</v>
      </c>
      <c r="FI40" s="81">
        <f t="shared" ca="1" si="26"/>
        <v>-1910.2080000000001</v>
      </c>
      <c r="FJ40" s="81">
        <f t="shared" ca="1" si="26"/>
        <v>-1908.402</v>
      </c>
      <c r="FK40" s="81">
        <f t="shared" ca="1" si="26"/>
        <v>-1930.1279999999999</v>
      </c>
      <c r="FL40" s="81">
        <f t="shared" ca="1" si="26"/>
        <v>-1957.386</v>
      </c>
      <c r="FM40" s="81">
        <f t="shared" ca="1" si="26"/>
        <v>-1984.0259999999998</v>
      </c>
      <c r="FN40" s="81">
        <f t="shared" ca="1" si="26"/>
        <v>-2006.7359999999999</v>
      </c>
      <c r="FO40" s="81">
        <f t="shared" ca="1" si="26"/>
        <v>-2028.8580000000002</v>
      </c>
      <c r="FP40" s="81">
        <f t="shared" ca="1" si="26"/>
        <v>-2051.0880000000002</v>
      </c>
      <c r="FQ40" s="81">
        <f t="shared" ca="1" si="26"/>
        <v>-2070.7199999999998</v>
      </c>
      <c r="FR40" s="81">
        <f t="shared" ca="1" si="26"/>
        <v>-2097.9719999999998</v>
      </c>
      <c r="FS40" s="81">
        <f t="shared" ca="1" si="26"/>
        <v>-2146.4279999999999</v>
      </c>
      <c r="FT40" s="81">
        <f t="shared" ca="1" si="26"/>
        <v>-2192.9939999999997</v>
      </c>
      <c r="FU40" s="81">
        <f t="shared" ca="1" si="26"/>
        <v>-2225.346</v>
      </c>
      <c r="FV40" s="81">
        <f t="shared" ca="1" si="26"/>
        <v>-2259.7140000000004</v>
      </c>
      <c r="FW40" s="81">
        <f t="shared" ca="1" si="26"/>
        <v>-2302.2239999999997</v>
      </c>
      <c r="FX40" s="81">
        <f t="shared" ca="1" si="26"/>
        <v>-2344.5240000000003</v>
      </c>
      <c r="FY40" s="81">
        <f t="shared" ca="1" si="26"/>
        <v>-2386.7159999999999</v>
      </c>
      <c r="FZ40" s="81">
        <f t="shared" ca="1" si="26"/>
        <v>-2428.4459999999999</v>
      </c>
      <c r="GA40" s="81">
        <f t="shared" ca="1" si="26"/>
        <v>-2463.1979999999999</v>
      </c>
      <c r="GB40" s="81">
        <f ca="1">IF(ISERROR(INDIRECT(ADDRESS(ROW(GB34),COLUMN(GB34)-7))),"n/a",IF(ISNUMBER(INDIRECT(ADDRESS(ROW(GB34),COLUMN(GB34)-7))),$C$5*($D$5*GB34+$E$5*GA34+$F$5*AVERAGE(FU34:FZ34)),"n/a"))</f>
        <v>-2498.8379999999997</v>
      </c>
      <c r="GC40" s="81">
        <f t="shared" ca="1" si="26"/>
        <v>-2530.8419999999996</v>
      </c>
      <c r="GD40" s="81">
        <f t="shared" ca="1" si="26"/>
        <v>-2560.308</v>
      </c>
      <c r="GE40" s="81">
        <f t="shared" ca="1" si="26"/>
        <v>-2579.8620000000001</v>
      </c>
      <c r="GF40" s="81">
        <f t="shared" ca="1" si="26"/>
        <v>-2599.6379999999995</v>
      </c>
      <c r="GG40" s="81">
        <f t="shared" ca="1" si="26"/>
        <v>-2623.7640000000001</v>
      </c>
      <c r="GH40" s="81">
        <f t="shared" ca="1" si="26"/>
        <v>-2647.1039999999998</v>
      </c>
      <c r="GI40" s="81">
        <f t="shared" ca="1" si="26"/>
        <v>-2668.3919999999998</v>
      </c>
      <c r="GJ40" s="81">
        <f t="shared" ca="1" si="26"/>
        <v>-2687.364</v>
      </c>
      <c r="GK40" s="81">
        <f t="shared" ca="1" si="26"/>
        <v>-2709.5219999999995</v>
      </c>
      <c r="GL40" s="81">
        <f t="shared" ca="1" si="26"/>
        <v>-2733.5819999999994</v>
      </c>
      <c r="GM40" s="81">
        <f t="shared" ca="1" si="26"/>
        <v>-2757.7260000000001</v>
      </c>
      <c r="GN40" s="81">
        <f t="shared" ca="1" si="26"/>
        <v>-2782.2839999999997</v>
      </c>
      <c r="GO40" s="81" t="e">
        <f t="shared" ca="1" si="26"/>
        <v>#N/A</v>
      </c>
      <c r="GP40" s="81" t="e">
        <f t="shared" ca="1" si="26"/>
        <v>#N/A</v>
      </c>
      <c r="GQ40" s="81" t="e">
        <f t="shared" ca="1" si="26"/>
        <v>#N/A</v>
      </c>
      <c r="GR40" s="81" t="e">
        <f t="shared" ref="GR40:GV40" ca="1" si="27">IF(ISERROR(INDIRECT(ADDRESS(ROW(GR34),COLUMN(GR34)-7))),"n/a",IF(ISNUMBER(INDIRECT(ADDRESS(ROW(GR34),COLUMN(GR34)-7))),$C$5*($D$5*GR34+$E$5*GQ34+$F$5*AVERAGE(GK34:GP34)),"n/a"))</f>
        <v>#N/A</v>
      </c>
      <c r="GS40" s="81" t="e">
        <f t="shared" ca="1" si="27"/>
        <v>#N/A</v>
      </c>
      <c r="GT40" s="81" t="e">
        <f t="shared" ca="1" si="27"/>
        <v>#N/A</v>
      </c>
      <c r="GU40" s="81" t="e">
        <f t="shared" ca="1" si="27"/>
        <v>#N/A</v>
      </c>
      <c r="GV40" s="81" t="str">
        <f t="shared" ca="1" si="27"/>
        <v>n/a</v>
      </c>
    </row>
    <row r="41" spans="1:204">
      <c r="A41" s="7" t="s">
        <v>230</v>
      </c>
      <c r="B41" s="81" t="s">
        <v>232</v>
      </c>
      <c r="C41" s="81" t="str">
        <f ca="1">IF(ISERROR(INDIRECT(ADDRESS(ROW(C35),COLUMN(C35)-11))),"n/a",IF(ISNUMBER(INDIRECT(ADDRESS(ROW(C35),COLUMN(C35)-11))),Calculations_actual!$C$6*AVERAGE(#REF!),"n/a"))</f>
        <v>n/a</v>
      </c>
      <c r="D41" s="81" t="str">
        <f ca="1">IF(ISERROR(INDIRECT(ADDRESS(ROW(D35),COLUMN(D35)-11))),"n/a",IF(ISNUMBER(INDIRECT(ADDRESS(ROW(D35),COLUMN(D35)-11))),Calculations_actual!$C$6*AVERAGE(#REF!),"n/a"))</f>
        <v>n/a</v>
      </c>
      <c r="E41" s="81" t="str">
        <f ca="1">IF(ISERROR(INDIRECT(ADDRESS(ROW(E35),COLUMN(E35)-11))),"n/a",IF(ISNUMBER(INDIRECT(ADDRESS(ROW(E35),COLUMN(E35)-11))),Calculations_actual!$C$6*AVERAGE(#REF!),"n/a"))</f>
        <v>n/a</v>
      </c>
      <c r="F41" s="81" t="str">
        <f ca="1">IF(ISERROR(INDIRECT(ADDRESS(ROW(F35),COLUMN(F35)-11))),"n/a",IF(ISNUMBER(INDIRECT(ADDRESS(ROW(F35),COLUMN(F35)-11))),Calculations_actual!$C$6*AVERAGE(#REF!),"n/a"))</f>
        <v>n/a</v>
      </c>
      <c r="G41" s="81" t="str">
        <f ca="1">IF(ISERROR(INDIRECT(ADDRESS(ROW(G35),COLUMN(G35)-11))),"n/a",IF(ISNUMBER(INDIRECT(ADDRESS(ROW(G35),COLUMN(G35)-11))),Calculations_actual!$C$6*AVERAGE(#REF!),"n/a"))</f>
        <v>n/a</v>
      </c>
      <c r="H41" s="81" t="str">
        <f ca="1">IF(ISERROR(INDIRECT(ADDRESS(ROW(H35),COLUMN(H35)-11))),"n/a",IF(ISNUMBER(INDIRECT(ADDRESS(ROW(H35),COLUMN(H35)-11))),Calculations_actual!$C$6*AVERAGE(#REF!),"n/a"))</f>
        <v>n/a</v>
      </c>
      <c r="I41" s="81" t="str">
        <f ca="1">IF(ISERROR(INDIRECT(ADDRESS(ROW(I35),COLUMN(I35)-11))),"n/a",IF(ISNUMBER(INDIRECT(ADDRESS(ROW(I35),COLUMN(I35)-11))),Calculations_actual!$C$6*AVERAGE(#REF!),"n/a"))</f>
        <v>n/a</v>
      </c>
      <c r="J41" s="81" t="str">
        <f ca="1">IF(ISERROR(INDIRECT(ADDRESS(ROW(J35),COLUMN(J35)-11))),"n/a",IF(ISNUMBER(INDIRECT(ADDRESS(ROW(J35),COLUMN(J35)-11))),Calculations_actual!$C$6*AVERAGE(#REF!),"n/a"))</f>
        <v>n/a</v>
      </c>
      <c r="K41" s="81" t="str">
        <f ca="1">IF(ISERROR(INDIRECT(ADDRESS(ROW(K35),COLUMN(K35)-11))),"n/a",IF(ISNUMBER(INDIRECT(ADDRESS(ROW(K35),COLUMN(K35)-11))),Calculations_actual!$C$6*AVERAGE(#REF!),"n/a"))</f>
        <v>n/a</v>
      </c>
      <c r="L41" s="81" t="str">
        <f ca="1">IF(ISERROR(INDIRECT(ADDRESS(ROW(L35),COLUMN(L35)-11))),"n/a",IF(ISNUMBER(INDIRECT(ADDRESS(ROW(L35),COLUMN(L35)-11))),Calculations_actual!$C$6*AVERAGE(A35:L35),"n/a"))</f>
        <v>n/a</v>
      </c>
      <c r="M41" s="81" t="str">
        <f ca="1">IF(ISERROR(INDIRECT(ADDRESS(ROW(M35),COLUMN(M35)-11))),"n/a",IF(ISNUMBER(INDIRECT(ADDRESS(ROW(M35),COLUMN(M35)-11))),Calculations_actual!$C$6*AVERAGE(B35:M35),"n/a"))</f>
        <v>n/a</v>
      </c>
      <c r="N41" s="81">
        <f ca="1">IF(ISERROR(INDIRECT(ADDRESS(ROW(N35),COLUMN(N35)-11))),"n/a",IF(ISNUMBER(INDIRECT(ADDRESS(ROW(N35),COLUMN(N35)-11))),Calculations_actual!$C$6*AVERAGE(C35:N35),"n/a"))</f>
        <v>-12.683333333333337</v>
      </c>
      <c r="O41" s="81">
        <f ca="1">IF(ISERROR(INDIRECT(ADDRESS(ROW(O35),COLUMN(O35)-11))),"n/a",IF(ISNUMBER(INDIRECT(ADDRESS(ROW(O35),COLUMN(O35)-11))),Calculations_actual!$C$6*AVERAGE(D35:O35),"n/a"))</f>
        <v>-13.170000000000002</v>
      </c>
      <c r="P41" s="81">
        <f ca="1">IF(ISERROR(INDIRECT(ADDRESS(ROW(P35),COLUMN(P35)-11))),"n/a",IF(ISNUMBER(INDIRECT(ADDRESS(ROW(P35),COLUMN(P35)-11))),Calculations_actual!$C$6*AVERAGE(E35:P35),"n/a"))</f>
        <v>-13.64</v>
      </c>
      <c r="Q41" s="81">
        <f ca="1">IF(ISERROR(INDIRECT(ADDRESS(ROW(Q35),COLUMN(Q35)-11))),"n/a",IF(ISNUMBER(INDIRECT(ADDRESS(ROW(Q35),COLUMN(Q35)-11))),Calculations_actual!$C$6*AVERAGE(F35:Q35),"n/a"))</f>
        <v>-14.003333333333334</v>
      </c>
      <c r="R41" s="81">
        <f ca="1">IF(ISERROR(INDIRECT(ADDRESS(ROW(R35),COLUMN(R35)-11))),"n/a",IF(ISNUMBER(INDIRECT(ADDRESS(ROW(R35),COLUMN(R35)-11))),Calculations_actual!$C$6*AVERAGE(G35:R35),"n/a"))</f>
        <v>-14.483333333333334</v>
      </c>
      <c r="S41" s="81">
        <f ca="1">IF(ISERROR(INDIRECT(ADDRESS(ROW(S35),COLUMN(S35)-11))),"n/a",IF(ISNUMBER(INDIRECT(ADDRESS(ROW(S35),COLUMN(S35)-11))),Calculations_actual!$C$6*AVERAGE(H35:S35),"n/a"))</f>
        <v>-14.766666666666666</v>
      </c>
      <c r="T41" s="81">
        <f ca="1">IF(ISERROR(INDIRECT(ADDRESS(ROW(T35),COLUMN(T35)-11))),"n/a",IF(ISNUMBER(INDIRECT(ADDRESS(ROW(T35),COLUMN(T35)-11))),Calculations_actual!$C$6*AVERAGE(I35:T35),"n/a"))</f>
        <v>-15.073333333333332</v>
      </c>
      <c r="U41" s="81">
        <f ca="1">IF(ISERROR(INDIRECT(ADDRESS(ROW(U35),COLUMN(U35)-11))),"n/a",IF(ISNUMBER(INDIRECT(ADDRESS(ROW(U35),COLUMN(U35)-11))),Calculations_actual!$C$6*AVERAGE(J35:U35),"n/a"))</f>
        <v>-15.556666666666667</v>
      </c>
      <c r="V41" s="81">
        <f ca="1">IF(ISERROR(INDIRECT(ADDRESS(ROW(V35),COLUMN(V35)-11))),"n/a",IF(ISNUMBER(INDIRECT(ADDRESS(ROW(V35),COLUMN(V35)-11))),Calculations_actual!$C$6*AVERAGE(K35:V35),"n/a"))</f>
        <v>-15.850000000000001</v>
      </c>
      <c r="W41" s="81">
        <f ca="1">IF(ISERROR(INDIRECT(ADDRESS(ROW(W35),COLUMN(W35)-11))),"n/a",IF(ISNUMBER(INDIRECT(ADDRESS(ROW(W35),COLUMN(W35)-11))),Calculations_actual!$C$6*AVERAGE(L35:W35),"n/a"))</f>
        <v>-15.813333333333336</v>
      </c>
      <c r="X41" s="81">
        <f ca="1">IF(ISERROR(INDIRECT(ADDRESS(ROW(X35),COLUMN(X35)-11))),"n/a",IF(ISNUMBER(INDIRECT(ADDRESS(ROW(X35),COLUMN(X35)-11))),Calculations_actual!$C$6*AVERAGE(M35:X35),"n/a"))</f>
        <v>-15.87</v>
      </c>
      <c r="Y41" s="81">
        <f ca="1">IF(ISERROR(INDIRECT(ADDRESS(ROW(Y35),COLUMN(Y35)-11))),"n/a",IF(ISNUMBER(INDIRECT(ADDRESS(ROW(Y35),COLUMN(Y35)-11))),Calculations_actual!$C$6*AVERAGE(N35:Y35),"n/a"))</f>
        <v>-16.243333333333332</v>
      </c>
      <c r="Z41" s="81">
        <f ca="1">IF(ISERROR(INDIRECT(ADDRESS(ROW(Z35),COLUMN(Z35)-11))),"n/a",IF(ISNUMBER(INDIRECT(ADDRESS(ROW(Z35),COLUMN(Z35)-11))),Calculations_actual!$C$6*AVERAGE(O35:Z35),"n/a"))</f>
        <v>-16.510000000000002</v>
      </c>
      <c r="AA41" s="81">
        <f ca="1">IF(ISERROR(INDIRECT(ADDRESS(ROW(AA35),COLUMN(AA35)-11))),"n/a",IF(ISNUMBER(INDIRECT(ADDRESS(ROW(AA35),COLUMN(AA35)-11))),Calculations_actual!$C$6*AVERAGE(P35:AA35),"n/a"))</f>
        <v>-16.933333333333334</v>
      </c>
      <c r="AB41" s="81">
        <f ca="1">IF(ISERROR(INDIRECT(ADDRESS(ROW(AB35),COLUMN(AB35)-11))),"n/a",IF(ISNUMBER(INDIRECT(ADDRESS(ROW(AB35),COLUMN(AB35)-11))),Calculations_actual!$C$6*AVERAGE(Q35:AB35),"n/a"))</f>
        <v>-17.326666666666664</v>
      </c>
      <c r="AC41" s="81">
        <f ca="1">IF(ISERROR(INDIRECT(ADDRESS(ROW(AC35),COLUMN(AC35)-11))),"n/a",IF(ISNUMBER(INDIRECT(ADDRESS(ROW(AC35),COLUMN(AC35)-11))),Calculations_actual!$C$6*AVERAGE(R35:AC35),"n/a"))</f>
        <v>-17.783333333333335</v>
      </c>
      <c r="AD41" s="81">
        <f ca="1">IF(ISERROR(INDIRECT(ADDRESS(ROW(AD35),COLUMN(AD35)-11))),"n/a",IF(ISNUMBER(INDIRECT(ADDRESS(ROW(AD35),COLUMN(AD35)-11))),Calculations_actual!$C$6*AVERAGE(S35:AD35),"n/a"))</f>
        <v>-18.146666666666672</v>
      </c>
      <c r="AE41" s="81">
        <f ca="1">IF(ISERROR(INDIRECT(ADDRESS(ROW(AE35),COLUMN(AE35)-11))),"n/a",IF(ISNUMBER(INDIRECT(ADDRESS(ROW(AE35),COLUMN(AE35)-11))),Calculations_actual!$C$6*AVERAGE(T35:AE35),"n/a"))</f>
        <v>-18.730000000000004</v>
      </c>
      <c r="AF41" s="81">
        <f ca="1">IF(ISERROR(INDIRECT(ADDRESS(ROW(AF35),COLUMN(AF35)-11))),"n/a",IF(ISNUMBER(INDIRECT(ADDRESS(ROW(AF35),COLUMN(AF35)-11))),Calculations_actual!$C$6*AVERAGE(U35:AF35),"n/a"))</f>
        <v>-19.436666666666667</v>
      </c>
      <c r="AG41" s="81">
        <f ca="1">IF(ISERROR(INDIRECT(ADDRESS(ROW(AG35),COLUMN(AG35)-11))),"n/a",IF(ISNUMBER(INDIRECT(ADDRESS(ROW(AG35),COLUMN(AG35)-11))),Calculations_actual!$C$6*AVERAGE(V35:AG35),"n/a"))</f>
        <v>-20.076666666666668</v>
      </c>
      <c r="AH41" s="81">
        <f ca="1">IF(ISERROR(INDIRECT(ADDRESS(ROW(AH35),COLUMN(AH35)-11))),"n/a",IF(ISNUMBER(INDIRECT(ADDRESS(ROW(AH35),COLUMN(AH35)-11))),Calculations_actual!$C$6*AVERAGE(W35:AH35),"n/a"))</f>
        <v>-20.923333333333332</v>
      </c>
      <c r="AI41" s="81">
        <f ca="1">IF(ISERROR(INDIRECT(ADDRESS(ROW(AI35),COLUMN(AI35)-11))),"n/a",IF(ISNUMBER(INDIRECT(ADDRESS(ROW(AI35),COLUMN(AI35)-11))),Calculations_actual!$C$6*AVERAGE(X35:AI35),"n/a"))</f>
        <v>-21.826666666666668</v>
      </c>
      <c r="AJ41" s="81">
        <f ca="1">IF(ISERROR(INDIRECT(ADDRESS(ROW(AJ35),COLUMN(AJ35)-11))),"n/a",IF(ISNUMBER(INDIRECT(ADDRESS(ROW(AJ35),COLUMN(AJ35)-11))),Calculations_actual!$C$6*AVERAGE(Y35:AJ35),"n/a"))</f>
        <v>-23.073333333333334</v>
      </c>
      <c r="AK41" s="81">
        <f ca="1">IF(ISERROR(INDIRECT(ADDRESS(ROW(AK35),COLUMN(AK35)-11))),"n/a",IF(ISNUMBER(INDIRECT(ADDRESS(ROW(AK35),COLUMN(AK35)-11))),Calculations_actual!$C$6*AVERAGE(Z35:AK35),"n/a"))</f>
        <v>-23.946666666666662</v>
      </c>
      <c r="AL41" s="81">
        <f ca="1">IF(ISERROR(INDIRECT(ADDRESS(ROW(AL35),COLUMN(AL35)-11))),"n/a",IF(ISNUMBER(INDIRECT(ADDRESS(ROW(AL35),COLUMN(AL35)-11))),Calculations_actual!$C$6*AVERAGE(AA35:AL35),"n/a"))</f>
        <v>-24.923333333333336</v>
      </c>
      <c r="AM41" s="81">
        <f ca="1">IF(ISERROR(INDIRECT(ADDRESS(ROW(AM35),COLUMN(AM35)-11))),"n/a",IF(ISNUMBER(INDIRECT(ADDRESS(ROW(AM35),COLUMN(AM35)-11))),Calculations_actual!$C$6*AVERAGE(AB35:AM35),"n/a"))</f>
        <v>-25.54666666666667</v>
      </c>
      <c r="AN41" s="81">
        <f ca="1">IF(ISERROR(INDIRECT(ADDRESS(ROW(AN35),COLUMN(AN35)-11))),"n/a",IF(ISNUMBER(INDIRECT(ADDRESS(ROW(AN35),COLUMN(AN35)-11))),Calculations_actual!$C$6*AVERAGE(AC35:AN35),"n/a"))</f>
        <v>-26.203333333333337</v>
      </c>
      <c r="AO41" s="81">
        <f ca="1">IF(ISERROR(INDIRECT(ADDRESS(ROW(AO35),COLUMN(AO35)-11))),"n/a",IF(ISNUMBER(INDIRECT(ADDRESS(ROW(AO35),COLUMN(AO35)-11))),Calculations_actual!$C$6*AVERAGE(AD35:AO35),"n/a"))</f>
        <v>-26.81666666666667</v>
      </c>
      <c r="AP41" s="81">
        <f ca="1">IF(ISERROR(INDIRECT(ADDRESS(ROW(AP35),COLUMN(AP35)-11))),"n/a",IF(ISNUMBER(INDIRECT(ADDRESS(ROW(AP35),COLUMN(AP35)-11))),Calculations_actual!$C$6*AVERAGE(AE35:AP35),"n/a"))</f>
        <v>-27.31</v>
      </c>
      <c r="AQ41" s="81">
        <f ca="1">IF(ISERROR(INDIRECT(ADDRESS(ROW(AQ35),COLUMN(AQ35)-11))),"n/a",IF(ISNUMBER(INDIRECT(ADDRESS(ROW(AQ35),COLUMN(AQ35)-11))),Calculations_actual!$C$6*AVERAGE(AF35:AQ35),"n/a"))</f>
        <v>-27.87</v>
      </c>
      <c r="AR41" s="81">
        <f ca="1">IF(ISERROR(INDIRECT(ADDRESS(ROW(AR35),COLUMN(AR35)-11))),"n/a",IF(ISNUMBER(INDIRECT(ADDRESS(ROW(AR35),COLUMN(AR35)-11))),Calculations_actual!$C$6*AVERAGE(AG35:AR35),"n/a"))</f>
        <v>-27.543333333333337</v>
      </c>
      <c r="AS41" s="81">
        <f ca="1">IF(ISERROR(INDIRECT(ADDRESS(ROW(AS35),COLUMN(AS35)-11))),"n/a",IF(ISNUMBER(INDIRECT(ADDRESS(ROW(AS35),COLUMN(AS35)-11))),Calculations_actual!$C$6*AVERAGE(AH35:AS35),"n/a"))</f>
        <v>-27.416666666666671</v>
      </c>
      <c r="AT41" s="81">
        <f ca="1">IF(ISERROR(INDIRECT(ADDRESS(ROW(AT35),COLUMN(AT35)-11))),"n/a",IF(ISNUMBER(INDIRECT(ADDRESS(ROW(AT35),COLUMN(AT35)-11))),Calculations_actual!$C$6*AVERAGE(AI35:AT35),"n/a"))</f>
        <v>-27.476666666666674</v>
      </c>
      <c r="AU41" s="81">
        <f ca="1">IF(ISERROR(INDIRECT(ADDRESS(ROW(AU35),COLUMN(AU35)-11))),"n/a",IF(ISNUMBER(INDIRECT(ADDRESS(ROW(AU35),COLUMN(AU35)-11))),Calculations_actual!$C$6*AVERAGE(AJ35:AU35),"n/a"))</f>
        <v>-27.650000000000006</v>
      </c>
      <c r="AV41" s="81">
        <f ca="1">IF(ISERROR(INDIRECT(ADDRESS(ROW(AV35),COLUMN(AV35)-11))),"n/a",IF(ISNUMBER(INDIRECT(ADDRESS(ROW(AV35),COLUMN(AV35)-11))),Calculations_actual!$C$6*AVERAGE(AK35:AV35),"n/a"))</f>
        <v>-27.053333333333338</v>
      </c>
      <c r="AW41" s="81">
        <f ca="1">IF(ISERROR(INDIRECT(ADDRESS(ROW(AW35),COLUMN(AW35)-11))),"n/a",IF(ISNUMBER(INDIRECT(ADDRESS(ROW(AW35),COLUMN(AW35)-11))),Calculations_actual!$C$6*AVERAGE(AL35:AW35),"n/a"))</f>
        <v>-26.523333333333341</v>
      </c>
      <c r="AX41" s="81">
        <f ca="1">IF(ISERROR(INDIRECT(ADDRESS(ROW(AX35),COLUMN(AX35)-11))),"n/a",IF(ISNUMBER(INDIRECT(ADDRESS(ROW(AX35),COLUMN(AX35)-11))),Calculations_actual!$C$6*AVERAGE(AM35:AX35),"n/a"))</f>
        <v>-25.533333333333339</v>
      </c>
      <c r="AY41" s="81">
        <f ca="1">IF(ISERROR(INDIRECT(ADDRESS(ROW(AY35),COLUMN(AY35)-11))),"n/a",IF(ISNUMBER(INDIRECT(ADDRESS(ROW(AY35),COLUMN(AY35)-11))),Calculations_actual!$C$6*AVERAGE(AN35:AY35),"n/a"))</f>
        <v>-24.260000000000005</v>
      </c>
      <c r="AZ41" s="81">
        <f ca="1">IF(ISERROR(INDIRECT(ADDRESS(ROW(AZ35),COLUMN(AZ35)-11))),"n/a",IF(ISNUMBER(INDIRECT(ADDRESS(ROW(AZ35),COLUMN(AZ35)-11))),Calculations_actual!$C$6*AVERAGE(AO35:AZ35),"n/a"))</f>
        <v>-23.050000000000004</v>
      </c>
      <c r="BA41" s="81">
        <f ca="1">IF(ISERROR(INDIRECT(ADDRESS(ROW(BA35),COLUMN(BA35)-11))),"n/a",IF(ISNUMBER(INDIRECT(ADDRESS(ROW(BA35),COLUMN(BA35)-11))),Calculations_actual!$C$6*AVERAGE(AP35:BA35),"n/a"))</f>
        <v>-21.926666666666666</v>
      </c>
      <c r="BB41" s="81">
        <f ca="1">IF(ISERROR(INDIRECT(ADDRESS(ROW(BB35),COLUMN(BB35)-11))),"n/a",IF(ISNUMBER(INDIRECT(ADDRESS(ROW(BB35),COLUMN(BB35)-11))),Calculations_actual!$C$6*AVERAGE(AQ35:BB35),"n/a"))</f>
        <v>-20.816666666666663</v>
      </c>
      <c r="BC41" s="81">
        <f ca="1">IF(ISERROR(INDIRECT(ADDRESS(ROW(BC35),COLUMN(BC35)-11))),"n/a",IF(ISNUMBER(INDIRECT(ADDRESS(ROW(BC35),COLUMN(BC35)-11))),Calculations_actual!$C$6*AVERAGE(AR35:BC35),"n/a"))</f>
        <v>-19.566666666666663</v>
      </c>
      <c r="BD41" s="81">
        <f ca="1">IF(ISERROR(INDIRECT(ADDRESS(ROW(BD35),COLUMN(BD35)-11))),"n/a",IF(ISNUMBER(INDIRECT(ADDRESS(ROW(BD35),COLUMN(BD35)-11))),Calculations_actual!$C$6*AVERAGE(AS35:BD35),"n/a"))</f>
        <v>-19.526666666666667</v>
      </c>
      <c r="BE41" s="81">
        <f ca="1">IF(ISERROR(INDIRECT(ADDRESS(ROW(BE35),COLUMN(BE35)-11))),"n/a",IF(ISNUMBER(INDIRECT(ADDRESS(ROW(BE35),COLUMN(BE35)-11))),Calculations_actual!$C$6*AVERAGE(AT35:BE35),"n/a"))</f>
        <v>-19.480000000000004</v>
      </c>
      <c r="BF41" s="81">
        <f ca="1">IF(ISERROR(INDIRECT(ADDRESS(ROW(BF35),COLUMN(BF35)-11))),"n/a",IF(ISNUMBER(INDIRECT(ADDRESS(ROW(BF35),COLUMN(BF35)-11))),Calculations_actual!$C$6*AVERAGE(AU35:BF35),"n/a"))</f>
        <v>-19.270000000000003</v>
      </c>
      <c r="BG41" s="81">
        <f ca="1">IF(ISERROR(INDIRECT(ADDRESS(ROW(BG35),COLUMN(BG35)-11))),"n/a",IF(ISNUMBER(INDIRECT(ADDRESS(ROW(BG35),COLUMN(BG35)-11))),Calculations_actual!$C$6*AVERAGE(AV35:BG35),"n/a"))</f>
        <v>-19.533333333333335</v>
      </c>
      <c r="BH41" s="81">
        <f ca="1">IF(ISERROR(INDIRECT(ADDRESS(ROW(BH35),COLUMN(BH35)-11))),"n/a",IF(ISNUMBER(INDIRECT(ADDRESS(ROW(BH35),COLUMN(BH35)-11))),Calculations_actual!$C$6*AVERAGE(AW35:BH35),"n/a"))</f>
        <v>-20.063333333333333</v>
      </c>
      <c r="BI41" s="81">
        <f ca="1">IF(ISERROR(INDIRECT(ADDRESS(ROW(BI35),COLUMN(BI35)-11))),"n/a",IF(ISNUMBER(INDIRECT(ADDRESS(ROW(BI35),COLUMN(BI35)-11))),Calculations_actual!$C$6*AVERAGE(AX35:BI35),"n/a"))</f>
        <v>-20.106666666666669</v>
      </c>
      <c r="BJ41" s="81">
        <f ca="1">IF(ISERROR(INDIRECT(ADDRESS(ROW(BJ35),COLUMN(BJ35)-11))),"n/a",IF(ISNUMBER(INDIRECT(ADDRESS(ROW(BJ35),COLUMN(BJ35)-11))),Calculations_actual!$C$6*AVERAGE(AY35:BJ35),"n/a"))</f>
        <v>-20.490000000000002</v>
      </c>
      <c r="BK41" s="81">
        <f ca="1">IF(ISERROR(INDIRECT(ADDRESS(ROW(BK35),COLUMN(BK35)-11))),"n/a",IF(ISNUMBER(INDIRECT(ADDRESS(ROW(BK35),COLUMN(BK35)-11))),Calculations_actual!$C$6*AVERAGE(AZ35:BK35),"n/a"))</f>
        <v>-21.383333333333336</v>
      </c>
      <c r="BL41" s="81">
        <f ca="1">IF(ISERROR(INDIRECT(ADDRESS(ROW(BL35),COLUMN(BL35)-11))),"n/a",IF(ISNUMBER(INDIRECT(ADDRESS(ROW(BL35),COLUMN(BL35)-11))),Calculations_actual!$C$6*AVERAGE(BA35:BL35),"n/a"))</f>
        <v>-22.17</v>
      </c>
      <c r="BM41" s="81">
        <f ca="1">IF(ISERROR(INDIRECT(ADDRESS(ROW(BM35),COLUMN(BM35)-11))),"n/a",IF(ISNUMBER(INDIRECT(ADDRESS(ROW(BM35),COLUMN(BM35)-11))),Calculations_actual!$C$6*AVERAGE(BB35:BM35),"n/a"))</f>
        <v>-23.150000000000002</v>
      </c>
      <c r="BN41" s="81">
        <f ca="1">IF(ISERROR(INDIRECT(ADDRESS(ROW(BN35),COLUMN(BN35)-11))),"n/a",IF(ISNUMBER(INDIRECT(ADDRESS(ROW(BN35),COLUMN(BN35)-11))),Calculations_actual!$C$6*AVERAGE(BC35:BN35),"n/a"))</f>
        <v>-24.186666666666667</v>
      </c>
      <c r="BO41" s="81">
        <f ca="1">IF(ISERROR(INDIRECT(ADDRESS(ROW(BO35),COLUMN(BO35)-11))),"n/a",IF(ISNUMBER(INDIRECT(ADDRESS(ROW(BO35),COLUMN(BO35)-11))),Calculations_actual!$C$6*AVERAGE(BD35:BO35),"n/a"))</f>
        <v>-25.28</v>
      </c>
      <c r="BP41" s="81">
        <f ca="1">IF(ISERROR(INDIRECT(ADDRESS(ROW(BP35),COLUMN(BP35)-11))),"n/a",IF(ISNUMBER(INDIRECT(ADDRESS(ROW(BP35),COLUMN(BP35)-11))),Calculations_actual!$C$6*AVERAGE(BE35:BP35),"n/a"))</f>
        <v>-25.916666666666671</v>
      </c>
      <c r="BQ41" s="81">
        <f ca="1">IF(ISERROR(INDIRECT(ADDRESS(ROW(BQ35),COLUMN(BQ35)-11))),"n/a",IF(ISNUMBER(INDIRECT(ADDRESS(ROW(BQ35),COLUMN(BQ35)-11))),Calculations_actual!$C$6*AVERAGE(BF35:BQ35),"n/a"))</f>
        <v>-26.350000000000009</v>
      </c>
      <c r="BR41" s="81">
        <f ca="1">IF(ISERROR(INDIRECT(ADDRESS(ROW(BR35),COLUMN(BR35)-11))),"n/a",IF(ISNUMBER(INDIRECT(ADDRESS(ROW(BR35),COLUMN(BR35)-11))),Calculations_actual!$C$6*AVERAGE(BG35:BR35),"n/a"))</f>
        <v>-27.106666666666669</v>
      </c>
      <c r="BS41" s="81">
        <f ca="1">IF(ISERROR(INDIRECT(ADDRESS(ROW(BS35),COLUMN(BS35)-11))),"n/a",IF(ISNUMBER(INDIRECT(ADDRESS(ROW(BS35),COLUMN(BS35)-11))),Calculations_actual!$C$6*AVERAGE(BH35:BS35),"n/a"))</f>
        <v>-27.483333333333334</v>
      </c>
      <c r="BT41" s="81">
        <f ca="1">IF(ISERROR(INDIRECT(ADDRESS(ROW(BT35),COLUMN(BT35)-11))),"n/a",IF(ISNUMBER(INDIRECT(ADDRESS(ROW(BT35),COLUMN(BT35)-11))),Calculations_actual!$C$6*AVERAGE(BI35:BT35),"n/a"))</f>
        <v>-28.35</v>
      </c>
      <c r="BU41" s="81">
        <f ca="1">IF(ISERROR(INDIRECT(ADDRESS(ROW(BU35),COLUMN(BU35)-11))),"n/a",IF(ISNUMBER(INDIRECT(ADDRESS(ROW(BU35),COLUMN(BU35)-11))),Calculations_actual!$C$6*AVERAGE(BJ35:BU35),"n/a"))</f>
        <v>-29.8</v>
      </c>
      <c r="BV41" s="81">
        <f ca="1">IF(ISERROR(INDIRECT(ADDRESS(ROW(BV35),COLUMN(BV35)-11))),"n/a",IF(ISNUMBER(INDIRECT(ADDRESS(ROW(BV35),COLUMN(BV35)-11))),Calculations_actual!$C$6*AVERAGE(BK35:BV35),"n/a"))</f>
        <v>-31.043333333333337</v>
      </c>
      <c r="BW41" s="81">
        <f ca="1">IF(ISERROR(INDIRECT(ADDRESS(ROW(BW35),COLUMN(BW35)-11))),"n/a",IF(ISNUMBER(INDIRECT(ADDRESS(ROW(BW35),COLUMN(BW35)-11))),Calculations_actual!$C$6*AVERAGE(BL35:BW35),"n/a"))</f>
        <v>-32.163333333333334</v>
      </c>
      <c r="BX41" s="81">
        <f ca="1">IF(ISERROR(INDIRECT(ADDRESS(ROW(BX35),COLUMN(BX35)-11))),"n/a",IF(ISNUMBER(INDIRECT(ADDRESS(ROW(BX35),COLUMN(BX35)-11))),Calculations_actual!$C$6*AVERAGE(BM35:BX35),"n/a"))</f>
        <v>-33.589999999999996</v>
      </c>
      <c r="BY41" s="81">
        <f ca="1">IF(ISERROR(INDIRECT(ADDRESS(ROW(BY35),COLUMN(BY35)-11))),"n/a",IF(ISNUMBER(INDIRECT(ADDRESS(ROW(BY35),COLUMN(BY35)-11))),Calculations_actual!$C$6*AVERAGE(BN35:BY35),"n/a"))</f>
        <v>-35.07</v>
      </c>
      <c r="BZ41" s="81">
        <f ca="1">IF(ISERROR(INDIRECT(ADDRESS(ROW(BZ35),COLUMN(BZ35)-11))),"n/a",IF(ISNUMBER(INDIRECT(ADDRESS(ROW(BZ35),COLUMN(BZ35)-11))),Calculations_actual!$C$6*AVERAGE(BO35:BZ35),"n/a"))</f>
        <v>-36.793333333333337</v>
      </c>
      <c r="CA41" s="81">
        <f ca="1">IF(ISERROR(INDIRECT(ADDRESS(ROW(CA35),COLUMN(CA35)-11))),"n/a",IF(ISNUMBER(INDIRECT(ADDRESS(ROW(CA35),COLUMN(CA35)-11))),Calculations_actual!$C$6*AVERAGE(BP35:CA35),"n/a"))</f>
        <v>-38.356666666666669</v>
      </c>
      <c r="CB41" s="81">
        <f ca="1">IF(ISERROR(INDIRECT(ADDRESS(ROW(CB35),COLUMN(CB35)-11))),"n/a",IF(ISNUMBER(INDIRECT(ADDRESS(ROW(CB35),COLUMN(CB35)-11))),Calculations_actual!$C$6*AVERAGE(BQ35:CB35),"n/a"))</f>
        <v>-39.370000000000005</v>
      </c>
      <c r="CC41" s="81">
        <f ca="1">IF(ISERROR(INDIRECT(ADDRESS(ROW(CC35),COLUMN(CC35)-11))),"n/a",IF(ISNUMBER(INDIRECT(ADDRESS(ROW(CC35),COLUMN(CC35)-11))),Calculations_actual!$C$6*AVERAGE(BR35:CC35),"n/a"))</f>
        <v>-40.193333333333342</v>
      </c>
      <c r="CD41" s="81">
        <f ca="1">IF(ISERROR(INDIRECT(ADDRESS(ROW(CD35),COLUMN(CD35)-11))),"n/a",IF(ISNUMBER(INDIRECT(ADDRESS(ROW(CD35),COLUMN(CD35)-11))),Calculations_actual!$C$6*AVERAGE(BS35:CD35),"n/a"))</f>
        <v>-40.620000000000005</v>
      </c>
      <c r="CE41" s="81">
        <f ca="1">IF(ISERROR(INDIRECT(ADDRESS(ROW(CE35),COLUMN(CE35)-11))),"n/a",IF(ISNUMBER(INDIRECT(ADDRESS(ROW(CE35),COLUMN(CE35)-11))),Calculations_actual!$C$6*AVERAGE(BT35:CE35),"n/a"))</f>
        <v>-40.950000000000003</v>
      </c>
      <c r="CF41" s="81">
        <f ca="1">IF(ISERROR(INDIRECT(ADDRESS(ROW(CF35),COLUMN(CF35)-11))),"n/a",IF(ISNUMBER(INDIRECT(ADDRESS(ROW(CF35),COLUMN(CF35)-11))),Calculations_actual!$C$6*AVERAGE(BU35:CF35),"n/a"))</f>
        <v>-40.986666666666665</v>
      </c>
      <c r="CG41" s="81">
        <f ca="1">IF(ISERROR(INDIRECT(ADDRESS(ROW(CG35),COLUMN(CG35)-11))),"n/a",IF(ISNUMBER(INDIRECT(ADDRESS(ROW(CG35),COLUMN(CG35)-11))),Calculations_actual!$C$6*AVERAGE(BV35:CG35),"n/a"))</f>
        <v>-40.936666666666675</v>
      </c>
      <c r="CH41" s="81">
        <f ca="1">IF(ISERROR(INDIRECT(ADDRESS(ROW(CH35),COLUMN(CH35)-11))),"n/a",IF(ISNUMBER(INDIRECT(ADDRESS(ROW(CH35),COLUMN(CH35)-11))),Calculations_actual!$C$6*AVERAGE(BW35:CH35),"n/a"))</f>
        <v>-41.053333333333335</v>
      </c>
      <c r="CI41" s="81">
        <f ca="1">IF(ISERROR(INDIRECT(ADDRESS(ROW(CI35),COLUMN(CI35)-11))),"n/a",IF(ISNUMBER(INDIRECT(ADDRESS(ROW(CI35),COLUMN(CI35)-11))),Calculations_actual!$C$6*AVERAGE(BX35:CI35),"n/a"))</f>
        <v>-41.146666666666675</v>
      </c>
      <c r="CJ41" s="81">
        <f ca="1">IF(ISERROR(INDIRECT(ADDRESS(ROW(CJ35),COLUMN(CJ35)-11))),"n/a",IF(ISNUMBER(INDIRECT(ADDRESS(ROW(CJ35),COLUMN(CJ35)-11))),Calculations_actual!$C$6*AVERAGE(BY35:CJ35),"n/a"))</f>
        <v>-40.873333333333335</v>
      </c>
      <c r="CK41" s="81">
        <f ca="1">IF(ISERROR(INDIRECT(ADDRESS(ROW(CK35),COLUMN(CK35)-11))),"n/a",IF(ISNUMBER(INDIRECT(ADDRESS(ROW(CK35),COLUMN(CK35)-11))),Calculations_actual!$C$6*AVERAGE(BZ35:CK35),"n/a"))</f>
        <v>-40.366666666666674</v>
      </c>
      <c r="CL41" s="81">
        <f ca="1">IF(ISERROR(INDIRECT(ADDRESS(ROW(CL35),COLUMN(CL35)-11))),"n/a",IF(ISNUMBER(INDIRECT(ADDRESS(ROW(CL35),COLUMN(CL35)-11))),Calculations_actual!$C$6*AVERAGE(CA35:CL35),"n/a"))</f>
        <v>-39.736666666666679</v>
      </c>
      <c r="CM41" s="81">
        <f ca="1">IF(ISERROR(INDIRECT(ADDRESS(ROW(CM35),COLUMN(CM35)-11))),"n/a",IF(ISNUMBER(INDIRECT(ADDRESS(ROW(CM35),COLUMN(CM35)-11))),Calculations_actual!$C$6*AVERAGE(CB35:CM35),"n/a"))</f>
        <v>-39.623333333333335</v>
      </c>
      <c r="CN41" s="81">
        <f ca="1">IF(ISERROR(INDIRECT(ADDRESS(ROW(CN35),COLUMN(CN35)-11))),"n/a",IF(ISNUMBER(INDIRECT(ADDRESS(ROW(CN35),COLUMN(CN35)-11))),Calculations_actual!$C$6*AVERAGE(CC35:CN35),"n/a"))</f>
        <v>-40.093333333333334</v>
      </c>
      <c r="CO41" s="81">
        <f ca="1">IF(ISERROR(INDIRECT(ADDRESS(ROW(CO35),COLUMN(CO35)-11))),"n/a",IF(ISNUMBER(INDIRECT(ADDRESS(ROW(CO35),COLUMN(CO35)-11))),Calculations_actual!$C$6*AVERAGE(CD35:CO35),"n/a"))</f>
        <v>-40.56666666666667</v>
      </c>
      <c r="CP41" s="81">
        <f ca="1">IF(ISERROR(INDIRECT(ADDRESS(ROW(CP35),COLUMN(CP35)-11))),"n/a",IF(ISNUMBER(INDIRECT(ADDRESS(ROW(CP35),COLUMN(CP35)-11))),Calculations_actual!$C$6*AVERAGE(CE35:CP35),"n/a"))</f>
        <v>-41.386666666666663</v>
      </c>
      <c r="CQ41" s="81">
        <f ca="1">IF(ISERROR(INDIRECT(ADDRESS(ROW(CQ35),COLUMN(CQ35)-11))),"n/a",IF(ISNUMBER(INDIRECT(ADDRESS(ROW(CQ35),COLUMN(CQ35)-11))),Calculations_actual!$C$6*AVERAGE(CF35:CQ35),"n/a"))</f>
        <v>-42.423333333333339</v>
      </c>
      <c r="CR41" s="81">
        <f ca="1">IF(ISERROR(INDIRECT(ADDRESS(ROW(CR35),COLUMN(CR35)-11))),"n/a",IF(ISNUMBER(INDIRECT(ADDRESS(ROW(CR35),COLUMN(CR35)-11))),Calculations_actual!$C$6*AVERAGE(CG35:CR35),"n/a"))</f>
        <v>-43.743333333333339</v>
      </c>
      <c r="CS41" s="81">
        <f ca="1">IF(ISERROR(INDIRECT(ADDRESS(ROW(CS35),COLUMN(CS35)-11))),"n/a",IF(ISNUMBER(INDIRECT(ADDRESS(ROW(CS35),COLUMN(CS35)-11))),Calculations_actual!$C$6*AVERAGE(CH35:CS35),"n/a"))</f>
        <v>-44.75333333333333</v>
      </c>
      <c r="CT41" s="81">
        <f ca="1">IF(ISERROR(INDIRECT(ADDRESS(ROW(CT35),COLUMN(CT35)-11))),"n/a",IF(ISNUMBER(INDIRECT(ADDRESS(ROW(CT35),COLUMN(CT35)-11))),Calculations_actual!$C$6*AVERAGE(CI35:CT35),"n/a"))</f>
        <v>-46.836666666666673</v>
      </c>
      <c r="CU41" s="81">
        <f ca="1">IF(ISERROR(INDIRECT(ADDRESS(ROW(CU35),COLUMN(CU35)-11))),"n/a",IF(ISNUMBER(INDIRECT(ADDRESS(ROW(CU35),COLUMN(CU35)-11))),Calculations_actual!$C$6*AVERAGE(CJ35:CU35),"n/a"))</f>
        <v>-48.123333333333335</v>
      </c>
      <c r="CV41" s="81">
        <f ca="1">IF(ISERROR(INDIRECT(ADDRESS(ROW(CV35),COLUMN(CV35)-11))),"n/a",IF(ISNUMBER(INDIRECT(ADDRESS(ROW(CV35),COLUMN(CV35)-11))),Calculations_actual!$C$6*AVERAGE(CK35:CV35),"n/a"))</f>
        <v>-49.77</v>
      </c>
      <c r="CW41" s="81">
        <f ca="1">IF(ISERROR(INDIRECT(ADDRESS(ROW(CW35),COLUMN(CW35)-11))),"n/a",IF(ISNUMBER(INDIRECT(ADDRESS(ROW(CW35),COLUMN(CW35)-11))),Calculations_actual!$C$6*AVERAGE(CL35:CW35),"n/a"))</f>
        <v>-51.866666666666667</v>
      </c>
      <c r="CX41" s="81">
        <f ca="1">IF(ISERROR(INDIRECT(ADDRESS(ROW(CX35),COLUMN(CX35)-11))),"n/a",IF(ISNUMBER(INDIRECT(ADDRESS(ROW(CX35),COLUMN(CX35)-11))),Calculations_actual!$C$6*AVERAGE(CM35:CX35),"n/a"))</f>
        <v>-54.186666666666667</v>
      </c>
      <c r="CY41" s="81">
        <f ca="1">IF(ISERROR(INDIRECT(ADDRESS(ROW(CY35),COLUMN(CY35)-11))),"n/a",IF(ISNUMBER(INDIRECT(ADDRESS(ROW(CY35),COLUMN(CY35)-11))),Calculations_actual!$C$6*AVERAGE(CN35:CY35),"n/a"))</f>
        <v>-56.163333333333327</v>
      </c>
      <c r="CZ41" s="81">
        <f ca="1">IF(ISERROR(INDIRECT(ADDRESS(ROW(CZ35),COLUMN(CZ35)-11))),"n/a",IF(ISNUMBER(INDIRECT(ADDRESS(ROW(CZ35),COLUMN(CZ35)-11))),Calculations_actual!$C$6*AVERAGE(CO35:CZ35),"n/a"))</f>
        <v>-57.903333333333322</v>
      </c>
      <c r="DA41" s="81">
        <f ca="1">IF(ISERROR(INDIRECT(ADDRESS(ROW(DA35),COLUMN(DA35)-11))),"n/a",IF(ISNUMBER(INDIRECT(ADDRESS(ROW(DA35),COLUMN(DA35)-11))),Calculations_actual!$C$6*AVERAGE(CP35:DA35),"n/a"))</f>
        <v>-59.996666666666684</v>
      </c>
      <c r="DB41" s="81">
        <f ca="1">IF(ISERROR(INDIRECT(ADDRESS(ROW(DB35),COLUMN(DB35)-11))),"n/a",IF(ISNUMBER(INDIRECT(ADDRESS(ROW(DB35),COLUMN(DB35)-11))),Calculations_actual!$C$6*AVERAGE(CQ35:DB35),"n/a"))</f>
        <v>-61.640000000000015</v>
      </c>
      <c r="DC41" s="81">
        <f ca="1">IF(ISERROR(INDIRECT(ADDRESS(ROW(DC35),COLUMN(DC35)-11))),"n/a",IF(ISNUMBER(INDIRECT(ADDRESS(ROW(DC35),COLUMN(DC35)-11))),Calculations_actual!$C$6*AVERAGE(CR35:DC35),"n/a"))</f>
        <v>-63.523333333333341</v>
      </c>
      <c r="DD41" s="81">
        <f ca="1">IF(ISERROR(INDIRECT(ADDRESS(ROW(DD35),COLUMN(DD35)-11))),"n/a",IF(ISNUMBER(INDIRECT(ADDRESS(ROW(DD35),COLUMN(DD35)-11))),Calculations_actual!$C$6*AVERAGE(CS35:DD35),"n/a"))</f>
        <v>-65.366666666666674</v>
      </c>
      <c r="DE41" s="81">
        <f ca="1">IF(ISERROR(INDIRECT(ADDRESS(ROW(DE35),COLUMN(DE35)-11))),"n/a",IF(ISNUMBER(INDIRECT(ADDRESS(ROW(DE35),COLUMN(DE35)-11))),Calculations_actual!$C$6*AVERAGE(CT35:DE35),"n/a"))</f>
        <v>-67.463333333333338</v>
      </c>
      <c r="DF41" s="81">
        <f ca="1">IF(ISERROR(INDIRECT(ADDRESS(ROW(DF35),COLUMN(DF35)-11))),"n/a",IF(ISNUMBER(INDIRECT(ADDRESS(ROW(DF35),COLUMN(DF35)-11))),Calculations_actual!$C$6*AVERAGE(CU35:DF35),"n/a"))</f>
        <v>-68.606666666666669</v>
      </c>
      <c r="DG41" s="81">
        <f ca="1">IF(ISERROR(INDIRECT(ADDRESS(ROW(DG35),COLUMN(DG35)-11))),"n/a",IF(ISNUMBER(INDIRECT(ADDRESS(ROW(DG35),COLUMN(DG35)-11))),Calculations_actual!$C$6*AVERAGE(CV35:DG35),"n/a"))</f>
        <v>-70.63666666666667</v>
      </c>
      <c r="DH41" s="81">
        <f ca="1">IF(ISERROR(INDIRECT(ADDRESS(ROW(DH35),COLUMN(DH35)-11))),"n/a",IF(ISNUMBER(INDIRECT(ADDRESS(ROW(DH35),COLUMN(DH35)-11))),Calculations_actual!$C$6*AVERAGE(CW35:DH35),"n/a"))</f>
        <v>-72.55</v>
      </c>
      <c r="DI41" s="81">
        <f ca="1">IF(ISERROR(INDIRECT(ADDRESS(ROW(DI35),COLUMN(DI35)-11))),"n/a",IF(ISNUMBER(INDIRECT(ADDRESS(ROW(DI35),COLUMN(DI35)-11))),Calculations_actual!$C$6*AVERAGE(CX35:DI35),"n/a"))</f>
        <v>-74.350000000000009</v>
      </c>
      <c r="DJ41" s="81">
        <f ca="1">IF(ISERROR(INDIRECT(ADDRESS(ROW(DJ35),COLUMN(DJ35)-11))),"n/a",IF(ISNUMBER(INDIRECT(ADDRESS(ROW(DJ35),COLUMN(DJ35)-11))),Calculations_actual!$C$6*AVERAGE(CY35:DJ35),"n/a"))</f>
        <v>-75.530000000000015</v>
      </c>
      <c r="DK41" s="81">
        <f ca="1">IF(ISERROR(INDIRECT(ADDRESS(ROW(DK35),COLUMN(DK35)-11))),"n/a",IF(ISNUMBER(INDIRECT(ADDRESS(ROW(DK35),COLUMN(DK35)-11))),Calculations_actual!$C$6*AVERAGE(CZ35:DK35),"n/a"))</f>
        <v>-76.323333333333323</v>
      </c>
      <c r="DL41" s="81">
        <f ca="1">IF(ISERROR(INDIRECT(ADDRESS(ROW(DL35),COLUMN(DL35)-11))),"n/a",IF(ISNUMBER(INDIRECT(ADDRESS(ROW(DL35),COLUMN(DL35)-11))),Calculations_actual!$C$6*AVERAGE(DA35:DL35),"n/a"))</f>
        <v>-77.160000000000011</v>
      </c>
      <c r="DM41" s="81">
        <f ca="1">IF(ISERROR(INDIRECT(ADDRESS(ROW(DM35),COLUMN(DM35)-11))),"n/a",IF(ISNUMBER(INDIRECT(ADDRESS(ROW(DM35),COLUMN(DM35)-11))),Calculations_actual!$C$6*AVERAGE(DB35:DM35),"n/a"))</f>
        <v>-77.97</v>
      </c>
      <c r="DN41" s="81">
        <f ca="1">IF(ISERROR(INDIRECT(ADDRESS(ROW(DN35),COLUMN(DN35)-11))),"n/a",IF(ISNUMBER(INDIRECT(ADDRESS(ROW(DN35),COLUMN(DN35)-11))),Calculations_actual!$C$6*AVERAGE(DC35:DN35),"n/a"))</f>
        <v>-78.75</v>
      </c>
      <c r="DO41" s="81">
        <f ca="1">IF(ISERROR(INDIRECT(ADDRESS(ROW(DO35),COLUMN(DO35)-11))),"n/a",IF(ISNUMBER(INDIRECT(ADDRESS(ROW(DO35),COLUMN(DO35)-11))),Calculations_actual!$C$6*AVERAGE(DD35:DO35),"n/a"))</f>
        <v>-79.436666666666682</v>
      </c>
      <c r="DP41" s="81">
        <f ca="1">IF(ISERROR(INDIRECT(ADDRESS(ROW(DP35),COLUMN(DP35)-11))),"n/a",IF(ISNUMBER(INDIRECT(ADDRESS(ROW(DP35),COLUMN(DP35)-11))),Calculations_actual!$C$6*AVERAGE(DE35:DP35),"n/a"))</f>
        <v>-79.62</v>
      </c>
      <c r="DQ41" s="81">
        <f ca="1">IF(ISERROR(INDIRECT(ADDRESS(ROW(DQ35),COLUMN(DQ35)-11))),"n/a",IF(ISNUMBER(INDIRECT(ADDRESS(ROW(DQ35),COLUMN(DQ35)-11))),Calculations_actual!$C$6*AVERAGE(DF35:DQ35),"n/a"))</f>
        <v>-79.910000000000011</v>
      </c>
      <c r="DR41" s="81">
        <f ca="1">IF(ISERROR(INDIRECT(ADDRESS(ROW(DR35),COLUMN(DR35)-11))),"n/a",IF(ISNUMBER(INDIRECT(ADDRESS(ROW(DR35),COLUMN(DR35)-11))),Calculations_actual!$C$6*AVERAGE(DG35:DR35),"n/a"))</f>
        <v>-80.166666666666671</v>
      </c>
      <c r="DS41" s="81">
        <f ca="1">IF(ISERROR(INDIRECT(ADDRESS(ROW(DS35),COLUMN(DS35)-11))),"n/a",IF(ISNUMBER(INDIRECT(ADDRESS(ROW(DS35),COLUMN(DS35)-11))),Calculations_actual!$C$6*AVERAGE(DH35:DS35),"n/a"))</f>
        <v>-80.846666666666664</v>
      </c>
      <c r="DT41" s="81">
        <f ca="1">IF(ISERROR(INDIRECT(ADDRESS(ROW(DT35),COLUMN(DT35)-11))),"n/a",IF(ISNUMBER(INDIRECT(ADDRESS(ROW(DT35),COLUMN(DT35)-11))),Calculations_actual!$C$6*AVERAGE(DI35:DT35),"n/a"))</f>
        <v>-81.336666666666673</v>
      </c>
      <c r="DU41" s="81">
        <f ca="1">IF(ISERROR(INDIRECT(ADDRESS(ROW(DU35),COLUMN(DU35)-11))),"n/a",IF(ISNUMBER(INDIRECT(ADDRESS(ROW(DU35),COLUMN(DU35)-11))),Calculations_actual!$C$6*AVERAGE(DJ35:DU35),"n/a"))</f>
        <v>-80.8</v>
      </c>
      <c r="DV41" s="81">
        <f ca="1">IF(ISERROR(INDIRECT(ADDRESS(ROW(DV35),COLUMN(DV35)-11))),"n/a",IF(ISNUMBER(INDIRECT(ADDRESS(ROW(DV35),COLUMN(DV35)-11))),Calculations_actual!$C$6*AVERAGE(DK35:DV35),"n/a"))</f>
        <v>-80.696666666666687</v>
      </c>
      <c r="DW41" s="81">
        <f ca="1">IF(ISERROR(INDIRECT(ADDRESS(ROW(DW35),COLUMN(DW35)-11))),"n/a",IF(ISNUMBER(INDIRECT(ADDRESS(ROW(DW35),COLUMN(DW35)-11))),Calculations_actual!$C$6*AVERAGE(DL35:DW35),"n/a"))</f>
        <v>-79.466666666666697</v>
      </c>
      <c r="DX41" s="81">
        <f ca="1">IF(ISERROR(INDIRECT(ADDRESS(ROW(DX35),COLUMN(DX35)-11))),"n/a",IF(ISNUMBER(INDIRECT(ADDRESS(ROW(DX35),COLUMN(DX35)-11))),Calculations_actual!$C$6*AVERAGE(DM35:DX35),"n/a"))</f>
        <v>-78.209999999999994</v>
      </c>
      <c r="DY41" s="81">
        <f ca="1">IF(ISERROR(INDIRECT(ADDRESS(ROW(DY35),COLUMN(DY35)-11))),"n/a",IF(ISNUMBER(INDIRECT(ADDRESS(ROW(DY35),COLUMN(DY35)-11))),Calculations_actual!$C$6*AVERAGE(DN35:DY35),"n/a"))</f>
        <v>-76.13333333333334</v>
      </c>
      <c r="DZ41" s="81">
        <f ca="1">IF(ISERROR(INDIRECT(ADDRESS(ROW(DZ35),COLUMN(DZ35)-11))),"n/a",IF(ISNUMBER(INDIRECT(ADDRESS(ROW(DZ35),COLUMN(DZ35)-11))),Calculations_actual!$C$6*AVERAGE(DO35:DZ35),"n/a"))</f>
        <v>-73.736666666666665</v>
      </c>
      <c r="EA41" s="81">
        <f ca="1">IF(ISERROR(INDIRECT(ADDRESS(ROW(EA35),COLUMN(EA35)-11))),"n/a",IF(ISNUMBER(INDIRECT(ADDRESS(ROW(EA35),COLUMN(EA35)-11))),Calculations_actual!$C$6*AVERAGE(DP35:EA35),"n/a"))</f>
        <v>-71.056666666666672</v>
      </c>
      <c r="EB41" s="81">
        <f ca="1">IF(ISERROR(INDIRECT(ADDRESS(ROW(EB35),COLUMN(EB35)-11))),"n/a",IF(ISNUMBER(INDIRECT(ADDRESS(ROW(EB35),COLUMN(EB35)-11))),Calculations_actual!$C$6*AVERAGE(DQ35:EB35),"n/a"))</f>
        <v>-68.703333333333333</v>
      </c>
      <c r="EC41" s="81">
        <f ca="1">IF(ISERROR(INDIRECT(ADDRESS(ROW(EC35),COLUMN(EC35)-11))),"n/a",IF(ISNUMBER(INDIRECT(ADDRESS(ROW(EC35),COLUMN(EC35)-11))),Calculations_actual!$C$6*AVERAGE(DR35:EC35),"n/a"))</f>
        <v>-66.543333333333337</v>
      </c>
      <c r="ED41" s="81">
        <f ca="1">IF(ISERROR(INDIRECT(ADDRESS(ROW(ED35),COLUMN(ED35)-11))),"n/a",IF(ISNUMBER(INDIRECT(ADDRESS(ROW(ED35),COLUMN(ED35)-11))),Calculations_actual!$C$6*AVERAGE(DS35:ED35),"n/a"))</f>
        <v>-64.960000000000008</v>
      </c>
      <c r="EE41" s="81">
        <f ca="1">IF(ISERROR(INDIRECT(ADDRESS(ROW(EE35),COLUMN(EE35)-11))),"n/a",IF(ISNUMBER(INDIRECT(ADDRESS(ROW(EE35),COLUMN(EE35)-11))),Calculations_actual!$C$6*AVERAGE(DT35:EE35),"n/a"))</f>
        <v>-63.543333333333329</v>
      </c>
      <c r="EF41" s="81">
        <f ca="1">IF(ISERROR(INDIRECT(ADDRESS(ROW(EF35),COLUMN(EF35)-11))),"n/a",IF(ISNUMBER(INDIRECT(ADDRESS(ROW(EF35),COLUMN(EF35)-11))),Calculations_actual!$C$6*AVERAGE(DU35:EF35),"n/a"))</f>
        <v>-62.106666666666662</v>
      </c>
      <c r="EG41" s="81">
        <f ca="1">IF(ISERROR(INDIRECT(ADDRESS(ROW(EG35),COLUMN(EG35)-11))),"n/a",IF(ISNUMBER(INDIRECT(ADDRESS(ROW(EG35),COLUMN(EG35)-11))),Calculations_actual!$C$6*AVERAGE(DV35:EG35),"n/a"))</f>
        <v>-62.073333333333323</v>
      </c>
      <c r="EH41" s="81">
        <f ca="1">IF(ISERROR(INDIRECT(ADDRESS(ROW(EH35),COLUMN(EH35)-11))),"n/a",IF(ISNUMBER(INDIRECT(ADDRESS(ROW(EH35),COLUMN(EH35)-11))),Calculations_actual!$C$6*AVERAGE(DW35:EH35),"n/a"))</f>
        <v>-62.776666666666671</v>
      </c>
      <c r="EI41" s="81">
        <f ca="1">IF(ISERROR(INDIRECT(ADDRESS(ROW(EI35),COLUMN(EI35)-11))),"n/a",IF(ISNUMBER(INDIRECT(ADDRESS(ROW(EI35),COLUMN(EI35)-11))),Calculations_actual!$C$6*AVERAGE(DX35:EI35),"n/a"))</f>
        <v>-65.290000000000006</v>
      </c>
      <c r="EJ41" s="81">
        <f ca="1">IF(ISERROR(INDIRECT(ADDRESS(ROW(EJ35),COLUMN(EJ35)-11))),"n/a",IF(ISNUMBER(INDIRECT(ADDRESS(ROW(EJ35),COLUMN(EJ35)-11))),Calculations_actual!$C$6*AVERAGE(DY35:EJ35),"n/a"))</f>
        <v>-68.61666666666666</v>
      </c>
      <c r="EK41" s="81">
        <f ca="1">IF(ISERROR(INDIRECT(ADDRESS(ROW(EK35),COLUMN(EK35)-11))),"n/a",IF(ISNUMBER(INDIRECT(ADDRESS(ROW(EK35),COLUMN(EK35)-11))),Calculations_actual!$C$6*AVERAGE(DZ35:EK35),"n/a"))</f>
        <v>-73.223333333333343</v>
      </c>
      <c r="EL41" s="81">
        <f ca="1">IF(ISERROR(INDIRECT(ADDRESS(ROW(EL35),COLUMN(EL35)-11))),"n/a",IF(ISNUMBER(INDIRECT(ADDRESS(ROW(EL35),COLUMN(EL35)-11))),Calculations_actual!$C$6*AVERAGE(EA35:EL35),"n/a"))</f>
        <v>-78.436666666666682</v>
      </c>
      <c r="EM41" s="81">
        <f ca="1">IF(ISERROR(INDIRECT(ADDRESS(ROW(EM35),COLUMN(EM35)-11))),"n/a",IF(ISNUMBER(INDIRECT(ADDRESS(ROW(EM35),COLUMN(EM35)-11))),Calculations_actual!$C$6*AVERAGE(EB35:EM35),"n/a"))</f>
        <v>-86.28000000000003</v>
      </c>
      <c r="EN41" s="81">
        <f ca="1">IF(ISERROR(INDIRECT(ADDRESS(ROW(EN35),COLUMN(EN35)-11))),"n/a",IF(ISNUMBER(INDIRECT(ADDRESS(ROW(EN35),COLUMN(EN35)-11))),Calculations_actual!$C$6*AVERAGE(EC35:EN35),"n/a"))</f>
        <v>-93.450000000000017</v>
      </c>
      <c r="EO41" s="81">
        <f ca="1">IF(ISERROR(INDIRECT(ADDRESS(ROW(EO35),COLUMN(EO35)-11))),"n/a",IF(ISNUMBER(INDIRECT(ADDRESS(ROW(EO35),COLUMN(EO35)-11))),Calculations_actual!$C$6*AVERAGE(ED35:EO35),"n/a"))</f>
        <v>-100.49000000000001</v>
      </c>
      <c r="EP41" s="81">
        <f ca="1">IF(ISERROR(INDIRECT(ADDRESS(ROW(EP35),COLUMN(EP35)-11))),"n/a",IF(ISNUMBER(INDIRECT(ADDRESS(ROW(EP35),COLUMN(EP35)-11))),Calculations_actual!$C$6*AVERAGE(EE35:EP35),"n/a"))</f>
        <v>-108.06666666666668</v>
      </c>
      <c r="EQ41" s="81">
        <f ca="1">IF(ISERROR(INDIRECT(ADDRESS(ROW(EQ35),COLUMN(EQ35)-11))),"n/a",IF(ISNUMBER(INDIRECT(ADDRESS(ROW(EQ35),COLUMN(EQ35)-11))),Calculations_actual!$C$6*AVERAGE(EF35:EQ35),"n/a"))</f>
        <v>-115.36666666666666</v>
      </c>
      <c r="ER41" s="81">
        <f ca="1">IF(ISERROR(INDIRECT(ADDRESS(ROW(ER35),COLUMN(ER35)-11))),"n/a",IF(ISNUMBER(INDIRECT(ADDRESS(ROW(ER35),COLUMN(ER35)-11))),Calculations_actual!$C$6*AVERAGE(EG35:ER35),"n/a"))</f>
        <v>-123.04666666666665</v>
      </c>
      <c r="ES41" s="81">
        <f ca="1">IF(ISERROR(INDIRECT(ADDRESS(ROW(ES35),COLUMN(ES35)-11))),"n/a",IF(ISNUMBER(INDIRECT(ADDRESS(ROW(ES35),COLUMN(ES35)-11))),Calculations_actual!$C$6*AVERAGE(EH35:ES35),"n/a"))</f>
        <v>-130.53333333333333</v>
      </c>
      <c r="ET41" s="81">
        <f ca="1">IF(ISERROR(INDIRECT(ADDRESS(ROW(ET35),COLUMN(ET35)-11))),"n/a",IF(ISNUMBER(INDIRECT(ADDRESS(ROW(ET35),COLUMN(ET35)-11))),Calculations_actual!$C$6*AVERAGE(EI35:ET35),"n/a"))</f>
        <v>-136.02333333333334</v>
      </c>
      <c r="EU41" s="81">
        <f ca="1">IF(ISERROR(INDIRECT(ADDRESS(ROW(EU35),COLUMN(EU35)-11))),"n/a",IF(ISNUMBER(INDIRECT(ADDRESS(ROW(EU35),COLUMN(EU35)-11))),Calculations_actual!$C$6*AVERAGE(EJ35:EU35),"n/a"))</f>
        <v>-140.9</v>
      </c>
      <c r="EV41" s="81">
        <f ca="1">IF(ISERROR(INDIRECT(ADDRESS(ROW(EV35),COLUMN(EV35)-11))),"n/a",IF(ISNUMBER(INDIRECT(ADDRESS(ROW(EV35),COLUMN(EV35)-11))),Calculations_actual!$C$6*AVERAGE(EK35:EV35),"n/a"))</f>
        <v>-145</v>
      </c>
      <c r="EW41" s="81">
        <f ca="1">IF(ISERROR(INDIRECT(ADDRESS(ROW(EW35),COLUMN(EW35)-11))),"n/a",IF(ISNUMBER(INDIRECT(ADDRESS(ROW(EW35),COLUMN(EW35)-11))),Calculations_actual!$C$6*AVERAGE(EL35:EW35),"n/a"))</f>
        <v>-147.25666666666666</v>
      </c>
      <c r="EX41" s="81">
        <f ca="1">IF(ISERROR(INDIRECT(ADDRESS(ROW(EX35),COLUMN(EX35)-11))),"n/a",IF(ISNUMBER(INDIRECT(ADDRESS(ROW(EX35),COLUMN(EX35)-11))),Calculations_actual!$C$6*AVERAGE(EM35:EX35),"n/a"))</f>
        <v>-148.96</v>
      </c>
      <c r="EY41" s="81">
        <f ca="1">IF(ISERROR(INDIRECT(ADDRESS(ROW(EY35),COLUMN(EY35)-11))),"n/a",IF(ISNUMBER(INDIRECT(ADDRESS(ROW(EY35),COLUMN(EY35)-11))),Calculations_actual!$C$6*AVERAGE(EN35:EY35),"n/a"))</f>
        <v>-145.81666666666669</v>
      </c>
      <c r="EZ41" s="81">
        <f ca="1">IF(ISERROR(INDIRECT(ADDRESS(ROW(EZ35),COLUMN(EZ35)-11))),"n/a",IF(ISNUMBER(INDIRECT(ADDRESS(ROW(EZ35),COLUMN(EZ35)-11))),Calculations_actual!$C$6*AVERAGE(EO35:EZ35),"n/a"))</f>
        <v>-142.66333333333333</v>
      </c>
      <c r="FA41" s="81">
        <f ca="1">IF(ISERROR(INDIRECT(ADDRESS(ROW(FA35),COLUMN(FA35)-11))),"n/a",IF(ISNUMBER(INDIRECT(ADDRESS(ROW(FA35),COLUMN(FA35)-11))),Calculations_actual!$C$6*AVERAGE(EP35:FA35),"n/a"))</f>
        <v>-139.38333333333333</v>
      </c>
      <c r="FB41" s="81">
        <f ca="1">IF(ISERROR(INDIRECT(ADDRESS(ROW(FB35),COLUMN(FB35)-11))),"n/a",IF(ISNUMBER(INDIRECT(ADDRESS(ROW(FB35),COLUMN(FB35)-11))),Calculations_actual!$C$6*AVERAGE(EQ35:FB35),"n/a"))</f>
        <v>-131.10666666666668</v>
      </c>
      <c r="FC41" s="81">
        <f ca="1">IF(ISERROR(INDIRECT(ADDRESS(ROW(FC35),COLUMN(FC35)-11))),"n/a",IF(ISNUMBER(INDIRECT(ADDRESS(ROW(FC35),COLUMN(FC35)-11))),Calculations_actual!$C$6*AVERAGE(ER35:FC35),"n/a"))</f>
        <v>-122.95666666666669</v>
      </c>
      <c r="FD41" s="81">
        <f ca="1">IF(ISERROR(INDIRECT(ADDRESS(ROW(FD35),COLUMN(FD35)-11))),"n/a",IF(ISNUMBER(INDIRECT(ADDRESS(ROW(FD35),COLUMN(FD35)-11))),Calculations_actual!$C$6*AVERAGE(ES35:FD35),"n/a"))</f>
        <v>-114.82333333333334</v>
      </c>
      <c r="FE41" s="81">
        <f ca="1">IF(ISERROR(INDIRECT(ADDRESS(ROW(FE35),COLUMN(FE35)-11))),"n/a",IF(ISNUMBER(INDIRECT(ADDRESS(ROW(FE35),COLUMN(FE35)-11))),Calculations_actual!$C$6*AVERAGE(ET35:FE35),"n/a"))</f>
        <v>-105.76666666666668</v>
      </c>
      <c r="FF41" s="81">
        <f ca="1">IF(ISERROR(INDIRECT(ADDRESS(ROW(FF35),COLUMN(FF35)-11))),"n/a",IF(ISNUMBER(INDIRECT(ADDRESS(ROW(FF35),COLUMN(FF35)-11))),Calculations_actual!$C$6*AVERAGE(EU35:FF35),"n/a"))</f>
        <v>-98.48666666666665</v>
      </c>
      <c r="FG41" s="81">
        <f ca="1">IF(ISERROR(INDIRECT(ADDRESS(ROW(FG35),COLUMN(FG35)-11))),"n/a",IF(ISNUMBER(INDIRECT(ADDRESS(ROW(FG35),COLUMN(FG35)-11))),Calculations_actual!$C$6*AVERAGE(EV35:FG35),"n/a"))</f>
        <v>-91.953333333333333</v>
      </c>
      <c r="FH41" s="81">
        <f ca="1">IF(ISERROR(INDIRECT(ADDRESS(ROW(FH35),COLUMN(FH35)-11))),"n/a",IF(ISNUMBER(INDIRECT(ADDRESS(ROW(FH35),COLUMN(FH35)-11))),Calculations_actual!$C$6*AVERAGE(EW35:FH35),"n/a"))</f>
        <v>-85.783333333333346</v>
      </c>
      <c r="FI41" s="81">
        <f ca="1">IF(ISERROR(INDIRECT(ADDRESS(ROW(FI35),COLUMN(FI35)-11))),"n/a",IF(ISNUMBER(INDIRECT(ADDRESS(ROW(FI35),COLUMN(FI35)-11))),Calculations_actual!$C$6*AVERAGE(EX35:FI35),"n/a"))</f>
        <v>-80.829999999999984</v>
      </c>
      <c r="FJ41" s="81">
        <f ca="1">IF(ISERROR(INDIRECT(ADDRESS(ROW(FJ35),COLUMN(FJ35)-11))),"n/a",IF(ISNUMBER(INDIRECT(ADDRESS(ROW(FJ35),COLUMN(FJ35)-11))),Calculations_actual!$C$6*AVERAGE(EY35:FJ35),"n/a"))</f>
        <v>-76.59</v>
      </c>
      <c r="FK41" s="81">
        <f ca="1">IF(ISERROR(INDIRECT(ADDRESS(ROW(FK35),COLUMN(FK35)-11))),"n/a",IF(ISNUMBER(INDIRECT(ADDRESS(ROW(FK35),COLUMN(FK35)-11))),Calculations_actual!$C$6*AVERAGE(EZ35:FK35),"n/a"))</f>
        <v>-74.336666666666673</v>
      </c>
      <c r="FL41" s="81">
        <f ca="1">IF(ISERROR(INDIRECT(ADDRESS(ROW(FL35),COLUMN(FL35)-11))),"n/a",IF(ISNUMBER(INDIRECT(ADDRESS(ROW(FL35),COLUMN(FL35)-11))),Calculations_actual!$C$6*AVERAGE(FA35:FL35),"n/a"))</f>
        <v>-72.916666666666671</v>
      </c>
      <c r="FM41" s="81">
        <f ca="1">IF(ISERROR(INDIRECT(ADDRESS(ROW(FM35),COLUMN(FM35)-11))),"n/a",IF(ISNUMBER(INDIRECT(ADDRESS(ROW(FM35),COLUMN(FM35)-11))),Calculations_actual!$C$6*AVERAGE(FB35:FM35),"n/a"))</f>
        <v>-70.846666666666678</v>
      </c>
      <c r="FN41" s="81">
        <f ca="1">IF(ISERROR(INDIRECT(ADDRESS(ROW(FN35),COLUMN(FN35)-11))),"n/a",IF(ISNUMBER(INDIRECT(ADDRESS(ROW(FN35),COLUMN(FN35)-11))),Calculations_actual!$C$6*AVERAGE(FC35:FN35),"n/a"))</f>
        <v>-74.083333333333357</v>
      </c>
      <c r="FO41" s="81">
        <f ca="1">IF(ISERROR(INDIRECT(ADDRESS(ROW(FO35),COLUMN(FO35)-11))),"n/a",IF(ISNUMBER(INDIRECT(ADDRESS(ROW(FO35),COLUMN(FO35)-11))),Calculations_actual!$C$6*AVERAGE(FD35:FO35),"n/a"))</f>
        <v>-76.413333333333355</v>
      </c>
      <c r="FP41" s="81">
        <f ca="1">IF(ISERROR(INDIRECT(ADDRESS(ROW(FP35),COLUMN(FP35)-11))),"n/a",IF(ISNUMBER(INDIRECT(ADDRESS(ROW(FP35),COLUMN(FP35)-11))),Calculations_actual!$C$6*AVERAGE(FE35:FP35),"n/a"))</f>
        <v>-79.220000000000027</v>
      </c>
      <c r="FQ41" s="81">
        <f ca="1">IF(ISERROR(INDIRECT(ADDRESS(ROW(FQ35),COLUMN(FQ35)-11))),"n/a",IF(ISNUMBER(INDIRECT(ADDRESS(ROW(FQ35),COLUMN(FQ35)-11))),Calculations_actual!$C$6*AVERAGE(FF35:FQ35),"n/a"))</f>
        <v>-82.816666666666663</v>
      </c>
      <c r="FR41" s="81">
        <f ca="1">IF(ISERROR(INDIRECT(ADDRESS(ROW(FR35),COLUMN(FR35)-11))),"n/a",IF(ISNUMBER(INDIRECT(ADDRESS(ROW(FR35),COLUMN(FR35)-11))),Calculations_actual!$C$6*AVERAGE(FG35:FR35),"n/a"))</f>
        <v>-86.043333333333337</v>
      </c>
      <c r="FS41" s="81">
        <f ca="1">IF(ISERROR(INDIRECT(ADDRESS(ROW(FS35),COLUMN(FS35)-11))),"n/a",IF(ISNUMBER(INDIRECT(ADDRESS(ROW(FS35),COLUMN(FS35)-11))),Calculations_actual!$C$6*AVERAGE(FH35:FS35),"n/a"))</f>
        <v>-89.666666666666671</v>
      </c>
      <c r="FT41" s="81">
        <f ca="1">IF(ISERROR(INDIRECT(ADDRESS(ROW(FT35),COLUMN(FT35)-11))),"n/a",IF(ISNUMBER(INDIRECT(ADDRESS(ROW(FT35),COLUMN(FT35)-11))),Calculations_actual!$C$6*AVERAGE(FI35:FT35),"n/a"))</f>
        <v>-92.623333333333335</v>
      </c>
      <c r="FU41" s="81">
        <f ca="1">IF(ISERROR(INDIRECT(ADDRESS(ROW(FU35),COLUMN(FU35)-11))),"n/a",IF(ISNUMBER(INDIRECT(ADDRESS(ROW(FU35),COLUMN(FU35)-11))),Calculations_actual!$C$6*AVERAGE(FJ35:FU35),"n/a"))</f>
        <v>-95.52</v>
      </c>
      <c r="FV41" s="81">
        <f ca="1">IF(ISERROR(INDIRECT(ADDRESS(ROW(FV35),COLUMN(FV35)-11))),"n/a",IF(ISNUMBER(INDIRECT(ADDRESS(ROW(FV35),COLUMN(FV35)-11))),Calculations_actual!$C$6*AVERAGE(FK35:FV35),"n/a"))</f>
        <v>-98.026666666666685</v>
      </c>
      <c r="FW41" s="81">
        <f ca="1">IF(ISERROR(INDIRECT(ADDRESS(ROW(FW35),COLUMN(FW35)-11))),"n/a",IF(ISNUMBER(INDIRECT(ADDRESS(ROW(FW35),COLUMN(FW35)-11))),Calculations_actual!$C$6*AVERAGE(FL35:FW35),"n/a"))</f>
        <v>-101.64333333333336</v>
      </c>
      <c r="FX41" s="81">
        <f ca="1">IF(ISERROR(INDIRECT(ADDRESS(ROW(FX35),COLUMN(FX35)-11))),"n/a",IF(ISNUMBER(INDIRECT(ADDRESS(ROW(FX35),COLUMN(FX35)-11))),Calculations_actual!$C$6*AVERAGE(FM35:FX35),"n/a"))</f>
        <v>-105.56666666666668</v>
      </c>
      <c r="FY41" s="81">
        <f ca="1">IF(ISERROR(INDIRECT(ADDRESS(ROW(FY35),COLUMN(FY35)-11))),"n/a",IF(ISNUMBER(INDIRECT(ADDRESS(ROW(FY35),COLUMN(FY35)-11))),Calculations_actual!$C$6*AVERAGE(FN35:FY35),"n/a"))</f>
        <v>-109.41666666666669</v>
      </c>
      <c r="FZ41" s="81">
        <f ca="1">IF(ISERROR(INDIRECT(ADDRESS(ROW(FZ35),COLUMN(FZ35)-11))),"n/a",IF(ISNUMBER(INDIRECT(ADDRESS(ROW(FZ35),COLUMN(FZ35)-11))),Calculations_actual!$C$6*AVERAGE(FO35:FZ35),"n/a"))</f>
        <v>-112</v>
      </c>
      <c r="GA41" s="81">
        <f ca="1">IF(ISERROR(INDIRECT(ADDRESS(ROW(GA35),COLUMN(GA35)-11))),"n/a",IF(ISNUMBER(INDIRECT(ADDRESS(ROW(GA35),COLUMN(GA35)-11))),Calculations_actual!$C$6*AVERAGE(FP35:GA35),"n/a"))</f>
        <v>-115.68666666666667</v>
      </c>
      <c r="GB41" s="81">
        <f ca="1">IF(ISERROR(INDIRECT(ADDRESS(ROW(GB35),COLUMN(GB35)-11))),"n/a",IF(ISNUMBER(INDIRECT(ADDRESS(ROW(GB35),COLUMN(GB35)-11))),Calculations_actual!$C$6*AVERAGE(FQ35:GB35),"n/a"))</f>
        <v>-118.56000000000002</v>
      </c>
      <c r="GC41" s="81">
        <f ca="1">IF(ISERROR(INDIRECT(ADDRESS(ROW(GC35),COLUMN(GC35)-11))),"n/a",IF(ISNUMBER(INDIRECT(ADDRESS(ROW(GC35),COLUMN(GC35)-11))),Calculations_actual!$C$6*AVERAGE(FR35:GC35),"n/a"))</f>
        <v>-119.90333333333336</v>
      </c>
      <c r="GD41" s="81">
        <f ca="1">IF(ISERROR(INDIRECT(ADDRESS(ROW(GD35),COLUMN(GD35)-11))),"n/a",IF(ISNUMBER(INDIRECT(ADDRESS(ROW(GD35),COLUMN(GD35)-11))),Calculations_actual!$C$6*AVERAGE(FS35:GD35),"n/a"))</f>
        <v>-117.37666666666667</v>
      </c>
      <c r="GE41" s="81">
        <f ca="1">IF(ISERROR(INDIRECT(ADDRESS(ROW(GE35),COLUMN(GE35)-11))),"n/a",IF(ISNUMBER(INDIRECT(ADDRESS(ROW(GE35),COLUMN(GE35)-11))),Calculations_actual!$C$6*AVERAGE(FT35:GE35),"n/a"))</f>
        <v>-117.05000000000001</v>
      </c>
      <c r="GF41" s="81">
        <f ca="1">IF(ISERROR(INDIRECT(ADDRESS(ROW(GF35),COLUMN(GF35)-11))),"n/a",IF(ISNUMBER(INDIRECT(ADDRESS(ROW(GF35),COLUMN(GF35)-11))),Calculations_actual!$C$6*AVERAGE(FU35:GF35),"n/a"))</f>
        <v>-117.16666666666669</v>
      </c>
      <c r="GG41" s="81">
        <f ca="1">IF(ISERROR(INDIRECT(ADDRESS(ROW(GG35),COLUMN(GG35)-11))),"n/a",IF(ISNUMBER(INDIRECT(ADDRESS(ROW(GG35),COLUMN(GG35)-11))),Calculations_actual!$C$6*AVERAGE(FV35:GG35),"n/a"))</f>
        <v>-118.55333333333334</v>
      </c>
      <c r="GH41" s="81">
        <f ca="1">IF(ISERROR(INDIRECT(ADDRESS(ROW(GH35),COLUMN(GH35)-11))),"n/a",IF(ISNUMBER(INDIRECT(ADDRESS(ROW(GH35),COLUMN(GH35)-11))),Calculations_actual!$C$6*AVERAGE(FW35:GH35),"n/a"))</f>
        <v>-119.81000000000002</v>
      </c>
      <c r="GI41" s="81">
        <f ca="1">IF(ISERROR(INDIRECT(ADDRESS(ROW(GI35),COLUMN(GI35)-11))),"n/a",IF(ISNUMBER(INDIRECT(ADDRESS(ROW(GI35),COLUMN(GI35)-11))),Calculations_actual!$C$6*AVERAGE(FX35:GI35),"n/a"))</f>
        <v>-118.2</v>
      </c>
      <c r="GJ41" s="81">
        <f ca="1">IF(ISERROR(INDIRECT(ADDRESS(ROW(GJ35),COLUMN(GJ35)-11))),"n/a",IF(ISNUMBER(INDIRECT(ADDRESS(ROW(GJ35),COLUMN(GJ35)-11))),Calculations_actual!$C$6*AVERAGE(FY35:GJ35),"n/a"))</f>
        <v>-116.31000000000002</v>
      </c>
      <c r="GK41" s="81">
        <f ca="1">IF(ISERROR(INDIRECT(ADDRESS(ROW(GK35),COLUMN(GK35)-11))),"n/a",IF(ISNUMBER(INDIRECT(ADDRESS(ROW(GK35),COLUMN(GK35)-11))),Calculations_actual!$C$6*AVERAGE(FZ35:GK35),"n/a"))</f>
        <v>-115.80999999999997</v>
      </c>
      <c r="GL41" s="81">
        <f ca="1">IF(ISERROR(INDIRECT(ADDRESS(ROW(GL35),COLUMN(GL35)-11))),"n/a",IF(ISNUMBER(INDIRECT(ADDRESS(ROW(GL35),COLUMN(GL35)-11))),Calculations_actual!$C$6*AVERAGE(GA35:GL35),"n/a"))</f>
        <v>-114.04333333333335</v>
      </c>
      <c r="GM41" s="81">
        <f ca="1">IF(ISERROR(INDIRECT(ADDRESS(ROW(GM35),COLUMN(GM35)-11))),"n/a",IF(ISNUMBER(INDIRECT(ADDRESS(ROW(GM35),COLUMN(GM35)-11))),Calculations_actual!$C$6*AVERAGE(GB35:GM35),"n/a"))</f>
        <v>-107.08</v>
      </c>
      <c r="GN41" s="81">
        <f ca="1">IF(ISERROR(INDIRECT(ADDRESS(ROW(GN35),COLUMN(GN35)-11))),"n/a",IF(ISNUMBER(INDIRECT(ADDRESS(ROW(GN35),COLUMN(GN35)-11))),Calculations_actual!$C$6*AVERAGE(GC35:GN35),"n/a"))</f>
        <v>-100.14</v>
      </c>
      <c r="GO41" s="81">
        <f ca="1">IF(ISERROR(INDIRECT(ADDRESS(ROW(GO35),COLUMN(GO35)-11))),"n/a",IF(ISNUMBER(INDIRECT(ADDRESS(ROW(GO35),COLUMN(GO35)-11))),Calculations_actual!$C$6*AVERAGE(GD35:GO35),"n/a"))</f>
        <v>-94.303333333333327</v>
      </c>
      <c r="GP41" s="81" t="e">
        <f ca="1">IF(ISERROR(INDIRECT(ADDRESS(ROW(GP35),COLUMN(GP35)-11))),"n/a",IF(ISNUMBER(INDIRECT(ADDRESS(ROW(GP35),COLUMN(GP35)-11))),Calculations_actual!$C$6*AVERAGE(GE35:GP35),"n/a"))</f>
        <v>#N/A</v>
      </c>
      <c r="GQ41" s="81" t="e">
        <f ca="1">IF(ISERROR(INDIRECT(ADDRESS(ROW(GQ35),COLUMN(GQ35)-11))),"n/a",IF(ISNUMBER(INDIRECT(ADDRESS(ROW(GQ35),COLUMN(GQ35)-11))),Calculations_actual!$C$6*AVERAGE(GF35:GQ35),"n/a"))</f>
        <v>#N/A</v>
      </c>
      <c r="GR41" s="81" t="e">
        <f ca="1">IF(ISERROR(INDIRECT(ADDRESS(ROW(GR35),COLUMN(GR35)-11))),"n/a",IF(ISNUMBER(INDIRECT(ADDRESS(ROW(GR35),COLUMN(GR35)-11))),Calculations_actual!$C$6*AVERAGE(GG35:GR35),"n/a"))</f>
        <v>#N/A</v>
      </c>
      <c r="GS41" s="81" t="e">
        <f ca="1">IF(ISERROR(INDIRECT(ADDRESS(ROW(GS35),COLUMN(GS35)-11))),"n/a",IF(ISNUMBER(INDIRECT(ADDRESS(ROW(GS35),COLUMN(GS35)-11))),Calculations_actual!$C$6*AVERAGE(GH35:GS35),"n/a"))</f>
        <v>#N/A</v>
      </c>
      <c r="GT41" s="81" t="e">
        <f ca="1">IF(ISERROR(INDIRECT(ADDRESS(ROW(GT35),COLUMN(GT35)-11))),"n/a",IF(ISNUMBER(INDIRECT(ADDRESS(ROW(GT35),COLUMN(GT35)-11))),Calculations_actual!$C$6*AVERAGE(GI35:GT35),"n/a"))</f>
        <v>#N/A</v>
      </c>
      <c r="GU41" s="81" t="e">
        <f ca="1">IF(ISERROR(INDIRECT(ADDRESS(ROW(GU35),COLUMN(GU35)-11))),"n/a",IF(ISNUMBER(INDIRECT(ADDRESS(ROW(GU35),COLUMN(GU35)-11))),Calculations_actual!$C$6*AVERAGE(GJ35:GU35),"n/a"))</f>
        <v>#N/A</v>
      </c>
      <c r="GV41" s="81" t="e">
        <f ca="1">IF(ISERROR(INDIRECT(ADDRESS(ROW(GV35),COLUMN(GV35)-11))),"n/a",IF(ISNUMBER(INDIRECT(ADDRESS(ROW(GV35),COLUMN(GV35)-11))),Calculations_actual!$C$6*AVERAGE(GK35:GV35),"n/a"))</f>
        <v>#N/A</v>
      </c>
    </row>
    <row r="43" spans="1:204">
      <c r="A43" s="13" t="s">
        <v>247</v>
      </c>
    </row>
    <row r="45" spans="1:204">
      <c r="A45" s="7" t="s">
        <v>231</v>
      </c>
      <c r="B45" s="81" t="s">
        <v>239</v>
      </c>
      <c r="C45" s="81" t="str">
        <f t="shared" ref="C45:AH45" ca="1" si="28">IF(C38="n/a", "n/a", IF(C39="n/a", "n/a", IF(C40="n/a", "n/a", IF(C41="n/a", "n/a", SUM(C38:C41)))))</f>
        <v>n/a</v>
      </c>
      <c r="D45" s="81" t="str">
        <f t="shared" ca="1" si="28"/>
        <v>n/a</v>
      </c>
      <c r="E45" s="81" t="str">
        <f t="shared" ca="1" si="28"/>
        <v>n/a</v>
      </c>
      <c r="F45" s="81" t="str">
        <f t="shared" ca="1" si="28"/>
        <v>n/a</v>
      </c>
      <c r="G45" s="81" t="str">
        <f t="shared" ca="1" si="28"/>
        <v>n/a</v>
      </c>
      <c r="H45" s="81" t="str">
        <f t="shared" ca="1" si="28"/>
        <v>n/a</v>
      </c>
      <c r="I45" s="81" t="str">
        <f t="shared" ca="1" si="28"/>
        <v>n/a</v>
      </c>
      <c r="J45" s="81" t="str">
        <f t="shared" ca="1" si="28"/>
        <v>n/a</v>
      </c>
      <c r="K45" s="81" t="str">
        <f t="shared" ca="1" si="28"/>
        <v>n/a</v>
      </c>
      <c r="L45" s="81" t="str">
        <f t="shared" ca="1" si="28"/>
        <v>n/a</v>
      </c>
      <c r="M45" s="81" t="str">
        <f t="shared" ca="1" si="28"/>
        <v>n/a</v>
      </c>
      <c r="N45" s="81">
        <f t="shared" ca="1" si="28"/>
        <v>-89.868833333333299</v>
      </c>
      <c r="O45" s="81">
        <f t="shared" ca="1" si="28"/>
        <v>-92.617499999999964</v>
      </c>
      <c r="P45" s="81">
        <f t="shared" ca="1" si="28"/>
        <v>-95.020999999999958</v>
      </c>
      <c r="Q45" s="81">
        <f t="shared" ca="1" si="28"/>
        <v>-97.014833333333314</v>
      </c>
      <c r="R45" s="81">
        <f t="shared" ca="1" si="28"/>
        <v>-101.09483333333331</v>
      </c>
      <c r="S45" s="81">
        <f t="shared" ca="1" si="28"/>
        <v>-103.82166666666667</v>
      </c>
      <c r="T45" s="81">
        <f t="shared" ca="1" si="28"/>
        <v>-105.76933333333339</v>
      </c>
      <c r="U45" s="81">
        <f t="shared" ca="1" si="28"/>
        <v>-107.17966666666669</v>
      </c>
      <c r="V45" s="81">
        <f t="shared" ca="1" si="28"/>
        <v>-106.83699999999993</v>
      </c>
      <c r="W45" s="81">
        <f t="shared" ca="1" si="28"/>
        <v>-103.52283333333334</v>
      </c>
      <c r="X45" s="81">
        <f t="shared" ca="1" si="28"/>
        <v>-94.333499999999987</v>
      </c>
      <c r="Y45" s="81">
        <f t="shared" ca="1" si="28"/>
        <v>-90.217333333333357</v>
      </c>
      <c r="Z45" s="81">
        <f t="shared" ca="1" si="28"/>
        <v>-89.591500000000011</v>
      </c>
      <c r="AA45" s="81">
        <f t="shared" ca="1" si="28"/>
        <v>-88.996333333333325</v>
      </c>
      <c r="AB45" s="81">
        <f t="shared" ca="1" si="28"/>
        <v>-92.16316666666664</v>
      </c>
      <c r="AC45" s="81">
        <f t="shared" ca="1" si="28"/>
        <v>-94.55183333333332</v>
      </c>
      <c r="AD45" s="81">
        <f t="shared" ca="1" si="28"/>
        <v>-97.355666666666679</v>
      </c>
      <c r="AE45" s="81">
        <f t="shared" ca="1" si="28"/>
        <v>-101.69500000000004</v>
      </c>
      <c r="AF45" s="81">
        <f t="shared" ca="1" si="28"/>
        <v>-108.39716666666666</v>
      </c>
      <c r="AG45" s="81">
        <f t="shared" ca="1" si="28"/>
        <v>-113.18916666666665</v>
      </c>
      <c r="AH45" s="81">
        <f t="shared" ca="1" si="28"/>
        <v>-118.1398333333333</v>
      </c>
      <c r="AI45" s="81">
        <f t="shared" ref="AI45:CT45" ca="1" si="29">IF(AI38="n/a", "n/a", IF(AI39="n/a", "n/a", IF(AI40="n/a", "n/a", IF(AI41="n/a", "n/a", SUM(AI38:AI41)))))</f>
        <v>-123.63616666666665</v>
      </c>
      <c r="AJ45" s="81">
        <f t="shared" ca="1" si="29"/>
        <v>-130.72983333333335</v>
      </c>
      <c r="AK45" s="81">
        <f t="shared" ca="1" si="29"/>
        <v>-136.97016666666661</v>
      </c>
      <c r="AL45" s="81">
        <f t="shared" ca="1" si="29"/>
        <v>-143.42483333333331</v>
      </c>
      <c r="AM45" s="81">
        <f t="shared" ca="1" si="29"/>
        <v>-149.61016666666669</v>
      </c>
      <c r="AN45" s="81">
        <f t="shared" ca="1" si="29"/>
        <v>-154.99183333333332</v>
      </c>
      <c r="AO45" s="81">
        <f t="shared" ca="1" si="29"/>
        <v>-159.63566666666662</v>
      </c>
      <c r="AP45" s="81">
        <f t="shared" ca="1" si="29"/>
        <v>-163.96299999999997</v>
      </c>
      <c r="AQ45" s="81">
        <f t="shared" ca="1" si="29"/>
        <v>-165.76949999999999</v>
      </c>
      <c r="AR45" s="81">
        <f t="shared" ca="1" si="29"/>
        <v>-165.97983333333332</v>
      </c>
      <c r="AS45" s="81">
        <f t="shared" ca="1" si="29"/>
        <v>-163.98266666666666</v>
      </c>
      <c r="AT45" s="81">
        <f t="shared" ca="1" si="29"/>
        <v>-164.34266666666667</v>
      </c>
      <c r="AU45" s="81">
        <f t="shared" ca="1" si="29"/>
        <v>-169.4795</v>
      </c>
      <c r="AV45" s="81">
        <f t="shared" ca="1" si="29"/>
        <v>-174.13283333333328</v>
      </c>
      <c r="AW45" s="81">
        <f t="shared" ca="1" si="29"/>
        <v>-180.20133333333328</v>
      </c>
      <c r="AX45" s="81">
        <f t="shared" ca="1" si="29"/>
        <v>-183.39483333333325</v>
      </c>
      <c r="AY45" s="81">
        <f t="shared" ca="1" si="29"/>
        <v>-185.08850000000001</v>
      </c>
      <c r="AZ45" s="81">
        <f t="shared" ca="1" si="29"/>
        <v>-185.98750000000007</v>
      </c>
      <c r="BA45" s="81">
        <f t="shared" ca="1" si="29"/>
        <v>-185.48066666666665</v>
      </c>
      <c r="BB45" s="81">
        <f t="shared" ca="1" si="29"/>
        <v>-180.30866666666668</v>
      </c>
      <c r="BC45" s="81">
        <f t="shared" ca="1" si="29"/>
        <v>-173.48616666666652</v>
      </c>
      <c r="BD45" s="81">
        <f t="shared" ca="1" si="29"/>
        <v>-169.64966666666666</v>
      </c>
      <c r="BE45" s="81">
        <f t="shared" ca="1" si="29"/>
        <v>-168.649</v>
      </c>
      <c r="BF45" s="81">
        <f t="shared" ca="1" si="29"/>
        <v>-171.946</v>
      </c>
      <c r="BG45" s="81">
        <f t="shared" ca="1" si="29"/>
        <v>-178.85583333333332</v>
      </c>
      <c r="BH45" s="81">
        <f t="shared" ca="1" si="29"/>
        <v>-187.24133333333333</v>
      </c>
      <c r="BI45" s="81">
        <f t="shared" ca="1" si="29"/>
        <v>-194.90316666666661</v>
      </c>
      <c r="BJ45" s="81">
        <f t="shared" ca="1" si="29"/>
        <v>-202.83600000000001</v>
      </c>
      <c r="BK45" s="81">
        <f t="shared" ca="1" si="29"/>
        <v>-214.21433333333334</v>
      </c>
      <c r="BL45" s="81">
        <f t="shared" ca="1" si="29"/>
        <v>-218.80349999999993</v>
      </c>
      <c r="BM45" s="81">
        <f t="shared" ca="1" si="29"/>
        <v>-225.24350000000001</v>
      </c>
      <c r="BN45" s="81">
        <f t="shared" ca="1" si="29"/>
        <v>-235.3161666666665</v>
      </c>
      <c r="BO45" s="81">
        <f t="shared" ca="1" si="29"/>
        <v>-241.61449999999982</v>
      </c>
      <c r="BP45" s="81">
        <f t="shared" ca="1" si="29"/>
        <v>-245.42966666666661</v>
      </c>
      <c r="BQ45" s="81">
        <f t="shared" ca="1" si="29"/>
        <v>-249.16149999999988</v>
      </c>
      <c r="BR45" s="81">
        <f t="shared" ca="1" si="29"/>
        <v>-254.48866666666663</v>
      </c>
      <c r="BS45" s="81">
        <f t="shared" ca="1" si="29"/>
        <v>-256.91133333333329</v>
      </c>
      <c r="BT45" s="81">
        <f t="shared" ca="1" si="29"/>
        <v>-268.99650000000008</v>
      </c>
      <c r="BU45" s="81">
        <f t="shared" ca="1" si="29"/>
        <v>-278.79099999999988</v>
      </c>
      <c r="BV45" s="81">
        <f t="shared" ca="1" si="29"/>
        <v>-286.64933333333323</v>
      </c>
      <c r="BW45" s="81">
        <f t="shared" ca="1" si="29"/>
        <v>-294.81333333333328</v>
      </c>
      <c r="BX45" s="81">
        <f t="shared" ca="1" si="29"/>
        <v>-302.86249999999978</v>
      </c>
      <c r="BY45" s="81">
        <f t="shared" ca="1" si="29"/>
        <v>-310.03949999999992</v>
      </c>
      <c r="BZ45" s="81">
        <f t="shared" ca="1" si="29"/>
        <v>-317.5603333333334</v>
      </c>
      <c r="CA45" s="81">
        <f t="shared" ca="1" si="29"/>
        <v>-328.24216666666678</v>
      </c>
      <c r="CB45" s="81">
        <f t="shared" ca="1" si="29"/>
        <v>-334.73800000000006</v>
      </c>
      <c r="CC45" s="81">
        <f t="shared" ca="1" si="29"/>
        <v>-339.77183333333318</v>
      </c>
      <c r="CD45" s="81">
        <f t="shared" ca="1" si="29"/>
        <v>-341.52599999999984</v>
      </c>
      <c r="CE45" s="81">
        <f t="shared" ca="1" si="29"/>
        <v>-344.81400000000002</v>
      </c>
      <c r="CF45" s="81">
        <f t="shared" ca="1" si="29"/>
        <v>-347.62566666666669</v>
      </c>
      <c r="CG45" s="81">
        <f t="shared" ca="1" si="29"/>
        <v>-349.6126666666666</v>
      </c>
      <c r="CH45" s="81">
        <f t="shared" ca="1" si="29"/>
        <v>-348.82033333333339</v>
      </c>
      <c r="CI45" s="81">
        <f t="shared" ca="1" si="29"/>
        <v>-341.69416666666666</v>
      </c>
      <c r="CJ45" s="81">
        <f t="shared" ca="1" si="29"/>
        <v>-332.18083333333311</v>
      </c>
      <c r="CK45" s="81">
        <f t="shared" ca="1" si="29"/>
        <v>-324.28366666666659</v>
      </c>
      <c r="CL45" s="81">
        <f t="shared" ca="1" si="29"/>
        <v>-314.9041666666667</v>
      </c>
      <c r="CM45" s="81">
        <f t="shared" ca="1" si="29"/>
        <v>-303.40283333333321</v>
      </c>
      <c r="CN45" s="81">
        <f t="shared" ca="1" si="29"/>
        <v>-293.95483333333323</v>
      </c>
      <c r="CO45" s="81">
        <f t="shared" ca="1" si="29"/>
        <v>-284.31666666666655</v>
      </c>
      <c r="CP45" s="81">
        <f t="shared" ca="1" si="29"/>
        <v>-280.48816666666676</v>
      </c>
      <c r="CQ45" s="81">
        <f t="shared" ca="1" si="29"/>
        <v>-277.36083333333335</v>
      </c>
      <c r="CR45" s="81">
        <f t="shared" ca="1" si="29"/>
        <v>-279.08583333333331</v>
      </c>
      <c r="CS45" s="81">
        <f t="shared" ca="1" si="29"/>
        <v>-282.43883333333326</v>
      </c>
      <c r="CT45" s="81">
        <f t="shared" ca="1" si="29"/>
        <v>-287.92566666666687</v>
      </c>
      <c r="CU45" s="81">
        <f t="shared" ref="CU45:FF45" ca="1" si="30">IF(CU38="n/a", "n/a", IF(CU39="n/a", "n/a", IF(CU40="n/a", "n/a", IF(CU41="n/a", "n/a", SUM(CU38:CU41)))))</f>
        <v>-295.29633333333322</v>
      </c>
      <c r="CV45" s="81">
        <f t="shared" ca="1" si="30"/>
        <v>-304.62899999999991</v>
      </c>
      <c r="CW45" s="81">
        <f t="shared" ca="1" si="30"/>
        <v>-315.55316666666658</v>
      </c>
      <c r="CX45" s="81">
        <f t="shared" ca="1" si="30"/>
        <v>-321.91266666666633</v>
      </c>
      <c r="CY45" s="81">
        <f t="shared" ca="1" si="30"/>
        <v>-328.42833333333328</v>
      </c>
      <c r="CZ45" s="81">
        <f t="shared" ca="1" si="30"/>
        <v>-333.73683333333304</v>
      </c>
      <c r="DA45" s="81">
        <f t="shared" ca="1" si="30"/>
        <v>-337.74866666666662</v>
      </c>
      <c r="DB45" s="81">
        <f t="shared" ca="1" si="30"/>
        <v>-346.78399999999999</v>
      </c>
      <c r="DC45" s="81">
        <f t="shared" ca="1" si="30"/>
        <v>-357.4408333333331</v>
      </c>
      <c r="DD45" s="81">
        <f t="shared" ca="1" si="30"/>
        <v>-367.44566666666663</v>
      </c>
      <c r="DE45" s="81">
        <f t="shared" ca="1" si="30"/>
        <v>-378.64133333333314</v>
      </c>
      <c r="DF45" s="81">
        <f t="shared" ca="1" si="30"/>
        <v>-387.22616666666647</v>
      </c>
      <c r="DG45" s="81">
        <f t="shared" ca="1" si="30"/>
        <v>-402.16366666666647</v>
      </c>
      <c r="DH45" s="81">
        <f t="shared" ca="1" si="30"/>
        <v>-421.86699999999979</v>
      </c>
      <c r="DI45" s="81">
        <f t="shared" ca="1" si="30"/>
        <v>-440.02149999999972</v>
      </c>
      <c r="DJ45" s="81">
        <f t="shared" ca="1" si="30"/>
        <v>-458.40349999999995</v>
      </c>
      <c r="DK45" s="81">
        <f t="shared" ca="1" si="30"/>
        <v>-478.92633333333339</v>
      </c>
      <c r="DL45" s="81">
        <f t="shared" ca="1" si="30"/>
        <v>-497.71350000000035</v>
      </c>
      <c r="DM45" s="81">
        <f t="shared" ca="1" si="30"/>
        <v>-518.40449999999976</v>
      </c>
      <c r="DN45" s="81">
        <f t="shared" ca="1" si="30"/>
        <v>-538.10999999999979</v>
      </c>
      <c r="DO45" s="81">
        <f t="shared" ca="1" si="30"/>
        <v>-553.86866666666674</v>
      </c>
      <c r="DP45" s="81">
        <f t="shared" ca="1" si="30"/>
        <v>-568.73099999999965</v>
      </c>
      <c r="DQ45" s="81">
        <f t="shared" ca="1" si="30"/>
        <v>-582.78350000000012</v>
      </c>
      <c r="DR45" s="81">
        <f t="shared" ca="1" si="30"/>
        <v>-599.41866666666681</v>
      </c>
      <c r="DS45" s="81">
        <f t="shared" ca="1" si="30"/>
        <v>-622.48916666666673</v>
      </c>
      <c r="DT45" s="81">
        <f t="shared" ca="1" si="30"/>
        <v>-637.93866666666668</v>
      </c>
      <c r="DU45" s="81">
        <f t="shared" ca="1" si="30"/>
        <v>-648.94899999999973</v>
      </c>
      <c r="DV45" s="81">
        <f t="shared" ca="1" si="30"/>
        <v>-658.10516666666661</v>
      </c>
      <c r="DW45" s="81">
        <f t="shared" ca="1" si="30"/>
        <v>-662.72066666666683</v>
      </c>
      <c r="DX45" s="81">
        <f t="shared" ca="1" si="30"/>
        <v>-663.03599999999994</v>
      </c>
      <c r="DY45" s="81">
        <f t="shared" ca="1" si="30"/>
        <v>-633.46283333333338</v>
      </c>
      <c r="DZ45" s="81">
        <f t="shared" ca="1" si="30"/>
        <v>-611.02016666666691</v>
      </c>
      <c r="EA45" s="81">
        <f t="shared" ca="1" si="30"/>
        <v>-581.72416666666663</v>
      </c>
      <c r="EB45" s="81">
        <f t="shared" ca="1" si="30"/>
        <v>-541.87683333333325</v>
      </c>
      <c r="EC45" s="81">
        <f t="shared" ca="1" si="30"/>
        <v>-508.31733333333324</v>
      </c>
      <c r="ED45" s="81">
        <f t="shared" ca="1" si="30"/>
        <v>-481.59099999999989</v>
      </c>
      <c r="EE45" s="81">
        <f t="shared" ca="1" si="30"/>
        <v>-453.02433333333312</v>
      </c>
      <c r="EF45" s="81">
        <f t="shared" ca="1" si="30"/>
        <v>-427.3221666666667</v>
      </c>
      <c r="EG45" s="81">
        <f t="shared" ca="1" si="30"/>
        <v>-408.88083333333321</v>
      </c>
      <c r="EH45" s="81">
        <f t="shared" ca="1" si="30"/>
        <v>-394.31716666666648</v>
      </c>
      <c r="EI45" s="81">
        <f t="shared" ca="1" si="30"/>
        <v>-391.37350000000021</v>
      </c>
      <c r="EJ45" s="81">
        <f t="shared" ca="1" si="30"/>
        <v>-388.50816666666685</v>
      </c>
      <c r="EK45" s="81">
        <f t="shared" ca="1" si="30"/>
        <v>-394.93133333333344</v>
      </c>
      <c r="EL45" s="81">
        <f t="shared" ca="1" si="30"/>
        <v>-402.21316666666684</v>
      </c>
      <c r="EM45" s="81">
        <f t="shared" ca="1" si="30"/>
        <v>-422.27249999999987</v>
      </c>
      <c r="EN45" s="81">
        <f t="shared" ca="1" si="30"/>
        <v>-443.99549999999999</v>
      </c>
      <c r="EO45" s="81">
        <f t="shared" ca="1" si="30"/>
        <v>-466.50950000000012</v>
      </c>
      <c r="EP45" s="81">
        <f t="shared" ca="1" si="30"/>
        <v>-488.75616666666662</v>
      </c>
      <c r="EQ45" s="81">
        <f t="shared" ca="1" si="30"/>
        <v>-515.0206666666669</v>
      </c>
      <c r="ER45" s="81">
        <f t="shared" ca="1" si="30"/>
        <v>-543.17266666666683</v>
      </c>
      <c r="ES45" s="81">
        <f t="shared" ca="1" si="30"/>
        <v>-561.36183333333338</v>
      </c>
      <c r="ET45" s="81">
        <f t="shared" ca="1" si="30"/>
        <v>-580.21833333333348</v>
      </c>
      <c r="EU45" s="81">
        <f t="shared" ca="1" si="30"/>
        <v>-599.9314999999998</v>
      </c>
      <c r="EV45" s="81">
        <f t="shared" ca="1" si="30"/>
        <v>-619.42749999999955</v>
      </c>
      <c r="EW45" s="81">
        <f t="shared" ca="1" si="30"/>
        <v>-630.13966666666647</v>
      </c>
      <c r="EX45" s="81">
        <f t="shared" ca="1" si="30"/>
        <v>-634.95699999999988</v>
      </c>
      <c r="EY45" s="81">
        <f t="shared" ca="1" si="30"/>
        <v>-637.6036666666663</v>
      </c>
      <c r="EZ45" s="81">
        <f t="shared" ca="1" si="30"/>
        <v>-560.82733333333306</v>
      </c>
      <c r="FA45" s="81">
        <f t="shared" ca="1" si="30"/>
        <v>-525.94983333333323</v>
      </c>
      <c r="FB45" s="81">
        <f t="shared" ca="1" si="30"/>
        <v>-481.58616666666637</v>
      </c>
      <c r="FC45" s="81">
        <f t="shared" ca="1" si="30"/>
        <v>-381.9376666666667</v>
      </c>
      <c r="FD45" s="81">
        <f t="shared" ca="1" si="30"/>
        <v>-323.82733333333323</v>
      </c>
      <c r="FE45" s="81">
        <f t="shared" ca="1" si="30"/>
        <v>-236.22466666666654</v>
      </c>
      <c r="FF45" s="81">
        <f t="shared" ca="1" si="30"/>
        <v>-149.61416666666625</v>
      </c>
      <c r="FG45" s="81">
        <f t="shared" ref="FG45:GV45" ca="1" si="31">IF(FG38="n/a", "n/a", IF(FG39="n/a", "n/a", IF(FG40="n/a", "n/a", IF(FG41="n/a", "n/a", SUM(FG38:FG41)))))</f>
        <v>-68.72733333333322</v>
      </c>
      <c r="FH45" s="81">
        <f t="shared" ca="1" si="31"/>
        <v>-19.75783333333338</v>
      </c>
      <c r="FI45" s="81">
        <f t="shared" ca="1" si="31"/>
        <v>28.336999999999932</v>
      </c>
      <c r="FJ45" s="81">
        <f t="shared" ca="1" si="31"/>
        <v>68.267999999999716</v>
      </c>
      <c r="FK45" s="81">
        <f t="shared" ca="1" si="31"/>
        <v>60.225333333333452</v>
      </c>
      <c r="FL45" s="81">
        <f t="shared" ca="1" si="31"/>
        <v>44.152333333333289</v>
      </c>
      <c r="FM45" s="81">
        <f t="shared" ca="1" si="31"/>
        <v>22.102333333333391</v>
      </c>
      <c r="FN45" s="81">
        <f t="shared" ca="1" si="31"/>
        <v>-1.7068333333330514</v>
      </c>
      <c r="FO45" s="81">
        <f t="shared" ca="1" si="31"/>
        <v>-29.80383333333333</v>
      </c>
      <c r="FP45" s="81">
        <f t="shared" ca="1" si="31"/>
        <v>-52.658000000000129</v>
      </c>
      <c r="FQ45" s="81">
        <f t="shared" ca="1" si="31"/>
        <v>-70.846666666666408</v>
      </c>
      <c r="FR45" s="81">
        <f t="shared" ca="1" si="31"/>
        <v>-93.69783333333298</v>
      </c>
      <c r="FS45" s="81">
        <f t="shared" ca="1" si="31"/>
        <v>-130.27466666666686</v>
      </c>
      <c r="FT45" s="81">
        <f t="shared" ca="1" si="31"/>
        <v>-167.08483333333277</v>
      </c>
      <c r="FU45" s="81">
        <f t="shared" ca="1" si="31"/>
        <v>-186.49350000000049</v>
      </c>
      <c r="FV45" s="81">
        <f t="shared" ca="1" si="31"/>
        <v>-210.40816666666711</v>
      </c>
      <c r="FW45" s="81">
        <f t="shared" ca="1" si="31"/>
        <v>-241.36983333333313</v>
      </c>
      <c r="FX45" s="81">
        <f t="shared" ca="1" si="31"/>
        <v>-263.78816666666677</v>
      </c>
      <c r="FY45" s="81">
        <f t="shared" ca="1" si="31"/>
        <v>-281.12016666666676</v>
      </c>
      <c r="FZ45" s="81">
        <f t="shared" ca="1" si="31"/>
        <v>-292.96599999999944</v>
      </c>
      <c r="GA45" s="81">
        <f t="shared" ca="1" si="31"/>
        <v>-294.66216666666622</v>
      </c>
      <c r="GB45" s="81">
        <f ca="1">IF(GB38="n/a", "n/a", IF(GB39="n/a", "n/a", IF(GB40="n/a", "n/a", IF(GB41="n/a", "n/a", SUM(GB38:GB41)))))</f>
        <v>-299.96549999999985</v>
      </c>
      <c r="GC45" s="81">
        <f t="shared" ca="1" si="31"/>
        <v>-306.04283333333314</v>
      </c>
      <c r="GD45" s="81">
        <f t="shared" ca="1" si="31"/>
        <v>-308.47966666666673</v>
      </c>
      <c r="GE45" s="81">
        <f t="shared" ca="1" si="31"/>
        <v>-307.2319999999998</v>
      </c>
      <c r="GF45" s="81">
        <f t="shared" ca="1" si="31"/>
        <v>-309.88966666666619</v>
      </c>
      <c r="GG45" s="81">
        <f t="shared" ca="1" si="31"/>
        <v>-316.95233333333323</v>
      </c>
      <c r="GH45" s="81">
        <f t="shared" ca="1" si="31"/>
        <v>-321.25399999999996</v>
      </c>
      <c r="GI45" s="81">
        <f t="shared" ca="1" si="31"/>
        <v>-320.68199999999996</v>
      </c>
      <c r="GJ45" s="81">
        <f t="shared" ca="1" si="31"/>
        <v>-320.14649999999989</v>
      </c>
      <c r="GK45" s="81">
        <f t="shared" ca="1" si="31"/>
        <v>-320.7219999999993</v>
      </c>
      <c r="GL45" s="81">
        <f t="shared" ca="1" si="31"/>
        <v>-324.02533333333241</v>
      </c>
      <c r="GM45" s="81">
        <f ca="1">IF(GM38="n/a", "n/a", IF(GM39="n/a", "n/a", IF(GM40="n/a", "n/a", IF(GM41="n/a", "n/a", SUM(GM38:GM41)))))</f>
        <v>-319.08850000000035</v>
      </c>
      <c r="GN45" s="81">
        <f ca="1">IF(GN38="n/a", "n/a", IF(GN39="n/a", "n/a", IF(GN40="n/a", "n/a", IF(GN41="n/a", "n/a", SUM(GN38:GN41)))))</f>
        <v>-310.02149999999949</v>
      </c>
      <c r="GO45" s="81" t="e">
        <f t="shared" ca="1" si="31"/>
        <v>#N/A</v>
      </c>
      <c r="GP45" s="81" t="e">
        <f t="shared" ca="1" si="31"/>
        <v>#N/A</v>
      </c>
      <c r="GQ45" s="81" t="e">
        <f t="shared" ca="1" si="31"/>
        <v>#N/A</v>
      </c>
      <c r="GR45" s="81" t="str">
        <f t="shared" ca="1" si="31"/>
        <v>n/a</v>
      </c>
      <c r="GS45" s="81" t="str">
        <f t="shared" ca="1" si="31"/>
        <v>n/a</v>
      </c>
      <c r="GT45" s="81" t="str">
        <f t="shared" ca="1" si="31"/>
        <v>n/a</v>
      </c>
      <c r="GU45" s="81" t="str">
        <f t="shared" ca="1" si="31"/>
        <v>n/a</v>
      </c>
      <c r="GV45" s="81" t="str">
        <f t="shared" ca="1" si="31"/>
        <v>n/a</v>
      </c>
    </row>
    <row r="46" spans="1:204">
      <c r="A46" s="7" t="s">
        <v>172</v>
      </c>
      <c r="B46" s="81" t="s">
        <v>240</v>
      </c>
      <c r="C46" s="81" t="str">
        <f t="shared" ref="C46:BN46" ca="1" si="32">IFERROR(C45/C23, "n/a")</f>
        <v>n/a</v>
      </c>
      <c r="D46" s="81" t="str">
        <f t="shared" ca="1" si="32"/>
        <v>n/a</v>
      </c>
      <c r="E46" s="81" t="str">
        <f t="shared" ca="1" si="32"/>
        <v>n/a</v>
      </c>
      <c r="F46" s="81" t="str">
        <f t="shared" ca="1" si="32"/>
        <v>n/a</v>
      </c>
      <c r="G46" s="81" t="str">
        <f t="shared" ca="1" si="32"/>
        <v>n/a</v>
      </c>
      <c r="H46" s="81" t="str">
        <f t="shared" ca="1" si="32"/>
        <v>n/a</v>
      </c>
      <c r="I46" s="81" t="str">
        <f t="shared" ca="1" si="32"/>
        <v>n/a</v>
      </c>
      <c r="J46" s="81" t="str">
        <f t="shared" ca="1" si="32"/>
        <v>n/a</v>
      </c>
      <c r="K46" s="81" t="str">
        <f t="shared" ca="1" si="32"/>
        <v>n/a</v>
      </c>
      <c r="L46" s="81" t="str">
        <f t="shared" ca="1" si="32"/>
        <v>n/a</v>
      </c>
      <c r="M46" s="81" t="str">
        <f t="shared" ca="1" si="32"/>
        <v>n/a</v>
      </c>
      <c r="N46" s="81">
        <f t="shared" ca="1" si="32"/>
        <v>-393.21300955297875</v>
      </c>
      <c r="O46" s="81">
        <f t="shared" ca="1" si="32"/>
        <v>-400.40421944576525</v>
      </c>
      <c r="P46" s="81">
        <f t="shared" ca="1" si="32"/>
        <v>-403.04122836783154</v>
      </c>
      <c r="Q46" s="81">
        <f t="shared" ca="1" si="32"/>
        <v>-404.14427549816003</v>
      </c>
      <c r="R46" s="81">
        <f t="shared" ca="1" si="32"/>
        <v>-412.69935227520136</v>
      </c>
      <c r="S46" s="81">
        <f t="shared" ca="1" si="32"/>
        <v>-411.58242484307891</v>
      </c>
      <c r="T46" s="81">
        <f t="shared" ca="1" si="32"/>
        <v>-407.76180012079647</v>
      </c>
      <c r="U46" s="81">
        <f t="shared" ca="1" si="32"/>
        <v>-402.34117897318475</v>
      </c>
      <c r="V46" s="81">
        <f t="shared" ca="1" si="32"/>
        <v>-391.11509737882534</v>
      </c>
      <c r="W46" s="81">
        <f t="shared" ca="1" si="32"/>
        <v>-371.98287220026356</v>
      </c>
      <c r="X46" s="81">
        <f t="shared" ca="1" si="32"/>
        <v>-334.84843106630689</v>
      </c>
      <c r="Y46" s="81">
        <f t="shared" ca="1" si="32"/>
        <v>-314.35706238312605</v>
      </c>
      <c r="Z46" s="81">
        <f t="shared" ca="1" si="32"/>
        <v>-307.03050034270052</v>
      </c>
      <c r="AA46" s="81">
        <f t="shared" ca="1" si="32"/>
        <v>-301.66203421236975</v>
      </c>
      <c r="AB46" s="81">
        <f t="shared" ca="1" si="32"/>
        <v>-309.802570394523</v>
      </c>
      <c r="AC46" s="81">
        <f t="shared" ca="1" si="32"/>
        <v>-313.08554083885207</v>
      </c>
      <c r="AD46" s="81">
        <f t="shared" ca="1" si="32"/>
        <v>-317.34685007714546</v>
      </c>
      <c r="AE46" s="81">
        <f t="shared" ca="1" si="32"/>
        <v>-325.621978162723</v>
      </c>
      <c r="AF46" s="81">
        <f t="shared" ca="1" si="32"/>
        <v>-341.23643728095027</v>
      </c>
      <c r="AG46" s="81">
        <f t="shared" ca="1" si="32"/>
        <v>-351.05035718347131</v>
      </c>
      <c r="AH46" s="81">
        <f t="shared" ca="1" si="32"/>
        <v>-361.26179846288699</v>
      </c>
      <c r="AI46" s="81">
        <f t="shared" ca="1" si="32"/>
        <v>-371.97234089495953</v>
      </c>
      <c r="AJ46" s="81">
        <f t="shared" ca="1" si="32"/>
        <v>-385.3949863899453</v>
      </c>
      <c r="AK46" s="81">
        <f t="shared" ca="1" si="32"/>
        <v>-396.81944162779672</v>
      </c>
      <c r="AL46" s="81">
        <f t="shared" ca="1" si="32"/>
        <v>-407.81606907598547</v>
      </c>
      <c r="AM46" s="81">
        <f t="shared" ca="1" si="32"/>
        <v>-417.54393309331772</v>
      </c>
      <c r="AN46" s="81">
        <f t="shared" ca="1" si="32"/>
        <v>-421.05904192701252</v>
      </c>
      <c r="AO46" s="81">
        <f t="shared" ca="1" si="32"/>
        <v>-423.16739122751204</v>
      </c>
      <c r="AP46" s="81">
        <f t="shared" ca="1" si="32"/>
        <v>-424.3678339415585</v>
      </c>
      <c r="AQ46" s="81">
        <f t="shared" ca="1" si="32"/>
        <v>-416.53767871950146</v>
      </c>
      <c r="AR46" s="81">
        <f t="shared" ca="1" si="32"/>
        <v>-407.1026791919092</v>
      </c>
      <c r="AS46" s="81">
        <f t="shared" ca="1" si="32"/>
        <v>-393.0176077717062</v>
      </c>
      <c r="AT46" s="81">
        <f t="shared" ca="1" si="32"/>
        <v>-384.36435359512285</v>
      </c>
      <c r="AU46" s="81">
        <f t="shared" ca="1" si="32"/>
        <v>-386.35731546072128</v>
      </c>
      <c r="AV46" s="81">
        <f t="shared" ca="1" si="32"/>
        <v>-390.42360784137861</v>
      </c>
      <c r="AW46" s="81">
        <f t="shared" ca="1" si="32"/>
        <v>-397.47956002588074</v>
      </c>
      <c r="AX46" s="81">
        <f t="shared" ca="1" si="32"/>
        <v>-398.41592260288337</v>
      </c>
      <c r="AY46" s="81">
        <f t="shared" ca="1" si="32"/>
        <v>-397.0492963789257</v>
      </c>
      <c r="AZ46" s="81">
        <f t="shared" ca="1" si="32"/>
        <v>-395.17996770355273</v>
      </c>
      <c r="BA46" s="81">
        <f t="shared" ca="1" si="32"/>
        <v>-387.96993529674251</v>
      </c>
      <c r="BB46" s="81">
        <f t="shared" ca="1" si="32"/>
        <v>-373.03955036033244</v>
      </c>
      <c r="BC46" s="81">
        <f t="shared" ca="1" si="32"/>
        <v>-355.9785917034298</v>
      </c>
      <c r="BD46" s="81">
        <f t="shared" ca="1" si="32"/>
        <v>-344.95662193303508</v>
      </c>
      <c r="BE46" s="81">
        <f t="shared" ca="1" si="32"/>
        <v>-338.46910309671466</v>
      </c>
      <c r="BF46" s="81">
        <f t="shared" ca="1" si="32"/>
        <v>-342.8223941303134</v>
      </c>
      <c r="BG46" s="81">
        <f t="shared" ca="1" si="32"/>
        <v>-352.78676344891971</v>
      </c>
      <c r="BH46" s="81">
        <f t="shared" ca="1" si="32"/>
        <v>-365.78431564073014</v>
      </c>
      <c r="BI46" s="81">
        <f t="shared" ca="1" si="32"/>
        <v>-377.83647384201805</v>
      </c>
      <c r="BJ46" s="81">
        <f t="shared" ca="1" si="32"/>
        <v>-390.80574929675157</v>
      </c>
      <c r="BK46" s="81">
        <f t="shared" ca="1" si="32"/>
        <v>-407.91852331441771</v>
      </c>
      <c r="BL46" s="81">
        <f t="shared" ca="1" si="32"/>
        <v>-413.30468454854542</v>
      </c>
      <c r="BM46" s="81">
        <f t="shared" ca="1" si="32"/>
        <v>-422.16005997563497</v>
      </c>
      <c r="BN46" s="81">
        <f t="shared" ca="1" si="32"/>
        <v>-437.98493618974919</v>
      </c>
      <c r="BO46" s="81">
        <f t="shared" ref="BO46:DZ46" ca="1" si="33">IFERROR(BO45/BO23, "n/a")</f>
        <v>-446.54117690544803</v>
      </c>
      <c r="BP46" s="81">
        <f t="shared" ca="1" si="33"/>
        <v>-454.07053831874816</v>
      </c>
      <c r="BQ46" s="81">
        <f t="shared" ca="1" si="33"/>
        <v>-458.55694199057695</v>
      </c>
      <c r="BR46" s="81">
        <f t="shared" ca="1" si="33"/>
        <v>-465.54224214152867</v>
      </c>
      <c r="BS46" s="81">
        <f t="shared" ca="1" si="33"/>
        <v>-465.59621111896428</v>
      </c>
      <c r="BT46" s="81">
        <f t="shared" ca="1" si="33"/>
        <v>-482.84270610830913</v>
      </c>
      <c r="BU46" s="81">
        <f t="shared" ca="1" si="33"/>
        <v>-495.72538629776471</v>
      </c>
      <c r="BV46" s="81">
        <f t="shared" ca="1" si="33"/>
        <v>-505.33157044219166</v>
      </c>
      <c r="BW46" s="81">
        <f t="shared" ca="1" si="33"/>
        <v>-515.65132725820445</v>
      </c>
      <c r="BX46" s="81">
        <f t="shared" ca="1" si="33"/>
        <v>-523.93824063662282</v>
      </c>
      <c r="BY46" s="81">
        <f t="shared" ca="1" si="33"/>
        <v>-529.82808414648719</v>
      </c>
      <c r="BZ46" s="81">
        <f t="shared" ca="1" si="33"/>
        <v>-537.25440436714734</v>
      </c>
      <c r="CA46" s="81">
        <f t="shared" ca="1" si="33"/>
        <v>-549.01929627957043</v>
      </c>
      <c r="CB46" s="81">
        <f t="shared" ca="1" si="33"/>
        <v>-552.43675011965081</v>
      </c>
      <c r="CC46" s="81">
        <f t="shared" ca="1" si="33"/>
        <v>-557.45993984139977</v>
      </c>
      <c r="CD46" s="81">
        <f t="shared" ca="1" si="33"/>
        <v>-555.9596288458406</v>
      </c>
      <c r="CE46" s="81">
        <f t="shared" ca="1" si="33"/>
        <v>-553.29589216944805</v>
      </c>
      <c r="CF46" s="81">
        <f t="shared" ca="1" si="33"/>
        <v>-552.78705382226042</v>
      </c>
      <c r="CG46" s="81">
        <f t="shared" ca="1" si="33"/>
        <v>-548.97176205804601</v>
      </c>
      <c r="CH46" s="81">
        <f t="shared" ca="1" si="33"/>
        <v>-540.58042886440307</v>
      </c>
      <c r="CI46" s="81">
        <f t="shared" ca="1" si="33"/>
        <v>-526.76928848189596</v>
      </c>
      <c r="CJ46" s="81">
        <f t="shared" ca="1" si="33"/>
        <v>-509.31576230559648</v>
      </c>
      <c r="CK46" s="81">
        <f t="shared" ca="1" si="33"/>
        <v>-493.85304987004537</v>
      </c>
      <c r="CL46" s="81">
        <f t="shared" ca="1" si="33"/>
        <v>-476.1175788730975</v>
      </c>
      <c r="CM46" s="81">
        <f t="shared" ca="1" si="33"/>
        <v>-455.86782861292642</v>
      </c>
      <c r="CN46" s="81">
        <f t="shared" ca="1" si="33"/>
        <v>-438.75165427823697</v>
      </c>
      <c r="CO46" s="81">
        <f t="shared" ca="1" si="33"/>
        <v>-421.67840810777386</v>
      </c>
      <c r="CP46" s="81">
        <f t="shared" ca="1" si="33"/>
        <v>-413.12050470088633</v>
      </c>
      <c r="CQ46" s="81">
        <f t="shared" ca="1" si="33"/>
        <v>-406.09794189275584</v>
      </c>
      <c r="CR46" s="81">
        <f t="shared" ca="1" si="33"/>
        <v>-405.89579879189813</v>
      </c>
      <c r="CS46" s="81">
        <f t="shared" ca="1" si="33"/>
        <v>-408.99377808670124</v>
      </c>
      <c r="CT46" s="81">
        <f t="shared" ca="1" si="33"/>
        <v>-414.54994840784229</v>
      </c>
      <c r="CU46" s="81">
        <f t="shared" ca="1" si="33"/>
        <v>-423.64331076169697</v>
      </c>
      <c r="CV46" s="81">
        <f t="shared" ca="1" si="33"/>
        <v>-434.60687943161213</v>
      </c>
      <c r="CW46" s="81">
        <f t="shared" ca="1" si="33"/>
        <v>-446.98448448448437</v>
      </c>
      <c r="CX46" s="81">
        <f t="shared" ca="1" si="33"/>
        <v>-453.86477176063602</v>
      </c>
      <c r="CY46" s="81">
        <f t="shared" ca="1" si="33"/>
        <v>-460.79683100897</v>
      </c>
      <c r="CZ46" s="81">
        <f t="shared" ca="1" si="33"/>
        <v>-465.53422886821278</v>
      </c>
      <c r="DA46" s="81">
        <f t="shared" ca="1" si="33"/>
        <v>-469.2191921016194</v>
      </c>
      <c r="DB46" s="81">
        <f t="shared" ca="1" si="33"/>
        <v>-479.65918835929068</v>
      </c>
      <c r="DC46" s="81">
        <f t="shared" ca="1" si="33"/>
        <v>-491.66552040348432</v>
      </c>
      <c r="DD46" s="81">
        <f t="shared" ca="1" si="33"/>
        <v>-502.06411885535221</v>
      </c>
      <c r="DE46" s="81">
        <f t="shared" ca="1" si="33"/>
        <v>-515.16528569549678</v>
      </c>
      <c r="DF46" s="81">
        <f t="shared" ca="1" si="33"/>
        <v>-523.28567503164436</v>
      </c>
      <c r="DG46" s="81">
        <f t="shared" ca="1" si="33"/>
        <v>-541.08073442222974</v>
      </c>
      <c r="DH46" s="81">
        <f t="shared" ca="1" si="33"/>
        <v>-566.1732338415286</v>
      </c>
      <c r="DI46" s="81">
        <f t="shared" ca="1" si="33"/>
        <v>-588.98057797587933</v>
      </c>
      <c r="DJ46" s="81">
        <f t="shared" ca="1" si="33"/>
        <v>-611.66953551365702</v>
      </c>
      <c r="DK46" s="81">
        <f t="shared" ca="1" si="33"/>
        <v>-639.00296646163849</v>
      </c>
      <c r="DL46" s="81">
        <f t="shared" ca="1" si="33"/>
        <v>-662.87557935112716</v>
      </c>
      <c r="DM46" s="81">
        <f t="shared" ca="1" si="33"/>
        <v>-688.29679886347014</v>
      </c>
      <c r="DN46" s="81">
        <f t="shared" ca="1" si="33"/>
        <v>-712.58690326425187</v>
      </c>
      <c r="DO46" s="81">
        <f t="shared" ca="1" si="33"/>
        <v>-731.53707641576318</v>
      </c>
      <c r="DP46" s="81">
        <f t="shared" ca="1" si="33"/>
        <v>-747.08185006633607</v>
      </c>
      <c r="DQ46" s="81">
        <f t="shared" ca="1" si="33"/>
        <v>-761.50986541225677</v>
      </c>
      <c r="DR46" s="81">
        <f t="shared" ca="1" si="33"/>
        <v>-778.64782243468198</v>
      </c>
      <c r="DS46" s="81">
        <f t="shared" ca="1" si="33"/>
        <v>-801.91841116478804</v>
      </c>
      <c r="DT46" s="81">
        <f t="shared" ca="1" si="33"/>
        <v>-818.15329237898584</v>
      </c>
      <c r="DU46" s="81">
        <f t="shared" ca="1" si="33"/>
        <v>-827.16079281116527</v>
      </c>
      <c r="DV46" s="81">
        <f t="shared" ca="1" si="33"/>
        <v>-834.22721664469452</v>
      </c>
      <c r="DW46" s="81">
        <f t="shared" ca="1" si="33"/>
        <v>-834.41908095471945</v>
      </c>
      <c r="DX46" s="81">
        <f t="shared" ca="1" si="33"/>
        <v>-830.9242433736448</v>
      </c>
      <c r="DY46" s="81">
        <f t="shared" ca="1" si="33"/>
        <v>-793.39549777477191</v>
      </c>
      <c r="DZ46" s="81">
        <f t="shared" ca="1" si="33"/>
        <v>-764.8076987266146</v>
      </c>
      <c r="EA46" s="81">
        <f t="shared" ref="EA46:GL46" ca="1" si="34">IFERROR(EA45/EA23, "n/a")</f>
        <v>-726.78273218308948</v>
      </c>
      <c r="EB46" s="81">
        <f t="shared" ca="1" si="34"/>
        <v>-671.87862932057044</v>
      </c>
      <c r="EC46" s="81">
        <f t="shared" ca="1" si="34"/>
        <v>-627.20381680959122</v>
      </c>
      <c r="ED46" s="81">
        <f t="shared" ca="1" si="34"/>
        <v>-591.48980594448528</v>
      </c>
      <c r="EE46" s="81">
        <f t="shared" ca="1" si="34"/>
        <v>-552.50912668406602</v>
      </c>
      <c r="EF46" s="81">
        <f t="shared" ca="1" si="34"/>
        <v>-521.02928326119206</v>
      </c>
      <c r="EG46" s="81">
        <f t="shared" ca="1" si="34"/>
        <v>-495.4810030456523</v>
      </c>
      <c r="EH46" s="81">
        <f t="shared" ca="1" si="34"/>
        <v>-475.64826318942659</v>
      </c>
      <c r="EI46" s="81">
        <f t="shared" ca="1" si="34"/>
        <v>-468.21172642333346</v>
      </c>
      <c r="EJ46" s="81">
        <f t="shared" ca="1" si="34"/>
        <v>-461.61945612826077</v>
      </c>
      <c r="EK46" s="81">
        <f t="shared" ca="1" si="34"/>
        <v>-466.89917165173131</v>
      </c>
      <c r="EL46" s="81">
        <f t="shared" ca="1" si="34"/>
        <v>-471.47799958581959</v>
      </c>
      <c r="EM46" s="81">
        <f t="shared" ca="1" si="34"/>
        <v>-492.18777318025514</v>
      </c>
      <c r="EN46" s="81">
        <f t="shared" ca="1" si="34"/>
        <v>-514.41953423705252</v>
      </c>
      <c r="EO46" s="81">
        <f t="shared" ca="1" si="34"/>
        <v>-534.79170487894362</v>
      </c>
      <c r="EP46" s="81">
        <f t="shared" ca="1" si="34"/>
        <v>-555.95437155672835</v>
      </c>
      <c r="EQ46" s="81">
        <f t="shared" ca="1" si="34"/>
        <v>-582.87290108157276</v>
      </c>
      <c r="ER46" s="81">
        <f t="shared" ca="1" si="34"/>
        <v>-609.83357471922534</v>
      </c>
      <c r="ES46" s="81">
        <f t="shared" ca="1" si="34"/>
        <v>-625.74470614900451</v>
      </c>
      <c r="ET46" s="81">
        <f t="shared" ca="1" si="34"/>
        <v>-647.86155867454249</v>
      </c>
      <c r="EU46" s="81">
        <f t="shared" ca="1" si="34"/>
        <v>-663.5969957746164</v>
      </c>
      <c r="EV46" s="81">
        <f t="shared" ca="1" si="34"/>
        <v>-679.65141158011352</v>
      </c>
      <c r="EW46" s="81">
        <f t="shared" ca="1" si="34"/>
        <v>-687.52759502325773</v>
      </c>
      <c r="EX46" s="81">
        <f t="shared" ca="1" si="34"/>
        <v>-686.04691366028101</v>
      </c>
      <c r="EY46" s="81">
        <f t="shared" ca="1" si="34"/>
        <v>-683.17850471629004</v>
      </c>
      <c r="EZ46" s="81">
        <f t="shared" ca="1" si="34"/>
        <v>-594.79614094256283</v>
      </c>
      <c r="FA46" s="81">
        <f t="shared" ca="1" si="34"/>
        <v>-552.08556392976845</v>
      </c>
      <c r="FB46" s="81">
        <f t="shared" ca="1" si="34"/>
        <v>-513.22111627378229</v>
      </c>
      <c r="FC46" s="81">
        <f t="shared" ca="1" si="34"/>
        <v>-409.47924037423792</v>
      </c>
      <c r="FD46" s="81">
        <f t="shared" ca="1" si="34"/>
        <v>-345.62596280760914</v>
      </c>
      <c r="FE46" s="81">
        <f t="shared" ca="1" si="34"/>
        <v>-250.39714507808623</v>
      </c>
      <c r="FF46" s="81">
        <f t="shared" ca="1" si="34"/>
        <v>-157.37263770554989</v>
      </c>
      <c r="FG46" s="81">
        <f t="shared" ca="1" si="34"/>
        <v>-72.045005852857301</v>
      </c>
      <c r="FH46" s="81">
        <f t="shared" ca="1" si="34"/>
        <v>-20.688180825035214</v>
      </c>
      <c r="FI46" s="81">
        <f t="shared" ca="1" si="34"/>
        <v>29.619215854334051</v>
      </c>
      <c r="FJ46" s="81">
        <f t="shared" ca="1" si="34"/>
        <v>70.92779220779191</v>
      </c>
      <c r="FK46" s="81">
        <f t="shared" ca="1" si="34"/>
        <v>62.029779622553541</v>
      </c>
      <c r="FL46" s="81">
        <f t="shared" ca="1" si="34"/>
        <v>45.031345191470798</v>
      </c>
      <c r="FM46" s="81">
        <f t="shared" ca="1" si="34"/>
        <v>22.433678768747797</v>
      </c>
      <c r="FN46" s="81">
        <f t="shared" ca="1" si="34"/>
        <v>-1.7265156113018929</v>
      </c>
      <c r="FO46" s="81">
        <f t="shared" ca="1" si="34"/>
        <v>-29.942166140904309</v>
      </c>
      <c r="FP46" s="81">
        <f t="shared" ca="1" si="34"/>
        <v>-52.776218729955232</v>
      </c>
      <c r="FQ46" s="81">
        <f t="shared" ca="1" si="34"/>
        <v>-70.80276894991745</v>
      </c>
      <c r="FR46" s="81">
        <f t="shared" ca="1" si="34"/>
        <v>-93.116784597444919</v>
      </c>
      <c r="FS46" s="81">
        <f t="shared" ca="1" si="34"/>
        <v>-129.00780997273461</v>
      </c>
      <c r="FT46" s="81">
        <f t="shared" ca="1" si="34"/>
        <v>-165.33721892925058</v>
      </c>
      <c r="FU46" s="81">
        <f t="shared" ca="1" si="34"/>
        <v>-183.79900656377558</v>
      </c>
      <c r="FV46" s="81">
        <f t="shared" ca="1" si="34"/>
        <v>-206.52548750163638</v>
      </c>
      <c r="FW46" s="81">
        <f t="shared" ca="1" si="34"/>
        <v>-235.80253547086596</v>
      </c>
      <c r="FX46" s="81">
        <f t="shared" ca="1" si="34"/>
        <v>-256.43614246227338</v>
      </c>
      <c r="FY46" s="81">
        <f t="shared" ca="1" si="34"/>
        <v>-272.46662660567068</v>
      </c>
      <c r="FZ46" s="81">
        <f t="shared" ca="1" si="34"/>
        <v>-284.24259476661206</v>
      </c>
      <c r="GA46" s="81">
        <f t="shared" ca="1" si="34"/>
        <v>-287.17270258329387</v>
      </c>
      <c r="GB46" s="81">
        <f ca="1">IFERROR(GB45/GB23, "n/a")</f>
        <v>-290.92359467742546</v>
      </c>
      <c r="GC46" s="81">
        <f t="shared" ca="1" si="34"/>
        <v>-295.93087532352814</v>
      </c>
      <c r="GD46" s="81">
        <f t="shared" ca="1" si="34"/>
        <v>-298.42281770984494</v>
      </c>
      <c r="GE46" s="81">
        <f t="shared" ca="1" si="34"/>
        <v>-297.04915496770684</v>
      </c>
      <c r="GF46" s="81">
        <f t="shared" ca="1" si="34"/>
        <v>-297.86772527458402</v>
      </c>
      <c r="GG46" s="81">
        <f t="shared" ca="1" si="34"/>
        <v>-303.34721092341789</v>
      </c>
      <c r="GH46" s="81">
        <f t="shared" ca="1" si="34"/>
        <v>-305.9882463877168</v>
      </c>
      <c r="GI46" s="81">
        <f t="shared" ca="1" si="34"/>
        <v>-303.88332954287011</v>
      </c>
      <c r="GJ46" s="81">
        <f t="shared" ca="1" si="34"/>
        <v>-302.78195488721792</v>
      </c>
      <c r="GK46" s="81">
        <f t="shared" ca="1" si="34"/>
        <v>-302.12329025208118</v>
      </c>
      <c r="GL46" s="81">
        <f t="shared" ca="1" si="34"/>
        <v>-303.18727212049106</v>
      </c>
      <c r="GM46" s="81">
        <f t="shared" ref="GM46:GV46" ca="1" si="35">IFERROR(GM45/GM23, "n/a")</f>
        <v>-296.76025817491944</v>
      </c>
      <c r="GN46" s="81">
        <f ca="1">IFERROR(GN45/GN23, "n/a")</f>
        <v>-287.01442378906779</v>
      </c>
      <c r="GO46" s="81" t="str">
        <f t="shared" ca="1" si="35"/>
        <v>n/a</v>
      </c>
      <c r="GP46" s="81" t="str">
        <f t="shared" ca="1" si="35"/>
        <v>n/a</v>
      </c>
      <c r="GQ46" s="81" t="str">
        <f t="shared" ca="1" si="35"/>
        <v>n/a</v>
      </c>
      <c r="GR46" s="81" t="str">
        <f t="shared" ca="1" si="35"/>
        <v>n/a</v>
      </c>
      <c r="GS46" s="81" t="str">
        <f t="shared" ca="1" si="35"/>
        <v>n/a</v>
      </c>
      <c r="GT46" s="81" t="str">
        <f t="shared" ca="1" si="35"/>
        <v>n/a</v>
      </c>
      <c r="GU46" s="81" t="str">
        <f t="shared" ca="1" si="35"/>
        <v>n/a</v>
      </c>
      <c r="GV46" s="81" t="str">
        <f t="shared" ca="1" si="35"/>
        <v>n/a</v>
      </c>
    </row>
    <row r="47" spans="1:204">
      <c r="A47" s="7" t="s">
        <v>186</v>
      </c>
      <c r="B47" s="15" t="s">
        <v>185</v>
      </c>
      <c r="C47" s="81" t="str">
        <f t="shared" ref="C47:BN47" ca="1" si="36">IFERROR(C21-C46, "n/a")</f>
        <v>n/a</v>
      </c>
      <c r="D47" s="81" t="str">
        <f t="shared" ca="1" si="36"/>
        <v>n/a</v>
      </c>
      <c r="E47" s="81" t="str">
        <f t="shared" ca="1" si="36"/>
        <v>n/a</v>
      </c>
      <c r="F47" s="81" t="str">
        <f t="shared" ca="1" si="36"/>
        <v>n/a</v>
      </c>
      <c r="G47" s="81" t="str">
        <f t="shared" ca="1" si="36"/>
        <v>n/a</v>
      </c>
      <c r="H47" s="81" t="str">
        <f t="shared" ca="1" si="36"/>
        <v>n/a</v>
      </c>
      <c r="I47" s="81" t="str">
        <f t="shared" ca="1" si="36"/>
        <v>n/a</v>
      </c>
      <c r="J47" s="81" t="str">
        <f t="shared" ca="1" si="36"/>
        <v>n/a</v>
      </c>
      <c r="K47" s="81" t="str">
        <f t="shared" ca="1" si="36"/>
        <v>n/a</v>
      </c>
      <c r="L47" s="81" t="str">
        <f t="shared" ca="1" si="36"/>
        <v>n/a</v>
      </c>
      <c r="M47" s="81" t="str">
        <f t="shared" ca="1" si="36"/>
        <v>n/a</v>
      </c>
      <c r="N47" s="81">
        <f t="shared" ca="1" si="36"/>
        <v>3896.2130095529787</v>
      </c>
      <c r="O47" s="81">
        <f t="shared" ca="1" si="36"/>
        <v>3967.4042194457652</v>
      </c>
      <c r="P47" s="81">
        <f t="shared" ca="1" si="36"/>
        <v>3968.3412283678317</v>
      </c>
      <c r="Q47" s="81">
        <f t="shared" ca="1" si="36"/>
        <v>3982.04427549816</v>
      </c>
      <c r="R47" s="81">
        <f t="shared" ca="1" si="36"/>
        <v>3979.8993522752012</v>
      </c>
      <c r="S47" s="81">
        <f t="shared" ca="1" si="36"/>
        <v>3946.8824248430792</v>
      </c>
      <c r="T47" s="81">
        <f t="shared" ca="1" si="36"/>
        <v>3955.7618001207966</v>
      </c>
      <c r="U47" s="81">
        <f t="shared" ca="1" si="36"/>
        <v>3965.6411789731851</v>
      </c>
      <c r="V47" s="81">
        <f t="shared" ca="1" si="36"/>
        <v>3902.3150973788252</v>
      </c>
      <c r="W47" s="81">
        <f t="shared" ca="1" si="36"/>
        <v>3912.5828722002634</v>
      </c>
      <c r="X47" s="81">
        <f t="shared" ca="1" si="36"/>
        <v>3933.7484310663071</v>
      </c>
      <c r="Y47" s="81">
        <f t="shared" ca="1" si="36"/>
        <v>3964.357062383126</v>
      </c>
      <c r="Z47" s="81">
        <f t="shared" ca="1" si="36"/>
        <v>3996.3305003427008</v>
      </c>
      <c r="AA47" s="81">
        <f t="shared" ca="1" si="36"/>
        <v>4064.6620342123697</v>
      </c>
      <c r="AB47" s="81">
        <f t="shared" ca="1" si="36"/>
        <v>4107.502570394523</v>
      </c>
      <c r="AC47" s="81">
        <f t="shared" ca="1" si="36"/>
        <v>4150.7855408388523</v>
      </c>
      <c r="AD47" s="81">
        <f t="shared" ca="1" si="36"/>
        <v>4204.7468500771456</v>
      </c>
      <c r="AE47" s="81">
        <f t="shared" ca="1" si="36"/>
        <v>4258.9219781627235</v>
      </c>
      <c r="AF47" s="81">
        <f t="shared" ca="1" si="36"/>
        <v>4295.8364372809501</v>
      </c>
      <c r="AG47" s="81">
        <f t="shared" ca="1" si="36"/>
        <v>4343.0503571834715</v>
      </c>
      <c r="AH47" s="81">
        <f t="shared" ca="1" si="36"/>
        <v>4413.2617984628869</v>
      </c>
      <c r="AI47" s="81">
        <f t="shared" ca="1" si="36"/>
        <v>4446.7723408949596</v>
      </c>
      <c r="AJ47" s="81">
        <f t="shared" ca="1" si="36"/>
        <v>4547.2949863899448</v>
      </c>
      <c r="AK47" s="81">
        <f t="shared" ca="1" si="36"/>
        <v>4576.2194416277962</v>
      </c>
      <c r="AL47" s="81">
        <f t="shared" ca="1" si="36"/>
        <v>4620.9160690759854</v>
      </c>
      <c r="AM47" s="81">
        <f t="shared" ca="1" si="36"/>
        <v>4652.4439330933174</v>
      </c>
      <c r="AN47" s="81">
        <f t="shared" ca="1" si="36"/>
        <v>4653.2590419270127</v>
      </c>
      <c r="AO47" s="81">
        <f t="shared" ca="1" si="36"/>
        <v>4696.4673912275121</v>
      </c>
      <c r="AP47" s="81">
        <f t="shared" ca="1" si="36"/>
        <v>4708.3678339415583</v>
      </c>
      <c r="AQ47" s="81">
        <f t="shared" ca="1" si="36"/>
        <v>4694.4376787195015</v>
      </c>
      <c r="AR47" s="81">
        <f t="shared" ca="1" si="36"/>
        <v>4588.6026791919094</v>
      </c>
      <c r="AS47" s="81">
        <f t="shared" ca="1" si="36"/>
        <v>4620.4176077717057</v>
      </c>
      <c r="AT47" s="81">
        <f t="shared" ca="1" si="36"/>
        <v>4668.8643535951232</v>
      </c>
      <c r="AU47" s="81">
        <f t="shared" ca="1" si="36"/>
        <v>4685.1573154607213</v>
      </c>
      <c r="AV47" s="81">
        <f t="shared" ca="1" si="36"/>
        <v>4689.6236078413785</v>
      </c>
      <c r="AW47" s="81">
        <f t="shared" ca="1" si="36"/>
        <v>4716.4795600258803</v>
      </c>
      <c r="AX47" s="81">
        <f t="shared" ca="1" si="36"/>
        <v>4687.9159226028833</v>
      </c>
      <c r="AY47" s="81">
        <f t="shared" ca="1" si="36"/>
        <v>4718.149296378926</v>
      </c>
      <c r="AZ47" s="81">
        <f t="shared" ca="1" si="36"/>
        <v>4729.4799677035526</v>
      </c>
      <c r="BA47" s="81">
        <f t="shared" ca="1" si="36"/>
        <v>4751.2699352967429</v>
      </c>
      <c r="BB47" s="81">
        <f t="shared" ca="1" si="36"/>
        <v>4812.739550360332</v>
      </c>
      <c r="BC47" s="81">
        <f t="shared" ca="1" si="36"/>
        <v>4839.57859170343</v>
      </c>
      <c r="BD47" s="81">
        <f t="shared" ca="1" si="36"/>
        <v>4919.8566219330351</v>
      </c>
      <c r="BE47" s="81">
        <f t="shared" ca="1" si="36"/>
        <v>4995.4691030967151</v>
      </c>
      <c r="BF47" s="81">
        <f t="shared" ca="1" si="36"/>
        <v>5074.0223941303129</v>
      </c>
      <c r="BG47" s="81">
        <f t="shared" ca="1" si="36"/>
        <v>5123.2867634489194</v>
      </c>
      <c r="BH47" s="81">
        <f t="shared" ca="1" si="36"/>
        <v>5203.08431564073</v>
      </c>
      <c r="BI47" s="81">
        <f t="shared" ca="1" si="36"/>
        <v>5251.0364738420176</v>
      </c>
      <c r="BJ47" s="81">
        <f t="shared" ca="1" si="36"/>
        <v>5327.105749296752</v>
      </c>
      <c r="BK47" s="81">
        <f t="shared" ca="1" si="36"/>
        <v>5428.1185233144179</v>
      </c>
      <c r="BL47" s="81">
        <f t="shared" ca="1" si="36"/>
        <v>5479.6046845485453</v>
      </c>
      <c r="BM47" s="81">
        <f t="shared" ca="1" si="36"/>
        <v>5584.6600599756348</v>
      </c>
      <c r="BN47" s="81">
        <f t="shared" ca="1" si="36"/>
        <v>5611.5849361897499</v>
      </c>
      <c r="BO47" s="81">
        <f t="shared" ref="BO47:DZ47" ca="1" si="37">IFERROR(BO21-BO46, "n/a")</f>
        <v>5665.4411769054477</v>
      </c>
      <c r="BP47" s="81">
        <f t="shared" ca="1" si="37"/>
        <v>5729.7705383187476</v>
      </c>
      <c r="BQ47" s="81">
        <f t="shared" ca="1" si="37"/>
        <v>5827.5569419905769</v>
      </c>
      <c r="BR47" s="81">
        <f t="shared" ca="1" si="37"/>
        <v>5867.5422421415287</v>
      </c>
      <c r="BS47" s="81">
        <f t="shared" ca="1" si="37"/>
        <v>5872.9962111189643</v>
      </c>
      <c r="BT47" s="81">
        <f t="shared" ca="1" si="37"/>
        <v>5964.0427061083092</v>
      </c>
      <c r="BU47" s="81">
        <f t="shared" ca="1" si="37"/>
        <v>6039.4253862977648</v>
      </c>
      <c r="BV47" s="81">
        <f t="shared" ca="1" si="37"/>
        <v>6060.8315704421921</v>
      </c>
      <c r="BW47" s="81">
        <f t="shared" ca="1" si="37"/>
        <v>6169.2513272582046</v>
      </c>
      <c r="BX47" s="81">
        <f t="shared" ca="1" si="37"/>
        <v>6219.2382406366232</v>
      </c>
      <c r="BY47" s="81">
        <f t="shared" ca="1" si="37"/>
        <v>6275.7280841464872</v>
      </c>
      <c r="BZ47" s="81">
        <f t="shared" ca="1" si="37"/>
        <v>6348.5544043671471</v>
      </c>
      <c r="CA47" s="81">
        <f t="shared" ca="1" si="37"/>
        <v>6387.2192962795707</v>
      </c>
      <c r="CB47" s="81">
        <f t="shared" ca="1" si="37"/>
        <v>6417.9367501196512</v>
      </c>
      <c r="CC47" s="81">
        <f t="shared" ca="1" si="37"/>
        <v>6479.7599398414004</v>
      </c>
      <c r="CD47" s="81">
        <f t="shared" ca="1" si="37"/>
        <v>6503.9596288458406</v>
      </c>
      <c r="CE47" s="81">
        <f t="shared" ca="1" si="37"/>
        <v>6551.3958921694484</v>
      </c>
      <c r="CF47" s="81">
        <f t="shared" ca="1" si="37"/>
        <v>6569.0870538222607</v>
      </c>
      <c r="CG47" s="81">
        <f t="shared" ca="1" si="37"/>
        <v>6589.1717620580457</v>
      </c>
      <c r="CH47" s="81">
        <f t="shared" ca="1" si="37"/>
        <v>6534.7804288644029</v>
      </c>
      <c r="CI47" s="81">
        <f t="shared" ca="1" si="37"/>
        <v>6498.469288481896</v>
      </c>
      <c r="CJ47" s="81">
        <f t="shared" ca="1" si="37"/>
        <v>6530.5157623055966</v>
      </c>
      <c r="CK47" s="81">
        <f t="shared" ca="1" si="37"/>
        <v>6545.0530498700455</v>
      </c>
      <c r="CL47" s="81">
        <f t="shared" ca="1" si="37"/>
        <v>6524.3175788730969</v>
      </c>
      <c r="CM47" s="81">
        <f t="shared" ca="1" si="37"/>
        <v>6617.2678286129258</v>
      </c>
      <c r="CN47" s="81">
        <f t="shared" ca="1" si="37"/>
        <v>6641.9516542782367</v>
      </c>
      <c r="CO47" s="81">
        <f t="shared" ca="1" si="37"/>
        <v>6691.3784081077738</v>
      </c>
      <c r="CP47" s="81">
        <f t="shared" ca="1" si="37"/>
        <v>6757.5205047008858</v>
      </c>
      <c r="CQ47" s="81">
        <f t="shared" ca="1" si="37"/>
        <v>6774.8979418927556</v>
      </c>
      <c r="CR47" s="81">
        <f t="shared" ca="1" si="37"/>
        <v>6832.5957987918982</v>
      </c>
      <c r="CS47" s="81">
        <f t="shared" ca="1" si="37"/>
        <v>6907.1937780867011</v>
      </c>
      <c r="CT47" s="81">
        <f t="shared" ca="1" si="37"/>
        <v>6969.849948407842</v>
      </c>
      <c r="CU47" s="81">
        <f t="shared" ca="1" si="37"/>
        <v>7053.9433107616969</v>
      </c>
      <c r="CV47" s="81">
        <f t="shared" ca="1" si="37"/>
        <v>7116.4068794316127</v>
      </c>
      <c r="CW47" s="81">
        <f t="shared" ca="1" si="37"/>
        <v>7179.7844844844849</v>
      </c>
      <c r="CX47" s="81">
        <f t="shared" ca="1" si="37"/>
        <v>7259.4647717606367</v>
      </c>
      <c r="CY47" s="81">
        <f t="shared" ca="1" si="37"/>
        <v>7283.29683100897</v>
      </c>
      <c r="CZ47" s="81">
        <f t="shared" ca="1" si="37"/>
        <v>7347.8342288682134</v>
      </c>
      <c r="DA47" s="81">
        <f t="shared" ca="1" si="37"/>
        <v>7413.919192101619</v>
      </c>
      <c r="DB47" s="81">
        <f t="shared" ca="1" si="37"/>
        <v>7472.7591883592913</v>
      </c>
      <c r="DC47" s="81">
        <f t="shared" ca="1" si="37"/>
        <v>7549.2655204034845</v>
      </c>
      <c r="DD47" s="81">
        <f t="shared" ca="1" si="37"/>
        <v>7635.6641188553522</v>
      </c>
      <c r="DE47" s="81">
        <f t="shared" ca="1" si="37"/>
        <v>7691.9652856954972</v>
      </c>
      <c r="DF47" s="81">
        <f t="shared" ca="1" si="37"/>
        <v>7757.1856750316438</v>
      </c>
      <c r="DG47" s="81">
        <f t="shared" ca="1" si="37"/>
        <v>7851.2807344222292</v>
      </c>
      <c r="DH47" s="81">
        <f t="shared" ca="1" si="37"/>
        <v>7909.273233841529</v>
      </c>
      <c r="DI47" s="81">
        <f t="shared" ca="1" si="37"/>
        <v>8057.1805779758788</v>
      </c>
      <c r="DJ47" s="81">
        <f t="shared" ca="1" si="37"/>
        <v>8169.0695355136568</v>
      </c>
      <c r="DK47" s="81">
        <f t="shared" ca="1" si="37"/>
        <v>8272.9029664616373</v>
      </c>
      <c r="DL47" s="81">
        <f t="shared" ca="1" si="37"/>
        <v>8431.1755793511275</v>
      </c>
      <c r="DM47" s="81">
        <f t="shared" ca="1" si="37"/>
        <v>8557.8967988634704</v>
      </c>
      <c r="DN47" s="81">
        <f t="shared" ca="1" si="37"/>
        <v>8695.8869032642524</v>
      </c>
      <c r="DO47" s="81">
        <f t="shared" ca="1" si="37"/>
        <v>8792.3370764157626</v>
      </c>
      <c r="DP47" s="81">
        <f t="shared" ca="1" si="37"/>
        <v>8925.3818500663365</v>
      </c>
      <c r="DQ47" s="81">
        <f t="shared" ca="1" si="37"/>
        <v>9032.1098654122579</v>
      </c>
      <c r="DR47" s="81">
        <f t="shared" ca="1" si="37"/>
        <v>9170.4478224346822</v>
      </c>
      <c r="DS47" s="81">
        <f t="shared" ca="1" si="37"/>
        <v>9322.618411164789</v>
      </c>
      <c r="DT47" s="81">
        <f t="shared" ca="1" si="37"/>
        <v>9421.1532923789855</v>
      </c>
      <c r="DU47" s="81">
        <f t="shared" ca="1" si="37"/>
        <v>9514.6607928111662</v>
      </c>
      <c r="DV47" s="81">
        <f t="shared" ca="1" si="37"/>
        <v>9596.4272166446954</v>
      </c>
      <c r="DW47" s="81">
        <f t="shared" ca="1" si="37"/>
        <v>9631.7190809547192</v>
      </c>
      <c r="DX47" s="81">
        <f t="shared" ca="1" si="37"/>
        <v>9649.0242433736457</v>
      </c>
      <c r="DY47" s="81">
        <f t="shared" ca="1" si="37"/>
        <v>9641.6954977747719</v>
      </c>
      <c r="DZ47" s="81">
        <f t="shared" ca="1" si="37"/>
        <v>9745.4076987266144</v>
      </c>
      <c r="EA47" s="81">
        <f t="shared" ref="EA47:GK47" ca="1" si="38">IFERROR(EA21-EA46, "n/a")</f>
        <v>9734.8827321830904</v>
      </c>
      <c r="EB47" s="81">
        <f t="shared" ca="1" si="38"/>
        <v>9726.1786293205696</v>
      </c>
      <c r="EC47" s="81">
        <f t="shared" ca="1" si="38"/>
        <v>9747.1038168095911</v>
      </c>
      <c r="ED47" s="81">
        <f t="shared" ca="1" si="38"/>
        <v>9763.8898059444855</v>
      </c>
      <c r="EE47" s="81">
        <f t="shared" ca="1" si="38"/>
        <v>9768.0091266840664</v>
      </c>
      <c r="EF47" s="81">
        <f t="shared" ca="1" si="38"/>
        <v>9840.0292832611922</v>
      </c>
      <c r="EG47" s="81">
        <f t="shared" ca="1" si="38"/>
        <v>9951.1810030456527</v>
      </c>
      <c r="EH47" s="81">
        <f t="shared" ca="1" si="38"/>
        <v>9995.4482631894261</v>
      </c>
      <c r="EI47" s="81">
        <f t="shared" ca="1" si="38"/>
        <v>10072.711726423333</v>
      </c>
      <c r="EJ47" s="81">
        <f t="shared" ca="1" si="38"/>
        <v>10125.91945612826</v>
      </c>
      <c r="EK47" s="81">
        <f t="shared" ca="1" si="38"/>
        <v>10237.999171651732</v>
      </c>
      <c r="EL47" s="81">
        <f t="shared" ca="1" si="38"/>
        <v>10348.877999585819</v>
      </c>
      <c r="EM47" s="81">
        <f t="shared" ca="1" si="38"/>
        <v>10427.187773180256</v>
      </c>
      <c r="EN47" s="81">
        <f t="shared" ca="1" si="38"/>
        <v>10562.219534237052</v>
      </c>
      <c r="EO47" s="81">
        <f t="shared" ca="1" si="38"/>
        <v>10680.091704878943</v>
      </c>
      <c r="EP47" s="81">
        <f t="shared" ca="1" si="38"/>
        <v>10731.354371556728</v>
      </c>
      <c r="EQ47" s="81">
        <f t="shared" ca="1" si="38"/>
        <v>10871.772901081573</v>
      </c>
      <c r="ER47" s="81">
        <f t="shared" ca="1" si="38"/>
        <v>10950.833574719225</v>
      </c>
      <c r="ES47" s="81">
        <f t="shared" ca="1" si="38"/>
        <v>11029.544706149003</v>
      </c>
      <c r="ET47" s="81">
        <f t="shared" ca="1" si="38"/>
        <v>11152.361558674542</v>
      </c>
      <c r="EU47" s="81">
        <f t="shared" ca="1" si="38"/>
        <v>11226.896995774616</v>
      </c>
      <c r="EV47" s="81">
        <f t="shared" ca="1" si="38"/>
        <v>11262.451411580112</v>
      </c>
      <c r="EW47" s="81">
        <f t="shared" ca="1" si="38"/>
        <v>11330.027595023257</v>
      </c>
      <c r="EX47" s="81">
        <f t="shared" ca="1" si="38"/>
        <v>11358.84691366028</v>
      </c>
      <c r="EY47" s="81">
        <f t="shared" ca="1" si="38"/>
        <v>11327.57850471629</v>
      </c>
      <c r="EZ47" s="81">
        <f t="shared" ca="1" si="38"/>
        <v>11256.496140942563</v>
      </c>
      <c r="FA47" s="81">
        <f t="shared" ca="1" si="38"/>
        <v>11133.985563929768</v>
      </c>
      <c r="FB47" s="81">
        <f t="shared" ca="1" si="38"/>
        <v>10996.621116273782</v>
      </c>
      <c r="FC47" s="81">
        <f t="shared" ca="1" si="38"/>
        <v>10869.179240374238</v>
      </c>
      <c r="FD47" s="81">
        <f t="shared" ca="1" si="38"/>
        <v>10762.925962807609</v>
      </c>
      <c r="FE47" s="81">
        <f t="shared" ca="1" si="38"/>
        <v>10739.597145078087</v>
      </c>
      <c r="FF47" s="81">
        <f t="shared" ca="1" si="38"/>
        <v>10630.97263770555</v>
      </c>
      <c r="FG47" s="81">
        <f t="shared" ca="1" si="38"/>
        <v>10597.445005852856</v>
      </c>
      <c r="FH47" s="81">
        <f t="shared" ca="1" si="38"/>
        <v>10629.788180825035</v>
      </c>
      <c r="FI47" s="81">
        <f t="shared" ca="1" si="38"/>
        <v>10653.680784145665</v>
      </c>
      <c r="FJ47" s="81">
        <f t="shared" ca="1" si="38"/>
        <v>10683.072207792207</v>
      </c>
      <c r="FK47" s="81">
        <f t="shared" ca="1" si="38"/>
        <v>10737.670220377448</v>
      </c>
      <c r="FL47" s="81">
        <f t="shared" ca="1" si="38"/>
        <v>10778.668654808529</v>
      </c>
      <c r="FM47" s="81">
        <f t="shared" ca="1" si="38"/>
        <v>10843.566321231252</v>
      </c>
      <c r="FN47" s="81">
        <f t="shared" ca="1" si="38"/>
        <v>10887.626515611302</v>
      </c>
      <c r="FO47" s="81">
        <f t="shared" ca="1" si="38"/>
        <v>11003.242166140904</v>
      </c>
      <c r="FP47" s="81">
        <f t="shared" ca="1" si="38"/>
        <v>11042.376218729956</v>
      </c>
      <c r="FQ47" s="81">
        <f t="shared" ca="1" si="38"/>
        <v>11078.302768949918</v>
      </c>
      <c r="FR47" s="81">
        <f t="shared" ca="1" si="38"/>
        <v>11150.016784597445</v>
      </c>
      <c r="FS47" s="81">
        <f t="shared" ca="1" si="38"/>
        <v>11243.207809972735</v>
      </c>
      <c r="FT47" s="81">
        <f t="shared" ca="1" si="38"/>
        <v>11287.537218929252</v>
      </c>
      <c r="FU47" s="81">
        <f t="shared" ca="1" si="38"/>
        <v>11351.199006563775</v>
      </c>
      <c r="FV47" s="81">
        <f t="shared" ca="1" si="38"/>
        <v>11470.125487501637</v>
      </c>
      <c r="FW47" s="81">
        <f t="shared" ca="1" si="38"/>
        <v>11543.102535470865</v>
      </c>
      <c r="FX47" s="81">
        <f t="shared" ca="1" si="38"/>
        <v>11685.136142462274</v>
      </c>
      <c r="FY47" s="81">
        <f t="shared" ca="1" si="38"/>
        <v>11826.666626605671</v>
      </c>
      <c r="FZ47" s="81">
        <f t="shared" ca="1" si="38"/>
        <v>11971.342594766613</v>
      </c>
      <c r="GA47" s="81">
        <f t="shared" ca="1" si="38"/>
        <v>12075.572702583293</v>
      </c>
      <c r="GB47" s="81">
        <f ca="1">IFERROR(GB21-GB46, "n/a")</f>
        <v>12178.423594677426</v>
      </c>
      <c r="GC47" s="81">
        <f t="shared" ca="1" si="38"/>
        <v>12267.930875323527</v>
      </c>
      <c r="GD47" s="81">
        <f t="shared" ca="1" si="38"/>
        <v>12338.122817709846</v>
      </c>
      <c r="GE47" s="81">
        <f t="shared" ca="1" si="38"/>
        <v>12408.849154967706</v>
      </c>
      <c r="GF47" s="81">
        <f t="shared" ca="1" si="38"/>
        <v>12511.967725274584</v>
      </c>
      <c r="GG47" s="81">
        <f t="shared" ca="1" si="38"/>
        <v>12597.647210923416</v>
      </c>
      <c r="GH47" s="81">
        <f t="shared" ca="1" si="38"/>
        <v>12678.688246387717</v>
      </c>
      <c r="GI47" s="81">
        <f t="shared" ca="1" si="38"/>
        <v>12731.483329542871</v>
      </c>
      <c r="GJ47" s="81">
        <f t="shared" ca="1" si="38"/>
        <v>12818.681954887217</v>
      </c>
      <c r="GK47" s="81">
        <f t="shared" ca="1" si="38"/>
        <v>12887.02329025208</v>
      </c>
      <c r="GL47" s="81">
        <f ca="1">IFERROR(GL21-GL46, "n/a")</f>
        <v>13009.587272120491</v>
      </c>
      <c r="GM47" s="81">
        <f ca="1">IFERROR(GM21-GM46, "n/a")</f>
        <v>13019.560258174919</v>
      </c>
      <c r="GN47" s="81">
        <f ca="1">IFERROR(GN21-GN46, "n/a")</f>
        <v>13134.814423789066</v>
      </c>
      <c r="GO47" s="81" t="str">
        <f t="shared" ref="GO47:GV47" ca="1" si="39">IFERROR(GO21-GO46, "n/a")</f>
        <v>n/a</v>
      </c>
      <c r="GP47" s="81" t="str">
        <f t="shared" ca="1" si="39"/>
        <v>n/a</v>
      </c>
      <c r="GQ47" s="81" t="str">
        <f t="shared" ca="1" si="39"/>
        <v>n/a</v>
      </c>
      <c r="GR47" s="81" t="str">
        <f t="shared" ca="1" si="39"/>
        <v>n/a</v>
      </c>
      <c r="GS47" s="81" t="str">
        <f t="shared" ca="1" si="39"/>
        <v>n/a</v>
      </c>
      <c r="GT47" s="81" t="str">
        <f t="shared" ca="1" si="39"/>
        <v>n/a</v>
      </c>
      <c r="GU47" s="81" t="str">
        <f t="shared" ca="1" si="39"/>
        <v>n/a</v>
      </c>
      <c r="GV47" s="81" t="str">
        <f t="shared" ca="1" si="39"/>
        <v>n/a</v>
      </c>
    </row>
    <row r="48" spans="1:204">
      <c r="B48" s="15"/>
      <c r="CE48" s="14"/>
      <c r="CF48" s="14"/>
      <c r="CG48" s="14"/>
      <c r="CH48" s="14"/>
      <c r="CI48" s="14"/>
      <c r="CJ48" s="14"/>
      <c r="CK48" s="14"/>
    </row>
    <row r="49" spans="1:206">
      <c r="A49" s="13" t="s">
        <v>187</v>
      </c>
    </row>
    <row r="50" spans="1:206">
      <c r="A50" s="7" t="s">
        <v>188</v>
      </c>
      <c r="B50" s="81" t="s">
        <v>189</v>
      </c>
      <c r="C50" s="81" t="str">
        <f t="shared" ref="C50:BN50" si="40">IFERROR(((C21/B21)^4-1)*100, "n/a")</f>
        <v>n/a</v>
      </c>
      <c r="D50" s="81">
        <f t="shared" si="40"/>
        <v>1.8263468573127106</v>
      </c>
      <c r="E50" s="81">
        <f t="shared" si="40"/>
        <v>3.5540407326941192</v>
      </c>
      <c r="F50" s="81">
        <f t="shared" si="40"/>
        <v>-1.0901701829157173</v>
      </c>
      <c r="G50" s="81">
        <f t="shared" si="40"/>
        <v>7.9078569104687357</v>
      </c>
      <c r="H50" s="81">
        <f t="shared" si="40"/>
        <v>3.7253140193211021</v>
      </c>
      <c r="I50" s="81">
        <f t="shared" si="40"/>
        <v>3.2272900512064773</v>
      </c>
      <c r="J50" s="81">
        <f t="shared" si="40"/>
        <v>6.8059641454392805</v>
      </c>
      <c r="K50" s="81">
        <f t="shared" si="40"/>
        <v>5.3862265614766258</v>
      </c>
      <c r="L50" s="81">
        <f t="shared" si="40"/>
        <v>7.8259846408264888</v>
      </c>
      <c r="M50" s="81">
        <f t="shared" si="40"/>
        <v>6.3150958930487944</v>
      </c>
      <c r="N50" s="81">
        <f t="shared" si="40"/>
        <v>9.7198511788447526</v>
      </c>
      <c r="O50" s="81">
        <f t="shared" si="40"/>
        <v>7.5107491469731169</v>
      </c>
      <c r="P50" s="81">
        <f t="shared" si="40"/>
        <v>-0.19050014904509194</v>
      </c>
      <c r="Q50" s="81">
        <f t="shared" si="40"/>
        <v>1.4211372200191308</v>
      </c>
      <c r="R50" s="81">
        <f t="shared" si="40"/>
        <v>-1.1908769723670498</v>
      </c>
      <c r="S50" s="81">
        <f t="shared" si="40"/>
        <v>-3.5293386969060037</v>
      </c>
      <c r="T50" s="81">
        <f t="shared" si="40"/>
        <v>1.444697549702556</v>
      </c>
      <c r="U50" s="81">
        <f t="shared" si="40"/>
        <v>1.7361050559922209</v>
      </c>
      <c r="V50" s="81">
        <f t="shared" si="40"/>
        <v>-5.7214878836213785</v>
      </c>
      <c r="W50" s="81">
        <f t="shared" si="40"/>
        <v>3.3915839529405911</v>
      </c>
      <c r="X50" s="81">
        <f t="shared" si="40"/>
        <v>6.7509276084528169</v>
      </c>
      <c r="Y50" s="81">
        <f t="shared" si="40"/>
        <v>5.8016255323522836</v>
      </c>
      <c r="Z50" s="81">
        <f t="shared" si="40"/>
        <v>4.3769085225083604</v>
      </c>
      <c r="AA50" s="81">
        <f t="shared" si="40"/>
        <v>8.2333213577114428</v>
      </c>
      <c r="AB50" s="81">
        <f t="shared" si="40"/>
        <v>3.7398808997697319</v>
      </c>
      <c r="AC50" s="81">
        <f t="shared" si="40"/>
        <v>4.2801075006573042</v>
      </c>
      <c r="AD50" s="81">
        <f t="shared" si="40"/>
        <v>5.2816863824394211</v>
      </c>
      <c r="AE50" s="81">
        <f t="shared" si="40"/>
        <v>4.8072599632520197</v>
      </c>
      <c r="AF50" s="81">
        <f t="shared" si="40"/>
        <v>2.1837789456602419</v>
      </c>
      <c r="AG50" s="81">
        <f t="shared" si="40"/>
        <v>3.8369402552268728</v>
      </c>
      <c r="AH50" s="81">
        <f t="shared" si="40"/>
        <v>6.1489289081386289</v>
      </c>
      <c r="AI50" s="81">
        <f t="shared" si="40"/>
        <v>2.2698086079611546</v>
      </c>
      <c r="AJ50" s="81">
        <f t="shared" si="40"/>
        <v>8.8281819486158106</v>
      </c>
      <c r="AK50" s="81">
        <f t="shared" si="40"/>
        <v>1.6925621474060071</v>
      </c>
      <c r="AL50" s="81">
        <f t="shared" si="40"/>
        <v>3.2645641270008463</v>
      </c>
      <c r="AM50" s="81">
        <f t="shared" si="40"/>
        <v>2.0858546200282158</v>
      </c>
      <c r="AN50" s="81">
        <f t="shared" si="40"/>
        <v>-0.25477994588263275</v>
      </c>
      <c r="AO50" s="81">
        <f t="shared" si="40"/>
        <v>3.9414569020147061</v>
      </c>
      <c r="AP50" s="81">
        <f t="shared" si="40"/>
        <v>1.0053359265994599</v>
      </c>
      <c r="AQ50" s="81">
        <f t="shared" si="40"/>
        <v>-0.56834581249858296</v>
      </c>
      <c r="AR50" s="81">
        <f t="shared" si="40"/>
        <v>-8.7136397640708356</v>
      </c>
      <c r="AS50" s="81">
        <f t="shared" si="40"/>
        <v>4.4635950628487242</v>
      </c>
      <c r="AT50" s="81">
        <f t="shared" si="40"/>
        <v>5.5133025007394032</v>
      </c>
      <c r="AU50" s="81">
        <f t="shared" si="40"/>
        <v>1.3417436073602573</v>
      </c>
      <c r="AV50" s="81">
        <f t="shared" si="40"/>
        <v>3.7224884432562888E-2</v>
      </c>
      <c r="AW50" s="81">
        <f t="shared" si="40"/>
        <v>1.8549687423826011</v>
      </c>
      <c r="AX50" s="81">
        <f t="shared" si="40"/>
        <v>-2.704249484175103</v>
      </c>
      <c r="AY50" s="81">
        <f t="shared" si="40"/>
        <v>2.9794526770348106</v>
      </c>
      <c r="AZ50" s="81">
        <f t="shared" si="40"/>
        <v>1.2275214987760297</v>
      </c>
      <c r="BA50" s="81">
        <f t="shared" si="40"/>
        <v>2.7033062660872798</v>
      </c>
      <c r="BB50" s="81">
        <f t="shared" si="40"/>
        <v>7.1899833254504442</v>
      </c>
      <c r="BC50" s="81">
        <f t="shared" si="40"/>
        <v>4.0142740570780377</v>
      </c>
      <c r="BD50" s="81">
        <f t="shared" si="40"/>
        <v>8.3974286289747457</v>
      </c>
      <c r="BE50" s="81">
        <f t="shared" si="40"/>
        <v>7.373851031824552</v>
      </c>
      <c r="BF50" s="81">
        <f t="shared" si="40"/>
        <v>6.5271423527903272</v>
      </c>
      <c r="BG50" s="81">
        <f t="shared" si="40"/>
        <v>3.3642533854725265</v>
      </c>
      <c r="BH50" s="81">
        <f t="shared" si="40"/>
        <v>5.7198379039674396</v>
      </c>
      <c r="BI50" s="81">
        <f t="shared" si="40"/>
        <v>3.0018091514584011</v>
      </c>
      <c r="BJ50" s="81">
        <f t="shared" si="40"/>
        <v>5.2808156362495362</v>
      </c>
      <c r="BK50" s="81">
        <f t="shared" si="40"/>
        <v>6.9739160298415648</v>
      </c>
      <c r="BL50" s="81">
        <f t="shared" si="40"/>
        <v>3.7240662880029252</v>
      </c>
      <c r="BM50" s="81">
        <f t="shared" si="40"/>
        <v>7.8143694131136421</v>
      </c>
      <c r="BN50" s="81">
        <f t="shared" si="40"/>
        <v>0.86282621666642356</v>
      </c>
      <c r="BO50" s="81">
        <f t="shared" ref="BO50:DZ50" si="41">IFERROR(((BO21/BN21)^4-1)*100, "n/a")</f>
        <v>3.5486663282116915</v>
      </c>
      <c r="BP50" s="81">
        <f t="shared" si="41"/>
        <v>4.4249954730297247</v>
      </c>
      <c r="BQ50" s="81">
        <f t="shared" si="41"/>
        <v>7.2638174808862477</v>
      </c>
      <c r="BR50" s="81">
        <f t="shared" si="41"/>
        <v>2.4813183234538183</v>
      </c>
      <c r="BS50" s="81">
        <f t="shared" si="41"/>
        <v>0.40045186215926787</v>
      </c>
      <c r="BT50" s="81">
        <f t="shared" si="41"/>
        <v>5.5719660469284449</v>
      </c>
      <c r="BU50" s="81">
        <f t="shared" si="41"/>
        <v>4.6396514862801386</v>
      </c>
      <c r="BV50" s="81">
        <f t="shared" si="41"/>
        <v>0.85413919869354871</v>
      </c>
      <c r="BW50" s="81">
        <f t="shared" si="41"/>
        <v>7.2525694823377451</v>
      </c>
      <c r="BX50" s="81">
        <f t="shared" si="41"/>
        <v>2.9831350667351764</v>
      </c>
      <c r="BY50" s="81">
        <f t="shared" si="41"/>
        <v>3.601449471943341</v>
      </c>
      <c r="BZ50" s="81">
        <f t="shared" si="41"/>
        <v>4.6311334171844409</v>
      </c>
      <c r="CA50" s="81">
        <f t="shared" si="41"/>
        <v>1.8644608726888778</v>
      </c>
      <c r="CB50" s="81">
        <f t="shared" si="41"/>
        <v>1.8836000056638547</v>
      </c>
      <c r="CC50" s="81">
        <f t="shared" si="41"/>
        <v>3.9301266246049238</v>
      </c>
      <c r="CD50" s="81">
        <f t="shared" si="41"/>
        <v>1.7471437371512355</v>
      </c>
      <c r="CE50" s="81">
        <f t="shared" si="41"/>
        <v>3.4120074192871996</v>
      </c>
      <c r="CF50" s="81">
        <f t="shared" si="41"/>
        <v>1.2192530251189826</v>
      </c>
      <c r="CG50" s="81">
        <f t="shared" si="41"/>
        <v>1.5985102569195719</v>
      </c>
      <c r="CH50" s="81">
        <f t="shared" si="41"/>
        <v>-3.0116342862702705</v>
      </c>
      <c r="CI50" s="81">
        <f t="shared" si="41"/>
        <v>-1.493018702027582</v>
      </c>
      <c r="CJ50" s="81">
        <f t="shared" si="41"/>
        <v>3.3570925260933304</v>
      </c>
      <c r="CK50" s="81">
        <f t="shared" si="41"/>
        <v>2.0079023088221515</v>
      </c>
      <c r="CL50" s="81">
        <f t="shared" si="41"/>
        <v>-0.19816035000113086</v>
      </c>
      <c r="CM50" s="81">
        <f t="shared" si="41"/>
        <v>7.6993399272746066</v>
      </c>
      <c r="CN50" s="81">
        <f t="shared" si="41"/>
        <v>2.7414090770924604</v>
      </c>
      <c r="CO50" s="81">
        <f t="shared" si="41"/>
        <v>4.3575580486277188</v>
      </c>
      <c r="CP50" s="81">
        <f t="shared" si="41"/>
        <v>4.8516292126940641</v>
      </c>
      <c r="CQ50" s="81">
        <f t="shared" si="41"/>
        <v>1.5472619383280373</v>
      </c>
      <c r="CR50" s="81">
        <f t="shared" si="41"/>
        <v>3.6863689580156178</v>
      </c>
      <c r="CS50" s="81">
        <f t="shared" si="41"/>
        <v>4.5250022735977335</v>
      </c>
      <c r="CT50" s="81">
        <f t="shared" si="41"/>
        <v>3.561418806817529</v>
      </c>
      <c r="CU50" s="81">
        <f t="shared" si="41"/>
        <v>4.6555899487012109</v>
      </c>
      <c r="CV50" s="81">
        <f t="shared" si="41"/>
        <v>3.1433354475443043</v>
      </c>
      <c r="CW50" s="81">
        <f t="shared" si="41"/>
        <v>3.0882023622776478</v>
      </c>
      <c r="CX50" s="81">
        <f t="shared" si="41"/>
        <v>4.3957512709151603</v>
      </c>
      <c r="CY50" s="81">
        <f t="shared" si="41"/>
        <v>0.99700568022762504</v>
      </c>
      <c r="CZ50" s="81">
        <f t="shared" si="41"/>
        <v>3.5524124699494841</v>
      </c>
      <c r="DA50" s="81">
        <f t="shared" si="41"/>
        <v>3.6763168005791602</v>
      </c>
      <c r="DB50" s="81">
        <f t="shared" si="41"/>
        <v>2.8170161019952511</v>
      </c>
      <c r="DC50" s="81">
        <f t="shared" si="41"/>
        <v>3.7407079245746377</v>
      </c>
      <c r="DD50" s="81">
        <f t="shared" si="41"/>
        <v>4.3774909074767443</v>
      </c>
      <c r="DE50" s="81">
        <f t="shared" si="41"/>
        <v>2.4444323012271285</v>
      </c>
      <c r="DF50" s="81">
        <f t="shared" si="41"/>
        <v>3.2206593209179735</v>
      </c>
      <c r="DG50" s="81">
        <f t="shared" si="41"/>
        <v>4.2862455477573169</v>
      </c>
      <c r="DH50" s="81">
        <f t="shared" si="41"/>
        <v>1.8124138775581722</v>
      </c>
      <c r="DI50" s="81">
        <f t="shared" si="41"/>
        <v>6.9906902689279127</v>
      </c>
      <c r="DJ50" s="81">
        <f t="shared" si="41"/>
        <v>4.8638690501775717</v>
      </c>
      <c r="DK50" s="81">
        <f t="shared" si="41"/>
        <v>4.1109068540541971</v>
      </c>
      <c r="DL50" s="81">
        <f t="shared" si="41"/>
        <v>7.2304403804030137</v>
      </c>
      <c r="DM50" s="81">
        <f t="shared" si="41"/>
        <v>5.3189880202483497</v>
      </c>
      <c r="DN50" s="81">
        <f t="shared" si="41"/>
        <v>5.9056585760496105</v>
      </c>
      <c r="DO50" s="81">
        <f t="shared" si="41"/>
        <v>3.9400172388036836</v>
      </c>
      <c r="DP50" s="81">
        <f t="shared" si="41"/>
        <v>5.9594186097918556</v>
      </c>
      <c r="DQ50" s="81">
        <f t="shared" si="41"/>
        <v>4.5913860544972485</v>
      </c>
      <c r="DR50" s="81">
        <f t="shared" si="41"/>
        <v>5.9918399097892427</v>
      </c>
      <c r="DS50" s="81">
        <f t="shared" si="41"/>
        <v>6.2871102746055341</v>
      </c>
      <c r="DT50" s="81">
        <f t="shared" si="41"/>
        <v>3.9198694578262083</v>
      </c>
      <c r="DU50" s="81">
        <f t="shared" si="41"/>
        <v>3.9871268295550655</v>
      </c>
      <c r="DV50" s="81">
        <f t="shared" si="41"/>
        <v>3.4840404541158332</v>
      </c>
      <c r="DW50" s="81">
        <f t="shared" si="41"/>
        <v>1.6119911188887892</v>
      </c>
      <c r="DX50" s="81">
        <f t="shared" si="41"/>
        <v>0.94910413117503811</v>
      </c>
      <c r="DY50" s="81">
        <f t="shared" si="41"/>
        <v>1.3769631456036491</v>
      </c>
      <c r="DZ50" s="81">
        <f t="shared" si="41"/>
        <v>6.1162897844432962</v>
      </c>
      <c r="EA50" s="81">
        <f t="shared" ref="EA50:GL50" si="42">IFERROR(((EA21/DZ21)^4-1)*100, "n/a")</f>
        <v>1.2305000558006762</v>
      </c>
      <c r="EB50" s="81">
        <f t="shared" si="42"/>
        <v>2.0673232718538603</v>
      </c>
      <c r="EC50" s="81">
        <f t="shared" si="42"/>
        <v>2.9297184807593801</v>
      </c>
      <c r="ED50" s="81">
        <f t="shared" si="42"/>
        <v>2.3226166015174909</v>
      </c>
      <c r="EE50" s="81">
        <f t="shared" si="42"/>
        <v>1.892840926525996</v>
      </c>
      <c r="EF50" s="81">
        <f t="shared" si="42"/>
        <v>4.5686817521994216</v>
      </c>
      <c r="EG50" s="81">
        <f t="shared" si="42"/>
        <v>5.9979565252519462</v>
      </c>
      <c r="EH50" s="81">
        <f t="shared" si="42"/>
        <v>2.7392895119322969</v>
      </c>
      <c r="EI50" s="81">
        <f t="shared" si="42"/>
        <v>3.6066772377715939</v>
      </c>
      <c r="EJ50" s="81">
        <f t="shared" si="42"/>
        <v>2.5138556418708546</v>
      </c>
      <c r="EK50" s="81">
        <f t="shared" si="42"/>
        <v>4.4942084217395095</v>
      </c>
      <c r="EL50" s="81">
        <f t="shared" si="42"/>
        <v>4.4231365973192549</v>
      </c>
      <c r="EM50" s="81">
        <f t="shared" si="42"/>
        <v>2.35308088005588</v>
      </c>
      <c r="EN50" s="81">
        <f t="shared" si="42"/>
        <v>4.6194522432423168</v>
      </c>
      <c r="EO50" s="81">
        <f t="shared" si="42"/>
        <v>3.9383091555457383</v>
      </c>
      <c r="EP50" s="81">
        <f t="shared" si="42"/>
        <v>1.1920483487714906</v>
      </c>
      <c r="EQ50" s="81">
        <f t="shared" si="42"/>
        <v>4.5369494876464467</v>
      </c>
      <c r="ER50" s="81">
        <f t="shared" si="42"/>
        <v>2.0409204672041659</v>
      </c>
      <c r="ES50" s="81">
        <f t="shared" si="42"/>
        <v>2.4513833502858295</v>
      </c>
      <c r="ET50" s="81">
        <f t="shared" si="42"/>
        <v>3.9282375086762356</v>
      </c>
      <c r="EU50" s="81">
        <f t="shared" si="42"/>
        <v>2.2579105479514583</v>
      </c>
      <c r="EV50" s="81">
        <f t="shared" si="42"/>
        <v>0.74045279003749354</v>
      </c>
      <c r="EW50" s="81">
        <f t="shared" si="42"/>
        <v>2.2756576562724895</v>
      </c>
      <c r="EX50" s="81">
        <f t="shared" si="42"/>
        <v>1.1437029028473766</v>
      </c>
      <c r="EY50" s="81">
        <f t="shared" si="42"/>
        <v>-1.0601470519562173</v>
      </c>
      <c r="EZ50" s="81">
        <f t="shared" si="42"/>
        <v>0.6516937136694434</v>
      </c>
      <c r="FA50" s="81">
        <f t="shared" si="42"/>
        <v>-2.9604486842555233</v>
      </c>
      <c r="FB50" s="81">
        <f t="shared" si="42"/>
        <v>-3.671673570710543</v>
      </c>
      <c r="FC50" s="81">
        <f t="shared" si="42"/>
        <v>-0.90122489158674934</v>
      </c>
      <c r="FD50" s="81">
        <f t="shared" si="42"/>
        <v>-1.6116287713689226</v>
      </c>
      <c r="FE50" s="81">
        <f t="shared" si="42"/>
        <v>2.7895062872741461</v>
      </c>
      <c r="FF50" s="81">
        <f t="shared" si="42"/>
        <v>-0.59357178746155537</v>
      </c>
      <c r="FG50" s="81">
        <f t="shared" si="42"/>
        <v>1.9930321888307789</v>
      </c>
      <c r="FH50" s="81">
        <f t="shared" si="42"/>
        <v>3.2190206994466619</v>
      </c>
      <c r="FI50" s="81">
        <f t="shared" si="42"/>
        <v>2.8270849604746573</v>
      </c>
      <c r="FJ50" s="81">
        <f t="shared" si="42"/>
        <v>2.673515476012911</v>
      </c>
      <c r="FK50" s="81">
        <f t="shared" si="42"/>
        <v>1.7106987162292864</v>
      </c>
      <c r="FL50" s="81">
        <f t="shared" si="42"/>
        <v>0.89188110089120087</v>
      </c>
      <c r="FM50" s="81">
        <f t="shared" si="42"/>
        <v>1.572424033689912</v>
      </c>
      <c r="FN50" s="81">
        <f t="shared" si="42"/>
        <v>0.7345751550378754</v>
      </c>
      <c r="FO50" s="81">
        <f t="shared" si="42"/>
        <v>3.2503775432344728</v>
      </c>
      <c r="FP50" s="81">
        <f t="shared" si="42"/>
        <v>0.59549468578297127</v>
      </c>
      <c r="FQ50" s="81">
        <f t="shared" si="42"/>
        <v>0.65311862595420767</v>
      </c>
      <c r="FR50" s="81">
        <f t="shared" si="42"/>
        <v>1.8072603478211047</v>
      </c>
      <c r="FS50" s="81">
        <f t="shared" si="42"/>
        <v>2.0890831313581382</v>
      </c>
      <c r="FT50" s="81">
        <f t="shared" si="42"/>
        <v>0.28823097458705593</v>
      </c>
      <c r="FU50" s="81">
        <f t="shared" si="42"/>
        <v>1.6355139336148072</v>
      </c>
      <c r="FV50" s="81">
        <f t="shared" si="42"/>
        <v>3.4905244265940993</v>
      </c>
      <c r="FW50" s="81">
        <f t="shared" si="42"/>
        <v>1.5609565795385638</v>
      </c>
      <c r="FX50" s="81">
        <f t="shared" si="42"/>
        <v>4.3642296493111132</v>
      </c>
      <c r="FY50" s="81">
        <f t="shared" si="42"/>
        <v>4.4653327862991254</v>
      </c>
      <c r="FZ50" s="81">
        <f t="shared" si="42"/>
        <v>4.6809166993255102</v>
      </c>
      <c r="GA50" s="81">
        <f t="shared" si="42"/>
        <v>3.5124087391314118</v>
      </c>
      <c r="GB50" s="81">
        <f t="shared" si="42"/>
        <v>3.4052680486902354</v>
      </c>
      <c r="GC50" s="81">
        <f t="shared" si="42"/>
        <v>2.8737835583217963</v>
      </c>
      <c r="GD50" s="81">
        <f t="shared" si="42"/>
        <v>2.2812034448291607</v>
      </c>
      <c r="GE50" s="81">
        <f t="shared" si="42"/>
        <v>2.4170119896264497</v>
      </c>
      <c r="GF50" s="81">
        <f t="shared" si="42"/>
        <v>3.4215690336342863</v>
      </c>
      <c r="GG50" s="81">
        <f t="shared" si="42"/>
        <v>2.6524549541248055</v>
      </c>
      <c r="GH50" s="81">
        <f t="shared" si="42"/>
        <v>2.5752786660982574</v>
      </c>
      <c r="GI50" s="81">
        <f t="shared" si="42"/>
        <v>1.7867234981543412</v>
      </c>
      <c r="GJ50" s="81">
        <f t="shared" si="42"/>
        <v>2.8724948696657648</v>
      </c>
      <c r="GK50" s="81">
        <f t="shared" si="42"/>
        <v>2.2234979254757814</v>
      </c>
      <c r="GL50" s="81">
        <f t="shared" si="42"/>
        <v>3.9180564468745294</v>
      </c>
      <c r="GM50" s="81">
        <f t="shared" ref="GM50:GV50" si="43">IFERROR(((GM21/GL21)^4-1)*100, "n/a")</f>
        <v>0.51727564873906839</v>
      </c>
      <c r="GN50" s="81">
        <f t="shared" si="43"/>
        <v>3.988249785270459</v>
      </c>
      <c r="GO50" s="81" t="str">
        <f t="shared" si="43"/>
        <v>n/a</v>
      </c>
      <c r="GP50" s="81" t="str">
        <f t="shared" si="43"/>
        <v>n/a</v>
      </c>
      <c r="GQ50" s="81" t="str">
        <f t="shared" si="43"/>
        <v>n/a</v>
      </c>
      <c r="GR50" s="81" t="str">
        <f t="shared" si="43"/>
        <v>n/a</v>
      </c>
      <c r="GS50" s="81" t="str">
        <f t="shared" si="43"/>
        <v>n/a</v>
      </c>
      <c r="GT50" s="81" t="str">
        <f t="shared" si="43"/>
        <v>n/a</v>
      </c>
      <c r="GU50" s="81" t="str">
        <f t="shared" si="43"/>
        <v>n/a</v>
      </c>
      <c r="GV50" s="81" t="str">
        <f t="shared" si="43"/>
        <v>n/a</v>
      </c>
    </row>
    <row r="51" spans="1:206">
      <c r="A51" s="7" t="s">
        <v>248</v>
      </c>
      <c r="B51" s="81" t="s">
        <v>238</v>
      </c>
      <c r="C51" s="81" t="str">
        <f t="shared" ref="C51:BN51" ca="1" si="44">IFERROR(((C47/B47)^4-1)*100, "n/a")</f>
        <v>n/a</v>
      </c>
      <c r="D51" s="81" t="str">
        <f t="shared" ca="1" si="44"/>
        <v>n/a</v>
      </c>
      <c r="E51" s="81" t="str">
        <f t="shared" ca="1" si="44"/>
        <v>n/a</v>
      </c>
      <c r="F51" s="81" t="str">
        <f t="shared" ca="1" si="44"/>
        <v>n/a</v>
      </c>
      <c r="G51" s="81" t="str">
        <f t="shared" ca="1" si="44"/>
        <v>n/a</v>
      </c>
      <c r="H51" s="81" t="str">
        <f t="shared" ca="1" si="44"/>
        <v>n/a</v>
      </c>
      <c r="I51" s="81" t="str">
        <f t="shared" ca="1" si="44"/>
        <v>n/a</v>
      </c>
      <c r="J51" s="81" t="str">
        <f t="shared" ca="1" si="44"/>
        <v>n/a</v>
      </c>
      <c r="K51" s="81" t="str">
        <f t="shared" ca="1" si="44"/>
        <v>n/a</v>
      </c>
      <c r="L51" s="81" t="str">
        <f t="shared" ca="1" si="44"/>
        <v>n/a</v>
      </c>
      <c r="M51" s="81" t="str">
        <f t="shared" ca="1" si="44"/>
        <v>n/a</v>
      </c>
      <c r="N51" s="81" t="str">
        <f t="shared" ca="1" si="44"/>
        <v>n/a</v>
      </c>
      <c r="O51" s="81">
        <f t="shared" ca="1" si="44"/>
        <v>7.5115281655786292</v>
      </c>
      <c r="P51" s="81">
        <f t="shared" ca="1" si="44"/>
        <v>9.4504201959177969E-2</v>
      </c>
      <c r="Q51" s="81">
        <f t="shared" ca="1" si="44"/>
        <v>1.3884075682212949</v>
      </c>
      <c r="R51" s="81">
        <f t="shared" ca="1" si="44"/>
        <v>-0.21528548218656685</v>
      </c>
      <c r="S51" s="81">
        <f t="shared" ca="1" si="44"/>
        <v>-3.2773026090255231</v>
      </c>
      <c r="T51" s="81">
        <f t="shared" ca="1" si="44"/>
        <v>0.90292878578728253</v>
      </c>
      <c r="U51" s="81">
        <f t="shared" ca="1" si="44"/>
        <v>1.0027348587247076</v>
      </c>
      <c r="V51" s="81">
        <f t="shared" ca="1" si="44"/>
        <v>-6.2360976080733437</v>
      </c>
      <c r="W51" s="81">
        <f t="shared" ca="1" si="44"/>
        <v>1.0566415641834803</v>
      </c>
      <c r="X51" s="81">
        <f t="shared" ca="1" si="44"/>
        <v>2.1814669244195395</v>
      </c>
      <c r="Y51" s="81">
        <f t="shared" ca="1" si="44"/>
        <v>3.1489292070353336</v>
      </c>
      <c r="Z51" s="81">
        <f t="shared" ca="1" si="44"/>
        <v>3.2653296341184523</v>
      </c>
      <c r="AA51" s="81">
        <f t="shared" ca="1" si="44"/>
        <v>7.0168524788466691</v>
      </c>
      <c r="AB51" s="81">
        <f t="shared" ca="1" si="44"/>
        <v>4.2830228341596888</v>
      </c>
      <c r="AC51" s="81">
        <f t="shared" ca="1" si="44"/>
        <v>4.2821088966405352</v>
      </c>
      <c r="AD51" s="81">
        <f t="shared" ca="1" si="44"/>
        <v>5.302391568559317</v>
      </c>
      <c r="AE51" s="81">
        <f t="shared" ca="1" si="44"/>
        <v>5.2541723414671671</v>
      </c>
      <c r="AF51" s="81">
        <f t="shared" ca="1" si="44"/>
        <v>3.5123607312726568</v>
      </c>
      <c r="AG51" s="81">
        <f t="shared" ca="1" si="44"/>
        <v>4.4692580858085362</v>
      </c>
      <c r="AH51" s="81">
        <f t="shared" ca="1" si="44"/>
        <v>6.6250637352453401</v>
      </c>
      <c r="AI51" s="81">
        <f t="shared" ca="1" si="44"/>
        <v>3.0720274847238382</v>
      </c>
      <c r="AJ51" s="81">
        <f t="shared" ca="1" si="44"/>
        <v>9.3535609520569061</v>
      </c>
      <c r="AK51" s="81">
        <f t="shared" ca="1" si="44"/>
        <v>2.5687008808871203</v>
      </c>
      <c r="AL51" s="81">
        <f t="shared" ca="1" si="44"/>
        <v>3.9644724606859194</v>
      </c>
      <c r="AM51" s="81">
        <f t="shared" ca="1" si="44"/>
        <v>2.7572021669385327</v>
      </c>
      <c r="AN51" s="81">
        <f t="shared" ca="1" si="44"/>
        <v>7.0098475658419979E-2</v>
      </c>
      <c r="AO51" s="81">
        <f t="shared" ca="1" si="44"/>
        <v>3.7662985806273586</v>
      </c>
      <c r="AP51" s="81">
        <f t="shared" ca="1" si="44"/>
        <v>1.0174243930717752</v>
      </c>
      <c r="AQ51" s="81">
        <f t="shared" ca="1" si="44"/>
        <v>-1.1781965230199365</v>
      </c>
      <c r="AR51" s="81">
        <f t="shared" ca="1" si="44"/>
        <v>-8.7175042261145705</v>
      </c>
      <c r="AS51" s="81">
        <f t="shared" ca="1" si="44"/>
        <v>2.8023644309532525</v>
      </c>
      <c r="AT51" s="81">
        <f t="shared" ca="1" si="44"/>
        <v>4.2605723335638945</v>
      </c>
      <c r="AU51" s="81">
        <f t="shared" ca="1" si="44"/>
        <v>1.403206062457607</v>
      </c>
      <c r="AV51" s="81">
        <f t="shared" ca="1" si="44"/>
        <v>0.3818597854164052</v>
      </c>
      <c r="AW51" s="81">
        <f t="shared" ca="1" si="44"/>
        <v>2.3104222792963869</v>
      </c>
      <c r="AX51" s="81">
        <f t="shared" ca="1" si="44"/>
        <v>-2.400536690790811</v>
      </c>
      <c r="AY51" s="81">
        <f t="shared" ca="1" si="44"/>
        <v>2.6047485525423131</v>
      </c>
      <c r="AZ51" s="81">
        <f t="shared" ca="1" si="44"/>
        <v>0.96406892075029393</v>
      </c>
      <c r="BA51" s="81">
        <f t="shared" ca="1" si="44"/>
        <v>1.8556813046750165</v>
      </c>
      <c r="BB51" s="81">
        <f t="shared" ca="1" si="44"/>
        <v>5.2763016051632361</v>
      </c>
      <c r="BC51" s="81">
        <f t="shared" ca="1" si="44"/>
        <v>2.2493954183994136</v>
      </c>
      <c r="BD51" s="81">
        <f t="shared" ca="1" si="44"/>
        <v>6.8020522686559337</v>
      </c>
      <c r="BE51" s="81">
        <f t="shared" ca="1" si="44"/>
        <v>6.2907136926790841</v>
      </c>
      <c r="BF51" s="81">
        <f t="shared" ca="1" si="44"/>
        <v>6.4398882033476434</v>
      </c>
      <c r="BG51" s="81">
        <f t="shared" ca="1" si="44"/>
        <v>3.9405814448027821</v>
      </c>
      <c r="BH51" s="81">
        <f t="shared" ca="1" si="44"/>
        <v>6.3772586074633653</v>
      </c>
      <c r="BI51" s="81">
        <f t="shared" ca="1" si="44"/>
        <v>3.7377167488989338</v>
      </c>
      <c r="BJ51" s="81">
        <f t="shared" ca="1" si="44"/>
        <v>5.9217464434959011</v>
      </c>
      <c r="BK51" s="81">
        <f t="shared" ca="1" si="44"/>
        <v>7.8032900408511852</v>
      </c>
      <c r="BL51" s="81">
        <f t="shared" ca="1" si="44"/>
        <v>3.8483559193879469</v>
      </c>
      <c r="BM51" s="81">
        <f t="shared" ca="1" si="44"/>
        <v>7.8922021272095355</v>
      </c>
      <c r="BN51" s="81">
        <f t="shared" ca="1" si="44"/>
        <v>1.9424794821113922</v>
      </c>
      <c r="BO51" s="81">
        <f t="shared" ref="BO51:DZ51" ca="1" si="45">IFERROR(((BO47/BN47)^4-1)*100, "n/a")</f>
        <v>3.8945522993823589</v>
      </c>
      <c r="BP51" s="81">
        <f t="shared" ca="1" si="45"/>
        <v>4.6198230528703199</v>
      </c>
      <c r="BQ51" s="81">
        <f t="shared" ca="1" si="45"/>
        <v>7.0033028245829909</v>
      </c>
      <c r="BR51" s="81">
        <f t="shared" ca="1" si="45"/>
        <v>2.7729437909377541</v>
      </c>
      <c r="BS51" s="81">
        <f t="shared" ca="1" si="45"/>
        <v>0.37232475097415119</v>
      </c>
      <c r="BT51" s="81">
        <f t="shared" ca="1" si="45"/>
        <v>6.3467190281682573</v>
      </c>
      <c r="BU51" s="81">
        <f t="shared" ca="1" si="45"/>
        <v>5.152475738197726</v>
      </c>
      <c r="BV51" s="81">
        <f t="shared" ca="1" si="45"/>
        <v>1.4253184887755399</v>
      </c>
      <c r="BW51" s="81">
        <f t="shared" ca="1" si="45"/>
        <v>7.3497387780552037</v>
      </c>
      <c r="BX51" s="81">
        <f t="shared" ca="1" si="45"/>
        <v>3.2806403415127416</v>
      </c>
      <c r="BY51" s="81">
        <f t="shared" ca="1" si="45"/>
        <v>3.6830341686664658</v>
      </c>
      <c r="BZ51" s="81">
        <f t="shared" ca="1" si="45"/>
        <v>4.7232013794547667</v>
      </c>
      <c r="CA51" s="81">
        <f t="shared" ca="1" si="45"/>
        <v>2.4584842234291582</v>
      </c>
      <c r="CB51" s="81">
        <f t="shared" ca="1" si="45"/>
        <v>1.9376040530302063</v>
      </c>
      <c r="CC51" s="81">
        <f t="shared" ca="1" si="45"/>
        <v>3.9091842371157703</v>
      </c>
      <c r="CD51" s="81">
        <f t="shared" ca="1" si="45"/>
        <v>1.5022527641526784</v>
      </c>
      <c r="CE51" s="81">
        <f t="shared" ca="1" si="45"/>
        <v>2.9494495399323917</v>
      </c>
      <c r="CF51" s="81">
        <f t="shared" ca="1" si="45"/>
        <v>1.0845291557613157</v>
      </c>
      <c r="CG51" s="81">
        <f t="shared" ca="1" si="45"/>
        <v>1.228603499804537</v>
      </c>
      <c r="CH51" s="81">
        <f t="shared" ca="1" si="45"/>
        <v>-3.2612025436456804</v>
      </c>
      <c r="CI51" s="81">
        <f t="shared" ca="1" si="45"/>
        <v>-2.2041818113852529</v>
      </c>
      <c r="CJ51" s="81">
        <f t="shared" ca="1" si="45"/>
        <v>1.9871944037053835</v>
      </c>
      <c r="CK51" s="81">
        <f t="shared" ca="1" si="45"/>
        <v>0.89339962574839227</v>
      </c>
      <c r="CL51" s="81">
        <f t="shared" ca="1" si="45"/>
        <v>-1.2612359476313117</v>
      </c>
      <c r="CM51" s="81">
        <f t="shared" ca="1" si="45"/>
        <v>5.8216381273442641</v>
      </c>
      <c r="CN51" s="81">
        <f t="shared" ca="1" si="45"/>
        <v>1.5004551136702737</v>
      </c>
      <c r="CO51" s="81">
        <f t="shared" ca="1" si="45"/>
        <v>3.0100319856569246</v>
      </c>
      <c r="CP51" s="81">
        <f t="shared" ca="1" si="45"/>
        <v>4.0128810914740187</v>
      </c>
      <c r="CQ51" s="81">
        <f t="shared" ca="1" si="45"/>
        <v>1.0326026012108303</v>
      </c>
      <c r="CR51" s="81">
        <f t="shared" ca="1" si="45"/>
        <v>3.4503320713817232</v>
      </c>
      <c r="CS51" s="81">
        <f t="shared" ca="1" si="45"/>
        <v>4.4392253940651605</v>
      </c>
      <c r="CT51" s="81">
        <f t="shared" ca="1" si="45"/>
        <v>3.6781294841888634</v>
      </c>
      <c r="CU51" s="81">
        <f t="shared" ca="1" si="45"/>
        <v>4.9141694330690378</v>
      </c>
      <c r="CV51" s="81">
        <f t="shared" ca="1" si="45"/>
        <v>3.5893774027946579</v>
      </c>
      <c r="CW51" s="81">
        <f t="shared" ca="1" si="45"/>
        <v>3.6102089497243917</v>
      </c>
      <c r="CX51" s="81">
        <f t="shared" ca="1" si="45"/>
        <v>4.5135922984132382</v>
      </c>
      <c r="CY51" s="81">
        <f t="shared" ca="1" si="45"/>
        <v>1.3196385284738543</v>
      </c>
      <c r="CZ51" s="81">
        <f t="shared" ca="1" si="45"/>
        <v>3.5917952068453385</v>
      </c>
      <c r="DA51" s="81">
        <f t="shared" ca="1" si="45"/>
        <v>3.6463453719571604</v>
      </c>
      <c r="DB51" s="81">
        <f t="shared" ca="1" si="45"/>
        <v>3.2125614984874096</v>
      </c>
      <c r="DC51" s="81">
        <f t="shared" ca="1" si="45"/>
        <v>4.1585326633992059</v>
      </c>
      <c r="DD51" s="81">
        <f t="shared" ca="1" si="45"/>
        <v>4.65704367469153</v>
      </c>
      <c r="DE51" s="81">
        <f t="shared" ca="1" si="45"/>
        <v>2.9821601941219189</v>
      </c>
      <c r="DF51" s="81">
        <f t="shared" ca="1" si="45"/>
        <v>3.434991918777075</v>
      </c>
      <c r="DG51" s="81">
        <f t="shared" ca="1" si="45"/>
        <v>4.9410194466846802</v>
      </c>
      <c r="DH51" s="81">
        <f t="shared" ca="1" si="45"/>
        <v>2.98744639020323</v>
      </c>
      <c r="DI51" s="81">
        <f t="shared" ca="1" si="45"/>
        <v>7.6926522728344437</v>
      </c>
      <c r="DJ51" s="81">
        <f t="shared" ca="1" si="45"/>
        <v>5.6715268269429409</v>
      </c>
      <c r="DK51" s="81">
        <f t="shared" ca="1" si="45"/>
        <v>5.1819821188117565</v>
      </c>
      <c r="DL51" s="81">
        <f t="shared" ca="1" si="45"/>
        <v>7.8750009150329925</v>
      </c>
      <c r="DM51" s="81">
        <f t="shared" ca="1" si="45"/>
        <v>6.1489360362727119</v>
      </c>
      <c r="DN51" s="81">
        <f t="shared" ca="1" si="45"/>
        <v>6.6073999159512731</v>
      </c>
      <c r="DO51" s="81">
        <f t="shared" ca="1" si="45"/>
        <v>4.5109479407899888</v>
      </c>
      <c r="DP51" s="81">
        <f t="shared" ca="1" si="45"/>
        <v>6.1915362009049568</v>
      </c>
      <c r="DQ51" s="81">
        <f t="shared" ca="1" si="45"/>
        <v>4.8696032797940658</v>
      </c>
      <c r="DR51" s="81">
        <f t="shared" ca="1" si="45"/>
        <v>6.2686907758504384</v>
      </c>
      <c r="DS51" s="81">
        <f t="shared" ca="1" si="45"/>
        <v>6.8044766521788036</v>
      </c>
      <c r="DT51" s="81">
        <f t="shared" ca="1" si="45"/>
        <v>4.295278502119082</v>
      </c>
      <c r="DU51" s="81">
        <f t="shared" ca="1" si="45"/>
        <v>4.029607110632405</v>
      </c>
      <c r="DV51" s="81">
        <f t="shared" ca="1" si="45"/>
        <v>3.4820576400141912</v>
      </c>
      <c r="DW51" s="81">
        <f t="shared" ca="1" si="45"/>
        <v>1.4791765953278579</v>
      </c>
      <c r="DX51" s="81">
        <f t="shared" ca="1" si="45"/>
        <v>0.7206130511772102</v>
      </c>
      <c r="DY51" s="81">
        <f t="shared" ca="1" si="45"/>
        <v>-0.30346696257690375</v>
      </c>
      <c r="DZ51" s="81">
        <f t="shared" ca="1" si="45"/>
        <v>4.3725763689860031</v>
      </c>
      <c r="EA51" s="81">
        <f t="shared" ref="EA51:GL51" ca="1" si="46">IFERROR(((EA47/DZ47)^4-1)*100, "n/a")</f>
        <v>-0.43129764561578021</v>
      </c>
      <c r="EB51" s="81">
        <f t="shared" ca="1" si="46"/>
        <v>-0.35716654663668912</v>
      </c>
      <c r="EC51" s="81">
        <f t="shared" ca="1" si="46"/>
        <v>0.8633529691186359</v>
      </c>
      <c r="ED51" s="81">
        <f t="shared" ca="1" si="46"/>
        <v>0.69064211401959064</v>
      </c>
      <c r="EE51" s="81">
        <f t="shared" ca="1" si="46"/>
        <v>0.16886418942410053</v>
      </c>
      <c r="EF51" s="81">
        <f t="shared" ca="1" si="46"/>
        <v>2.9820034707776166</v>
      </c>
      <c r="EG51" s="81">
        <f t="shared" ca="1" si="46"/>
        <v>4.5954853475414614</v>
      </c>
      <c r="EH51" s="81">
        <f t="shared" ca="1" si="46"/>
        <v>1.7912855834809172</v>
      </c>
      <c r="EI51" s="81">
        <f t="shared" ca="1" si="46"/>
        <v>3.1279814905120107</v>
      </c>
      <c r="EJ51" s="81">
        <f t="shared" ca="1" si="46"/>
        <v>2.1297466537393728</v>
      </c>
      <c r="EK51" s="81">
        <f t="shared" ca="1" si="46"/>
        <v>4.501490774453587</v>
      </c>
      <c r="EL51" s="81">
        <f t="shared" ca="1" si="46"/>
        <v>4.4029351456194243</v>
      </c>
      <c r="EM51" s="81">
        <f t="shared" ca="1" si="46"/>
        <v>3.0613219716304707</v>
      </c>
      <c r="EN51" s="81">
        <f t="shared" ca="1" si="46"/>
        <v>5.2814802284950169</v>
      </c>
      <c r="EO51" s="81">
        <f t="shared" ca="1" si="46"/>
        <v>4.5391987713147453</v>
      </c>
      <c r="EP51" s="81">
        <f t="shared" ca="1" si="46"/>
        <v>1.9338009059514993</v>
      </c>
      <c r="EQ51" s="81">
        <f t="shared" ca="1" si="46"/>
        <v>5.3375812655362953</v>
      </c>
      <c r="ER51" s="81">
        <f t="shared" ca="1" si="46"/>
        <v>2.9407261997606904</v>
      </c>
      <c r="ES51" s="81">
        <f t="shared" ca="1" si="46"/>
        <v>2.9062200879314659</v>
      </c>
      <c r="ET51" s="81">
        <f t="shared" ca="1" si="46"/>
        <v>4.5290543990973653</v>
      </c>
      <c r="EU51" s="81">
        <f t="shared" ca="1" si="46"/>
        <v>2.7002709416530601</v>
      </c>
      <c r="EV51" s="81">
        <f t="shared" ca="1" si="46"/>
        <v>1.2727886750335315</v>
      </c>
      <c r="EW51" s="81">
        <f t="shared" ca="1" si="46"/>
        <v>2.4217398637470522</v>
      </c>
      <c r="EX51" s="81">
        <f t="shared" ca="1" si="46"/>
        <v>1.0213377927465794</v>
      </c>
      <c r="EY51" s="81">
        <f t="shared" ca="1" si="46"/>
        <v>-1.0965737412441334</v>
      </c>
      <c r="EZ51" s="81">
        <f t="shared" ca="1" si="46"/>
        <v>-2.4865359753555638</v>
      </c>
      <c r="FA51" s="81">
        <f t="shared" ca="1" si="46"/>
        <v>-4.2828611534329486</v>
      </c>
      <c r="FB51" s="81">
        <f t="shared" ca="1" si="46"/>
        <v>-4.8443824673737979</v>
      </c>
      <c r="FC51" s="81">
        <f t="shared" ca="1" si="46"/>
        <v>-4.5557092636441148</v>
      </c>
      <c r="FD51" s="81">
        <f t="shared" ca="1" si="46"/>
        <v>-3.8532942472775389</v>
      </c>
      <c r="FE51" s="81">
        <f t="shared" ca="1" si="46"/>
        <v>-0.86419172490170837</v>
      </c>
      <c r="FF51" s="81">
        <f t="shared" ca="1" si="46"/>
        <v>-3.9847895136139511</v>
      </c>
      <c r="FG51" s="81">
        <f t="shared" ca="1" si="46"/>
        <v>-1.25555237861813</v>
      </c>
      <c r="FH51" s="81">
        <f t="shared" ca="1" si="46"/>
        <v>1.2263915486020904</v>
      </c>
      <c r="FI51" s="81">
        <f t="shared" ca="1" si="46"/>
        <v>0.90211691494288537</v>
      </c>
      <c r="FJ51" s="81">
        <f t="shared" ca="1" si="46"/>
        <v>1.1080968498877741</v>
      </c>
      <c r="FK51" s="81">
        <f t="shared" ca="1" si="46"/>
        <v>2.0600063638830157</v>
      </c>
      <c r="FL51" s="81">
        <f t="shared" ca="1" si="46"/>
        <v>1.5360442776251926</v>
      </c>
      <c r="FM51" s="81">
        <f t="shared" ca="1" si="46"/>
        <v>2.4302125497662086</v>
      </c>
      <c r="FN51" s="81">
        <f t="shared" ca="1" si="46"/>
        <v>1.6352356067139251</v>
      </c>
      <c r="FO51" s="81">
        <f t="shared" ca="1" si="46"/>
        <v>4.3157360385825072</v>
      </c>
      <c r="FP51" s="81">
        <f t="shared" ca="1" si="46"/>
        <v>1.4302447694581</v>
      </c>
      <c r="FQ51" s="81">
        <f t="shared" ca="1" si="46"/>
        <v>1.3077714988560807</v>
      </c>
      <c r="FR51" s="81">
        <f t="shared" ca="1" si="46"/>
        <v>2.6146017062094629</v>
      </c>
      <c r="FS51" s="81">
        <f t="shared" ca="1" si="46"/>
        <v>3.3853177559429737</v>
      </c>
      <c r="FT51" s="81">
        <f t="shared" ca="1" si="46"/>
        <v>1.5864607561325128</v>
      </c>
      <c r="FU51" s="81">
        <f t="shared" ca="1" si="46"/>
        <v>2.2751604246863177</v>
      </c>
      <c r="FV51" s="81">
        <f t="shared" ca="1" si="46"/>
        <v>4.2571206069999867</v>
      </c>
      <c r="FW51" s="81">
        <f t="shared" ca="1" si="46"/>
        <v>2.5693342594806712</v>
      </c>
      <c r="FX51" s="81">
        <f t="shared" ca="1" si="46"/>
        <v>5.0134418762491917</v>
      </c>
      <c r="FY51" s="81">
        <f t="shared" ca="1" si="46"/>
        <v>4.9335373013039252</v>
      </c>
      <c r="FZ51" s="81">
        <f t="shared" ca="1" si="46"/>
        <v>4.9837347259795051</v>
      </c>
      <c r="GA51" s="81">
        <f t="shared" ca="1" si="46"/>
        <v>3.5284017850561344</v>
      </c>
      <c r="GB51" s="81">
        <f t="shared" ca="1" si="46"/>
        <v>3.450681295396052</v>
      </c>
      <c r="GC51" s="81">
        <f t="shared" ca="1" si="46"/>
        <v>2.9724338620457091</v>
      </c>
      <c r="GD51" s="81">
        <f t="shared" ca="1" si="46"/>
        <v>2.308348731408838</v>
      </c>
      <c r="GE51" s="81">
        <f t="shared" ca="1" si="46"/>
        <v>2.312728021971977</v>
      </c>
      <c r="GF51" s="81">
        <f t="shared" ca="1" si="46"/>
        <v>3.3656978426272799</v>
      </c>
      <c r="GG51" s="81">
        <f t="shared" ca="1" si="46"/>
        <v>2.7673851613674749</v>
      </c>
      <c r="GH51" s="81">
        <f t="shared" ca="1" si="46"/>
        <v>2.5981487600283293</v>
      </c>
      <c r="GI51" s="81">
        <f t="shared" ca="1" si="46"/>
        <v>1.6760650002042965</v>
      </c>
      <c r="GJ51" s="81">
        <f t="shared" ca="1" si="46"/>
        <v>2.7678963320858063</v>
      </c>
      <c r="GK51" s="81">
        <f t="shared" ca="1" si="46"/>
        <v>2.1496691069100349</v>
      </c>
      <c r="GL51" s="81">
        <f t="shared" ca="1" si="46"/>
        <v>3.8588768419969277</v>
      </c>
      <c r="GM51" s="81">
        <f ca="1">IFERROR(((GM47/GL47)^4-1)*100, "n/a")</f>
        <v>0.30698774545259155</v>
      </c>
      <c r="GN51" s="81">
        <f ca="1">IFERROR(((GN47/GM47)^4-1)*100, "n/a")</f>
        <v>3.5882511112070858</v>
      </c>
      <c r="GO51" s="81" t="str">
        <f t="shared" ref="GO51:GV51" ca="1" si="47">IFERROR(((GO47/GN47)^4-1)*100, "n/a")</f>
        <v>n/a</v>
      </c>
      <c r="GP51" s="81" t="str">
        <f t="shared" ca="1" si="47"/>
        <v>n/a</v>
      </c>
      <c r="GQ51" s="81" t="str">
        <f t="shared" ca="1" si="47"/>
        <v>n/a</v>
      </c>
      <c r="GR51" s="81" t="str">
        <f t="shared" ca="1" si="47"/>
        <v>n/a</v>
      </c>
      <c r="GS51" s="81" t="str">
        <f t="shared" ca="1" si="47"/>
        <v>n/a</v>
      </c>
      <c r="GT51" s="81" t="str">
        <f t="shared" ca="1" si="47"/>
        <v>n/a</v>
      </c>
      <c r="GU51" s="81" t="str">
        <f t="shared" ca="1" si="47"/>
        <v>n/a</v>
      </c>
      <c r="GV51" s="81" t="str">
        <f t="shared" ca="1" si="47"/>
        <v>n/a</v>
      </c>
    </row>
    <row r="52" spans="1:206">
      <c r="A52" s="7" t="s">
        <v>191</v>
      </c>
      <c r="B52" s="81" t="s">
        <v>190</v>
      </c>
      <c r="C52" s="81" t="str">
        <f t="shared" ref="C52:BN52" ca="1" si="48">IFERROR(C50-C51, "n/a")</f>
        <v>n/a</v>
      </c>
      <c r="D52" s="81" t="str">
        <f t="shared" ca="1" si="48"/>
        <v>n/a</v>
      </c>
      <c r="E52" s="81" t="str">
        <f t="shared" ca="1" si="48"/>
        <v>n/a</v>
      </c>
      <c r="F52" s="81" t="str">
        <f t="shared" ca="1" si="48"/>
        <v>n/a</v>
      </c>
      <c r="G52" s="81" t="str">
        <f t="shared" ca="1" si="48"/>
        <v>n/a</v>
      </c>
      <c r="H52" s="81" t="str">
        <f t="shared" ca="1" si="48"/>
        <v>n/a</v>
      </c>
      <c r="I52" s="81" t="str">
        <f t="shared" ca="1" si="48"/>
        <v>n/a</v>
      </c>
      <c r="J52" s="81" t="str">
        <f t="shared" ca="1" si="48"/>
        <v>n/a</v>
      </c>
      <c r="K52" s="81" t="str">
        <f t="shared" ca="1" si="48"/>
        <v>n/a</v>
      </c>
      <c r="L52" s="81" t="str">
        <f t="shared" ca="1" si="48"/>
        <v>n/a</v>
      </c>
      <c r="M52" s="81" t="str">
        <f t="shared" ca="1" si="48"/>
        <v>n/a</v>
      </c>
      <c r="N52" s="81" t="str">
        <f t="shared" ca="1" si="48"/>
        <v>n/a</v>
      </c>
      <c r="O52" s="81">
        <f t="shared" ca="1" si="48"/>
        <v>-7.7901860551232716E-4</v>
      </c>
      <c r="P52" s="81">
        <f t="shared" ca="1" si="48"/>
        <v>-0.28500435100426991</v>
      </c>
      <c r="Q52" s="81">
        <f t="shared" ca="1" si="48"/>
        <v>3.2729651797835935E-2</v>
      </c>
      <c r="R52" s="81">
        <f t="shared" ca="1" si="48"/>
        <v>-0.97559149018048297</v>
      </c>
      <c r="S52" s="81">
        <f t="shared" ca="1" si="48"/>
        <v>-0.2520360878804806</v>
      </c>
      <c r="T52" s="81">
        <f t="shared" ca="1" si="48"/>
        <v>0.54176876391527351</v>
      </c>
      <c r="U52" s="81">
        <f t="shared" ca="1" si="48"/>
        <v>0.73337019726751329</v>
      </c>
      <c r="V52" s="81">
        <f t="shared" ca="1" si="48"/>
        <v>0.51460972445196518</v>
      </c>
      <c r="W52" s="81">
        <f t="shared" ca="1" si="48"/>
        <v>2.3349423887571108</v>
      </c>
      <c r="X52" s="81">
        <f t="shared" ca="1" si="48"/>
        <v>4.5694606840332774</v>
      </c>
      <c r="Y52" s="81">
        <f t="shared" ca="1" si="48"/>
        <v>2.65269632531695</v>
      </c>
      <c r="Z52" s="81">
        <f t="shared" ca="1" si="48"/>
        <v>1.111578888389908</v>
      </c>
      <c r="AA52" s="81">
        <f t="shared" ca="1" si="48"/>
        <v>1.2164688788647737</v>
      </c>
      <c r="AB52" s="81">
        <f t="shared" ca="1" si="48"/>
        <v>-0.54314193438995684</v>
      </c>
      <c r="AC52" s="81">
        <f t="shared" ca="1" si="48"/>
        <v>-2.0013959832310135E-3</v>
      </c>
      <c r="AD52" s="81">
        <f t="shared" ca="1" si="48"/>
        <v>-2.0705186119895913E-2</v>
      </c>
      <c r="AE52" s="81">
        <f t="shared" ca="1" si="48"/>
        <v>-0.4469123782151474</v>
      </c>
      <c r="AF52" s="81">
        <f t="shared" ca="1" si="48"/>
        <v>-1.3285817856124149</v>
      </c>
      <c r="AG52" s="81">
        <f t="shared" ca="1" si="48"/>
        <v>-0.63231783058166346</v>
      </c>
      <c r="AH52" s="81">
        <f t="shared" ca="1" si="48"/>
        <v>-0.47613482710671118</v>
      </c>
      <c r="AI52" s="81">
        <f t="shared" ca="1" si="48"/>
        <v>-0.80221887676268366</v>
      </c>
      <c r="AJ52" s="81">
        <f t="shared" ca="1" si="48"/>
        <v>-0.52537900344109545</v>
      </c>
      <c r="AK52" s="81">
        <f t="shared" ca="1" si="48"/>
        <v>-0.87613873348111326</v>
      </c>
      <c r="AL52" s="81">
        <f t="shared" ca="1" si="48"/>
        <v>-0.6999083336850731</v>
      </c>
      <c r="AM52" s="81">
        <f t="shared" ca="1" si="48"/>
        <v>-0.67134754691031695</v>
      </c>
      <c r="AN52" s="81">
        <f t="shared" ca="1" si="48"/>
        <v>-0.32487842154105273</v>
      </c>
      <c r="AO52" s="81">
        <f t="shared" ca="1" si="48"/>
        <v>0.17515832138734755</v>
      </c>
      <c r="AP52" s="81">
        <f t="shared" ca="1" si="48"/>
        <v>-1.2088466472315318E-2</v>
      </c>
      <c r="AQ52" s="81">
        <f t="shared" ca="1" si="48"/>
        <v>0.60985071052135353</v>
      </c>
      <c r="AR52" s="81">
        <f t="shared" ca="1" si="48"/>
        <v>3.8644620437349175E-3</v>
      </c>
      <c r="AS52" s="81">
        <f t="shared" ca="1" si="48"/>
        <v>1.6612306318954717</v>
      </c>
      <c r="AT52" s="81">
        <f t="shared" ca="1" si="48"/>
        <v>1.2527301671755087</v>
      </c>
      <c r="AU52" s="81">
        <f t="shared" ca="1" si="48"/>
        <v>-6.1462455097349711E-2</v>
      </c>
      <c r="AV52" s="81">
        <f t="shared" ca="1" si="48"/>
        <v>-0.34463490098384231</v>
      </c>
      <c r="AW52" s="81">
        <f t="shared" ca="1" si="48"/>
        <v>-0.45545353691378576</v>
      </c>
      <c r="AX52" s="81">
        <f t="shared" ca="1" si="48"/>
        <v>-0.30371279338429202</v>
      </c>
      <c r="AY52" s="81">
        <f t="shared" ca="1" si="48"/>
        <v>0.37470412449249757</v>
      </c>
      <c r="AZ52" s="81">
        <f t="shared" ca="1" si="48"/>
        <v>0.26345257802573574</v>
      </c>
      <c r="BA52" s="81">
        <f t="shared" ca="1" si="48"/>
        <v>0.84762496141226329</v>
      </c>
      <c r="BB52" s="81">
        <f t="shared" ca="1" si="48"/>
        <v>1.9136817202872081</v>
      </c>
      <c r="BC52" s="81">
        <f t="shared" ca="1" si="48"/>
        <v>1.7648786386786242</v>
      </c>
      <c r="BD52" s="81">
        <f t="shared" ca="1" si="48"/>
        <v>1.595376360318812</v>
      </c>
      <c r="BE52" s="81">
        <f t="shared" ca="1" si="48"/>
        <v>1.0831373391454679</v>
      </c>
      <c r="BF52" s="81">
        <f t="shared" ca="1" si="48"/>
        <v>8.7254149442683726E-2</v>
      </c>
      <c r="BG52" s="81">
        <f t="shared" ca="1" si="48"/>
        <v>-0.57632805933025555</v>
      </c>
      <c r="BH52" s="81">
        <f t="shared" ca="1" si="48"/>
        <v>-0.65742070349592563</v>
      </c>
      <c r="BI52" s="81">
        <f t="shared" ca="1" si="48"/>
        <v>-0.73590759744053269</v>
      </c>
      <c r="BJ52" s="81">
        <f t="shared" ca="1" si="48"/>
        <v>-0.64093080724636486</v>
      </c>
      <c r="BK52" s="81">
        <f t="shared" ca="1" si="48"/>
        <v>-0.82937401100962038</v>
      </c>
      <c r="BL52" s="81">
        <f t="shared" ca="1" si="48"/>
        <v>-0.12428963138502169</v>
      </c>
      <c r="BM52" s="81">
        <f t="shared" ca="1" si="48"/>
        <v>-7.7832714095893429E-2</v>
      </c>
      <c r="BN52" s="81">
        <f t="shared" ca="1" si="48"/>
        <v>-1.0796532654449686</v>
      </c>
      <c r="BO52" s="81">
        <f t="shared" ref="BO52:DZ52" ca="1" si="49">IFERROR(BO50-BO51, "n/a")</f>
        <v>-0.34588597117066744</v>
      </c>
      <c r="BP52" s="81">
        <f t="shared" ca="1" si="49"/>
        <v>-0.19482757984059518</v>
      </c>
      <c r="BQ52" s="81">
        <f t="shared" ca="1" si="49"/>
        <v>0.26051465630325676</v>
      </c>
      <c r="BR52" s="81">
        <f t="shared" ca="1" si="49"/>
        <v>-0.29162546748393581</v>
      </c>
      <c r="BS52" s="81">
        <f t="shared" ca="1" si="49"/>
        <v>2.8127111185116682E-2</v>
      </c>
      <c r="BT52" s="81">
        <f t="shared" ca="1" si="49"/>
        <v>-0.7747529812398124</v>
      </c>
      <c r="BU52" s="81">
        <f t="shared" ca="1" si="49"/>
        <v>-0.5128242519175874</v>
      </c>
      <c r="BV52" s="81">
        <f t="shared" ca="1" si="49"/>
        <v>-0.5711792900819912</v>
      </c>
      <c r="BW52" s="81">
        <f t="shared" ca="1" si="49"/>
        <v>-9.7169295717458581E-2</v>
      </c>
      <c r="BX52" s="81">
        <f t="shared" ca="1" si="49"/>
        <v>-0.29750527477756528</v>
      </c>
      <c r="BY52" s="81">
        <f t="shared" ca="1" si="49"/>
        <v>-8.158469672312485E-2</v>
      </c>
      <c r="BZ52" s="81">
        <f t="shared" ca="1" si="49"/>
        <v>-9.2067962270325765E-2</v>
      </c>
      <c r="CA52" s="81">
        <f t="shared" ca="1" si="49"/>
        <v>-0.59402335074028034</v>
      </c>
      <c r="CB52" s="81">
        <f t="shared" ca="1" si="49"/>
        <v>-5.4004047366351671E-2</v>
      </c>
      <c r="CC52" s="81">
        <f t="shared" ca="1" si="49"/>
        <v>2.0942387489153447E-2</v>
      </c>
      <c r="CD52" s="81">
        <f t="shared" ca="1" si="49"/>
        <v>0.24489097299855711</v>
      </c>
      <c r="CE52" s="81">
        <f t="shared" ca="1" si="49"/>
        <v>0.46255787935480797</v>
      </c>
      <c r="CF52" s="81">
        <f t="shared" ca="1" si="49"/>
        <v>0.13472386935766689</v>
      </c>
      <c r="CG52" s="81">
        <f t="shared" ca="1" si="49"/>
        <v>0.36990675711503496</v>
      </c>
      <c r="CH52" s="81">
        <f t="shared" ca="1" si="49"/>
        <v>0.24956825737540989</v>
      </c>
      <c r="CI52" s="81">
        <f t="shared" ca="1" si="49"/>
        <v>0.71116310935767091</v>
      </c>
      <c r="CJ52" s="81">
        <f t="shared" ca="1" si="49"/>
        <v>1.3698981223879469</v>
      </c>
      <c r="CK52" s="81">
        <f t="shared" ca="1" si="49"/>
        <v>1.1145026830737592</v>
      </c>
      <c r="CL52" s="81">
        <f t="shared" ca="1" si="49"/>
        <v>1.0630755976301809</v>
      </c>
      <c r="CM52" s="81">
        <f t="shared" ca="1" si="49"/>
        <v>1.8777017999303425</v>
      </c>
      <c r="CN52" s="81">
        <f t="shared" ca="1" si="49"/>
        <v>1.2409539634221867</v>
      </c>
      <c r="CO52" s="81">
        <f t="shared" ca="1" si="49"/>
        <v>1.3475260629707941</v>
      </c>
      <c r="CP52" s="81">
        <f t="shared" ca="1" si="49"/>
        <v>0.83874812122004538</v>
      </c>
      <c r="CQ52" s="81">
        <f t="shared" ca="1" si="49"/>
        <v>0.51465933711720702</v>
      </c>
      <c r="CR52" s="81">
        <f t="shared" ca="1" si="49"/>
        <v>0.23603688663389466</v>
      </c>
      <c r="CS52" s="81">
        <f t="shared" ca="1" si="49"/>
        <v>8.5776879532573069E-2</v>
      </c>
      <c r="CT52" s="81">
        <f t="shared" ca="1" si="49"/>
        <v>-0.11671067737133445</v>
      </c>
      <c r="CU52" s="81">
        <f t="shared" ca="1" si="49"/>
        <v>-0.25857948436782685</v>
      </c>
      <c r="CV52" s="81">
        <f t="shared" ca="1" si="49"/>
        <v>-0.44604195525035362</v>
      </c>
      <c r="CW52" s="81">
        <f t="shared" ca="1" si="49"/>
        <v>-0.52200658744674389</v>
      </c>
      <c r="CX52" s="81">
        <f t="shared" ca="1" si="49"/>
        <v>-0.1178410274980779</v>
      </c>
      <c r="CY52" s="81">
        <f t="shared" ca="1" si="49"/>
        <v>-0.32263284824622929</v>
      </c>
      <c r="CZ52" s="81">
        <f t="shared" ca="1" si="49"/>
        <v>-3.9382736895854364E-2</v>
      </c>
      <c r="DA52" s="81">
        <f t="shared" ca="1" si="49"/>
        <v>2.9971428621999863E-2</v>
      </c>
      <c r="DB52" s="81">
        <f t="shared" ca="1" si="49"/>
        <v>-0.39554539649215847</v>
      </c>
      <c r="DC52" s="81">
        <f t="shared" ca="1" si="49"/>
        <v>-0.41782473882456816</v>
      </c>
      <c r="DD52" s="81">
        <f t="shared" ca="1" si="49"/>
        <v>-0.27955276721478572</v>
      </c>
      <c r="DE52" s="81">
        <f t="shared" ca="1" si="49"/>
        <v>-0.53772789289479039</v>
      </c>
      <c r="DF52" s="81">
        <f t="shared" ca="1" si="49"/>
        <v>-0.21433259785910153</v>
      </c>
      <c r="DG52" s="81">
        <f t="shared" ca="1" si="49"/>
        <v>-0.65477389892736326</v>
      </c>
      <c r="DH52" s="81">
        <f t="shared" ca="1" si="49"/>
        <v>-1.1750325126450578</v>
      </c>
      <c r="DI52" s="81">
        <f t="shared" ca="1" si="49"/>
        <v>-0.70196200390653107</v>
      </c>
      <c r="DJ52" s="81">
        <f t="shared" ca="1" si="49"/>
        <v>-0.80765777676536921</v>
      </c>
      <c r="DK52" s="81">
        <f t="shared" ca="1" si="49"/>
        <v>-1.0710752647575594</v>
      </c>
      <c r="DL52" s="81">
        <f t="shared" ca="1" si="49"/>
        <v>-0.64456053462997875</v>
      </c>
      <c r="DM52" s="81">
        <f t="shared" ca="1" si="49"/>
        <v>-0.82994801602436219</v>
      </c>
      <c r="DN52" s="81">
        <f t="shared" ca="1" si="49"/>
        <v>-0.70174133990166254</v>
      </c>
      <c r="DO52" s="81">
        <f t="shared" ca="1" si="49"/>
        <v>-0.57093070198630524</v>
      </c>
      <c r="DP52" s="81">
        <f t="shared" ca="1" si="49"/>
        <v>-0.23211759111310126</v>
      </c>
      <c r="DQ52" s="81">
        <f t="shared" ca="1" si="49"/>
        <v>-0.27821722529681736</v>
      </c>
      <c r="DR52" s="81">
        <f t="shared" ca="1" si="49"/>
        <v>-0.27685086606119569</v>
      </c>
      <c r="DS52" s="81">
        <f t="shared" ca="1" si="49"/>
        <v>-0.51736637757326953</v>
      </c>
      <c r="DT52" s="81">
        <f t="shared" ca="1" si="49"/>
        <v>-0.37540904429287369</v>
      </c>
      <c r="DU52" s="81">
        <f t="shared" ca="1" si="49"/>
        <v>-4.2480281077339477E-2</v>
      </c>
      <c r="DV52" s="81">
        <f t="shared" ca="1" si="49"/>
        <v>1.9828141016420275E-3</v>
      </c>
      <c r="DW52" s="81">
        <f t="shared" ca="1" si="49"/>
        <v>0.13281452356093126</v>
      </c>
      <c r="DX52" s="81">
        <f t="shared" ca="1" si="49"/>
        <v>0.22849107999782792</v>
      </c>
      <c r="DY52" s="81">
        <f t="shared" ca="1" si="49"/>
        <v>1.6804301081805528</v>
      </c>
      <c r="DZ52" s="81">
        <f t="shared" ca="1" si="49"/>
        <v>1.7437134154572931</v>
      </c>
      <c r="EA52" s="81">
        <f t="shared" ref="EA52:GL52" ca="1" si="50">IFERROR(EA50-EA51, "n/a")</f>
        <v>1.6617977014164564</v>
      </c>
      <c r="EB52" s="81">
        <f t="shared" ca="1" si="50"/>
        <v>2.4244898184905495</v>
      </c>
      <c r="EC52" s="81">
        <f t="shared" ca="1" si="50"/>
        <v>2.0663655116407442</v>
      </c>
      <c r="ED52" s="81">
        <f t="shared" ca="1" si="50"/>
        <v>1.6319744874979003</v>
      </c>
      <c r="EE52" s="81">
        <f t="shared" ca="1" si="50"/>
        <v>1.7239767371018955</v>
      </c>
      <c r="EF52" s="81">
        <f t="shared" ca="1" si="50"/>
        <v>1.586678281421805</v>
      </c>
      <c r="EG52" s="81">
        <f t="shared" ca="1" si="50"/>
        <v>1.4024711777104848</v>
      </c>
      <c r="EH52" s="81">
        <f t="shared" ca="1" si="50"/>
        <v>0.94800392845137971</v>
      </c>
      <c r="EI52" s="81">
        <f t="shared" ca="1" si="50"/>
        <v>0.47869574725958319</v>
      </c>
      <c r="EJ52" s="81">
        <f t="shared" ca="1" si="50"/>
        <v>0.38410898813148187</v>
      </c>
      <c r="EK52" s="81">
        <f t="shared" ca="1" si="50"/>
        <v>-7.2823527140775113E-3</v>
      </c>
      <c r="EL52" s="81">
        <f t="shared" ca="1" si="50"/>
        <v>2.0201451699830564E-2</v>
      </c>
      <c r="EM52" s="81">
        <f t="shared" ca="1" si="50"/>
        <v>-0.7082410915745907</v>
      </c>
      <c r="EN52" s="81">
        <f t="shared" ca="1" si="50"/>
        <v>-0.66202798525270001</v>
      </c>
      <c r="EO52" s="81">
        <f t="shared" ca="1" si="50"/>
        <v>-0.6008896157690069</v>
      </c>
      <c r="EP52" s="81">
        <f t="shared" ca="1" si="50"/>
        <v>-0.74175255718000876</v>
      </c>
      <c r="EQ52" s="81">
        <f t="shared" ca="1" si="50"/>
        <v>-0.80063177788984863</v>
      </c>
      <c r="ER52" s="81">
        <f t="shared" ca="1" si="50"/>
        <v>-0.89980573255652452</v>
      </c>
      <c r="ES52" s="81">
        <f t="shared" ca="1" si="50"/>
        <v>-0.45483673764563637</v>
      </c>
      <c r="ET52" s="81">
        <f t="shared" ca="1" si="50"/>
        <v>-0.60081689042112973</v>
      </c>
      <c r="EU52" s="81">
        <f t="shared" ca="1" si="50"/>
        <v>-0.44236039370160185</v>
      </c>
      <c r="EV52" s="81">
        <f t="shared" ca="1" si="50"/>
        <v>-0.53233588499603801</v>
      </c>
      <c r="EW52" s="81">
        <f t="shared" ca="1" si="50"/>
        <v>-0.14608220747456269</v>
      </c>
      <c r="EX52" s="81">
        <f t="shared" ca="1" si="50"/>
        <v>0.1223651101007972</v>
      </c>
      <c r="EY52" s="81">
        <f t="shared" ca="1" si="50"/>
        <v>3.6426689287916147E-2</v>
      </c>
      <c r="EZ52" s="81">
        <f t="shared" ca="1" si="50"/>
        <v>3.1382296890250072</v>
      </c>
      <c r="FA52" s="81">
        <f t="shared" ca="1" si="50"/>
        <v>1.3224124691774253</v>
      </c>
      <c r="FB52" s="81">
        <f t="shared" ca="1" si="50"/>
        <v>1.1727088966632548</v>
      </c>
      <c r="FC52" s="81">
        <f t="shared" ca="1" si="50"/>
        <v>3.6544843720573654</v>
      </c>
      <c r="FD52" s="81">
        <f t="shared" ca="1" si="50"/>
        <v>2.2416654759086163</v>
      </c>
      <c r="FE52" s="81">
        <f t="shared" ca="1" si="50"/>
        <v>3.6536980121758544</v>
      </c>
      <c r="FF52" s="81">
        <f t="shared" ca="1" si="50"/>
        <v>3.3912177261523957</v>
      </c>
      <c r="FG52" s="81">
        <f t="shared" ca="1" si="50"/>
        <v>3.2485845674489089</v>
      </c>
      <c r="FH52" s="81">
        <f t="shared" ca="1" si="50"/>
        <v>1.9926291508445715</v>
      </c>
      <c r="FI52" s="81">
        <f t="shared" ca="1" si="50"/>
        <v>1.9249680455317719</v>
      </c>
      <c r="FJ52" s="81">
        <f t="shared" ca="1" si="50"/>
        <v>1.5654186261251368</v>
      </c>
      <c r="FK52" s="81">
        <f t="shared" ca="1" si="50"/>
        <v>-0.34930764765372935</v>
      </c>
      <c r="FL52" s="81">
        <f t="shared" ca="1" si="50"/>
        <v>-0.6441631767339917</v>
      </c>
      <c r="FM52" s="81">
        <f t="shared" ca="1" si="50"/>
        <v>-0.85778851607629658</v>
      </c>
      <c r="FN52" s="81">
        <f t="shared" ca="1" si="50"/>
        <v>-0.90066045167604969</v>
      </c>
      <c r="FO52" s="81">
        <f t="shared" ca="1" si="50"/>
        <v>-1.0653584953480344</v>
      </c>
      <c r="FP52" s="81">
        <f t="shared" ca="1" si="50"/>
        <v>-0.83475008367512871</v>
      </c>
      <c r="FQ52" s="81">
        <f t="shared" ca="1" si="50"/>
        <v>-0.65465287290187302</v>
      </c>
      <c r="FR52" s="81">
        <f t="shared" ca="1" si="50"/>
        <v>-0.80734135838835819</v>
      </c>
      <c r="FS52" s="81">
        <f t="shared" ca="1" si="50"/>
        <v>-1.2962346245848355</v>
      </c>
      <c r="FT52" s="81">
        <f t="shared" ca="1" si="50"/>
        <v>-1.2982297815454569</v>
      </c>
      <c r="FU52" s="81">
        <f t="shared" ca="1" si="50"/>
        <v>-0.6396464910715105</v>
      </c>
      <c r="FV52" s="81">
        <f t="shared" ca="1" si="50"/>
        <v>-0.7665961804058874</v>
      </c>
      <c r="FW52" s="81">
        <f t="shared" ca="1" si="50"/>
        <v>-1.0083776799421074</v>
      </c>
      <c r="FX52" s="81">
        <f t="shared" ca="1" si="50"/>
        <v>-0.64921222693807845</v>
      </c>
      <c r="FY52" s="81">
        <f t="shared" ca="1" si="50"/>
        <v>-0.46820451500479976</v>
      </c>
      <c r="FZ52" s="81">
        <f t="shared" ca="1" si="50"/>
        <v>-0.30281802665399482</v>
      </c>
      <c r="GA52" s="81">
        <f t="shared" ca="1" si="50"/>
        <v>-1.5993045924722615E-2</v>
      </c>
      <c r="GB52" s="81">
        <f t="shared" ca="1" si="50"/>
        <v>-4.541324670581659E-2</v>
      </c>
      <c r="GC52" s="81">
        <f t="shared" ca="1" si="50"/>
        <v>-9.8650303723912813E-2</v>
      </c>
      <c r="GD52" s="81">
        <f t="shared" ca="1" si="50"/>
        <v>-2.7145286579677297E-2</v>
      </c>
      <c r="GE52" s="81">
        <f t="shared" ca="1" si="50"/>
        <v>0.10428396765447268</v>
      </c>
      <c r="GF52" s="81">
        <f t="shared" ca="1" si="50"/>
        <v>5.5871191007006438E-2</v>
      </c>
      <c r="GG52" s="81">
        <f t="shared" ca="1" si="50"/>
        <v>-0.11493020724266945</v>
      </c>
      <c r="GH52" s="81">
        <f t="shared" ca="1" si="50"/>
        <v>-2.2870093930071889E-2</v>
      </c>
      <c r="GI52" s="81">
        <f t="shared" ca="1" si="50"/>
        <v>0.11065849795004468</v>
      </c>
      <c r="GJ52" s="81">
        <f t="shared" ca="1" si="50"/>
        <v>0.10459853757995852</v>
      </c>
      <c r="GK52" s="81">
        <f t="shared" ca="1" si="50"/>
        <v>7.3828818565746523E-2</v>
      </c>
      <c r="GL52" s="81">
        <f t="shared" ca="1" si="50"/>
        <v>5.9179604877601655E-2</v>
      </c>
      <c r="GM52" s="81">
        <f ca="1">IFERROR(GM50-GM51, "n/a")</f>
        <v>0.21028790328647684</v>
      </c>
      <c r="GN52" s="81">
        <f t="shared" ref="GN52:GV52" ca="1" si="51">IFERROR(GN50-GN51, "n/a")</f>
        <v>0.39999867406337319</v>
      </c>
      <c r="GO52" s="81" t="str">
        <f t="shared" ca="1" si="51"/>
        <v>n/a</v>
      </c>
      <c r="GP52" s="81" t="str">
        <f t="shared" ca="1" si="51"/>
        <v>n/a</v>
      </c>
      <c r="GQ52" s="81" t="str">
        <f t="shared" ca="1" si="51"/>
        <v>n/a</v>
      </c>
      <c r="GR52" s="81" t="str">
        <f t="shared" ca="1" si="51"/>
        <v>n/a</v>
      </c>
      <c r="GS52" s="81" t="str">
        <f t="shared" ca="1" si="51"/>
        <v>n/a</v>
      </c>
      <c r="GT52" s="81" t="str">
        <f t="shared" ca="1" si="51"/>
        <v>n/a</v>
      </c>
      <c r="GU52" s="81" t="str">
        <f t="shared" ca="1" si="51"/>
        <v>n/a</v>
      </c>
      <c r="GV52" s="81" t="str">
        <f t="shared" ca="1" si="51"/>
        <v>n/a</v>
      </c>
    </row>
    <row r="53" spans="1:206">
      <c r="A53" s="7" t="s">
        <v>348</v>
      </c>
      <c r="B53" s="81" t="s">
        <v>203</v>
      </c>
      <c r="C53" s="81" t="str">
        <f t="shared" ref="C53:BN53" si="52">IFERROR(((C20/B20)^4-1), "n/a")</f>
        <v>n/a</v>
      </c>
      <c r="D53" s="81">
        <f t="shared" si="52"/>
        <v>0</v>
      </c>
      <c r="E53" s="81">
        <f t="shared" si="52"/>
        <v>3.0344547768127006E-2</v>
      </c>
      <c r="F53" s="81">
        <f t="shared" si="52"/>
        <v>2.9180740850001996E-2</v>
      </c>
      <c r="G53" s="81">
        <f t="shared" si="52"/>
        <v>2.8716295924771318E-2</v>
      </c>
      <c r="H53" s="81">
        <f t="shared" si="52"/>
        <v>2.8009163116624158E-2</v>
      </c>
      <c r="I53" s="81">
        <f t="shared" si="52"/>
        <v>2.7648140769314766E-2</v>
      </c>
      <c r="J53" s="81">
        <f t="shared" si="52"/>
        <v>2.7706040866075865E-2</v>
      </c>
      <c r="K53" s="81">
        <f t="shared" si="52"/>
        <v>2.85818104366522E-2</v>
      </c>
      <c r="L53" s="81">
        <f t="shared" si="52"/>
        <v>2.8460514536595483E-2</v>
      </c>
      <c r="M53" s="81">
        <f t="shared" si="52"/>
        <v>2.9068632365568003E-2</v>
      </c>
      <c r="N53" s="81">
        <f t="shared" si="52"/>
        <v>2.9984303646197752E-2</v>
      </c>
      <c r="O53" s="81">
        <f t="shared" si="52"/>
        <v>3.1358405082570817E-2</v>
      </c>
      <c r="P53" s="81">
        <f t="shared" si="52"/>
        <v>3.333604259690004E-2</v>
      </c>
      <c r="Q53" s="81">
        <f t="shared" si="52"/>
        <v>3.4478603720446754E-2</v>
      </c>
      <c r="R53" s="81">
        <f t="shared" si="52"/>
        <v>3.5591214974846519E-2</v>
      </c>
      <c r="S53" s="81">
        <f t="shared" si="52"/>
        <v>3.6983875816947176E-2</v>
      </c>
      <c r="T53" s="81">
        <f t="shared" si="52"/>
        <v>3.8260866352123335E-2</v>
      </c>
      <c r="U53" s="81">
        <f t="shared" si="52"/>
        <v>3.8355959409428042E-2</v>
      </c>
      <c r="V53" s="81">
        <f t="shared" si="52"/>
        <v>3.8142782346711535E-2</v>
      </c>
      <c r="W53" s="81">
        <f t="shared" si="52"/>
        <v>3.6735406785223912E-2</v>
      </c>
      <c r="X53" s="81">
        <f t="shared" si="52"/>
        <v>3.5216404470963969E-2</v>
      </c>
      <c r="Y53" s="81">
        <f t="shared" si="52"/>
        <v>3.4322333923338499E-2</v>
      </c>
      <c r="Z53" s="81">
        <f t="shared" si="52"/>
        <v>3.352157109913434E-2</v>
      </c>
      <c r="AA53" s="81">
        <f t="shared" si="52"/>
        <v>3.2234541587732979E-2</v>
      </c>
      <c r="AB53" s="81">
        <f t="shared" si="52"/>
        <v>3.1762614927157484E-2</v>
      </c>
      <c r="AC53" s="81">
        <f t="shared" si="52"/>
        <v>3.1512404796987914E-2</v>
      </c>
      <c r="AD53" s="81">
        <f t="shared" si="52"/>
        <v>3.1547272159741846E-2</v>
      </c>
      <c r="AE53" s="81">
        <f t="shared" si="52"/>
        <v>3.2556368772166833E-2</v>
      </c>
      <c r="AF53" s="81">
        <f t="shared" si="52"/>
        <v>3.2847550088048072E-2</v>
      </c>
      <c r="AG53" s="81">
        <f t="shared" si="52"/>
        <v>3.3267132285352163E-2</v>
      </c>
      <c r="AH53" s="81">
        <f t="shared" si="52"/>
        <v>3.3606283790255986E-2</v>
      </c>
      <c r="AI53" s="81">
        <f t="shared" si="52"/>
        <v>3.4070219071225205E-2</v>
      </c>
      <c r="AJ53" s="81">
        <f t="shared" si="52"/>
        <v>3.5594519230544019E-2</v>
      </c>
      <c r="AK53" s="81">
        <f t="shared" si="52"/>
        <v>3.5480282805188113E-2</v>
      </c>
      <c r="AL53" s="81">
        <f t="shared" si="52"/>
        <v>3.4970460986011975E-2</v>
      </c>
      <c r="AM53" s="81">
        <f t="shared" si="52"/>
        <v>3.3948358225504238E-2</v>
      </c>
      <c r="AN53" s="81">
        <f t="shared" si="52"/>
        <v>3.2237948161541352E-2</v>
      </c>
      <c r="AO53" s="81">
        <f t="shared" si="52"/>
        <v>3.0632604118951523E-2</v>
      </c>
      <c r="AP53" s="81">
        <f t="shared" si="52"/>
        <v>2.868238877149909E-2</v>
      </c>
      <c r="AQ53" s="81">
        <f t="shared" si="52"/>
        <v>2.557814565214378E-2</v>
      </c>
      <c r="AR53" s="81">
        <f t="shared" si="52"/>
        <v>2.1728748575693846E-2</v>
      </c>
      <c r="AS53" s="81">
        <f t="shared" si="52"/>
        <v>2.0742717911005348E-2</v>
      </c>
      <c r="AT53" s="81">
        <f t="shared" si="52"/>
        <v>2.0820833981385123E-2</v>
      </c>
      <c r="AU53" s="81">
        <f t="shared" si="52"/>
        <v>2.2064268047930824E-2</v>
      </c>
      <c r="AV53" s="81">
        <f t="shared" si="52"/>
        <v>2.5308482432245372E-2</v>
      </c>
      <c r="AW53" s="81">
        <f t="shared" si="52"/>
        <v>2.7098696075510853E-2</v>
      </c>
      <c r="AX53" s="81">
        <f t="shared" si="52"/>
        <v>2.8915824438512816E-2</v>
      </c>
      <c r="AY53" s="81">
        <f t="shared" si="52"/>
        <v>3.2868017087227974E-2</v>
      </c>
      <c r="AZ53" s="81">
        <f t="shared" si="52"/>
        <v>3.3678408932771742E-2</v>
      </c>
      <c r="BA53" s="81">
        <f t="shared" si="52"/>
        <v>3.4467210648618352E-2</v>
      </c>
      <c r="BB53" s="81">
        <f t="shared" si="52"/>
        <v>3.482139661071848E-2</v>
      </c>
      <c r="BC53" s="81">
        <f t="shared" si="52"/>
        <v>3.3118484251380975E-2</v>
      </c>
      <c r="BD53" s="81">
        <f t="shared" si="52"/>
        <v>3.2904470192232971E-2</v>
      </c>
      <c r="BE53" s="81">
        <f t="shared" si="52"/>
        <v>3.3210580707337956E-2</v>
      </c>
      <c r="BF53" s="81">
        <f t="shared" si="52"/>
        <v>3.3678192280614194E-2</v>
      </c>
      <c r="BG53" s="81">
        <f t="shared" si="52"/>
        <v>3.4811197231956026E-2</v>
      </c>
      <c r="BH53" s="81">
        <f t="shared" si="52"/>
        <v>3.6194953999582502E-2</v>
      </c>
      <c r="BI53" s="81">
        <f t="shared" si="52"/>
        <v>3.6816944437800814E-2</v>
      </c>
      <c r="BJ53" s="81">
        <f t="shared" si="52"/>
        <v>3.7419632209394704E-2</v>
      </c>
      <c r="BK53" s="81">
        <f t="shared" si="52"/>
        <v>3.8057846652034266E-2</v>
      </c>
      <c r="BL53" s="81">
        <f t="shared" si="52"/>
        <v>3.8349971402709127E-2</v>
      </c>
      <c r="BM53" s="81">
        <f t="shared" si="52"/>
        <v>3.8254457601722303E-2</v>
      </c>
      <c r="BN53" s="81">
        <f t="shared" si="52"/>
        <v>3.8051769894350995E-2</v>
      </c>
      <c r="BO53" s="81">
        <f t="shared" ref="BO53:DZ53" si="53">IFERROR(((BO20/BN20)^4-1), "n/a")</f>
        <v>3.7008119434960962E-2</v>
      </c>
      <c r="BP53" s="81">
        <f t="shared" si="53"/>
        <v>3.6407922888947786E-2</v>
      </c>
      <c r="BQ53" s="81">
        <f t="shared" si="53"/>
        <v>3.5924432090986613E-2</v>
      </c>
      <c r="BR53" s="81">
        <f t="shared" si="53"/>
        <v>3.5399747390417957E-2</v>
      </c>
      <c r="BS53" s="81">
        <f t="shared" si="53"/>
        <v>3.4733841324073866E-2</v>
      </c>
      <c r="BT53" s="81">
        <f t="shared" si="53"/>
        <v>3.4283896420862714E-2</v>
      </c>
      <c r="BU53" s="81">
        <f t="shared" si="53"/>
        <v>3.3842929161478796E-2</v>
      </c>
      <c r="BV53" s="81">
        <f t="shared" si="53"/>
        <v>3.3361214042768594E-2</v>
      </c>
      <c r="BW53" s="81">
        <f t="shared" si="53"/>
        <v>3.313433054438697E-2</v>
      </c>
      <c r="BX53" s="81">
        <f t="shared" si="53"/>
        <v>3.2764883845520565E-2</v>
      </c>
      <c r="BY53" s="81">
        <f t="shared" si="53"/>
        <v>3.2354033643655411E-2</v>
      </c>
      <c r="BZ53" s="81">
        <f t="shared" si="53"/>
        <v>3.2046629931764326E-2</v>
      </c>
      <c r="CA53" s="81">
        <f t="shared" si="53"/>
        <v>3.1697061631873913E-2</v>
      </c>
      <c r="CB53" s="81">
        <f t="shared" si="53"/>
        <v>3.1494941988612357E-2</v>
      </c>
      <c r="CC53" s="81">
        <f t="shared" si="53"/>
        <v>3.1015474973329571E-2</v>
      </c>
      <c r="CD53" s="81">
        <f t="shared" si="53"/>
        <v>3.0498955834714181E-2</v>
      </c>
      <c r="CE53" s="81">
        <f t="shared" si="53"/>
        <v>2.9900576690599534E-2</v>
      </c>
      <c r="CF53" s="81">
        <f t="shared" si="53"/>
        <v>2.9086062173941052E-2</v>
      </c>
      <c r="CG53" s="81">
        <f t="shared" si="53"/>
        <v>2.8468929211002969E-2</v>
      </c>
      <c r="CH53" s="81">
        <f t="shared" si="53"/>
        <v>2.7773812128752073E-2</v>
      </c>
      <c r="CI53" s="81">
        <f t="shared" si="53"/>
        <v>2.6869164578922966E-2</v>
      </c>
      <c r="CJ53" s="81">
        <f t="shared" si="53"/>
        <v>2.5981920175588202E-2</v>
      </c>
      <c r="CK53" s="81">
        <f t="shared" si="53"/>
        <v>2.5506647473324984E-2</v>
      </c>
      <c r="CL53" s="81">
        <f t="shared" si="53"/>
        <v>2.5170418993475163E-2</v>
      </c>
      <c r="CM53" s="81">
        <f t="shared" si="53"/>
        <v>2.5013029437384482E-2</v>
      </c>
      <c r="CN53" s="81">
        <f t="shared" si="53"/>
        <v>2.4857595859447912E-2</v>
      </c>
      <c r="CO53" s="81">
        <f t="shared" si="53"/>
        <v>2.4875437221529184E-2</v>
      </c>
      <c r="CP53" s="81">
        <f t="shared" si="53"/>
        <v>2.5062340777980641E-2</v>
      </c>
      <c r="CQ53" s="81">
        <f t="shared" si="53"/>
        <v>2.5541204139877705E-2</v>
      </c>
      <c r="CR53" s="81">
        <f t="shared" si="53"/>
        <v>2.5884043465263629E-2</v>
      </c>
      <c r="CS53" s="81">
        <f t="shared" si="53"/>
        <v>2.6219426041109939E-2</v>
      </c>
      <c r="CT53" s="81">
        <f t="shared" si="53"/>
        <v>2.6464241028952173E-2</v>
      </c>
      <c r="CU53" s="81">
        <f t="shared" si="53"/>
        <v>2.6827131348214461E-2</v>
      </c>
      <c r="CV53" s="81">
        <f t="shared" si="53"/>
        <v>2.6935614698694543E-2</v>
      </c>
      <c r="CW53" s="81">
        <f t="shared" si="53"/>
        <v>2.7203840760031239E-2</v>
      </c>
      <c r="CX53" s="81">
        <f t="shared" si="53"/>
        <v>2.7425056873368936E-2</v>
      </c>
      <c r="CY53" s="81">
        <f t="shared" si="53"/>
        <v>2.7640616547950136E-2</v>
      </c>
      <c r="CZ53" s="81">
        <f t="shared" si="53"/>
        <v>2.7410980607058377E-2</v>
      </c>
      <c r="DA53" s="81">
        <f t="shared" si="53"/>
        <v>2.7978584688413743E-2</v>
      </c>
      <c r="DB53" s="81">
        <f t="shared" si="53"/>
        <v>2.8691325080064445E-2</v>
      </c>
      <c r="DC53" s="81">
        <f t="shared" si="53"/>
        <v>2.9780126472460422E-2</v>
      </c>
      <c r="DD53" s="81">
        <f t="shared" si="53"/>
        <v>3.092263179738497E-2</v>
      </c>
      <c r="DE53" s="81">
        <f t="shared" si="53"/>
        <v>3.2193516751196416E-2</v>
      </c>
      <c r="DF53" s="81">
        <f t="shared" si="53"/>
        <v>3.3626152554067978E-2</v>
      </c>
      <c r="DG53" s="81">
        <f t="shared" si="53"/>
        <v>3.5557461647999444E-2</v>
      </c>
      <c r="DH53" s="81">
        <f t="shared" si="53"/>
        <v>3.7401690038053159E-2</v>
      </c>
      <c r="DI53" s="81">
        <f t="shared" si="53"/>
        <v>3.8632185710398836E-2</v>
      </c>
      <c r="DJ53" s="81">
        <f t="shared" si="53"/>
        <v>3.971437645263487E-2</v>
      </c>
      <c r="DK53" s="81">
        <f t="shared" si="53"/>
        <v>4.0578176598519589E-2</v>
      </c>
      <c r="DL53" s="81">
        <f t="shared" si="53"/>
        <v>4.1340121423979914E-2</v>
      </c>
      <c r="DM53" s="81">
        <f t="shared" si="53"/>
        <v>4.1930703981102102E-2</v>
      </c>
      <c r="DN53" s="81">
        <f t="shared" si="53"/>
        <v>4.2284154697830534E-2</v>
      </c>
      <c r="DO53" s="81">
        <f t="shared" si="53"/>
        <v>4.2232072404568388E-2</v>
      </c>
      <c r="DP53" s="81">
        <f t="shared" si="53"/>
        <v>4.2949651608014561E-2</v>
      </c>
      <c r="DQ53" s="81">
        <f t="shared" si="53"/>
        <v>4.287574129999272E-2</v>
      </c>
      <c r="DR53" s="81">
        <f t="shared" si="53"/>
        <v>4.2593029401357008E-2</v>
      </c>
      <c r="DS53" s="81">
        <f t="shared" si="53"/>
        <v>4.1940212569466562E-2</v>
      </c>
      <c r="DT53" s="81">
        <f t="shared" si="53"/>
        <v>4.1538745024462198E-2</v>
      </c>
      <c r="DU53" s="81">
        <f t="shared" si="53"/>
        <v>4.0412571598632985E-2</v>
      </c>
      <c r="DV53" s="81">
        <f t="shared" si="53"/>
        <v>3.8987223605619459E-2</v>
      </c>
      <c r="DW53" s="81">
        <f t="shared" si="53"/>
        <v>3.6623325080873848E-2</v>
      </c>
      <c r="DX53" s="81">
        <f t="shared" si="53"/>
        <v>3.4227915009443333E-2</v>
      </c>
      <c r="DY53" s="81">
        <f t="shared" si="53"/>
        <v>3.2469250712844122E-2</v>
      </c>
      <c r="DZ53" s="81">
        <f t="shared" si="53"/>
        <v>3.0847878148402286E-2</v>
      </c>
      <c r="EA53" s="81">
        <f t="shared" ref="EA53:GL53" si="54">IFERROR(((EA20/DZ20)^4-1), "n/a")</f>
        <v>2.8950394062265961E-2</v>
      </c>
      <c r="EB53" s="81">
        <f t="shared" si="54"/>
        <v>2.7529970531513737E-2</v>
      </c>
      <c r="EC53" s="81">
        <f t="shared" si="54"/>
        <v>2.6570538434185442E-2</v>
      </c>
      <c r="ED53" s="81">
        <f t="shared" si="54"/>
        <v>2.5843870343356778E-2</v>
      </c>
      <c r="EE53" s="81">
        <f t="shared" si="54"/>
        <v>2.5982264186075188E-2</v>
      </c>
      <c r="EF53" s="81">
        <f t="shared" si="54"/>
        <v>2.5512284240507555E-2</v>
      </c>
      <c r="EG53" s="81">
        <f t="shared" si="54"/>
        <v>2.5260504793509275E-2</v>
      </c>
      <c r="EH53" s="81">
        <f t="shared" si="54"/>
        <v>2.5161675487846979E-2</v>
      </c>
      <c r="EI53" s="81">
        <f t="shared" si="54"/>
        <v>2.5300977538589509E-2</v>
      </c>
      <c r="EJ53" s="81">
        <f t="shared" si="54"/>
        <v>2.5849499611614979E-2</v>
      </c>
      <c r="EK53" s="81">
        <f t="shared" si="54"/>
        <v>2.5742127651747992E-2</v>
      </c>
      <c r="EL53" s="81">
        <f t="shared" si="54"/>
        <v>2.5402883991231473E-2</v>
      </c>
      <c r="EM53" s="81">
        <f t="shared" si="54"/>
        <v>2.5097987856149473E-2</v>
      </c>
      <c r="EN53" s="81">
        <f t="shared" si="54"/>
        <v>2.4165858880484503E-2</v>
      </c>
      <c r="EO53" s="81">
        <f t="shared" si="54"/>
        <v>2.3392892065309701E-2</v>
      </c>
      <c r="EP53" s="81">
        <f t="shared" si="54"/>
        <v>2.2576298334886724E-2</v>
      </c>
      <c r="EQ53" s="81">
        <f t="shared" si="54"/>
        <v>2.1068968962218326E-2</v>
      </c>
      <c r="ER53" s="81">
        <f t="shared" si="54"/>
        <v>2.0034460194027437E-2</v>
      </c>
      <c r="ES53" s="81">
        <f t="shared" si="54"/>
        <v>1.9377661349301079E-2</v>
      </c>
      <c r="ET53" s="81">
        <f t="shared" si="54"/>
        <v>1.8924100178216774E-2</v>
      </c>
      <c r="EU53" s="81">
        <f t="shared" si="54"/>
        <v>1.8917701221916383E-2</v>
      </c>
      <c r="EV53" s="81">
        <f t="shared" si="54"/>
        <v>1.9103075808458048E-2</v>
      </c>
      <c r="EW53" s="81">
        <f t="shared" si="54"/>
        <v>1.8848408927081284E-2</v>
      </c>
      <c r="EX53" s="81">
        <f t="shared" si="54"/>
        <v>1.8569756810004723E-2</v>
      </c>
      <c r="EY53" s="81">
        <f t="shared" si="54"/>
        <v>1.8402797865249898E-2</v>
      </c>
      <c r="EZ53" s="81">
        <f t="shared" si="54"/>
        <v>1.8264673727502734E-2</v>
      </c>
      <c r="FA53" s="81">
        <f t="shared" si="54"/>
        <v>1.7485023093704477E-2</v>
      </c>
      <c r="FB53" s="81">
        <f t="shared" si="54"/>
        <v>1.6475819944809178E-2</v>
      </c>
      <c r="FC53" s="81">
        <f t="shared" si="54"/>
        <v>1.4843220890623288E-2</v>
      </c>
      <c r="FD53" s="81">
        <f t="shared" si="54"/>
        <v>1.2571570515932606E-2</v>
      </c>
      <c r="FE53" s="81">
        <f t="shared" si="54"/>
        <v>1.1454906581997326E-2</v>
      </c>
      <c r="FF53" s="81">
        <f t="shared" si="54"/>
        <v>1.0558228582958629E-2</v>
      </c>
      <c r="FG53" s="81">
        <f t="shared" si="54"/>
        <v>9.5649572358160739E-3</v>
      </c>
      <c r="FH53" s="81">
        <f t="shared" si="54"/>
        <v>9.3599971643099078E-3</v>
      </c>
      <c r="FI53" s="81">
        <f t="shared" si="54"/>
        <v>9.3641039800438364E-3</v>
      </c>
      <c r="FJ53" s="81">
        <f t="shared" si="54"/>
        <v>9.6271345742131587E-3</v>
      </c>
      <c r="FK53" s="81">
        <f t="shared" si="54"/>
        <v>1.1051860607282027E-2</v>
      </c>
      <c r="FL53" s="81">
        <f t="shared" si="54"/>
        <v>1.1485828391107455E-2</v>
      </c>
      <c r="FM53" s="81">
        <f t="shared" si="54"/>
        <v>1.1967666581660374E-2</v>
      </c>
      <c r="FN53" s="81">
        <f t="shared" si="54"/>
        <v>1.2445345389510809E-2</v>
      </c>
      <c r="FO53" s="81">
        <f t="shared" si="54"/>
        <v>1.2765104768806435E-2</v>
      </c>
      <c r="FP53" s="81">
        <f t="shared" si="54"/>
        <v>1.3464744564812392E-2</v>
      </c>
      <c r="FQ53" s="81">
        <f t="shared" si="54"/>
        <v>1.3903145449812637E-2</v>
      </c>
      <c r="FR53" s="81">
        <f t="shared" si="54"/>
        <v>1.4286299421779836E-2</v>
      </c>
      <c r="FS53" s="81">
        <f t="shared" si="54"/>
        <v>1.4741240931375632E-2</v>
      </c>
      <c r="FT53" s="81">
        <f t="shared" si="54"/>
        <v>1.4888734593469399E-2</v>
      </c>
      <c r="FU53" s="81">
        <f t="shared" si="54"/>
        <v>1.510976413435472E-2</v>
      </c>
      <c r="FV53" s="81">
        <f t="shared" si="54"/>
        <v>1.5328156139672977E-2</v>
      </c>
      <c r="FW53" s="81">
        <f t="shared" si="54"/>
        <v>1.5319503097968257E-2</v>
      </c>
      <c r="FX53" s="81">
        <f t="shared" si="54"/>
        <v>1.5559105375045679E-2</v>
      </c>
      <c r="FY53" s="81">
        <f t="shared" si="54"/>
        <v>1.5845271041800446E-2</v>
      </c>
      <c r="FZ53" s="81">
        <f t="shared" si="54"/>
        <v>1.6127916453655633E-2</v>
      </c>
      <c r="GA53" s="81">
        <f t="shared" si="54"/>
        <v>1.6578970971662388E-2</v>
      </c>
      <c r="GB53" s="81">
        <f t="shared" si="54"/>
        <v>1.7171269697833891E-2</v>
      </c>
      <c r="GC53" s="81">
        <f t="shared" si="54"/>
        <v>1.7317240245683596E-2</v>
      </c>
      <c r="GD53" s="81">
        <f t="shared" si="54"/>
        <v>1.7339678242723311E-2</v>
      </c>
      <c r="GE53" s="81">
        <f t="shared" si="54"/>
        <v>1.7168175130849006E-2</v>
      </c>
      <c r="GF53" s="81">
        <f t="shared" si="54"/>
        <v>1.639721545696804E-2</v>
      </c>
      <c r="GG53" s="81">
        <f t="shared" si="54"/>
        <v>1.6282375205592503E-2</v>
      </c>
      <c r="GH53" s="81">
        <f t="shared" si="54"/>
        <v>1.6264069834928563E-2</v>
      </c>
      <c r="GI53" s="81">
        <f t="shared" si="54"/>
        <v>1.6079439071348789E-2</v>
      </c>
      <c r="GJ53" s="81">
        <f t="shared" si="54"/>
        <v>1.6582955724510962E-2</v>
      </c>
      <c r="GK53" s="81">
        <f t="shared" si="54"/>
        <v>1.7080263827888631E-2</v>
      </c>
      <c r="GL53" s="81">
        <f t="shared" si="54"/>
        <v>1.766518086237423E-2</v>
      </c>
      <c r="GM53" s="81">
        <f t="shared" ref="GM53:GV53" si="55">IFERROR(((GM20/GL20)^4-1), "n/a")</f>
        <v>1.8944536002435841E-2</v>
      </c>
      <c r="GN53" s="81">
        <f t="shared" si="55"/>
        <v>1.9670897288655897E-2</v>
      </c>
      <c r="GO53" s="81" t="str">
        <f t="shared" si="55"/>
        <v>n/a</v>
      </c>
      <c r="GP53" s="81" t="str">
        <f t="shared" si="55"/>
        <v>n/a</v>
      </c>
      <c r="GQ53" s="81" t="str">
        <f t="shared" si="55"/>
        <v>n/a</v>
      </c>
      <c r="GR53" s="81" t="str">
        <f t="shared" si="55"/>
        <v>n/a</v>
      </c>
      <c r="GS53" s="81" t="str">
        <f t="shared" si="55"/>
        <v>n/a</v>
      </c>
      <c r="GT53" s="81" t="str">
        <f t="shared" si="55"/>
        <v>n/a</v>
      </c>
      <c r="GU53" s="81" t="str">
        <f t="shared" si="55"/>
        <v>n/a</v>
      </c>
      <c r="GV53" s="81" t="str">
        <f t="shared" si="55"/>
        <v>n/a</v>
      </c>
    </row>
    <row r="54" spans="1:206">
      <c r="A54" s="7" t="s">
        <v>349</v>
      </c>
      <c r="B54" s="81" t="s">
        <v>206</v>
      </c>
      <c r="C54" s="81" t="str">
        <f t="shared" ref="C54:BN54" si="56">IFERROR(((C19/B19)^4-1), "n/a")</f>
        <v>n/a</v>
      </c>
      <c r="D54" s="81">
        <f t="shared" si="56"/>
        <v>5.6839953567355828E-3</v>
      </c>
      <c r="E54" s="81">
        <f t="shared" si="56"/>
        <v>3.7409833777746204E-2</v>
      </c>
      <c r="F54" s="81">
        <f t="shared" si="56"/>
        <v>-4.2207649737367792E-2</v>
      </c>
      <c r="G54" s="81">
        <f t="shared" si="56"/>
        <v>0.11309959294972804</v>
      </c>
      <c r="H54" s="81">
        <f t="shared" si="56"/>
        <v>2.1874719292473088E-2</v>
      </c>
      <c r="I54" s="81">
        <f t="shared" si="56"/>
        <v>3.3288453738692159E-2</v>
      </c>
      <c r="J54" s="81">
        <f t="shared" si="56"/>
        <v>9.451305679281985E-3</v>
      </c>
      <c r="K54" s="81">
        <f t="shared" si="56"/>
        <v>7.5671090257759754E-2</v>
      </c>
      <c r="L54" s="81">
        <f t="shared" si="56"/>
        <v>9.3870122070090822E-2</v>
      </c>
      <c r="M54" s="81">
        <f t="shared" si="56"/>
        <v>3.8339773792455123E-2</v>
      </c>
      <c r="N54" s="81">
        <f t="shared" si="56"/>
        <v>6.8692178520332714E-2</v>
      </c>
      <c r="O54" s="81">
        <f t="shared" si="56"/>
        <v>0.1027493703739788</v>
      </c>
      <c r="P54" s="81">
        <f t="shared" si="56"/>
        <v>4.424084845700027E-2</v>
      </c>
      <c r="Q54" s="81">
        <f t="shared" si="56"/>
        <v>-2.0872114354242188E-2</v>
      </c>
      <c r="R54" s="81">
        <f t="shared" si="56"/>
        <v>3.8542072948531736E-2</v>
      </c>
      <c r="S54" s="81">
        <f t="shared" si="56"/>
        <v>-3.3985452578816577E-2</v>
      </c>
      <c r="T54" s="81">
        <f t="shared" si="56"/>
        <v>9.5431818980424854E-3</v>
      </c>
      <c r="U54" s="81">
        <f t="shared" si="56"/>
        <v>-3.7273501416113297E-2</v>
      </c>
      <c r="V54" s="81">
        <f t="shared" si="56"/>
        <v>-1.5446040023407881E-2</v>
      </c>
      <c r="W54" s="81">
        <f t="shared" si="56"/>
        <v>-4.7762283428208763E-2</v>
      </c>
      <c r="X54" s="81">
        <f t="shared" si="56"/>
        <v>2.8856916101896113E-2</v>
      </c>
      <c r="Y54" s="81">
        <f t="shared" si="56"/>
        <v>7.0211167383789963E-2</v>
      </c>
      <c r="Z54" s="81">
        <f t="shared" si="56"/>
        <v>5.5011131481446318E-2</v>
      </c>
      <c r="AA54" s="81">
        <f t="shared" si="56"/>
        <v>9.3009082475575378E-2</v>
      </c>
      <c r="AB54" s="81">
        <f t="shared" si="56"/>
        <v>2.9664754065999555E-2</v>
      </c>
      <c r="AC54" s="81">
        <f t="shared" si="56"/>
        <v>2.2161706920338586E-2</v>
      </c>
      <c r="AD54" s="81">
        <f t="shared" si="56"/>
        <v>2.9283719972161393E-2</v>
      </c>
      <c r="AE54" s="81">
        <f t="shared" si="56"/>
        <v>4.8110783271416047E-2</v>
      </c>
      <c r="AF54" s="81">
        <f t="shared" si="56"/>
        <v>8.0067132489592518E-2</v>
      </c>
      <c r="AG54" s="81">
        <f t="shared" si="56"/>
        <v>7.4131807673125882E-2</v>
      </c>
      <c r="AH54" s="81">
        <f t="shared" si="56"/>
        <v>1.2679896008904734E-4</v>
      </c>
      <c r="AI54" s="81">
        <f t="shared" si="56"/>
        <v>1.2803302288794116E-2</v>
      </c>
      <c r="AJ54" s="81">
        <f t="shared" si="56"/>
        <v>0.16376299527037741</v>
      </c>
      <c r="AK54" s="81">
        <f t="shared" si="56"/>
        <v>4.0827188786844104E-2</v>
      </c>
      <c r="AL54" s="81">
        <f t="shared" si="56"/>
        <v>5.4885947764203857E-2</v>
      </c>
      <c r="AM54" s="81">
        <f t="shared" si="56"/>
        <v>7.2113122807886398E-3</v>
      </c>
      <c r="AN54" s="81">
        <f t="shared" si="56"/>
        <v>4.2786407715913466E-3</v>
      </c>
      <c r="AO54" s="81">
        <f t="shared" si="56"/>
        <v>3.0025111625633594E-2</v>
      </c>
      <c r="AP54" s="81">
        <f t="shared" si="56"/>
        <v>1.0038747995244401E-2</v>
      </c>
      <c r="AQ54" s="81">
        <f t="shared" si="56"/>
        <v>1.2617582581492259E-2</v>
      </c>
      <c r="AR54" s="81">
        <f t="shared" si="56"/>
        <v>-7.9858641339194181E-2</v>
      </c>
      <c r="AS54" s="81">
        <f t="shared" si="56"/>
        <v>-4.7698460209518734E-3</v>
      </c>
      <c r="AT54" s="81">
        <f t="shared" si="56"/>
        <v>7.668385131860056E-2</v>
      </c>
      <c r="AU54" s="81">
        <f t="shared" si="56"/>
        <v>8.0707472725957796E-2</v>
      </c>
      <c r="AV54" s="81">
        <f t="shared" si="56"/>
        <v>-2.926866571011566E-2</v>
      </c>
      <c r="AW54" s="81">
        <f t="shared" si="56"/>
        <v>4.8722320401089148E-2</v>
      </c>
      <c r="AX54" s="81">
        <f t="shared" si="56"/>
        <v>-4.28583091396042E-2</v>
      </c>
      <c r="AY54" s="81">
        <f t="shared" si="56"/>
        <v>-6.069358207226716E-2</v>
      </c>
      <c r="AZ54" s="81">
        <f t="shared" si="56"/>
        <v>1.8374245610604856E-2</v>
      </c>
      <c r="BA54" s="81">
        <f t="shared" si="56"/>
        <v>-1.5207187029440794E-2</v>
      </c>
      <c r="BB54" s="81">
        <f t="shared" si="56"/>
        <v>1.5892282486367204E-3</v>
      </c>
      <c r="BC54" s="81">
        <f t="shared" si="56"/>
        <v>5.3736633805518297E-2</v>
      </c>
      <c r="BD54" s="81">
        <f t="shared" si="56"/>
        <v>9.4217765545223209E-2</v>
      </c>
      <c r="BE54" s="81">
        <f t="shared" si="56"/>
        <v>8.2383985664295167E-2</v>
      </c>
      <c r="BF54" s="81">
        <f t="shared" si="56"/>
        <v>8.609839495851368E-2</v>
      </c>
      <c r="BG54" s="81">
        <f t="shared" si="56"/>
        <v>8.0526111115871934E-2</v>
      </c>
      <c r="BH54" s="81">
        <f t="shared" si="56"/>
        <v>7.0924917975162094E-2</v>
      </c>
      <c r="BI54" s="81">
        <f t="shared" si="56"/>
        <v>3.9128509091936658E-2</v>
      </c>
      <c r="BJ54" s="81">
        <f t="shared" si="56"/>
        <v>3.3245106132344659E-2</v>
      </c>
      <c r="BK54" s="81">
        <f t="shared" si="56"/>
        <v>3.9279339521156365E-2</v>
      </c>
      <c r="BL54" s="81">
        <f t="shared" si="56"/>
        <v>3.5692061053484769E-2</v>
      </c>
      <c r="BM54" s="81">
        <f t="shared" si="56"/>
        <v>6.2531711718850858E-2</v>
      </c>
      <c r="BN54" s="81">
        <f t="shared" si="56"/>
        <v>3.0031545097500389E-2</v>
      </c>
      <c r="BO54" s="81">
        <f t="shared" ref="BO54:DZ54" si="57">IFERROR(((BO19/BN19)^4-1), "n/a")</f>
        <v>3.7884801372860322E-2</v>
      </c>
      <c r="BP54" s="81">
        <f t="shared" si="57"/>
        <v>1.8137437958829716E-2</v>
      </c>
      <c r="BQ54" s="81">
        <f t="shared" si="57"/>
        <v>3.8816268439099799E-2</v>
      </c>
      <c r="BR54" s="81">
        <f t="shared" si="57"/>
        <v>2.1665677279068651E-2</v>
      </c>
      <c r="BS54" s="81">
        <f t="shared" si="57"/>
        <v>3.0137330503134052E-2</v>
      </c>
      <c r="BT54" s="81">
        <f t="shared" si="57"/>
        <v>4.3858045015168878E-2</v>
      </c>
      <c r="BU54" s="81">
        <f t="shared" si="57"/>
        <v>3.5157918473793348E-2</v>
      </c>
      <c r="BV54" s="81">
        <f t="shared" si="57"/>
        <v>7.0507708871362373E-2</v>
      </c>
      <c r="BW54" s="81">
        <f t="shared" si="57"/>
        <v>2.0805062384047446E-2</v>
      </c>
      <c r="BX54" s="81">
        <f t="shared" si="57"/>
        <v>5.3582893075010407E-2</v>
      </c>
      <c r="BY54" s="81">
        <f t="shared" si="57"/>
        <v>2.3646817910816686E-2</v>
      </c>
      <c r="BZ54" s="81">
        <f t="shared" si="57"/>
        <v>5.4385171638199115E-2</v>
      </c>
      <c r="CA54" s="81">
        <f t="shared" si="57"/>
        <v>4.1290749906062407E-2</v>
      </c>
      <c r="CB54" s="81">
        <f t="shared" si="57"/>
        <v>3.0896060703334838E-2</v>
      </c>
      <c r="CC54" s="81">
        <f t="shared" si="57"/>
        <v>2.9945612535732691E-2</v>
      </c>
      <c r="CD54" s="81">
        <f t="shared" si="57"/>
        <v>7.9030403151030271E-3</v>
      </c>
      <c r="CE54" s="81">
        <f t="shared" si="57"/>
        <v>4.4450909219403423E-2</v>
      </c>
      <c r="CF54" s="81">
        <f t="shared" si="57"/>
        <v>1.4611944161070811E-2</v>
      </c>
      <c r="CG54" s="81">
        <f t="shared" si="57"/>
        <v>2.6430764662443984E-3</v>
      </c>
      <c r="CH54" s="81">
        <f t="shared" si="57"/>
        <v>-3.5936644525546124E-2</v>
      </c>
      <c r="CI54" s="81">
        <f t="shared" si="57"/>
        <v>-1.8553262294592865E-2</v>
      </c>
      <c r="CJ54" s="81">
        <f t="shared" si="57"/>
        <v>3.1522189178250892E-2</v>
      </c>
      <c r="CK54" s="81">
        <f t="shared" si="57"/>
        <v>2.0364363869517899E-2</v>
      </c>
      <c r="CL54" s="81">
        <f t="shared" si="57"/>
        <v>1.4047495762931295E-2</v>
      </c>
      <c r="CM54" s="81">
        <f t="shared" si="57"/>
        <v>4.8712884863948869E-2</v>
      </c>
      <c r="CN54" s="81">
        <f t="shared" si="57"/>
        <v>4.4091023897582904E-2</v>
      </c>
      <c r="CO54" s="81">
        <f t="shared" si="57"/>
        <v>4.0143547428231896E-2</v>
      </c>
      <c r="CP54" s="81">
        <f t="shared" si="57"/>
        <v>4.2370819697705064E-2</v>
      </c>
      <c r="CQ54" s="81">
        <f t="shared" si="57"/>
        <v>6.7279764908121376E-3</v>
      </c>
      <c r="CR54" s="81">
        <f t="shared" si="57"/>
        <v>2.3470463559681187E-2</v>
      </c>
      <c r="CS54" s="81">
        <f t="shared" si="57"/>
        <v>1.9232271358842201E-2</v>
      </c>
      <c r="CT54" s="81">
        <f t="shared" si="57"/>
        <v>5.5521462693641555E-2</v>
      </c>
      <c r="CU54" s="81">
        <f t="shared" si="57"/>
        <v>3.9416063476152452E-2</v>
      </c>
      <c r="CV54" s="81">
        <f t="shared" si="57"/>
        <v>5.5286686517922456E-2</v>
      </c>
      <c r="CW54" s="81">
        <f t="shared" si="57"/>
        <v>2.3601032463302696E-2</v>
      </c>
      <c r="CX54" s="81">
        <f t="shared" si="57"/>
        <v>4.6618246039500821E-2</v>
      </c>
      <c r="CY54" s="81">
        <f t="shared" si="57"/>
        <v>1.4238193016367084E-2</v>
      </c>
      <c r="CZ54" s="81">
        <f t="shared" si="57"/>
        <v>1.2004038546290063E-2</v>
      </c>
      <c r="DA54" s="81">
        <f t="shared" si="57"/>
        <v>3.4479279756610248E-2</v>
      </c>
      <c r="DB54" s="81">
        <f t="shared" si="57"/>
        <v>2.7431743875812487E-2</v>
      </c>
      <c r="DC54" s="81">
        <f t="shared" si="57"/>
        <v>3.0289189123260396E-2</v>
      </c>
      <c r="DD54" s="81">
        <f t="shared" si="57"/>
        <v>6.8391432677299191E-2</v>
      </c>
      <c r="DE54" s="81">
        <f t="shared" si="57"/>
        <v>3.6382562474287949E-2</v>
      </c>
      <c r="DF54" s="81">
        <f t="shared" si="57"/>
        <v>4.217583700841443E-2</v>
      </c>
      <c r="DG54" s="81">
        <f t="shared" si="57"/>
        <v>2.6080263009873761E-2</v>
      </c>
      <c r="DH54" s="81">
        <f t="shared" si="57"/>
        <v>6.8137145134207877E-2</v>
      </c>
      <c r="DI54" s="81">
        <f t="shared" si="57"/>
        <v>5.0981076112308843E-2</v>
      </c>
      <c r="DJ54" s="81">
        <f t="shared" si="57"/>
        <v>3.4813040946741536E-2</v>
      </c>
      <c r="DK54" s="81">
        <f t="shared" si="57"/>
        <v>4.0585014191699464E-2</v>
      </c>
      <c r="DL54" s="81">
        <f t="shared" si="57"/>
        <v>3.7533707037838093E-2</v>
      </c>
      <c r="DM54" s="81">
        <f t="shared" si="57"/>
        <v>5.1058334428637275E-2</v>
      </c>
      <c r="DN54" s="81">
        <f t="shared" si="57"/>
        <v>6.6223733389396022E-2</v>
      </c>
      <c r="DO54" s="81">
        <f t="shared" si="57"/>
        <v>3.8402104256778369E-2</v>
      </c>
      <c r="DP54" s="81">
        <f t="shared" si="57"/>
        <v>3.1122784580786433E-2</v>
      </c>
      <c r="DQ54" s="81">
        <f t="shared" si="57"/>
        <v>5.3427710229692948E-2</v>
      </c>
      <c r="DR54" s="81">
        <f t="shared" si="57"/>
        <v>6.9733532918211161E-2</v>
      </c>
      <c r="DS54" s="81">
        <f t="shared" si="57"/>
        <v>1.4553505925093191E-2</v>
      </c>
      <c r="DT54" s="81">
        <f t="shared" si="57"/>
        <v>7.5262443832814219E-2</v>
      </c>
      <c r="DU54" s="81">
        <f t="shared" si="57"/>
        <v>5.3599587656587566E-3</v>
      </c>
      <c r="DV54" s="81">
        <f t="shared" si="57"/>
        <v>2.5153403299005062E-2</v>
      </c>
      <c r="DW54" s="81">
        <f t="shared" si="57"/>
        <v>-1.1353623029323301E-2</v>
      </c>
      <c r="DX54" s="81">
        <f t="shared" si="57"/>
        <v>2.3589884120624349E-2</v>
      </c>
      <c r="DY54" s="81">
        <f t="shared" si="57"/>
        <v>-1.6498435711226889E-2</v>
      </c>
      <c r="DZ54" s="81">
        <f t="shared" si="57"/>
        <v>1.0947046235674662E-2</v>
      </c>
      <c r="EA54" s="81">
        <f t="shared" ref="EA54:GL54" si="58">IFERROR(((EA19/DZ19)^4-1), "n/a")</f>
        <v>3.5428710330240865E-2</v>
      </c>
      <c r="EB54" s="81">
        <f t="shared" si="58"/>
        <v>2.4465544356742752E-2</v>
      </c>
      <c r="EC54" s="81">
        <f t="shared" si="58"/>
        <v>1.7895712185639123E-2</v>
      </c>
      <c r="ED54" s="81">
        <f t="shared" si="58"/>
        <v>6.1894793759706968E-3</v>
      </c>
      <c r="EE54" s="81">
        <f t="shared" si="58"/>
        <v>2.2399762279971869E-2</v>
      </c>
      <c r="EF54" s="81">
        <f t="shared" si="58"/>
        <v>3.4829760144891031E-2</v>
      </c>
      <c r="EG54" s="81">
        <f t="shared" si="58"/>
        <v>6.970003954720827E-2</v>
      </c>
      <c r="EH54" s="81">
        <f t="shared" si="58"/>
        <v>4.6702323898299092E-2</v>
      </c>
      <c r="EI54" s="81">
        <f t="shared" si="58"/>
        <v>2.1520927610701124E-2</v>
      </c>
      <c r="EJ54" s="81">
        <f t="shared" si="58"/>
        <v>3.084029363339047E-2</v>
      </c>
      <c r="EK54" s="81">
        <f t="shared" si="58"/>
        <v>3.8363956889875039E-2</v>
      </c>
      <c r="EL54" s="81">
        <f t="shared" si="58"/>
        <v>4.0675238997306185E-2</v>
      </c>
      <c r="EM54" s="81">
        <f t="shared" si="58"/>
        <v>4.5011770532990436E-2</v>
      </c>
      <c r="EN54" s="81">
        <f t="shared" si="58"/>
        <v>1.8596163245967023E-2</v>
      </c>
      <c r="EO54" s="81">
        <f t="shared" si="58"/>
        <v>3.6140584939194254E-2</v>
      </c>
      <c r="EP54" s="81">
        <f t="shared" si="58"/>
        <v>2.5486995079878394E-2</v>
      </c>
      <c r="EQ54" s="81">
        <f t="shared" si="58"/>
        <v>5.4274709725784298E-2</v>
      </c>
      <c r="ER54" s="81">
        <f t="shared" si="58"/>
        <v>9.3863667791918015E-3</v>
      </c>
      <c r="ES54" s="81">
        <f t="shared" si="58"/>
        <v>6.2093917544334687E-3</v>
      </c>
      <c r="ET54" s="81">
        <f t="shared" si="58"/>
        <v>3.4496356047126975E-2</v>
      </c>
      <c r="EU54" s="81">
        <f t="shared" si="58"/>
        <v>9.4530679379261073E-3</v>
      </c>
      <c r="EV54" s="81">
        <f t="shared" si="58"/>
        <v>2.3123894425739477E-2</v>
      </c>
      <c r="EW54" s="81">
        <f t="shared" si="58"/>
        <v>2.1894732081374046E-2</v>
      </c>
      <c r="EX54" s="81">
        <f t="shared" si="58"/>
        <v>2.4554779668130466E-2</v>
      </c>
      <c r="EY54" s="81">
        <f t="shared" si="58"/>
        <v>-2.2794527514841123E-2</v>
      </c>
      <c r="EZ54" s="81">
        <f t="shared" si="58"/>
        <v>2.0809525675684171E-2</v>
      </c>
      <c r="FA54" s="81">
        <f t="shared" si="58"/>
        <v>-2.1485024562197252E-2</v>
      </c>
      <c r="FB54" s="81">
        <f t="shared" si="58"/>
        <v>-8.3782477692413315E-2</v>
      </c>
      <c r="FC54" s="81">
        <f t="shared" si="58"/>
        <v>-4.4160535852538763E-2</v>
      </c>
      <c r="FD54" s="81">
        <f t="shared" si="58"/>
        <v>-5.7411331399159771E-3</v>
      </c>
      <c r="FE54" s="81">
        <f t="shared" si="58"/>
        <v>1.4642863966667363E-2</v>
      </c>
      <c r="FF54" s="81">
        <f t="shared" si="58"/>
        <v>4.4682029315260552E-2</v>
      </c>
      <c r="FG54" s="81">
        <f t="shared" si="58"/>
        <v>1.5457283953580481E-2</v>
      </c>
      <c r="FH54" s="81">
        <f t="shared" si="58"/>
        <v>3.7412604918221959E-2</v>
      </c>
      <c r="FI54" s="81">
        <f t="shared" si="58"/>
        <v>2.9818728698344898E-2</v>
      </c>
      <c r="FJ54" s="81">
        <f t="shared" si="58"/>
        <v>2.0212681226924989E-2</v>
      </c>
      <c r="FK54" s="81">
        <f t="shared" si="58"/>
        <v>-9.5651321891466745E-3</v>
      </c>
      <c r="FL54" s="81">
        <f t="shared" si="58"/>
        <v>2.8896101352338777E-2</v>
      </c>
      <c r="FM54" s="81">
        <f t="shared" si="58"/>
        <v>-1.1116935199469991E-3</v>
      </c>
      <c r="FN54" s="81">
        <f t="shared" si="58"/>
        <v>4.7182182511700033E-2</v>
      </c>
      <c r="FO54" s="81">
        <f t="shared" si="58"/>
        <v>3.1686680767679443E-2</v>
      </c>
      <c r="FP54" s="81">
        <f t="shared" si="58"/>
        <v>1.732220602596013E-2</v>
      </c>
      <c r="FQ54" s="81">
        <f t="shared" si="58"/>
        <v>5.4187845185735828E-3</v>
      </c>
      <c r="FR54" s="81">
        <f t="shared" si="58"/>
        <v>4.5451384530477146E-3</v>
      </c>
      <c r="FS54" s="81">
        <f t="shared" si="58"/>
        <v>3.5919242389998329E-2</v>
      </c>
      <c r="FT54" s="81">
        <f t="shared" si="58"/>
        <v>4.9410706650923064E-3</v>
      </c>
      <c r="FU54" s="81">
        <f t="shared" si="58"/>
        <v>3.1705490026631367E-2</v>
      </c>
      <c r="FV54" s="81">
        <f t="shared" si="58"/>
        <v>3.2298428210899566E-2</v>
      </c>
      <c r="FW54" s="81">
        <f t="shared" si="58"/>
        <v>-1.0019979060685302E-2</v>
      </c>
      <c r="FX54" s="81">
        <f t="shared" si="58"/>
        <v>5.1102399225043671E-2</v>
      </c>
      <c r="FY54" s="81">
        <f t="shared" si="58"/>
        <v>4.9250034552643873E-2</v>
      </c>
      <c r="FZ54" s="81">
        <f t="shared" si="58"/>
        <v>1.8990609970528149E-2</v>
      </c>
      <c r="GA54" s="81">
        <f t="shared" si="58"/>
        <v>3.3317278015641216E-2</v>
      </c>
      <c r="GB54" s="81">
        <f t="shared" si="58"/>
        <v>3.3398442504936954E-2</v>
      </c>
      <c r="GC54" s="81">
        <f t="shared" si="58"/>
        <v>9.6455461446698365E-3</v>
      </c>
      <c r="GD54" s="81">
        <f t="shared" si="58"/>
        <v>3.9970776100357597E-3</v>
      </c>
      <c r="GE54" s="81">
        <f t="shared" si="58"/>
        <v>1.548768690972202E-2</v>
      </c>
      <c r="GF54" s="81">
        <f t="shared" si="58"/>
        <v>2.2813799505932764E-2</v>
      </c>
      <c r="GG54" s="81">
        <f t="shared" si="58"/>
        <v>1.9249342311688622E-2</v>
      </c>
      <c r="GH54" s="81">
        <f t="shared" si="58"/>
        <v>1.7622775092036358E-2</v>
      </c>
      <c r="GI54" s="81">
        <f t="shared" si="58"/>
        <v>1.784174291461138E-2</v>
      </c>
      <c r="GJ54" s="81">
        <f t="shared" si="58"/>
        <v>2.9933343195757578E-2</v>
      </c>
      <c r="GK54" s="81">
        <f t="shared" si="58"/>
        <v>2.8212210659775527E-2</v>
      </c>
      <c r="GL54" s="81">
        <f t="shared" si="58"/>
        <v>2.2930890960969563E-2</v>
      </c>
      <c r="GM54" s="81">
        <f t="shared" ref="GM54:GV54" si="59">IFERROR(((GM19/GL19)^4-1), "n/a")</f>
        <v>2.2175271567696164E-2</v>
      </c>
      <c r="GN54" s="81">
        <f t="shared" si="59"/>
        <v>4.0595013731414387E-2</v>
      </c>
      <c r="GO54" s="81" t="str">
        <f t="shared" si="59"/>
        <v>n/a</v>
      </c>
      <c r="GP54" s="81" t="str">
        <f t="shared" si="59"/>
        <v>n/a</v>
      </c>
      <c r="GQ54" s="81" t="str">
        <f t="shared" si="59"/>
        <v>n/a</v>
      </c>
      <c r="GR54" s="81" t="str">
        <f t="shared" si="59"/>
        <v>n/a</v>
      </c>
      <c r="GS54" s="81" t="str">
        <f t="shared" si="59"/>
        <v>n/a</v>
      </c>
      <c r="GT54" s="81" t="str">
        <f t="shared" si="59"/>
        <v>n/a</v>
      </c>
      <c r="GU54" s="81" t="str">
        <f t="shared" si="59"/>
        <v>n/a</v>
      </c>
      <c r="GV54" s="81" t="str">
        <f t="shared" si="59"/>
        <v>n/a</v>
      </c>
    </row>
    <row r="55" spans="1:206">
      <c r="CE55" s="14"/>
    </row>
    <row r="56" spans="1:206">
      <c r="A56" s="13" t="s">
        <v>192</v>
      </c>
    </row>
    <row r="57" spans="1:206">
      <c r="A57" s="36" t="s">
        <v>350</v>
      </c>
      <c r="B57" s="81" t="s">
        <v>237</v>
      </c>
      <c r="C57" s="81">
        <f t="shared" ref="C57:BN57" si="60">IFERROR(C22/C24, "n/a")</f>
        <v>0.60093226788432275</v>
      </c>
      <c r="D57" s="81">
        <f t="shared" si="60"/>
        <v>0.60108675285741053</v>
      </c>
      <c r="E57" s="81">
        <f t="shared" si="60"/>
        <v>0.60169413497836299</v>
      </c>
      <c r="F57" s="81">
        <f t="shared" si="60"/>
        <v>0.60646702186294332</v>
      </c>
      <c r="G57" s="81">
        <f t="shared" si="60"/>
        <v>0.59830866807610994</v>
      </c>
      <c r="H57" s="81">
        <f t="shared" si="60"/>
        <v>0.59949840006918631</v>
      </c>
      <c r="I57" s="81">
        <f t="shared" si="60"/>
        <v>0.59913390506920272</v>
      </c>
      <c r="J57" s="81">
        <f t="shared" si="60"/>
        <v>0.6063177350247837</v>
      </c>
      <c r="K57" s="81">
        <f t="shared" si="60"/>
        <v>0.60043881033642132</v>
      </c>
      <c r="L57" s="81">
        <f t="shared" si="60"/>
        <v>0.59807327858496517</v>
      </c>
      <c r="M57" s="81">
        <f t="shared" si="60"/>
        <v>0.60111576011157597</v>
      </c>
      <c r="N57" s="81">
        <f t="shared" si="60"/>
        <v>0.60237790653924295</v>
      </c>
      <c r="O57" s="81">
        <f t="shared" si="60"/>
        <v>0.59891107078039929</v>
      </c>
      <c r="P57" s="81">
        <f t="shared" si="60"/>
        <v>0.59445505339840155</v>
      </c>
      <c r="Q57" s="81">
        <f t="shared" si="60"/>
        <v>0.59903752266703869</v>
      </c>
      <c r="R57" s="81">
        <f t="shared" si="60"/>
        <v>0.5919528551107498</v>
      </c>
      <c r="S57" s="81">
        <f t="shared" si="60"/>
        <v>0.59810890557939911</v>
      </c>
      <c r="T57" s="81">
        <f t="shared" si="60"/>
        <v>0.60152931180968561</v>
      </c>
      <c r="U57" s="81">
        <f t="shared" si="60"/>
        <v>0.608525641025641</v>
      </c>
      <c r="V57" s="81">
        <f t="shared" si="60"/>
        <v>0.5995499156091767</v>
      </c>
      <c r="W57" s="81">
        <f t="shared" si="60"/>
        <v>0.60961574160014853</v>
      </c>
      <c r="X57" s="81">
        <f t="shared" si="60"/>
        <v>0.61359646467703854</v>
      </c>
      <c r="Y57" s="81">
        <f t="shared" si="60"/>
        <v>0.61246929465434563</v>
      </c>
      <c r="Z57" s="81">
        <f t="shared" si="60"/>
        <v>0.61085253717788635</v>
      </c>
      <c r="AA57" s="81">
        <f t="shared" si="60"/>
        <v>0.60966767371601216</v>
      </c>
      <c r="AB57" s="81">
        <f t="shared" si="60"/>
        <v>0.60978243265129839</v>
      </c>
      <c r="AC57" s="81">
        <f t="shared" si="60"/>
        <v>0.61422665111841412</v>
      </c>
      <c r="AD57" s="81">
        <f t="shared" si="60"/>
        <v>0.61645039549190928</v>
      </c>
      <c r="AE57" s="81">
        <f t="shared" si="60"/>
        <v>0.61762043648798159</v>
      </c>
      <c r="AF57" s="81">
        <f t="shared" si="60"/>
        <v>0.61092465586847611</v>
      </c>
      <c r="AG57" s="81">
        <f t="shared" si="60"/>
        <v>0.60745810715128634</v>
      </c>
      <c r="AH57" s="81">
        <f t="shared" si="60"/>
        <v>0.61211477151965987</v>
      </c>
      <c r="AI57" s="81">
        <f t="shared" si="60"/>
        <v>0.61471763210459407</v>
      </c>
      <c r="AJ57" s="81">
        <f t="shared" si="60"/>
        <v>0.6053353920054898</v>
      </c>
      <c r="AK57" s="81">
        <f t="shared" si="60"/>
        <v>0.60214604818170436</v>
      </c>
      <c r="AL57" s="81">
        <f t="shared" si="60"/>
        <v>0.59808631757438735</v>
      </c>
      <c r="AM57" s="81">
        <f t="shared" si="60"/>
        <v>0.6004511992400855</v>
      </c>
      <c r="AN57" s="81">
        <f t="shared" si="60"/>
        <v>0.60111145415251621</v>
      </c>
      <c r="AO57" s="81">
        <f t="shared" si="60"/>
        <v>0.60425101214574906</v>
      </c>
      <c r="AP57" s="81">
        <f t="shared" si="60"/>
        <v>0.60758471309519435</v>
      </c>
      <c r="AQ57" s="81">
        <f t="shared" si="60"/>
        <v>0.61018711018711014</v>
      </c>
      <c r="AR57" s="81">
        <f t="shared" si="60"/>
        <v>0.60938728819618215</v>
      </c>
      <c r="AS57" s="81">
        <f t="shared" si="60"/>
        <v>0.61746893050936458</v>
      </c>
      <c r="AT57" s="81">
        <f t="shared" si="60"/>
        <v>0.61357851018220799</v>
      </c>
      <c r="AU57" s="81">
        <f t="shared" si="60"/>
        <v>0.6035785161001217</v>
      </c>
      <c r="AV57" s="81">
        <f t="shared" si="60"/>
        <v>0.60632411067193681</v>
      </c>
      <c r="AW57" s="81">
        <f t="shared" si="60"/>
        <v>0.6005336441145801</v>
      </c>
      <c r="AX57" s="81">
        <f t="shared" si="60"/>
        <v>0.60180443794196536</v>
      </c>
      <c r="AY57" s="81">
        <f t="shared" si="60"/>
        <v>0.61515438414317558</v>
      </c>
      <c r="AZ57" s="81">
        <f t="shared" si="60"/>
        <v>0.61212484993997596</v>
      </c>
      <c r="BA57" s="81">
        <f t="shared" si="60"/>
        <v>0.61958233074889335</v>
      </c>
      <c r="BB57" s="81">
        <f t="shared" si="60"/>
        <v>0.63057661788044439</v>
      </c>
      <c r="BC57" s="81">
        <f t="shared" si="60"/>
        <v>0.62895145966488164</v>
      </c>
      <c r="BD57" s="81">
        <f t="shared" si="60"/>
        <v>0.62853470437018</v>
      </c>
      <c r="BE57" s="81">
        <f t="shared" si="60"/>
        <v>0.62883551989591246</v>
      </c>
      <c r="BF57" s="81">
        <f t="shared" si="60"/>
        <v>0.62521411442274755</v>
      </c>
      <c r="BG57" s="81">
        <f t="shared" si="60"/>
        <v>0.6187661523502469</v>
      </c>
      <c r="BH57" s="81">
        <f t="shared" si="60"/>
        <v>0.61749301675977653</v>
      </c>
      <c r="BI57" s="81">
        <f t="shared" si="60"/>
        <v>0.61540533261513597</v>
      </c>
      <c r="BJ57" s="81">
        <f t="shared" si="60"/>
        <v>0.61750952128428871</v>
      </c>
      <c r="BK57" s="81">
        <f t="shared" si="60"/>
        <v>0.62313838589192005</v>
      </c>
      <c r="BL57" s="81">
        <f t="shared" si="60"/>
        <v>0.62441500384176596</v>
      </c>
      <c r="BM57" s="81">
        <f t="shared" si="60"/>
        <v>0.62781526397373932</v>
      </c>
      <c r="BN57" s="81">
        <f t="shared" si="60"/>
        <v>0.62541346954388966</v>
      </c>
      <c r="BO57" s="81">
        <f t="shared" ref="BO57:DZ57" si="61">IFERROR(BO22/BO24, "n/a")</f>
        <v>0.62636704452183944</v>
      </c>
      <c r="BP57" s="81">
        <f t="shared" si="61"/>
        <v>0.62735132994521814</v>
      </c>
      <c r="BQ57" s="81">
        <f t="shared" si="61"/>
        <v>0.63311413503483294</v>
      </c>
      <c r="BR57" s="81">
        <f t="shared" si="61"/>
        <v>0.63397457918241151</v>
      </c>
      <c r="BS57" s="81">
        <f t="shared" si="61"/>
        <v>0.63180297319046208</v>
      </c>
      <c r="BT57" s="81">
        <f t="shared" si="61"/>
        <v>0.63528359202696527</v>
      </c>
      <c r="BU57" s="81">
        <f t="shared" si="61"/>
        <v>0.6382098841256193</v>
      </c>
      <c r="BV57" s="81">
        <f t="shared" si="61"/>
        <v>0.62917332268370607</v>
      </c>
      <c r="BW57" s="81">
        <f t="shared" si="61"/>
        <v>0.63702842275397176</v>
      </c>
      <c r="BX57" s="81">
        <f t="shared" si="61"/>
        <v>0.63423892100192669</v>
      </c>
      <c r="BY57" s="81">
        <f t="shared" si="61"/>
        <v>0.63638600742030738</v>
      </c>
      <c r="BZ57" s="81">
        <f t="shared" si="61"/>
        <v>0.63607741457542366</v>
      </c>
      <c r="CA57" s="81">
        <f t="shared" si="61"/>
        <v>0.63328071416907072</v>
      </c>
      <c r="CB57" s="81">
        <f t="shared" si="61"/>
        <v>0.63319376391982185</v>
      </c>
      <c r="CC57" s="81">
        <f t="shared" si="61"/>
        <v>0.63373950907750121</v>
      </c>
      <c r="CD57" s="81">
        <f t="shared" si="61"/>
        <v>0.63573566258351888</v>
      </c>
      <c r="CE57" s="81">
        <f t="shared" si="61"/>
        <v>0.63648747594803079</v>
      </c>
      <c r="CF57" s="81">
        <f t="shared" si="61"/>
        <v>0.63479865771812083</v>
      </c>
      <c r="CG57" s="81">
        <f t="shared" si="61"/>
        <v>0.6395072401123838</v>
      </c>
      <c r="CH57" s="81">
        <f t="shared" si="61"/>
        <v>0.6441454194214532</v>
      </c>
      <c r="CI57" s="81">
        <f t="shared" si="61"/>
        <v>0.64183457051961823</v>
      </c>
      <c r="CJ57" s="81">
        <f t="shared" si="61"/>
        <v>0.64092771221988287</v>
      </c>
      <c r="CK57" s="81">
        <f t="shared" si="61"/>
        <v>0.64024557276140459</v>
      </c>
      <c r="CL57" s="81">
        <f t="shared" si="61"/>
        <v>0.63851863676271048</v>
      </c>
      <c r="CM57" s="81">
        <f t="shared" si="61"/>
        <v>0.64440288538605384</v>
      </c>
      <c r="CN57" s="81">
        <f t="shared" si="61"/>
        <v>0.64222352723001785</v>
      </c>
      <c r="CO57" s="81">
        <f t="shared" si="61"/>
        <v>0.64371211890476043</v>
      </c>
      <c r="CP57" s="81">
        <f t="shared" si="61"/>
        <v>0.64471320799904197</v>
      </c>
      <c r="CQ57" s="81">
        <f t="shared" si="61"/>
        <v>0.6463333085667583</v>
      </c>
      <c r="CR57" s="81">
        <f t="shared" si="61"/>
        <v>0.64894476347133911</v>
      </c>
      <c r="CS57" s="81">
        <f t="shared" si="61"/>
        <v>0.65201028755757684</v>
      </c>
      <c r="CT57" s="81">
        <f t="shared" si="61"/>
        <v>0.64911530290716735</v>
      </c>
      <c r="CU57" s="81">
        <f t="shared" si="61"/>
        <v>0.64943716008263419</v>
      </c>
      <c r="CV57" s="81">
        <f t="shared" si="61"/>
        <v>0.64623494183719932</v>
      </c>
      <c r="CW57" s="81">
        <f t="shared" si="61"/>
        <v>0.648306529715868</v>
      </c>
      <c r="CX57" s="81">
        <f t="shared" si="61"/>
        <v>0.64741861494507258</v>
      </c>
      <c r="CY57" s="81">
        <f t="shared" si="61"/>
        <v>0.64639804315169558</v>
      </c>
      <c r="CZ57" s="81">
        <f t="shared" si="61"/>
        <v>0.65078485687903975</v>
      </c>
      <c r="DA57" s="81">
        <f t="shared" si="61"/>
        <v>0.65060977990654811</v>
      </c>
      <c r="DB57" s="81">
        <f t="shared" si="61"/>
        <v>0.65045158634176459</v>
      </c>
      <c r="DC57" s="81">
        <f t="shared" si="61"/>
        <v>0.65204295609074159</v>
      </c>
      <c r="DD57" s="81">
        <f t="shared" si="61"/>
        <v>0.64989791853401058</v>
      </c>
      <c r="DE57" s="81">
        <f t="shared" si="61"/>
        <v>0.64865828762574718</v>
      </c>
      <c r="DF57" s="81">
        <f t="shared" si="61"/>
        <v>0.6480544323107098</v>
      </c>
      <c r="DG57" s="81">
        <f t="shared" si="61"/>
        <v>0.64968251880373562</v>
      </c>
      <c r="DH57" s="81">
        <f t="shared" si="61"/>
        <v>0.64226182091374384</v>
      </c>
      <c r="DI57" s="81">
        <f t="shared" si="61"/>
        <v>0.64404118760677842</v>
      </c>
      <c r="DJ57" s="81">
        <f t="shared" si="61"/>
        <v>0.64609452537674406</v>
      </c>
      <c r="DK57" s="81">
        <f t="shared" si="61"/>
        <v>0.64527152766029439</v>
      </c>
      <c r="DL57" s="81">
        <f t="shared" si="61"/>
        <v>0.65025586140004676</v>
      </c>
      <c r="DM57" s="81">
        <f t="shared" si="61"/>
        <v>0.64979004725307254</v>
      </c>
      <c r="DN57" s="81">
        <f t="shared" si="61"/>
        <v>0.64861200774693351</v>
      </c>
      <c r="DO57" s="81">
        <f t="shared" si="61"/>
        <v>0.64800951440434096</v>
      </c>
      <c r="DP57" s="81">
        <f t="shared" si="61"/>
        <v>0.6536297011822515</v>
      </c>
      <c r="DQ57" s="81">
        <f t="shared" si="61"/>
        <v>0.65368367779051628</v>
      </c>
      <c r="DR57" s="81">
        <f t="shared" si="61"/>
        <v>0.65252439541790419</v>
      </c>
      <c r="DS57" s="81">
        <f t="shared" si="61"/>
        <v>0.66116826120425087</v>
      </c>
      <c r="DT57" s="81">
        <f t="shared" si="61"/>
        <v>0.65453711564546191</v>
      </c>
      <c r="DU57" s="81">
        <f t="shared" si="61"/>
        <v>0.66041977557704612</v>
      </c>
      <c r="DV57" s="81">
        <f t="shared" si="61"/>
        <v>0.66214196762141975</v>
      </c>
      <c r="DW57" s="81">
        <f t="shared" si="61"/>
        <v>0.66714090653018743</v>
      </c>
      <c r="DX57" s="81">
        <f t="shared" si="61"/>
        <v>0.66393968559512362</v>
      </c>
      <c r="DY57" s="81">
        <f t="shared" si="61"/>
        <v>0.6667138529486708</v>
      </c>
      <c r="DZ57" s="81">
        <f t="shared" si="61"/>
        <v>0.6730298396855624</v>
      </c>
      <c r="EA57" s="81">
        <f t="shared" ref="EA57:GL57" si="62">IFERROR(EA22/EA24, "n/a")</f>
        <v>0.6682639725646492</v>
      </c>
      <c r="EB57" s="81">
        <f t="shared" si="62"/>
        <v>0.67033562222303822</v>
      </c>
      <c r="EC57" s="81">
        <f t="shared" si="62"/>
        <v>0.67238289316873023</v>
      </c>
      <c r="ED57" s="81">
        <f t="shared" si="62"/>
        <v>0.67449758388655556</v>
      </c>
      <c r="EE57" s="81">
        <f t="shared" si="62"/>
        <v>0.67562033352707118</v>
      </c>
      <c r="EF57" s="81">
        <f t="shared" si="62"/>
        <v>0.67556506289280382</v>
      </c>
      <c r="EG57" s="81">
        <f t="shared" si="62"/>
        <v>0.67453943444018927</v>
      </c>
      <c r="EH57" s="81">
        <f t="shared" si="62"/>
        <v>0.67051566363335124</v>
      </c>
      <c r="EI57" s="81">
        <f t="shared" si="62"/>
        <v>0.67345346554588004</v>
      </c>
      <c r="EJ57" s="81">
        <f t="shared" si="62"/>
        <v>0.67164918655545458</v>
      </c>
      <c r="EK57" s="81">
        <f t="shared" si="62"/>
        <v>0.67171409296692752</v>
      </c>
      <c r="EL57" s="81">
        <f t="shared" si="62"/>
        <v>0.67284226665814861</v>
      </c>
      <c r="EM57" s="81">
        <f t="shared" si="62"/>
        <v>0.66787866439939514</v>
      </c>
      <c r="EN57" s="81">
        <f t="shared" si="62"/>
        <v>0.67168086754453904</v>
      </c>
      <c r="EO57" s="81">
        <f t="shared" si="62"/>
        <v>0.67330650008749982</v>
      </c>
      <c r="EP57" s="81">
        <f t="shared" si="62"/>
        <v>0.67091949626096026</v>
      </c>
      <c r="EQ57" s="81">
        <f t="shared" si="62"/>
        <v>0.66824219525283202</v>
      </c>
      <c r="ER57" s="81">
        <f t="shared" si="62"/>
        <v>0.6698424704359337</v>
      </c>
      <c r="ES57" s="81">
        <f t="shared" si="62"/>
        <v>0.67301243915630071</v>
      </c>
      <c r="ET57" s="81">
        <f t="shared" si="62"/>
        <v>0.67018351238138651</v>
      </c>
      <c r="EU57" s="81">
        <f t="shared" si="62"/>
        <v>0.67208591979505361</v>
      </c>
      <c r="EV57" s="81">
        <f t="shared" si="62"/>
        <v>0.67059044387584832</v>
      </c>
      <c r="EW57" s="81">
        <f t="shared" si="62"/>
        <v>0.67105607155142755</v>
      </c>
      <c r="EX57" s="81">
        <f t="shared" si="62"/>
        <v>0.67280591220243158</v>
      </c>
      <c r="EY57" s="81">
        <f t="shared" si="62"/>
        <v>0.67806293085796188</v>
      </c>
      <c r="EZ57" s="81">
        <f t="shared" si="62"/>
        <v>0.67898632949694704</v>
      </c>
      <c r="FA57" s="81">
        <f t="shared" si="62"/>
        <v>0.67953246333045725</v>
      </c>
      <c r="FB57" s="81">
        <f t="shared" si="62"/>
        <v>0.67566193894021076</v>
      </c>
      <c r="FC57" s="81">
        <f t="shared" si="62"/>
        <v>0.67776581333148078</v>
      </c>
      <c r="FD57" s="81">
        <f t="shared" si="62"/>
        <v>0.68001588529147428</v>
      </c>
      <c r="FE57" s="81">
        <f t="shared" si="62"/>
        <v>0.6862131855786634</v>
      </c>
      <c r="FF57" s="81">
        <f t="shared" si="62"/>
        <v>0.68068772217664752</v>
      </c>
      <c r="FG57" s="81">
        <f t="shared" si="62"/>
        <v>0.6820343173882919</v>
      </c>
      <c r="FH57" s="81">
        <f t="shared" si="62"/>
        <v>0.67879754255967728</v>
      </c>
      <c r="FI57" s="81">
        <f t="shared" si="62"/>
        <v>0.67776311514002086</v>
      </c>
      <c r="FJ57" s="81">
        <f t="shared" si="62"/>
        <v>0.67913101674452792</v>
      </c>
      <c r="FK57" s="81">
        <f t="shared" si="62"/>
        <v>0.68595690117625507</v>
      </c>
      <c r="FL57" s="81">
        <f t="shared" si="62"/>
        <v>0.68481950413649795</v>
      </c>
      <c r="FM57" s="81">
        <f t="shared" si="62"/>
        <v>0.6866000936383635</v>
      </c>
      <c r="FN57" s="81">
        <f t="shared" si="62"/>
        <v>0.68126483714746944</v>
      </c>
      <c r="FO57" s="81">
        <f t="shared" si="62"/>
        <v>0.68180626474737516</v>
      </c>
      <c r="FP57" s="81">
        <f t="shared" si="62"/>
        <v>0.67884449892584953</v>
      </c>
      <c r="FQ57" s="81">
        <f t="shared" si="62"/>
        <v>0.67749673990601089</v>
      </c>
      <c r="FR57" s="81">
        <f t="shared" si="62"/>
        <v>0.68010074026982259</v>
      </c>
      <c r="FS57" s="81">
        <f t="shared" si="62"/>
        <v>0.67733680957898812</v>
      </c>
      <c r="FT57" s="81">
        <f t="shared" si="62"/>
        <v>0.67554198546691591</v>
      </c>
      <c r="FU57" s="81">
        <f t="shared" si="62"/>
        <v>0.67250885825019135</v>
      </c>
      <c r="FV57" s="81">
        <f t="shared" si="62"/>
        <v>0.67172234547593823</v>
      </c>
      <c r="FW57" s="81">
        <f t="shared" si="62"/>
        <v>0.67672149167685003</v>
      </c>
      <c r="FX57" s="81">
        <f t="shared" si="62"/>
        <v>0.67463186769043604</v>
      </c>
      <c r="FY57" s="81">
        <f t="shared" si="62"/>
        <v>0.67273332656124796</v>
      </c>
      <c r="FZ57" s="81">
        <f t="shared" si="62"/>
        <v>0.67525296409451463</v>
      </c>
      <c r="GA57" s="81">
        <f t="shared" si="62"/>
        <v>0.67308462805502378</v>
      </c>
      <c r="GB57" s="81">
        <f t="shared" si="62"/>
        <v>0.67265782353619119</v>
      </c>
      <c r="GC57" s="81">
        <f t="shared" si="62"/>
        <v>0.67539318426062822</v>
      </c>
      <c r="GD57" s="81">
        <f t="shared" si="62"/>
        <v>0.67804450159089913</v>
      </c>
      <c r="GE57" s="81">
        <f t="shared" si="62"/>
        <v>0.68045151582641195</v>
      </c>
      <c r="GF57" s="81">
        <f t="shared" si="62"/>
        <v>0.68165358597048387</v>
      </c>
      <c r="GG57" s="81">
        <f t="shared" si="62"/>
        <v>0.68326985680546404</v>
      </c>
      <c r="GH57" s="81">
        <f t="shared" si="62"/>
        <v>0.68440187152250875</v>
      </c>
      <c r="GI57" s="81">
        <f t="shared" si="62"/>
        <v>0.68435911619508838</v>
      </c>
      <c r="GJ57" s="81">
        <f t="shared" si="62"/>
        <v>0.68356483514212962</v>
      </c>
      <c r="GK57" s="81">
        <f t="shared" si="62"/>
        <v>0.68200080661217788</v>
      </c>
      <c r="GL57" s="81">
        <f t="shared" si="62"/>
        <v>0.68471848243729772</v>
      </c>
      <c r="GM57" s="81">
        <f t="shared" ref="GM57:GV57" si="63">IFERROR(GM22/GM24, "n/a")</f>
        <v>0.68258070954543193</v>
      </c>
      <c r="GN57" s="81">
        <f t="shared" si="63"/>
        <v>0.6801715476044603</v>
      </c>
      <c r="GO57" s="81" t="str">
        <f t="shared" si="63"/>
        <v>n/a</v>
      </c>
      <c r="GP57" s="81" t="str">
        <f t="shared" si="63"/>
        <v>n/a</v>
      </c>
      <c r="GQ57" s="81" t="str">
        <f t="shared" si="63"/>
        <v>n/a</v>
      </c>
      <c r="GR57" s="81" t="str">
        <f t="shared" si="63"/>
        <v>n/a</v>
      </c>
      <c r="GS57" s="81" t="str">
        <f t="shared" si="63"/>
        <v>n/a</v>
      </c>
      <c r="GT57" s="81" t="str">
        <f t="shared" si="63"/>
        <v>n/a</v>
      </c>
      <c r="GU57" s="81" t="str">
        <f t="shared" si="63"/>
        <v>n/a</v>
      </c>
      <c r="GV57" s="81" t="str">
        <f t="shared" si="63"/>
        <v>n/a</v>
      </c>
    </row>
    <row r="58" spans="1:206">
      <c r="A58" s="7" t="s">
        <v>236</v>
      </c>
      <c r="B58" s="81" t="s">
        <v>217</v>
      </c>
      <c r="C58" s="81" t="str">
        <f t="shared" ref="C58:BN58" ca="1" si="64">IFERROR(C52*C57, "n/a")</f>
        <v>n/a</v>
      </c>
      <c r="D58" s="81" t="str">
        <f t="shared" ca="1" si="64"/>
        <v>n/a</v>
      </c>
      <c r="E58" s="81" t="str">
        <f t="shared" ca="1" si="64"/>
        <v>n/a</v>
      </c>
      <c r="F58" s="81" t="str">
        <f t="shared" ca="1" si="64"/>
        <v>n/a</v>
      </c>
      <c r="G58" s="81" t="str">
        <f t="shared" ca="1" si="64"/>
        <v>n/a</v>
      </c>
      <c r="H58" s="81" t="str">
        <f t="shared" ca="1" si="64"/>
        <v>n/a</v>
      </c>
      <c r="I58" s="81" t="str">
        <f t="shared" ca="1" si="64"/>
        <v>n/a</v>
      </c>
      <c r="J58" s="81" t="str">
        <f t="shared" ca="1" si="64"/>
        <v>n/a</v>
      </c>
      <c r="K58" s="81" t="str">
        <f t="shared" ca="1" si="64"/>
        <v>n/a</v>
      </c>
      <c r="L58" s="81" t="str">
        <f t="shared" ca="1" si="64"/>
        <v>n/a</v>
      </c>
      <c r="M58" s="81" t="str">
        <f t="shared" ca="1" si="64"/>
        <v>n/a</v>
      </c>
      <c r="N58" s="81" t="str">
        <f t="shared" ca="1" si="64"/>
        <v>n/a</v>
      </c>
      <c r="O58" s="81">
        <f t="shared" ca="1" si="64"/>
        <v>-4.6656286718524132E-4</v>
      </c>
      <c r="P58" s="81">
        <f t="shared" ca="1" si="64"/>
        <v>-0.16942227669502005</v>
      </c>
      <c r="Q58" s="81">
        <f t="shared" ca="1" si="64"/>
        <v>1.9606289530730427E-2</v>
      </c>
      <c r="R58" s="81">
        <f t="shared" ca="1" si="64"/>
        <v>-0.57750416803408788</v>
      </c>
      <c r="S58" s="81">
        <f t="shared" ca="1" si="64"/>
        <v>-0.15074502868870751</v>
      </c>
      <c r="T58" s="81">
        <f t="shared" ca="1" si="64"/>
        <v>0.32588979171793853</v>
      </c>
      <c r="U58" s="81">
        <f t="shared" ca="1" si="64"/>
        <v>0.44627456940131432</v>
      </c>
      <c r="V58" s="81">
        <f t="shared" ca="1" si="64"/>
        <v>0.30853421686683741</v>
      </c>
      <c r="W58" s="81">
        <f t="shared" ca="1" si="64"/>
        <v>1.4234176359157884</v>
      </c>
      <c r="X58" s="81">
        <f t="shared" ca="1" si="64"/>
        <v>2.8038049212035414</v>
      </c>
      <c r="Y58" s="81">
        <f t="shared" ca="1" si="64"/>
        <v>1.6246950472990469</v>
      </c>
      <c r="Z58" s="81">
        <f t="shared" ca="1" si="64"/>
        <v>0.67901078424634986</v>
      </c>
      <c r="AA58" s="81">
        <f t="shared" ca="1" si="64"/>
        <v>0.74164175152541201</v>
      </c>
      <c r="AB58" s="81">
        <f t="shared" ca="1" si="64"/>
        <v>-0.33119841002723976</v>
      </c>
      <c r="AC58" s="81">
        <f t="shared" ca="1" si="64"/>
        <v>-1.2293107523418311E-3</v>
      </c>
      <c r="AD58" s="81">
        <f t="shared" ca="1" si="64"/>
        <v>-1.2763720172343425E-2</v>
      </c>
      <c r="AE58" s="81">
        <f t="shared" ca="1" si="64"/>
        <v>-0.27602221810512123</v>
      </c>
      <c r="AF58" s="81">
        <f t="shared" ca="1" si="64"/>
        <v>-0.81166337016839007</v>
      </c>
      <c r="AG58" s="81">
        <f t="shared" ca="1" si="64"/>
        <v>-0.38410659248314505</v>
      </c>
      <c r="AH58" s="81">
        <f t="shared" ca="1" si="64"/>
        <v>-0.29144916090697726</v>
      </c>
      <c r="AI58" s="81">
        <f t="shared" ca="1" si="64"/>
        <v>-0.49313808835316408</v>
      </c>
      <c r="AJ58" s="81">
        <f t="shared" ca="1" si="64"/>
        <v>-0.31803050499946911</v>
      </c>
      <c r="AK58" s="81">
        <f t="shared" ca="1" si="64"/>
        <v>-0.52756347602457587</v>
      </c>
      <c r="AL58" s="81">
        <f t="shared" ca="1" si="64"/>
        <v>-0.41860559793333091</v>
      </c>
      <c r="AM58" s="81">
        <f t="shared" ca="1" si="64"/>
        <v>-0.40311143964918938</v>
      </c>
      <c r="AN58" s="81">
        <f t="shared" ca="1" si="64"/>
        <v>-0.19528814039531636</v>
      </c>
      <c r="AO58" s="81">
        <f t="shared" ca="1" si="64"/>
        <v>0.10583959298405517</v>
      </c>
      <c r="AP58" s="81">
        <f t="shared" ca="1" si="64"/>
        <v>-7.3447674333425783E-3</v>
      </c>
      <c r="AQ58" s="81">
        <f t="shared" ca="1" si="64"/>
        <v>0.37212304269858054</v>
      </c>
      <c r="AR58" s="81">
        <f t="shared" ca="1" si="64"/>
        <v>2.3549540451686972E-3</v>
      </c>
      <c r="AS58" s="81">
        <f t="shared" ca="1" si="64"/>
        <v>1.0257583016058929</v>
      </c>
      <c r="AT58" s="81">
        <f t="shared" ca="1" si="64"/>
        <v>0.76864830963585695</v>
      </c>
      <c r="AU58" s="81">
        <f t="shared" ca="1" si="64"/>
        <v>-3.70974174435287E-2</v>
      </c>
      <c r="AV58" s="81">
        <f t="shared" ca="1" si="64"/>
        <v>-0.20896044984553919</v>
      </c>
      <c r="AW58" s="81">
        <f t="shared" ca="1" si="64"/>
        <v>-0.27351517224771021</v>
      </c>
      <c r="AX58" s="81">
        <f t="shared" ca="1" si="64"/>
        <v>-0.18277570691841813</v>
      </c>
      <c r="AY58" s="81">
        <f t="shared" ca="1" si="64"/>
        <v>0.23050088493809012</v>
      </c>
      <c r="AZ58" s="81">
        <f t="shared" ca="1" si="64"/>
        <v>0.1612658697903033</v>
      </c>
      <c r="BA58" s="81">
        <f t="shared" ca="1" si="64"/>
        <v>0.52517344919275089</v>
      </c>
      <c r="BB58" s="81">
        <f t="shared" ca="1" si="64"/>
        <v>1.2067229468783383</v>
      </c>
      <c r="BC58" s="81">
        <f t="shared" ca="1" si="64"/>
        <v>1.1100229959282899</v>
      </c>
      <c r="BD58" s="81">
        <f t="shared" ca="1" si="64"/>
        <v>1.0027494089921583</v>
      </c>
      <c r="BE58" s="81">
        <f t="shared" ca="1" si="64"/>
        <v>0.6811152317802156</v>
      </c>
      <c r="BF58" s="81">
        <f t="shared" ca="1" si="64"/>
        <v>5.4552525773517574E-2</v>
      </c>
      <c r="BG58" s="81">
        <f t="shared" ca="1" si="64"/>
        <v>-0.35661229576326703</v>
      </c>
      <c r="BH58" s="81">
        <f t="shared" ca="1" si="64"/>
        <v>-0.40595269348203367</v>
      </c>
      <c r="BI58" s="81">
        <f t="shared" ca="1" si="64"/>
        <v>-0.45288145977689659</v>
      </c>
      <c r="BJ58" s="81">
        <f t="shared" ca="1" si="64"/>
        <v>-0.39578087595905548</v>
      </c>
      <c r="BK58" s="81">
        <f t="shared" ca="1" si="64"/>
        <v>-0.51681478252124236</v>
      </c>
      <c r="BL58" s="81">
        <f t="shared" ca="1" si="64"/>
        <v>-7.7608310658769997E-2</v>
      </c>
      <c r="BM58" s="81">
        <f t="shared" ca="1" si="64"/>
        <v>-4.8864565945905915E-2</v>
      </c>
      <c r="BN58" s="81">
        <f t="shared" ca="1" si="64"/>
        <v>-0.67522969464632787</v>
      </c>
      <c r="BO58" s="81">
        <f t="shared" ref="BO58:DZ58" ca="1" si="65">IFERROR(BO52*BO57, "n/a")</f>
        <v>-0.21665157350373712</v>
      </c>
      <c r="BP58" s="81">
        <f t="shared" ca="1" si="65"/>
        <v>-0.12222534132300555</v>
      </c>
      <c r="BQ58" s="81">
        <f t="shared" ca="1" si="65"/>
        <v>0.1649355112893332</v>
      </c>
      <c r="BR58" s="81">
        <f t="shared" ca="1" si="65"/>
        <v>-0.18488313302700224</v>
      </c>
      <c r="BS58" s="81">
        <f t="shared" ca="1" si="65"/>
        <v>1.7770792474015421E-2</v>
      </c>
      <c r="BT58" s="81">
        <f t="shared" ca="1" si="65"/>
        <v>-0.49218785685562805</v>
      </c>
      <c r="BU58" s="81">
        <f t="shared" ca="1" si="65"/>
        <v>-0.32728950639313087</v>
      </c>
      <c r="BV58" s="81">
        <f t="shared" ca="1" si="65"/>
        <v>-0.35937077178900678</v>
      </c>
      <c r="BW58" s="81">
        <f t="shared" ca="1" si="65"/>
        <v>-6.1899603191006902E-2</v>
      </c>
      <c r="BX58" s="81">
        <f t="shared" ca="1" si="65"/>
        <v>-0.18868942446730472</v>
      </c>
      <c r="BY58" s="81">
        <f t="shared" ca="1" si="65"/>
        <v>-5.1919359414226054E-2</v>
      </c>
      <c r="BZ58" s="81">
        <f t="shared" ca="1" si="65"/>
        <v>-5.8562351406136463E-2</v>
      </c>
      <c r="CA58" s="81">
        <f t="shared" ca="1" si="65"/>
        <v>-0.3761835317899091</v>
      </c>
      <c r="CB58" s="81">
        <f t="shared" ca="1" si="65"/>
        <v>-3.4195026018804558E-2</v>
      </c>
      <c r="CC58" s="81">
        <f t="shared" ca="1" si="65"/>
        <v>1.3272018366286909E-2</v>
      </c>
      <c r="CD58" s="81">
        <f t="shared" ca="1" si="65"/>
        <v>0.15568592497996034</v>
      </c>
      <c r="CE58" s="81">
        <f t="shared" ca="1" si="65"/>
        <v>0.29441229711041544</v>
      </c>
      <c r="CF58" s="81">
        <f t="shared" ca="1" si="65"/>
        <v>8.5522531430838419E-2</v>
      </c>
      <c r="CG58" s="81">
        <f t="shared" ca="1" si="65"/>
        <v>0.23655804934155789</v>
      </c>
      <c r="CH58" s="81">
        <f t="shared" ca="1" si="65"/>
        <v>0.16075824982136458</v>
      </c>
      <c r="CI58" s="81">
        <f t="shared" ca="1" si="65"/>
        <v>0.45644906886397701</v>
      </c>
      <c r="CJ58" s="81">
        <f t="shared" ca="1" si="65"/>
        <v>0.8780056695564199</v>
      </c>
      <c r="CK58" s="81">
        <f t="shared" ca="1" si="65"/>
        <v>0.71355540866868117</v>
      </c>
      <c r="CL58" s="81">
        <f t="shared" ca="1" si="65"/>
        <v>0.67879358137452683</v>
      </c>
      <c r="CM58" s="81">
        <f t="shared" ca="1" si="65"/>
        <v>1.2099964577696996</v>
      </c>
      <c r="CN58" s="81">
        <f t="shared" ca="1" si="65"/>
        <v>0.79696983151906731</v>
      </c>
      <c r="CO58" s="81">
        <f t="shared" ca="1" si="65"/>
        <v>0.86741885727431955</v>
      </c>
      <c r="CP58" s="81">
        <f t="shared" ca="1" si="65"/>
        <v>0.54075199193494483</v>
      </c>
      <c r="CQ58" s="81">
        <f t="shared" ca="1" si="65"/>
        <v>0.33264147214373907</v>
      </c>
      <c r="CR58" s="81">
        <f t="shared" ca="1" si="65"/>
        <v>0.15317490156714406</v>
      </c>
      <c r="CS58" s="81">
        <f t="shared" ca="1" si="65"/>
        <v>5.5927407889824594E-2</v>
      </c>
      <c r="CT58" s="81">
        <f t="shared" ca="1" si="65"/>
        <v>-7.5758686694394436E-2</v>
      </c>
      <c r="CU58" s="81">
        <f t="shared" ca="1" si="65"/>
        <v>-0.16793112598347337</v>
      </c>
      <c r="CV58" s="81">
        <f t="shared" ca="1" si="65"/>
        <v>-0.28824789700816295</v>
      </c>
      <c r="CW58" s="81">
        <f t="shared" ca="1" si="65"/>
        <v>-0.33842027919642131</v>
      </c>
      <c r="CX58" s="81">
        <f t="shared" ca="1" si="65"/>
        <v>-7.6292474806509802E-2</v>
      </c>
      <c r="CY58" s="81">
        <f t="shared" ca="1" si="65"/>
        <v>-0.20854924176282058</v>
      </c>
      <c r="CZ58" s="81">
        <f t="shared" ca="1" si="65"/>
        <v>-2.5629688794273461E-2</v>
      </c>
      <c r="DA58" s="81">
        <f t="shared" ca="1" si="65"/>
        <v>1.9499704579244149E-2</v>
      </c>
      <c r="DB58" s="81">
        <f t="shared" ca="1" si="65"/>
        <v>-0.25728313061850672</v>
      </c>
      <c r="DC58" s="81">
        <f t="shared" ca="1" si="65"/>
        <v>-0.27243967783101347</v>
      </c>
      <c r="DD58" s="81">
        <f t="shared" ca="1" si="65"/>
        <v>-0.18168076153331203</v>
      </c>
      <c r="DE58" s="81">
        <f t="shared" ca="1" si="65"/>
        <v>-0.34880165421373593</v>
      </c>
      <c r="DF58" s="81">
        <f t="shared" ca="1" si="65"/>
        <v>-0.13889919003125969</v>
      </c>
      <c r="DG58" s="81">
        <f t="shared" ca="1" si="65"/>
        <v>-0.42539515590207194</v>
      </c>
      <c r="DH58" s="81">
        <f t="shared" ca="1" si="65"/>
        <v>-0.75467852120426659</v>
      </c>
      <c r="DI58" s="81">
        <f t="shared" ca="1" si="65"/>
        <v>-0.45209244265079629</v>
      </c>
      <c r="DJ58" s="81">
        <f t="shared" ca="1" si="65"/>
        <v>-0.52182326794605749</v>
      </c>
      <c r="DK58" s="81">
        <f t="shared" ca="1" si="65"/>
        <v>-0.69113437232926467</v>
      </c>
      <c r="DL58" s="81">
        <f t="shared" ca="1" si="65"/>
        <v>-0.41912926567029152</v>
      </c>
      <c r="DM58" s="81">
        <f t="shared" ca="1" si="65"/>
        <v>-0.53929196055006412</v>
      </c>
      <c r="DN58" s="81">
        <f t="shared" ca="1" si="65"/>
        <v>-0.45515785939264064</v>
      </c>
      <c r="DO58" s="81">
        <f t="shared" ca="1" si="65"/>
        <v>-0.36996852695267518</v>
      </c>
      <c r="DP58" s="81">
        <f t="shared" ca="1" si="65"/>
        <v>-0.15171895171840041</v>
      </c>
      <c r="DQ58" s="81">
        <f t="shared" ca="1" si="65"/>
        <v>-0.18186605905669623</v>
      </c>
      <c r="DR58" s="81">
        <f t="shared" ca="1" si="65"/>
        <v>-0.18065194399750489</v>
      </c>
      <c r="DS58" s="81">
        <f t="shared" ca="1" si="65"/>
        <v>-0.34206622826566058</v>
      </c>
      <c r="DT58" s="81">
        <f t="shared" ca="1" si="65"/>
        <v>-0.245719153038677</v>
      </c>
      <c r="DU58" s="81">
        <f t="shared" ca="1" si="65"/>
        <v>-2.8054817695546377E-2</v>
      </c>
      <c r="DV58" s="81">
        <f t="shared" ca="1" si="65"/>
        <v>1.3129044306887498E-3</v>
      </c>
      <c r="DW58" s="81">
        <f t="shared" ca="1" si="65"/>
        <v>8.8606001648814617E-2</v>
      </c>
      <c r="DX58" s="81">
        <f t="shared" ca="1" si="65"/>
        <v>0.1517042958150481</v>
      </c>
      <c r="DY58" s="81">
        <f t="shared" ca="1" si="65"/>
        <v>1.120366032036008</v>
      </c>
      <c r="DZ58" s="81">
        <f t="shared" ca="1" si="65"/>
        <v>1.1735711604627865</v>
      </c>
      <c r="EA58" s="81">
        <f t="shared" ref="EA58:GL58" ca="1" si="66">IFERROR(EA52*EA57, "n/a")</f>
        <v>1.1105195335473639</v>
      </c>
      <c r="EB58" s="81">
        <f t="shared" ca="1" si="66"/>
        <v>1.6252218910512835</v>
      </c>
      <c r="EC58" s="81">
        <f t="shared" ca="1" si="66"/>
        <v>1.3893888210610872</v>
      </c>
      <c r="ED58" s="81">
        <f t="shared" ca="1" si="66"/>
        <v>1.1007628487818335</v>
      </c>
      <c r="EE58" s="81">
        <f t="shared" ca="1" si="66"/>
        <v>1.1647537381136945</v>
      </c>
      <c r="EF58" s="81">
        <f t="shared" ca="1" si="66"/>
        <v>1.0719044129793676</v>
      </c>
      <c r="EG58" s="81">
        <f t="shared" ca="1" si="66"/>
        <v>0.94602211503149658</v>
      </c>
      <c r="EH58" s="81">
        <f t="shared" ca="1" si="66"/>
        <v>0.6356514832126009</v>
      </c>
      <c r="EI58" s="81">
        <f t="shared" ca="1" si="66"/>
        <v>0.32237930993404101</v>
      </c>
      <c r="EJ58" s="81">
        <f t="shared" ca="1" si="66"/>
        <v>0.25798648942714858</v>
      </c>
      <c r="EK58" s="81">
        <f t="shared" ca="1" si="66"/>
        <v>-4.8916589480018187E-3</v>
      </c>
      <c r="EL58" s="81">
        <f t="shared" ca="1" si="66"/>
        <v>1.3592390551499106E-2</v>
      </c>
      <c r="EM58" s="81">
        <f t="shared" ca="1" si="66"/>
        <v>-0.47301911431360733</v>
      </c>
      <c r="EN58" s="81">
        <f t="shared" ca="1" si="66"/>
        <v>-0.44467153147329685</v>
      </c>
      <c r="EO58" s="81">
        <f t="shared" ca="1" si="66"/>
        <v>-0.40458288413235255</v>
      </c>
      <c r="EP58" s="81">
        <f t="shared" ca="1" si="66"/>
        <v>-0.49765625201349062</v>
      </c>
      <c r="EQ58" s="81">
        <f t="shared" ca="1" si="66"/>
        <v>-0.53501593684629023</v>
      </c>
      <c r="ER58" s="81">
        <f t="shared" ca="1" si="66"/>
        <v>-0.60272809480807743</v>
      </c>
      <c r="ES58" s="81">
        <f t="shared" ca="1" si="66"/>
        <v>-0.30611078222078414</v>
      </c>
      <c r="ET58" s="81">
        <f t="shared" ca="1" si="66"/>
        <v>-0.40265757392049534</v>
      </c>
      <c r="EU58" s="81">
        <f t="shared" ca="1" si="66"/>
        <v>-0.29730419208184311</v>
      </c>
      <c r="EV58" s="81">
        <f t="shared" ca="1" si="66"/>
        <v>-0.35697935741053566</v>
      </c>
      <c r="EW58" s="81">
        <f t="shared" ca="1" si="66"/>
        <v>-9.802935227144062E-2</v>
      </c>
      <c r="EX58" s="81">
        <f t="shared" ca="1" si="66"/>
        <v>8.2327969523117842E-2</v>
      </c>
      <c r="EY58" s="81">
        <f t="shared" ca="1" si="66"/>
        <v>2.4699587700016748E-2</v>
      </c>
      <c r="EZ58" s="81">
        <f t="shared" ca="1" si="66"/>
        <v>2.1308150576694351</v>
      </c>
      <c r="FA58" s="81">
        <f t="shared" ca="1" si="66"/>
        <v>0.89862220271904814</v>
      </c>
      <c r="FB58" s="81">
        <f t="shared" ca="1" si="66"/>
        <v>0.79235476693193008</v>
      </c>
      <c r="FC58" s="81">
        <f t="shared" ca="1" si="66"/>
        <v>2.476884572734646</v>
      </c>
      <c r="FD58" s="81">
        <f t="shared" ca="1" si="66"/>
        <v>1.5243681331273318</v>
      </c>
      <c r="FE58" s="81">
        <f t="shared" ca="1" si="66"/>
        <v>2.5072157520776233</v>
      </c>
      <c r="FF58" s="81">
        <f t="shared" ca="1" si="66"/>
        <v>2.3083602694197443</v>
      </c>
      <c r="FG58" s="81">
        <f t="shared" ca="1" si="66"/>
        <v>2.2156461579381559</v>
      </c>
      <c r="FH58" s="81">
        <f t="shared" ca="1" si="66"/>
        <v>1.3525917708260715</v>
      </c>
      <c r="FI58" s="81">
        <f t="shared" ca="1" si="66"/>
        <v>1.3046723390846113</v>
      </c>
      <c r="FJ58" s="81">
        <f t="shared" ca="1" si="66"/>
        <v>1.0631243431911861</v>
      </c>
      <c r="FK58" s="81">
        <f t="shared" ca="1" si="66"/>
        <v>-0.23960999154171936</v>
      </c>
      <c r="FL58" s="81">
        <f t="shared" ca="1" si="66"/>
        <v>-0.4411355072739635</v>
      </c>
      <c r="FM58" s="81">
        <f t="shared" ca="1" si="66"/>
        <v>-0.58895767545989808</v>
      </c>
      <c r="FN58" s="81">
        <f t="shared" ca="1" si="66"/>
        <v>-0.61358829593625031</v>
      </c>
      <c r="FO58" s="81">
        <f t="shared" ca="1" si="66"/>
        <v>-0.72636809633012722</v>
      </c>
      <c r="FP58" s="81">
        <f t="shared" ca="1" si="66"/>
        <v>-0.56666550228075374</v>
      </c>
      <c r="FQ58" s="81">
        <f t="shared" ca="1" si="66"/>
        <v>-0.44352518716112305</v>
      </c>
      <c r="FR58" s="81">
        <f t="shared" ca="1" si="66"/>
        <v>-0.54907345549036657</v>
      </c>
      <c r="FS58" s="81">
        <f t="shared" ca="1" si="66"/>
        <v>-0.87798742508210992</v>
      </c>
      <c r="FT58" s="81">
        <f t="shared" ca="1" si="66"/>
        <v>-0.87700872421749843</v>
      </c>
      <c r="FU58" s="81">
        <f t="shared" ca="1" si="66"/>
        <v>-0.43016793139424275</v>
      </c>
      <c r="FV58" s="81">
        <f t="shared" ca="1" si="66"/>
        <v>-0.51493978433513821</v>
      </c>
      <c r="FW58" s="81">
        <f t="shared" ca="1" si="66"/>
        <v>-0.68239084774406411</v>
      </c>
      <c r="FX58" s="81">
        <f t="shared" ca="1" si="66"/>
        <v>-0.43797925718670305</v>
      </c>
      <c r="FY58" s="81">
        <f t="shared" ca="1" si="66"/>
        <v>-0.31497678089017467</v>
      </c>
      <c r="FZ58" s="81">
        <f ca="1">IFERROR(FZ52*FZ57, "n/a")</f>
        <v>-0.20447877007936174</v>
      </c>
      <c r="GA58" s="81">
        <f t="shared" ca="1" si="66"/>
        <v>-1.0764673367708836E-2</v>
      </c>
      <c r="GB58" s="81">
        <f t="shared" ca="1" si="66"/>
        <v>-3.0547575688846692E-2</v>
      </c>
      <c r="GC58" s="81">
        <f t="shared" ca="1" si="66"/>
        <v>-6.6627742760371589E-2</v>
      </c>
      <c r="GD58" s="81">
        <f t="shared" ca="1" si="66"/>
        <v>-1.8405712309459414E-2</v>
      </c>
      <c r="GE58" s="81">
        <f t="shared" ca="1" si="66"/>
        <v>7.096018386687844E-2</v>
      </c>
      <c r="GF58" s="81">
        <f t="shared" ca="1" si="66"/>
        <v>3.8084797702367786E-2</v>
      </c>
      <c r="GG58" s="81">
        <f t="shared" ca="1" si="66"/>
        <v>-7.8528346245321054E-2</v>
      </c>
      <c r="GH58" s="81">
        <f t="shared" ca="1" si="66"/>
        <v>-1.5652335087636769E-2</v>
      </c>
      <c r="GI58" s="81">
        <f t="shared" ca="1" si="66"/>
        <v>7.5730151856568576E-2</v>
      </c>
      <c r="GJ58" s="81">
        <f t="shared" ca="1" si="66"/>
        <v>7.1499882096952197E-2</v>
      </c>
      <c r="GK58" s="81">
        <f t="shared" ca="1" si="66"/>
        <v>5.0351313813063264E-2</v>
      </c>
      <c r="GL58" s="81">
        <f t="shared" ca="1" si="66"/>
        <v>4.0521369243030306E-2</v>
      </c>
      <c r="GM58" s="81">
        <f ca="1">IFERROR(GM52*GM57, "n/a")</f>
        <v>0.14353846623410452</v>
      </c>
      <c r="GN58" s="81">
        <f ca="1">IFERROR(GN52*GN57, "n/a")</f>
        <v>0.27206771717741662</v>
      </c>
      <c r="GO58" s="81" t="str">
        <f t="shared" ref="GO58:GV58" ca="1" si="67">IFERROR(GO52*GO57, "n/a")</f>
        <v>n/a</v>
      </c>
      <c r="GP58" s="81" t="str">
        <f t="shared" ca="1" si="67"/>
        <v>n/a</v>
      </c>
      <c r="GQ58" s="81" t="str">
        <f t="shared" ca="1" si="67"/>
        <v>n/a</v>
      </c>
      <c r="GR58" s="81" t="str">
        <f t="shared" ca="1" si="67"/>
        <v>n/a</v>
      </c>
      <c r="GS58" s="81" t="str">
        <f t="shared" ca="1" si="67"/>
        <v>n/a</v>
      </c>
      <c r="GT58" s="81" t="str">
        <f t="shared" ca="1" si="67"/>
        <v>n/a</v>
      </c>
      <c r="GU58" s="81" t="str">
        <f t="shared" ca="1" si="67"/>
        <v>n/a</v>
      </c>
      <c r="GV58" s="81" t="str">
        <f t="shared" ca="1" si="67"/>
        <v>n/a</v>
      </c>
    </row>
    <row r="59" spans="1:206" s="31" customFormat="1">
      <c r="A59" s="30" t="s">
        <v>342</v>
      </c>
      <c r="B59" s="31" t="s">
        <v>343</v>
      </c>
      <c r="C59" s="31" t="str">
        <f t="shared" ref="C59:BN59" ca="1" si="68">IFERROR(C58+C25, "n/a")</f>
        <v>n/a</v>
      </c>
      <c r="D59" s="31" t="str">
        <f t="shared" ca="1" si="68"/>
        <v>n/a</v>
      </c>
      <c r="E59" s="31" t="str">
        <f t="shared" ca="1" si="68"/>
        <v>n/a</v>
      </c>
      <c r="F59" s="31" t="str">
        <f t="shared" ca="1" si="68"/>
        <v>n/a</v>
      </c>
      <c r="G59" s="31" t="str">
        <f t="shared" ca="1" si="68"/>
        <v>n/a</v>
      </c>
      <c r="H59" s="31" t="str">
        <f t="shared" ca="1" si="68"/>
        <v>n/a</v>
      </c>
      <c r="I59" s="31" t="str">
        <f t="shared" ca="1" si="68"/>
        <v>n/a</v>
      </c>
      <c r="J59" s="31" t="str">
        <f t="shared" ca="1" si="68"/>
        <v>n/a</v>
      </c>
      <c r="K59" s="31" t="str">
        <f t="shared" ca="1" si="68"/>
        <v>n/a</v>
      </c>
      <c r="L59" s="31" t="str">
        <f t="shared" ca="1" si="68"/>
        <v>n/a</v>
      </c>
      <c r="M59" s="31" t="str">
        <f t="shared" ca="1" si="68"/>
        <v>n/a</v>
      </c>
      <c r="N59" s="31" t="str">
        <f t="shared" ca="1" si="68"/>
        <v>n/a</v>
      </c>
      <c r="O59" s="31">
        <f t="shared" ca="1" si="68"/>
        <v>0.8395334371328147</v>
      </c>
      <c r="P59" s="31">
        <f t="shared" ca="1" si="68"/>
        <v>-0.75942227669502005</v>
      </c>
      <c r="Q59" s="31">
        <f t="shared" ca="1" si="68"/>
        <v>-0.9803937104692696</v>
      </c>
      <c r="R59" s="31">
        <f t="shared" ca="1" si="68"/>
        <v>5.2495831965912121E-2</v>
      </c>
      <c r="S59" s="31">
        <f t="shared" ca="1" si="68"/>
        <v>1.3692549713112925</v>
      </c>
      <c r="T59" s="31">
        <f t="shared" ca="1" si="68"/>
        <v>0.75588979171793858</v>
      </c>
      <c r="U59" s="31">
        <f t="shared" ca="1" si="68"/>
        <v>0.64627456940131434</v>
      </c>
      <c r="V59" s="31">
        <f t="shared" ca="1" si="68"/>
        <v>0.75853421686683742</v>
      </c>
      <c r="W59" s="31">
        <f t="shared" ca="1" si="68"/>
        <v>2.4534176359157884</v>
      </c>
      <c r="X59" s="31">
        <f t="shared" ca="1" si="68"/>
        <v>2.0638049212035412</v>
      </c>
      <c r="Y59" s="31">
        <f t="shared" ca="1" si="68"/>
        <v>3.3746950472990469</v>
      </c>
      <c r="Z59" s="31">
        <f t="shared" ca="1" si="68"/>
        <v>1.4990107842463498</v>
      </c>
      <c r="AA59" s="31">
        <f t="shared" ca="1" si="68"/>
        <v>0.92164175152541206</v>
      </c>
      <c r="AB59" s="31">
        <f t="shared" ca="1" si="68"/>
        <v>-1.3011984100272398</v>
      </c>
      <c r="AC59" s="31">
        <f t="shared" ca="1" si="68"/>
        <v>-0.24122931075234183</v>
      </c>
      <c r="AD59" s="31">
        <f t="shared" ca="1" si="68"/>
        <v>-3.2763720172343427E-2</v>
      </c>
      <c r="AE59" s="31">
        <f t="shared" ca="1" si="68"/>
        <v>0.48397778189487878</v>
      </c>
      <c r="AF59" s="31">
        <f t="shared" ca="1" si="68"/>
        <v>-1.6633701683900215E-3</v>
      </c>
      <c r="AG59" s="31">
        <f t="shared" ca="1" si="68"/>
        <v>-3.4106592483145071E-2</v>
      </c>
      <c r="AH59" s="31">
        <f t="shared" ca="1" si="68"/>
        <v>-0.52144916090697724</v>
      </c>
      <c r="AI59" s="31">
        <f t="shared" ca="1" si="68"/>
        <v>-0.52313808835316411</v>
      </c>
      <c r="AJ59" s="31">
        <f t="shared" ca="1" si="68"/>
        <v>1.8119694950005307</v>
      </c>
      <c r="AK59" s="31">
        <f t="shared" ca="1" si="68"/>
        <v>0.20243652397542411</v>
      </c>
      <c r="AL59" s="31">
        <f t="shared" ca="1" si="68"/>
        <v>0.31139440206666907</v>
      </c>
      <c r="AM59" s="31">
        <f t="shared" ca="1" si="68"/>
        <v>-1.1931114396491895</v>
      </c>
      <c r="AN59" s="31">
        <f t="shared" ca="1" si="68"/>
        <v>0.57471185960468363</v>
      </c>
      <c r="AO59" s="31">
        <f t="shared" ca="1" si="68"/>
        <v>0.34583959298405514</v>
      </c>
      <c r="AP59" s="31">
        <f t="shared" ca="1" si="68"/>
        <v>0.51265523256665746</v>
      </c>
      <c r="AQ59" s="31">
        <f t="shared" ca="1" si="68"/>
        <v>1.5521230426985806</v>
      </c>
      <c r="AR59" s="31">
        <f t="shared" ca="1" si="68"/>
        <v>0.18235495404516869</v>
      </c>
      <c r="AS59" s="31">
        <f t="shared" ca="1" si="68"/>
        <v>-0.12424169839410704</v>
      </c>
      <c r="AT59" s="31">
        <f t="shared" ca="1" si="68"/>
        <v>0.76864830963585695</v>
      </c>
      <c r="AU59" s="31">
        <f t="shared" ca="1" si="68"/>
        <v>1.0729025825564713</v>
      </c>
      <c r="AV59" s="31">
        <f t="shared" ca="1" si="68"/>
        <v>-4.8960449845539183E-2</v>
      </c>
      <c r="AW59" s="31">
        <f t="shared" ca="1" si="68"/>
        <v>-0.53351517224771028</v>
      </c>
      <c r="AX59" s="31">
        <f t="shared" ca="1" si="68"/>
        <v>0.86722429308158189</v>
      </c>
      <c r="AY59" s="31">
        <f t="shared" ca="1" si="68"/>
        <v>0.18050088493809013</v>
      </c>
      <c r="AZ59" s="31">
        <f t="shared" ca="1" si="68"/>
        <v>0.5012658697903033</v>
      </c>
      <c r="BA59" s="31">
        <f t="shared" ca="1" si="68"/>
        <v>1.2051734491927508</v>
      </c>
      <c r="BB59" s="31">
        <f t="shared" ca="1" si="68"/>
        <v>2.5067229468783383</v>
      </c>
      <c r="BC59" s="31">
        <f t="shared" ca="1" si="68"/>
        <v>1.92002299592829</v>
      </c>
      <c r="BD59" s="31">
        <f t="shared" ca="1" si="68"/>
        <v>1.7327494089921582</v>
      </c>
      <c r="BE59" s="31">
        <f t="shared" ca="1" si="68"/>
        <v>2.1711152317802158</v>
      </c>
      <c r="BF59" s="31">
        <f t="shared" ca="1" si="68"/>
        <v>-1.2454474742264825</v>
      </c>
      <c r="BG59" s="31">
        <f t="shared" ca="1" si="68"/>
        <v>0.56338770423673301</v>
      </c>
      <c r="BH59" s="31">
        <f t="shared" ca="1" si="68"/>
        <v>1.4140473065179664</v>
      </c>
      <c r="BI59" s="31">
        <f t="shared" ca="1" si="68"/>
        <v>0.23711854022310336</v>
      </c>
      <c r="BJ59" s="31">
        <f t="shared" ca="1" si="68"/>
        <v>1.3442191240409445</v>
      </c>
      <c r="BK59" s="31">
        <f t="shared" ca="1" si="68"/>
        <v>0.40318521747875768</v>
      </c>
      <c r="BL59" s="31">
        <f t="shared" ca="1" si="68"/>
        <v>1.7723916893412301</v>
      </c>
      <c r="BM59" s="31">
        <f t="shared" ca="1" si="68"/>
        <v>1.881135434054094</v>
      </c>
      <c r="BN59" s="31">
        <f t="shared" ca="1" si="68"/>
        <v>-0.32522969464632789</v>
      </c>
      <c r="BO59" s="31">
        <f t="shared" ref="BO59:DZ59" ca="1" si="69">IFERROR(BO58+BO25, "n/a")</f>
        <v>0.44334842649626294</v>
      </c>
      <c r="BP59" s="31">
        <f t="shared" ca="1" si="69"/>
        <v>1.6277746586769943</v>
      </c>
      <c r="BQ59" s="31">
        <f t="shared" ca="1" si="69"/>
        <v>2.0349355112893335</v>
      </c>
      <c r="BR59" s="31">
        <f t="shared" ca="1" si="69"/>
        <v>-0.51488313302700228</v>
      </c>
      <c r="BS59" s="31">
        <f t="shared" ca="1" si="69"/>
        <v>0.55777079247401551</v>
      </c>
      <c r="BT59" s="31">
        <f t="shared" ca="1" si="69"/>
        <v>0.20781214314437191</v>
      </c>
      <c r="BU59" s="31">
        <f t="shared" ca="1" si="69"/>
        <v>-0.19728950639313086</v>
      </c>
      <c r="BV59" s="31">
        <f t="shared" ca="1" si="69"/>
        <v>0.97062922821099329</v>
      </c>
      <c r="BW59" s="31">
        <f t="shared" ca="1" si="69"/>
        <v>-0.731899603191007</v>
      </c>
      <c r="BX59" s="31">
        <f t="shared" ca="1" si="69"/>
        <v>0.10131057553269526</v>
      </c>
      <c r="BY59" s="31">
        <f t="shared" ca="1" si="69"/>
        <v>-2.1919359414226056E-2</v>
      </c>
      <c r="BZ59" s="31">
        <f t="shared" ca="1" si="69"/>
        <v>1.5614376485938637</v>
      </c>
      <c r="CA59" s="31">
        <f t="shared" ca="1" si="69"/>
        <v>-0.71618353178990912</v>
      </c>
      <c r="CB59" s="31">
        <f t="shared" ca="1" si="69"/>
        <v>1.2258049739811954</v>
      </c>
      <c r="CC59" s="31">
        <f t="shared" ca="1" si="69"/>
        <v>0.76327201836628689</v>
      </c>
      <c r="CD59" s="31">
        <f t="shared" ca="1" si="69"/>
        <v>0.5756859249799603</v>
      </c>
      <c r="CE59" s="31">
        <f t="shared" ca="1" si="69"/>
        <v>1.6244122971104156</v>
      </c>
      <c r="CF59" s="31">
        <f t="shared" ca="1" si="69"/>
        <v>0.21552253143083844</v>
      </c>
      <c r="CG59" s="31">
        <f t="shared" ca="1" si="69"/>
        <v>0.36655804934155789</v>
      </c>
      <c r="CH59" s="31">
        <f t="shared" ca="1" si="69"/>
        <v>0.7107582498213646</v>
      </c>
      <c r="CI59" s="31">
        <f t="shared" ca="1" si="69"/>
        <v>0.94644906886397706</v>
      </c>
      <c r="CJ59" s="31">
        <f t="shared" ca="1" si="69"/>
        <v>1.2280056695564199</v>
      </c>
      <c r="CK59" s="31">
        <f t="shared" ca="1" si="69"/>
        <v>0.48355540866868119</v>
      </c>
      <c r="CL59" s="31">
        <f t="shared" ca="1" si="69"/>
        <v>6.8793581374526847E-2</v>
      </c>
      <c r="CM59" s="31">
        <f t="shared" ca="1" si="69"/>
        <v>1.9799964577696996</v>
      </c>
      <c r="CN59" s="31">
        <f t="shared" ca="1" si="69"/>
        <v>0.65696983151906729</v>
      </c>
      <c r="CO59" s="31">
        <f t="shared" ca="1" si="69"/>
        <v>1.4174188572743196</v>
      </c>
      <c r="CP59" s="31">
        <f t="shared" ca="1" si="69"/>
        <v>0.55075199193494484</v>
      </c>
      <c r="CQ59" s="31">
        <f t="shared" ca="1" si="69"/>
        <v>-0.67735852785626094</v>
      </c>
      <c r="CR59" s="31">
        <f t="shared" ca="1" si="69"/>
        <v>0.16317490156714407</v>
      </c>
      <c r="CS59" s="31">
        <f t="shared" ca="1" si="69"/>
        <v>0.1659274078898246</v>
      </c>
      <c r="CT59" s="31">
        <f t="shared" ca="1" si="69"/>
        <v>0.21424131330560553</v>
      </c>
      <c r="CU59" s="31">
        <f t="shared" ca="1" si="69"/>
        <v>-1.1379311259834735</v>
      </c>
      <c r="CV59" s="31">
        <f t="shared" ca="1" si="69"/>
        <v>0.11175210299183708</v>
      </c>
      <c r="CW59" s="31">
        <f t="shared" ca="1" si="69"/>
        <v>0.96157972080357879</v>
      </c>
      <c r="CX59" s="31">
        <f t="shared" ca="1" si="69"/>
        <v>-0.73629247480650983</v>
      </c>
      <c r="CY59" s="31">
        <f t="shared" ca="1" si="69"/>
        <v>7.1450758237179446E-2</v>
      </c>
      <c r="CZ59" s="31">
        <f t="shared" ca="1" si="69"/>
        <v>0.23437031120572654</v>
      </c>
      <c r="DA59" s="31">
        <f t="shared" ca="1" si="69"/>
        <v>-0.17050029542075584</v>
      </c>
      <c r="DB59" s="31">
        <f t="shared" ca="1" si="69"/>
        <v>-1.0372831306185066</v>
      </c>
      <c r="DC59" s="31">
        <f t="shared" ca="1" si="69"/>
        <v>0.23756032216898654</v>
      </c>
      <c r="DD59" s="31">
        <f t="shared" ca="1" si="69"/>
        <v>0.77831923846668793</v>
      </c>
      <c r="DE59" s="31">
        <f t="shared" ca="1" si="69"/>
        <v>-0.33880165421373593</v>
      </c>
      <c r="DF59" s="31">
        <f t="shared" ca="1" si="69"/>
        <v>0.3811008099687403</v>
      </c>
      <c r="DG59" s="31">
        <f t="shared" ca="1" si="69"/>
        <v>-0.805395155902072</v>
      </c>
      <c r="DH59" s="31">
        <f t="shared" ca="1" si="69"/>
        <v>0.20532147879573337</v>
      </c>
      <c r="DI59" s="31">
        <f t="shared" ca="1" si="69"/>
        <v>-0.11209244265079626</v>
      </c>
      <c r="DJ59" s="31">
        <f t="shared" ca="1" si="69"/>
        <v>-0.15182326794605749</v>
      </c>
      <c r="DK59" s="31">
        <f t="shared" ca="1" si="69"/>
        <v>-0.94113437232926467</v>
      </c>
      <c r="DL59" s="31">
        <f t="shared" ca="1" si="69"/>
        <v>0.83087073432970848</v>
      </c>
      <c r="DM59" s="31">
        <f t="shared" ca="1" si="69"/>
        <v>2.0708039449935933E-2</v>
      </c>
      <c r="DN59" s="31">
        <f t="shared" ca="1" si="69"/>
        <v>-5.1578593926406291E-3</v>
      </c>
      <c r="DO59" s="31">
        <f t="shared" ca="1" si="69"/>
        <v>0.13003147304732482</v>
      </c>
      <c r="DP59" s="31">
        <f t="shared" ca="1" si="69"/>
        <v>0.12828104828159961</v>
      </c>
      <c r="DQ59" s="31">
        <f t="shared" ca="1" si="69"/>
        <v>0.69813394094330383</v>
      </c>
      <c r="DR59" s="31">
        <f t="shared" ca="1" si="69"/>
        <v>0.96934805600249496</v>
      </c>
      <c r="DS59" s="31">
        <f t="shared" ca="1" si="69"/>
        <v>-0.85206622826566059</v>
      </c>
      <c r="DT59" s="31">
        <f t="shared" ca="1" si="69"/>
        <v>0.474280846961323</v>
      </c>
      <c r="DU59" s="31">
        <f t="shared" ca="1" si="69"/>
        <v>-0.33805481769554635</v>
      </c>
      <c r="DV59" s="31">
        <f t="shared" ca="1" si="69"/>
        <v>0.43131290443068876</v>
      </c>
      <c r="DW59" s="31">
        <f t="shared" ca="1" si="69"/>
        <v>1.1886060016488147</v>
      </c>
      <c r="DX59" s="31">
        <f t="shared" ca="1" si="69"/>
        <v>1.4217042958150481</v>
      </c>
      <c r="DY59" s="31">
        <f t="shared" ca="1" si="69"/>
        <v>1.040366032036008</v>
      </c>
      <c r="DZ59" s="31">
        <f t="shared" ca="1" si="69"/>
        <v>2.3835711604627865</v>
      </c>
      <c r="EA59" s="31">
        <f t="shared" ref="EA59:GK59" ca="1" si="70">IFERROR(EA58+EA25, "n/a")</f>
        <v>2.4005195335473637</v>
      </c>
      <c r="EB59" s="31">
        <f t="shared" ca="1" si="70"/>
        <v>2.2052218910512833</v>
      </c>
      <c r="EC59" s="31">
        <f t="shared" ca="1" si="70"/>
        <v>1.7893888210610873</v>
      </c>
      <c r="ED59" s="31">
        <f t="shared" ca="1" si="70"/>
        <v>1.6907628487818336</v>
      </c>
      <c r="EE59" s="31">
        <f t="shared" ca="1" si="70"/>
        <v>1.2547537381136946</v>
      </c>
      <c r="EF59" s="31">
        <f t="shared" ca="1" si="70"/>
        <v>1.8119044129793676</v>
      </c>
      <c r="EG59" s="31">
        <f t="shared" ca="1" si="70"/>
        <v>1.1460221150314966</v>
      </c>
      <c r="EH59" s="31">
        <f t="shared" ca="1" si="70"/>
        <v>1.1156514832126008</v>
      </c>
      <c r="EI59" s="31">
        <f t="shared" ca="1" si="70"/>
        <v>0.66237930993404104</v>
      </c>
      <c r="EJ59" s="31">
        <f t="shared" ca="1" si="70"/>
        <v>0.4679864894271486</v>
      </c>
      <c r="EK59" s="31">
        <f t="shared" ca="1" si="70"/>
        <v>0.14510834105199819</v>
      </c>
      <c r="EL59" s="31">
        <f t="shared" ca="1" si="70"/>
        <v>-1.6407609448500893E-2</v>
      </c>
      <c r="EM59" s="31">
        <f t="shared" ca="1" si="70"/>
        <v>-7.3019114313607303E-2</v>
      </c>
      <c r="EN59" s="31">
        <f t="shared" ca="1" si="70"/>
        <v>-0.48467153147329683</v>
      </c>
      <c r="EO59" s="31">
        <f t="shared" ca="1" si="70"/>
        <v>-0.15458288413235255</v>
      </c>
      <c r="EP59" s="31">
        <f t="shared" ca="1" si="70"/>
        <v>-0.44765625201349063</v>
      </c>
      <c r="EQ59" s="31">
        <f t="shared" ca="1" si="70"/>
        <v>0.42498406315370973</v>
      </c>
      <c r="ER59" s="31">
        <f t="shared" ca="1" si="70"/>
        <v>-0.63272809480807746</v>
      </c>
      <c r="ES59" s="31">
        <f t="shared" ca="1" si="70"/>
        <v>-0.41611078222078413</v>
      </c>
      <c r="ET59" s="31">
        <f t="shared" ca="1" si="70"/>
        <v>0.23734242607950468</v>
      </c>
      <c r="EU59" s="31">
        <f t="shared" ca="1" si="70"/>
        <v>-0.16730419208184311</v>
      </c>
      <c r="EV59" s="31">
        <f t="shared" ca="1" si="70"/>
        <v>0.35302064258946431</v>
      </c>
      <c r="EW59" s="31">
        <f t="shared" ca="1" si="70"/>
        <v>0.25197064772855937</v>
      </c>
      <c r="EX59" s="31">
        <f t="shared" ca="1" si="70"/>
        <v>0.68232796952311781</v>
      </c>
      <c r="EY59" s="31">
        <f t="shared" ca="1" si="70"/>
        <v>0.19469958770001677</v>
      </c>
      <c r="EZ59" s="31">
        <f t="shared" ca="1" si="70"/>
        <v>2.8108150576694353</v>
      </c>
      <c r="FA59" s="31">
        <f t="shared" ca="1" si="70"/>
        <v>1.5386222027190481</v>
      </c>
      <c r="FB59" s="31">
        <f t="shared" ca="1" si="70"/>
        <v>1.3423547669319302</v>
      </c>
      <c r="FC59" s="31">
        <f t="shared" ca="1" si="70"/>
        <v>3.3968845727346459</v>
      </c>
      <c r="FD59" s="31">
        <f t="shared" ca="1" si="70"/>
        <v>2.744368133127332</v>
      </c>
      <c r="FE59" s="31">
        <f t="shared" ca="1" si="70"/>
        <v>2.7372157520776232</v>
      </c>
      <c r="FF59" s="31">
        <f t="shared" ca="1" si="70"/>
        <v>2.4783602694197442</v>
      </c>
      <c r="FG59" s="31">
        <f t="shared" ca="1" si="70"/>
        <v>1.8856461579381558</v>
      </c>
      <c r="FH59" s="31">
        <f t="shared" ca="1" si="70"/>
        <v>1.6525917708260716</v>
      </c>
      <c r="FI59" s="31">
        <f t="shared" ca="1" si="70"/>
        <v>0.73467233908461138</v>
      </c>
      <c r="FJ59" s="31">
        <f t="shared" ca="1" si="70"/>
        <v>0.54312434319118608</v>
      </c>
      <c r="FK59" s="31">
        <f t="shared" ca="1" si="70"/>
        <v>-1.2496099915417194</v>
      </c>
      <c r="FL59" s="31">
        <f t="shared" ca="1" si="70"/>
        <v>-0.9911355072739636</v>
      </c>
      <c r="FM59" s="31">
        <f t="shared" ca="1" si="70"/>
        <v>-1.7489576754598981</v>
      </c>
      <c r="FN59" s="31">
        <f t="shared" ca="1" si="70"/>
        <v>-0.65358829593625034</v>
      </c>
      <c r="FO59" s="31">
        <f t="shared" ca="1" si="70"/>
        <v>-1.0663680963301272</v>
      </c>
      <c r="FP59" s="31">
        <f t="shared" ca="1" si="70"/>
        <v>-0.97666550228075377</v>
      </c>
      <c r="FQ59" s="31">
        <f t="shared" ca="1" si="70"/>
        <v>-0.5635251871611231</v>
      </c>
      <c r="FR59" s="31">
        <f t="shared" ca="1" si="70"/>
        <v>-1.3090734554903665</v>
      </c>
      <c r="FS59" s="31">
        <f t="shared" ca="1" si="70"/>
        <v>-1.55798742508211</v>
      </c>
      <c r="FT59" s="31">
        <f t="shared" ca="1" si="70"/>
        <v>-1.0070087242174983</v>
      </c>
      <c r="FU59" s="31">
        <f t="shared" ca="1" si="70"/>
        <v>-0.83016793139424272</v>
      </c>
      <c r="FV59" s="31">
        <f t="shared" ca="1" si="70"/>
        <v>-1.0949397843351383</v>
      </c>
      <c r="FW59" s="31">
        <f t="shared" ca="1" si="70"/>
        <v>-0.94239084774406412</v>
      </c>
      <c r="FX59" s="31">
        <f t="shared" ca="1" si="70"/>
        <v>-0.43797925718670305</v>
      </c>
      <c r="FY59" s="31">
        <f t="shared" ca="1" si="70"/>
        <v>0.19502321910982534</v>
      </c>
      <c r="FZ59" s="31">
        <f t="shared" ca="1" si="70"/>
        <v>-0.27447877007936172</v>
      </c>
      <c r="GA59" s="31">
        <f t="shared" ca="1" si="70"/>
        <v>0.38923532663229121</v>
      </c>
      <c r="GB59" s="31">
        <f t="shared" ca="1" si="70"/>
        <v>0.66945242431115326</v>
      </c>
      <c r="GC59" s="31">
        <f t="shared" ca="1" si="70"/>
        <v>0.26337225723962843</v>
      </c>
      <c r="GD59" s="31">
        <f t="shared" ca="1" si="70"/>
        <v>0.10159428769054057</v>
      </c>
      <c r="GE59" s="31">
        <f t="shared" ca="1" si="70"/>
        <v>0.67096018386687839</v>
      </c>
      <c r="GF59" s="31">
        <f t="shared" ca="1" si="70"/>
        <v>-0.11191520229763222</v>
      </c>
      <c r="GG59" s="31">
        <f t="shared" ca="1" si="70"/>
        <v>9.1471653754678958E-2</v>
      </c>
      <c r="GH59" s="31">
        <f t="shared" ca="1" si="70"/>
        <v>1.434766491236323E-2</v>
      </c>
      <c r="GI59" s="31">
        <f t="shared" ca="1" si="70"/>
        <v>-5.4269848143431429E-2</v>
      </c>
      <c r="GJ59" s="31">
        <f t="shared" ca="1" si="70"/>
        <v>8.1499882096952192E-2</v>
      </c>
      <c r="GK59" s="31">
        <f t="shared" ca="1" si="70"/>
        <v>-0.12964868618693673</v>
      </c>
      <c r="GL59" s="31">
        <f ca="1">IFERROR(GL58+GL25, "n/a")</f>
        <v>0.45052136924303027</v>
      </c>
      <c r="GM59" s="31">
        <f ca="1">IFERROR(GM58+GM25, "n/a")</f>
        <v>0.41353846623410451</v>
      </c>
      <c r="GN59" s="31">
        <f ca="1">IFERROR(GN58+GN25, "n/a")</f>
        <v>0.64206771717741662</v>
      </c>
      <c r="GO59" s="31" t="str">
        <f t="shared" ref="GO59:GV59" ca="1" si="71">IFERROR(GO58+GO25, "n/a")</f>
        <v>n/a</v>
      </c>
      <c r="GP59" s="31" t="str">
        <f t="shared" ca="1" si="71"/>
        <v>n/a</v>
      </c>
      <c r="GQ59" s="31" t="str">
        <f t="shared" ca="1" si="71"/>
        <v>n/a</v>
      </c>
      <c r="GR59" s="31" t="str">
        <f t="shared" ca="1" si="71"/>
        <v>n/a</v>
      </c>
      <c r="GS59" s="31" t="str">
        <f t="shared" ca="1" si="71"/>
        <v>n/a</v>
      </c>
      <c r="GT59" s="31" t="str">
        <f t="shared" ca="1" si="71"/>
        <v>n/a</v>
      </c>
      <c r="GU59" s="31" t="str">
        <f t="shared" ca="1" si="71"/>
        <v>n/a</v>
      </c>
      <c r="GV59" s="31" t="str">
        <f t="shared" ca="1" si="71"/>
        <v>n/a</v>
      </c>
    </row>
    <row r="60" spans="1:206" s="31" customFormat="1">
      <c r="A60" s="30"/>
      <c r="CE60" s="32"/>
      <c r="CF60" s="32"/>
      <c r="CG60" s="32"/>
      <c r="CH60" s="32"/>
      <c r="CI60" s="32"/>
      <c r="CJ60" s="32"/>
      <c r="CK60" s="32"/>
      <c r="CL60" s="32"/>
      <c r="CM60" s="32"/>
      <c r="CN60" s="32"/>
      <c r="CO60" s="32"/>
      <c r="CP60" s="32"/>
    </row>
    <row r="61" spans="1:206">
      <c r="A61" s="13" t="s">
        <v>204</v>
      </c>
    </row>
    <row r="62" spans="1:206">
      <c r="A62" s="7" t="s">
        <v>207</v>
      </c>
      <c r="B62" s="81" t="s">
        <v>205</v>
      </c>
      <c r="C62" s="81">
        <f t="shared" ref="C62:BN62" si="72">C26/C24</f>
        <v>0.23582572298325721</v>
      </c>
      <c r="D62" s="81">
        <f t="shared" si="72"/>
        <v>0.23337080756979575</v>
      </c>
      <c r="E62" s="81">
        <f t="shared" si="72"/>
        <v>0.23441672037565603</v>
      </c>
      <c r="F62" s="81">
        <f t="shared" si="72"/>
        <v>0.23764468124196217</v>
      </c>
      <c r="G62" s="81">
        <f t="shared" si="72"/>
        <v>0.23070824524312894</v>
      </c>
      <c r="H62" s="81">
        <f t="shared" si="72"/>
        <v>0.23013058894750499</v>
      </c>
      <c r="I62" s="81">
        <f t="shared" si="72"/>
        <v>0.22909060032266282</v>
      </c>
      <c r="J62" s="81">
        <f t="shared" si="72"/>
        <v>0.22859783247920695</v>
      </c>
      <c r="K62" s="81">
        <f t="shared" si="72"/>
        <v>0.22931903136681295</v>
      </c>
      <c r="L62" s="81">
        <f t="shared" si="72"/>
        <v>0.22623183828174351</v>
      </c>
      <c r="M62" s="81">
        <f t="shared" si="72"/>
        <v>0.22028513869518057</v>
      </c>
      <c r="N62" s="81">
        <f t="shared" si="72"/>
        <v>0.21950485363834749</v>
      </c>
      <c r="O62" s="81">
        <f t="shared" si="72"/>
        <v>0.21749546279491835</v>
      </c>
      <c r="P62" s="81">
        <f t="shared" si="72"/>
        <v>0.21408869085508167</v>
      </c>
      <c r="Q62" s="81">
        <f t="shared" si="72"/>
        <v>0.21216348165713489</v>
      </c>
      <c r="R62" s="81">
        <f t="shared" si="72"/>
        <v>0.21174558016663281</v>
      </c>
      <c r="S62" s="81">
        <f t="shared" si="72"/>
        <v>0.21767703862660945</v>
      </c>
      <c r="T62" s="81">
        <f t="shared" si="72"/>
        <v>0.2189399385661068</v>
      </c>
      <c r="U62" s="81">
        <f t="shared" si="72"/>
        <v>0.22224358974358974</v>
      </c>
      <c r="V62" s="81">
        <f t="shared" si="72"/>
        <v>0.22454210164405825</v>
      </c>
      <c r="W62" s="81">
        <f t="shared" si="72"/>
        <v>0.22900810593403875</v>
      </c>
      <c r="X62" s="81">
        <f t="shared" si="72"/>
        <v>0.22604273866456806</v>
      </c>
      <c r="Y62" s="81">
        <f t="shared" si="72"/>
        <v>0.22540648029009241</v>
      </c>
      <c r="Z62" s="81">
        <f t="shared" si="72"/>
        <v>0.22454308093994779</v>
      </c>
      <c r="AA62" s="81">
        <f t="shared" si="72"/>
        <v>0.22043394671793465</v>
      </c>
      <c r="AB62" s="81">
        <f t="shared" si="72"/>
        <v>0.2164876099983804</v>
      </c>
      <c r="AC62" s="81">
        <f t="shared" si="72"/>
        <v>0.21387681543517439</v>
      </c>
      <c r="AD62" s="81">
        <f t="shared" si="72"/>
        <v>0.2123765703355219</v>
      </c>
      <c r="AE62" s="81">
        <f t="shared" si="72"/>
        <v>0.21180730161922962</v>
      </c>
      <c r="AF62" s="81">
        <f t="shared" si="72"/>
        <v>0.20983510871151317</v>
      </c>
      <c r="AG62" s="81">
        <f t="shared" si="72"/>
        <v>0.20675005900401228</v>
      </c>
      <c r="AH62" s="81">
        <f t="shared" si="72"/>
        <v>0.20639467726285632</v>
      </c>
      <c r="AI62" s="81">
        <f t="shared" si="72"/>
        <v>0.2054657708371164</v>
      </c>
      <c r="AJ62" s="81">
        <f t="shared" si="72"/>
        <v>0.20256476239492197</v>
      </c>
      <c r="AK62" s="81">
        <f t="shared" si="72"/>
        <v>0.20216274894576428</v>
      </c>
      <c r="AL62" s="81">
        <f t="shared" si="72"/>
        <v>0.2003310589850216</v>
      </c>
      <c r="AM62" s="81">
        <f t="shared" si="72"/>
        <v>0.19860682339903429</v>
      </c>
      <c r="AN62" s="81">
        <f t="shared" si="72"/>
        <v>0.19932849644952147</v>
      </c>
      <c r="AO62" s="81">
        <f t="shared" si="72"/>
        <v>0.19984255510571303</v>
      </c>
      <c r="AP62" s="81">
        <f t="shared" si="72"/>
        <v>0.20110870443114651</v>
      </c>
      <c r="AQ62" s="81">
        <f t="shared" si="72"/>
        <v>0.20388558319592801</v>
      </c>
      <c r="AR62" s="81">
        <f t="shared" si="72"/>
        <v>0.21037391863873597</v>
      </c>
      <c r="AS62" s="81">
        <f t="shared" si="72"/>
        <v>0.20731664624540524</v>
      </c>
      <c r="AT62" s="81">
        <f t="shared" si="72"/>
        <v>0.20394560557341906</v>
      </c>
      <c r="AU62" s="81">
        <f t="shared" si="72"/>
        <v>0.2027399014147622</v>
      </c>
      <c r="AV62" s="81">
        <f t="shared" si="72"/>
        <v>0.2051225296442688</v>
      </c>
      <c r="AW62" s="81">
        <f t="shared" si="72"/>
        <v>0.20174201067288228</v>
      </c>
      <c r="AX62" s="81">
        <f t="shared" si="72"/>
        <v>0.20656547183613752</v>
      </c>
      <c r="AY62" s="81">
        <f t="shared" si="72"/>
        <v>0.21015178816846347</v>
      </c>
      <c r="AZ62" s="81">
        <f t="shared" si="72"/>
        <v>0.21101440576230493</v>
      </c>
      <c r="BA62" s="81">
        <f t="shared" si="72"/>
        <v>0.21308261295784686</v>
      </c>
      <c r="BB62" s="81">
        <f t="shared" si="72"/>
        <v>0.21671662846058895</v>
      </c>
      <c r="BC62" s="81">
        <f t="shared" si="72"/>
        <v>0.21532216272240454</v>
      </c>
      <c r="BD62" s="81">
        <f t="shared" si="72"/>
        <v>0.21266905107857381</v>
      </c>
      <c r="BE62" s="81">
        <f t="shared" si="72"/>
        <v>0.2120242871083162</v>
      </c>
      <c r="BF62" s="81">
        <f t="shared" si="72"/>
        <v>0.204258571165046</v>
      </c>
      <c r="BG62" s="81">
        <f t="shared" si="72"/>
        <v>0.20316777973951536</v>
      </c>
      <c r="BH62" s="81">
        <f t="shared" si="72"/>
        <v>0.20428471667996809</v>
      </c>
      <c r="BI62" s="81">
        <f t="shared" si="72"/>
        <v>0.20461278554464657</v>
      </c>
      <c r="BJ62" s="81">
        <f t="shared" si="72"/>
        <v>0.20797377428530103</v>
      </c>
      <c r="BK62" s="81">
        <f t="shared" si="72"/>
        <v>0.206987849274266</v>
      </c>
      <c r="BL62" s="81">
        <f t="shared" si="72"/>
        <v>0.2096672797969685</v>
      </c>
      <c r="BM62" s="81">
        <f t="shared" si="72"/>
        <v>0.2114069481170785</v>
      </c>
      <c r="BN62" s="81">
        <f t="shared" si="72"/>
        <v>0.21120136810602821</v>
      </c>
      <c r="BO62" s="81">
        <f t="shared" ref="BO62:DZ62" si="73">BO26/BO24</f>
        <v>0.21003127842232525</v>
      </c>
      <c r="BP62" s="81">
        <f t="shared" si="73"/>
        <v>0.21285723714606294</v>
      </c>
      <c r="BQ62" s="81">
        <f t="shared" si="73"/>
        <v>0.21563903899993492</v>
      </c>
      <c r="BR62" s="81">
        <f t="shared" si="73"/>
        <v>0.21392992098935071</v>
      </c>
      <c r="BS62" s="81">
        <f t="shared" si="73"/>
        <v>0.21360806403794844</v>
      </c>
      <c r="BT62" s="81">
        <f t="shared" si="73"/>
        <v>0.2133078107444551</v>
      </c>
      <c r="BU62" s="81">
        <f t="shared" si="73"/>
        <v>0.21213610121606682</v>
      </c>
      <c r="BV62" s="81">
        <f t="shared" si="73"/>
        <v>0.2108626198083067</v>
      </c>
      <c r="BW62" s="81">
        <f t="shared" si="73"/>
        <v>0.20832183545551311</v>
      </c>
      <c r="BX62" s="81">
        <f t="shared" si="73"/>
        <v>0.206242774566474</v>
      </c>
      <c r="BY62" s="81">
        <f t="shared" si="73"/>
        <v>0.20409631256152042</v>
      </c>
      <c r="BZ62" s="81">
        <f t="shared" si="73"/>
        <v>0.2055560700064821</v>
      </c>
      <c r="CA62" s="81">
        <f t="shared" si="73"/>
        <v>0.20260192695008436</v>
      </c>
      <c r="CB62" s="81">
        <f t="shared" si="73"/>
        <v>0.20415144766146992</v>
      </c>
      <c r="CC62" s="81">
        <f t="shared" si="73"/>
        <v>0.20448080907398952</v>
      </c>
      <c r="CD62" s="81">
        <f t="shared" si="73"/>
        <v>0.20540437082405347</v>
      </c>
      <c r="CE62" s="81">
        <f t="shared" si="73"/>
        <v>0.20646380710746334</v>
      </c>
      <c r="CF62" s="81">
        <f t="shared" si="73"/>
        <v>0.20649328859060403</v>
      </c>
      <c r="CG62" s="81">
        <f t="shared" si="73"/>
        <v>0.20658010673139263</v>
      </c>
      <c r="CH62" s="81">
        <f t="shared" si="73"/>
        <v>0.21125118657051978</v>
      </c>
      <c r="CI62" s="81">
        <f t="shared" si="73"/>
        <v>0.21278499469777307</v>
      </c>
      <c r="CJ62" s="81">
        <f t="shared" si="73"/>
        <v>0.21162414924349998</v>
      </c>
      <c r="CK62" s="81">
        <f t="shared" si="73"/>
        <v>0.21049324030358207</v>
      </c>
      <c r="CL62" s="81">
        <f t="shared" si="73"/>
        <v>0.20892329794875888</v>
      </c>
      <c r="CM62" s="81">
        <f t="shared" si="73"/>
        <v>0.20845185522779777</v>
      </c>
      <c r="CN62" s="81">
        <f t="shared" si="73"/>
        <v>0.2062805217283798</v>
      </c>
      <c r="CO62" s="81">
        <f t="shared" si="73"/>
        <v>0.20619498675113451</v>
      </c>
      <c r="CP62" s="81">
        <f t="shared" si="73"/>
        <v>0.20398754640162853</v>
      </c>
      <c r="CQ62" s="81">
        <f t="shared" si="73"/>
        <v>0.20087673675607401</v>
      </c>
      <c r="CR62" s="81">
        <f t="shared" si="73"/>
        <v>0.19960639750914244</v>
      </c>
      <c r="CS62" s="81">
        <f t="shared" si="73"/>
        <v>0.19868935354034378</v>
      </c>
      <c r="CT62" s="81">
        <f t="shared" si="73"/>
        <v>0.19695738340676108</v>
      </c>
      <c r="CU62" s="81">
        <f t="shared" si="73"/>
        <v>0.19300982334837052</v>
      </c>
      <c r="CV62" s="81">
        <f t="shared" si="73"/>
        <v>0.19172335757358322</v>
      </c>
      <c r="CW62" s="81">
        <f t="shared" si="73"/>
        <v>0.19415913028058546</v>
      </c>
      <c r="CX62" s="81">
        <f t="shared" si="73"/>
        <v>0.19085751076415436</v>
      </c>
      <c r="CY62" s="81">
        <f t="shared" si="73"/>
        <v>0.19111176103053587</v>
      </c>
      <c r="CZ62" s="81">
        <f t="shared" si="73"/>
        <v>0.1916501780767709</v>
      </c>
      <c r="DA62" s="81">
        <f t="shared" si="73"/>
        <v>0.18946779294815894</v>
      </c>
      <c r="DB62" s="81">
        <f t="shared" si="73"/>
        <v>0.18675861359133364</v>
      </c>
      <c r="DC62" s="81">
        <f t="shared" si="73"/>
        <v>0.18698608375166803</v>
      </c>
      <c r="DD62" s="81">
        <f t="shared" si="73"/>
        <v>0.18520316701523754</v>
      </c>
      <c r="DE62" s="81">
        <f t="shared" si="73"/>
        <v>0.18406424477949679</v>
      </c>
      <c r="DF62" s="81">
        <f t="shared" si="73"/>
        <v>0.18350323252378994</v>
      </c>
      <c r="DG62" s="81">
        <f t="shared" si="73"/>
        <v>0.18128116517392706</v>
      </c>
      <c r="DH62" s="81">
        <f t="shared" si="73"/>
        <v>0.18107010377048413</v>
      </c>
      <c r="DI62" s="81">
        <f t="shared" si="73"/>
        <v>0.17952625017315418</v>
      </c>
      <c r="DJ62" s="81">
        <f t="shared" si="73"/>
        <v>0.17965069188560218</v>
      </c>
      <c r="DK62" s="81">
        <f t="shared" si="73"/>
        <v>0.17684542942536513</v>
      </c>
      <c r="DL62" s="81">
        <f t="shared" si="73"/>
        <v>0.17879081797607499</v>
      </c>
      <c r="DM62" s="81">
        <f t="shared" si="73"/>
        <v>0.17841049873370535</v>
      </c>
      <c r="DN62" s="81">
        <f t="shared" si="73"/>
        <v>0.1772649020873682</v>
      </c>
      <c r="DO62" s="81">
        <f t="shared" si="73"/>
        <v>0.17726949337920639</v>
      </c>
      <c r="DP62" s="81">
        <f t="shared" si="73"/>
        <v>0.17798870246319901</v>
      </c>
      <c r="DQ62" s="81">
        <f t="shared" si="73"/>
        <v>0.17914872080893213</v>
      </c>
      <c r="DR62" s="81">
        <f t="shared" si="73"/>
        <v>0.18004121461906783</v>
      </c>
      <c r="DS62" s="81">
        <f t="shared" si="73"/>
        <v>0.17901808475542094</v>
      </c>
      <c r="DT62" s="81">
        <f t="shared" si="73"/>
        <v>0.17790333440674491</v>
      </c>
      <c r="DU62" s="81">
        <f t="shared" si="73"/>
        <v>0.17755189054051435</v>
      </c>
      <c r="DV62" s="81">
        <f t="shared" si="73"/>
        <v>0.17829293993677556</v>
      </c>
      <c r="DW62" s="81">
        <f t="shared" si="73"/>
        <v>0.18193623542667267</v>
      </c>
      <c r="DX62" s="81">
        <f t="shared" si="73"/>
        <v>0.18371737530430846</v>
      </c>
      <c r="DY62" s="81">
        <f t="shared" si="73"/>
        <v>0.18428130573879564</v>
      </c>
      <c r="DZ62" s="81">
        <f t="shared" si="73"/>
        <v>0.18686153297749594</v>
      </c>
      <c r="EA62" s="81">
        <f t="shared" ref="EA62:GL62" si="74">EA26/EA24</f>
        <v>0.18897951617388081</v>
      </c>
      <c r="EB62" s="81">
        <f t="shared" si="74"/>
        <v>0.19034810707597399</v>
      </c>
      <c r="EC62" s="81">
        <f t="shared" si="74"/>
        <v>0.19108268665678077</v>
      </c>
      <c r="ED62" s="81">
        <f t="shared" si="74"/>
        <v>0.19346971955019646</v>
      </c>
      <c r="EE62" s="81">
        <f t="shared" si="74"/>
        <v>0.1942504582644074</v>
      </c>
      <c r="EF62" s="81">
        <f t="shared" si="74"/>
        <v>0.19441522509701317</v>
      </c>
      <c r="EG62" s="81">
        <f t="shared" si="74"/>
        <v>0.19202406784642914</v>
      </c>
      <c r="EH62" s="81">
        <f t="shared" si="74"/>
        <v>0.19132828630419824</v>
      </c>
      <c r="EI62" s="81">
        <f t="shared" si="74"/>
        <v>0.19188436435630274</v>
      </c>
      <c r="EJ62" s="81">
        <f t="shared" si="74"/>
        <v>0.19170864646130978</v>
      </c>
      <c r="EK62" s="81">
        <f t="shared" si="74"/>
        <v>0.1915908739931563</v>
      </c>
      <c r="EL62" s="81">
        <f t="shared" si="74"/>
        <v>0.19083402542643582</v>
      </c>
      <c r="EM62" s="81">
        <f t="shared" si="74"/>
        <v>0.19017654941111017</v>
      </c>
      <c r="EN62" s="81">
        <f t="shared" si="74"/>
        <v>0.19</v>
      </c>
      <c r="EO62" s="81">
        <f t="shared" si="74"/>
        <v>0.18984394616104514</v>
      </c>
      <c r="EP62" s="81">
        <f t="shared" si="74"/>
        <v>0.18969720153311881</v>
      </c>
      <c r="EQ62" s="81">
        <f t="shared" si="74"/>
        <v>0.18970295282970323</v>
      </c>
      <c r="ER62" s="81">
        <f t="shared" si="74"/>
        <v>0.18988639834761234</v>
      </c>
      <c r="ES62" s="81">
        <f t="shared" si="74"/>
        <v>0.18970254191454838</v>
      </c>
      <c r="ET62" s="81">
        <f t="shared" si="74"/>
        <v>0.19054369817342487</v>
      </c>
      <c r="EU62" s="81">
        <f t="shared" si="74"/>
        <v>0.19137705333389635</v>
      </c>
      <c r="EV62" s="81">
        <f t="shared" si="74"/>
        <v>0.19261736566915119</v>
      </c>
      <c r="EW62" s="81">
        <f t="shared" si="74"/>
        <v>0.19325765393876848</v>
      </c>
      <c r="EX62" s="81">
        <f t="shared" si="74"/>
        <v>0.1951367367094643</v>
      </c>
      <c r="EY62" s="81">
        <f t="shared" si="74"/>
        <v>0.19857347621322777</v>
      </c>
      <c r="EZ62" s="81">
        <f t="shared" si="74"/>
        <v>0.20067406927108661</v>
      </c>
      <c r="FA62" s="81">
        <f t="shared" si="74"/>
        <v>0.20407544219154442</v>
      </c>
      <c r="FB62" s="81">
        <f t="shared" si="74"/>
        <v>0.20742470551873346</v>
      </c>
      <c r="FC62" s="81">
        <f t="shared" si="74"/>
        <v>0.20978151377262147</v>
      </c>
      <c r="FD62" s="81">
        <f t="shared" si="74"/>
        <v>0.21372684265897485</v>
      </c>
      <c r="FE62" s="81">
        <f t="shared" si="74"/>
        <v>0.2142119095996616</v>
      </c>
      <c r="FF62" s="81">
        <f t="shared" si="74"/>
        <v>0.21313918512441893</v>
      </c>
      <c r="FG62" s="81">
        <f t="shared" si="74"/>
        <v>0.21274471178012963</v>
      </c>
      <c r="FH62" s="81">
        <f t="shared" si="74"/>
        <v>0.21202457440322656</v>
      </c>
      <c r="FI62" s="81">
        <f t="shared" si="74"/>
        <v>0.20941120299206228</v>
      </c>
      <c r="FJ62" s="81">
        <f t="shared" si="74"/>
        <v>0.20760721221983097</v>
      </c>
      <c r="FK62" s="81">
        <f t="shared" si="74"/>
        <v>0.20646613196561517</v>
      </c>
      <c r="FL62" s="81">
        <f t="shared" si="74"/>
        <v>0.20447593603593137</v>
      </c>
      <c r="FM62" s="81">
        <f t="shared" si="74"/>
        <v>0.20122627774677879</v>
      </c>
      <c r="FN62" s="81">
        <f t="shared" si="74"/>
        <v>0.19823378596524546</v>
      </c>
      <c r="FO62" s="81">
        <f t="shared" si="74"/>
        <v>0.19630082772568946</v>
      </c>
      <c r="FP62" s="81">
        <f t="shared" si="74"/>
        <v>0.19384236300712593</v>
      </c>
      <c r="FQ62" s="81">
        <f t="shared" si="74"/>
        <v>0.19312058657087319</v>
      </c>
      <c r="FR62" s="81">
        <f t="shared" si="74"/>
        <v>0.1914982058695878</v>
      </c>
      <c r="FS62" s="81">
        <f t="shared" si="74"/>
        <v>0.18859839706450368</v>
      </c>
      <c r="FT62" s="81">
        <f t="shared" si="74"/>
        <v>0.18824491071589561</v>
      </c>
      <c r="FU62" s="81">
        <f t="shared" si="74"/>
        <v>0.18601435125558646</v>
      </c>
      <c r="FV62" s="81">
        <f t="shared" si="74"/>
        <v>0.18371958251137091</v>
      </c>
      <c r="FW62" s="81">
        <f t="shared" si="74"/>
        <v>0.18354197241403503</v>
      </c>
      <c r="FX62" s="81">
        <f t="shared" si="74"/>
        <v>0.18081809730399753</v>
      </c>
      <c r="FY62" s="81">
        <f t="shared" si="74"/>
        <v>0.18001896183929841</v>
      </c>
      <c r="FZ62" s="81">
        <f t="shared" si="74"/>
        <v>0.17872578972447234</v>
      </c>
      <c r="GA62" s="81">
        <f t="shared" si="74"/>
        <v>0.17743066375818009</v>
      </c>
      <c r="GB62" s="81">
        <f t="shared" si="74"/>
        <v>0.17768216318264887</v>
      </c>
      <c r="GC62" s="81">
        <f t="shared" si="74"/>
        <v>0.17767618964492041</v>
      </c>
      <c r="GD62" s="81">
        <f t="shared" si="74"/>
        <v>0.17727629342283049</v>
      </c>
      <c r="GE62" s="81">
        <f t="shared" si="74"/>
        <v>0.1772329988972845</v>
      </c>
      <c r="GF62" s="81">
        <f t="shared" si="74"/>
        <v>0.17586249443422186</v>
      </c>
      <c r="GG62" s="81">
        <f t="shared" si="74"/>
        <v>0.17556224600523418</v>
      </c>
      <c r="GH62" s="81">
        <f t="shared" si="74"/>
        <v>0.17505479683021413</v>
      </c>
      <c r="GI62" s="81">
        <f t="shared" si="74"/>
        <v>0.17463183492845441</v>
      </c>
      <c r="GJ62" s="81">
        <f t="shared" si="74"/>
        <v>0.17356178747978987</v>
      </c>
      <c r="GK62" s="81">
        <f t="shared" si="74"/>
        <v>0.17216064855703209</v>
      </c>
      <c r="GL62" s="81">
        <f t="shared" si="74"/>
        <v>0.1724049254228058</v>
      </c>
      <c r="GM62" s="81">
        <f t="shared" ref="GM62:GV62" si="75">GM26/GM24</f>
        <v>0.17248640287410807</v>
      </c>
      <c r="GN62" s="81">
        <f t="shared" si="75"/>
        <v>0.17163582894253157</v>
      </c>
      <c r="GO62" s="81" t="e">
        <f t="shared" si="75"/>
        <v>#N/A</v>
      </c>
      <c r="GP62" s="81" t="e">
        <f t="shared" si="75"/>
        <v>#N/A</v>
      </c>
      <c r="GQ62" s="81" t="e">
        <f t="shared" si="75"/>
        <v>#N/A</v>
      </c>
      <c r="GR62" s="81" t="e">
        <f t="shared" si="75"/>
        <v>#N/A</v>
      </c>
      <c r="GS62" s="81" t="e">
        <f t="shared" si="75"/>
        <v>#N/A</v>
      </c>
      <c r="GT62" s="81" t="e">
        <f t="shared" si="75"/>
        <v>#N/A</v>
      </c>
      <c r="GU62" s="81" t="e">
        <f t="shared" si="75"/>
        <v>#N/A</v>
      </c>
      <c r="GV62" s="81" t="e">
        <f t="shared" si="75"/>
        <v>#N/A</v>
      </c>
    </row>
    <row r="63" spans="1:206" s="78" customFormat="1">
      <c r="A63" s="30" t="s">
        <v>208</v>
      </c>
      <c r="B63" s="31" t="s">
        <v>335</v>
      </c>
      <c r="C63" s="42" t="str">
        <f>IFERROR(B62*C53*100, "n/a")</f>
        <v>n/a</v>
      </c>
      <c r="D63" s="42">
        <f>IFERROR(C62*D53*100, "n/a")</f>
        <v>0</v>
      </c>
      <c r="E63" s="42">
        <f t="shared" ref="E63:BP63" si="76">IFERROR(D62*E53*100, "n/a")</f>
        <v>0.70815316179880428</v>
      </c>
      <c r="F63" s="42">
        <f t="shared" si="76"/>
        <v>0.68404535681894008</v>
      </c>
      <c r="G63" s="42">
        <f t="shared" si="76"/>
        <v>0.68242749914921375</v>
      </c>
      <c r="H63" s="42">
        <f t="shared" si="76"/>
        <v>0.64619448733649276</v>
      </c>
      <c r="I63" s="42">
        <f t="shared" si="76"/>
        <v>0.6362682918545931</v>
      </c>
      <c r="J63" s="42">
        <f t="shared" si="76"/>
        <v>0.63471935345735486</v>
      </c>
      <c r="K63" s="42">
        <f t="shared" si="76"/>
        <v>0.65337399141502683</v>
      </c>
      <c r="L63" s="42">
        <f t="shared" si="76"/>
        <v>0.65265376257331753</v>
      </c>
      <c r="M63" s="42">
        <f t="shared" si="76"/>
        <v>0.65762501363986359</v>
      </c>
      <c r="N63" s="42">
        <f t="shared" si="76"/>
        <v>0.66050964873810802</v>
      </c>
      <c r="O63" s="42">
        <f t="shared" si="76"/>
        <v>0.68833221179817183</v>
      </c>
      <c r="P63" s="42">
        <f t="shared" si="76"/>
        <v>0.72504380123638856</v>
      </c>
      <c r="Q63" s="42">
        <f t="shared" si="76"/>
        <v>0.73814791330215934</v>
      </c>
      <c r="R63" s="42">
        <f t="shared" si="76"/>
        <v>0.75511560854709936</v>
      </c>
      <c r="S63" s="42">
        <f t="shared" si="76"/>
        <v>0.78311722416701812</v>
      </c>
      <c r="T63" s="42">
        <f t="shared" si="76"/>
        <v>0.83285120828186932</v>
      </c>
      <c r="U63" s="42">
        <f t="shared" si="76"/>
        <v>0.83976513967442612</v>
      </c>
      <c r="V63" s="42">
        <f t="shared" si="76"/>
        <v>0.84769888715415953</v>
      </c>
      <c r="W63" s="42">
        <f t="shared" si="76"/>
        <v>0.82486454443035739</v>
      </c>
      <c r="X63" s="42">
        <f t="shared" si="76"/>
        <v>0.80648420857024716</v>
      </c>
      <c r="Y63" s="42">
        <f t="shared" si="76"/>
        <v>0.77583143573912428</v>
      </c>
      <c r="Z63" s="42">
        <f t="shared" si="76"/>
        <v>0.75559793552499566</v>
      </c>
      <c r="AA63" s="42">
        <f t="shared" si="76"/>
        <v>0.7238043280796439</v>
      </c>
      <c r="AB63" s="42">
        <f t="shared" si="76"/>
        <v>0.70015585664753077</v>
      </c>
      <c r="AC63" s="42">
        <f t="shared" si="76"/>
        <v>0.68220451998014109</v>
      </c>
      <c r="AD63" s="42">
        <f t="shared" si="76"/>
        <v>0.67472301051923222</v>
      </c>
      <c r="AE63" s="42">
        <f t="shared" si="76"/>
        <v>0.6914209942411278</v>
      </c>
      <c r="AF63" s="42">
        <f t="shared" si="76"/>
        <v>0.69573509489519503</v>
      </c>
      <c r="AG63" s="42">
        <f t="shared" si="76"/>
        <v>0.6980612319617161</v>
      </c>
      <c r="AH63" s="42">
        <f t="shared" si="76"/>
        <v>0.69481011565410067</v>
      </c>
      <c r="AI63" s="42">
        <f t="shared" si="76"/>
        <v>0.70319118694803384</v>
      </c>
      <c r="AJ63" s="42">
        <f t="shared" si="76"/>
        <v>0.73134553312802908</v>
      </c>
      <c r="AK63" s="42">
        <f t="shared" si="76"/>
        <v>0.71870550561375657</v>
      </c>
      <c r="AL63" s="42">
        <f t="shared" si="76"/>
        <v>0.70697245248327834</v>
      </c>
      <c r="AM63" s="42">
        <f t="shared" si="76"/>
        <v>0.68009105541181325</v>
      </c>
      <c r="AN63" s="42">
        <f t="shared" si="76"/>
        <v>0.64026764772664657</v>
      </c>
      <c r="AO63" s="42">
        <f t="shared" si="76"/>
        <v>0.61059509213640251</v>
      </c>
      <c r="AP63" s="42">
        <f t="shared" si="76"/>
        <v>0.57319618586317911</v>
      </c>
      <c r="AQ63" s="42">
        <f t="shared" si="76"/>
        <v>0.51439877338537987</v>
      </c>
      <c r="AR63" s="42">
        <f t="shared" si="76"/>
        <v>0.44301785754730294</v>
      </c>
      <c r="AS63" s="42">
        <f t="shared" si="76"/>
        <v>0.43637268501560905</v>
      </c>
      <c r="AT63" s="42">
        <f t="shared" si="76"/>
        <v>0.43165054730531321</v>
      </c>
      <c r="AU63" s="42">
        <f t="shared" si="76"/>
        <v>0.44999105085694929</v>
      </c>
      <c r="AV63" s="42">
        <f t="shared" si="76"/>
        <v>0.51310392332706678</v>
      </c>
      <c r="AW63" s="42">
        <f t="shared" si="76"/>
        <v>0.55585530890700052</v>
      </c>
      <c r="AX63" s="42">
        <f t="shared" si="76"/>
        <v>0.58335365624896429</v>
      </c>
      <c r="AY63" s="42">
        <f t="shared" si="76"/>
        <v>0.67893974579414773</v>
      </c>
      <c r="AZ63" s="42">
        <f t="shared" si="76"/>
        <v>0.70775778598907346</v>
      </c>
      <c r="BA63" s="42">
        <f t="shared" si="76"/>
        <v>0.72730779733023898</v>
      </c>
      <c r="BB63" s="42">
        <f t="shared" si="76"/>
        <v>0.74198341766534059</v>
      </c>
      <c r="BC63" s="42">
        <f t="shared" si="76"/>
        <v>0.71773262466843968</v>
      </c>
      <c r="BD63" s="42">
        <f t="shared" si="76"/>
        <v>0.70850616850264969</v>
      </c>
      <c r="BE63" s="42">
        <f t="shared" si="76"/>
        <v>0.70628626847979536</v>
      </c>
      <c r="BF63" s="42">
        <f t="shared" si="76"/>
        <v>0.71405947093940214</v>
      </c>
      <c r="BG63" s="42">
        <f t="shared" si="76"/>
        <v>0.71104854071439427</v>
      </c>
      <c r="BH63" s="42">
        <f t="shared" si="76"/>
        <v>0.73536484418690684</v>
      </c>
      <c r="BI63" s="42">
        <f t="shared" si="76"/>
        <v>0.75211390634982667</v>
      </c>
      <c r="BJ63" s="42">
        <f t="shared" si="76"/>
        <v>0.76565351804204274</v>
      </c>
      <c r="BK63" s="42">
        <f t="shared" si="76"/>
        <v>0.79150340093947746</v>
      </c>
      <c r="BL63" s="42">
        <f t="shared" si="76"/>
        <v>0.79379781003763683</v>
      </c>
      <c r="BM63" s="42">
        <f t="shared" si="76"/>
        <v>0.80207080654615781</v>
      </c>
      <c r="BN63" s="42">
        <f t="shared" si="76"/>
        <v>0.80444085438180701</v>
      </c>
      <c r="BO63" s="42">
        <f t="shared" si="76"/>
        <v>0.78161654556950477</v>
      </c>
      <c r="BP63" s="42">
        <f t="shared" si="76"/>
        <v>0.76468025890671409</v>
      </c>
      <c r="BQ63" s="42">
        <f t="shared" ref="BQ63:DZ63" si="77">IFERROR(BP62*BQ53*100, "n/a")</f>
        <v>0.76467753609287714</v>
      </c>
      <c r="BR63" s="42">
        <f t="shared" si="77"/>
        <v>0.76335675081101828</v>
      </c>
      <c r="BS63" s="42">
        <f t="shared" si="77"/>
        <v>0.74306079301157668</v>
      </c>
      <c r="BT63" s="42">
        <f t="shared" si="77"/>
        <v>0.73233167421380341</v>
      </c>
      <c r="BU63" s="42">
        <f t="shared" si="77"/>
        <v>0.72189611286147204</v>
      </c>
      <c r="BV63" s="42">
        <f t="shared" si="77"/>
        <v>0.70771178788676292</v>
      </c>
      <c r="BW63" s="42">
        <f t="shared" si="77"/>
        <v>0.69867917441838334</v>
      </c>
      <c r="BX63" s="42">
        <f t="shared" si="77"/>
        <v>0.68256407411855347</v>
      </c>
      <c r="BY63" s="42">
        <f t="shared" si="77"/>
        <v>0.66727856670845387</v>
      </c>
      <c r="BZ63" s="42">
        <f t="shared" si="77"/>
        <v>0.65405989990967472</v>
      </c>
      <c r="CA63" s="42">
        <f t="shared" si="77"/>
        <v>0.65155234198012513</v>
      </c>
      <c r="CB63" s="42">
        <f t="shared" si="77"/>
        <v>0.63809359360739859</v>
      </c>
      <c r="CC63" s="42">
        <f t="shared" si="77"/>
        <v>0.63318541157133224</v>
      </c>
      <c r="CD63" s="42">
        <f t="shared" si="77"/>
        <v>0.62364511649942289</v>
      </c>
      <c r="CE63" s="42">
        <f t="shared" si="77"/>
        <v>0.61417091424089554</v>
      </c>
      <c r="CF63" s="42">
        <f t="shared" si="77"/>
        <v>0.6005219130196251</v>
      </c>
      <c r="CG63" s="42">
        <f t="shared" si="77"/>
        <v>0.58786428154331127</v>
      </c>
      <c r="CH63" s="42">
        <f t="shared" si="77"/>
        <v>0.57375170738952508</v>
      </c>
      <c r="CI63" s="42">
        <f t="shared" si="77"/>
        <v>0.5676142899456057</v>
      </c>
      <c r="CJ63" s="42">
        <f t="shared" si="77"/>
        <v>0.55285627468004994</v>
      </c>
      <c r="CK63" s="42">
        <f t="shared" si="77"/>
        <v>0.5397822571596268</v>
      </c>
      <c r="CL63" s="42">
        <f t="shared" si="77"/>
        <v>0.52982030537354141</v>
      </c>
      <c r="CM63" s="42">
        <f t="shared" si="77"/>
        <v>0.52258046017477544</v>
      </c>
      <c r="CN63" s="42">
        <f t="shared" si="77"/>
        <v>0.51816119734047417</v>
      </c>
      <c r="CO63" s="42">
        <f t="shared" si="77"/>
        <v>0.51313181682785991</v>
      </c>
      <c r="CP63" s="42">
        <f t="shared" si="77"/>
        <v>0.51677290246681362</v>
      </c>
      <c r="CQ63" s="42">
        <f t="shared" si="77"/>
        <v>0.52100875646367695</v>
      </c>
      <c r="CR63" s="42">
        <f t="shared" si="77"/>
        <v>0.51995021853545398</v>
      </c>
      <c r="CS63" s="42">
        <f t="shared" si="77"/>
        <v>0.52335651768233515</v>
      </c>
      <c r="CT63" s="42">
        <f t="shared" si="77"/>
        <v>0.52581629419783493</v>
      </c>
      <c r="CU63" s="42">
        <f t="shared" si="77"/>
        <v>0.52838015946538153</v>
      </c>
      <c r="CV63" s="42">
        <f t="shared" si="77"/>
        <v>0.51988382347748063</v>
      </c>
      <c r="CW63" s="42">
        <f t="shared" si="77"/>
        <v>0.52156116894102866</v>
      </c>
      <c r="CX63" s="42">
        <f t="shared" si="77"/>
        <v>0.53248251904289046</v>
      </c>
      <c r="CY63" s="42">
        <f t="shared" si="77"/>
        <v>0.52754192703282565</v>
      </c>
      <c r="CZ63" s="42">
        <f t="shared" si="77"/>
        <v>0.52385607753887942</v>
      </c>
      <c r="DA63" s="42">
        <f t="shared" si="77"/>
        <v>0.53621007378705099</v>
      </c>
      <c r="DB63" s="42">
        <f t="shared" si="77"/>
        <v>0.54360820396779697</v>
      </c>
      <c r="DC63" s="42">
        <f t="shared" si="77"/>
        <v>0.55616951325712816</v>
      </c>
      <c r="DD63" s="42">
        <f t="shared" si="77"/>
        <v>0.57821018190878193</v>
      </c>
      <c r="DE63" s="42">
        <f t="shared" si="77"/>
        <v>0.59623412596796777</v>
      </c>
      <c r="DF63" s="42">
        <f t="shared" si="77"/>
        <v>0.61893723747046692</v>
      </c>
      <c r="DG63" s="42">
        <f t="shared" si="77"/>
        <v>0.65249091527485847</v>
      </c>
      <c r="DH63" s="42">
        <f t="shared" si="77"/>
        <v>0.6780221949572337</v>
      </c>
      <c r="DI63" s="42">
        <f t="shared" si="77"/>
        <v>0.69951338754625314</v>
      </c>
      <c r="DJ63" s="42">
        <f t="shared" si="77"/>
        <v>0.71297730825065508</v>
      </c>
      <c r="DK63" s="42">
        <f t="shared" si="77"/>
        <v>0.72898975013801948</v>
      </c>
      <c r="DL63" s="42">
        <f t="shared" si="77"/>
        <v>0.73108115257204653</v>
      </c>
      <c r="DM63" s="42">
        <f t="shared" si="77"/>
        <v>0.74968248630939094</v>
      </c>
      <c r="DN63" s="42">
        <f t="shared" si="77"/>
        <v>0.75439371281730949</v>
      </c>
      <c r="DO63" s="42">
        <f t="shared" si="77"/>
        <v>0.74862641797424601</v>
      </c>
      <c r="DP63" s="42">
        <f t="shared" si="77"/>
        <v>0.76136629813661583</v>
      </c>
      <c r="DQ63" s="42">
        <f t="shared" si="77"/>
        <v>0.76313975611334983</v>
      </c>
      <c r="DR63" s="42">
        <f t="shared" si="77"/>
        <v>0.76304867326303438</v>
      </c>
      <c r="DS63" s="42">
        <f t="shared" si="77"/>
        <v>0.75509668123886553</v>
      </c>
      <c r="DT63" s="42">
        <f t="shared" si="77"/>
        <v>0.7436186577422994</v>
      </c>
      <c r="DU63" s="42">
        <f t="shared" si="77"/>
        <v>0.71895312393481259</v>
      </c>
      <c r="DV63" s="42">
        <f t="shared" si="77"/>
        <v>0.69222552581035035</v>
      </c>
      <c r="DW63" s="42">
        <f t="shared" si="77"/>
        <v>0.65296802989292468</v>
      </c>
      <c r="DX63" s="42">
        <f t="shared" si="77"/>
        <v>0.62272980033222258</v>
      </c>
      <c r="DY63" s="42">
        <f t="shared" si="77"/>
        <v>0.59651655190612685</v>
      </c>
      <c r="DZ63" s="42">
        <f t="shared" si="77"/>
        <v>0.56846872644588353</v>
      </c>
      <c r="EA63" s="42">
        <f>IFERROR(DZ62*EA53*100, "n/a")</f>
        <v>0.54097150147776141</v>
      </c>
      <c r="EB63" s="42">
        <f t="shared" ref="EB63:GK63" si="78">IFERROR(EA62*EB53*100, "n/a")</f>
        <v>0.52026005113266627</v>
      </c>
      <c r="EC63" s="42">
        <f t="shared" si="78"/>
        <v>0.50576516949366135</v>
      </c>
      <c r="ED63" s="42">
        <f t="shared" si="78"/>
        <v>0.49383161788181129</v>
      </c>
      <c r="EE63" s="42">
        <f t="shared" si="78"/>
        <v>0.50267813653590798</v>
      </c>
      <c r="EF63" s="42">
        <f t="shared" si="78"/>
        <v>0.49557729050904115</v>
      </c>
      <c r="EG63" s="42">
        <f t="shared" si="78"/>
        <v>0.49110267254942858</v>
      </c>
      <c r="EH63" s="42">
        <f t="shared" si="78"/>
        <v>0.48316472810081618</v>
      </c>
      <c r="EI63" s="42">
        <f t="shared" si="78"/>
        <v>0.48407926742793422</v>
      </c>
      <c r="EJ63" s="42">
        <f t="shared" si="78"/>
        <v>0.49601148019032348</v>
      </c>
      <c r="EK63" s="42">
        <f t="shared" si="78"/>
        <v>0.49349884491508628</v>
      </c>
      <c r="EL63" s="42">
        <f t="shared" si="78"/>
        <v>0.48669607458267961</v>
      </c>
      <c r="EM63" s="42">
        <f t="shared" si="78"/>
        <v>0.47895500526928059</v>
      </c>
      <c r="EN63" s="42">
        <f t="shared" si="78"/>
        <v>0.45957796554463765</v>
      </c>
      <c r="EO63" s="42">
        <f t="shared" si="78"/>
        <v>0.44446494924088431</v>
      </c>
      <c r="EP63" s="42">
        <f t="shared" si="78"/>
        <v>0.42859735656039283</v>
      </c>
      <c r="EQ63" s="42">
        <f t="shared" si="78"/>
        <v>0.39967244513209549</v>
      </c>
      <c r="ER63" s="42">
        <f t="shared" si="78"/>
        <v>0.38005962571561536</v>
      </c>
      <c r="ES63" s="42">
        <f t="shared" si="78"/>
        <v>0.36795543220185156</v>
      </c>
      <c r="ET63" s="42">
        <f t="shared" si="78"/>
        <v>0.35899499072532803</v>
      </c>
      <c r="EU63" s="42">
        <f t="shared" si="78"/>
        <v>0.36046487517638665</v>
      </c>
      <c r="EV63" s="42">
        <f t="shared" si="78"/>
        <v>0.36558903578367408</v>
      </c>
      <c r="EW63" s="42">
        <f t="shared" si="78"/>
        <v>0.36305308745893095</v>
      </c>
      <c r="EX63" s="42">
        <f t="shared" si="78"/>
        <v>0.35887476353149822</v>
      </c>
      <c r="EY63" s="42">
        <f t="shared" si="78"/>
        <v>0.3591061921748761</v>
      </c>
      <c r="EZ63" s="42">
        <f t="shared" si="78"/>
        <v>0.36268797539706304</v>
      </c>
      <c r="FA63" s="42">
        <f t="shared" si="78"/>
        <v>0.35087907355126013</v>
      </c>
      <c r="FB63" s="42">
        <f t="shared" si="78"/>
        <v>0.33623102407052002</v>
      </c>
      <c r="FC63" s="42">
        <f t="shared" si="78"/>
        <v>0.30788507221870481</v>
      </c>
      <c r="FD63" s="42">
        <f t="shared" si="78"/>
        <v>0.26372830933315977</v>
      </c>
      <c r="FE63" s="42">
        <f t="shared" si="78"/>
        <v>0.24482210167237978</v>
      </c>
      <c r="FF63" s="42">
        <f t="shared" si="78"/>
        <v>0.2261698306745297</v>
      </c>
      <c r="FG63" s="42">
        <f t="shared" si="78"/>
        <v>0.20386671909917525</v>
      </c>
      <c r="FH63" s="42">
        <f t="shared" si="78"/>
        <v>0.19912898989839417</v>
      </c>
      <c r="FI63" s="42">
        <f t="shared" si="78"/>
        <v>0.19854201610363542</v>
      </c>
      <c r="FJ63" s="42">
        <f t="shared" si="78"/>
        <v>0.20160298325524525</v>
      </c>
      <c r="FK63" s="42">
        <f t="shared" si="78"/>
        <v>0.22944459705199899</v>
      </c>
      <c r="FL63" s="42">
        <f t="shared" si="78"/>
        <v>0.23714345603328013</v>
      </c>
      <c r="FM63" s="42">
        <f t="shared" si="78"/>
        <v>0.24470998264509403</v>
      </c>
      <c r="FN63" s="42">
        <f t="shared" si="78"/>
        <v>0.25043305280042949</v>
      </c>
      <c r="FO63" s="42">
        <f t="shared" si="78"/>
        <v>0.2530475046563509</v>
      </c>
      <c r="FP63" s="42">
        <f t="shared" si="78"/>
        <v>0.26431405031876509</v>
      </c>
      <c r="FQ63" s="42">
        <f t="shared" si="78"/>
        <v>0.26950185672234522</v>
      </c>
      <c r="FR63" s="42">
        <f t="shared" si="78"/>
        <v>0.2758978524261248</v>
      </c>
      <c r="FS63" s="42">
        <f t="shared" si="78"/>
        <v>0.28229211906497648</v>
      </c>
      <c r="FT63" s="42">
        <f t="shared" si="78"/>
        <v>0.28079914786471538</v>
      </c>
      <c r="FU63" s="42">
        <f t="shared" si="78"/>
        <v>0.28443362004098455</v>
      </c>
      <c r="FV63" s="42">
        <f t="shared" si="78"/>
        <v>0.28512570202656035</v>
      </c>
      <c r="FW63" s="42">
        <f t="shared" si="78"/>
        <v>0.28144927134403813</v>
      </c>
      <c r="FX63" s="42">
        <f t="shared" si="78"/>
        <v>0.2855748889533698</v>
      </c>
      <c r="FY63" s="42">
        <f t="shared" si="78"/>
        <v>0.28651117610444876</v>
      </c>
      <c r="FZ63" s="42">
        <f t="shared" si="78"/>
        <v>0.29033307766180266</v>
      </c>
      <c r="GA63" s="42">
        <f t="shared" si="78"/>
        <v>0.29630896797294626</v>
      </c>
      <c r="GB63" s="42">
        <f t="shared" si="78"/>
        <v>0.30467097800573917</v>
      </c>
      <c r="GC63" s="42">
        <f t="shared" si="78"/>
        <v>0.30769647072066869</v>
      </c>
      <c r="GD63" s="42">
        <f t="shared" si="78"/>
        <v>0.30808479598360072</v>
      </c>
      <c r="GE63" s="42">
        <f t="shared" si="78"/>
        <v>0.30435104520309297</v>
      </c>
      <c r="GF63" s="42">
        <f t="shared" si="78"/>
        <v>0.29061276690033527</v>
      </c>
      <c r="GG63" s="42">
        <f t="shared" si="78"/>
        <v>0.28634591189694236</v>
      </c>
      <c r="GH63" s="42">
        <f t="shared" si="78"/>
        <v>0.28553566294060367</v>
      </c>
      <c r="GI63" s="42">
        <f t="shared" si="78"/>
        <v>0.28147829397787694</v>
      </c>
      <c r="GJ63" s="42">
        <f t="shared" si="78"/>
        <v>0.28959119867086663</v>
      </c>
      <c r="GK63" s="42">
        <f t="shared" si="78"/>
        <v>0.29644811205947486</v>
      </c>
      <c r="GL63" s="42">
        <f>IFERROR(GK62*GL53*100, "n/a")</f>
        <v>0.30412489941436188</v>
      </c>
      <c r="GM63" s="42">
        <f t="shared" ref="GM63" si="79">IFERROR(GL62*GM53*100, "n/a")</f>
        <v>0.3266131316669611</v>
      </c>
      <c r="GN63" s="42">
        <f>IFERROR(GM62*GN53*100, "n/a")</f>
        <v>0.33929623146263016</v>
      </c>
      <c r="GO63" s="42" t="str">
        <f t="shared" ref="GO63:GV63" si="80">IFERROR(GN62*GO53*100, "n/a")</f>
        <v>n/a</v>
      </c>
      <c r="GP63" s="42" t="str">
        <f t="shared" si="80"/>
        <v>n/a</v>
      </c>
      <c r="GQ63" s="42" t="str">
        <f t="shared" si="80"/>
        <v>n/a</v>
      </c>
      <c r="GR63" s="42" t="str">
        <f t="shared" si="80"/>
        <v>n/a</v>
      </c>
      <c r="GS63" s="42" t="str">
        <f t="shared" si="80"/>
        <v>n/a</v>
      </c>
      <c r="GT63" s="42" t="str">
        <f t="shared" si="80"/>
        <v>n/a</v>
      </c>
      <c r="GU63" s="42" t="str">
        <f t="shared" si="80"/>
        <v>n/a</v>
      </c>
      <c r="GV63" s="42" t="str">
        <f t="shared" si="80"/>
        <v>n/a</v>
      </c>
      <c r="GW63" s="42"/>
      <c r="GX63" s="42"/>
    </row>
    <row r="64" spans="1:206" s="26" customFormat="1">
      <c r="A64" s="40"/>
      <c r="B64" s="26" t="s">
        <v>209</v>
      </c>
      <c r="C64" s="26" t="str">
        <f t="shared" ref="C64:BN64" si="81">IFERROR(B62*C54*100, "n/a")</f>
        <v>n/a</v>
      </c>
      <c r="D64" s="26">
        <f t="shared" si="81"/>
        <v>0.13404323144356459</v>
      </c>
      <c r="E64" s="26">
        <f t="shared" si="81"/>
        <v>0.87303631197644549</v>
      </c>
      <c r="F64" s="26">
        <f t="shared" si="81"/>
        <v>-0.98941788261981778</v>
      </c>
      <c r="G64" s="26">
        <f t="shared" si="81"/>
        <v>2.6877516715133791</v>
      </c>
      <c r="H64" s="26">
        <f t="shared" si="81"/>
        <v>0.50466781031524854</v>
      </c>
      <c r="I64" s="26">
        <f t="shared" si="81"/>
        <v>0.76606914640370005</v>
      </c>
      <c r="J64" s="26">
        <f t="shared" si="81"/>
        <v>0.21652052918997022</v>
      </c>
      <c r="K64" s="26">
        <f t="shared" si="81"/>
        <v>1.7298247214262312</v>
      </c>
      <c r="L64" s="26">
        <f t="shared" si="81"/>
        <v>2.1526205467397719</v>
      </c>
      <c r="M64" s="26">
        <f t="shared" si="81"/>
        <v>0.86736775043733361</v>
      </c>
      <c r="N64" s="26">
        <f t="shared" si="81"/>
        <v>1.5131866072625595</v>
      </c>
      <c r="O64" s="26">
        <f t="shared" si="81"/>
        <v>2.2553985505372571</v>
      </c>
      <c r="P64" s="26">
        <f t="shared" si="81"/>
        <v>0.96221838095951229</v>
      </c>
      <c r="Q64" s="26">
        <f t="shared" si="81"/>
        <v>-0.44684836374772685</v>
      </c>
      <c r="R64" s="26">
        <f t="shared" si="81"/>
        <v>0.81772203870437676</v>
      </c>
      <c r="S64" s="26">
        <f t="shared" si="81"/>
        <v>-0.71962693735271033</v>
      </c>
      <c r="T64" s="26">
        <f t="shared" si="81"/>
        <v>0.2077331574640954</v>
      </c>
      <c r="U64" s="26">
        <f t="shared" si="81"/>
        <v>-0.81606581101875408</v>
      </c>
      <c r="V64" s="26">
        <f t="shared" si="81"/>
        <v>-0.34327833821253284</v>
      </c>
      <c r="W64" s="26">
        <f t="shared" si="81"/>
        <v>-1.072464350028917</v>
      </c>
      <c r="X64" s="26">
        <f t="shared" si="81"/>
        <v>0.66084676995926939</v>
      </c>
      <c r="Y64" s="26">
        <f t="shared" si="81"/>
        <v>1.5870724560268279</v>
      </c>
      <c r="Z64" s="26">
        <f t="shared" si="81"/>
        <v>1.2399865524008311</v>
      </c>
      <c r="AA64" s="26">
        <f t="shared" si="81"/>
        <v>2.0884545934463405</v>
      </c>
      <c r="AB64" s="26">
        <f t="shared" si="81"/>
        <v>0.65391188171851811</v>
      </c>
      <c r="AC64" s="26">
        <f t="shared" si="81"/>
        <v>0.47977349646686673</v>
      </c>
      <c r="AD64" s="26">
        <f t="shared" si="81"/>
        <v>0.62631087717412925</v>
      </c>
      <c r="AE64" s="26">
        <f t="shared" si="81"/>
        <v>1.0217603147338941</v>
      </c>
      <c r="AF64" s="26">
        <f t="shared" si="81"/>
        <v>1.6958803281009942</v>
      </c>
      <c r="AG64" s="26">
        <f t="shared" si="81"/>
        <v>1.5555455922071355</v>
      </c>
      <c r="AH64" s="26">
        <f t="shared" si="81"/>
        <v>2.6215692480057932E-3</v>
      </c>
      <c r="AI64" s="26">
        <f t="shared" si="81"/>
        <v>0.26425334437944509</v>
      </c>
      <c r="AJ64" s="26">
        <f t="shared" si="81"/>
        <v>3.3647690057823141</v>
      </c>
      <c r="AK64" s="26">
        <f t="shared" si="81"/>
        <v>0.82701497958596981</v>
      </c>
      <c r="AL64" s="26">
        <f t="shared" si="81"/>
        <v>1.1095894078505075</v>
      </c>
      <c r="AM64" s="26">
        <f t="shared" si="81"/>
        <v>0.14446498258820797</v>
      </c>
      <c r="AN64" s="26">
        <f t="shared" si="81"/>
        <v>8.4976725211135043E-2</v>
      </c>
      <c r="AO64" s="26">
        <f t="shared" si="81"/>
        <v>0.59848603560665914</v>
      </c>
      <c r="AP64" s="26">
        <f t="shared" si="81"/>
        <v>0.20061690494319953</v>
      </c>
      <c r="AQ64" s="26">
        <f t="shared" si="81"/>
        <v>0.25375056860169093</v>
      </c>
      <c r="AR64" s="26">
        <f t="shared" si="81"/>
        <v>-1.6282025662676052</v>
      </c>
      <c r="AS64" s="26">
        <f t="shared" si="81"/>
        <v>-0.10034511987310279</v>
      </c>
      <c r="AT64" s="26">
        <f t="shared" si="81"/>
        <v>1.5897838876553563</v>
      </c>
      <c r="AU64" s="26">
        <f t="shared" si="81"/>
        <v>1.6459934399395664</v>
      </c>
      <c r="AV64" s="26">
        <f t="shared" si="81"/>
        <v>-0.59339264006104797</v>
      </c>
      <c r="AW64" s="26">
        <f t="shared" si="81"/>
        <v>0.99940456108099718</v>
      </c>
      <c r="AX64" s="26">
        <f t="shared" si="81"/>
        <v>-0.86463214598637184</v>
      </c>
      <c r="AY64" s="26">
        <f t="shared" si="81"/>
        <v>-1.2537198418183202</v>
      </c>
      <c r="AZ64" s="26">
        <f t="shared" si="81"/>
        <v>0.38613805713151511</v>
      </c>
      <c r="BA64" s="26">
        <f t="shared" si="81"/>
        <v>-0.32089355343336801</v>
      </c>
      <c r="BB64" s="26">
        <f t="shared" si="81"/>
        <v>3.3863690780593508E-2</v>
      </c>
      <c r="BC64" s="26">
        <f t="shared" si="81"/>
        <v>1.1645622103153233</v>
      </c>
      <c r="BD64" s="26">
        <f t="shared" si="81"/>
        <v>2.0287173044069915</v>
      </c>
      <c r="BE64" s="26">
        <f t="shared" si="81"/>
        <v>1.7520524055296482</v>
      </c>
      <c r="BF64" s="26">
        <f t="shared" si="81"/>
        <v>1.8254950812249107</v>
      </c>
      <c r="BG64" s="26">
        <f t="shared" si="81"/>
        <v>1.6448148398005729</v>
      </c>
      <c r="BH64" s="26">
        <f t="shared" si="81"/>
        <v>1.4409658113220927</v>
      </c>
      <c r="BI64" s="26">
        <f t="shared" si="81"/>
        <v>0.7993356393955835</v>
      </c>
      <c r="BJ64" s="26">
        <f t="shared" si="81"/>
        <v>0.68023737714664523</v>
      </c>
      <c r="BK64" s="26">
        <f t="shared" si="81"/>
        <v>0.81690724916486779</v>
      </c>
      <c r="BL64" s="26">
        <f t="shared" si="81"/>
        <v>0.73878229536266049</v>
      </c>
      <c r="BM64" s="26">
        <f t="shared" si="81"/>
        <v>1.3110853897139678</v>
      </c>
      <c r="BN64" s="26">
        <f t="shared" si="81"/>
        <v>0.63488772963029672</v>
      </c>
      <c r="BO64" s="26">
        <f t="shared" ref="BO64:DZ64" si="82">IFERROR(BN62*BO54*100, "n/a")</f>
        <v>0.80013218803732367</v>
      </c>
      <c r="BP64" s="26">
        <f t="shared" si="82"/>
        <v>0.38094292817986147</v>
      </c>
      <c r="BQ64" s="26">
        <f t="shared" si="82"/>
        <v>0.82623236562667046</v>
      </c>
      <c r="BR64" s="26">
        <f t="shared" si="82"/>
        <v>0.46719658277410886</v>
      </c>
      <c r="BS64" s="26">
        <f t="shared" si="82"/>
        <v>0.64472767333654168</v>
      </c>
      <c r="BT64" s="26">
        <f t="shared" si="82"/>
        <v>0.93684320881794203</v>
      </c>
      <c r="BU64" s="26">
        <f t="shared" si="82"/>
        <v>0.74994586199768931</v>
      </c>
      <c r="BV64" s="26">
        <f t="shared" si="82"/>
        <v>1.4957230465648301</v>
      </c>
      <c r="BW64" s="26">
        <f t="shared" si="82"/>
        <v>0.43870099595754997</v>
      </c>
      <c r="BX64" s="26">
        <f t="shared" si="82"/>
        <v>1.1162486634402671</v>
      </c>
      <c r="BY64" s="26">
        <f t="shared" si="82"/>
        <v>0.48769853355950255</v>
      </c>
      <c r="BZ64" s="26">
        <f t="shared" si="82"/>
        <v>1.1099812989381821</v>
      </c>
      <c r="CA64" s="26">
        <f t="shared" si="82"/>
        <v>0.84875642783107086</v>
      </c>
      <c r="CB64" s="26">
        <f t="shared" si="82"/>
        <v>0.62596014336624173</v>
      </c>
      <c r="CC64" s="26">
        <f t="shared" si="82"/>
        <v>0.61134401502792901</v>
      </c>
      <c r="CD64" s="26">
        <f t="shared" si="82"/>
        <v>0.1616020077776624</v>
      </c>
      <c r="CE64" s="26">
        <f t="shared" si="82"/>
        <v>0.91304110407686778</v>
      </c>
      <c r="CF64" s="26">
        <f t="shared" si="82"/>
        <v>0.3016837620736349</v>
      </c>
      <c r="CG64" s="26">
        <f t="shared" si="82"/>
        <v>5.4577755151123848E-2</v>
      </c>
      <c r="CH64" s="26">
        <f t="shared" si="82"/>
        <v>-0.74237958616554345</v>
      </c>
      <c r="CI64" s="26">
        <f t="shared" si="82"/>
        <v>-0.3919398674486827</v>
      </c>
      <c r="CJ64" s="26">
        <f t="shared" si="82"/>
        <v>0.67074488571563162</v>
      </c>
      <c r="CK64" s="26">
        <f t="shared" si="82"/>
        <v>0.4309591178771795</v>
      </c>
      <c r="CL64" s="26">
        <f t="shared" si="82"/>
        <v>0.29569029012902481</v>
      </c>
      <c r="CM64" s="26">
        <f t="shared" si="82"/>
        <v>1.0177256558374377</v>
      </c>
      <c r="CN64" s="26">
        <f t="shared" si="82"/>
        <v>0.91908557303443228</v>
      </c>
      <c r="CO64" s="26">
        <f t="shared" si="82"/>
        <v>0.82808319075236347</v>
      </c>
      <c r="CP64" s="26">
        <f t="shared" si="82"/>
        <v>0.87366506062030047</v>
      </c>
      <c r="CQ64" s="26">
        <f t="shared" si="82"/>
        <v>0.13724234166086069</v>
      </c>
      <c r="CR64" s="26">
        <f t="shared" si="82"/>
        <v>0.47146701300211058</v>
      </c>
      <c r="CS64" s="26">
        <f t="shared" si="82"/>
        <v>0.38388844018567514</v>
      </c>
      <c r="CT64" s="26">
        <f t="shared" si="82"/>
        <v>1.1031523530213954</v>
      </c>
      <c r="CU64" s="26">
        <f t="shared" si="82"/>
        <v>0.77632847264577898</v>
      </c>
      <c r="CV64" s="26">
        <f t="shared" si="82"/>
        <v>1.0670873598340953</v>
      </c>
      <c r="CW64" s="26">
        <f t="shared" si="82"/>
        <v>0.45248691860675283</v>
      </c>
      <c r="CX64" s="26">
        <f t="shared" si="82"/>
        <v>0.90513581062358262</v>
      </c>
      <c r="CY64" s="26">
        <f t="shared" si="82"/>
        <v>0.2717466076883388</v>
      </c>
      <c r="CZ64" s="26">
        <f t="shared" si="82"/>
        <v>0.2294112946059928</v>
      </c>
      <c r="DA64" s="26">
        <f t="shared" si="82"/>
        <v>0.66079601053131565</v>
      </c>
      <c r="DB64" s="26">
        <f t="shared" si="82"/>
        <v>0.51974319688693671</v>
      </c>
      <c r="DC64" s="26">
        <f t="shared" si="82"/>
        <v>0.56567669674658139</v>
      </c>
      <c r="DD64" s="26">
        <f t="shared" si="82"/>
        <v>1.2788246158494032</v>
      </c>
      <c r="DE64" s="26">
        <f t="shared" si="82"/>
        <v>0.67381657943678652</v>
      </c>
      <c r="DF64" s="26">
        <f t="shared" si="82"/>
        <v>0.77630635868969533</v>
      </c>
      <c r="DG64" s="26">
        <f t="shared" si="82"/>
        <v>0.47858125673824625</v>
      </c>
      <c r="DH64" s="26">
        <f t="shared" si="82"/>
        <v>1.2351981061554178</v>
      </c>
      <c r="DI64" s="26">
        <f t="shared" si="82"/>
        <v>0.92311487419867111</v>
      </c>
      <c r="DJ64" s="26">
        <f t="shared" si="82"/>
        <v>0.62498546982929815</v>
      </c>
      <c r="DK64" s="26">
        <f t="shared" si="82"/>
        <v>0.72911258797257916</v>
      </c>
      <c r="DL64" s="26">
        <f t="shared" si="82"/>
        <v>0.66376645390323274</v>
      </c>
      <c r="DM64" s="26">
        <f t="shared" si="82"/>
        <v>0.91287613769920495</v>
      </c>
      <c r="DN64" s="26">
        <f t="shared" si="82"/>
        <v>1.181500930201008</v>
      </c>
      <c r="DO64" s="26">
        <f t="shared" si="82"/>
        <v>0.68073452510267229</v>
      </c>
      <c r="DP64" s="26">
        <f t="shared" si="82"/>
        <v>0.55171202551861875</v>
      </c>
      <c r="DQ64" s="26">
        <f t="shared" si="82"/>
        <v>0.95095288193628325</v>
      </c>
      <c r="DR64" s="26">
        <f t="shared" si="82"/>
        <v>1.2492673219785089</v>
      </c>
      <c r="DS64" s="26">
        <f t="shared" si="82"/>
        <v>0.26202308837195781</v>
      </c>
      <c r="DT64" s="26">
        <f t="shared" si="82"/>
        <v>1.3473338548962843</v>
      </c>
      <c r="DU64" s="26">
        <f t="shared" si="82"/>
        <v>9.5355453669335344E-2</v>
      </c>
      <c r="DV64" s="26">
        <f t="shared" si="82"/>
        <v>0.4466034309266359</v>
      </c>
      <c r="DW64" s="26">
        <f t="shared" si="82"/>
        <v>-0.20242708288319308</v>
      </c>
      <c r="DX64" s="26">
        <f t="shared" si="82"/>
        <v>0.42918547110578387</v>
      </c>
      <c r="DY64" s="26">
        <f t="shared" si="82"/>
        <v>-0.30310493054934756</v>
      </c>
      <c r="DZ64" s="26">
        <f t="shared" si="82"/>
        <v>0.20173359742930944</v>
      </c>
      <c r="EA64" s="26">
        <f t="shared" ref="EA64:GL64" si="83">IFERROR(DZ62*EA54*100, "n/a")</f>
        <v>0.66202631237244547</v>
      </c>
      <c r="EB64" s="26">
        <f t="shared" si="83"/>
        <v>0.46234867354678649</v>
      </c>
      <c r="EC64" s="26">
        <f t="shared" si="83"/>
        <v>0.34064149393128484</v>
      </c>
      <c r="ED64" s="26">
        <f t="shared" si="83"/>
        <v>0.11827023481672157</v>
      </c>
      <c r="EE64" s="26">
        <f t="shared" si="83"/>
        <v>0.4333675726297227</v>
      </c>
      <c r="EF64" s="26">
        <f t="shared" si="83"/>
        <v>0.67656968693844755</v>
      </c>
      <c r="EG64" s="26">
        <f t="shared" si="83"/>
        <v>1.3550748877841217</v>
      </c>
      <c r="EH64" s="26">
        <f t="shared" si="83"/>
        <v>0.89679702128328942</v>
      </c>
      <c r="EI64" s="26">
        <f t="shared" si="83"/>
        <v>0.41175621994321498</v>
      </c>
      <c r="EJ64" s="26">
        <f t="shared" si="83"/>
        <v>0.5917770140404861</v>
      </c>
      <c r="EK64" s="26">
        <f t="shared" si="83"/>
        <v>0.73547022482579827</v>
      </c>
      <c r="EL64" s="26">
        <f t="shared" si="83"/>
        <v>0.7793004589374406</v>
      </c>
      <c r="EM64" s="26">
        <f t="shared" si="83"/>
        <v>0.85897773623815921</v>
      </c>
      <c r="EN64" s="26">
        <f t="shared" si="83"/>
        <v>0.35365541584037186</v>
      </c>
      <c r="EO64" s="26">
        <f t="shared" si="83"/>
        <v>0.68667111384469082</v>
      </c>
      <c r="EP64" s="26">
        <f t="shared" si="83"/>
        <v>0.48385517217512558</v>
      </c>
      <c r="EQ64" s="26">
        <f t="shared" si="83"/>
        <v>1.0295760549003627</v>
      </c>
      <c r="ER64" s="26">
        <f t="shared" si="83"/>
        <v>0.17806214943553159</v>
      </c>
      <c r="ES64" s="26">
        <f t="shared" si="83"/>
        <v>0.11790790361787332</v>
      </c>
      <c r="ET64" s="26">
        <f t="shared" si="83"/>
        <v>0.65440464289292888</v>
      </c>
      <c r="EU64" s="26">
        <f t="shared" si="83"/>
        <v>0.18012225239770718</v>
      </c>
      <c r="EV64" s="26">
        <f t="shared" si="83"/>
        <v>0.44253827768021325</v>
      </c>
      <c r="EW64" s="26">
        <f t="shared" si="83"/>
        <v>0.42173056155461203</v>
      </c>
      <c r="EX64" s="26">
        <f t="shared" si="83"/>
        <v>0.47453991116462657</v>
      </c>
      <c r="EY64" s="26">
        <f t="shared" si="83"/>
        <v>-0.44480497140801917</v>
      </c>
      <c r="EZ64" s="26">
        <f t="shared" si="83"/>
        <v>0.41322198517690228</v>
      </c>
      <c r="FA64" s="26">
        <f t="shared" si="83"/>
        <v>-0.43114873072853682</v>
      </c>
      <c r="FB64" s="26">
        <f t="shared" si="83"/>
        <v>-1.7097946182982451</v>
      </c>
      <c r="FC64" s="26">
        <f t="shared" si="83"/>
        <v>-0.91599861447623243</v>
      </c>
      <c r="FD64" s="26">
        <f t="shared" si="83"/>
        <v>-0.12043836008617372</v>
      </c>
      <c r="FE64" s="26">
        <f t="shared" si="83"/>
        <v>0.31295730830806878</v>
      </c>
      <c r="FF64" s="26">
        <f t="shared" si="83"/>
        <v>0.9571422824410023</v>
      </c>
      <c r="FG64" s="26">
        <f t="shared" si="83"/>
        <v>0.32945529061029</v>
      </c>
      <c r="FH64" s="26">
        <f t="shared" si="83"/>
        <v>0.79593338502709909</v>
      </c>
      <c r="FI64" s="26">
        <f t="shared" si="83"/>
        <v>0.63223032615118546</v>
      </c>
      <c r="FJ64" s="26">
        <f t="shared" si="83"/>
        <v>0.4232761891425435</v>
      </c>
      <c r="FK64" s="26">
        <f t="shared" si="83"/>
        <v>-0.19857904283029099</v>
      </c>
      <c r="FL64" s="26">
        <f t="shared" si="83"/>
        <v>0.59660662751037685</v>
      </c>
      <c r="FM64" s="26">
        <f t="shared" si="83"/>
        <v>-2.2731457307624197E-2</v>
      </c>
      <c r="FN64" s="26">
        <f t="shared" si="83"/>
        <v>0.94942949627985596</v>
      </c>
      <c r="FO64" s="26">
        <f t="shared" si="83"/>
        <v>0.62813706932492264</v>
      </c>
      <c r="FP64" s="26">
        <f t="shared" si="83"/>
        <v>0.34003633809308992</v>
      </c>
      <c r="FQ64" s="26">
        <f t="shared" si="83"/>
        <v>0.10503899957067346</v>
      </c>
      <c r="FR64" s="26">
        <f t="shared" si="83"/>
        <v>8.7775980409840582E-2</v>
      </c>
      <c r="FS64" s="26">
        <f t="shared" si="83"/>
        <v>0.68784704738795244</v>
      </c>
      <c r="FT64" s="26">
        <f t="shared" si="83"/>
        <v>9.3187800721885011E-2</v>
      </c>
      <c r="FU64" s="26">
        <f t="shared" si="83"/>
        <v>0.59683971392669399</v>
      </c>
      <c r="FV64" s="26">
        <f t="shared" si="83"/>
        <v>0.60079711702256144</v>
      </c>
      <c r="FW64" s="26">
        <f t="shared" si="83"/>
        <v>-0.18408663698017821</v>
      </c>
      <c r="FX64" s="26">
        <f t="shared" si="83"/>
        <v>0.93794351488539707</v>
      </c>
      <c r="FY64" s="26">
        <f t="shared" si="83"/>
        <v>0.89052975399652001</v>
      </c>
      <c r="FZ64" s="26">
        <f t="shared" si="83"/>
        <v>0.3418669891589507</v>
      </c>
      <c r="GA64" s="26">
        <f t="shared" si="83"/>
        <v>0.59546568248152765</v>
      </c>
      <c r="GB64" s="26">
        <f t="shared" si="83"/>
        <v>0.59259078221403783</v>
      </c>
      <c r="GC64" s="26">
        <f t="shared" si="83"/>
        <v>0.17138415040629956</v>
      </c>
      <c r="GD64" s="26">
        <f t="shared" si="83"/>
        <v>7.1018551946617881E-2</v>
      </c>
      <c r="GE64" s="26">
        <f t="shared" si="83"/>
        <v>0.27455997290488116</v>
      </c>
      <c r="GF64" s="26">
        <f t="shared" si="83"/>
        <v>0.40433581026778509</v>
      </c>
      <c r="GG64" s="26">
        <f t="shared" si="83"/>
        <v>0.33852373551517717</v>
      </c>
      <c r="GH64" s="26">
        <f t="shared" si="83"/>
        <v>0.30938939760030004</v>
      </c>
      <c r="GI64" s="26">
        <f t="shared" si="83"/>
        <v>0.31232826810142078</v>
      </c>
      <c r="GJ64" s="26">
        <f t="shared" si="83"/>
        <v>0.52273146478183119</v>
      </c>
      <c r="GK64" s="26">
        <f t="shared" si="83"/>
        <v>0.48965617108670223</v>
      </c>
      <c r="GL64" s="26">
        <f t="shared" si="83"/>
        <v>0.39477970598311046</v>
      </c>
      <c r="GM64" s="26">
        <f t="shared" ref="GM64:GV64" si="84">IFERROR(GL62*GM54*100, "n/a")</f>
        <v>0.38231260408591228</v>
      </c>
      <c r="GN64" s="26">
        <f t="shared" si="84"/>
        <v>0.70020878931566921</v>
      </c>
      <c r="GO64" s="26" t="str">
        <f t="shared" si="84"/>
        <v>n/a</v>
      </c>
      <c r="GP64" s="26" t="str">
        <f t="shared" si="84"/>
        <v>n/a</v>
      </c>
      <c r="GQ64" s="26" t="str">
        <f t="shared" si="84"/>
        <v>n/a</v>
      </c>
      <c r="GR64" s="26" t="str">
        <f t="shared" si="84"/>
        <v>n/a</v>
      </c>
      <c r="GS64" s="26" t="str">
        <f t="shared" si="84"/>
        <v>n/a</v>
      </c>
      <c r="GT64" s="26" t="str">
        <f t="shared" si="84"/>
        <v>n/a</v>
      </c>
      <c r="GU64" s="26" t="str">
        <f t="shared" si="84"/>
        <v>n/a</v>
      </c>
      <c r="GV64" s="26" t="str">
        <f t="shared" si="84"/>
        <v>n/a</v>
      </c>
    </row>
    <row r="65" spans="1:204" s="26" customFormat="1">
      <c r="A65" s="95" t="s">
        <v>713</v>
      </c>
    </row>
    <row r="66" spans="1:204" s="26" customFormat="1">
      <c r="A66" s="95"/>
      <c r="B66" s="5" t="s">
        <v>722</v>
      </c>
      <c r="C66" s="81" t="e">
        <f>INDEX(HaverPull!$B:$YE,MATCH(Calculations_actual!C$9,HaverPull!$B:$B,0),MATCH(Calculations_actual!$B66,HaverPull!$B$1:$YE$1,0))</f>
        <v>#N/A</v>
      </c>
      <c r="D66" s="81" t="e">
        <f>INDEX(HaverPull!$B:$YE,MATCH(Calculations_actual!D$9,HaverPull!$B:$B,0),MATCH(Calculations_actual!$B66,HaverPull!$B$1:$YE$1,0))</f>
        <v>#N/A</v>
      </c>
      <c r="E66" s="81" t="e">
        <f>INDEX(HaverPull!$B:$YE,MATCH(Calculations_actual!E$9,HaverPull!$B:$B,0),MATCH(Calculations_actual!$B66,HaverPull!$B$1:$YE$1,0))</f>
        <v>#N/A</v>
      </c>
      <c r="F66" s="81" t="e">
        <f>INDEX(HaverPull!$B:$YE,MATCH(Calculations_actual!F$9,HaverPull!$B:$B,0),MATCH(Calculations_actual!$B66,HaverPull!$B$1:$YE$1,0))</f>
        <v>#N/A</v>
      </c>
      <c r="G66" s="81" t="e">
        <f>INDEX(HaverPull!$B:$YE,MATCH(Calculations_actual!G$9,HaverPull!$B:$B,0),MATCH(Calculations_actual!$B66,HaverPull!$B$1:$YE$1,0))</f>
        <v>#N/A</v>
      </c>
      <c r="H66" s="81" t="e">
        <f>INDEX(HaverPull!$B:$YE,MATCH(Calculations_actual!H$9,HaverPull!$B:$B,0),MATCH(Calculations_actual!$B66,HaverPull!$B$1:$YE$1,0))</f>
        <v>#N/A</v>
      </c>
      <c r="I66" s="81" t="e">
        <f>INDEX(HaverPull!$B:$YE,MATCH(Calculations_actual!I$9,HaverPull!$B:$B,0),MATCH(Calculations_actual!$B66,HaverPull!$B$1:$YE$1,0))</f>
        <v>#N/A</v>
      </c>
      <c r="J66" s="81" t="e">
        <f>INDEX(HaverPull!$B:$YE,MATCH(Calculations_actual!J$9,HaverPull!$B:$B,0),MATCH(Calculations_actual!$B66,HaverPull!$B$1:$YE$1,0))</f>
        <v>#N/A</v>
      </c>
      <c r="K66" s="81" t="e">
        <f>INDEX(HaverPull!$B:$YE,MATCH(Calculations_actual!K$9,HaverPull!$B:$B,0),MATCH(Calculations_actual!$B66,HaverPull!$B$1:$YE$1,0))</f>
        <v>#N/A</v>
      </c>
      <c r="L66" s="81" t="e">
        <f>INDEX(HaverPull!$B:$YE,MATCH(Calculations_actual!L$9,HaverPull!$B:$B,0),MATCH(Calculations_actual!$B66,HaverPull!$B$1:$YE$1,0))</f>
        <v>#N/A</v>
      </c>
      <c r="M66" s="81" t="e">
        <f>INDEX(HaverPull!$B:$YE,MATCH(Calculations_actual!M$9,HaverPull!$B:$B,0),MATCH(Calculations_actual!$B66,HaverPull!$B$1:$YE$1,0))</f>
        <v>#N/A</v>
      </c>
      <c r="N66" s="81" t="e">
        <f>INDEX(HaverPull!$B:$YE,MATCH(Calculations_actual!N$9,HaverPull!$B:$B,0),MATCH(Calculations_actual!$B66,HaverPull!$B$1:$YE$1,0))</f>
        <v>#N/A</v>
      </c>
      <c r="O66" s="81" t="e">
        <f>INDEX(HaverPull!$B:$YE,MATCH(Calculations_actual!O$9,HaverPull!$B:$B,0),MATCH(Calculations_actual!$B66,HaverPull!$B$1:$YE$1,0))</f>
        <v>#N/A</v>
      </c>
      <c r="P66" s="81" t="e">
        <f>INDEX(HaverPull!$B:$YE,MATCH(Calculations_actual!P$9,HaverPull!$B:$B,0),MATCH(Calculations_actual!$B66,HaverPull!$B$1:$YE$1,0))</f>
        <v>#N/A</v>
      </c>
      <c r="Q66" s="81" t="e">
        <f>INDEX(HaverPull!$B:$YE,MATCH(Calculations_actual!Q$9,HaverPull!$B:$B,0),MATCH(Calculations_actual!$B66,HaverPull!$B$1:$YE$1,0))</f>
        <v>#N/A</v>
      </c>
      <c r="R66" s="81" t="e">
        <f>INDEX(HaverPull!$B:$YE,MATCH(Calculations_actual!R$9,HaverPull!$B:$B,0),MATCH(Calculations_actual!$B66,HaverPull!$B$1:$YE$1,0))</f>
        <v>#N/A</v>
      </c>
      <c r="S66" s="81" t="e">
        <f>INDEX(HaverPull!$B:$YE,MATCH(Calculations_actual!S$9,HaverPull!$B:$B,0),MATCH(Calculations_actual!$B66,HaverPull!$B$1:$YE$1,0))</f>
        <v>#N/A</v>
      </c>
      <c r="T66" s="81" t="e">
        <f>INDEX(HaverPull!$B:$YE,MATCH(Calculations_actual!T$9,HaverPull!$B:$B,0),MATCH(Calculations_actual!$B66,HaverPull!$B$1:$YE$1,0))</f>
        <v>#N/A</v>
      </c>
      <c r="U66" s="81" t="e">
        <f>INDEX(HaverPull!$B:$YE,MATCH(Calculations_actual!U$9,HaverPull!$B:$B,0),MATCH(Calculations_actual!$B66,HaverPull!$B$1:$YE$1,0))</f>
        <v>#N/A</v>
      </c>
      <c r="V66" s="81" t="e">
        <f>INDEX(HaverPull!$B:$YE,MATCH(Calculations_actual!V$9,HaverPull!$B:$B,0),MATCH(Calculations_actual!$B66,HaverPull!$B$1:$YE$1,0))</f>
        <v>#N/A</v>
      </c>
      <c r="W66" s="81" t="e">
        <f>INDEX(HaverPull!$B:$YE,MATCH(Calculations_actual!W$9,HaverPull!$B:$B,0),MATCH(Calculations_actual!$B66,HaverPull!$B$1:$YE$1,0))</f>
        <v>#N/A</v>
      </c>
      <c r="X66" s="81" t="e">
        <f>INDEX(HaverPull!$B:$YE,MATCH(Calculations_actual!X$9,HaverPull!$B:$B,0),MATCH(Calculations_actual!$B66,HaverPull!$B$1:$YE$1,0))</f>
        <v>#N/A</v>
      </c>
      <c r="Y66" s="81" t="e">
        <f>INDEX(HaverPull!$B:$YE,MATCH(Calculations_actual!Y$9,HaverPull!$B:$B,0),MATCH(Calculations_actual!$B66,HaverPull!$B$1:$YE$1,0))</f>
        <v>#N/A</v>
      </c>
      <c r="Z66" s="81" t="e">
        <f>INDEX(HaverPull!$B:$YE,MATCH(Calculations_actual!Z$9,HaverPull!$B:$B,0),MATCH(Calculations_actual!$B66,HaverPull!$B$1:$YE$1,0))</f>
        <v>#N/A</v>
      </c>
      <c r="AA66" s="81" t="e">
        <f>INDEX(HaverPull!$B:$YE,MATCH(Calculations_actual!AA$9,HaverPull!$B:$B,0),MATCH(Calculations_actual!$B66,HaverPull!$B$1:$YE$1,0))</f>
        <v>#N/A</v>
      </c>
      <c r="AB66" s="81" t="e">
        <f>INDEX(HaverPull!$B:$YE,MATCH(Calculations_actual!AB$9,HaverPull!$B:$B,0),MATCH(Calculations_actual!$B66,HaverPull!$B$1:$YE$1,0))</f>
        <v>#N/A</v>
      </c>
      <c r="AC66" s="81" t="e">
        <f>INDEX(HaverPull!$B:$YE,MATCH(Calculations_actual!AC$9,HaverPull!$B:$B,0),MATCH(Calculations_actual!$B66,HaverPull!$B$1:$YE$1,0))</f>
        <v>#N/A</v>
      </c>
      <c r="AD66" s="81" t="e">
        <f>INDEX(HaverPull!$B:$YE,MATCH(Calculations_actual!AD$9,HaverPull!$B:$B,0),MATCH(Calculations_actual!$B66,HaverPull!$B$1:$YE$1,0))</f>
        <v>#N/A</v>
      </c>
      <c r="AE66" s="81" t="e">
        <f>INDEX(HaverPull!$B:$YE,MATCH(Calculations_actual!AE$9,HaverPull!$B:$B,0),MATCH(Calculations_actual!$B66,HaverPull!$B$1:$YE$1,0))</f>
        <v>#N/A</v>
      </c>
      <c r="AF66" s="81" t="e">
        <f>INDEX(HaverPull!$B:$YE,MATCH(Calculations_actual!AF$9,HaverPull!$B:$B,0),MATCH(Calculations_actual!$B66,HaverPull!$B$1:$YE$1,0))</f>
        <v>#N/A</v>
      </c>
      <c r="AG66" s="81" t="e">
        <f>INDEX(HaverPull!$B:$YE,MATCH(Calculations_actual!AG$9,HaverPull!$B:$B,0),MATCH(Calculations_actual!$B66,HaverPull!$B$1:$YE$1,0))</f>
        <v>#N/A</v>
      </c>
      <c r="AH66" s="81" t="e">
        <f>INDEX(HaverPull!$B:$YE,MATCH(Calculations_actual!AH$9,HaverPull!$B:$B,0),MATCH(Calculations_actual!$B66,HaverPull!$B$1:$YE$1,0))</f>
        <v>#N/A</v>
      </c>
      <c r="AI66" s="81" t="e">
        <f>INDEX(HaverPull!$B:$YE,MATCH(Calculations_actual!AI$9,HaverPull!$B:$B,0),MATCH(Calculations_actual!$B66,HaverPull!$B$1:$YE$1,0))</f>
        <v>#N/A</v>
      </c>
      <c r="AJ66" s="81" t="e">
        <f>INDEX(HaverPull!$B:$YE,MATCH(Calculations_actual!AJ$9,HaverPull!$B:$B,0),MATCH(Calculations_actual!$B66,HaverPull!$B$1:$YE$1,0))</f>
        <v>#N/A</v>
      </c>
      <c r="AK66" s="81" t="e">
        <f>INDEX(HaverPull!$B:$YE,MATCH(Calculations_actual!AK$9,HaverPull!$B:$B,0),MATCH(Calculations_actual!$B66,HaverPull!$B$1:$YE$1,0))</f>
        <v>#N/A</v>
      </c>
      <c r="AL66" s="81" t="e">
        <f>INDEX(HaverPull!$B:$YE,MATCH(Calculations_actual!AL$9,HaverPull!$B:$B,0),MATCH(Calculations_actual!$B66,HaverPull!$B$1:$YE$1,0))</f>
        <v>#N/A</v>
      </c>
      <c r="AM66" s="81" t="e">
        <f>INDEX(HaverPull!$B:$YE,MATCH(Calculations_actual!AM$9,HaverPull!$B:$B,0),MATCH(Calculations_actual!$B66,HaverPull!$B$1:$YE$1,0))</f>
        <v>#N/A</v>
      </c>
      <c r="AN66" s="81" t="e">
        <f>INDEX(HaverPull!$B:$YE,MATCH(Calculations_actual!AN$9,HaverPull!$B:$B,0),MATCH(Calculations_actual!$B66,HaverPull!$B$1:$YE$1,0))</f>
        <v>#N/A</v>
      </c>
      <c r="AO66" s="81" t="e">
        <f>INDEX(HaverPull!$B:$YE,MATCH(Calculations_actual!AO$9,HaverPull!$B:$B,0),MATCH(Calculations_actual!$B66,HaverPull!$B$1:$YE$1,0))</f>
        <v>#N/A</v>
      </c>
      <c r="AP66" s="81" t="e">
        <f>INDEX(HaverPull!$B:$YE,MATCH(Calculations_actual!AP$9,HaverPull!$B:$B,0),MATCH(Calculations_actual!$B66,HaverPull!$B$1:$YE$1,0))</f>
        <v>#N/A</v>
      </c>
      <c r="AQ66" s="81" t="e">
        <f>INDEX(HaverPull!$B:$YE,MATCH(Calculations_actual!AQ$9,HaverPull!$B:$B,0),MATCH(Calculations_actual!$B66,HaverPull!$B$1:$YE$1,0))</f>
        <v>#N/A</v>
      </c>
      <c r="AR66" s="81" t="e">
        <f>INDEX(HaverPull!$B:$YE,MATCH(Calculations_actual!AR$9,HaverPull!$B:$B,0),MATCH(Calculations_actual!$B66,HaverPull!$B$1:$YE$1,0))</f>
        <v>#N/A</v>
      </c>
      <c r="AS66" s="81" t="e">
        <f>INDEX(HaverPull!$B:$YE,MATCH(Calculations_actual!AS$9,HaverPull!$B:$B,0),MATCH(Calculations_actual!$B66,HaverPull!$B$1:$YE$1,0))</f>
        <v>#N/A</v>
      </c>
      <c r="AT66" s="81" t="e">
        <f>INDEX(HaverPull!$B:$YE,MATCH(Calculations_actual!AT$9,HaverPull!$B:$B,0),MATCH(Calculations_actual!$B66,HaverPull!$B$1:$YE$1,0))</f>
        <v>#N/A</v>
      </c>
      <c r="AU66" s="81" t="e">
        <f>INDEX(HaverPull!$B:$YE,MATCH(Calculations_actual!AU$9,HaverPull!$B:$B,0),MATCH(Calculations_actual!$B66,HaverPull!$B$1:$YE$1,0))</f>
        <v>#N/A</v>
      </c>
      <c r="AV66" s="81" t="e">
        <f>INDEX(HaverPull!$B:$YE,MATCH(Calculations_actual!AV$9,HaverPull!$B:$B,0),MATCH(Calculations_actual!$B66,HaverPull!$B$1:$YE$1,0))</f>
        <v>#N/A</v>
      </c>
      <c r="AW66" s="81" t="e">
        <f>INDEX(HaverPull!$B:$YE,MATCH(Calculations_actual!AW$9,HaverPull!$B:$B,0),MATCH(Calculations_actual!$B66,HaverPull!$B$1:$YE$1,0))</f>
        <v>#N/A</v>
      </c>
      <c r="AX66" s="81" t="e">
        <f>INDEX(HaverPull!$B:$YE,MATCH(Calculations_actual!AX$9,HaverPull!$B:$B,0),MATCH(Calculations_actual!$B66,HaverPull!$B$1:$YE$1,0))</f>
        <v>#N/A</v>
      </c>
      <c r="AY66" s="81" t="e">
        <f>INDEX(HaverPull!$B:$YE,MATCH(Calculations_actual!AY$9,HaverPull!$B:$B,0),MATCH(Calculations_actual!$B66,HaverPull!$B$1:$YE$1,0))</f>
        <v>#N/A</v>
      </c>
      <c r="AZ66" s="81" t="e">
        <f>INDEX(HaverPull!$B:$YE,MATCH(Calculations_actual!AZ$9,HaverPull!$B:$B,0),MATCH(Calculations_actual!$B66,HaverPull!$B$1:$YE$1,0))</f>
        <v>#N/A</v>
      </c>
      <c r="BA66" s="81" t="e">
        <f>INDEX(HaverPull!$B:$YE,MATCH(Calculations_actual!BA$9,HaverPull!$B:$B,0),MATCH(Calculations_actual!$B66,HaverPull!$B$1:$YE$1,0))</f>
        <v>#N/A</v>
      </c>
      <c r="BB66" s="81" t="e">
        <f>INDEX(HaverPull!$B:$YE,MATCH(Calculations_actual!BB$9,HaverPull!$B:$B,0),MATCH(Calculations_actual!$B66,HaverPull!$B$1:$YE$1,0))</f>
        <v>#N/A</v>
      </c>
      <c r="BC66" s="81" t="e">
        <f>INDEX(HaverPull!$B:$YE,MATCH(Calculations_actual!BC$9,HaverPull!$B:$B,0),MATCH(Calculations_actual!$B66,HaverPull!$B$1:$YE$1,0))</f>
        <v>#N/A</v>
      </c>
      <c r="BD66" s="81" t="e">
        <f>INDEX(HaverPull!$B:$YE,MATCH(Calculations_actual!BD$9,HaverPull!$B:$B,0),MATCH(Calculations_actual!$B66,HaverPull!$B$1:$YE$1,0))</f>
        <v>#N/A</v>
      </c>
      <c r="BE66" s="81" t="e">
        <f>INDEX(HaverPull!$B:$YE,MATCH(Calculations_actual!BE$9,HaverPull!$B:$B,0),MATCH(Calculations_actual!$B66,HaverPull!$B$1:$YE$1,0))</f>
        <v>#N/A</v>
      </c>
      <c r="BF66" s="81" t="e">
        <f>INDEX(HaverPull!$B:$YE,MATCH(Calculations_actual!BF$9,HaverPull!$B:$B,0),MATCH(Calculations_actual!$B66,HaverPull!$B$1:$YE$1,0))</f>
        <v>#N/A</v>
      </c>
      <c r="BG66" s="81" t="e">
        <f>INDEX(HaverPull!$B:$YE,MATCH(Calculations_actual!BG$9,HaverPull!$B:$B,0),MATCH(Calculations_actual!$B66,HaverPull!$B$1:$YE$1,0))</f>
        <v>#N/A</v>
      </c>
      <c r="BH66" s="81" t="e">
        <f>INDEX(HaverPull!$B:$YE,MATCH(Calculations_actual!BH$9,HaverPull!$B:$B,0),MATCH(Calculations_actual!$B66,HaverPull!$B$1:$YE$1,0))</f>
        <v>#N/A</v>
      </c>
      <c r="BI66" s="81" t="e">
        <f>INDEX(HaverPull!$B:$YE,MATCH(Calculations_actual!BI$9,HaverPull!$B:$B,0),MATCH(Calculations_actual!$B66,HaverPull!$B$1:$YE$1,0))</f>
        <v>#N/A</v>
      </c>
      <c r="BJ66" s="81" t="e">
        <f>INDEX(HaverPull!$B:$YE,MATCH(Calculations_actual!BJ$9,HaverPull!$B:$B,0),MATCH(Calculations_actual!$B66,HaverPull!$B$1:$YE$1,0))</f>
        <v>#N/A</v>
      </c>
      <c r="BK66" s="81" t="e">
        <f>INDEX(HaverPull!$B:$YE,MATCH(Calculations_actual!BK$9,HaverPull!$B:$B,0),MATCH(Calculations_actual!$B66,HaverPull!$B$1:$YE$1,0))</f>
        <v>#N/A</v>
      </c>
      <c r="BL66" s="81" t="e">
        <f>INDEX(HaverPull!$B:$YE,MATCH(Calculations_actual!BL$9,HaverPull!$B:$B,0),MATCH(Calculations_actual!$B66,HaverPull!$B$1:$YE$1,0))</f>
        <v>#N/A</v>
      </c>
      <c r="BM66" s="81" t="e">
        <f>INDEX(HaverPull!$B:$YE,MATCH(Calculations_actual!BM$9,HaverPull!$B:$B,0),MATCH(Calculations_actual!$B66,HaverPull!$B$1:$YE$1,0))</f>
        <v>#N/A</v>
      </c>
      <c r="BN66" s="81" t="e">
        <f>INDEX(HaverPull!$B:$YE,MATCH(Calculations_actual!BN$9,HaverPull!$B:$B,0),MATCH(Calculations_actual!$B66,HaverPull!$B$1:$YE$1,0))</f>
        <v>#N/A</v>
      </c>
      <c r="BO66" s="81" t="e">
        <f>INDEX(HaverPull!$B:$YE,MATCH(Calculations_actual!BO$9,HaverPull!$B:$B,0),MATCH(Calculations_actual!$B66,HaverPull!$B$1:$YE$1,0))</f>
        <v>#N/A</v>
      </c>
      <c r="BP66" s="81" t="e">
        <f>INDEX(HaverPull!$B:$YE,MATCH(Calculations_actual!BP$9,HaverPull!$B:$B,0),MATCH(Calculations_actual!$B66,HaverPull!$B$1:$YE$1,0))</f>
        <v>#N/A</v>
      </c>
      <c r="BQ66" s="81" t="e">
        <f>INDEX(HaverPull!$B:$YE,MATCH(Calculations_actual!BQ$9,HaverPull!$B:$B,0),MATCH(Calculations_actual!$B66,HaverPull!$B$1:$YE$1,0))</f>
        <v>#N/A</v>
      </c>
      <c r="BR66" s="81" t="e">
        <f>INDEX(HaverPull!$B:$YE,MATCH(Calculations_actual!BR$9,HaverPull!$B:$B,0),MATCH(Calculations_actual!$B66,HaverPull!$B$1:$YE$1,0))</f>
        <v>#N/A</v>
      </c>
      <c r="BS66" s="81" t="e">
        <f>INDEX(HaverPull!$B:$YE,MATCH(Calculations_actual!BS$9,HaverPull!$B:$B,0),MATCH(Calculations_actual!$B66,HaverPull!$B$1:$YE$1,0))</f>
        <v>#N/A</v>
      </c>
      <c r="BT66" s="81" t="e">
        <f>INDEX(HaverPull!$B:$YE,MATCH(Calculations_actual!BT$9,HaverPull!$B:$B,0),MATCH(Calculations_actual!$B66,HaverPull!$B$1:$YE$1,0))</f>
        <v>#N/A</v>
      </c>
      <c r="BU66" s="81" t="e">
        <f>INDEX(HaverPull!$B:$YE,MATCH(Calculations_actual!BU$9,HaverPull!$B:$B,0),MATCH(Calculations_actual!$B66,HaverPull!$B$1:$YE$1,0))</f>
        <v>#N/A</v>
      </c>
      <c r="BV66" s="81" t="e">
        <f>INDEX(HaverPull!$B:$YE,MATCH(Calculations_actual!BV$9,HaverPull!$B:$B,0),MATCH(Calculations_actual!$B66,HaverPull!$B$1:$YE$1,0))</f>
        <v>#N/A</v>
      </c>
      <c r="BW66" s="81" t="e">
        <f>INDEX(HaverPull!$B:$YE,MATCH(Calculations_actual!BW$9,HaverPull!$B:$B,0),MATCH(Calculations_actual!$B66,HaverPull!$B$1:$YE$1,0))</f>
        <v>#N/A</v>
      </c>
      <c r="BX66" s="81" t="e">
        <f>INDEX(HaverPull!$B:$YE,MATCH(Calculations_actual!BX$9,HaverPull!$B:$B,0),MATCH(Calculations_actual!$B66,HaverPull!$B$1:$YE$1,0))</f>
        <v>#N/A</v>
      </c>
      <c r="BY66" s="81" t="e">
        <f>INDEX(HaverPull!$B:$YE,MATCH(Calculations_actual!BY$9,HaverPull!$B:$B,0),MATCH(Calculations_actual!$B66,HaverPull!$B$1:$YE$1,0))</f>
        <v>#N/A</v>
      </c>
      <c r="BZ66" s="81" t="e">
        <f>INDEX(HaverPull!$B:$YE,MATCH(Calculations_actual!BZ$9,HaverPull!$B:$B,0),MATCH(Calculations_actual!$B66,HaverPull!$B$1:$YE$1,0))</f>
        <v>#N/A</v>
      </c>
      <c r="CA66" s="81" t="e">
        <f>INDEX(HaverPull!$B:$YE,MATCH(Calculations_actual!CA$9,HaverPull!$B:$B,0),MATCH(Calculations_actual!$B66,HaverPull!$B$1:$YE$1,0))</f>
        <v>#N/A</v>
      </c>
      <c r="CB66" s="81" t="e">
        <f>INDEX(HaverPull!$B:$YE,MATCH(Calculations_actual!CB$9,HaverPull!$B:$B,0),MATCH(Calculations_actual!$B66,HaverPull!$B$1:$YE$1,0))</f>
        <v>#N/A</v>
      </c>
      <c r="CC66" s="81" t="e">
        <f>INDEX(HaverPull!$B:$YE,MATCH(Calculations_actual!CC$9,HaverPull!$B:$B,0),MATCH(Calculations_actual!$B66,HaverPull!$B$1:$YE$1,0))</f>
        <v>#N/A</v>
      </c>
      <c r="CD66" s="81" t="e">
        <f>INDEX(HaverPull!$B:$YE,MATCH(Calculations_actual!CD$9,HaverPull!$B:$B,0),MATCH(Calculations_actual!$B66,HaverPull!$B$1:$YE$1,0))</f>
        <v>#N/A</v>
      </c>
      <c r="CE66" s="81" t="e">
        <f>INDEX(HaverPull!$B:$YE,MATCH(Calculations_actual!CE$9,HaverPull!$B:$B,0),MATCH(Calculations_actual!$B66,HaverPull!$B$1:$YE$1,0))</f>
        <v>#N/A</v>
      </c>
      <c r="CF66" s="81" t="e">
        <f>INDEX(HaverPull!$B:$YE,MATCH(Calculations_actual!CF$9,HaverPull!$B:$B,0),MATCH(Calculations_actual!$B66,HaverPull!$B$1:$YE$1,0))</f>
        <v>#N/A</v>
      </c>
      <c r="CG66" s="81" t="e">
        <f>INDEX(HaverPull!$B:$YE,MATCH(Calculations_actual!CG$9,HaverPull!$B:$B,0),MATCH(Calculations_actual!$B66,HaverPull!$B$1:$YE$1,0))</f>
        <v>#N/A</v>
      </c>
      <c r="CH66" s="81" t="e">
        <f>INDEX(HaverPull!$B:$YE,MATCH(Calculations_actual!CH$9,HaverPull!$B:$B,0),MATCH(Calculations_actual!$B66,HaverPull!$B$1:$YE$1,0))</f>
        <v>#N/A</v>
      </c>
      <c r="CI66" s="81" t="e">
        <f>INDEX(HaverPull!$B:$YE,MATCH(Calculations_actual!CI$9,HaverPull!$B:$B,0),MATCH(Calculations_actual!$B66,HaverPull!$B$1:$YE$1,0))</f>
        <v>#N/A</v>
      </c>
      <c r="CJ66" s="81" t="e">
        <f>INDEX(HaverPull!$B:$YE,MATCH(Calculations_actual!CJ$9,HaverPull!$B:$B,0),MATCH(Calculations_actual!$B66,HaverPull!$B$1:$YE$1,0))</f>
        <v>#N/A</v>
      </c>
      <c r="CK66" s="81" t="e">
        <f>INDEX(HaverPull!$B:$YE,MATCH(Calculations_actual!CK$9,HaverPull!$B:$B,0),MATCH(Calculations_actual!$B66,HaverPull!$B$1:$YE$1,0))</f>
        <v>#N/A</v>
      </c>
      <c r="CL66" s="81" t="e">
        <f>INDEX(HaverPull!$B:$YE,MATCH(Calculations_actual!CL$9,HaverPull!$B:$B,0),MATCH(Calculations_actual!$B66,HaverPull!$B$1:$YE$1,0))</f>
        <v>#N/A</v>
      </c>
      <c r="CM66" s="81" t="e">
        <f>INDEX(HaverPull!$B:$YE,MATCH(Calculations_actual!CM$9,HaverPull!$B:$B,0),MATCH(Calculations_actual!$B66,HaverPull!$B$1:$YE$1,0))</f>
        <v>#N/A</v>
      </c>
      <c r="CN66" s="81" t="e">
        <f>INDEX(HaverPull!$B:$YE,MATCH(Calculations_actual!CN$9,HaverPull!$B:$B,0),MATCH(Calculations_actual!$B66,HaverPull!$B$1:$YE$1,0))</f>
        <v>#N/A</v>
      </c>
      <c r="CO66" s="81" t="e">
        <f>INDEX(HaverPull!$B:$YE,MATCH(Calculations_actual!CO$9,HaverPull!$B:$B,0),MATCH(Calculations_actual!$B66,HaverPull!$B$1:$YE$1,0))</f>
        <v>#N/A</v>
      </c>
      <c r="CP66" s="81" t="e">
        <f>INDEX(HaverPull!$B:$YE,MATCH(Calculations_actual!CP$9,HaverPull!$B:$B,0),MATCH(Calculations_actual!$B66,HaverPull!$B$1:$YE$1,0))</f>
        <v>#N/A</v>
      </c>
      <c r="CQ66" s="81" t="e">
        <f>INDEX(HaverPull!$B:$YE,MATCH(Calculations_actual!CQ$9,HaverPull!$B:$B,0),MATCH(Calculations_actual!$B66,HaverPull!$B$1:$YE$1,0))</f>
        <v>#N/A</v>
      </c>
      <c r="CR66" s="81" t="e">
        <f>INDEX(HaverPull!$B:$YE,MATCH(Calculations_actual!CR$9,HaverPull!$B:$B,0),MATCH(Calculations_actual!$B66,HaverPull!$B$1:$YE$1,0))</f>
        <v>#N/A</v>
      </c>
      <c r="CS66" s="81" t="e">
        <f>INDEX(HaverPull!$B:$YE,MATCH(Calculations_actual!CS$9,HaverPull!$B:$B,0),MATCH(Calculations_actual!$B66,HaverPull!$B$1:$YE$1,0))</f>
        <v>#N/A</v>
      </c>
      <c r="CT66" s="81" t="e">
        <f>INDEX(HaverPull!$B:$YE,MATCH(Calculations_actual!CT$9,HaverPull!$B:$B,0),MATCH(Calculations_actual!$B66,HaverPull!$B$1:$YE$1,0))</f>
        <v>#N/A</v>
      </c>
      <c r="CU66" s="81" t="e">
        <f>INDEX(HaverPull!$B:$YE,MATCH(Calculations_actual!CU$9,HaverPull!$B:$B,0),MATCH(Calculations_actual!$B66,HaverPull!$B$1:$YE$1,0))</f>
        <v>#N/A</v>
      </c>
      <c r="CV66" s="81" t="e">
        <f>INDEX(HaverPull!$B:$YE,MATCH(Calculations_actual!CV$9,HaverPull!$B:$B,0),MATCH(Calculations_actual!$B66,HaverPull!$B$1:$YE$1,0))</f>
        <v>#N/A</v>
      </c>
      <c r="CW66" s="81" t="e">
        <f>INDEX(HaverPull!$B:$YE,MATCH(Calculations_actual!CW$9,HaverPull!$B:$B,0),MATCH(Calculations_actual!$B66,HaverPull!$B$1:$YE$1,0))</f>
        <v>#N/A</v>
      </c>
      <c r="CX66" s="81" t="e">
        <f>INDEX(HaverPull!$B:$YE,MATCH(Calculations_actual!CX$9,HaverPull!$B:$B,0),MATCH(Calculations_actual!$B66,HaverPull!$B$1:$YE$1,0))</f>
        <v>#N/A</v>
      </c>
      <c r="CY66" s="81" t="e">
        <f>INDEX(HaverPull!$B:$YE,MATCH(Calculations_actual!CY$9,HaverPull!$B:$B,0),MATCH(Calculations_actual!$B66,HaverPull!$B$1:$YE$1,0))</f>
        <v>#N/A</v>
      </c>
      <c r="CZ66" s="81" t="e">
        <f>INDEX(HaverPull!$B:$YE,MATCH(Calculations_actual!CZ$9,HaverPull!$B:$B,0),MATCH(Calculations_actual!$B66,HaverPull!$B$1:$YE$1,0))</f>
        <v>#N/A</v>
      </c>
      <c r="DA66" s="81" t="e">
        <f>INDEX(HaverPull!$B:$YE,MATCH(Calculations_actual!DA$9,HaverPull!$B:$B,0),MATCH(Calculations_actual!$B66,HaverPull!$B$1:$YE$1,0))</f>
        <v>#N/A</v>
      </c>
      <c r="DB66" s="81" t="e">
        <f>INDEX(HaverPull!$B:$YE,MATCH(Calculations_actual!DB$9,HaverPull!$B:$B,0),MATCH(Calculations_actual!$B66,HaverPull!$B$1:$YE$1,0))</f>
        <v>#N/A</v>
      </c>
      <c r="DC66" s="81" t="e">
        <f>INDEX(HaverPull!$B:$YE,MATCH(Calculations_actual!DC$9,HaverPull!$B:$B,0),MATCH(Calculations_actual!$B66,HaverPull!$B$1:$YE$1,0))</f>
        <v>#N/A</v>
      </c>
      <c r="DD66" s="81" t="e">
        <f>INDEX(HaverPull!$B:$YE,MATCH(Calculations_actual!DD$9,HaverPull!$B:$B,0),MATCH(Calculations_actual!$B66,HaverPull!$B$1:$YE$1,0))</f>
        <v>#N/A</v>
      </c>
      <c r="DE66" s="81" t="e">
        <f>INDEX(HaverPull!$B:$YE,MATCH(Calculations_actual!DE$9,HaverPull!$B:$B,0),MATCH(Calculations_actual!$B66,HaverPull!$B$1:$YE$1,0))</f>
        <v>#N/A</v>
      </c>
      <c r="DF66" s="81" t="e">
        <f>INDEX(HaverPull!$B:$YE,MATCH(Calculations_actual!DF$9,HaverPull!$B:$B,0),MATCH(Calculations_actual!$B66,HaverPull!$B$1:$YE$1,0))</f>
        <v>#N/A</v>
      </c>
      <c r="DG66" s="81" t="e">
        <f>INDEX(HaverPull!$B:$YE,MATCH(Calculations_actual!DG$9,HaverPull!$B:$B,0),MATCH(Calculations_actual!$B66,HaverPull!$B$1:$YE$1,0))</f>
        <v>#N/A</v>
      </c>
      <c r="DH66" s="81" t="e">
        <f>INDEX(HaverPull!$B:$YE,MATCH(Calculations_actual!DH$9,HaverPull!$B:$B,0),MATCH(Calculations_actual!$B66,HaverPull!$B$1:$YE$1,0))</f>
        <v>#N/A</v>
      </c>
      <c r="DI66" s="81" t="e">
        <f>INDEX(HaverPull!$B:$YE,MATCH(Calculations_actual!DI$9,HaverPull!$B:$B,0),MATCH(Calculations_actual!$B66,HaverPull!$B$1:$YE$1,0))</f>
        <v>#N/A</v>
      </c>
      <c r="DJ66" s="81" t="e">
        <f>INDEX(HaverPull!$B:$YE,MATCH(Calculations_actual!DJ$9,HaverPull!$B:$B,0),MATCH(Calculations_actual!$B66,HaverPull!$B$1:$YE$1,0))</f>
        <v>#N/A</v>
      </c>
      <c r="DK66" s="81" t="e">
        <f>INDEX(HaverPull!$B:$YE,MATCH(Calculations_actual!DK$9,HaverPull!$B:$B,0),MATCH(Calculations_actual!$B66,HaverPull!$B$1:$YE$1,0))</f>
        <v>#N/A</v>
      </c>
      <c r="DL66" s="81" t="e">
        <f>INDEX(HaverPull!$B:$YE,MATCH(Calculations_actual!DL$9,HaverPull!$B:$B,0),MATCH(Calculations_actual!$B66,HaverPull!$B$1:$YE$1,0))</f>
        <v>#N/A</v>
      </c>
      <c r="DM66" s="81" t="e">
        <f>INDEX(HaverPull!$B:$YE,MATCH(Calculations_actual!DM$9,HaverPull!$B:$B,0),MATCH(Calculations_actual!$B66,HaverPull!$B$1:$YE$1,0))</f>
        <v>#N/A</v>
      </c>
      <c r="DN66" s="81" t="e">
        <f>INDEX(HaverPull!$B:$YE,MATCH(Calculations_actual!DN$9,HaverPull!$B:$B,0),MATCH(Calculations_actual!$B66,HaverPull!$B$1:$YE$1,0))</f>
        <v>#N/A</v>
      </c>
      <c r="DO66" s="81" t="e">
        <f>INDEX(HaverPull!$B:$YE,MATCH(Calculations_actual!DO$9,HaverPull!$B:$B,0),MATCH(Calculations_actual!$B66,HaverPull!$B$1:$YE$1,0))</f>
        <v>#N/A</v>
      </c>
      <c r="DP66" s="81" t="e">
        <f>INDEX(HaverPull!$B:$YE,MATCH(Calculations_actual!DP$9,HaverPull!$B:$B,0),MATCH(Calculations_actual!$B66,HaverPull!$B$1:$YE$1,0))</f>
        <v>#N/A</v>
      </c>
      <c r="DQ66" s="81" t="e">
        <f>INDEX(HaverPull!$B:$YE,MATCH(Calculations_actual!DQ$9,HaverPull!$B:$B,0),MATCH(Calculations_actual!$B66,HaverPull!$B$1:$YE$1,0))</f>
        <v>#N/A</v>
      </c>
      <c r="DR66" s="81" t="e">
        <f>INDEX(HaverPull!$B:$YE,MATCH(Calculations_actual!DR$9,HaverPull!$B:$B,0),MATCH(Calculations_actual!$B66,HaverPull!$B$1:$YE$1,0))</f>
        <v>#N/A</v>
      </c>
      <c r="DS66" s="81" t="e">
        <f>INDEX(HaverPull!$B:$YE,MATCH(Calculations_actual!DS$9,HaverPull!$B:$B,0),MATCH(Calculations_actual!$B66,HaverPull!$B$1:$YE$1,0))</f>
        <v>#N/A</v>
      </c>
      <c r="DT66" s="81" t="e">
        <f>INDEX(HaverPull!$B:$YE,MATCH(Calculations_actual!DT$9,HaverPull!$B:$B,0),MATCH(Calculations_actual!$B66,HaverPull!$B$1:$YE$1,0))</f>
        <v>#N/A</v>
      </c>
      <c r="DU66" s="81" t="e">
        <f>INDEX(HaverPull!$B:$YE,MATCH(Calculations_actual!DU$9,HaverPull!$B:$B,0),MATCH(Calculations_actual!$B66,HaverPull!$B$1:$YE$1,0))</f>
        <v>#N/A</v>
      </c>
      <c r="DV66" s="81" t="e">
        <f>INDEX(HaverPull!$B:$YE,MATCH(Calculations_actual!DV$9,HaverPull!$B:$B,0),MATCH(Calculations_actual!$B66,HaverPull!$B$1:$YE$1,0))</f>
        <v>#N/A</v>
      </c>
      <c r="DW66" s="81" t="e">
        <f>INDEX(HaverPull!$B:$YE,MATCH(Calculations_actual!DW$9,HaverPull!$B:$B,0),MATCH(Calculations_actual!$B66,HaverPull!$B$1:$YE$1,0))</f>
        <v>#N/A</v>
      </c>
      <c r="DX66" s="81" t="e">
        <f>INDEX(HaverPull!$B:$YE,MATCH(Calculations_actual!DX$9,HaverPull!$B:$B,0),MATCH(Calculations_actual!$B66,HaverPull!$B$1:$YE$1,0))</f>
        <v>#N/A</v>
      </c>
      <c r="DY66" s="81" t="e">
        <f>INDEX(HaverPull!$B:$YE,MATCH(Calculations_actual!DY$9,HaverPull!$B:$B,0),MATCH(Calculations_actual!$B66,HaverPull!$B$1:$YE$1,0))</f>
        <v>#N/A</v>
      </c>
      <c r="DZ66" s="81" t="e">
        <f>INDEX(HaverPull!$B:$YE,MATCH(Calculations_actual!DZ$9,HaverPull!$B:$B,0),MATCH(Calculations_actual!$B66,HaverPull!$B$1:$YE$1,0))</f>
        <v>#N/A</v>
      </c>
      <c r="EA66" s="81" t="e">
        <f>INDEX(HaverPull!$B:$YE,MATCH(Calculations_actual!EA$9,HaverPull!$B:$B,0),MATCH(Calculations_actual!$B66,HaverPull!$B$1:$YE$1,0))</f>
        <v>#N/A</v>
      </c>
      <c r="EB66" s="81" t="e">
        <f>INDEX(HaverPull!$B:$YE,MATCH(Calculations_actual!EB$9,HaverPull!$B:$B,0),MATCH(Calculations_actual!$B66,HaverPull!$B$1:$YE$1,0))</f>
        <v>#N/A</v>
      </c>
      <c r="EC66" s="81" t="e">
        <f>INDEX(HaverPull!$B:$YE,MATCH(Calculations_actual!EC$9,HaverPull!$B:$B,0),MATCH(Calculations_actual!$B66,HaverPull!$B$1:$YE$1,0))</f>
        <v>#N/A</v>
      </c>
      <c r="ED66" s="81" t="e">
        <f>INDEX(HaverPull!$B:$YE,MATCH(Calculations_actual!ED$9,HaverPull!$B:$B,0),MATCH(Calculations_actual!$B66,HaverPull!$B$1:$YE$1,0))</f>
        <v>#N/A</v>
      </c>
      <c r="EE66" s="81" t="e">
        <f>INDEX(HaverPull!$B:$YE,MATCH(Calculations_actual!EE$9,HaverPull!$B:$B,0),MATCH(Calculations_actual!$B66,HaverPull!$B$1:$YE$1,0))</f>
        <v>#N/A</v>
      </c>
      <c r="EF66" s="81" t="e">
        <f>INDEX(HaverPull!$B:$YE,MATCH(Calculations_actual!EF$9,HaverPull!$B:$B,0),MATCH(Calculations_actual!$B66,HaverPull!$B$1:$YE$1,0))</f>
        <v>#N/A</v>
      </c>
      <c r="EG66" s="81" t="e">
        <f>INDEX(HaverPull!$B:$YE,MATCH(Calculations_actual!EG$9,HaverPull!$B:$B,0),MATCH(Calculations_actual!$B66,HaverPull!$B$1:$YE$1,0))</f>
        <v>#N/A</v>
      </c>
      <c r="EH66" s="81" t="e">
        <f>INDEX(HaverPull!$B:$YE,MATCH(Calculations_actual!EH$9,HaverPull!$B:$B,0),MATCH(Calculations_actual!$B66,HaverPull!$B$1:$YE$1,0))</f>
        <v>#N/A</v>
      </c>
      <c r="EI66" s="81" t="e">
        <f>INDEX(HaverPull!$B:$YE,MATCH(Calculations_actual!EI$9,HaverPull!$B:$B,0),MATCH(Calculations_actual!$B66,HaverPull!$B$1:$YE$1,0))</f>
        <v>#N/A</v>
      </c>
      <c r="EJ66" s="81" t="e">
        <f>INDEX(HaverPull!$B:$YE,MATCH(Calculations_actual!EJ$9,HaverPull!$B:$B,0),MATCH(Calculations_actual!$B66,HaverPull!$B$1:$YE$1,0))</f>
        <v>#N/A</v>
      </c>
      <c r="EK66" s="81" t="e">
        <f>INDEX(HaverPull!$B:$YE,MATCH(Calculations_actual!EK$9,HaverPull!$B:$B,0),MATCH(Calculations_actual!$B66,HaverPull!$B$1:$YE$1,0))</f>
        <v>#N/A</v>
      </c>
      <c r="EL66" s="81" t="e">
        <f>INDEX(HaverPull!$B:$YE,MATCH(Calculations_actual!EL$9,HaverPull!$B:$B,0),MATCH(Calculations_actual!$B66,HaverPull!$B$1:$YE$1,0))</f>
        <v>#N/A</v>
      </c>
      <c r="EM66" s="81" t="e">
        <f>INDEX(HaverPull!$B:$YE,MATCH(Calculations_actual!EM$9,HaverPull!$B:$B,0),MATCH(Calculations_actual!$B66,HaverPull!$B$1:$YE$1,0))</f>
        <v>#N/A</v>
      </c>
      <c r="EN66" s="81" t="e">
        <f>INDEX(HaverPull!$B:$YE,MATCH(Calculations_actual!EN$9,HaverPull!$B:$B,0),MATCH(Calculations_actual!$B66,HaverPull!$B$1:$YE$1,0))</f>
        <v>#N/A</v>
      </c>
      <c r="EO66" s="81" t="e">
        <f>INDEX(HaverPull!$B:$YE,MATCH(Calculations_actual!EO$9,HaverPull!$B:$B,0),MATCH(Calculations_actual!$B66,HaverPull!$B$1:$YE$1,0))</f>
        <v>#N/A</v>
      </c>
      <c r="EP66" s="81" t="e">
        <f>INDEX(HaverPull!$B:$YE,MATCH(Calculations_actual!EP$9,HaverPull!$B:$B,0),MATCH(Calculations_actual!$B66,HaverPull!$B$1:$YE$1,0))</f>
        <v>#N/A</v>
      </c>
      <c r="EQ66" s="81" t="e">
        <f>INDEX(HaverPull!$B:$YE,MATCH(Calculations_actual!EQ$9,HaverPull!$B:$B,0),MATCH(Calculations_actual!$B66,HaverPull!$B$1:$YE$1,0))</f>
        <v>#N/A</v>
      </c>
      <c r="ER66" s="81" t="e">
        <f>INDEX(HaverPull!$B:$YE,MATCH(Calculations_actual!ER$9,HaverPull!$B:$B,0),MATCH(Calculations_actual!$B66,HaverPull!$B$1:$YE$1,0))</f>
        <v>#N/A</v>
      </c>
      <c r="ES66" s="81" t="e">
        <f>INDEX(HaverPull!$B:$YE,MATCH(Calculations_actual!ES$9,HaverPull!$B:$B,0),MATCH(Calculations_actual!$B66,HaverPull!$B$1:$YE$1,0))</f>
        <v>#N/A</v>
      </c>
      <c r="ET66" s="81" t="e">
        <f>INDEX(HaverPull!$B:$YE,MATCH(Calculations_actual!ET$9,HaverPull!$B:$B,0),MATCH(Calculations_actual!$B66,HaverPull!$B$1:$YE$1,0))</f>
        <v>#N/A</v>
      </c>
      <c r="EU66" s="81" t="e">
        <f>INDEX(HaverPull!$B:$YE,MATCH(Calculations_actual!EU$9,HaverPull!$B:$B,0),MATCH(Calculations_actual!$B66,HaverPull!$B$1:$YE$1,0))</f>
        <v>#N/A</v>
      </c>
      <c r="EV66" s="81" t="e">
        <f>INDEX(HaverPull!$B:$YE,MATCH(Calculations_actual!EV$9,HaverPull!$B:$B,0),MATCH(Calculations_actual!$B66,HaverPull!$B$1:$YE$1,0))</f>
        <v>#N/A</v>
      </c>
      <c r="EW66" s="81" t="e">
        <f>INDEX(HaverPull!$B:$YE,MATCH(Calculations_actual!EW$9,HaverPull!$B:$B,0),MATCH(Calculations_actual!$B66,HaverPull!$B$1:$YE$1,0))</f>
        <v>#N/A</v>
      </c>
      <c r="EX66" s="81" t="e">
        <f>INDEX(HaverPull!$B:$YE,MATCH(Calculations_actual!EX$9,HaverPull!$B:$B,0),MATCH(Calculations_actual!$B66,HaverPull!$B$1:$YE$1,0))</f>
        <v>#N/A</v>
      </c>
      <c r="EY66" s="81" t="e">
        <f>INDEX(HaverPull!$B:$YE,MATCH(Calculations_actual!EY$9,HaverPull!$B:$B,0),MATCH(Calculations_actual!$B66,HaverPull!$B$1:$YE$1,0))</f>
        <v>#N/A</v>
      </c>
      <c r="EZ66" s="81" t="e">
        <f>INDEX(HaverPull!$B:$YE,MATCH(Calculations_actual!EZ$9,HaverPull!$B:$B,0),MATCH(Calculations_actual!$B66,HaverPull!$B$1:$YE$1,0))</f>
        <v>#N/A</v>
      </c>
      <c r="FA66" s="81" t="e">
        <f>INDEX(HaverPull!$B:$YE,MATCH(Calculations_actual!FA$9,HaverPull!$B:$B,0),MATCH(Calculations_actual!$B66,HaverPull!$B$1:$YE$1,0))</f>
        <v>#N/A</v>
      </c>
      <c r="FB66" s="81" t="e">
        <f>INDEX(HaverPull!$B:$YE,MATCH(Calculations_actual!FB$9,HaverPull!$B:$B,0),MATCH(Calculations_actual!$B66,HaverPull!$B$1:$YE$1,0))</f>
        <v>#N/A</v>
      </c>
      <c r="FC66" s="81" t="e">
        <f>INDEX(HaverPull!$B:$YE,MATCH(Calculations_actual!FC$9,HaverPull!$B:$B,0),MATCH(Calculations_actual!$B66,HaverPull!$B$1:$YE$1,0))</f>
        <v>#N/A</v>
      </c>
      <c r="FD66" s="81" t="e">
        <f>INDEX(HaverPull!$B:$YE,MATCH(Calculations_actual!FD$9,HaverPull!$B:$B,0),MATCH(Calculations_actual!$B66,HaverPull!$B$1:$YE$1,0))</f>
        <v>#N/A</v>
      </c>
      <c r="FE66" s="81" t="e">
        <f>INDEX(HaverPull!$B:$YE,MATCH(Calculations_actual!FE$9,HaverPull!$B:$B,0),MATCH(Calculations_actual!$B66,HaverPull!$B$1:$YE$1,0))</f>
        <v>#N/A</v>
      </c>
      <c r="FF66" s="81" t="e">
        <f>INDEX(HaverPull!$B:$YE,MATCH(Calculations_actual!FF$9,HaverPull!$B:$B,0),MATCH(Calculations_actual!$B66,HaverPull!$B$1:$YE$1,0))</f>
        <v>#N/A</v>
      </c>
      <c r="FG66" s="81" t="e">
        <f>INDEX(HaverPull!$B:$YE,MATCH(Calculations_actual!FG$9,HaverPull!$B:$B,0),MATCH(Calculations_actual!$B66,HaverPull!$B$1:$YE$1,0))</f>
        <v>#N/A</v>
      </c>
      <c r="FH66" s="81" t="e">
        <f>INDEX(HaverPull!$B:$YE,MATCH(Calculations_actual!FH$9,HaverPull!$B:$B,0),MATCH(Calculations_actual!$B66,HaverPull!$B$1:$YE$1,0))</f>
        <v>#N/A</v>
      </c>
      <c r="FI66" s="81" t="e">
        <f>INDEX(HaverPull!$B:$YE,MATCH(Calculations_actual!FI$9,HaverPull!$B:$B,0),MATCH(Calculations_actual!$B66,HaverPull!$B$1:$YE$1,0))</f>
        <v>#N/A</v>
      </c>
      <c r="FJ66" s="81" t="e">
        <f>INDEX(HaverPull!$B:$YE,MATCH(Calculations_actual!FJ$9,HaverPull!$B:$B,0),MATCH(Calculations_actual!$B66,HaverPull!$B$1:$YE$1,0))</f>
        <v>#N/A</v>
      </c>
      <c r="FK66" s="81" t="e">
        <f>INDEX(HaverPull!$B:$YE,MATCH(Calculations_actual!FK$9,HaverPull!$B:$B,0),MATCH(Calculations_actual!$B66,HaverPull!$B$1:$YE$1,0))</f>
        <v>#N/A</v>
      </c>
      <c r="FL66" s="81" t="e">
        <f>INDEX(HaverPull!$B:$YE,MATCH(Calculations_actual!FL$9,HaverPull!$B:$B,0),MATCH(Calculations_actual!$B66,HaverPull!$B$1:$YE$1,0))</f>
        <v>#N/A</v>
      </c>
      <c r="FM66" s="81" t="e">
        <f>INDEX(HaverPull!$B:$YE,MATCH(Calculations_actual!FM$9,HaverPull!$B:$B,0),MATCH(Calculations_actual!$B66,HaverPull!$B$1:$YE$1,0))</f>
        <v>#N/A</v>
      </c>
      <c r="FN66" s="81" t="e">
        <f>INDEX(HaverPull!$B:$YE,MATCH(Calculations_actual!FN$9,HaverPull!$B:$B,0),MATCH(Calculations_actual!$B66,HaverPull!$B$1:$YE$1,0))</f>
        <v>#N/A</v>
      </c>
      <c r="FO66" s="81" t="e">
        <f>INDEX(HaverPull!$B:$YE,MATCH(Calculations_actual!FO$9,HaverPull!$B:$B,0),MATCH(Calculations_actual!$B66,HaverPull!$B$1:$YE$1,0))</f>
        <v>#N/A</v>
      </c>
      <c r="FP66" s="81" t="e">
        <f>INDEX(HaverPull!$B:$YE,MATCH(Calculations_actual!FP$9,HaverPull!$B:$B,0),MATCH(Calculations_actual!$B66,HaverPull!$B$1:$YE$1,0))</f>
        <v>#N/A</v>
      </c>
      <c r="FQ66" s="81" t="e">
        <f>INDEX(HaverPull!$B:$YE,MATCH(Calculations_actual!FQ$9,HaverPull!$B:$B,0),MATCH(Calculations_actual!$B66,HaverPull!$B$1:$YE$1,0))</f>
        <v>#N/A</v>
      </c>
      <c r="FR66" s="81" t="e">
        <f>INDEX(HaverPull!$B:$YE,MATCH(Calculations_actual!FR$9,HaverPull!$B:$B,0),MATCH(Calculations_actual!$B66,HaverPull!$B$1:$YE$1,0))</f>
        <v>#N/A</v>
      </c>
      <c r="FS66" s="81" t="e">
        <f>INDEX(HaverPull!$B:$YE,MATCH(Calculations_actual!FS$9,HaverPull!$B:$B,0),MATCH(Calculations_actual!$B66,HaverPull!$B$1:$YE$1,0))</f>
        <v>#N/A</v>
      </c>
      <c r="FT66" s="81" t="e">
        <f>INDEX(HaverPull!$B:$YE,MATCH(Calculations_actual!FT$9,HaverPull!$B:$B,0),MATCH(Calculations_actual!$B66,HaverPull!$B$1:$YE$1,0))</f>
        <v>#N/A</v>
      </c>
      <c r="FU66" s="81" t="e">
        <f>INDEX(HaverPull!$B:$YE,MATCH(Calculations_actual!FU$9,HaverPull!$B:$B,0),MATCH(Calculations_actual!$B66,HaverPull!$B$1:$YE$1,0))</f>
        <v>#N/A</v>
      </c>
      <c r="FV66" s="81" t="e">
        <f>INDEX(HaverPull!$B:$YE,MATCH(Calculations_actual!FV$9,HaverPull!$B:$B,0),MATCH(Calculations_actual!$B66,HaverPull!$B$1:$YE$1,0))</f>
        <v>#N/A</v>
      </c>
      <c r="FW66" s="81" t="e">
        <f>INDEX(HaverPull!$B:$YE,MATCH(Calculations_actual!FW$9,HaverPull!$B:$B,0),MATCH(Calculations_actual!$B66,HaverPull!$B$1:$YE$1,0))</f>
        <v>#N/A</v>
      </c>
      <c r="FX66" s="81" t="e">
        <f>INDEX(HaverPull!$B:$YE,MATCH(Calculations_actual!FX$9,HaverPull!$B:$B,0),MATCH(Calculations_actual!$B66,HaverPull!$B$1:$YE$1,0))</f>
        <v>#N/A</v>
      </c>
      <c r="FY66" s="81" t="e">
        <f>INDEX(HaverPull!$B:$YE,MATCH(Calculations_actual!FY$9,HaverPull!$B:$B,0),MATCH(Calculations_actual!$B66,HaverPull!$B$1:$YE$1,0))</f>
        <v>#N/A</v>
      </c>
      <c r="FZ66" s="81" t="e">
        <f>INDEX(HaverPull!$B:$YE,MATCH(Calculations_actual!FZ$9,HaverPull!$B:$B,0),MATCH(Calculations_actual!$B66,HaverPull!$B$1:$YE$1,0))</f>
        <v>#N/A</v>
      </c>
      <c r="GA66" s="81" t="e">
        <f>INDEX(HaverPull!$B:$YE,MATCH(Calculations_actual!GA$9,HaverPull!$B:$B,0),MATCH(Calculations_actual!$B66,HaverPull!$B$1:$YE$1,0))</f>
        <v>#N/A</v>
      </c>
      <c r="GB66" s="81" t="e">
        <f>INDEX(HaverPull!$B:$YE,MATCH(Calculations_actual!GB$9,HaverPull!$B:$B,0),MATCH(Calculations_actual!$B66,HaverPull!$B$1:$YE$1,0))</f>
        <v>#N/A</v>
      </c>
      <c r="GC66" s="81" t="e">
        <f>INDEX(HaverPull!$B:$YE,MATCH(Calculations_actual!GC$9,HaverPull!$B:$B,0),MATCH(Calculations_actual!$B66,HaverPull!$B$1:$YE$1,0))</f>
        <v>#N/A</v>
      </c>
      <c r="GD66" s="81" t="e">
        <f>INDEX(HaverPull!$B:$YE,MATCH(Calculations_actual!GD$9,HaverPull!$B:$B,0),MATCH(Calculations_actual!$B66,HaverPull!$B$1:$YE$1,0))</f>
        <v>#N/A</v>
      </c>
      <c r="GE66" s="81" t="e">
        <f>INDEX(HaverPull!$B:$YE,MATCH(Calculations_actual!GE$9,HaverPull!$B:$B,0),MATCH(Calculations_actual!$B66,HaverPull!$B$1:$YE$1,0))</f>
        <v>#N/A</v>
      </c>
      <c r="GF66" s="81" t="e">
        <f>INDEX(HaverPull!$B:$YE,MATCH(Calculations_actual!GF$9,HaverPull!$B:$B,0),MATCH(Calculations_actual!$B66,HaverPull!$B$1:$YE$1,0))</f>
        <v>#N/A</v>
      </c>
      <c r="GG66" s="81" t="e">
        <f>INDEX(HaverPull!$B:$YE,MATCH(Calculations_actual!GG$9,HaverPull!$B:$B,0),MATCH(Calculations_actual!$B66,HaverPull!$B$1:$YE$1,0))</f>
        <v>#N/A</v>
      </c>
      <c r="GH66" s="81" t="e">
        <f>INDEX(HaverPull!$B:$YE,MATCH(Calculations_actual!GH$9,HaverPull!$B:$B,0),MATCH(Calculations_actual!$B66,HaverPull!$B$1:$YE$1,0))</f>
        <v>#N/A</v>
      </c>
      <c r="GI66" s="81" t="e">
        <f>INDEX(HaverPull!$B:$YE,MATCH(Calculations_actual!GI$9,HaverPull!$B:$B,0),MATCH(Calculations_actual!$B66,HaverPull!$B$1:$YE$1,0))</f>
        <v>#N/A</v>
      </c>
      <c r="GJ66" s="81" t="e">
        <f>INDEX(HaverPull!$B:$YE,MATCH(Calculations_actual!GJ$9,HaverPull!$B:$B,0),MATCH(Calculations_actual!$B66,HaverPull!$B$1:$YE$1,0))</f>
        <v>#N/A</v>
      </c>
      <c r="GK66" s="81" t="e">
        <f>INDEX(HaverPull!$B:$YE,MATCH(Calculations_actual!GK$9,HaverPull!$B:$B,0),MATCH(Calculations_actual!$B66,HaverPull!$B$1:$YE$1,0))</f>
        <v>#N/A</v>
      </c>
      <c r="GL66" s="81" t="e">
        <f>INDEX(HaverPull!$B:$YE,MATCH(Calculations_actual!GL$9,HaverPull!$B:$B,0),MATCH(Calculations_actual!$B66,HaverPull!$B$1:$YE$1,0))</f>
        <v>#N/A</v>
      </c>
      <c r="GM66" s="81" t="e">
        <f>INDEX(HaverPull!$B:$YE,MATCH(Calculations_actual!GM$9,HaverPull!$B:$B,0),MATCH(Calculations_actual!$B66,HaverPull!$B$1:$YE$1,0))</f>
        <v>#N/A</v>
      </c>
      <c r="GN66" s="81" t="e">
        <f>INDEX(HaverPull!$B:$YE,MATCH(Calculations_actual!GN$9,HaverPull!$B:$B,0),MATCH(Calculations_actual!$B66,HaverPull!$B$1:$YE$1,0))</f>
        <v>#N/A</v>
      </c>
      <c r="GO66" s="81" t="e">
        <f>INDEX(HaverPull!$B:$YE,MATCH(Calculations_actual!GO$9,HaverPull!$B:$B,0),MATCH(Calculations_actual!$B66,HaverPull!$B$1:$YE$1,0))</f>
        <v>#N/A</v>
      </c>
      <c r="GP66" s="81" t="e">
        <f>INDEX(HaverPull!$B:$YE,MATCH(Calculations_actual!GP$9,HaverPull!$B:$B,0),MATCH(Calculations_actual!$B66,HaverPull!$B$1:$YE$1,0))</f>
        <v>#N/A</v>
      </c>
      <c r="GQ66" s="81" t="e">
        <f>INDEX(HaverPull!$B:$YE,MATCH(Calculations_actual!GQ$9,HaverPull!$B:$B,0),MATCH(Calculations_actual!$B66,HaverPull!$B$1:$YE$1,0))</f>
        <v>#N/A</v>
      </c>
      <c r="GR66" s="81" t="e">
        <f>INDEX(HaverPull!$B:$YE,MATCH(Calculations_actual!GR$9,HaverPull!$B:$B,0),MATCH(Calculations_actual!$B66,HaverPull!$B$1:$YE$1,0))</f>
        <v>#N/A</v>
      </c>
      <c r="GS66" s="81" t="e">
        <f>INDEX(HaverPull!$B:$YE,MATCH(Calculations_actual!GS$9,HaverPull!$B:$B,0),MATCH(Calculations_actual!$B66,HaverPull!$B$1:$YE$1,0))</f>
        <v>#N/A</v>
      </c>
      <c r="GT66" s="81" t="e">
        <f>INDEX(HaverPull!$B:$YE,MATCH(Calculations_actual!GT$9,HaverPull!$B:$B,0),MATCH(Calculations_actual!$B66,HaverPull!$B$1:$YE$1,0))</f>
        <v>#N/A</v>
      </c>
      <c r="GU66" s="81" t="e">
        <f>INDEX(HaverPull!$B:$YE,MATCH(Calculations_actual!GU$9,HaverPull!$B:$B,0),MATCH(Calculations_actual!$B66,HaverPull!$B$1:$YE$1,0))</f>
        <v>#N/A</v>
      </c>
      <c r="GV66" s="81" t="e">
        <f>INDEX(HaverPull!$B:$YE,MATCH(Calculations_actual!GV$9,HaverPull!$B:$B,0),MATCH(Calculations_actual!$B66,HaverPull!$B$1:$YE$1,0))</f>
        <v>#N/A</v>
      </c>
    </row>
    <row r="67" spans="1:204" s="26" customFormat="1">
      <c r="A67" s="95"/>
      <c r="B67" s="5" t="s">
        <v>723</v>
      </c>
      <c r="C67" s="81" t="e">
        <f>INDEX(HaverPull!$B:$YE,MATCH(Calculations_actual!C$9,HaverPull!$B:$B,0),MATCH(Calculations_actual!$B67,HaverPull!$B$1:$YE$1,0))</f>
        <v>#N/A</v>
      </c>
      <c r="D67" s="81" t="e">
        <f>INDEX(HaverPull!$B:$YE,MATCH(Calculations_actual!D$9,HaverPull!$B:$B,0),MATCH(Calculations_actual!$B67,HaverPull!$B$1:$YE$1,0))</f>
        <v>#N/A</v>
      </c>
      <c r="E67" s="81" t="e">
        <f>INDEX(HaverPull!$B:$YE,MATCH(Calculations_actual!E$9,HaverPull!$B:$B,0),MATCH(Calculations_actual!$B67,HaverPull!$B$1:$YE$1,0))</f>
        <v>#N/A</v>
      </c>
      <c r="F67" s="81" t="e">
        <f>INDEX(HaverPull!$B:$YE,MATCH(Calculations_actual!F$9,HaverPull!$B:$B,0),MATCH(Calculations_actual!$B67,HaverPull!$B$1:$YE$1,0))</f>
        <v>#N/A</v>
      </c>
      <c r="G67" s="81" t="e">
        <f>INDEX(HaverPull!$B:$YE,MATCH(Calculations_actual!G$9,HaverPull!$B:$B,0),MATCH(Calculations_actual!$B67,HaverPull!$B$1:$YE$1,0))</f>
        <v>#N/A</v>
      </c>
      <c r="H67" s="81" t="e">
        <f>INDEX(HaverPull!$B:$YE,MATCH(Calculations_actual!H$9,HaverPull!$B:$B,0),MATCH(Calculations_actual!$B67,HaverPull!$B$1:$YE$1,0))</f>
        <v>#N/A</v>
      </c>
      <c r="I67" s="81" t="e">
        <f>INDEX(HaverPull!$B:$YE,MATCH(Calculations_actual!I$9,HaverPull!$B:$B,0),MATCH(Calculations_actual!$B67,HaverPull!$B$1:$YE$1,0))</f>
        <v>#N/A</v>
      </c>
      <c r="J67" s="81" t="e">
        <f>INDEX(HaverPull!$B:$YE,MATCH(Calculations_actual!J$9,HaverPull!$B:$B,0),MATCH(Calculations_actual!$B67,HaverPull!$B$1:$YE$1,0))</f>
        <v>#N/A</v>
      </c>
      <c r="K67" s="81" t="e">
        <f>INDEX(HaverPull!$B:$YE,MATCH(Calculations_actual!K$9,HaverPull!$B:$B,0),MATCH(Calculations_actual!$B67,HaverPull!$B$1:$YE$1,0))</f>
        <v>#N/A</v>
      </c>
      <c r="L67" s="81" t="e">
        <f>INDEX(HaverPull!$B:$YE,MATCH(Calculations_actual!L$9,HaverPull!$B:$B,0),MATCH(Calculations_actual!$B67,HaverPull!$B$1:$YE$1,0))</f>
        <v>#N/A</v>
      </c>
      <c r="M67" s="81" t="e">
        <f>INDEX(HaverPull!$B:$YE,MATCH(Calculations_actual!M$9,HaverPull!$B:$B,0),MATCH(Calculations_actual!$B67,HaverPull!$B$1:$YE$1,0))</f>
        <v>#N/A</v>
      </c>
      <c r="N67" s="81" t="e">
        <f>INDEX(HaverPull!$B:$YE,MATCH(Calculations_actual!N$9,HaverPull!$B:$B,0),MATCH(Calculations_actual!$B67,HaverPull!$B$1:$YE$1,0))</f>
        <v>#N/A</v>
      </c>
      <c r="O67" s="81" t="e">
        <f>INDEX(HaverPull!$B:$YE,MATCH(Calculations_actual!O$9,HaverPull!$B:$B,0),MATCH(Calculations_actual!$B67,HaverPull!$B$1:$YE$1,0))</f>
        <v>#N/A</v>
      </c>
      <c r="P67" s="81" t="e">
        <f>INDEX(HaverPull!$B:$YE,MATCH(Calculations_actual!P$9,HaverPull!$B:$B,0),MATCH(Calculations_actual!$B67,HaverPull!$B$1:$YE$1,0))</f>
        <v>#N/A</v>
      </c>
      <c r="Q67" s="81" t="e">
        <f>INDEX(HaverPull!$B:$YE,MATCH(Calculations_actual!Q$9,HaverPull!$B:$B,0),MATCH(Calculations_actual!$B67,HaverPull!$B$1:$YE$1,0))</f>
        <v>#N/A</v>
      </c>
      <c r="R67" s="81" t="e">
        <f>INDEX(HaverPull!$B:$YE,MATCH(Calculations_actual!R$9,HaverPull!$B:$B,0),MATCH(Calculations_actual!$B67,HaverPull!$B$1:$YE$1,0))</f>
        <v>#N/A</v>
      </c>
      <c r="S67" s="81" t="e">
        <f>INDEX(HaverPull!$B:$YE,MATCH(Calculations_actual!S$9,HaverPull!$B:$B,0),MATCH(Calculations_actual!$B67,HaverPull!$B$1:$YE$1,0))</f>
        <v>#N/A</v>
      </c>
      <c r="T67" s="81" t="e">
        <f>INDEX(HaverPull!$B:$YE,MATCH(Calculations_actual!T$9,HaverPull!$B:$B,0),MATCH(Calculations_actual!$B67,HaverPull!$B$1:$YE$1,0))</f>
        <v>#N/A</v>
      </c>
      <c r="U67" s="81" t="e">
        <f>INDEX(HaverPull!$B:$YE,MATCH(Calculations_actual!U$9,HaverPull!$B:$B,0),MATCH(Calculations_actual!$B67,HaverPull!$B$1:$YE$1,0))</f>
        <v>#N/A</v>
      </c>
      <c r="V67" s="81" t="e">
        <f>INDEX(HaverPull!$B:$YE,MATCH(Calculations_actual!V$9,HaverPull!$B:$B,0),MATCH(Calculations_actual!$B67,HaverPull!$B$1:$YE$1,0))</f>
        <v>#N/A</v>
      </c>
      <c r="W67" s="81" t="e">
        <f>INDEX(HaverPull!$B:$YE,MATCH(Calculations_actual!W$9,HaverPull!$B:$B,0),MATCH(Calculations_actual!$B67,HaverPull!$B$1:$YE$1,0))</f>
        <v>#N/A</v>
      </c>
      <c r="X67" s="81" t="e">
        <f>INDEX(HaverPull!$B:$YE,MATCH(Calculations_actual!X$9,HaverPull!$B:$B,0),MATCH(Calculations_actual!$B67,HaverPull!$B$1:$YE$1,0))</f>
        <v>#N/A</v>
      </c>
      <c r="Y67" s="81" t="e">
        <f>INDEX(HaverPull!$B:$YE,MATCH(Calculations_actual!Y$9,HaverPull!$B:$B,0),MATCH(Calculations_actual!$B67,HaverPull!$B$1:$YE$1,0))</f>
        <v>#N/A</v>
      </c>
      <c r="Z67" s="81" t="e">
        <f>INDEX(HaverPull!$B:$YE,MATCH(Calculations_actual!Z$9,HaverPull!$B:$B,0),MATCH(Calculations_actual!$B67,HaverPull!$B$1:$YE$1,0))</f>
        <v>#N/A</v>
      </c>
      <c r="AA67" s="81" t="e">
        <f>INDEX(HaverPull!$B:$YE,MATCH(Calculations_actual!AA$9,HaverPull!$B:$B,0),MATCH(Calculations_actual!$B67,HaverPull!$B$1:$YE$1,0))</f>
        <v>#N/A</v>
      </c>
      <c r="AB67" s="81" t="e">
        <f>INDEX(HaverPull!$B:$YE,MATCH(Calculations_actual!AB$9,HaverPull!$B:$B,0),MATCH(Calculations_actual!$B67,HaverPull!$B$1:$YE$1,0))</f>
        <v>#N/A</v>
      </c>
      <c r="AC67" s="81" t="e">
        <f>INDEX(HaverPull!$B:$YE,MATCH(Calculations_actual!AC$9,HaverPull!$B:$B,0),MATCH(Calculations_actual!$B67,HaverPull!$B$1:$YE$1,0))</f>
        <v>#N/A</v>
      </c>
      <c r="AD67" s="81" t="e">
        <f>INDEX(HaverPull!$B:$YE,MATCH(Calculations_actual!AD$9,HaverPull!$B:$B,0),MATCH(Calculations_actual!$B67,HaverPull!$B$1:$YE$1,0))</f>
        <v>#N/A</v>
      </c>
      <c r="AE67" s="81" t="e">
        <f>INDEX(HaverPull!$B:$YE,MATCH(Calculations_actual!AE$9,HaverPull!$B:$B,0),MATCH(Calculations_actual!$B67,HaverPull!$B$1:$YE$1,0))</f>
        <v>#N/A</v>
      </c>
      <c r="AF67" s="81" t="e">
        <f>INDEX(HaverPull!$B:$YE,MATCH(Calculations_actual!AF$9,HaverPull!$B:$B,0),MATCH(Calculations_actual!$B67,HaverPull!$B$1:$YE$1,0))</f>
        <v>#N/A</v>
      </c>
      <c r="AG67" s="81" t="e">
        <f>INDEX(HaverPull!$B:$YE,MATCH(Calculations_actual!AG$9,HaverPull!$B:$B,0),MATCH(Calculations_actual!$B67,HaverPull!$B$1:$YE$1,0))</f>
        <v>#N/A</v>
      </c>
      <c r="AH67" s="81" t="e">
        <f>INDEX(HaverPull!$B:$YE,MATCH(Calculations_actual!AH$9,HaverPull!$B:$B,0),MATCH(Calculations_actual!$B67,HaverPull!$B$1:$YE$1,0))</f>
        <v>#N/A</v>
      </c>
      <c r="AI67" s="81" t="e">
        <f>INDEX(HaverPull!$B:$YE,MATCH(Calculations_actual!AI$9,HaverPull!$B:$B,0),MATCH(Calculations_actual!$B67,HaverPull!$B$1:$YE$1,0))</f>
        <v>#N/A</v>
      </c>
      <c r="AJ67" s="81" t="e">
        <f>INDEX(HaverPull!$B:$YE,MATCH(Calculations_actual!AJ$9,HaverPull!$B:$B,0),MATCH(Calculations_actual!$B67,HaverPull!$B$1:$YE$1,0))</f>
        <v>#N/A</v>
      </c>
      <c r="AK67" s="81" t="e">
        <f>INDEX(HaverPull!$B:$YE,MATCH(Calculations_actual!AK$9,HaverPull!$B:$B,0),MATCH(Calculations_actual!$B67,HaverPull!$B$1:$YE$1,0))</f>
        <v>#N/A</v>
      </c>
      <c r="AL67" s="81" t="e">
        <f>INDEX(HaverPull!$B:$YE,MATCH(Calculations_actual!AL$9,HaverPull!$B:$B,0),MATCH(Calculations_actual!$B67,HaverPull!$B$1:$YE$1,0))</f>
        <v>#N/A</v>
      </c>
      <c r="AM67" s="81" t="e">
        <f>INDEX(HaverPull!$B:$YE,MATCH(Calculations_actual!AM$9,HaverPull!$B:$B,0),MATCH(Calculations_actual!$B67,HaverPull!$B$1:$YE$1,0))</f>
        <v>#N/A</v>
      </c>
      <c r="AN67" s="81" t="e">
        <f>INDEX(HaverPull!$B:$YE,MATCH(Calculations_actual!AN$9,HaverPull!$B:$B,0),MATCH(Calculations_actual!$B67,HaverPull!$B$1:$YE$1,0))</f>
        <v>#N/A</v>
      </c>
      <c r="AO67" s="81" t="e">
        <f>INDEX(HaverPull!$B:$YE,MATCH(Calculations_actual!AO$9,HaverPull!$B:$B,0),MATCH(Calculations_actual!$B67,HaverPull!$B$1:$YE$1,0))</f>
        <v>#N/A</v>
      </c>
      <c r="AP67" s="81" t="e">
        <f>INDEX(HaverPull!$B:$YE,MATCH(Calculations_actual!AP$9,HaverPull!$B:$B,0),MATCH(Calculations_actual!$B67,HaverPull!$B$1:$YE$1,0))</f>
        <v>#N/A</v>
      </c>
      <c r="AQ67" s="81" t="e">
        <f>INDEX(HaverPull!$B:$YE,MATCH(Calculations_actual!AQ$9,HaverPull!$B:$B,0),MATCH(Calculations_actual!$B67,HaverPull!$B$1:$YE$1,0))</f>
        <v>#N/A</v>
      </c>
      <c r="AR67" s="81" t="e">
        <f>INDEX(HaverPull!$B:$YE,MATCH(Calculations_actual!AR$9,HaverPull!$B:$B,0),MATCH(Calculations_actual!$B67,HaverPull!$B$1:$YE$1,0))</f>
        <v>#N/A</v>
      </c>
      <c r="AS67" s="81" t="e">
        <f>INDEX(HaverPull!$B:$YE,MATCH(Calculations_actual!AS$9,HaverPull!$B:$B,0),MATCH(Calculations_actual!$B67,HaverPull!$B$1:$YE$1,0))</f>
        <v>#N/A</v>
      </c>
      <c r="AT67" s="81" t="e">
        <f>INDEX(HaverPull!$B:$YE,MATCH(Calculations_actual!AT$9,HaverPull!$B:$B,0),MATCH(Calculations_actual!$B67,HaverPull!$B$1:$YE$1,0))</f>
        <v>#N/A</v>
      </c>
      <c r="AU67" s="81" t="e">
        <f>INDEX(HaverPull!$B:$YE,MATCH(Calculations_actual!AU$9,HaverPull!$B:$B,0),MATCH(Calculations_actual!$B67,HaverPull!$B$1:$YE$1,0))</f>
        <v>#N/A</v>
      </c>
      <c r="AV67" s="81" t="e">
        <f>INDEX(HaverPull!$B:$YE,MATCH(Calculations_actual!AV$9,HaverPull!$B:$B,0),MATCH(Calculations_actual!$B67,HaverPull!$B$1:$YE$1,0))</f>
        <v>#N/A</v>
      </c>
      <c r="AW67" s="81" t="e">
        <f>INDEX(HaverPull!$B:$YE,MATCH(Calculations_actual!AW$9,HaverPull!$B:$B,0),MATCH(Calculations_actual!$B67,HaverPull!$B$1:$YE$1,0))</f>
        <v>#N/A</v>
      </c>
      <c r="AX67" s="81" t="e">
        <f>INDEX(HaverPull!$B:$YE,MATCH(Calculations_actual!AX$9,HaverPull!$B:$B,0),MATCH(Calculations_actual!$B67,HaverPull!$B$1:$YE$1,0))</f>
        <v>#N/A</v>
      </c>
      <c r="AY67" s="81" t="e">
        <f>INDEX(HaverPull!$B:$YE,MATCH(Calculations_actual!AY$9,HaverPull!$B:$B,0),MATCH(Calculations_actual!$B67,HaverPull!$B$1:$YE$1,0))</f>
        <v>#N/A</v>
      </c>
      <c r="AZ67" s="81" t="e">
        <f>INDEX(HaverPull!$B:$YE,MATCH(Calculations_actual!AZ$9,HaverPull!$B:$B,0),MATCH(Calculations_actual!$B67,HaverPull!$B$1:$YE$1,0))</f>
        <v>#N/A</v>
      </c>
      <c r="BA67" s="81" t="e">
        <f>INDEX(HaverPull!$B:$YE,MATCH(Calculations_actual!BA$9,HaverPull!$B:$B,0),MATCH(Calculations_actual!$B67,HaverPull!$B$1:$YE$1,0))</f>
        <v>#N/A</v>
      </c>
      <c r="BB67" s="81" t="e">
        <f>INDEX(HaverPull!$B:$YE,MATCH(Calculations_actual!BB$9,HaverPull!$B:$B,0),MATCH(Calculations_actual!$B67,HaverPull!$B$1:$YE$1,0))</f>
        <v>#N/A</v>
      </c>
      <c r="BC67" s="81" t="e">
        <f>INDEX(HaverPull!$B:$YE,MATCH(Calculations_actual!BC$9,HaverPull!$B:$B,0),MATCH(Calculations_actual!$B67,HaverPull!$B$1:$YE$1,0))</f>
        <v>#N/A</v>
      </c>
      <c r="BD67" s="81" t="e">
        <f>INDEX(HaverPull!$B:$YE,MATCH(Calculations_actual!BD$9,HaverPull!$B:$B,0),MATCH(Calculations_actual!$B67,HaverPull!$B$1:$YE$1,0))</f>
        <v>#N/A</v>
      </c>
      <c r="BE67" s="81" t="e">
        <f>INDEX(HaverPull!$B:$YE,MATCH(Calculations_actual!BE$9,HaverPull!$B:$B,0),MATCH(Calculations_actual!$B67,HaverPull!$B$1:$YE$1,0))</f>
        <v>#N/A</v>
      </c>
      <c r="BF67" s="81" t="e">
        <f>INDEX(HaverPull!$B:$YE,MATCH(Calculations_actual!BF$9,HaverPull!$B:$B,0),MATCH(Calculations_actual!$B67,HaverPull!$B$1:$YE$1,0))</f>
        <v>#N/A</v>
      </c>
      <c r="BG67" s="81" t="e">
        <f>INDEX(HaverPull!$B:$YE,MATCH(Calculations_actual!BG$9,HaverPull!$B:$B,0),MATCH(Calculations_actual!$B67,HaverPull!$B$1:$YE$1,0))</f>
        <v>#N/A</v>
      </c>
      <c r="BH67" s="81" t="e">
        <f>INDEX(HaverPull!$B:$YE,MATCH(Calculations_actual!BH$9,HaverPull!$B:$B,0),MATCH(Calculations_actual!$B67,HaverPull!$B$1:$YE$1,0))</f>
        <v>#N/A</v>
      </c>
      <c r="BI67" s="81" t="e">
        <f>INDEX(HaverPull!$B:$YE,MATCH(Calculations_actual!BI$9,HaverPull!$B:$B,0),MATCH(Calculations_actual!$B67,HaverPull!$B$1:$YE$1,0))</f>
        <v>#N/A</v>
      </c>
      <c r="BJ67" s="81" t="e">
        <f>INDEX(HaverPull!$B:$YE,MATCH(Calculations_actual!BJ$9,HaverPull!$B:$B,0),MATCH(Calculations_actual!$B67,HaverPull!$B$1:$YE$1,0))</f>
        <v>#N/A</v>
      </c>
      <c r="BK67" s="81" t="e">
        <f>INDEX(HaverPull!$B:$YE,MATCH(Calculations_actual!BK$9,HaverPull!$B:$B,0),MATCH(Calculations_actual!$B67,HaverPull!$B$1:$YE$1,0))</f>
        <v>#N/A</v>
      </c>
      <c r="BL67" s="81" t="e">
        <f>INDEX(HaverPull!$B:$YE,MATCH(Calculations_actual!BL$9,HaverPull!$B:$B,0),MATCH(Calculations_actual!$B67,HaverPull!$B$1:$YE$1,0))</f>
        <v>#N/A</v>
      </c>
      <c r="BM67" s="81" t="e">
        <f>INDEX(HaverPull!$B:$YE,MATCH(Calculations_actual!BM$9,HaverPull!$B:$B,0),MATCH(Calculations_actual!$B67,HaverPull!$B$1:$YE$1,0))</f>
        <v>#N/A</v>
      </c>
      <c r="BN67" s="81" t="e">
        <f>INDEX(HaverPull!$B:$YE,MATCH(Calculations_actual!BN$9,HaverPull!$B:$B,0),MATCH(Calculations_actual!$B67,HaverPull!$B$1:$YE$1,0))</f>
        <v>#N/A</v>
      </c>
      <c r="BO67" s="81" t="e">
        <f>INDEX(HaverPull!$B:$YE,MATCH(Calculations_actual!BO$9,HaverPull!$B:$B,0),MATCH(Calculations_actual!$B67,HaverPull!$B$1:$YE$1,0))</f>
        <v>#N/A</v>
      </c>
      <c r="BP67" s="81" t="e">
        <f>INDEX(HaverPull!$B:$YE,MATCH(Calculations_actual!BP$9,HaverPull!$B:$B,0),MATCH(Calculations_actual!$B67,HaverPull!$B$1:$YE$1,0))</f>
        <v>#N/A</v>
      </c>
      <c r="BQ67" s="81" t="e">
        <f>INDEX(HaverPull!$B:$YE,MATCH(Calculations_actual!BQ$9,HaverPull!$B:$B,0),MATCH(Calculations_actual!$B67,HaverPull!$B$1:$YE$1,0))</f>
        <v>#N/A</v>
      </c>
      <c r="BR67" s="81" t="e">
        <f>INDEX(HaverPull!$B:$YE,MATCH(Calculations_actual!BR$9,HaverPull!$B:$B,0),MATCH(Calculations_actual!$B67,HaverPull!$B$1:$YE$1,0))</f>
        <v>#N/A</v>
      </c>
      <c r="BS67" s="81" t="e">
        <f>INDEX(HaverPull!$B:$YE,MATCH(Calculations_actual!BS$9,HaverPull!$B:$B,0),MATCH(Calculations_actual!$B67,HaverPull!$B$1:$YE$1,0))</f>
        <v>#N/A</v>
      </c>
      <c r="BT67" s="81" t="e">
        <f>INDEX(HaverPull!$B:$YE,MATCH(Calculations_actual!BT$9,HaverPull!$B:$B,0),MATCH(Calculations_actual!$B67,HaverPull!$B$1:$YE$1,0))</f>
        <v>#N/A</v>
      </c>
      <c r="BU67" s="81" t="e">
        <f>INDEX(HaverPull!$B:$YE,MATCH(Calculations_actual!BU$9,HaverPull!$B:$B,0),MATCH(Calculations_actual!$B67,HaverPull!$B$1:$YE$1,0))</f>
        <v>#N/A</v>
      </c>
      <c r="BV67" s="81" t="e">
        <f>INDEX(HaverPull!$B:$YE,MATCH(Calculations_actual!BV$9,HaverPull!$B:$B,0),MATCH(Calculations_actual!$B67,HaverPull!$B$1:$YE$1,0))</f>
        <v>#N/A</v>
      </c>
      <c r="BW67" s="81" t="e">
        <f>INDEX(HaverPull!$B:$YE,MATCH(Calculations_actual!BW$9,HaverPull!$B:$B,0),MATCH(Calculations_actual!$B67,HaverPull!$B$1:$YE$1,0))</f>
        <v>#N/A</v>
      </c>
      <c r="BX67" s="81" t="e">
        <f>INDEX(HaverPull!$B:$YE,MATCH(Calculations_actual!BX$9,HaverPull!$B:$B,0),MATCH(Calculations_actual!$B67,HaverPull!$B$1:$YE$1,0))</f>
        <v>#N/A</v>
      </c>
      <c r="BY67" s="81" t="e">
        <f>INDEX(HaverPull!$B:$YE,MATCH(Calculations_actual!BY$9,HaverPull!$B:$B,0),MATCH(Calculations_actual!$B67,HaverPull!$B$1:$YE$1,0))</f>
        <v>#N/A</v>
      </c>
      <c r="BZ67" s="81" t="e">
        <f>INDEX(HaverPull!$B:$YE,MATCH(Calculations_actual!BZ$9,HaverPull!$B:$B,0),MATCH(Calculations_actual!$B67,HaverPull!$B$1:$YE$1,0))</f>
        <v>#N/A</v>
      </c>
      <c r="CA67" s="81" t="e">
        <f>INDEX(HaverPull!$B:$YE,MATCH(Calculations_actual!CA$9,HaverPull!$B:$B,0),MATCH(Calculations_actual!$B67,HaverPull!$B$1:$YE$1,0))</f>
        <v>#N/A</v>
      </c>
      <c r="CB67" s="81" t="e">
        <f>INDEX(HaverPull!$B:$YE,MATCH(Calculations_actual!CB$9,HaverPull!$B:$B,0),MATCH(Calculations_actual!$B67,HaverPull!$B$1:$YE$1,0))</f>
        <v>#N/A</v>
      </c>
      <c r="CC67" s="81" t="e">
        <f>INDEX(HaverPull!$B:$YE,MATCH(Calculations_actual!CC$9,HaverPull!$B:$B,0),MATCH(Calculations_actual!$B67,HaverPull!$B$1:$YE$1,0))</f>
        <v>#N/A</v>
      </c>
      <c r="CD67" s="81" t="e">
        <f>INDEX(HaverPull!$B:$YE,MATCH(Calculations_actual!CD$9,HaverPull!$B:$B,0),MATCH(Calculations_actual!$B67,HaverPull!$B$1:$YE$1,0))</f>
        <v>#N/A</v>
      </c>
      <c r="CE67" s="81" t="e">
        <f>INDEX(HaverPull!$B:$YE,MATCH(Calculations_actual!CE$9,HaverPull!$B:$B,0),MATCH(Calculations_actual!$B67,HaverPull!$B$1:$YE$1,0))</f>
        <v>#N/A</v>
      </c>
      <c r="CF67" s="81" t="e">
        <f>INDEX(HaverPull!$B:$YE,MATCH(Calculations_actual!CF$9,HaverPull!$B:$B,0),MATCH(Calculations_actual!$B67,HaverPull!$B$1:$YE$1,0))</f>
        <v>#N/A</v>
      </c>
      <c r="CG67" s="81" t="e">
        <f>INDEX(HaverPull!$B:$YE,MATCH(Calculations_actual!CG$9,HaverPull!$B:$B,0),MATCH(Calculations_actual!$B67,HaverPull!$B$1:$YE$1,0))</f>
        <v>#N/A</v>
      </c>
      <c r="CH67" s="81" t="e">
        <f>INDEX(HaverPull!$B:$YE,MATCH(Calculations_actual!CH$9,HaverPull!$B:$B,0),MATCH(Calculations_actual!$B67,HaverPull!$B$1:$YE$1,0))</f>
        <v>#N/A</v>
      </c>
      <c r="CI67" s="81" t="e">
        <f>INDEX(HaverPull!$B:$YE,MATCH(Calculations_actual!CI$9,HaverPull!$B:$B,0),MATCH(Calculations_actual!$B67,HaverPull!$B$1:$YE$1,0))</f>
        <v>#N/A</v>
      </c>
      <c r="CJ67" s="81" t="e">
        <f>INDEX(HaverPull!$B:$YE,MATCH(Calculations_actual!CJ$9,HaverPull!$B:$B,0),MATCH(Calculations_actual!$B67,HaverPull!$B$1:$YE$1,0))</f>
        <v>#N/A</v>
      </c>
      <c r="CK67" s="81" t="e">
        <f>INDEX(HaverPull!$B:$YE,MATCH(Calculations_actual!CK$9,HaverPull!$B:$B,0),MATCH(Calculations_actual!$B67,HaverPull!$B$1:$YE$1,0))</f>
        <v>#N/A</v>
      </c>
      <c r="CL67" s="81" t="e">
        <f>INDEX(HaverPull!$B:$YE,MATCH(Calculations_actual!CL$9,HaverPull!$B:$B,0),MATCH(Calculations_actual!$B67,HaverPull!$B$1:$YE$1,0))</f>
        <v>#N/A</v>
      </c>
      <c r="CM67" s="81" t="e">
        <f>INDEX(HaverPull!$B:$YE,MATCH(Calculations_actual!CM$9,HaverPull!$B:$B,0),MATCH(Calculations_actual!$B67,HaverPull!$B$1:$YE$1,0))</f>
        <v>#N/A</v>
      </c>
      <c r="CN67" s="81" t="e">
        <f>INDEX(HaverPull!$B:$YE,MATCH(Calculations_actual!CN$9,HaverPull!$B:$B,0),MATCH(Calculations_actual!$B67,HaverPull!$B$1:$YE$1,0))</f>
        <v>#N/A</v>
      </c>
      <c r="CO67" s="81" t="e">
        <f>INDEX(HaverPull!$B:$YE,MATCH(Calculations_actual!CO$9,HaverPull!$B:$B,0),MATCH(Calculations_actual!$B67,HaverPull!$B$1:$YE$1,0))</f>
        <v>#N/A</v>
      </c>
      <c r="CP67" s="81" t="e">
        <f>INDEX(HaverPull!$B:$YE,MATCH(Calculations_actual!CP$9,HaverPull!$B:$B,0),MATCH(Calculations_actual!$B67,HaverPull!$B$1:$YE$1,0))</f>
        <v>#N/A</v>
      </c>
      <c r="CQ67" s="81" t="e">
        <f>INDEX(HaverPull!$B:$YE,MATCH(Calculations_actual!CQ$9,HaverPull!$B:$B,0),MATCH(Calculations_actual!$B67,HaverPull!$B$1:$YE$1,0))</f>
        <v>#N/A</v>
      </c>
      <c r="CR67" s="81" t="e">
        <f>INDEX(HaverPull!$B:$YE,MATCH(Calculations_actual!CR$9,HaverPull!$B:$B,0),MATCH(Calculations_actual!$B67,HaverPull!$B$1:$YE$1,0))</f>
        <v>#N/A</v>
      </c>
      <c r="CS67" s="81" t="e">
        <f>INDEX(HaverPull!$B:$YE,MATCH(Calculations_actual!CS$9,HaverPull!$B:$B,0),MATCH(Calculations_actual!$B67,HaverPull!$B$1:$YE$1,0))</f>
        <v>#N/A</v>
      </c>
      <c r="CT67" s="81" t="e">
        <f>INDEX(HaverPull!$B:$YE,MATCH(Calculations_actual!CT$9,HaverPull!$B:$B,0),MATCH(Calculations_actual!$B67,HaverPull!$B$1:$YE$1,0))</f>
        <v>#N/A</v>
      </c>
      <c r="CU67" s="81" t="e">
        <f>INDEX(HaverPull!$B:$YE,MATCH(Calculations_actual!CU$9,HaverPull!$B:$B,0),MATCH(Calculations_actual!$B67,HaverPull!$B$1:$YE$1,0))</f>
        <v>#N/A</v>
      </c>
      <c r="CV67" s="81" t="e">
        <f>INDEX(HaverPull!$B:$YE,MATCH(Calculations_actual!CV$9,HaverPull!$B:$B,0),MATCH(Calculations_actual!$B67,HaverPull!$B$1:$YE$1,0))</f>
        <v>#N/A</v>
      </c>
      <c r="CW67" s="81" t="e">
        <f>INDEX(HaverPull!$B:$YE,MATCH(Calculations_actual!CW$9,HaverPull!$B:$B,0),MATCH(Calculations_actual!$B67,HaverPull!$B$1:$YE$1,0))</f>
        <v>#N/A</v>
      </c>
      <c r="CX67" s="81" t="e">
        <f>INDEX(HaverPull!$B:$YE,MATCH(Calculations_actual!CX$9,HaverPull!$B:$B,0),MATCH(Calculations_actual!$B67,HaverPull!$B$1:$YE$1,0))</f>
        <v>#N/A</v>
      </c>
      <c r="CY67" s="81" t="e">
        <f>INDEX(HaverPull!$B:$YE,MATCH(Calculations_actual!CY$9,HaverPull!$B:$B,0),MATCH(Calculations_actual!$B67,HaverPull!$B$1:$YE$1,0))</f>
        <v>#N/A</v>
      </c>
      <c r="CZ67" s="81" t="e">
        <f>INDEX(HaverPull!$B:$YE,MATCH(Calculations_actual!CZ$9,HaverPull!$B:$B,0),MATCH(Calculations_actual!$B67,HaverPull!$B$1:$YE$1,0))</f>
        <v>#N/A</v>
      </c>
      <c r="DA67" s="81" t="e">
        <f>INDEX(HaverPull!$B:$YE,MATCH(Calculations_actual!DA$9,HaverPull!$B:$B,0),MATCH(Calculations_actual!$B67,HaverPull!$B$1:$YE$1,0))</f>
        <v>#N/A</v>
      </c>
      <c r="DB67" s="81" t="e">
        <f>INDEX(HaverPull!$B:$YE,MATCH(Calculations_actual!DB$9,HaverPull!$B:$B,0),MATCH(Calculations_actual!$B67,HaverPull!$B$1:$YE$1,0))</f>
        <v>#N/A</v>
      </c>
      <c r="DC67" s="81" t="e">
        <f>INDEX(HaverPull!$B:$YE,MATCH(Calculations_actual!DC$9,HaverPull!$B:$B,0),MATCH(Calculations_actual!$B67,HaverPull!$B$1:$YE$1,0))</f>
        <v>#N/A</v>
      </c>
      <c r="DD67" s="81" t="e">
        <f>INDEX(HaverPull!$B:$YE,MATCH(Calculations_actual!DD$9,HaverPull!$B:$B,0),MATCH(Calculations_actual!$B67,HaverPull!$B$1:$YE$1,0))</f>
        <v>#N/A</v>
      </c>
      <c r="DE67" s="81" t="e">
        <f>INDEX(HaverPull!$B:$YE,MATCH(Calculations_actual!DE$9,HaverPull!$B:$B,0),MATCH(Calculations_actual!$B67,HaverPull!$B$1:$YE$1,0))</f>
        <v>#N/A</v>
      </c>
      <c r="DF67" s="81" t="e">
        <f>INDEX(HaverPull!$B:$YE,MATCH(Calculations_actual!DF$9,HaverPull!$B:$B,0),MATCH(Calculations_actual!$B67,HaverPull!$B$1:$YE$1,0))</f>
        <v>#N/A</v>
      </c>
      <c r="DG67" s="81" t="e">
        <f>INDEX(HaverPull!$B:$YE,MATCH(Calculations_actual!DG$9,HaverPull!$B:$B,0),MATCH(Calculations_actual!$B67,HaverPull!$B$1:$YE$1,0))</f>
        <v>#N/A</v>
      </c>
      <c r="DH67" s="81" t="e">
        <f>INDEX(HaverPull!$B:$YE,MATCH(Calculations_actual!DH$9,HaverPull!$B:$B,0),MATCH(Calculations_actual!$B67,HaverPull!$B$1:$YE$1,0))</f>
        <v>#N/A</v>
      </c>
      <c r="DI67" s="81" t="e">
        <f>INDEX(HaverPull!$B:$YE,MATCH(Calculations_actual!DI$9,HaverPull!$B:$B,0),MATCH(Calculations_actual!$B67,HaverPull!$B$1:$YE$1,0))</f>
        <v>#N/A</v>
      </c>
      <c r="DJ67" s="81" t="e">
        <f>INDEX(HaverPull!$B:$YE,MATCH(Calculations_actual!DJ$9,HaverPull!$B:$B,0),MATCH(Calculations_actual!$B67,HaverPull!$B$1:$YE$1,0))</f>
        <v>#N/A</v>
      </c>
      <c r="DK67" s="81" t="e">
        <f>INDEX(HaverPull!$B:$YE,MATCH(Calculations_actual!DK$9,HaverPull!$B:$B,0),MATCH(Calculations_actual!$B67,HaverPull!$B$1:$YE$1,0))</f>
        <v>#N/A</v>
      </c>
      <c r="DL67" s="81" t="e">
        <f>INDEX(HaverPull!$B:$YE,MATCH(Calculations_actual!DL$9,HaverPull!$B:$B,0),MATCH(Calculations_actual!$B67,HaverPull!$B$1:$YE$1,0))</f>
        <v>#N/A</v>
      </c>
      <c r="DM67" s="81" t="e">
        <f>INDEX(HaverPull!$B:$YE,MATCH(Calculations_actual!DM$9,HaverPull!$B:$B,0),MATCH(Calculations_actual!$B67,HaverPull!$B$1:$YE$1,0))</f>
        <v>#N/A</v>
      </c>
      <c r="DN67" s="81" t="e">
        <f>INDEX(HaverPull!$B:$YE,MATCH(Calculations_actual!DN$9,HaverPull!$B:$B,0),MATCH(Calculations_actual!$B67,HaverPull!$B$1:$YE$1,0))</f>
        <v>#N/A</v>
      </c>
      <c r="DO67" s="81" t="e">
        <f>INDEX(HaverPull!$B:$YE,MATCH(Calculations_actual!DO$9,HaverPull!$B:$B,0),MATCH(Calculations_actual!$B67,HaverPull!$B$1:$YE$1,0))</f>
        <v>#N/A</v>
      </c>
      <c r="DP67" s="81" t="e">
        <f>INDEX(HaverPull!$B:$YE,MATCH(Calculations_actual!DP$9,HaverPull!$B:$B,0),MATCH(Calculations_actual!$B67,HaverPull!$B$1:$YE$1,0))</f>
        <v>#N/A</v>
      </c>
      <c r="DQ67" s="81" t="e">
        <f>INDEX(HaverPull!$B:$YE,MATCH(Calculations_actual!DQ$9,HaverPull!$B:$B,0),MATCH(Calculations_actual!$B67,HaverPull!$B$1:$YE$1,0))</f>
        <v>#N/A</v>
      </c>
      <c r="DR67" s="81" t="e">
        <f>INDEX(HaverPull!$B:$YE,MATCH(Calculations_actual!DR$9,HaverPull!$B:$B,0),MATCH(Calculations_actual!$B67,HaverPull!$B$1:$YE$1,0))</f>
        <v>#N/A</v>
      </c>
      <c r="DS67" s="81" t="e">
        <f>INDEX(HaverPull!$B:$YE,MATCH(Calculations_actual!DS$9,HaverPull!$B:$B,0),MATCH(Calculations_actual!$B67,HaverPull!$B$1:$YE$1,0))</f>
        <v>#N/A</v>
      </c>
      <c r="DT67" s="81" t="e">
        <f>INDEX(HaverPull!$B:$YE,MATCH(Calculations_actual!DT$9,HaverPull!$B:$B,0),MATCH(Calculations_actual!$B67,HaverPull!$B$1:$YE$1,0))</f>
        <v>#N/A</v>
      </c>
      <c r="DU67" s="81" t="e">
        <f>INDEX(HaverPull!$B:$YE,MATCH(Calculations_actual!DU$9,HaverPull!$B:$B,0),MATCH(Calculations_actual!$B67,HaverPull!$B$1:$YE$1,0))</f>
        <v>#N/A</v>
      </c>
      <c r="DV67" s="81" t="e">
        <f>INDEX(HaverPull!$B:$YE,MATCH(Calculations_actual!DV$9,HaverPull!$B:$B,0),MATCH(Calculations_actual!$B67,HaverPull!$B$1:$YE$1,0))</f>
        <v>#N/A</v>
      </c>
      <c r="DW67" s="81" t="e">
        <f>INDEX(HaverPull!$B:$YE,MATCH(Calculations_actual!DW$9,HaverPull!$B:$B,0),MATCH(Calculations_actual!$B67,HaverPull!$B$1:$YE$1,0))</f>
        <v>#N/A</v>
      </c>
      <c r="DX67" s="81" t="e">
        <f>INDEX(HaverPull!$B:$YE,MATCH(Calculations_actual!DX$9,HaverPull!$B:$B,0),MATCH(Calculations_actual!$B67,HaverPull!$B$1:$YE$1,0))</f>
        <v>#N/A</v>
      </c>
      <c r="DY67" s="81" t="e">
        <f>INDEX(HaverPull!$B:$YE,MATCH(Calculations_actual!DY$9,HaverPull!$B:$B,0),MATCH(Calculations_actual!$B67,HaverPull!$B$1:$YE$1,0))</f>
        <v>#N/A</v>
      </c>
      <c r="DZ67" s="81" t="e">
        <f>INDEX(HaverPull!$B:$YE,MATCH(Calculations_actual!DZ$9,HaverPull!$B:$B,0),MATCH(Calculations_actual!$B67,HaverPull!$B$1:$YE$1,0))</f>
        <v>#N/A</v>
      </c>
      <c r="EA67" s="81" t="e">
        <f>INDEX(HaverPull!$B:$YE,MATCH(Calculations_actual!EA$9,HaverPull!$B:$B,0),MATCH(Calculations_actual!$B67,HaverPull!$B$1:$YE$1,0))</f>
        <v>#N/A</v>
      </c>
      <c r="EB67" s="81" t="e">
        <f>INDEX(HaverPull!$B:$YE,MATCH(Calculations_actual!EB$9,HaverPull!$B:$B,0),MATCH(Calculations_actual!$B67,HaverPull!$B$1:$YE$1,0))</f>
        <v>#N/A</v>
      </c>
      <c r="EC67" s="81" t="e">
        <f>INDEX(HaverPull!$B:$YE,MATCH(Calculations_actual!EC$9,HaverPull!$B:$B,0),MATCH(Calculations_actual!$B67,HaverPull!$B$1:$YE$1,0))</f>
        <v>#N/A</v>
      </c>
      <c r="ED67" s="81" t="e">
        <f>INDEX(HaverPull!$B:$YE,MATCH(Calculations_actual!ED$9,HaverPull!$B:$B,0),MATCH(Calculations_actual!$B67,HaverPull!$B$1:$YE$1,0))</f>
        <v>#N/A</v>
      </c>
      <c r="EE67" s="81" t="e">
        <f>INDEX(HaverPull!$B:$YE,MATCH(Calculations_actual!EE$9,HaverPull!$B:$B,0),MATCH(Calculations_actual!$B67,HaverPull!$B$1:$YE$1,0))</f>
        <v>#N/A</v>
      </c>
      <c r="EF67" s="81" t="e">
        <f>INDEX(HaverPull!$B:$YE,MATCH(Calculations_actual!EF$9,HaverPull!$B:$B,0),MATCH(Calculations_actual!$B67,HaverPull!$B$1:$YE$1,0))</f>
        <v>#N/A</v>
      </c>
      <c r="EG67" s="81" t="e">
        <f>INDEX(HaverPull!$B:$YE,MATCH(Calculations_actual!EG$9,HaverPull!$B:$B,0),MATCH(Calculations_actual!$B67,HaverPull!$B$1:$YE$1,0))</f>
        <v>#N/A</v>
      </c>
      <c r="EH67" s="81" t="e">
        <f>INDEX(HaverPull!$B:$YE,MATCH(Calculations_actual!EH$9,HaverPull!$B:$B,0),MATCH(Calculations_actual!$B67,HaverPull!$B$1:$YE$1,0))</f>
        <v>#N/A</v>
      </c>
      <c r="EI67" s="81" t="e">
        <f>INDEX(HaverPull!$B:$YE,MATCH(Calculations_actual!EI$9,HaverPull!$B:$B,0),MATCH(Calculations_actual!$B67,HaverPull!$B$1:$YE$1,0))</f>
        <v>#N/A</v>
      </c>
      <c r="EJ67" s="81" t="e">
        <f>INDEX(HaverPull!$B:$YE,MATCH(Calculations_actual!EJ$9,HaverPull!$B:$B,0),MATCH(Calculations_actual!$B67,HaverPull!$B$1:$YE$1,0))</f>
        <v>#N/A</v>
      </c>
      <c r="EK67" s="81" t="e">
        <f>INDEX(HaverPull!$B:$YE,MATCH(Calculations_actual!EK$9,HaverPull!$B:$B,0),MATCH(Calculations_actual!$B67,HaverPull!$B$1:$YE$1,0))</f>
        <v>#N/A</v>
      </c>
      <c r="EL67" s="81" t="e">
        <f>INDEX(HaverPull!$B:$YE,MATCH(Calculations_actual!EL$9,HaverPull!$B:$B,0),MATCH(Calculations_actual!$B67,HaverPull!$B$1:$YE$1,0))</f>
        <v>#N/A</v>
      </c>
      <c r="EM67" s="81" t="e">
        <f>INDEX(HaverPull!$B:$YE,MATCH(Calculations_actual!EM$9,HaverPull!$B:$B,0),MATCH(Calculations_actual!$B67,HaverPull!$B$1:$YE$1,0))</f>
        <v>#N/A</v>
      </c>
      <c r="EN67" s="81" t="e">
        <f>INDEX(HaverPull!$B:$YE,MATCH(Calculations_actual!EN$9,HaverPull!$B:$B,0),MATCH(Calculations_actual!$B67,HaverPull!$B$1:$YE$1,0))</f>
        <v>#N/A</v>
      </c>
      <c r="EO67" s="81" t="e">
        <f>INDEX(HaverPull!$B:$YE,MATCH(Calculations_actual!EO$9,HaverPull!$B:$B,0),MATCH(Calculations_actual!$B67,HaverPull!$B$1:$YE$1,0))</f>
        <v>#N/A</v>
      </c>
      <c r="EP67" s="81" t="e">
        <f>INDEX(HaverPull!$B:$YE,MATCH(Calculations_actual!EP$9,HaverPull!$B:$B,0),MATCH(Calculations_actual!$B67,HaverPull!$B$1:$YE$1,0))</f>
        <v>#N/A</v>
      </c>
      <c r="EQ67" s="81" t="e">
        <f>INDEX(HaverPull!$B:$YE,MATCH(Calculations_actual!EQ$9,HaverPull!$B:$B,0),MATCH(Calculations_actual!$B67,HaverPull!$B$1:$YE$1,0))</f>
        <v>#N/A</v>
      </c>
      <c r="ER67" s="81" t="e">
        <f>INDEX(HaverPull!$B:$YE,MATCH(Calculations_actual!ER$9,HaverPull!$B:$B,0),MATCH(Calculations_actual!$B67,HaverPull!$B$1:$YE$1,0))</f>
        <v>#N/A</v>
      </c>
      <c r="ES67" s="81" t="e">
        <f>INDEX(HaverPull!$B:$YE,MATCH(Calculations_actual!ES$9,HaverPull!$B:$B,0),MATCH(Calculations_actual!$B67,HaverPull!$B$1:$YE$1,0))</f>
        <v>#N/A</v>
      </c>
      <c r="ET67" s="81" t="e">
        <f>INDEX(HaverPull!$B:$YE,MATCH(Calculations_actual!ET$9,HaverPull!$B:$B,0),MATCH(Calculations_actual!$B67,HaverPull!$B$1:$YE$1,0))</f>
        <v>#N/A</v>
      </c>
      <c r="EU67" s="81" t="e">
        <f>INDEX(HaverPull!$B:$YE,MATCH(Calculations_actual!EU$9,HaverPull!$B:$B,0),MATCH(Calculations_actual!$B67,HaverPull!$B$1:$YE$1,0))</f>
        <v>#N/A</v>
      </c>
      <c r="EV67" s="81" t="e">
        <f>INDEX(HaverPull!$B:$YE,MATCH(Calculations_actual!EV$9,HaverPull!$B:$B,0),MATCH(Calculations_actual!$B67,HaverPull!$B$1:$YE$1,0))</f>
        <v>#N/A</v>
      </c>
      <c r="EW67" s="81" t="e">
        <f>INDEX(HaverPull!$B:$YE,MATCH(Calculations_actual!EW$9,HaverPull!$B:$B,0),MATCH(Calculations_actual!$B67,HaverPull!$B$1:$YE$1,0))</f>
        <v>#N/A</v>
      </c>
      <c r="EX67" s="81" t="e">
        <f>INDEX(HaverPull!$B:$YE,MATCH(Calculations_actual!EX$9,HaverPull!$B:$B,0),MATCH(Calculations_actual!$B67,HaverPull!$B$1:$YE$1,0))</f>
        <v>#N/A</v>
      </c>
      <c r="EY67" s="81" t="e">
        <f>INDEX(HaverPull!$B:$YE,MATCH(Calculations_actual!EY$9,HaverPull!$B:$B,0),MATCH(Calculations_actual!$B67,HaverPull!$B$1:$YE$1,0))</f>
        <v>#N/A</v>
      </c>
      <c r="EZ67" s="81" t="e">
        <f>INDEX(HaverPull!$B:$YE,MATCH(Calculations_actual!EZ$9,HaverPull!$B:$B,0),MATCH(Calculations_actual!$B67,HaverPull!$B$1:$YE$1,0))</f>
        <v>#N/A</v>
      </c>
      <c r="FA67" s="81" t="e">
        <f>INDEX(HaverPull!$B:$YE,MATCH(Calculations_actual!FA$9,HaverPull!$B:$B,0),MATCH(Calculations_actual!$B67,HaverPull!$B$1:$YE$1,0))</f>
        <v>#N/A</v>
      </c>
      <c r="FB67" s="81" t="e">
        <f>INDEX(HaverPull!$B:$YE,MATCH(Calculations_actual!FB$9,HaverPull!$B:$B,0),MATCH(Calculations_actual!$B67,HaverPull!$B$1:$YE$1,0))</f>
        <v>#N/A</v>
      </c>
      <c r="FC67" s="81" t="e">
        <f>INDEX(HaverPull!$B:$YE,MATCH(Calculations_actual!FC$9,HaverPull!$B:$B,0),MATCH(Calculations_actual!$B67,HaverPull!$B$1:$YE$1,0))</f>
        <v>#N/A</v>
      </c>
      <c r="FD67" s="81" t="e">
        <f>INDEX(HaverPull!$B:$YE,MATCH(Calculations_actual!FD$9,HaverPull!$B:$B,0),MATCH(Calculations_actual!$B67,HaverPull!$B$1:$YE$1,0))</f>
        <v>#N/A</v>
      </c>
      <c r="FE67" s="81" t="e">
        <f>INDEX(HaverPull!$B:$YE,MATCH(Calculations_actual!FE$9,HaverPull!$B:$B,0),MATCH(Calculations_actual!$B67,HaverPull!$B$1:$YE$1,0))</f>
        <v>#N/A</v>
      </c>
      <c r="FF67" s="81" t="e">
        <f>INDEX(HaverPull!$B:$YE,MATCH(Calculations_actual!FF$9,HaverPull!$B:$B,0),MATCH(Calculations_actual!$B67,HaverPull!$B$1:$YE$1,0))</f>
        <v>#N/A</v>
      </c>
      <c r="FG67" s="81" t="e">
        <f>INDEX(HaverPull!$B:$YE,MATCH(Calculations_actual!FG$9,HaverPull!$B:$B,0),MATCH(Calculations_actual!$B67,HaverPull!$B$1:$YE$1,0))</f>
        <v>#N/A</v>
      </c>
      <c r="FH67" s="81" t="e">
        <f>INDEX(HaverPull!$B:$YE,MATCH(Calculations_actual!FH$9,HaverPull!$B:$B,0),MATCH(Calculations_actual!$B67,HaverPull!$B$1:$YE$1,0))</f>
        <v>#N/A</v>
      </c>
      <c r="FI67" s="81" t="e">
        <f>INDEX(HaverPull!$B:$YE,MATCH(Calculations_actual!FI$9,HaverPull!$B:$B,0),MATCH(Calculations_actual!$B67,HaverPull!$B$1:$YE$1,0))</f>
        <v>#N/A</v>
      </c>
      <c r="FJ67" s="81" t="e">
        <f>INDEX(HaverPull!$B:$YE,MATCH(Calculations_actual!FJ$9,HaverPull!$B:$B,0),MATCH(Calculations_actual!$B67,HaverPull!$B$1:$YE$1,0))</f>
        <v>#N/A</v>
      </c>
      <c r="FK67" s="81" t="e">
        <f>INDEX(HaverPull!$B:$YE,MATCH(Calculations_actual!FK$9,HaverPull!$B:$B,0),MATCH(Calculations_actual!$B67,HaverPull!$B$1:$YE$1,0))</f>
        <v>#N/A</v>
      </c>
      <c r="FL67" s="81" t="e">
        <f>INDEX(HaverPull!$B:$YE,MATCH(Calculations_actual!FL$9,HaverPull!$B:$B,0),MATCH(Calculations_actual!$B67,HaverPull!$B$1:$YE$1,0))</f>
        <v>#N/A</v>
      </c>
      <c r="FM67" s="81" t="e">
        <f>INDEX(HaverPull!$B:$YE,MATCH(Calculations_actual!FM$9,HaverPull!$B:$B,0),MATCH(Calculations_actual!$B67,HaverPull!$B$1:$YE$1,0))</f>
        <v>#N/A</v>
      </c>
      <c r="FN67" s="81" t="e">
        <f>INDEX(HaverPull!$B:$YE,MATCH(Calculations_actual!FN$9,HaverPull!$B:$B,0),MATCH(Calculations_actual!$B67,HaverPull!$B$1:$YE$1,0))</f>
        <v>#N/A</v>
      </c>
      <c r="FO67" s="81" t="e">
        <f>INDEX(HaverPull!$B:$YE,MATCH(Calculations_actual!FO$9,HaverPull!$B:$B,0),MATCH(Calculations_actual!$B67,HaverPull!$B$1:$YE$1,0))</f>
        <v>#N/A</v>
      </c>
      <c r="FP67" s="81" t="e">
        <f>INDEX(HaverPull!$B:$YE,MATCH(Calculations_actual!FP$9,HaverPull!$B:$B,0),MATCH(Calculations_actual!$B67,HaverPull!$B$1:$YE$1,0))</f>
        <v>#N/A</v>
      </c>
      <c r="FQ67" s="81" t="e">
        <f>INDEX(HaverPull!$B:$YE,MATCH(Calculations_actual!FQ$9,HaverPull!$B:$B,0),MATCH(Calculations_actual!$B67,HaverPull!$B$1:$YE$1,0))</f>
        <v>#N/A</v>
      </c>
      <c r="FR67" s="81" t="e">
        <f>INDEX(HaverPull!$B:$YE,MATCH(Calculations_actual!FR$9,HaverPull!$B:$B,0),MATCH(Calculations_actual!$B67,HaverPull!$B$1:$YE$1,0))</f>
        <v>#N/A</v>
      </c>
      <c r="FS67" s="81" t="e">
        <f>INDEX(HaverPull!$B:$YE,MATCH(Calculations_actual!FS$9,HaverPull!$B:$B,0),MATCH(Calculations_actual!$B67,HaverPull!$B$1:$YE$1,0))</f>
        <v>#N/A</v>
      </c>
      <c r="FT67" s="81" t="e">
        <f>INDEX(HaverPull!$B:$YE,MATCH(Calculations_actual!FT$9,HaverPull!$B:$B,0),MATCH(Calculations_actual!$B67,HaverPull!$B$1:$YE$1,0))</f>
        <v>#N/A</v>
      </c>
      <c r="FU67" s="81" t="e">
        <f>INDEX(HaverPull!$B:$YE,MATCH(Calculations_actual!FU$9,HaverPull!$B:$B,0),MATCH(Calculations_actual!$B67,HaverPull!$B$1:$YE$1,0))</f>
        <v>#N/A</v>
      </c>
      <c r="FV67" s="81" t="e">
        <f>INDEX(HaverPull!$B:$YE,MATCH(Calculations_actual!FV$9,HaverPull!$B:$B,0),MATCH(Calculations_actual!$B67,HaverPull!$B$1:$YE$1,0))</f>
        <v>#N/A</v>
      </c>
      <c r="FW67" s="81" t="e">
        <f>INDEX(HaverPull!$B:$YE,MATCH(Calculations_actual!FW$9,HaverPull!$B:$B,0),MATCH(Calculations_actual!$B67,HaverPull!$B$1:$YE$1,0))</f>
        <v>#N/A</v>
      </c>
      <c r="FX67" s="81" t="e">
        <f>INDEX(HaverPull!$B:$YE,MATCH(Calculations_actual!FX$9,HaverPull!$B:$B,0),MATCH(Calculations_actual!$B67,HaverPull!$B$1:$YE$1,0))</f>
        <v>#N/A</v>
      </c>
      <c r="FY67" s="81" t="e">
        <f>INDEX(HaverPull!$B:$YE,MATCH(Calculations_actual!FY$9,HaverPull!$B:$B,0),MATCH(Calculations_actual!$B67,HaverPull!$B$1:$YE$1,0))</f>
        <v>#N/A</v>
      </c>
      <c r="FZ67" s="81" t="e">
        <f>INDEX(HaverPull!$B:$YE,MATCH(Calculations_actual!FZ$9,HaverPull!$B:$B,0),MATCH(Calculations_actual!$B67,HaverPull!$B$1:$YE$1,0))</f>
        <v>#N/A</v>
      </c>
      <c r="GA67" s="81" t="e">
        <f>INDEX(HaverPull!$B:$YE,MATCH(Calculations_actual!GA$9,HaverPull!$B:$B,0),MATCH(Calculations_actual!$B67,HaverPull!$B$1:$YE$1,0))</f>
        <v>#N/A</v>
      </c>
      <c r="GB67" s="81" t="e">
        <f>INDEX(HaverPull!$B:$YE,MATCH(Calculations_actual!GB$9,HaverPull!$B:$B,0),MATCH(Calculations_actual!$B67,HaverPull!$B$1:$YE$1,0))</f>
        <v>#N/A</v>
      </c>
      <c r="GC67" s="81" t="e">
        <f>INDEX(HaverPull!$B:$YE,MATCH(Calculations_actual!GC$9,HaverPull!$B:$B,0),MATCH(Calculations_actual!$B67,HaverPull!$B$1:$YE$1,0))</f>
        <v>#N/A</v>
      </c>
      <c r="GD67" s="81" t="e">
        <f>INDEX(HaverPull!$B:$YE,MATCH(Calculations_actual!GD$9,HaverPull!$B:$B,0),MATCH(Calculations_actual!$B67,HaverPull!$B$1:$YE$1,0))</f>
        <v>#N/A</v>
      </c>
      <c r="GE67" s="81" t="e">
        <f>INDEX(HaverPull!$B:$YE,MATCH(Calculations_actual!GE$9,HaverPull!$B:$B,0),MATCH(Calculations_actual!$B67,HaverPull!$B$1:$YE$1,0))</f>
        <v>#N/A</v>
      </c>
      <c r="GF67" s="81" t="e">
        <f>INDEX(HaverPull!$B:$YE,MATCH(Calculations_actual!GF$9,HaverPull!$B:$B,0),MATCH(Calculations_actual!$B67,HaverPull!$B$1:$YE$1,0))</f>
        <v>#N/A</v>
      </c>
      <c r="GG67" s="81" t="e">
        <f>INDEX(HaverPull!$B:$YE,MATCH(Calculations_actual!GG$9,HaverPull!$B:$B,0),MATCH(Calculations_actual!$B67,HaverPull!$B$1:$YE$1,0))</f>
        <v>#N/A</v>
      </c>
      <c r="GH67" s="81" t="e">
        <f>INDEX(HaverPull!$B:$YE,MATCH(Calculations_actual!GH$9,HaverPull!$B:$B,0),MATCH(Calculations_actual!$B67,HaverPull!$B$1:$YE$1,0))</f>
        <v>#N/A</v>
      </c>
      <c r="GI67" s="81" t="e">
        <f>INDEX(HaverPull!$B:$YE,MATCH(Calculations_actual!GI$9,HaverPull!$B:$B,0),MATCH(Calculations_actual!$B67,HaverPull!$B$1:$YE$1,0))</f>
        <v>#N/A</v>
      </c>
      <c r="GJ67" s="81" t="e">
        <f>INDEX(HaverPull!$B:$YE,MATCH(Calculations_actual!GJ$9,HaverPull!$B:$B,0),MATCH(Calculations_actual!$B67,HaverPull!$B$1:$YE$1,0))</f>
        <v>#N/A</v>
      </c>
      <c r="GK67" s="81" t="e">
        <f>INDEX(HaverPull!$B:$YE,MATCH(Calculations_actual!GK$9,HaverPull!$B:$B,0),MATCH(Calculations_actual!$B67,HaverPull!$B$1:$YE$1,0))</f>
        <v>#N/A</v>
      </c>
      <c r="GL67" s="81" t="e">
        <f>INDEX(HaverPull!$B:$YE,MATCH(Calculations_actual!GL$9,HaverPull!$B:$B,0),MATCH(Calculations_actual!$B67,HaverPull!$B$1:$YE$1,0))</f>
        <v>#N/A</v>
      </c>
      <c r="GM67" s="81" t="e">
        <f>INDEX(HaverPull!$B:$YE,MATCH(Calculations_actual!GM$9,HaverPull!$B:$B,0),MATCH(Calculations_actual!$B67,HaverPull!$B$1:$YE$1,0))</f>
        <v>#N/A</v>
      </c>
      <c r="GN67" s="81" t="e">
        <f>INDEX(HaverPull!$B:$YE,MATCH(Calculations_actual!GN$9,HaverPull!$B:$B,0),MATCH(Calculations_actual!$B67,HaverPull!$B$1:$YE$1,0))</f>
        <v>#N/A</v>
      </c>
      <c r="GO67" s="81" t="e">
        <f>INDEX(HaverPull!$B:$YE,MATCH(Calculations_actual!GO$9,HaverPull!$B:$B,0),MATCH(Calculations_actual!$B67,HaverPull!$B$1:$YE$1,0))</f>
        <v>#N/A</v>
      </c>
      <c r="GP67" s="81" t="e">
        <f>INDEX(HaverPull!$B:$YE,MATCH(Calculations_actual!GP$9,HaverPull!$B:$B,0),MATCH(Calculations_actual!$B67,HaverPull!$B$1:$YE$1,0))</f>
        <v>#N/A</v>
      </c>
      <c r="GQ67" s="81" t="e">
        <f>INDEX(HaverPull!$B:$YE,MATCH(Calculations_actual!GQ$9,HaverPull!$B:$B,0),MATCH(Calculations_actual!$B67,HaverPull!$B$1:$YE$1,0))</f>
        <v>#N/A</v>
      </c>
      <c r="GR67" s="81" t="e">
        <f>INDEX(HaverPull!$B:$YE,MATCH(Calculations_actual!GR$9,HaverPull!$B:$B,0),MATCH(Calculations_actual!$B67,HaverPull!$B$1:$YE$1,0))</f>
        <v>#N/A</v>
      </c>
      <c r="GS67" s="81" t="e">
        <f>INDEX(HaverPull!$B:$YE,MATCH(Calculations_actual!GS$9,HaverPull!$B:$B,0),MATCH(Calculations_actual!$B67,HaverPull!$B$1:$YE$1,0))</f>
        <v>#N/A</v>
      </c>
      <c r="GT67" s="81" t="e">
        <f>INDEX(HaverPull!$B:$YE,MATCH(Calculations_actual!GT$9,HaverPull!$B:$B,0),MATCH(Calculations_actual!$B67,HaverPull!$B$1:$YE$1,0))</f>
        <v>#N/A</v>
      </c>
      <c r="GU67" s="81" t="e">
        <f>INDEX(HaverPull!$B:$YE,MATCH(Calculations_actual!GU$9,HaverPull!$B:$B,0),MATCH(Calculations_actual!$B67,HaverPull!$B$1:$YE$1,0))</f>
        <v>#N/A</v>
      </c>
      <c r="GV67" s="81" t="e">
        <f>INDEX(HaverPull!$B:$YE,MATCH(Calculations_actual!GV$9,HaverPull!$B:$B,0),MATCH(Calculations_actual!$B67,HaverPull!$B$1:$YE$1,0))</f>
        <v>#N/A</v>
      </c>
    </row>
    <row r="68" spans="1:204" s="26" customFormat="1">
      <c r="A68" s="95"/>
      <c r="B68" s="5" t="s">
        <v>724</v>
      </c>
      <c r="C68" s="81" t="e">
        <f>INDEX(HaverPull!$B:$YE,MATCH(Calculations_actual!C$9,HaverPull!$B:$B,0),MATCH(Calculations_actual!$B68,HaverPull!$B$1:$YE$1,0))</f>
        <v>#N/A</v>
      </c>
      <c r="D68" s="81" t="e">
        <f>INDEX(HaverPull!$B:$YE,MATCH(Calculations_actual!D$9,HaverPull!$B:$B,0),MATCH(Calculations_actual!$B68,HaverPull!$B$1:$YE$1,0))</f>
        <v>#N/A</v>
      </c>
      <c r="E68" s="81" t="e">
        <f>INDEX(HaverPull!$B:$YE,MATCH(Calculations_actual!E$9,HaverPull!$B:$B,0),MATCH(Calculations_actual!$B68,HaverPull!$B$1:$YE$1,0))</f>
        <v>#N/A</v>
      </c>
      <c r="F68" s="81" t="e">
        <f>INDEX(HaverPull!$B:$YE,MATCH(Calculations_actual!F$9,HaverPull!$B:$B,0),MATCH(Calculations_actual!$B68,HaverPull!$B$1:$YE$1,0))</f>
        <v>#N/A</v>
      </c>
      <c r="G68" s="81" t="e">
        <f>INDEX(HaverPull!$B:$YE,MATCH(Calculations_actual!G$9,HaverPull!$B:$B,0),MATCH(Calculations_actual!$B68,HaverPull!$B$1:$YE$1,0))</f>
        <v>#N/A</v>
      </c>
      <c r="H68" s="81" t="e">
        <f>INDEX(HaverPull!$B:$YE,MATCH(Calculations_actual!H$9,HaverPull!$B:$B,0),MATCH(Calculations_actual!$B68,HaverPull!$B$1:$YE$1,0))</f>
        <v>#N/A</v>
      </c>
      <c r="I68" s="81" t="e">
        <f>INDEX(HaverPull!$B:$YE,MATCH(Calculations_actual!I$9,HaverPull!$B:$B,0),MATCH(Calculations_actual!$B68,HaverPull!$B$1:$YE$1,0))</f>
        <v>#N/A</v>
      </c>
      <c r="J68" s="81" t="e">
        <f>INDEX(HaverPull!$B:$YE,MATCH(Calculations_actual!J$9,HaverPull!$B:$B,0),MATCH(Calculations_actual!$B68,HaverPull!$B$1:$YE$1,0))</f>
        <v>#N/A</v>
      </c>
      <c r="K68" s="81" t="e">
        <f>INDEX(HaverPull!$B:$YE,MATCH(Calculations_actual!K$9,HaverPull!$B:$B,0),MATCH(Calculations_actual!$B68,HaverPull!$B$1:$YE$1,0))</f>
        <v>#N/A</v>
      </c>
      <c r="L68" s="81" t="e">
        <f>INDEX(HaverPull!$B:$YE,MATCH(Calculations_actual!L$9,HaverPull!$B:$B,0),MATCH(Calculations_actual!$B68,HaverPull!$B$1:$YE$1,0))</f>
        <v>#N/A</v>
      </c>
      <c r="M68" s="81" t="e">
        <f>INDEX(HaverPull!$B:$YE,MATCH(Calculations_actual!M$9,HaverPull!$B:$B,0),MATCH(Calculations_actual!$B68,HaverPull!$B$1:$YE$1,0))</f>
        <v>#N/A</v>
      </c>
      <c r="N68" s="81" t="e">
        <f>INDEX(HaverPull!$B:$YE,MATCH(Calculations_actual!N$9,HaverPull!$B:$B,0),MATCH(Calculations_actual!$B68,HaverPull!$B$1:$YE$1,0))</f>
        <v>#N/A</v>
      </c>
      <c r="O68" s="81" t="e">
        <f>INDEX(HaverPull!$B:$YE,MATCH(Calculations_actual!O$9,HaverPull!$B:$B,0),MATCH(Calculations_actual!$B68,HaverPull!$B$1:$YE$1,0))</f>
        <v>#N/A</v>
      </c>
      <c r="P68" s="81" t="e">
        <f>INDEX(HaverPull!$B:$YE,MATCH(Calculations_actual!P$9,HaverPull!$B:$B,0),MATCH(Calculations_actual!$B68,HaverPull!$B$1:$YE$1,0))</f>
        <v>#N/A</v>
      </c>
      <c r="Q68" s="81" t="e">
        <f>INDEX(HaverPull!$B:$YE,MATCH(Calculations_actual!Q$9,HaverPull!$B:$B,0),MATCH(Calculations_actual!$B68,HaverPull!$B$1:$YE$1,0))</f>
        <v>#N/A</v>
      </c>
      <c r="R68" s="81" t="e">
        <f>INDEX(HaverPull!$B:$YE,MATCH(Calculations_actual!R$9,HaverPull!$B:$B,0),MATCH(Calculations_actual!$B68,HaverPull!$B$1:$YE$1,0))</f>
        <v>#N/A</v>
      </c>
      <c r="S68" s="81" t="e">
        <f>INDEX(HaverPull!$B:$YE,MATCH(Calculations_actual!S$9,HaverPull!$B:$B,0),MATCH(Calculations_actual!$B68,HaverPull!$B$1:$YE$1,0))</f>
        <v>#N/A</v>
      </c>
      <c r="T68" s="81" t="e">
        <f>INDEX(HaverPull!$B:$YE,MATCH(Calculations_actual!T$9,HaverPull!$B:$B,0),MATCH(Calculations_actual!$B68,HaverPull!$B$1:$YE$1,0))</f>
        <v>#N/A</v>
      </c>
      <c r="U68" s="81" t="e">
        <f>INDEX(HaverPull!$B:$YE,MATCH(Calculations_actual!U$9,HaverPull!$B:$B,0),MATCH(Calculations_actual!$B68,HaverPull!$B$1:$YE$1,0))</f>
        <v>#N/A</v>
      </c>
      <c r="V68" s="81" t="e">
        <f>INDEX(HaverPull!$B:$YE,MATCH(Calculations_actual!V$9,HaverPull!$B:$B,0),MATCH(Calculations_actual!$B68,HaverPull!$B$1:$YE$1,0))</f>
        <v>#N/A</v>
      </c>
      <c r="W68" s="81" t="e">
        <f>INDEX(HaverPull!$B:$YE,MATCH(Calculations_actual!W$9,HaverPull!$B:$B,0),MATCH(Calculations_actual!$B68,HaverPull!$B$1:$YE$1,0))</f>
        <v>#N/A</v>
      </c>
      <c r="X68" s="81" t="e">
        <f>INDEX(HaverPull!$B:$YE,MATCH(Calculations_actual!X$9,HaverPull!$B:$B,0),MATCH(Calculations_actual!$B68,HaverPull!$B$1:$YE$1,0))</f>
        <v>#N/A</v>
      </c>
      <c r="Y68" s="81" t="e">
        <f>INDEX(HaverPull!$B:$YE,MATCH(Calculations_actual!Y$9,HaverPull!$B:$B,0),MATCH(Calculations_actual!$B68,HaverPull!$B$1:$YE$1,0))</f>
        <v>#N/A</v>
      </c>
      <c r="Z68" s="81" t="e">
        <f>INDEX(HaverPull!$B:$YE,MATCH(Calculations_actual!Z$9,HaverPull!$B:$B,0),MATCH(Calculations_actual!$B68,HaverPull!$B$1:$YE$1,0))</f>
        <v>#N/A</v>
      </c>
      <c r="AA68" s="81" t="e">
        <f>INDEX(HaverPull!$B:$YE,MATCH(Calculations_actual!AA$9,HaverPull!$B:$B,0),MATCH(Calculations_actual!$B68,HaverPull!$B$1:$YE$1,0))</f>
        <v>#N/A</v>
      </c>
      <c r="AB68" s="81" t="e">
        <f>INDEX(HaverPull!$B:$YE,MATCH(Calculations_actual!AB$9,HaverPull!$B:$B,0),MATCH(Calculations_actual!$B68,HaverPull!$B$1:$YE$1,0))</f>
        <v>#N/A</v>
      </c>
      <c r="AC68" s="81" t="e">
        <f>INDEX(HaverPull!$B:$YE,MATCH(Calculations_actual!AC$9,HaverPull!$B:$B,0),MATCH(Calculations_actual!$B68,HaverPull!$B$1:$YE$1,0))</f>
        <v>#N/A</v>
      </c>
      <c r="AD68" s="81" t="e">
        <f>INDEX(HaverPull!$B:$YE,MATCH(Calculations_actual!AD$9,HaverPull!$B:$B,0),MATCH(Calculations_actual!$B68,HaverPull!$B$1:$YE$1,0))</f>
        <v>#N/A</v>
      </c>
      <c r="AE68" s="81" t="e">
        <f>INDEX(HaverPull!$B:$YE,MATCH(Calculations_actual!AE$9,HaverPull!$B:$B,0),MATCH(Calculations_actual!$B68,HaverPull!$B$1:$YE$1,0))</f>
        <v>#N/A</v>
      </c>
      <c r="AF68" s="81" t="e">
        <f>INDEX(HaverPull!$B:$YE,MATCH(Calculations_actual!AF$9,HaverPull!$B:$B,0),MATCH(Calculations_actual!$B68,HaverPull!$B$1:$YE$1,0))</f>
        <v>#N/A</v>
      </c>
      <c r="AG68" s="81" t="e">
        <f>INDEX(HaverPull!$B:$YE,MATCH(Calculations_actual!AG$9,HaverPull!$B:$B,0),MATCH(Calculations_actual!$B68,HaverPull!$B$1:$YE$1,0))</f>
        <v>#N/A</v>
      </c>
      <c r="AH68" s="81" t="e">
        <f>INDEX(HaverPull!$B:$YE,MATCH(Calculations_actual!AH$9,HaverPull!$B:$B,0),MATCH(Calculations_actual!$B68,HaverPull!$B$1:$YE$1,0))</f>
        <v>#N/A</v>
      </c>
      <c r="AI68" s="81" t="e">
        <f>INDEX(HaverPull!$B:$YE,MATCH(Calculations_actual!AI$9,HaverPull!$B:$B,0),MATCH(Calculations_actual!$B68,HaverPull!$B$1:$YE$1,0))</f>
        <v>#N/A</v>
      </c>
      <c r="AJ68" s="81" t="e">
        <f>INDEX(HaverPull!$B:$YE,MATCH(Calculations_actual!AJ$9,HaverPull!$B:$B,0),MATCH(Calculations_actual!$B68,HaverPull!$B$1:$YE$1,0))</f>
        <v>#N/A</v>
      </c>
      <c r="AK68" s="81" t="e">
        <f>INDEX(HaverPull!$B:$YE,MATCH(Calculations_actual!AK$9,HaverPull!$B:$B,0),MATCH(Calculations_actual!$B68,HaverPull!$B$1:$YE$1,0))</f>
        <v>#N/A</v>
      </c>
      <c r="AL68" s="81" t="e">
        <f>INDEX(HaverPull!$B:$YE,MATCH(Calculations_actual!AL$9,HaverPull!$B:$B,0),MATCH(Calculations_actual!$B68,HaverPull!$B$1:$YE$1,0))</f>
        <v>#N/A</v>
      </c>
      <c r="AM68" s="81" t="e">
        <f>INDEX(HaverPull!$B:$YE,MATCH(Calculations_actual!AM$9,HaverPull!$B:$B,0),MATCH(Calculations_actual!$B68,HaverPull!$B$1:$YE$1,0))</f>
        <v>#N/A</v>
      </c>
      <c r="AN68" s="81" t="e">
        <f>INDEX(HaverPull!$B:$YE,MATCH(Calculations_actual!AN$9,HaverPull!$B:$B,0),MATCH(Calculations_actual!$B68,HaverPull!$B$1:$YE$1,0))</f>
        <v>#N/A</v>
      </c>
      <c r="AO68" s="81" t="e">
        <f>INDEX(HaverPull!$B:$YE,MATCH(Calculations_actual!AO$9,HaverPull!$B:$B,0),MATCH(Calculations_actual!$B68,HaverPull!$B$1:$YE$1,0))</f>
        <v>#N/A</v>
      </c>
      <c r="AP68" s="81" t="e">
        <f>INDEX(HaverPull!$B:$YE,MATCH(Calculations_actual!AP$9,HaverPull!$B:$B,0),MATCH(Calculations_actual!$B68,HaverPull!$B$1:$YE$1,0))</f>
        <v>#N/A</v>
      </c>
      <c r="AQ68" s="81" t="e">
        <f>INDEX(HaverPull!$B:$YE,MATCH(Calculations_actual!AQ$9,HaverPull!$B:$B,0),MATCH(Calculations_actual!$B68,HaverPull!$B$1:$YE$1,0))</f>
        <v>#N/A</v>
      </c>
      <c r="AR68" s="81" t="e">
        <f>INDEX(HaverPull!$B:$YE,MATCH(Calculations_actual!AR$9,HaverPull!$B:$B,0),MATCH(Calculations_actual!$B68,HaverPull!$B$1:$YE$1,0))</f>
        <v>#N/A</v>
      </c>
      <c r="AS68" s="81" t="e">
        <f>INDEX(HaverPull!$B:$YE,MATCH(Calculations_actual!AS$9,HaverPull!$B:$B,0),MATCH(Calculations_actual!$B68,HaverPull!$B$1:$YE$1,0))</f>
        <v>#N/A</v>
      </c>
      <c r="AT68" s="81" t="e">
        <f>INDEX(HaverPull!$B:$YE,MATCH(Calculations_actual!AT$9,HaverPull!$B:$B,0),MATCH(Calculations_actual!$B68,HaverPull!$B$1:$YE$1,0))</f>
        <v>#N/A</v>
      </c>
      <c r="AU68" s="81" t="e">
        <f>INDEX(HaverPull!$B:$YE,MATCH(Calculations_actual!AU$9,HaverPull!$B:$B,0),MATCH(Calculations_actual!$B68,HaverPull!$B$1:$YE$1,0))</f>
        <v>#N/A</v>
      </c>
      <c r="AV68" s="81" t="e">
        <f>INDEX(HaverPull!$B:$YE,MATCH(Calculations_actual!AV$9,HaverPull!$B:$B,0),MATCH(Calculations_actual!$B68,HaverPull!$B$1:$YE$1,0))</f>
        <v>#N/A</v>
      </c>
      <c r="AW68" s="81" t="e">
        <f>INDEX(HaverPull!$B:$YE,MATCH(Calculations_actual!AW$9,HaverPull!$B:$B,0),MATCH(Calculations_actual!$B68,HaverPull!$B$1:$YE$1,0))</f>
        <v>#N/A</v>
      </c>
      <c r="AX68" s="81" t="e">
        <f>INDEX(HaverPull!$B:$YE,MATCH(Calculations_actual!AX$9,HaverPull!$B:$B,0),MATCH(Calculations_actual!$B68,HaverPull!$B$1:$YE$1,0))</f>
        <v>#N/A</v>
      </c>
      <c r="AY68" s="81" t="e">
        <f>INDEX(HaverPull!$B:$YE,MATCH(Calculations_actual!AY$9,HaverPull!$B:$B,0),MATCH(Calculations_actual!$B68,HaverPull!$B$1:$YE$1,0))</f>
        <v>#N/A</v>
      </c>
      <c r="AZ68" s="81" t="e">
        <f>INDEX(HaverPull!$B:$YE,MATCH(Calculations_actual!AZ$9,HaverPull!$B:$B,0),MATCH(Calculations_actual!$B68,HaverPull!$B$1:$YE$1,0))</f>
        <v>#N/A</v>
      </c>
      <c r="BA68" s="81" t="e">
        <f>INDEX(HaverPull!$B:$YE,MATCH(Calculations_actual!BA$9,HaverPull!$B:$B,0),MATCH(Calculations_actual!$B68,HaverPull!$B$1:$YE$1,0))</f>
        <v>#N/A</v>
      </c>
      <c r="BB68" s="81" t="e">
        <f>INDEX(HaverPull!$B:$YE,MATCH(Calculations_actual!BB$9,HaverPull!$B:$B,0),MATCH(Calculations_actual!$B68,HaverPull!$B$1:$YE$1,0))</f>
        <v>#N/A</v>
      </c>
      <c r="BC68" s="81" t="e">
        <f>INDEX(HaverPull!$B:$YE,MATCH(Calculations_actual!BC$9,HaverPull!$B:$B,0),MATCH(Calculations_actual!$B68,HaverPull!$B$1:$YE$1,0))</f>
        <v>#N/A</v>
      </c>
      <c r="BD68" s="81" t="e">
        <f>INDEX(HaverPull!$B:$YE,MATCH(Calculations_actual!BD$9,HaverPull!$B:$B,0),MATCH(Calculations_actual!$B68,HaverPull!$B$1:$YE$1,0))</f>
        <v>#N/A</v>
      </c>
      <c r="BE68" s="81" t="e">
        <f>INDEX(HaverPull!$B:$YE,MATCH(Calculations_actual!BE$9,HaverPull!$B:$B,0),MATCH(Calculations_actual!$B68,HaverPull!$B$1:$YE$1,0))</f>
        <v>#N/A</v>
      </c>
      <c r="BF68" s="81" t="e">
        <f>INDEX(HaverPull!$B:$YE,MATCH(Calculations_actual!BF$9,HaverPull!$B:$B,0),MATCH(Calculations_actual!$B68,HaverPull!$B$1:$YE$1,0))</f>
        <v>#N/A</v>
      </c>
      <c r="BG68" s="81" t="e">
        <f>INDEX(HaverPull!$B:$YE,MATCH(Calculations_actual!BG$9,HaverPull!$B:$B,0),MATCH(Calculations_actual!$B68,HaverPull!$B$1:$YE$1,0))</f>
        <v>#N/A</v>
      </c>
      <c r="BH68" s="81" t="e">
        <f>INDEX(HaverPull!$B:$YE,MATCH(Calculations_actual!BH$9,HaverPull!$B:$B,0),MATCH(Calculations_actual!$B68,HaverPull!$B$1:$YE$1,0))</f>
        <v>#N/A</v>
      </c>
      <c r="BI68" s="81" t="e">
        <f>INDEX(HaverPull!$B:$YE,MATCH(Calculations_actual!BI$9,HaverPull!$B:$B,0),MATCH(Calculations_actual!$B68,HaverPull!$B$1:$YE$1,0))</f>
        <v>#N/A</v>
      </c>
      <c r="BJ68" s="81" t="e">
        <f>INDEX(HaverPull!$B:$YE,MATCH(Calculations_actual!BJ$9,HaverPull!$B:$B,0),MATCH(Calculations_actual!$B68,HaverPull!$B$1:$YE$1,0))</f>
        <v>#N/A</v>
      </c>
      <c r="BK68" s="81" t="e">
        <f>INDEX(HaverPull!$B:$YE,MATCH(Calculations_actual!BK$9,HaverPull!$B:$B,0),MATCH(Calculations_actual!$B68,HaverPull!$B$1:$YE$1,0))</f>
        <v>#N/A</v>
      </c>
      <c r="BL68" s="81" t="e">
        <f>INDEX(HaverPull!$B:$YE,MATCH(Calculations_actual!BL$9,HaverPull!$B:$B,0),MATCH(Calculations_actual!$B68,HaverPull!$B$1:$YE$1,0))</f>
        <v>#N/A</v>
      </c>
      <c r="BM68" s="81" t="e">
        <f>INDEX(HaverPull!$B:$YE,MATCH(Calculations_actual!BM$9,HaverPull!$B:$B,0),MATCH(Calculations_actual!$B68,HaverPull!$B$1:$YE$1,0))</f>
        <v>#N/A</v>
      </c>
      <c r="BN68" s="81" t="e">
        <f>INDEX(HaverPull!$B:$YE,MATCH(Calculations_actual!BN$9,HaverPull!$B:$B,0),MATCH(Calculations_actual!$B68,HaverPull!$B$1:$YE$1,0))</f>
        <v>#N/A</v>
      </c>
      <c r="BO68" s="81" t="e">
        <f>INDEX(HaverPull!$B:$YE,MATCH(Calculations_actual!BO$9,HaverPull!$B:$B,0),MATCH(Calculations_actual!$B68,HaverPull!$B$1:$YE$1,0))</f>
        <v>#N/A</v>
      </c>
      <c r="BP68" s="81" t="e">
        <f>INDEX(HaverPull!$B:$YE,MATCH(Calculations_actual!BP$9,HaverPull!$B:$B,0),MATCH(Calculations_actual!$B68,HaverPull!$B$1:$YE$1,0))</f>
        <v>#N/A</v>
      </c>
      <c r="BQ68" s="81" t="e">
        <f>INDEX(HaverPull!$B:$YE,MATCH(Calculations_actual!BQ$9,HaverPull!$B:$B,0),MATCH(Calculations_actual!$B68,HaverPull!$B$1:$YE$1,0))</f>
        <v>#N/A</v>
      </c>
      <c r="BR68" s="81" t="e">
        <f>INDEX(HaverPull!$B:$YE,MATCH(Calculations_actual!BR$9,HaverPull!$B:$B,0),MATCH(Calculations_actual!$B68,HaverPull!$B$1:$YE$1,0))</f>
        <v>#N/A</v>
      </c>
      <c r="BS68" s="81" t="e">
        <f>INDEX(HaverPull!$B:$YE,MATCH(Calculations_actual!BS$9,HaverPull!$B:$B,0),MATCH(Calculations_actual!$B68,HaverPull!$B$1:$YE$1,0))</f>
        <v>#N/A</v>
      </c>
      <c r="BT68" s="81" t="e">
        <f>INDEX(HaverPull!$B:$YE,MATCH(Calculations_actual!BT$9,HaverPull!$B:$B,0),MATCH(Calculations_actual!$B68,HaverPull!$B$1:$YE$1,0))</f>
        <v>#N/A</v>
      </c>
      <c r="BU68" s="81" t="e">
        <f>INDEX(HaverPull!$B:$YE,MATCH(Calculations_actual!BU$9,HaverPull!$B:$B,0),MATCH(Calculations_actual!$B68,HaverPull!$B$1:$YE$1,0))</f>
        <v>#N/A</v>
      </c>
      <c r="BV68" s="81" t="e">
        <f>INDEX(HaverPull!$B:$YE,MATCH(Calculations_actual!BV$9,HaverPull!$B:$B,0),MATCH(Calculations_actual!$B68,HaverPull!$B$1:$YE$1,0))</f>
        <v>#N/A</v>
      </c>
      <c r="BW68" s="81" t="e">
        <f>INDEX(HaverPull!$B:$YE,MATCH(Calculations_actual!BW$9,HaverPull!$B:$B,0),MATCH(Calculations_actual!$B68,HaverPull!$B$1:$YE$1,0))</f>
        <v>#N/A</v>
      </c>
      <c r="BX68" s="81" t="e">
        <f>INDEX(HaverPull!$B:$YE,MATCH(Calculations_actual!BX$9,HaverPull!$B:$B,0),MATCH(Calculations_actual!$B68,HaverPull!$B$1:$YE$1,0))</f>
        <v>#N/A</v>
      </c>
      <c r="BY68" s="81" t="e">
        <f>INDEX(HaverPull!$B:$YE,MATCH(Calculations_actual!BY$9,HaverPull!$B:$B,0),MATCH(Calculations_actual!$B68,HaverPull!$B$1:$YE$1,0))</f>
        <v>#N/A</v>
      </c>
      <c r="BZ68" s="81" t="e">
        <f>INDEX(HaverPull!$B:$YE,MATCH(Calculations_actual!BZ$9,HaverPull!$B:$B,0),MATCH(Calculations_actual!$B68,HaverPull!$B$1:$YE$1,0))</f>
        <v>#N/A</v>
      </c>
      <c r="CA68" s="81" t="e">
        <f>INDEX(HaverPull!$B:$YE,MATCH(Calculations_actual!CA$9,HaverPull!$B:$B,0),MATCH(Calculations_actual!$B68,HaverPull!$B$1:$YE$1,0))</f>
        <v>#N/A</v>
      </c>
      <c r="CB68" s="81" t="e">
        <f>INDEX(HaverPull!$B:$YE,MATCH(Calculations_actual!CB$9,HaverPull!$B:$B,0),MATCH(Calculations_actual!$B68,HaverPull!$B$1:$YE$1,0))</f>
        <v>#N/A</v>
      </c>
      <c r="CC68" s="81" t="e">
        <f>INDEX(HaverPull!$B:$YE,MATCH(Calculations_actual!CC$9,HaverPull!$B:$B,0),MATCH(Calculations_actual!$B68,HaverPull!$B$1:$YE$1,0))</f>
        <v>#N/A</v>
      </c>
      <c r="CD68" s="81" t="e">
        <f>INDEX(HaverPull!$B:$YE,MATCH(Calculations_actual!CD$9,HaverPull!$B:$B,0),MATCH(Calculations_actual!$B68,HaverPull!$B$1:$YE$1,0))</f>
        <v>#N/A</v>
      </c>
      <c r="CE68" s="81" t="e">
        <f>INDEX(HaverPull!$B:$YE,MATCH(Calculations_actual!CE$9,HaverPull!$B:$B,0),MATCH(Calculations_actual!$B68,HaverPull!$B$1:$YE$1,0))</f>
        <v>#N/A</v>
      </c>
      <c r="CF68" s="81" t="e">
        <f>INDEX(HaverPull!$B:$YE,MATCH(Calculations_actual!CF$9,HaverPull!$B:$B,0),MATCH(Calculations_actual!$B68,HaverPull!$B$1:$YE$1,0))</f>
        <v>#N/A</v>
      </c>
      <c r="CG68" s="81" t="e">
        <f>INDEX(HaverPull!$B:$YE,MATCH(Calculations_actual!CG$9,HaverPull!$B:$B,0),MATCH(Calculations_actual!$B68,HaverPull!$B$1:$YE$1,0))</f>
        <v>#N/A</v>
      </c>
      <c r="CH68" s="81" t="e">
        <f>INDEX(HaverPull!$B:$YE,MATCH(Calculations_actual!CH$9,HaverPull!$B:$B,0),MATCH(Calculations_actual!$B68,HaverPull!$B$1:$YE$1,0))</f>
        <v>#N/A</v>
      </c>
      <c r="CI68" s="81" t="e">
        <f>INDEX(HaverPull!$B:$YE,MATCH(Calculations_actual!CI$9,HaverPull!$B:$B,0),MATCH(Calculations_actual!$B68,HaverPull!$B$1:$YE$1,0))</f>
        <v>#N/A</v>
      </c>
      <c r="CJ68" s="81" t="e">
        <f>INDEX(HaverPull!$B:$YE,MATCH(Calculations_actual!CJ$9,HaverPull!$B:$B,0),MATCH(Calculations_actual!$B68,HaverPull!$B$1:$YE$1,0))</f>
        <v>#N/A</v>
      </c>
      <c r="CK68" s="81" t="e">
        <f>INDEX(HaverPull!$B:$YE,MATCH(Calculations_actual!CK$9,HaverPull!$B:$B,0),MATCH(Calculations_actual!$B68,HaverPull!$B$1:$YE$1,0))</f>
        <v>#N/A</v>
      </c>
      <c r="CL68" s="81" t="e">
        <f>INDEX(HaverPull!$B:$YE,MATCH(Calculations_actual!CL$9,HaverPull!$B:$B,0),MATCH(Calculations_actual!$B68,HaverPull!$B$1:$YE$1,0))</f>
        <v>#N/A</v>
      </c>
      <c r="CM68" s="81" t="e">
        <f>INDEX(HaverPull!$B:$YE,MATCH(Calculations_actual!CM$9,HaverPull!$B:$B,0),MATCH(Calculations_actual!$B68,HaverPull!$B$1:$YE$1,0))</f>
        <v>#N/A</v>
      </c>
      <c r="CN68" s="81" t="e">
        <f>INDEX(HaverPull!$B:$YE,MATCH(Calculations_actual!CN$9,HaverPull!$B:$B,0),MATCH(Calculations_actual!$B68,HaverPull!$B$1:$YE$1,0))</f>
        <v>#N/A</v>
      </c>
      <c r="CO68" s="81" t="e">
        <f>INDEX(HaverPull!$B:$YE,MATCH(Calculations_actual!CO$9,HaverPull!$B:$B,0),MATCH(Calculations_actual!$B68,HaverPull!$B$1:$YE$1,0))</f>
        <v>#N/A</v>
      </c>
      <c r="CP68" s="81" t="e">
        <f>INDEX(HaverPull!$B:$YE,MATCH(Calculations_actual!CP$9,HaverPull!$B:$B,0),MATCH(Calculations_actual!$B68,HaverPull!$B$1:$YE$1,0))</f>
        <v>#N/A</v>
      </c>
      <c r="CQ68" s="81" t="e">
        <f>INDEX(HaverPull!$B:$YE,MATCH(Calculations_actual!CQ$9,HaverPull!$B:$B,0),MATCH(Calculations_actual!$B68,HaverPull!$B$1:$YE$1,0))</f>
        <v>#N/A</v>
      </c>
      <c r="CR68" s="81" t="e">
        <f>INDEX(HaverPull!$B:$YE,MATCH(Calculations_actual!CR$9,HaverPull!$B:$B,0),MATCH(Calculations_actual!$B68,HaverPull!$B$1:$YE$1,0))</f>
        <v>#N/A</v>
      </c>
      <c r="CS68" s="81" t="e">
        <f>INDEX(HaverPull!$B:$YE,MATCH(Calculations_actual!CS$9,HaverPull!$B:$B,0),MATCH(Calculations_actual!$B68,HaverPull!$B$1:$YE$1,0))</f>
        <v>#N/A</v>
      </c>
      <c r="CT68" s="81" t="e">
        <f>INDEX(HaverPull!$B:$YE,MATCH(Calculations_actual!CT$9,HaverPull!$B:$B,0),MATCH(Calculations_actual!$B68,HaverPull!$B$1:$YE$1,0))</f>
        <v>#N/A</v>
      </c>
      <c r="CU68" s="81" t="e">
        <f>INDEX(HaverPull!$B:$YE,MATCH(Calculations_actual!CU$9,HaverPull!$B:$B,0),MATCH(Calculations_actual!$B68,HaverPull!$B$1:$YE$1,0))</f>
        <v>#N/A</v>
      </c>
      <c r="CV68" s="81" t="e">
        <f>INDEX(HaverPull!$B:$YE,MATCH(Calculations_actual!CV$9,HaverPull!$B:$B,0),MATCH(Calculations_actual!$B68,HaverPull!$B$1:$YE$1,0))</f>
        <v>#N/A</v>
      </c>
      <c r="CW68" s="81" t="e">
        <f>INDEX(HaverPull!$B:$YE,MATCH(Calculations_actual!CW$9,HaverPull!$B:$B,0),MATCH(Calculations_actual!$B68,HaverPull!$B$1:$YE$1,0))</f>
        <v>#N/A</v>
      </c>
      <c r="CX68" s="81" t="e">
        <f>INDEX(HaverPull!$B:$YE,MATCH(Calculations_actual!CX$9,HaverPull!$B:$B,0),MATCH(Calculations_actual!$B68,HaverPull!$B$1:$YE$1,0))</f>
        <v>#N/A</v>
      </c>
      <c r="CY68" s="81" t="e">
        <f>INDEX(HaverPull!$B:$YE,MATCH(Calculations_actual!CY$9,HaverPull!$B:$B,0),MATCH(Calculations_actual!$B68,HaverPull!$B$1:$YE$1,0))</f>
        <v>#N/A</v>
      </c>
      <c r="CZ68" s="81" t="e">
        <f>INDEX(HaverPull!$B:$YE,MATCH(Calculations_actual!CZ$9,HaverPull!$B:$B,0),MATCH(Calculations_actual!$B68,HaverPull!$B$1:$YE$1,0))</f>
        <v>#N/A</v>
      </c>
      <c r="DA68" s="81" t="e">
        <f>INDEX(HaverPull!$B:$YE,MATCH(Calculations_actual!DA$9,HaverPull!$B:$B,0),MATCH(Calculations_actual!$B68,HaverPull!$B$1:$YE$1,0))</f>
        <v>#N/A</v>
      </c>
      <c r="DB68" s="81" t="e">
        <f>INDEX(HaverPull!$B:$YE,MATCH(Calculations_actual!DB$9,HaverPull!$B:$B,0),MATCH(Calculations_actual!$B68,HaverPull!$B$1:$YE$1,0))</f>
        <v>#N/A</v>
      </c>
      <c r="DC68" s="81" t="e">
        <f>INDEX(HaverPull!$B:$YE,MATCH(Calculations_actual!DC$9,HaverPull!$B:$B,0),MATCH(Calculations_actual!$B68,HaverPull!$B$1:$YE$1,0))</f>
        <v>#N/A</v>
      </c>
      <c r="DD68" s="81" t="e">
        <f>INDEX(HaverPull!$B:$YE,MATCH(Calculations_actual!DD$9,HaverPull!$B:$B,0),MATCH(Calculations_actual!$B68,HaverPull!$B$1:$YE$1,0))</f>
        <v>#N/A</v>
      </c>
      <c r="DE68" s="81" t="e">
        <f>INDEX(HaverPull!$B:$YE,MATCH(Calculations_actual!DE$9,HaverPull!$B:$B,0),MATCH(Calculations_actual!$B68,HaverPull!$B$1:$YE$1,0))</f>
        <v>#N/A</v>
      </c>
      <c r="DF68" s="81" t="e">
        <f>INDEX(HaverPull!$B:$YE,MATCH(Calculations_actual!DF$9,HaverPull!$B:$B,0),MATCH(Calculations_actual!$B68,HaverPull!$B$1:$YE$1,0))</f>
        <v>#N/A</v>
      </c>
      <c r="DG68" s="81" t="e">
        <f>INDEX(HaverPull!$B:$YE,MATCH(Calculations_actual!DG$9,HaverPull!$B:$B,0),MATCH(Calculations_actual!$B68,HaverPull!$B$1:$YE$1,0))</f>
        <v>#N/A</v>
      </c>
      <c r="DH68" s="81" t="e">
        <f>INDEX(HaverPull!$B:$YE,MATCH(Calculations_actual!DH$9,HaverPull!$B:$B,0),MATCH(Calculations_actual!$B68,HaverPull!$B$1:$YE$1,0))</f>
        <v>#N/A</v>
      </c>
      <c r="DI68" s="81" t="e">
        <f>INDEX(HaverPull!$B:$YE,MATCH(Calculations_actual!DI$9,HaverPull!$B:$B,0),MATCH(Calculations_actual!$B68,HaverPull!$B$1:$YE$1,0))</f>
        <v>#N/A</v>
      </c>
      <c r="DJ68" s="81" t="e">
        <f>INDEX(HaverPull!$B:$YE,MATCH(Calculations_actual!DJ$9,HaverPull!$B:$B,0),MATCH(Calculations_actual!$B68,HaverPull!$B$1:$YE$1,0))</f>
        <v>#N/A</v>
      </c>
      <c r="DK68" s="81" t="e">
        <f>INDEX(HaverPull!$B:$YE,MATCH(Calculations_actual!DK$9,HaverPull!$B:$B,0),MATCH(Calculations_actual!$B68,HaverPull!$B$1:$YE$1,0))</f>
        <v>#N/A</v>
      </c>
      <c r="DL68" s="81" t="e">
        <f>INDEX(HaverPull!$B:$YE,MATCH(Calculations_actual!DL$9,HaverPull!$B:$B,0),MATCH(Calculations_actual!$B68,HaverPull!$B$1:$YE$1,0))</f>
        <v>#N/A</v>
      </c>
      <c r="DM68" s="81" t="e">
        <f>INDEX(HaverPull!$B:$YE,MATCH(Calculations_actual!DM$9,HaverPull!$B:$B,0),MATCH(Calculations_actual!$B68,HaverPull!$B$1:$YE$1,0))</f>
        <v>#N/A</v>
      </c>
      <c r="DN68" s="81" t="e">
        <f>INDEX(HaverPull!$B:$YE,MATCH(Calculations_actual!DN$9,HaverPull!$B:$B,0),MATCH(Calculations_actual!$B68,HaverPull!$B$1:$YE$1,0))</f>
        <v>#N/A</v>
      </c>
      <c r="DO68" s="81" t="e">
        <f>INDEX(HaverPull!$B:$YE,MATCH(Calculations_actual!DO$9,HaverPull!$B:$B,0),MATCH(Calculations_actual!$B68,HaverPull!$B$1:$YE$1,0))</f>
        <v>#N/A</v>
      </c>
      <c r="DP68" s="81" t="e">
        <f>INDEX(HaverPull!$B:$YE,MATCH(Calculations_actual!DP$9,HaverPull!$B:$B,0),MATCH(Calculations_actual!$B68,HaverPull!$B$1:$YE$1,0))</f>
        <v>#N/A</v>
      </c>
      <c r="DQ68" s="81" t="e">
        <f>INDEX(HaverPull!$B:$YE,MATCH(Calculations_actual!DQ$9,HaverPull!$B:$B,0),MATCH(Calculations_actual!$B68,HaverPull!$B$1:$YE$1,0))</f>
        <v>#N/A</v>
      </c>
      <c r="DR68" s="81" t="e">
        <f>INDEX(HaverPull!$B:$YE,MATCH(Calculations_actual!DR$9,HaverPull!$B:$B,0),MATCH(Calculations_actual!$B68,HaverPull!$B$1:$YE$1,0))</f>
        <v>#N/A</v>
      </c>
      <c r="DS68" s="81" t="e">
        <f>INDEX(HaverPull!$B:$YE,MATCH(Calculations_actual!DS$9,HaverPull!$B:$B,0),MATCH(Calculations_actual!$B68,HaverPull!$B$1:$YE$1,0))</f>
        <v>#N/A</v>
      </c>
      <c r="DT68" s="81" t="e">
        <f>INDEX(HaverPull!$B:$YE,MATCH(Calculations_actual!DT$9,HaverPull!$B:$B,0),MATCH(Calculations_actual!$B68,HaverPull!$B$1:$YE$1,0))</f>
        <v>#N/A</v>
      </c>
      <c r="DU68" s="81" t="e">
        <f>INDEX(HaverPull!$B:$YE,MATCH(Calculations_actual!DU$9,HaverPull!$B:$B,0),MATCH(Calculations_actual!$B68,HaverPull!$B$1:$YE$1,0))</f>
        <v>#N/A</v>
      </c>
      <c r="DV68" s="81" t="e">
        <f>INDEX(HaverPull!$B:$YE,MATCH(Calculations_actual!DV$9,HaverPull!$B:$B,0),MATCH(Calculations_actual!$B68,HaverPull!$B$1:$YE$1,0))</f>
        <v>#N/A</v>
      </c>
      <c r="DW68" s="81" t="e">
        <f>INDEX(HaverPull!$B:$YE,MATCH(Calculations_actual!DW$9,HaverPull!$B:$B,0),MATCH(Calculations_actual!$B68,HaverPull!$B$1:$YE$1,0))</f>
        <v>#N/A</v>
      </c>
      <c r="DX68" s="81" t="e">
        <f>INDEX(HaverPull!$B:$YE,MATCH(Calculations_actual!DX$9,HaverPull!$B:$B,0),MATCH(Calculations_actual!$B68,HaverPull!$B$1:$YE$1,0))</f>
        <v>#N/A</v>
      </c>
      <c r="DY68" s="81" t="e">
        <f>INDEX(HaverPull!$B:$YE,MATCH(Calculations_actual!DY$9,HaverPull!$B:$B,0),MATCH(Calculations_actual!$B68,HaverPull!$B$1:$YE$1,0))</f>
        <v>#N/A</v>
      </c>
      <c r="DZ68" s="81" t="e">
        <f>INDEX(HaverPull!$B:$YE,MATCH(Calculations_actual!DZ$9,HaverPull!$B:$B,0),MATCH(Calculations_actual!$B68,HaverPull!$B$1:$YE$1,0))</f>
        <v>#N/A</v>
      </c>
      <c r="EA68" s="81" t="e">
        <f>INDEX(HaverPull!$B:$YE,MATCH(Calculations_actual!EA$9,HaverPull!$B:$B,0),MATCH(Calculations_actual!$B68,HaverPull!$B$1:$YE$1,0))</f>
        <v>#N/A</v>
      </c>
      <c r="EB68" s="81" t="e">
        <f>INDEX(HaverPull!$B:$YE,MATCH(Calculations_actual!EB$9,HaverPull!$B:$B,0),MATCH(Calculations_actual!$B68,HaverPull!$B$1:$YE$1,0))</f>
        <v>#N/A</v>
      </c>
      <c r="EC68" s="81" t="e">
        <f>INDEX(HaverPull!$B:$YE,MATCH(Calculations_actual!EC$9,HaverPull!$B:$B,0),MATCH(Calculations_actual!$B68,HaverPull!$B$1:$YE$1,0))</f>
        <v>#N/A</v>
      </c>
      <c r="ED68" s="81" t="e">
        <f>INDEX(HaverPull!$B:$YE,MATCH(Calculations_actual!ED$9,HaverPull!$B:$B,0),MATCH(Calculations_actual!$B68,HaverPull!$B$1:$YE$1,0))</f>
        <v>#N/A</v>
      </c>
      <c r="EE68" s="81" t="e">
        <f>INDEX(HaverPull!$B:$YE,MATCH(Calculations_actual!EE$9,HaverPull!$B:$B,0),MATCH(Calculations_actual!$B68,HaverPull!$B$1:$YE$1,0))</f>
        <v>#N/A</v>
      </c>
      <c r="EF68" s="81" t="e">
        <f>INDEX(HaverPull!$B:$YE,MATCH(Calculations_actual!EF$9,HaverPull!$B:$B,0),MATCH(Calculations_actual!$B68,HaverPull!$B$1:$YE$1,0))</f>
        <v>#N/A</v>
      </c>
      <c r="EG68" s="81" t="e">
        <f>INDEX(HaverPull!$B:$YE,MATCH(Calculations_actual!EG$9,HaverPull!$B:$B,0),MATCH(Calculations_actual!$B68,HaverPull!$B$1:$YE$1,0))</f>
        <v>#N/A</v>
      </c>
      <c r="EH68" s="81" t="e">
        <f>INDEX(HaverPull!$B:$YE,MATCH(Calculations_actual!EH$9,HaverPull!$B:$B,0),MATCH(Calculations_actual!$B68,HaverPull!$B$1:$YE$1,0))</f>
        <v>#N/A</v>
      </c>
      <c r="EI68" s="81" t="e">
        <f>INDEX(HaverPull!$B:$YE,MATCH(Calculations_actual!EI$9,HaverPull!$B:$B,0),MATCH(Calculations_actual!$B68,HaverPull!$B$1:$YE$1,0))</f>
        <v>#N/A</v>
      </c>
      <c r="EJ68" s="81" t="e">
        <f>INDEX(HaverPull!$B:$YE,MATCH(Calculations_actual!EJ$9,HaverPull!$B:$B,0),MATCH(Calculations_actual!$B68,HaverPull!$B$1:$YE$1,0))</f>
        <v>#N/A</v>
      </c>
      <c r="EK68" s="81" t="e">
        <f>INDEX(HaverPull!$B:$YE,MATCH(Calculations_actual!EK$9,HaverPull!$B:$B,0),MATCH(Calculations_actual!$B68,HaverPull!$B$1:$YE$1,0))</f>
        <v>#N/A</v>
      </c>
      <c r="EL68" s="81" t="e">
        <f>INDEX(HaverPull!$B:$YE,MATCH(Calculations_actual!EL$9,HaverPull!$B:$B,0),MATCH(Calculations_actual!$B68,HaverPull!$B$1:$YE$1,0))</f>
        <v>#N/A</v>
      </c>
      <c r="EM68" s="81" t="e">
        <f>INDEX(HaverPull!$B:$YE,MATCH(Calculations_actual!EM$9,HaverPull!$B:$B,0),MATCH(Calculations_actual!$B68,HaverPull!$B$1:$YE$1,0))</f>
        <v>#N/A</v>
      </c>
      <c r="EN68" s="81" t="e">
        <f>INDEX(HaverPull!$B:$YE,MATCH(Calculations_actual!EN$9,HaverPull!$B:$B,0),MATCH(Calculations_actual!$B68,HaverPull!$B$1:$YE$1,0))</f>
        <v>#N/A</v>
      </c>
      <c r="EO68" s="81" t="e">
        <f>INDEX(HaverPull!$B:$YE,MATCH(Calculations_actual!EO$9,HaverPull!$B:$B,0),MATCH(Calculations_actual!$B68,HaverPull!$B$1:$YE$1,0))</f>
        <v>#N/A</v>
      </c>
      <c r="EP68" s="81" t="e">
        <f>INDEX(HaverPull!$B:$YE,MATCH(Calculations_actual!EP$9,HaverPull!$B:$B,0),MATCH(Calculations_actual!$B68,HaverPull!$B$1:$YE$1,0))</f>
        <v>#N/A</v>
      </c>
      <c r="EQ68" s="81" t="e">
        <f>INDEX(HaverPull!$B:$YE,MATCH(Calculations_actual!EQ$9,HaverPull!$B:$B,0),MATCH(Calculations_actual!$B68,HaverPull!$B$1:$YE$1,0))</f>
        <v>#N/A</v>
      </c>
      <c r="ER68" s="81" t="e">
        <f>INDEX(HaverPull!$B:$YE,MATCH(Calculations_actual!ER$9,HaverPull!$B:$B,0),MATCH(Calculations_actual!$B68,HaverPull!$B$1:$YE$1,0))</f>
        <v>#N/A</v>
      </c>
      <c r="ES68" s="81" t="e">
        <f>INDEX(HaverPull!$B:$YE,MATCH(Calculations_actual!ES$9,HaverPull!$B:$B,0),MATCH(Calculations_actual!$B68,HaverPull!$B$1:$YE$1,0))</f>
        <v>#N/A</v>
      </c>
      <c r="ET68" s="81" t="e">
        <f>INDEX(HaverPull!$B:$YE,MATCH(Calculations_actual!ET$9,HaverPull!$B:$B,0),MATCH(Calculations_actual!$B68,HaverPull!$B$1:$YE$1,0))</f>
        <v>#N/A</v>
      </c>
      <c r="EU68" s="81" t="e">
        <f>INDEX(HaverPull!$B:$YE,MATCH(Calculations_actual!EU$9,HaverPull!$B:$B,0),MATCH(Calculations_actual!$B68,HaverPull!$B$1:$YE$1,0))</f>
        <v>#N/A</v>
      </c>
      <c r="EV68" s="81" t="e">
        <f>INDEX(HaverPull!$B:$YE,MATCH(Calculations_actual!EV$9,HaverPull!$B:$B,0),MATCH(Calculations_actual!$B68,HaverPull!$B$1:$YE$1,0))</f>
        <v>#N/A</v>
      </c>
      <c r="EW68" s="81" t="e">
        <f>INDEX(HaverPull!$B:$YE,MATCH(Calculations_actual!EW$9,HaverPull!$B:$B,0),MATCH(Calculations_actual!$B68,HaverPull!$B$1:$YE$1,0))</f>
        <v>#N/A</v>
      </c>
      <c r="EX68" s="81" t="e">
        <f>INDEX(HaverPull!$B:$YE,MATCH(Calculations_actual!EX$9,HaverPull!$B:$B,0),MATCH(Calculations_actual!$B68,HaverPull!$B$1:$YE$1,0))</f>
        <v>#N/A</v>
      </c>
      <c r="EY68" s="81" t="e">
        <f>INDEX(HaverPull!$B:$YE,MATCH(Calculations_actual!EY$9,HaverPull!$B:$B,0),MATCH(Calculations_actual!$B68,HaverPull!$B$1:$YE$1,0))</f>
        <v>#N/A</v>
      </c>
      <c r="EZ68" s="81" t="e">
        <f>INDEX(HaverPull!$B:$YE,MATCH(Calculations_actual!EZ$9,HaverPull!$B:$B,0),MATCH(Calculations_actual!$B68,HaverPull!$B$1:$YE$1,0))</f>
        <v>#N/A</v>
      </c>
      <c r="FA68" s="81" t="e">
        <f>INDEX(HaverPull!$B:$YE,MATCH(Calculations_actual!FA$9,HaverPull!$B:$B,0),MATCH(Calculations_actual!$B68,HaverPull!$B$1:$YE$1,0))</f>
        <v>#N/A</v>
      </c>
      <c r="FB68" s="81" t="e">
        <f>INDEX(HaverPull!$B:$YE,MATCH(Calculations_actual!FB$9,HaverPull!$B:$B,0),MATCH(Calculations_actual!$B68,HaverPull!$B$1:$YE$1,0))</f>
        <v>#N/A</v>
      </c>
      <c r="FC68" s="81" t="e">
        <f>INDEX(HaverPull!$B:$YE,MATCH(Calculations_actual!FC$9,HaverPull!$B:$B,0),MATCH(Calculations_actual!$B68,HaverPull!$B$1:$YE$1,0))</f>
        <v>#N/A</v>
      </c>
      <c r="FD68" s="81" t="e">
        <f>INDEX(HaverPull!$B:$YE,MATCH(Calculations_actual!FD$9,HaverPull!$B:$B,0),MATCH(Calculations_actual!$B68,HaverPull!$B$1:$YE$1,0))</f>
        <v>#N/A</v>
      </c>
      <c r="FE68" s="81" t="e">
        <f>INDEX(HaverPull!$B:$YE,MATCH(Calculations_actual!FE$9,HaverPull!$B:$B,0),MATCH(Calculations_actual!$B68,HaverPull!$B$1:$YE$1,0))</f>
        <v>#N/A</v>
      </c>
      <c r="FF68" s="81" t="e">
        <f>INDEX(HaverPull!$B:$YE,MATCH(Calculations_actual!FF$9,HaverPull!$B:$B,0),MATCH(Calculations_actual!$B68,HaverPull!$B$1:$YE$1,0))</f>
        <v>#N/A</v>
      </c>
      <c r="FG68" s="81" t="e">
        <f>INDEX(HaverPull!$B:$YE,MATCH(Calculations_actual!FG$9,HaverPull!$B:$B,0),MATCH(Calculations_actual!$B68,HaverPull!$B$1:$YE$1,0))</f>
        <v>#N/A</v>
      </c>
      <c r="FH68" s="81" t="e">
        <f>INDEX(HaverPull!$B:$YE,MATCH(Calculations_actual!FH$9,HaverPull!$B:$B,0),MATCH(Calculations_actual!$B68,HaverPull!$B$1:$YE$1,0))</f>
        <v>#N/A</v>
      </c>
      <c r="FI68" s="81" t="e">
        <f>INDEX(HaverPull!$B:$YE,MATCH(Calculations_actual!FI$9,HaverPull!$B:$B,0),MATCH(Calculations_actual!$B68,HaverPull!$B$1:$YE$1,0))</f>
        <v>#N/A</v>
      </c>
      <c r="FJ68" s="81" t="e">
        <f>INDEX(HaverPull!$B:$YE,MATCH(Calculations_actual!FJ$9,HaverPull!$B:$B,0),MATCH(Calculations_actual!$B68,HaverPull!$B$1:$YE$1,0))</f>
        <v>#N/A</v>
      </c>
      <c r="FK68" s="81" t="e">
        <f>INDEX(HaverPull!$B:$YE,MATCH(Calculations_actual!FK$9,HaverPull!$B:$B,0),MATCH(Calculations_actual!$B68,HaverPull!$B$1:$YE$1,0))</f>
        <v>#N/A</v>
      </c>
      <c r="FL68" s="81" t="e">
        <f>INDEX(HaverPull!$B:$YE,MATCH(Calculations_actual!FL$9,HaverPull!$B:$B,0),MATCH(Calculations_actual!$B68,HaverPull!$B$1:$YE$1,0))</f>
        <v>#N/A</v>
      </c>
      <c r="FM68" s="81" t="e">
        <f>INDEX(HaverPull!$B:$YE,MATCH(Calculations_actual!FM$9,HaverPull!$B:$B,0),MATCH(Calculations_actual!$B68,HaverPull!$B$1:$YE$1,0))</f>
        <v>#N/A</v>
      </c>
      <c r="FN68" s="81" t="e">
        <f>INDEX(HaverPull!$B:$YE,MATCH(Calculations_actual!FN$9,HaverPull!$B:$B,0),MATCH(Calculations_actual!$B68,HaverPull!$B$1:$YE$1,0))</f>
        <v>#N/A</v>
      </c>
      <c r="FO68" s="81" t="e">
        <f>INDEX(HaverPull!$B:$YE,MATCH(Calculations_actual!FO$9,HaverPull!$B:$B,0),MATCH(Calculations_actual!$B68,HaverPull!$B$1:$YE$1,0))</f>
        <v>#N/A</v>
      </c>
      <c r="FP68" s="81" t="e">
        <f>INDEX(HaverPull!$B:$YE,MATCH(Calculations_actual!FP$9,HaverPull!$B:$B,0),MATCH(Calculations_actual!$B68,HaverPull!$B$1:$YE$1,0))</f>
        <v>#N/A</v>
      </c>
      <c r="FQ68" s="81" t="e">
        <f>INDEX(HaverPull!$B:$YE,MATCH(Calculations_actual!FQ$9,HaverPull!$B:$B,0),MATCH(Calculations_actual!$B68,HaverPull!$B$1:$YE$1,0))</f>
        <v>#N/A</v>
      </c>
      <c r="FR68" s="81" t="e">
        <f>INDEX(HaverPull!$B:$YE,MATCH(Calculations_actual!FR$9,HaverPull!$B:$B,0),MATCH(Calculations_actual!$B68,HaverPull!$B$1:$YE$1,0))</f>
        <v>#N/A</v>
      </c>
      <c r="FS68" s="81" t="e">
        <f>INDEX(HaverPull!$B:$YE,MATCH(Calculations_actual!FS$9,HaverPull!$B:$B,0),MATCH(Calculations_actual!$B68,HaverPull!$B$1:$YE$1,0))</f>
        <v>#N/A</v>
      </c>
      <c r="FT68" s="81" t="e">
        <f>INDEX(HaverPull!$B:$YE,MATCH(Calculations_actual!FT$9,HaverPull!$B:$B,0),MATCH(Calculations_actual!$B68,HaverPull!$B$1:$YE$1,0))</f>
        <v>#N/A</v>
      </c>
      <c r="FU68" s="81" t="e">
        <f>INDEX(HaverPull!$B:$YE,MATCH(Calculations_actual!FU$9,HaverPull!$B:$B,0),MATCH(Calculations_actual!$B68,HaverPull!$B$1:$YE$1,0))</f>
        <v>#N/A</v>
      </c>
      <c r="FV68" s="81" t="e">
        <f>INDEX(HaverPull!$B:$YE,MATCH(Calculations_actual!FV$9,HaverPull!$B:$B,0),MATCH(Calculations_actual!$B68,HaverPull!$B$1:$YE$1,0))</f>
        <v>#N/A</v>
      </c>
      <c r="FW68" s="81" t="e">
        <f>INDEX(HaverPull!$B:$YE,MATCH(Calculations_actual!FW$9,HaverPull!$B:$B,0),MATCH(Calculations_actual!$B68,HaverPull!$B$1:$YE$1,0))</f>
        <v>#N/A</v>
      </c>
      <c r="FX68" s="81" t="e">
        <f>INDEX(HaverPull!$B:$YE,MATCH(Calculations_actual!FX$9,HaverPull!$B:$B,0),MATCH(Calculations_actual!$B68,HaverPull!$B$1:$YE$1,0))</f>
        <v>#N/A</v>
      </c>
      <c r="FY68" s="81" t="e">
        <f>INDEX(HaverPull!$B:$YE,MATCH(Calculations_actual!FY$9,HaverPull!$B:$B,0),MATCH(Calculations_actual!$B68,HaverPull!$B$1:$YE$1,0))</f>
        <v>#N/A</v>
      </c>
      <c r="FZ68" s="81" t="e">
        <f>INDEX(HaverPull!$B:$YE,MATCH(Calculations_actual!FZ$9,HaverPull!$B:$B,0),MATCH(Calculations_actual!$B68,HaverPull!$B$1:$YE$1,0))</f>
        <v>#N/A</v>
      </c>
      <c r="GA68" s="81" t="e">
        <f>INDEX(HaverPull!$B:$YE,MATCH(Calculations_actual!GA$9,HaverPull!$B:$B,0),MATCH(Calculations_actual!$B68,HaverPull!$B$1:$YE$1,0))</f>
        <v>#N/A</v>
      </c>
      <c r="GB68" s="81" t="e">
        <f>INDEX(HaverPull!$B:$YE,MATCH(Calculations_actual!GB$9,HaverPull!$B:$B,0),MATCH(Calculations_actual!$B68,HaverPull!$B$1:$YE$1,0))</f>
        <v>#N/A</v>
      </c>
      <c r="GC68" s="81" t="e">
        <f>INDEX(HaverPull!$B:$YE,MATCH(Calculations_actual!GC$9,HaverPull!$B:$B,0),MATCH(Calculations_actual!$B68,HaverPull!$B$1:$YE$1,0))</f>
        <v>#N/A</v>
      </c>
      <c r="GD68" s="81" t="e">
        <f>INDEX(HaverPull!$B:$YE,MATCH(Calculations_actual!GD$9,HaverPull!$B:$B,0),MATCH(Calculations_actual!$B68,HaverPull!$B$1:$YE$1,0))</f>
        <v>#N/A</v>
      </c>
      <c r="GE68" s="81" t="e">
        <f>INDEX(HaverPull!$B:$YE,MATCH(Calculations_actual!GE$9,HaverPull!$B:$B,0),MATCH(Calculations_actual!$B68,HaverPull!$B$1:$YE$1,0))</f>
        <v>#N/A</v>
      </c>
      <c r="GF68" s="81" t="e">
        <f>INDEX(HaverPull!$B:$YE,MATCH(Calculations_actual!GF$9,HaverPull!$B:$B,0),MATCH(Calculations_actual!$B68,HaverPull!$B$1:$YE$1,0))</f>
        <v>#N/A</v>
      </c>
      <c r="GG68" s="81" t="e">
        <f>INDEX(HaverPull!$B:$YE,MATCH(Calculations_actual!GG$9,HaverPull!$B:$B,0),MATCH(Calculations_actual!$B68,HaverPull!$B$1:$YE$1,0))</f>
        <v>#N/A</v>
      </c>
      <c r="GH68" s="81" t="e">
        <f>INDEX(HaverPull!$B:$YE,MATCH(Calculations_actual!GH$9,HaverPull!$B:$B,0),MATCH(Calculations_actual!$B68,HaverPull!$B$1:$YE$1,0))</f>
        <v>#N/A</v>
      </c>
      <c r="GI68" s="81" t="e">
        <f>INDEX(HaverPull!$B:$YE,MATCH(Calculations_actual!GI$9,HaverPull!$B:$B,0),MATCH(Calculations_actual!$B68,HaverPull!$B$1:$YE$1,0))</f>
        <v>#N/A</v>
      </c>
      <c r="GJ68" s="81" t="e">
        <f>INDEX(HaverPull!$B:$YE,MATCH(Calculations_actual!GJ$9,HaverPull!$B:$B,0),MATCH(Calculations_actual!$B68,HaverPull!$B$1:$YE$1,0))</f>
        <v>#N/A</v>
      </c>
      <c r="GK68" s="81" t="e">
        <f>INDEX(HaverPull!$B:$YE,MATCH(Calculations_actual!GK$9,HaverPull!$B:$B,0),MATCH(Calculations_actual!$B68,HaverPull!$B$1:$YE$1,0))</f>
        <v>#N/A</v>
      </c>
      <c r="GL68" s="81" t="e">
        <f>INDEX(HaverPull!$B:$YE,MATCH(Calculations_actual!GL$9,HaverPull!$B:$B,0),MATCH(Calculations_actual!$B68,HaverPull!$B$1:$YE$1,0))</f>
        <v>#N/A</v>
      </c>
      <c r="GM68" s="81" t="e">
        <f>INDEX(HaverPull!$B:$YE,MATCH(Calculations_actual!GM$9,HaverPull!$B:$B,0),MATCH(Calculations_actual!$B68,HaverPull!$B$1:$YE$1,0))</f>
        <v>#N/A</v>
      </c>
      <c r="GN68" s="81" t="e">
        <f>INDEX(HaverPull!$B:$YE,MATCH(Calculations_actual!GN$9,HaverPull!$B:$B,0),MATCH(Calculations_actual!$B68,HaverPull!$B$1:$YE$1,0))</f>
        <v>#N/A</v>
      </c>
      <c r="GO68" s="81" t="e">
        <f>INDEX(HaverPull!$B:$YE,MATCH(Calculations_actual!GO$9,HaverPull!$B:$B,0),MATCH(Calculations_actual!$B68,HaverPull!$B$1:$YE$1,0))</f>
        <v>#N/A</v>
      </c>
      <c r="GP68" s="81" t="e">
        <f>INDEX(HaverPull!$B:$YE,MATCH(Calculations_actual!GP$9,HaverPull!$B:$B,0),MATCH(Calculations_actual!$B68,HaverPull!$B$1:$YE$1,0))</f>
        <v>#N/A</v>
      </c>
      <c r="GQ68" s="81" t="e">
        <f>INDEX(HaverPull!$B:$YE,MATCH(Calculations_actual!GQ$9,HaverPull!$B:$B,0),MATCH(Calculations_actual!$B68,HaverPull!$B$1:$YE$1,0))</f>
        <v>#N/A</v>
      </c>
      <c r="GR68" s="81" t="e">
        <f>INDEX(HaverPull!$B:$YE,MATCH(Calculations_actual!GR$9,HaverPull!$B:$B,0),MATCH(Calculations_actual!$B68,HaverPull!$B$1:$YE$1,0))</f>
        <v>#N/A</v>
      </c>
      <c r="GS68" s="81" t="e">
        <f>INDEX(HaverPull!$B:$YE,MATCH(Calculations_actual!GS$9,HaverPull!$B:$B,0),MATCH(Calculations_actual!$B68,HaverPull!$B$1:$YE$1,0))</f>
        <v>#N/A</v>
      </c>
      <c r="GT68" s="81" t="e">
        <f>INDEX(HaverPull!$B:$YE,MATCH(Calculations_actual!GT$9,HaverPull!$B:$B,0),MATCH(Calculations_actual!$B68,HaverPull!$B$1:$YE$1,0))</f>
        <v>#N/A</v>
      </c>
      <c r="GU68" s="81" t="e">
        <f>INDEX(HaverPull!$B:$YE,MATCH(Calculations_actual!GU$9,HaverPull!$B:$B,0),MATCH(Calculations_actual!$B68,HaverPull!$B$1:$YE$1,0))</f>
        <v>#N/A</v>
      </c>
      <c r="GV68" s="81" t="e">
        <f>INDEX(HaverPull!$B:$YE,MATCH(Calculations_actual!GV$9,HaverPull!$B:$B,0),MATCH(Calculations_actual!$B68,HaverPull!$B$1:$YE$1,0))</f>
        <v>#N/A</v>
      </c>
    </row>
    <row r="69" spans="1:204" s="26" customFormat="1">
      <c r="A69" s="95"/>
      <c r="B69" s="5" t="s">
        <v>725</v>
      </c>
      <c r="C69" s="81" t="e">
        <f>INDEX(HaverPull!$B:$YE,MATCH(Calculations_actual!C$9,HaverPull!$B:$B,0),MATCH(Calculations_actual!$B69,HaverPull!$B$1:$YE$1,0))</f>
        <v>#N/A</v>
      </c>
      <c r="D69" s="81" t="e">
        <f>INDEX(HaverPull!$B:$YE,MATCH(Calculations_actual!D$9,HaverPull!$B:$B,0),MATCH(Calculations_actual!$B69,HaverPull!$B$1:$YE$1,0))</f>
        <v>#N/A</v>
      </c>
      <c r="E69" s="81" t="e">
        <f>INDEX(HaverPull!$B:$YE,MATCH(Calculations_actual!E$9,HaverPull!$B:$B,0),MATCH(Calculations_actual!$B69,HaverPull!$B$1:$YE$1,0))</f>
        <v>#N/A</v>
      </c>
      <c r="F69" s="81" t="e">
        <f>INDEX(HaverPull!$B:$YE,MATCH(Calculations_actual!F$9,HaverPull!$B:$B,0),MATCH(Calculations_actual!$B69,HaverPull!$B$1:$YE$1,0))</f>
        <v>#N/A</v>
      </c>
      <c r="G69" s="81" t="e">
        <f>INDEX(HaverPull!$B:$YE,MATCH(Calculations_actual!G$9,HaverPull!$B:$B,0),MATCH(Calculations_actual!$B69,HaverPull!$B$1:$YE$1,0))</f>
        <v>#N/A</v>
      </c>
      <c r="H69" s="81" t="e">
        <f>INDEX(HaverPull!$B:$YE,MATCH(Calculations_actual!H$9,HaverPull!$B:$B,0),MATCH(Calculations_actual!$B69,HaverPull!$B$1:$YE$1,0))</f>
        <v>#N/A</v>
      </c>
      <c r="I69" s="81" t="e">
        <f>INDEX(HaverPull!$B:$YE,MATCH(Calculations_actual!I$9,HaverPull!$B:$B,0),MATCH(Calculations_actual!$B69,HaverPull!$B$1:$YE$1,0))</f>
        <v>#N/A</v>
      </c>
      <c r="J69" s="81" t="e">
        <f>INDEX(HaverPull!$B:$YE,MATCH(Calculations_actual!J$9,HaverPull!$B:$B,0),MATCH(Calculations_actual!$B69,HaverPull!$B$1:$YE$1,0))</f>
        <v>#N/A</v>
      </c>
      <c r="K69" s="81" t="e">
        <f>INDEX(HaverPull!$B:$YE,MATCH(Calculations_actual!K$9,HaverPull!$B:$B,0),MATCH(Calculations_actual!$B69,HaverPull!$B$1:$YE$1,0))</f>
        <v>#N/A</v>
      </c>
      <c r="L69" s="81" t="e">
        <f>INDEX(HaverPull!$B:$YE,MATCH(Calculations_actual!L$9,HaverPull!$B:$B,0),MATCH(Calculations_actual!$B69,HaverPull!$B$1:$YE$1,0))</f>
        <v>#N/A</v>
      </c>
      <c r="M69" s="81" t="e">
        <f>INDEX(HaverPull!$B:$YE,MATCH(Calculations_actual!M$9,HaverPull!$B:$B,0),MATCH(Calculations_actual!$B69,HaverPull!$B$1:$YE$1,0))</f>
        <v>#N/A</v>
      </c>
      <c r="N69" s="81" t="e">
        <f>INDEX(HaverPull!$B:$YE,MATCH(Calculations_actual!N$9,HaverPull!$B:$B,0),MATCH(Calculations_actual!$B69,HaverPull!$B$1:$YE$1,0))</f>
        <v>#N/A</v>
      </c>
      <c r="O69" s="81" t="e">
        <f>INDEX(HaverPull!$B:$YE,MATCH(Calculations_actual!O$9,HaverPull!$B:$B,0),MATCH(Calculations_actual!$B69,HaverPull!$B$1:$YE$1,0))</f>
        <v>#N/A</v>
      </c>
      <c r="P69" s="81" t="e">
        <f>INDEX(HaverPull!$B:$YE,MATCH(Calculations_actual!P$9,HaverPull!$B:$B,0),MATCH(Calculations_actual!$B69,HaverPull!$B$1:$YE$1,0))</f>
        <v>#N/A</v>
      </c>
      <c r="Q69" s="81" t="e">
        <f>INDEX(HaverPull!$B:$YE,MATCH(Calculations_actual!Q$9,HaverPull!$B:$B,0),MATCH(Calculations_actual!$B69,HaverPull!$B$1:$YE$1,0))</f>
        <v>#N/A</v>
      </c>
      <c r="R69" s="81" t="e">
        <f>INDEX(HaverPull!$B:$YE,MATCH(Calculations_actual!R$9,HaverPull!$B:$B,0),MATCH(Calculations_actual!$B69,HaverPull!$B$1:$YE$1,0))</f>
        <v>#N/A</v>
      </c>
      <c r="S69" s="81" t="e">
        <f>INDEX(HaverPull!$B:$YE,MATCH(Calculations_actual!S$9,HaverPull!$B:$B,0),MATCH(Calculations_actual!$B69,HaverPull!$B$1:$YE$1,0))</f>
        <v>#N/A</v>
      </c>
      <c r="T69" s="81" t="e">
        <f>INDEX(HaverPull!$B:$YE,MATCH(Calculations_actual!T$9,HaverPull!$B:$B,0),MATCH(Calculations_actual!$B69,HaverPull!$B$1:$YE$1,0))</f>
        <v>#N/A</v>
      </c>
      <c r="U69" s="81" t="e">
        <f>INDEX(HaverPull!$B:$YE,MATCH(Calculations_actual!U$9,HaverPull!$B:$B,0),MATCH(Calculations_actual!$B69,HaverPull!$B$1:$YE$1,0))</f>
        <v>#N/A</v>
      </c>
      <c r="V69" s="81" t="e">
        <f>INDEX(HaverPull!$B:$YE,MATCH(Calculations_actual!V$9,HaverPull!$B:$B,0),MATCH(Calculations_actual!$B69,HaverPull!$B$1:$YE$1,0))</f>
        <v>#N/A</v>
      </c>
      <c r="W69" s="81" t="e">
        <f>INDEX(HaverPull!$B:$YE,MATCH(Calculations_actual!W$9,HaverPull!$B:$B,0),MATCH(Calculations_actual!$B69,HaverPull!$B$1:$YE$1,0))</f>
        <v>#N/A</v>
      </c>
      <c r="X69" s="81" t="e">
        <f>INDEX(HaverPull!$B:$YE,MATCH(Calculations_actual!X$9,HaverPull!$B:$B,0),MATCH(Calculations_actual!$B69,HaverPull!$B$1:$YE$1,0))</f>
        <v>#N/A</v>
      </c>
      <c r="Y69" s="81" t="e">
        <f>INDEX(HaverPull!$B:$YE,MATCH(Calculations_actual!Y$9,HaverPull!$B:$B,0),MATCH(Calculations_actual!$B69,HaverPull!$B$1:$YE$1,0))</f>
        <v>#N/A</v>
      </c>
      <c r="Z69" s="81" t="e">
        <f>INDEX(HaverPull!$B:$YE,MATCH(Calculations_actual!Z$9,HaverPull!$B:$B,0),MATCH(Calculations_actual!$B69,HaverPull!$B$1:$YE$1,0))</f>
        <v>#N/A</v>
      </c>
      <c r="AA69" s="81" t="e">
        <f>INDEX(HaverPull!$B:$YE,MATCH(Calculations_actual!AA$9,HaverPull!$B:$B,0),MATCH(Calculations_actual!$B69,HaverPull!$B$1:$YE$1,0))</f>
        <v>#N/A</v>
      </c>
      <c r="AB69" s="81" t="e">
        <f>INDEX(HaverPull!$B:$YE,MATCH(Calculations_actual!AB$9,HaverPull!$B:$B,0),MATCH(Calculations_actual!$B69,HaverPull!$B$1:$YE$1,0))</f>
        <v>#N/A</v>
      </c>
      <c r="AC69" s="81" t="e">
        <f>INDEX(HaverPull!$B:$YE,MATCH(Calculations_actual!AC$9,HaverPull!$B:$B,0),MATCH(Calculations_actual!$B69,HaverPull!$B$1:$YE$1,0))</f>
        <v>#N/A</v>
      </c>
      <c r="AD69" s="81" t="e">
        <f>INDEX(HaverPull!$B:$YE,MATCH(Calculations_actual!AD$9,HaverPull!$B:$B,0),MATCH(Calculations_actual!$B69,HaverPull!$B$1:$YE$1,0))</f>
        <v>#N/A</v>
      </c>
      <c r="AE69" s="81" t="e">
        <f>INDEX(HaverPull!$B:$YE,MATCH(Calculations_actual!AE$9,HaverPull!$B:$B,0),MATCH(Calculations_actual!$B69,HaverPull!$B$1:$YE$1,0))</f>
        <v>#N/A</v>
      </c>
      <c r="AF69" s="81" t="e">
        <f>INDEX(HaverPull!$B:$YE,MATCH(Calculations_actual!AF$9,HaverPull!$B:$B,0),MATCH(Calculations_actual!$B69,HaverPull!$B$1:$YE$1,0))</f>
        <v>#N/A</v>
      </c>
      <c r="AG69" s="81" t="e">
        <f>INDEX(HaverPull!$B:$YE,MATCH(Calculations_actual!AG$9,HaverPull!$B:$B,0),MATCH(Calculations_actual!$B69,HaverPull!$B$1:$YE$1,0))</f>
        <v>#N/A</v>
      </c>
      <c r="AH69" s="81" t="e">
        <f>INDEX(HaverPull!$B:$YE,MATCH(Calculations_actual!AH$9,HaverPull!$B:$B,0),MATCH(Calculations_actual!$B69,HaverPull!$B$1:$YE$1,0))</f>
        <v>#N/A</v>
      </c>
      <c r="AI69" s="81" t="e">
        <f>INDEX(HaverPull!$B:$YE,MATCH(Calculations_actual!AI$9,HaverPull!$B:$B,0),MATCH(Calculations_actual!$B69,HaverPull!$B$1:$YE$1,0))</f>
        <v>#N/A</v>
      </c>
      <c r="AJ69" s="81" t="e">
        <f>INDEX(HaverPull!$B:$YE,MATCH(Calculations_actual!AJ$9,HaverPull!$B:$B,0),MATCH(Calculations_actual!$B69,HaverPull!$B$1:$YE$1,0))</f>
        <v>#N/A</v>
      </c>
      <c r="AK69" s="81" t="e">
        <f>INDEX(HaverPull!$B:$YE,MATCH(Calculations_actual!AK$9,HaverPull!$B:$B,0),MATCH(Calculations_actual!$B69,HaverPull!$B$1:$YE$1,0))</f>
        <v>#N/A</v>
      </c>
      <c r="AL69" s="81" t="e">
        <f>INDEX(HaverPull!$B:$YE,MATCH(Calculations_actual!AL$9,HaverPull!$B:$B,0),MATCH(Calculations_actual!$B69,HaverPull!$B$1:$YE$1,0))</f>
        <v>#N/A</v>
      </c>
      <c r="AM69" s="81" t="e">
        <f>INDEX(HaverPull!$B:$YE,MATCH(Calculations_actual!AM$9,HaverPull!$B:$B,0),MATCH(Calculations_actual!$B69,HaverPull!$B$1:$YE$1,0))</f>
        <v>#N/A</v>
      </c>
      <c r="AN69" s="81" t="e">
        <f>INDEX(HaverPull!$B:$YE,MATCH(Calculations_actual!AN$9,HaverPull!$B:$B,0),MATCH(Calculations_actual!$B69,HaverPull!$B$1:$YE$1,0))</f>
        <v>#N/A</v>
      </c>
      <c r="AO69" s="81" t="e">
        <f>INDEX(HaverPull!$B:$YE,MATCH(Calculations_actual!AO$9,HaverPull!$B:$B,0),MATCH(Calculations_actual!$B69,HaverPull!$B$1:$YE$1,0))</f>
        <v>#N/A</v>
      </c>
      <c r="AP69" s="81" t="e">
        <f>INDEX(HaverPull!$B:$YE,MATCH(Calculations_actual!AP$9,HaverPull!$B:$B,0),MATCH(Calculations_actual!$B69,HaverPull!$B$1:$YE$1,0))</f>
        <v>#N/A</v>
      </c>
      <c r="AQ69" s="81" t="e">
        <f>INDEX(HaverPull!$B:$YE,MATCH(Calculations_actual!AQ$9,HaverPull!$B:$B,0),MATCH(Calculations_actual!$B69,HaverPull!$B$1:$YE$1,0))</f>
        <v>#N/A</v>
      </c>
      <c r="AR69" s="81" t="e">
        <f>INDEX(HaverPull!$B:$YE,MATCH(Calculations_actual!AR$9,HaverPull!$B:$B,0),MATCH(Calculations_actual!$B69,HaverPull!$B$1:$YE$1,0))</f>
        <v>#N/A</v>
      </c>
      <c r="AS69" s="81" t="e">
        <f>INDEX(HaverPull!$B:$YE,MATCH(Calculations_actual!AS$9,HaverPull!$B:$B,0),MATCH(Calculations_actual!$B69,HaverPull!$B$1:$YE$1,0))</f>
        <v>#N/A</v>
      </c>
      <c r="AT69" s="81" t="e">
        <f>INDEX(HaverPull!$B:$YE,MATCH(Calculations_actual!AT$9,HaverPull!$B:$B,0),MATCH(Calculations_actual!$B69,HaverPull!$B$1:$YE$1,0))</f>
        <v>#N/A</v>
      </c>
      <c r="AU69" s="81" t="e">
        <f>INDEX(HaverPull!$B:$YE,MATCH(Calculations_actual!AU$9,HaverPull!$B:$B,0),MATCH(Calculations_actual!$B69,HaverPull!$B$1:$YE$1,0))</f>
        <v>#N/A</v>
      </c>
      <c r="AV69" s="81" t="e">
        <f>INDEX(HaverPull!$B:$YE,MATCH(Calculations_actual!AV$9,HaverPull!$B:$B,0),MATCH(Calculations_actual!$B69,HaverPull!$B$1:$YE$1,0))</f>
        <v>#N/A</v>
      </c>
      <c r="AW69" s="81" t="e">
        <f>INDEX(HaverPull!$B:$YE,MATCH(Calculations_actual!AW$9,HaverPull!$B:$B,0),MATCH(Calculations_actual!$B69,HaverPull!$B$1:$YE$1,0))</f>
        <v>#N/A</v>
      </c>
      <c r="AX69" s="81" t="e">
        <f>INDEX(HaverPull!$B:$YE,MATCH(Calculations_actual!AX$9,HaverPull!$B:$B,0),MATCH(Calculations_actual!$B69,HaverPull!$B$1:$YE$1,0))</f>
        <v>#N/A</v>
      </c>
      <c r="AY69" s="81" t="e">
        <f>INDEX(HaverPull!$B:$YE,MATCH(Calculations_actual!AY$9,HaverPull!$B:$B,0),MATCH(Calculations_actual!$B69,HaverPull!$B$1:$YE$1,0))</f>
        <v>#N/A</v>
      </c>
      <c r="AZ69" s="81" t="e">
        <f>INDEX(HaverPull!$B:$YE,MATCH(Calculations_actual!AZ$9,HaverPull!$B:$B,0),MATCH(Calculations_actual!$B69,HaverPull!$B$1:$YE$1,0))</f>
        <v>#N/A</v>
      </c>
      <c r="BA69" s="81" t="e">
        <f>INDEX(HaverPull!$B:$YE,MATCH(Calculations_actual!BA$9,HaverPull!$B:$B,0),MATCH(Calculations_actual!$B69,HaverPull!$B$1:$YE$1,0))</f>
        <v>#N/A</v>
      </c>
      <c r="BB69" s="81" t="e">
        <f>INDEX(HaverPull!$B:$YE,MATCH(Calculations_actual!BB$9,HaverPull!$B:$B,0),MATCH(Calculations_actual!$B69,HaverPull!$B$1:$YE$1,0))</f>
        <v>#N/A</v>
      </c>
      <c r="BC69" s="81" t="e">
        <f>INDEX(HaverPull!$B:$YE,MATCH(Calculations_actual!BC$9,HaverPull!$B:$B,0),MATCH(Calculations_actual!$B69,HaverPull!$B$1:$YE$1,0))</f>
        <v>#N/A</v>
      </c>
      <c r="BD69" s="81" t="e">
        <f>INDEX(HaverPull!$B:$YE,MATCH(Calculations_actual!BD$9,HaverPull!$B:$B,0),MATCH(Calculations_actual!$B69,HaverPull!$B$1:$YE$1,0))</f>
        <v>#N/A</v>
      </c>
      <c r="BE69" s="81" t="e">
        <f>INDEX(HaverPull!$B:$YE,MATCH(Calculations_actual!BE$9,HaverPull!$B:$B,0),MATCH(Calculations_actual!$B69,HaverPull!$B$1:$YE$1,0))</f>
        <v>#N/A</v>
      </c>
      <c r="BF69" s="81" t="e">
        <f>INDEX(HaverPull!$B:$YE,MATCH(Calculations_actual!BF$9,HaverPull!$B:$B,0),MATCH(Calculations_actual!$B69,HaverPull!$B$1:$YE$1,0))</f>
        <v>#N/A</v>
      </c>
      <c r="BG69" s="81" t="e">
        <f>INDEX(HaverPull!$B:$YE,MATCH(Calculations_actual!BG$9,HaverPull!$B:$B,0),MATCH(Calculations_actual!$B69,HaverPull!$B$1:$YE$1,0))</f>
        <v>#N/A</v>
      </c>
      <c r="BH69" s="81" t="e">
        <f>INDEX(HaverPull!$B:$YE,MATCH(Calculations_actual!BH$9,HaverPull!$B:$B,0),MATCH(Calculations_actual!$B69,HaverPull!$B$1:$YE$1,0))</f>
        <v>#N/A</v>
      </c>
      <c r="BI69" s="81" t="e">
        <f>INDEX(HaverPull!$B:$YE,MATCH(Calculations_actual!BI$9,HaverPull!$B:$B,0),MATCH(Calculations_actual!$B69,HaverPull!$B$1:$YE$1,0))</f>
        <v>#N/A</v>
      </c>
      <c r="BJ69" s="81" t="e">
        <f>INDEX(HaverPull!$B:$YE,MATCH(Calculations_actual!BJ$9,HaverPull!$B:$B,0),MATCH(Calculations_actual!$B69,HaverPull!$B$1:$YE$1,0))</f>
        <v>#N/A</v>
      </c>
      <c r="BK69" s="81" t="e">
        <f>INDEX(HaverPull!$B:$YE,MATCH(Calculations_actual!BK$9,HaverPull!$B:$B,0),MATCH(Calculations_actual!$B69,HaverPull!$B$1:$YE$1,0))</f>
        <v>#N/A</v>
      </c>
      <c r="BL69" s="81" t="e">
        <f>INDEX(HaverPull!$B:$YE,MATCH(Calculations_actual!BL$9,HaverPull!$B:$B,0),MATCH(Calculations_actual!$B69,HaverPull!$B$1:$YE$1,0))</f>
        <v>#N/A</v>
      </c>
      <c r="BM69" s="81" t="e">
        <f>INDEX(HaverPull!$B:$YE,MATCH(Calculations_actual!BM$9,HaverPull!$B:$B,0),MATCH(Calculations_actual!$B69,HaverPull!$B$1:$YE$1,0))</f>
        <v>#N/A</v>
      </c>
      <c r="BN69" s="81" t="e">
        <f>INDEX(HaverPull!$B:$YE,MATCH(Calculations_actual!BN$9,HaverPull!$B:$B,0),MATCH(Calculations_actual!$B69,HaverPull!$B$1:$YE$1,0))</f>
        <v>#N/A</v>
      </c>
      <c r="BO69" s="81" t="e">
        <f>INDEX(HaverPull!$B:$YE,MATCH(Calculations_actual!BO$9,HaverPull!$B:$B,0),MATCH(Calculations_actual!$B69,HaverPull!$B$1:$YE$1,0))</f>
        <v>#N/A</v>
      </c>
      <c r="BP69" s="81" t="e">
        <f>INDEX(HaverPull!$B:$YE,MATCH(Calculations_actual!BP$9,HaverPull!$B:$B,0),MATCH(Calculations_actual!$B69,HaverPull!$B$1:$YE$1,0))</f>
        <v>#N/A</v>
      </c>
      <c r="BQ69" s="81" t="e">
        <f>INDEX(HaverPull!$B:$YE,MATCH(Calculations_actual!BQ$9,HaverPull!$B:$B,0),MATCH(Calculations_actual!$B69,HaverPull!$B$1:$YE$1,0))</f>
        <v>#N/A</v>
      </c>
      <c r="BR69" s="81" t="e">
        <f>INDEX(HaverPull!$B:$YE,MATCH(Calculations_actual!BR$9,HaverPull!$B:$B,0),MATCH(Calculations_actual!$B69,HaverPull!$B$1:$YE$1,0))</f>
        <v>#N/A</v>
      </c>
      <c r="BS69" s="81" t="e">
        <f>INDEX(HaverPull!$B:$YE,MATCH(Calculations_actual!BS$9,HaverPull!$B:$B,0),MATCH(Calculations_actual!$B69,HaverPull!$B$1:$YE$1,0))</f>
        <v>#N/A</v>
      </c>
      <c r="BT69" s="81" t="e">
        <f>INDEX(HaverPull!$B:$YE,MATCH(Calculations_actual!BT$9,HaverPull!$B:$B,0),MATCH(Calculations_actual!$B69,HaverPull!$B$1:$YE$1,0))</f>
        <v>#N/A</v>
      </c>
      <c r="BU69" s="81" t="e">
        <f>INDEX(HaverPull!$B:$YE,MATCH(Calculations_actual!BU$9,HaverPull!$B:$B,0),MATCH(Calculations_actual!$B69,HaverPull!$B$1:$YE$1,0))</f>
        <v>#N/A</v>
      </c>
      <c r="BV69" s="81" t="e">
        <f>INDEX(HaverPull!$B:$YE,MATCH(Calculations_actual!BV$9,HaverPull!$B:$B,0),MATCH(Calculations_actual!$B69,HaverPull!$B$1:$YE$1,0))</f>
        <v>#N/A</v>
      </c>
      <c r="BW69" s="81" t="e">
        <f>INDEX(HaverPull!$B:$YE,MATCH(Calculations_actual!BW$9,HaverPull!$B:$B,0),MATCH(Calculations_actual!$B69,HaverPull!$B$1:$YE$1,0))</f>
        <v>#N/A</v>
      </c>
      <c r="BX69" s="81" t="e">
        <f>INDEX(HaverPull!$B:$YE,MATCH(Calculations_actual!BX$9,HaverPull!$B:$B,0),MATCH(Calculations_actual!$B69,HaverPull!$B$1:$YE$1,0))</f>
        <v>#N/A</v>
      </c>
      <c r="BY69" s="81" t="e">
        <f>INDEX(HaverPull!$B:$YE,MATCH(Calculations_actual!BY$9,HaverPull!$B:$B,0),MATCH(Calculations_actual!$B69,HaverPull!$B$1:$YE$1,0))</f>
        <v>#N/A</v>
      </c>
      <c r="BZ69" s="81" t="e">
        <f>INDEX(HaverPull!$B:$YE,MATCH(Calculations_actual!BZ$9,HaverPull!$B:$B,0),MATCH(Calculations_actual!$B69,HaverPull!$B$1:$YE$1,0))</f>
        <v>#N/A</v>
      </c>
      <c r="CA69" s="81" t="e">
        <f>INDEX(HaverPull!$B:$YE,MATCH(Calculations_actual!CA$9,HaverPull!$B:$B,0),MATCH(Calculations_actual!$B69,HaverPull!$B$1:$YE$1,0))</f>
        <v>#N/A</v>
      </c>
      <c r="CB69" s="81" t="e">
        <f>INDEX(HaverPull!$B:$YE,MATCH(Calculations_actual!CB$9,HaverPull!$B:$B,0),MATCH(Calculations_actual!$B69,HaverPull!$B$1:$YE$1,0))</f>
        <v>#N/A</v>
      </c>
      <c r="CC69" s="81" t="e">
        <f>INDEX(HaverPull!$B:$YE,MATCH(Calculations_actual!CC$9,HaverPull!$B:$B,0),MATCH(Calculations_actual!$B69,HaverPull!$B$1:$YE$1,0))</f>
        <v>#N/A</v>
      </c>
      <c r="CD69" s="81" t="e">
        <f>INDEX(HaverPull!$B:$YE,MATCH(Calculations_actual!CD$9,HaverPull!$B:$B,0),MATCH(Calculations_actual!$B69,HaverPull!$B$1:$YE$1,0))</f>
        <v>#N/A</v>
      </c>
      <c r="CE69" s="81" t="e">
        <f>INDEX(HaverPull!$B:$YE,MATCH(Calculations_actual!CE$9,HaverPull!$B:$B,0),MATCH(Calculations_actual!$B69,HaverPull!$B$1:$YE$1,0))</f>
        <v>#N/A</v>
      </c>
      <c r="CF69" s="81" t="e">
        <f>INDEX(HaverPull!$B:$YE,MATCH(Calculations_actual!CF$9,HaverPull!$B:$B,0),MATCH(Calculations_actual!$B69,HaverPull!$B$1:$YE$1,0))</f>
        <v>#N/A</v>
      </c>
      <c r="CG69" s="81" t="e">
        <f>INDEX(HaverPull!$B:$YE,MATCH(Calculations_actual!CG$9,HaverPull!$B:$B,0),MATCH(Calculations_actual!$B69,HaverPull!$B$1:$YE$1,0))</f>
        <v>#N/A</v>
      </c>
      <c r="CH69" s="81" t="e">
        <f>INDEX(HaverPull!$B:$YE,MATCH(Calculations_actual!CH$9,HaverPull!$B:$B,0),MATCH(Calculations_actual!$B69,HaverPull!$B$1:$YE$1,0))</f>
        <v>#N/A</v>
      </c>
      <c r="CI69" s="81" t="e">
        <f>INDEX(HaverPull!$B:$YE,MATCH(Calculations_actual!CI$9,HaverPull!$B:$B,0),MATCH(Calculations_actual!$B69,HaverPull!$B$1:$YE$1,0))</f>
        <v>#N/A</v>
      </c>
      <c r="CJ69" s="81" t="e">
        <f>INDEX(HaverPull!$B:$YE,MATCH(Calculations_actual!CJ$9,HaverPull!$B:$B,0),MATCH(Calculations_actual!$B69,HaverPull!$B$1:$YE$1,0))</f>
        <v>#N/A</v>
      </c>
      <c r="CK69" s="81" t="e">
        <f>INDEX(HaverPull!$B:$YE,MATCH(Calculations_actual!CK$9,HaverPull!$B:$B,0),MATCH(Calculations_actual!$B69,HaverPull!$B$1:$YE$1,0))</f>
        <v>#N/A</v>
      </c>
      <c r="CL69" s="81" t="e">
        <f>INDEX(HaverPull!$B:$YE,MATCH(Calculations_actual!CL$9,HaverPull!$B:$B,0),MATCH(Calculations_actual!$B69,HaverPull!$B$1:$YE$1,0))</f>
        <v>#N/A</v>
      </c>
      <c r="CM69" s="81" t="e">
        <f>INDEX(HaverPull!$B:$YE,MATCH(Calculations_actual!CM$9,HaverPull!$B:$B,0),MATCH(Calculations_actual!$B69,HaverPull!$B$1:$YE$1,0))</f>
        <v>#N/A</v>
      </c>
      <c r="CN69" s="81" t="e">
        <f>INDEX(HaverPull!$B:$YE,MATCH(Calculations_actual!CN$9,HaverPull!$B:$B,0),MATCH(Calculations_actual!$B69,HaverPull!$B$1:$YE$1,0))</f>
        <v>#N/A</v>
      </c>
      <c r="CO69" s="81" t="e">
        <f>INDEX(HaverPull!$B:$YE,MATCH(Calculations_actual!CO$9,HaverPull!$B:$B,0),MATCH(Calculations_actual!$B69,HaverPull!$B$1:$YE$1,0))</f>
        <v>#N/A</v>
      </c>
      <c r="CP69" s="81" t="e">
        <f>INDEX(HaverPull!$B:$YE,MATCH(Calculations_actual!CP$9,HaverPull!$B:$B,0),MATCH(Calculations_actual!$B69,HaverPull!$B$1:$YE$1,0))</f>
        <v>#N/A</v>
      </c>
      <c r="CQ69" s="81" t="e">
        <f>INDEX(HaverPull!$B:$YE,MATCH(Calculations_actual!CQ$9,HaverPull!$B:$B,0),MATCH(Calculations_actual!$B69,HaverPull!$B$1:$YE$1,0))</f>
        <v>#N/A</v>
      </c>
      <c r="CR69" s="81" t="e">
        <f>INDEX(HaverPull!$B:$YE,MATCH(Calculations_actual!CR$9,HaverPull!$B:$B,0),MATCH(Calculations_actual!$B69,HaverPull!$B$1:$YE$1,0))</f>
        <v>#N/A</v>
      </c>
      <c r="CS69" s="81" t="e">
        <f>INDEX(HaverPull!$B:$YE,MATCH(Calculations_actual!CS$9,HaverPull!$B:$B,0),MATCH(Calculations_actual!$B69,HaverPull!$B$1:$YE$1,0))</f>
        <v>#N/A</v>
      </c>
      <c r="CT69" s="81" t="e">
        <f>INDEX(HaverPull!$B:$YE,MATCH(Calculations_actual!CT$9,HaverPull!$B:$B,0),MATCH(Calculations_actual!$B69,HaverPull!$B$1:$YE$1,0))</f>
        <v>#N/A</v>
      </c>
      <c r="CU69" s="81" t="e">
        <f>INDEX(HaverPull!$B:$YE,MATCH(Calculations_actual!CU$9,HaverPull!$B:$B,0),MATCH(Calculations_actual!$B69,HaverPull!$B$1:$YE$1,0))</f>
        <v>#N/A</v>
      </c>
      <c r="CV69" s="81" t="e">
        <f>INDEX(HaverPull!$B:$YE,MATCH(Calculations_actual!CV$9,HaverPull!$B:$B,0),MATCH(Calculations_actual!$B69,HaverPull!$B$1:$YE$1,0))</f>
        <v>#N/A</v>
      </c>
      <c r="CW69" s="81" t="e">
        <f>INDEX(HaverPull!$B:$YE,MATCH(Calculations_actual!CW$9,HaverPull!$B:$B,0),MATCH(Calculations_actual!$B69,HaverPull!$B$1:$YE$1,0))</f>
        <v>#N/A</v>
      </c>
      <c r="CX69" s="81" t="e">
        <f>INDEX(HaverPull!$B:$YE,MATCH(Calculations_actual!CX$9,HaverPull!$B:$B,0),MATCH(Calculations_actual!$B69,HaverPull!$B$1:$YE$1,0))</f>
        <v>#N/A</v>
      </c>
      <c r="CY69" s="81" t="e">
        <f>INDEX(HaverPull!$B:$YE,MATCH(Calculations_actual!CY$9,HaverPull!$B:$B,0),MATCH(Calculations_actual!$B69,HaverPull!$B$1:$YE$1,0))</f>
        <v>#N/A</v>
      </c>
      <c r="CZ69" s="81" t="e">
        <f>INDEX(HaverPull!$B:$YE,MATCH(Calculations_actual!CZ$9,HaverPull!$B:$B,0),MATCH(Calculations_actual!$B69,HaverPull!$B$1:$YE$1,0))</f>
        <v>#N/A</v>
      </c>
      <c r="DA69" s="81" t="e">
        <f>INDEX(HaverPull!$B:$YE,MATCH(Calculations_actual!DA$9,HaverPull!$B:$B,0),MATCH(Calculations_actual!$B69,HaverPull!$B$1:$YE$1,0))</f>
        <v>#N/A</v>
      </c>
      <c r="DB69" s="81" t="e">
        <f>INDEX(HaverPull!$B:$YE,MATCH(Calculations_actual!DB$9,HaverPull!$B:$B,0),MATCH(Calculations_actual!$B69,HaverPull!$B$1:$YE$1,0))</f>
        <v>#N/A</v>
      </c>
      <c r="DC69" s="81" t="e">
        <f>INDEX(HaverPull!$B:$YE,MATCH(Calculations_actual!DC$9,HaverPull!$B:$B,0),MATCH(Calculations_actual!$B69,HaverPull!$B$1:$YE$1,0))</f>
        <v>#N/A</v>
      </c>
      <c r="DD69" s="81" t="e">
        <f>INDEX(HaverPull!$B:$YE,MATCH(Calculations_actual!DD$9,HaverPull!$B:$B,0),MATCH(Calculations_actual!$B69,HaverPull!$B$1:$YE$1,0))</f>
        <v>#N/A</v>
      </c>
      <c r="DE69" s="81" t="e">
        <f>INDEX(HaverPull!$B:$YE,MATCH(Calculations_actual!DE$9,HaverPull!$B:$B,0),MATCH(Calculations_actual!$B69,HaverPull!$B$1:$YE$1,0))</f>
        <v>#N/A</v>
      </c>
      <c r="DF69" s="81" t="e">
        <f>INDEX(HaverPull!$B:$YE,MATCH(Calculations_actual!DF$9,HaverPull!$B:$B,0),MATCH(Calculations_actual!$B69,HaverPull!$B$1:$YE$1,0))</f>
        <v>#N/A</v>
      </c>
      <c r="DG69" s="81" t="e">
        <f>INDEX(HaverPull!$B:$YE,MATCH(Calculations_actual!DG$9,HaverPull!$B:$B,0),MATCH(Calculations_actual!$B69,HaverPull!$B$1:$YE$1,0))</f>
        <v>#N/A</v>
      </c>
      <c r="DH69" s="81" t="e">
        <f>INDEX(HaverPull!$B:$YE,MATCH(Calculations_actual!DH$9,HaverPull!$B:$B,0),MATCH(Calculations_actual!$B69,HaverPull!$B$1:$YE$1,0))</f>
        <v>#N/A</v>
      </c>
      <c r="DI69" s="81" t="e">
        <f>INDEX(HaverPull!$B:$YE,MATCH(Calculations_actual!DI$9,HaverPull!$B:$B,0),MATCH(Calculations_actual!$B69,HaverPull!$B$1:$YE$1,0))</f>
        <v>#N/A</v>
      </c>
      <c r="DJ69" s="81" t="e">
        <f>INDEX(HaverPull!$B:$YE,MATCH(Calculations_actual!DJ$9,HaverPull!$B:$B,0),MATCH(Calculations_actual!$B69,HaverPull!$B$1:$YE$1,0))</f>
        <v>#N/A</v>
      </c>
      <c r="DK69" s="81" t="e">
        <f>INDEX(HaverPull!$B:$YE,MATCH(Calculations_actual!DK$9,HaverPull!$B:$B,0),MATCH(Calculations_actual!$B69,HaverPull!$B$1:$YE$1,0))</f>
        <v>#N/A</v>
      </c>
      <c r="DL69" s="81" t="e">
        <f>INDEX(HaverPull!$B:$YE,MATCH(Calculations_actual!DL$9,HaverPull!$B:$B,0),MATCH(Calculations_actual!$B69,HaverPull!$B$1:$YE$1,0))</f>
        <v>#N/A</v>
      </c>
      <c r="DM69" s="81" t="e">
        <f>INDEX(HaverPull!$B:$YE,MATCH(Calculations_actual!DM$9,HaverPull!$B:$B,0),MATCH(Calculations_actual!$B69,HaverPull!$B$1:$YE$1,0))</f>
        <v>#N/A</v>
      </c>
      <c r="DN69" s="81" t="e">
        <f>INDEX(HaverPull!$B:$YE,MATCH(Calculations_actual!DN$9,HaverPull!$B:$B,0),MATCH(Calculations_actual!$B69,HaverPull!$B$1:$YE$1,0))</f>
        <v>#N/A</v>
      </c>
      <c r="DO69" s="81" t="e">
        <f>INDEX(HaverPull!$B:$YE,MATCH(Calculations_actual!DO$9,HaverPull!$B:$B,0),MATCH(Calculations_actual!$B69,HaverPull!$B$1:$YE$1,0))</f>
        <v>#N/A</v>
      </c>
      <c r="DP69" s="81" t="e">
        <f>INDEX(HaverPull!$B:$YE,MATCH(Calculations_actual!DP$9,HaverPull!$B:$B,0),MATCH(Calculations_actual!$B69,HaverPull!$B$1:$YE$1,0))</f>
        <v>#N/A</v>
      </c>
      <c r="DQ69" s="81" t="e">
        <f>INDEX(HaverPull!$B:$YE,MATCH(Calculations_actual!DQ$9,HaverPull!$B:$B,0),MATCH(Calculations_actual!$B69,HaverPull!$B$1:$YE$1,0))</f>
        <v>#N/A</v>
      </c>
      <c r="DR69" s="81" t="e">
        <f>INDEX(HaverPull!$B:$YE,MATCH(Calculations_actual!DR$9,HaverPull!$B:$B,0),MATCH(Calculations_actual!$B69,HaverPull!$B$1:$YE$1,0))</f>
        <v>#N/A</v>
      </c>
      <c r="DS69" s="81" t="e">
        <f>INDEX(HaverPull!$B:$YE,MATCH(Calculations_actual!DS$9,HaverPull!$B:$B,0),MATCH(Calculations_actual!$B69,HaverPull!$B$1:$YE$1,0))</f>
        <v>#N/A</v>
      </c>
      <c r="DT69" s="81" t="e">
        <f>INDEX(HaverPull!$B:$YE,MATCH(Calculations_actual!DT$9,HaverPull!$B:$B,0),MATCH(Calculations_actual!$B69,HaverPull!$B$1:$YE$1,0))</f>
        <v>#N/A</v>
      </c>
      <c r="DU69" s="81" t="e">
        <f>INDEX(HaverPull!$B:$YE,MATCH(Calculations_actual!DU$9,HaverPull!$B:$B,0),MATCH(Calculations_actual!$B69,HaverPull!$B$1:$YE$1,0))</f>
        <v>#N/A</v>
      </c>
      <c r="DV69" s="81" t="e">
        <f>INDEX(HaverPull!$B:$YE,MATCH(Calculations_actual!DV$9,HaverPull!$B:$B,0),MATCH(Calculations_actual!$B69,HaverPull!$B$1:$YE$1,0))</f>
        <v>#N/A</v>
      </c>
      <c r="DW69" s="81" t="e">
        <f>INDEX(HaverPull!$B:$YE,MATCH(Calculations_actual!DW$9,HaverPull!$B:$B,0),MATCH(Calculations_actual!$B69,HaverPull!$B$1:$YE$1,0))</f>
        <v>#N/A</v>
      </c>
      <c r="DX69" s="81" t="e">
        <f>INDEX(HaverPull!$B:$YE,MATCH(Calculations_actual!DX$9,HaverPull!$B:$B,0),MATCH(Calculations_actual!$B69,HaverPull!$B$1:$YE$1,0))</f>
        <v>#N/A</v>
      </c>
      <c r="DY69" s="81" t="e">
        <f>INDEX(HaverPull!$B:$YE,MATCH(Calculations_actual!DY$9,HaverPull!$B:$B,0),MATCH(Calculations_actual!$B69,HaverPull!$B$1:$YE$1,0))</f>
        <v>#N/A</v>
      </c>
      <c r="DZ69" s="81" t="e">
        <f>INDEX(HaverPull!$B:$YE,MATCH(Calculations_actual!DZ$9,HaverPull!$B:$B,0),MATCH(Calculations_actual!$B69,HaverPull!$B$1:$YE$1,0))</f>
        <v>#N/A</v>
      </c>
      <c r="EA69" s="81" t="e">
        <f>INDEX(HaverPull!$B:$YE,MATCH(Calculations_actual!EA$9,HaverPull!$B:$B,0),MATCH(Calculations_actual!$B69,HaverPull!$B$1:$YE$1,0))</f>
        <v>#N/A</v>
      </c>
      <c r="EB69" s="81" t="e">
        <f>INDEX(HaverPull!$B:$YE,MATCH(Calculations_actual!EB$9,HaverPull!$B:$B,0),MATCH(Calculations_actual!$B69,HaverPull!$B$1:$YE$1,0))</f>
        <v>#N/A</v>
      </c>
      <c r="EC69" s="81" t="e">
        <f>INDEX(HaverPull!$B:$YE,MATCH(Calculations_actual!EC$9,HaverPull!$B:$B,0),MATCH(Calculations_actual!$B69,HaverPull!$B$1:$YE$1,0))</f>
        <v>#N/A</v>
      </c>
      <c r="ED69" s="81" t="e">
        <f>INDEX(HaverPull!$B:$YE,MATCH(Calculations_actual!ED$9,HaverPull!$B:$B,0),MATCH(Calculations_actual!$B69,HaverPull!$B$1:$YE$1,0))</f>
        <v>#N/A</v>
      </c>
      <c r="EE69" s="81" t="e">
        <f>INDEX(HaverPull!$B:$YE,MATCH(Calculations_actual!EE$9,HaverPull!$B:$B,0),MATCH(Calculations_actual!$B69,HaverPull!$B$1:$YE$1,0))</f>
        <v>#N/A</v>
      </c>
      <c r="EF69" s="81" t="e">
        <f>INDEX(HaverPull!$B:$YE,MATCH(Calculations_actual!EF$9,HaverPull!$B:$B,0),MATCH(Calculations_actual!$B69,HaverPull!$B$1:$YE$1,0))</f>
        <v>#N/A</v>
      </c>
      <c r="EG69" s="81" t="e">
        <f>INDEX(HaverPull!$B:$YE,MATCH(Calculations_actual!EG$9,HaverPull!$B:$B,0),MATCH(Calculations_actual!$B69,HaverPull!$B$1:$YE$1,0))</f>
        <v>#N/A</v>
      </c>
      <c r="EH69" s="81" t="e">
        <f>INDEX(HaverPull!$B:$YE,MATCH(Calculations_actual!EH$9,HaverPull!$B:$B,0),MATCH(Calculations_actual!$B69,HaverPull!$B$1:$YE$1,0))</f>
        <v>#N/A</v>
      </c>
      <c r="EI69" s="81" t="e">
        <f>INDEX(HaverPull!$B:$YE,MATCH(Calculations_actual!EI$9,HaverPull!$B:$B,0),MATCH(Calculations_actual!$B69,HaverPull!$B$1:$YE$1,0))</f>
        <v>#N/A</v>
      </c>
      <c r="EJ69" s="81" t="e">
        <f>INDEX(HaverPull!$B:$YE,MATCH(Calculations_actual!EJ$9,HaverPull!$B:$B,0),MATCH(Calculations_actual!$B69,HaverPull!$B$1:$YE$1,0))</f>
        <v>#N/A</v>
      </c>
      <c r="EK69" s="81" t="e">
        <f>INDEX(HaverPull!$B:$YE,MATCH(Calculations_actual!EK$9,HaverPull!$B:$B,0),MATCH(Calculations_actual!$B69,HaverPull!$B$1:$YE$1,0))</f>
        <v>#N/A</v>
      </c>
      <c r="EL69" s="81" t="e">
        <f>INDEX(HaverPull!$B:$YE,MATCH(Calculations_actual!EL$9,HaverPull!$B:$B,0),MATCH(Calculations_actual!$B69,HaverPull!$B$1:$YE$1,0))</f>
        <v>#N/A</v>
      </c>
      <c r="EM69" s="81" t="e">
        <f>INDEX(HaverPull!$B:$YE,MATCH(Calculations_actual!EM$9,HaverPull!$B:$B,0),MATCH(Calculations_actual!$B69,HaverPull!$B$1:$YE$1,0))</f>
        <v>#N/A</v>
      </c>
      <c r="EN69" s="81" t="e">
        <f>INDEX(HaverPull!$B:$YE,MATCH(Calculations_actual!EN$9,HaverPull!$B:$B,0),MATCH(Calculations_actual!$B69,HaverPull!$B$1:$YE$1,0))</f>
        <v>#N/A</v>
      </c>
      <c r="EO69" s="81" t="e">
        <f>INDEX(HaverPull!$B:$YE,MATCH(Calculations_actual!EO$9,HaverPull!$B:$B,0),MATCH(Calculations_actual!$B69,HaverPull!$B$1:$YE$1,0))</f>
        <v>#N/A</v>
      </c>
      <c r="EP69" s="81" t="e">
        <f>INDEX(HaverPull!$B:$YE,MATCH(Calculations_actual!EP$9,HaverPull!$B:$B,0),MATCH(Calculations_actual!$B69,HaverPull!$B$1:$YE$1,0))</f>
        <v>#N/A</v>
      </c>
      <c r="EQ69" s="81" t="e">
        <f>INDEX(HaverPull!$B:$YE,MATCH(Calculations_actual!EQ$9,HaverPull!$B:$B,0),MATCH(Calculations_actual!$B69,HaverPull!$B$1:$YE$1,0))</f>
        <v>#N/A</v>
      </c>
      <c r="ER69" s="81" t="e">
        <f>INDEX(HaverPull!$B:$YE,MATCH(Calculations_actual!ER$9,HaverPull!$B:$B,0),MATCH(Calculations_actual!$B69,HaverPull!$B$1:$YE$1,0))</f>
        <v>#N/A</v>
      </c>
      <c r="ES69" s="81" t="e">
        <f>INDEX(HaverPull!$B:$YE,MATCH(Calculations_actual!ES$9,HaverPull!$B:$B,0),MATCH(Calculations_actual!$B69,HaverPull!$B$1:$YE$1,0))</f>
        <v>#N/A</v>
      </c>
      <c r="ET69" s="81" t="e">
        <f>INDEX(HaverPull!$B:$YE,MATCH(Calculations_actual!ET$9,HaverPull!$B:$B,0),MATCH(Calculations_actual!$B69,HaverPull!$B$1:$YE$1,0))</f>
        <v>#N/A</v>
      </c>
      <c r="EU69" s="81" t="e">
        <f>INDEX(HaverPull!$B:$YE,MATCH(Calculations_actual!EU$9,HaverPull!$B:$B,0),MATCH(Calculations_actual!$B69,HaverPull!$B$1:$YE$1,0))</f>
        <v>#N/A</v>
      </c>
      <c r="EV69" s="81" t="e">
        <f>INDEX(HaverPull!$B:$YE,MATCH(Calculations_actual!EV$9,HaverPull!$B:$B,0),MATCH(Calculations_actual!$B69,HaverPull!$B$1:$YE$1,0))</f>
        <v>#N/A</v>
      </c>
      <c r="EW69" s="81" t="e">
        <f>INDEX(HaverPull!$B:$YE,MATCH(Calculations_actual!EW$9,HaverPull!$B:$B,0),MATCH(Calculations_actual!$B69,HaverPull!$B$1:$YE$1,0))</f>
        <v>#N/A</v>
      </c>
      <c r="EX69" s="81" t="e">
        <f>INDEX(HaverPull!$B:$YE,MATCH(Calculations_actual!EX$9,HaverPull!$B:$B,0),MATCH(Calculations_actual!$B69,HaverPull!$B$1:$YE$1,0))</f>
        <v>#N/A</v>
      </c>
      <c r="EY69" s="81" t="e">
        <f>INDEX(HaverPull!$B:$YE,MATCH(Calculations_actual!EY$9,HaverPull!$B:$B,0),MATCH(Calculations_actual!$B69,HaverPull!$B$1:$YE$1,0))</f>
        <v>#N/A</v>
      </c>
      <c r="EZ69" s="81" t="e">
        <f>INDEX(HaverPull!$B:$YE,MATCH(Calculations_actual!EZ$9,HaverPull!$B:$B,0),MATCH(Calculations_actual!$B69,HaverPull!$B$1:$YE$1,0))</f>
        <v>#N/A</v>
      </c>
      <c r="FA69" s="81" t="e">
        <f>INDEX(HaverPull!$B:$YE,MATCH(Calculations_actual!FA$9,HaverPull!$B:$B,0),MATCH(Calculations_actual!$B69,HaverPull!$B$1:$YE$1,0))</f>
        <v>#N/A</v>
      </c>
      <c r="FB69" s="81" t="e">
        <f>INDEX(HaverPull!$B:$YE,MATCH(Calculations_actual!FB$9,HaverPull!$B:$B,0),MATCH(Calculations_actual!$B69,HaverPull!$B$1:$YE$1,0))</f>
        <v>#N/A</v>
      </c>
      <c r="FC69" s="81" t="e">
        <f>INDEX(HaverPull!$B:$YE,MATCH(Calculations_actual!FC$9,HaverPull!$B:$B,0),MATCH(Calculations_actual!$B69,HaverPull!$B$1:$YE$1,0))</f>
        <v>#N/A</v>
      </c>
      <c r="FD69" s="81" t="e">
        <f>INDEX(HaverPull!$B:$YE,MATCH(Calculations_actual!FD$9,HaverPull!$B:$B,0),MATCH(Calculations_actual!$B69,HaverPull!$B$1:$YE$1,0))</f>
        <v>#N/A</v>
      </c>
      <c r="FE69" s="81" t="e">
        <f>INDEX(HaverPull!$B:$YE,MATCH(Calculations_actual!FE$9,HaverPull!$B:$B,0),MATCH(Calculations_actual!$B69,HaverPull!$B$1:$YE$1,0))</f>
        <v>#N/A</v>
      </c>
      <c r="FF69" s="81" t="e">
        <f>INDEX(HaverPull!$B:$YE,MATCH(Calculations_actual!FF$9,HaverPull!$B:$B,0),MATCH(Calculations_actual!$B69,HaverPull!$B$1:$YE$1,0))</f>
        <v>#N/A</v>
      </c>
      <c r="FG69" s="81" t="e">
        <f>INDEX(HaverPull!$B:$YE,MATCH(Calculations_actual!FG$9,HaverPull!$B:$B,0),MATCH(Calculations_actual!$B69,HaverPull!$B$1:$YE$1,0))</f>
        <v>#N/A</v>
      </c>
      <c r="FH69" s="81" t="e">
        <f>INDEX(HaverPull!$B:$YE,MATCH(Calculations_actual!FH$9,HaverPull!$B:$B,0),MATCH(Calculations_actual!$B69,HaverPull!$B$1:$YE$1,0))</f>
        <v>#N/A</v>
      </c>
      <c r="FI69" s="81" t="e">
        <f>INDEX(HaverPull!$B:$YE,MATCH(Calculations_actual!FI$9,HaverPull!$B:$B,0),MATCH(Calculations_actual!$B69,HaverPull!$B$1:$YE$1,0))</f>
        <v>#N/A</v>
      </c>
      <c r="FJ69" s="81" t="e">
        <f>INDEX(HaverPull!$B:$YE,MATCH(Calculations_actual!FJ$9,HaverPull!$B:$B,0),MATCH(Calculations_actual!$B69,HaverPull!$B$1:$YE$1,0))</f>
        <v>#N/A</v>
      </c>
      <c r="FK69" s="81" t="e">
        <f>INDEX(HaverPull!$B:$YE,MATCH(Calculations_actual!FK$9,HaverPull!$B:$B,0),MATCH(Calculations_actual!$B69,HaverPull!$B$1:$YE$1,0))</f>
        <v>#N/A</v>
      </c>
      <c r="FL69" s="81" t="e">
        <f>INDEX(HaverPull!$B:$YE,MATCH(Calculations_actual!FL$9,HaverPull!$B:$B,0),MATCH(Calculations_actual!$B69,HaverPull!$B$1:$YE$1,0))</f>
        <v>#N/A</v>
      </c>
      <c r="FM69" s="81" t="e">
        <f>INDEX(HaverPull!$B:$YE,MATCH(Calculations_actual!FM$9,HaverPull!$B:$B,0),MATCH(Calculations_actual!$B69,HaverPull!$B$1:$YE$1,0))</f>
        <v>#N/A</v>
      </c>
      <c r="FN69" s="81" t="e">
        <f>INDEX(HaverPull!$B:$YE,MATCH(Calculations_actual!FN$9,HaverPull!$B:$B,0),MATCH(Calculations_actual!$B69,HaverPull!$B$1:$YE$1,0))</f>
        <v>#N/A</v>
      </c>
      <c r="FO69" s="81" t="e">
        <f>INDEX(HaverPull!$B:$YE,MATCH(Calculations_actual!FO$9,HaverPull!$B:$B,0),MATCH(Calculations_actual!$B69,HaverPull!$B$1:$YE$1,0))</f>
        <v>#N/A</v>
      </c>
      <c r="FP69" s="81" t="e">
        <f>INDEX(HaverPull!$B:$YE,MATCH(Calculations_actual!FP$9,HaverPull!$B:$B,0),MATCH(Calculations_actual!$B69,HaverPull!$B$1:$YE$1,0))</f>
        <v>#N/A</v>
      </c>
      <c r="FQ69" s="81" t="e">
        <f>INDEX(HaverPull!$B:$YE,MATCH(Calculations_actual!FQ$9,HaverPull!$B:$B,0),MATCH(Calculations_actual!$B69,HaverPull!$B$1:$YE$1,0))</f>
        <v>#N/A</v>
      </c>
      <c r="FR69" s="81" t="e">
        <f>INDEX(HaverPull!$B:$YE,MATCH(Calculations_actual!FR$9,HaverPull!$B:$B,0),MATCH(Calculations_actual!$B69,HaverPull!$B$1:$YE$1,0))</f>
        <v>#N/A</v>
      </c>
      <c r="FS69" s="81" t="e">
        <f>INDEX(HaverPull!$B:$YE,MATCH(Calculations_actual!FS$9,HaverPull!$B:$B,0),MATCH(Calculations_actual!$B69,HaverPull!$B$1:$YE$1,0))</f>
        <v>#N/A</v>
      </c>
      <c r="FT69" s="81" t="e">
        <f>INDEX(HaverPull!$B:$YE,MATCH(Calculations_actual!FT$9,HaverPull!$B:$B,0),MATCH(Calculations_actual!$B69,HaverPull!$B$1:$YE$1,0))</f>
        <v>#N/A</v>
      </c>
      <c r="FU69" s="81" t="e">
        <f>INDEX(HaverPull!$B:$YE,MATCH(Calculations_actual!FU$9,HaverPull!$B:$B,0),MATCH(Calculations_actual!$B69,HaverPull!$B$1:$YE$1,0))</f>
        <v>#N/A</v>
      </c>
      <c r="FV69" s="81" t="e">
        <f>INDEX(HaverPull!$B:$YE,MATCH(Calculations_actual!FV$9,HaverPull!$B:$B,0),MATCH(Calculations_actual!$B69,HaverPull!$B$1:$YE$1,0))</f>
        <v>#N/A</v>
      </c>
      <c r="FW69" s="81" t="e">
        <f>INDEX(HaverPull!$B:$YE,MATCH(Calculations_actual!FW$9,HaverPull!$B:$B,0),MATCH(Calculations_actual!$B69,HaverPull!$B$1:$YE$1,0))</f>
        <v>#N/A</v>
      </c>
      <c r="FX69" s="81" t="e">
        <f>INDEX(HaverPull!$B:$YE,MATCH(Calculations_actual!FX$9,HaverPull!$B:$B,0),MATCH(Calculations_actual!$B69,HaverPull!$B$1:$YE$1,0))</f>
        <v>#N/A</v>
      </c>
      <c r="FY69" s="81" t="e">
        <f>INDEX(HaverPull!$B:$YE,MATCH(Calculations_actual!FY$9,HaverPull!$B:$B,0),MATCH(Calculations_actual!$B69,HaverPull!$B$1:$YE$1,0))</f>
        <v>#N/A</v>
      </c>
      <c r="FZ69" s="81" t="e">
        <f>INDEX(HaverPull!$B:$YE,MATCH(Calculations_actual!FZ$9,HaverPull!$B:$B,0),MATCH(Calculations_actual!$B69,HaverPull!$B$1:$YE$1,0))</f>
        <v>#N/A</v>
      </c>
      <c r="GA69" s="81" t="e">
        <f>INDEX(HaverPull!$B:$YE,MATCH(Calculations_actual!GA$9,HaverPull!$B:$B,0),MATCH(Calculations_actual!$B69,HaverPull!$B$1:$YE$1,0))</f>
        <v>#N/A</v>
      </c>
      <c r="GB69" s="81" t="e">
        <f>INDEX(HaverPull!$B:$YE,MATCH(Calculations_actual!GB$9,HaverPull!$B:$B,0),MATCH(Calculations_actual!$B69,HaverPull!$B$1:$YE$1,0))</f>
        <v>#N/A</v>
      </c>
      <c r="GC69" s="81" t="e">
        <f>INDEX(HaverPull!$B:$YE,MATCH(Calculations_actual!GC$9,HaverPull!$B:$B,0),MATCH(Calculations_actual!$B69,HaverPull!$B$1:$YE$1,0))</f>
        <v>#N/A</v>
      </c>
      <c r="GD69" s="81" t="e">
        <f>INDEX(HaverPull!$B:$YE,MATCH(Calculations_actual!GD$9,HaverPull!$B:$B,0),MATCH(Calculations_actual!$B69,HaverPull!$B$1:$YE$1,0))</f>
        <v>#N/A</v>
      </c>
      <c r="GE69" s="81" t="e">
        <f>INDEX(HaverPull!$B:$YE,MATCH(Calculations_actual!GE$9,HaverPull!$B:$B,0),MATCH(Calculations_actual!$B69,HaverPull!$B$1:$YE$1,0))</f>
        <v>#N/A</v>
      </c>
      <c r="GF69" s="81" t="e">
        <f>INDEX(HaverPull!$B:$YE,MATCH(Calculations_actual!GF$9,HaverPull!$B:$B,0),MATCH(Calculations_actual!$B69,HaverPull!$B$1:$YE$1,0))</f>
        <v>#N/A</v>
      </c>
      <c r="GG69" s="81" t="e">
        <f>INDEX(HaverPull!$B:$YE,MATCH(Calculations_actual!GG$9,HaverPull!$B:$B,0),MATCH(Calculations_actual!$B69,HaverPull!$B$1:$YE$1,0))</f>
        <v>#N/A</v>
      </c>
      <c r="GH69" s="81" t="e">
        <f>INDEX(HaverPull!$B:$YE,MATCH(Calculations_actual!GH$9,HaverPull!$B:$B,0),MATCH(Calculations_actual!$B69,HaverPull!$B$1:$YE$1,0))</f>
        <v>#N/A</v>
      </c>
      <c r="GI69" s="81" t="e">
        <f>INDEX(HaverPull!$B:$YE,MATCH(Calculations_actual!GI$9,HaverPull!$B:$B,0),MATCH(Calculations_actual!$B69,HaverPull!$B$1:$YE$1,0))</f>
        <v>#N/A</v>
      </c>
      <c r="GJ69" s="81" t="e">
        <f>INDEX(HaverPull!$B:$YE,MATCH(Calculations_actual!GJ$9,HaverPull!$B:$B,0),MATCH(Calculations_actual!$B69,HaverPull!$B$1:$YE$1,0))</f>
        <v>#N/A</v>
      </c>
      <c r="GK69" s="81" t="e">
        <f>INDEX(HaverPull!$B:$YE,MATCH(Calculations_actual!GK$9,HaverPull!$B:$B,0),MATCH(Calculations_actual!$B69,HaverPull!$B$1:$YE$1,0))</f>
        <v>#N/A</v>
      </c>
      <c r="GL69" s="81" t="e">
        <f>INDEX(HaverPull!$B:$YE,MATCH(Calculations_actual!GL$9,HaverPull!$B:$B,0),MATCH(Calculations_actual!$B69,HaverPull!$B$1:$YE$1,0))</f>
        <v>#N/A</v>
      </c>
      <c r="GM69" s="81" t="e">
        <f>INDEX(HaverPull!$B:$YE,MATCH(Calculations_actual!GM$9,HaverPull!$B:$B,0),MATCH(Calculations_actual!$B69,HaverPull!$B$1:$YE$1,0))</f>
        <v>#N/A</v>
      </c>
      <c r="GN69" s="81" t="e">
        <f>INDEX(HaverPull!$B:$YE,MATCH(Calculations_actual!GN$9,HaverPull!$B:$B,0),MATCH(Calculations_actual!$B69,HaverPull!$B$1:$YE$1,0))</f>
        <v>#N/A</v>
      </c>
      <c r="GO69" s="81" t="e">
        <f>INDEX(HaverPull!$B:$YE,MATCH(Calculations_actual!GO$9,HaverPull!$B:$B,0),MATCH(Calculations_actual!$B69,HaverPull!$B$1:$YE$1,0))</f>
        <v>#N/A</v>
      </c>
      <c r="GP69" s="81" t="e">
        <f>INDEX(HaverPull!$B:$YE,MATCH(Calculations_actual!GP$9,HaverPull!$B:$B,0),MATCH(Calculations_actual!$B69,HaverPull!$B$1:$YE$1,0))</f>
        <v>#N/A</v>
      </c>
      <c r="GQ69" s="81" t="e">
        <f>INDEX(HaverPull!$B:$YE,MATCH(Calculations_actual!GQ$9,HaverPull!$B:$B,0),MATCH(Calculations_actual!$B69,HaverPull!$B$1:$YE$1,0))</f>
        <v>#N/A</v>
      </c>
      <c r="GR69" s="81" t="e">
        <f>INDEX(HaverPull!$B:$YE,MATCH(Calculations_actual!GR$9,HaverPull!$B:$B,0),MATCH(Calculations_actual!$B69,HaverPull!$B$1:$YE$1,0))</f>
        <v>#N/A</v>
      </c>
      <c r="GS69" s="81" t="e">
        <f>INDEX(HaverPull!$B:$YE,MATCH(Calculations_actual!GS$9,HaverPull!$B:$B,0),MATCH(Calculations_actual!$B69,HaverPull!$B$1:$YE$1,0))</f>
        <v>#N/A</v>
      </c>
      <c r="GT69" s="81" t="e">
        <f>INDEX(HaverPull!$B:$YE,MATCH(Calculations_actual!GT$9,HaverPull!$B:$B,0),MATCH(Calculations_actual!$B69,HaverPull!$B$1:$YE$1,0))</f>
        <v>#N/A</v>
      </c>
      <c r="GU69" s="81" t="e">
        <f>INDEX(HaverPull!$B:$YE,MATCH(Calculations_actual!GU$9,HaverPull!$B:$B,0),MATCH(Calculations_actual!$B69,HaverPull!$B$1:$YE$1,0))</f>
        <v>#N/A</v>
      </c>
      <c r="GV69" s="81" t="e">
        <f>INDEX(HaverPull!$B:$YE,MATCH(Calculations_actual!GV$9,HaverPull!$B:$B,0),MATCH(Calculations_actual!$B69,HaverPull!$B$1:$YE$1,0))</f>
        <v>#N/A</v>
      </c>
    </row>
    <row r="70" spans="1:204" s="26" customFormat="1">
      <c r="A70" s="40"/>
      <c r="B70" s="26" t="s">
        <v>715</v>
      </c>
      <c r="C70" s="81" t="str">
        <f>IFERROR((((C68/B68)-1)*100)*(B66/C24), "n/a")</f>
        <v>n/a</v>
      </c>
      <c r="D70" s="10" t="str">
        <f>IFERROR((((D68/C68)^4-1)*100)*(C66/D24), "n/a")</f>
        <v>n/a</v>
      </c>
      <c r="E70" s="10" t="str">
        <f t="shared" ref="E70:BP70" si="85">IFERROR((((E68/D68)^4-1)*100)*(D66/E24), "n/a")</f>
        <v>n/a</v>
      </c>
      <c r="F70" s="10" t="str">
        <f t="shared" si="85"/>
        <v>n/a</v>
      </c>
      <c r="G70" s="10" t="str">
        <f t="shared" si="85"/>
        <v>n/a</v>
      </c>
      <c r="H70" s="10" t="str">
        <f t="shared" si="85"/>
        <v>n/a</v>
      </c>
      <c r="I70" s="10" t="str">
        <f t="shared" si="85"/>
        <v>n/a</v>
      </c>
      <c r="J70" s="10" t="str">
        <f t="shared" si="85"/>
        <v>n/a</v>
      </c>
      <c r="K70" s="10" t="str">
        <f t="shared" si="85"/>
        <v>n/a</v>
      </c>
      <c r="L70" s="10" t="str">
        <f t="shared" si="85"/>
        <v>n/a</v>
      </c>
      <c r="M70" s="10" t="str">
        <f t="shared" si="85"/>
        <v>n/a</v>
      </c>
      <c r="N70" s="10" t="str">
        <f t="shared" si="85"/>
        <v>n/a</v>
      </c>
      <c r="O70" s="10" t="str">
        <f t="shared" si="85"/>
        <v>n/a</v>
      </c>
      <c r="P70" s="10" t="str">
        <f t="shared" si="85"/>
        <v>n/a</v>
      </c>
      <c r="Q70" s="10" t="str">
        <f t="shared" si="85"/>
        <v>n/a</v>
      </c>
      <c r="R70" s="10" t="str">
        <f t="shared" si="85"/>
        <v>n/a</v>
      </c>
      <c r="S70" s="10" t="str">
        <f t="shared" si="85"/>
        <v>n/a</v>
      </c>
      <c r="T70" s="10" t="str">
        <f t="shared" si="85"/>
        <v>n/a</v>
      </c>
      <c r="U70" s="10" t="str">
        <f t="shared" si="85"/>
        <v>n/a</v>
      </c>
      <c r="V70" s="10" t="str">
        <f t="shared" si="85"/>
        <v>n/a</v>
      </c>
      <c r="W70" s="10" t="str">
        <f t="shared" si="85"/>
        <v>n/a</v>
      </c>
      <c r="X70" s="10" t="str">
        <f t="shared" si="85"/>
        <v>n/a</v>
      </c>
      <c r="Y70" s="10" t="str">
        <f t="shared" si="85"/>
        <v>n/a</v>
      </c>
      <c r="Z70" s="10" t="str">
        <f t="shared" si="85"/>
        <v>n/a</v>
      </c>
      <c r="AA70" s="10" t="str">
        <f t="shared" si="85"/>
        <v>n/a</v>
      </c>
      <c r="AB70" s="10" t="str">
        <f t="shared" si="85"/>
        <v>n/a</v>
      </c>
      <c r="AC70" s="10" t="str">
        <f t="shared" si="85"/>
        <v>n/a</v>
      </c>
      <c r="AD70" s="10" t="str">
        <f t="shared" si="85"/>
        <v>n/a</v>
      </c>
      <c r="AE70" s="10" t="str">
        <f t="shared" si="85"/>
        <v>n/a</v>
      </c>
      <c r="AF70" s="10" t="str">
        <f t="shared" si="85"/>
        <v>n/a</v>
      </c>
      <c r="AG70" s="10" t="str">
        <f t="shared" si="85"/>
        <v>n/a</v>
      </c>
      <c r="AH70" s="10" t="str">
        <f t="shared" si="85"/>
        <v>n/a</v>
      </c>
      <c r="AI70" s="10" t="str">
        <f t="shared" si="85"/>
        <v>n/a</v>
      </c>
      <c r="AJ70" s="10" t="str">
        <f t="shared" si="85"/>
        <v>n/a</v>
      </c>
      <c r="AK70" s="10" t="str">
        <f t="shared" si="85"/>
        <v>n/a</v>
      </c>
      <c r="AL70" s="10" t="str">
        <f t="shared" si="85"/>
        <v>n/a</v>
      </c>
      <c r="AM70" s="10" t="str">
        <f t="shared" si="85"/>
        <v>n/a</v>
      </c>
      <c r="AN70" s="10" t="str">
        <f t="shared" si="85"/>
        <v>n/a</v>
      </c>
      <c r="AO70" s="10" t="str">
        <f t="shared" si="85"/>
        <v>n/a</v>
      </c>
      <c r="AP70" s="10" t="str">
        <f t="shared" si="85"/>
        <v>n/a</v>
      </c>
      <c r="AQ70" s="10" t="str">
        <f t="shared" si="85"/>
        <v>n/a</v>
      </c>
      <c r="AR70" s="10" t="str">
        <f t="shared" si="85"/>
        <v>n/a</v>
      </c>
      <c r="AS70" s="10" t="str">
        <f t="shared" si="85"/>
        <v>n/a</v>
      </c>
      <c r="AT70" s="10" t="str">
        <f t="shared" si="85"/>
        <v>n/a</v>
      </c>
      <c r="AU70" s="10" t="str">
        <f t="shared" si="85"/>
        <v>n/a</v>
      </c>
      <c r="AV70" s="10" t="str">
        <f t="shared" si="85"/>
        <v>n/a</v>
      </c>
      <c r="AW70" s="10" t="str">
        <f t="shared" si="85"/>
        <v>n/a</v>
      </c>
      <c r="AX70" s="10" t="str">
        <f t="shared" si="85"/>
        <v>n/a</v>
      </c>
      <c r="AY70" s="10" t="str">
        <f t="shared" si="85"/>
        <v>n/a</v>
      </c>
      <c r="AZ70" s="10" t="str">
        <f t="shared" si="85"/>
        <v>n/a</v>
      </c>
      <c r="BA70" s="10" t="str">
        <f t="shared" si="85"/>
        <v>n/a</v>
      </c>
      <c r="BB70" s="10" t="str">
        <f t="shared" si="85"/>
        <v>n/a</v>
      </c>
      <c r="BC70" s="10" t="str">
        <f t="shared" si="85"/>
        <v>n/a</v>
      </c>
      <c r="BD70" s="10" t="str">
        <f t="shared" si="85"/>
        <v>n/a</v>
      </c>
      <c r="BE70" s="10" t="str">
        <f t="shared" si="85"/>
        <v>n/a</v>
      </c>
      <c r="BF70" s="10" t="str">
        <f t="shared" si="85"/>
        <v>n/a</v>
      </c>
      <c r="BG70" s="10" t="str">
        <f t="shared" si="85"/>
        <v>n/a</v>
      </c>
      <c r="BH70" s="10" t="str">
        <f t="shared" si="85"/>
        <v>n/a</v>
      </c>
      <c r="BI70" s="10" t="str">
        <f t="shared" si="85"/>
        <v>n/a</v>
      </c>
      <c r="BJ70" s="10" t="str">
        <f t="shared" si="85"/>
        <v>n/a</v>
      </c>
      <c r="BK70" s="10" t="str">
        <f t="shared" si="85"/>
        <v>n/a</v>
      </c>
      <c r="BL70" s="10" t="str">
        <f t="shared" si="85"/>
        <v>n/a</v>
      </c>
      <c r="BM70" s="10" t="str">
        <f t="shared" si="85"/>
        <v>n/a</v>
      </c>
      <c r="BN70" s="10" t="str">
        <f t="shared" si="85"/>
        <v>n/a</v>
      </c>
      <c r="BO70" s="10" t="str">
        <f t="shared" si="85"/>
        <v>n/a</v>
      </c>
      <c r="BP70" s="10" t="str">
        <f t="shared" si="85"/>
        <v>n/a</v>
      </c>
      <c r="BQ70" s="10" t="str">
        <f t="shared" ref="BQ70:EB70" si="86">IFERROR((((BQ68/BP68)^4-1)*100)*(BP66/BQ24), "n/a")</f>
        <v>n/a</v>
      </c>
      <c r="BR70" s="10" t="str">
        <f t="shared" si="86"/>
        <v>n/a</v>
      </c>
      <c r="BS70" s="10" t="str">
        <f t="shared" si="86"/>
        <v>n/a</v>
      </c>
      <c r="BT70" s="10" t="str">
        <f t="shared" si="86"/>
        <v>n/a</v>
      </c>
      <c r="BU70" s="10" t="str">
        <f t="shared" si="86"/>
        <v>n/a</v>
      </c>
      <c r="BV70" s="10" t="str">
        <f t="shared" si="86"/>
        <v>n/a</v>
      </c>
      <c r="BW70" s="10" t="str">
        <f t="shared" si="86"/>
        <v>n/a</v>
      </c>
      <c r="BX70" s="10" t="str">
        <f t="shared" si="86"/>
        <v>n/a</v>
      </c>
      <c r="BY70" s="10" t="str">
        <f t="shared" si="86"/>
        <v>n/a</v>
      </c>
      <c r="BZ70" s="10" t="str">
        <f t="shared" si="86"/>
        <v>n/a</v>
      </c>
      <c r="CA70" s="10" t="str">
        <f t="shared" si="86"/>
        <v>n/a</v>
      </c>
      <c r="CB70" s="10" t="str">
        <f t="shared" si="86"/>
        <v>n/a</v>
      </c>
      <c r="CC70" s="10" t="str">
        <f t="shared" si="86"/>
        <v>n/a</v>
      </c>
      <c r="CD70" s="10" t="str">
        <f t="shared" si="86"/>
        <v>n/a</v>
      </c>
      <c r="CE70" s="10" t="str">
        <f t="shared" si="86"/>
        <v>n/a</v>
      </c>
      <c r="CF70" s="10" t="str">
        <f t="shared" si="86"/>
        <v>n/a</v>
      </c>
      <c r="CG70" s="10" t="str">
        <f t="shared" si="86"/>
        <v>n/a</v>
      </c>
      <c r="CH70" s="10" t="str">
        <f t="shared" si="86"/>
        <v>n/a</v>
      </c>
      <c r="CI70" s="10" t="str">
        <f t="shared" si="86"/>
        <v>n/a</v>
      </c>
      <c r="CJ70" s="10" t="str">
        <f t="shared" si="86"/>
        <v>n/a</v>
      </c>
      <c r="CK70" s="10" t="str">
        <f t="shared" si="86"/>
        <v>n/a</v>
      </c>
      <c r="CL70" s="10" t="str">
        <f t="shared" si="86"/>
        <v>n/a</v>
      </c>
      <c r="CM70" s="10" t="str">
        <f t="shared" si="86"/>
        <v>n/a</v>
      </c>
      <c r="CN70" s="10" t="str">
        <f t="shared" si="86"/>
        <v>n/a</v>
      </c>
      <c r="CO70" s="10" t="str">
        <f t="shared" si="86"/>
        <v>n/a</v>
      </c>
      <c r="CP70" s="10" t="str">
        <f t="shared" si="86"/>
        <v>n/a</v>
      </c>
      <c r="CQ70" s="10" t="str">
        <f t="shared" si="86"/>
        <v>n/a</v>
      </c>
      <c r="CR70" s="10" t="str">
        <f t="shared" si="86"/>
        <v>n/a</v>
      </c>
      <c r="CS70" s="10" t="str">
        <f t="shared" si="86"/>
        <v>n/a</v>
      </c>
      <c r="CT70" s="10" t="str">
        <f t="shared" si="86"/>
        <v>n/a</v>
      </c>
      <c r="CU70" s="10" t="str">
        <f t="shared" si="86"/>
        <v>n/a</v>
      </c>
      <c r="CV70" s="10" t="str">
        <f t="shared" si="86"/>
        <v>n/a</v>
      </c>
      <c r="CW70" s="10" t="str">
        <f t="shared" si="86"/>
        <v>n/a</v>
      </c>
      <c r="CX70" s="10" t="str">
        <f t="shared" si="86"/>
        <v>n/a</v>
      </c>
      <c r="CY70" s="10" t="str">
        <f t="shared" si="86"/>
        <v>n/a</v>
      </c>
      <c r="CZ70" s="10" t="str">
        <f t="shared" si="86"/>
        <v>n/a</v>
      </c>
      <c r="DA70" s="10" t="str">
        <f t="shared" si="86"/>
        <v>n/a</v>
      </c>
      <c r="DB70" s="10" t="str">
        <f t="shared" si="86"/>
        <v>n/a</v>
      </c>
      <c r="DC70" s="10" t="str">
        <f t="shared" si="86"/>
        <v>n/a</v>
      </c>
      <c r="DD70" s="10" t="str">
        <f t="shared" si="86"/>
        <v>n/a</v>
      </c>
      <c r="DE70" s="10" t="str">
        <f t="shared" si="86"/>
        <v>n/a</v>
      </c>
      <c r="DF70" s="10" t="str">
        <f t="shared" si="86"/>
        <v>n/a</v>
      </c>
      <c r="DG70" s="10" t="str">
        <f t="shared" si="86"/>
        <v>n/a</v>
      </c>
      <c r="DH70" s="10" t="str">
        <f t="shared" si="86"/>
        <v>n/a</v>
      </c>
      <c r="DI70" s="10" t="str">
        <f t="shared" si="86"/>
        <v>n/a</v>
      </c>
      <c r="DJ70" s="10" t="str">
        <f t="shared" si="86"/>
        <v>n/a</v>
      </c>
      <c r="DK70" s="10" t="str">
        <f t="shared" si="86"/>
        <v>n/a</v>
      </c>
      <c r="DL70" s="10" t="str">
        <f t="shared" si="86"/>
        <v>n/a</v>
      </c>
      <c r="DM70" s="10" t="str">
        <f t="shared" si="86"/>
        <v>n/a</v>
      </c>
      <c r="DN70" s="10" t="str">
        <f t="shared" si="86"/>
        <v>n/a</v>
      </c>
      <c r="DO70" s="10" t="str">
        <f t="shared" si="86"/>
        <v>n/a</v>
      </c>
      <c r="DP70" s="10" t="str">
        <f t="shared" si="86"/>
        <v>n/a</v>
      </c>
      <c r="DQ70" s="10" t="str">
        <f t="shared" si="86"/>
        <v>n/a</v>
      </c>
      <c r="DR70" s="10" t="str">
        <f t="shared" si="86"/>
        <v>n/a</v>
      </c>
      <c r="DS70" s="10" t="str">
        <f t="shared" si="86"/>
        <v>n/a</v>
      </c>
      <c r="DT70" s="10" t="str">
        <f t="shared" si="86"/>
        <v>n/a</v>
      </c>
      <c r="DU70" s="10" t="str">
        <f t="shared" si="86"/>
        <v>n/a</v>
      </c>
      <c r="DV70" s="10" t="str">
        <f t="shared" si="86"/>
        <v>n/a</v>
      </c>
      <c r="DW70" s="10" t="str">
        <f t="shared" si="86"/>
        <v>n/a</v>
      </c>
      <c r="DX70" s="10" t="str">
        <f t="shared" si="86"/>
        <v>n/a</v>
      </c>
      <c r="DY70" s="10" t="str">
        <f t="shared" si="86"/>
        <v>n/a</v>
      </c>
      <c r="DZ70" s="10" t="str">
        <f t="shared" si="86"/>
        <v>n/a</v>
      </c>
      <c r="EA70" s="10" t="str">
        <f t="shared" si="86"/>
        <v>n/a</v>
      </c>
      <c r="EB70" s="10" t="str">
        <f t="shared" si="86"/>
        <v>n/a</v>
      </c>
      <c r="EC70" s="10" t="str">
        <f t="shared" ref="EC70:GN70" si="87">IFERROR((((EC68/EB68)^4-1)*100)*(EB66/EC24), "n/a")</f>
        <v>n/a</v>
      </c>
      <c r="ED70" s="10" t="str">
        <f t="shared" si="87"/>
        <v>n/a</v>
      </c>
      <c r="EE70" s="10" t="str">
        <f t="shared" si="87"/>
        <v>n/a</v>
      </c>
      <c r="EF70" s="10" t="str">
        <f t="shared" si="87"/>
        <v>n/a</v>
      </c>
      <c r="EG70" s="10" t="str">
        <f t="shared" si="87"/>
        <v>n/a</v>
      </c>
      <c r="EH70" s="10" t="str">
        <f t="shared" si="87"/>
        <v>n/a</v>
      </c>
      <c r="EI70" s="10" t="str">
        <f t="shared" si="87"/>
        <v>n/a</v>
      </c>
      <c r="EJ70" s="10" t="str">
        <f t="shared" si="87"/>
        <v>n/a</v>
      </c>
      <c r="EK70" s="10" t="str">
        <f t="shared" si="87"/>
        <v>n/a</v>
      </c>
      <c r="EL70" s="10" t="str">
        <f t="shared" si="87"/>
        <v>n/a</v>
      </c>
      <c r="EM70" s="10" t="str">
        <f t="shared" si="87"/>
        <v>n/a</v>
      </c>
      <c r="EN70" s="10" t="str">
        <f t="shared" si="87"/>
        <v>n/a</v>
      </c>
      <c r="EO70" s="10" t="str">
        <f t="shared" si="87"/>
        <v>n/a</v>
      </c>
      <c r="EP70" s="10" t="str">
        <f t="shared" si="87"/>
        <v>n/a</v>
      </c>
      <c r="EQ70" s="10" t="str">
        <f t="shared" si="87"/>
        <v>n/a</v>
      </c>
      <c r="ER70" s="10" t="str">
        <f t="shared" si="87"/>
        <v>n/a</v>
      </c>
      <c r="ES70" s="10" t="str">
        <f t="shared" si="87"/>
        <v>n/a</v>
      </c>
      <c r="ET70" s="10" t="str">
        <f t="shared" si="87"/>
        <v>n/a</v>
      </c>
      <c r="EU70" s="10" t="str">
        <f t="shared" si="87"/>
        <v>n/a</v>
      </c>
      <c r="EV70" s="10" t="str">
        <f t="shared" si="87"/>
        <v>n/a</v>
      </c>
      <c r="EW70" s="10" t="str">
        <f t="shared" si="87"/>
        <v>n/a</v>
      </c>
      <c r="EX70" s="10" t="str">
        <f t="shared" si="87"/>
        <v>n/a</v>
      </c>
      <c r="EY70" s="10" t="str">
        <f t="shared" si="87"/>
        <v>n/a</v>
      </c>
      <c r="EZ70" s="10" t="str">
        <f t="shared" si="87"/>
        <v>n/a</v>
      </c>
      <c r="FA70" s="10" t="str">
        <f t="shared" si="87"/>
        <v>n/a</v>
      </c>
      <c r="FB70" s="10" t="str">
        <f t="shared" si="87"/>
        <v>n/a</v>
      </c>
      <c r="FC70" s="10" t="str">
        <f t="shared" si="87"/>
        <v>n/a</v>
      </c>
      <c r="FD70" s="10" t="str">
        <f t="shared" si="87"/>
        <v>n/a</v>
      </c>
      <c r="FE70" s="10" t="str">
        <f t="shared" si="87"/>
        <v>n/a</v>
      </c>
      <c r="FF70" s="10" t="str">
        <f t="shared" si="87"/>
        <v>n/a</v>
      </c>
      <c r="FG70" s="10" t="str">
        <f t="shared" si="87"/>
        <v>n/a</v>
      </c>
      <c r="FH70" s="10" t="str">
        <f t="shared" si="87"/>
        <v>n/a</v>
      </c>
      <c r="FI70" s="10" t="str">
        <f t="shared" si="87"/>
        <v>n/a</v>
      </c>
      <c r="FJ70" s="10" t="str">
        <f t="shared" si="87"/>
        <v>n/a</v>
      </c>
      <c r="FK70" s="10" t="str">
        <f t="shared" si="87"/>
        <v>n/a</v>
      </c>
      <c r="FL70" s="10" t="str">
        <f t="shared" si="87"/>
        <v>n/a</v>
      </c>
      <c r="FM70" s="10" t="str">
        <f t="shared" si="87"/>
        <v>n/a</v>
      </c>
      <c r="FN70" s="10" t="str">
        <f t="shared" si="87"/>
        <v>n/a</v>
      </c>
      <c r="FO70" s="10" t="str">
        <f t="shared" si="87"/>
        <v>n/a</v>
      </c>
      <c r="FP70" s="10" t="str">
        <f t="shared" si="87"/>
        <v>n/a</v>
      </c>
      <c r="FQ70" s="10" t="str">
        <f t="shared" si="87"/>
        <v>n/a</v>
      </c>
      <c r="FR70" s="10" t="str">
        <f t="shared" si="87"/>
        <v>n/a</v>
      </c>
      <c r="FS70" s="10" t="str">
        <f t="shared" si="87"/>
        <v>n/a</v>
      </c>
      <c r="FT70" s="10" t="str">
        <f t="shared" si="87"/>
        <v>n/a</v>
      </c>
      <c r="FU70" s="10" t="str">
        <f t="shared" si="87"/>
        <v>n/a</v>
      </c>
      <c r="FV70" s="10" t="str">
        <f t="shared" si="87"/>
        <v>n/a</v>
      </c>
      <c r="FW70" s="10" t="str">
        <f t="shared" si="87"/>
        <v>n/a</v>
      </c>
      <c r="FX70" s="10" t="str">
        <f t="shared" si="87"/>
        <v>n/a</v>
      </c>
      <c r="FY70" s="10" t="str">
        <f t="shared" si="87"/>
        <v>n/a</v>
      </c>
      <c r="FZ70" s="10" t="str">
        <f t="shared" si="87"/>
        <v>n/a</v>
      </c>
      <c r="GA70" s="10" t="str">
        <f t="shared" si="87"/>
        <v>n/a</v>
      </c>
      <c r="GB70" s="10" t="str">
        <f t="shared" si="87"/>
        <v>n/a</v>
      </c>
      <c r="GC70" s="10" t="str">
        <f t="shared" si="87"/>
        <v>n/a</v>
      </c>
      <c r="GD70" s="10" t="str">
        <f>IFERROR((((GD68/GC68)^4-1)*100)*(GC66/GD24), "n/a")</f>
        <v>n/a</v>
      </c>
      <c r="GE70" s="10" t="str">
        <f t="shared" si="87"/>
        <v>n/a</v>
      </c>
      <c r="GF70" s="10" t="str">
        <f t="shared" si="87"/>
        <v>n/a</v>
      </c>
      <c r="GG70" s="10" t="str">
        <f t="shared" si="87"/>
        <v>n/a</v>
      </c>
      <c r="GH70" s="10" t="str">
        <f t="shared" si="87"/>
        <v>n/a</v>
      </c>
      <c r="GI70" s="10" t="str">
        <f t="shared" si="87"/>
        <v>n/a</v>
      </c>
      <c r="GJ70" s="10" t="str">
        <f t="shared" si="87"/>
        <v>n/a</v>
      </c>
      <c r="GK70" s="10" t="str">
        <f t="shared" si="87"/>
        <v>n/a</v>
      </c>
      <c r="GL70" s="10" t="str">
        <f t="shared" si="87"/>
        <v>n/a</v>
      </c>
      <c r="GM70" s="10" t="str">
        <f t="shared" si="87"/>
        <v>n/a</v>
      </c>
      <c r="GN70" s="10" t="str">
        <f t="shared" si="87"/>
        <v>n/a</v>
      </c>
      <c r="GO70" s="10" t="str">
        <f t="shared" ref="GO70:GV70" si="88">IFERROR((((GO68/GN68)^4-1)*100)*(GN66/GO24), "n/a")</f>
        <v>n/a</v>
      </c>
      <c r="GP70" s="10" t="str">
        <f t="shared" si="88"/>
        <v>n/a</v>
      </c>
      <c r="GQ70" s="10" t="str">
        <f t="shared" si="88"/>
        <v>n/a</v>
      </c>
      <c r="GR70" s="10" t="str">
        <f t="shared" si="88"/>
        <v>n/a</v>
      </c>
      <c r="GS70" s="10" t="str">
        <f t="shared" si="88"/>
        <v>n/a</v>
      </c>
      <c r="GT70" s="10" t="str">
        <f t="shared" si="88"/>
        <v>n/a</v>
      </c>
      <c r="GU70" s="10" t="str">
        <f t="shared" si="88"/>
        <v>n/a</v>
      </c>
      <c r="GV70" s="10" t="str">
        <f t="shared" si="88"/>
        <v>n/a</v>
      </c>
    </row>
    <row r="71" spans="1:204">
      <c r="B71" s="26" t="s">
        <v>714</v>
      </c>
      <c r="C71" s="10" t="str">
        <f>IFERROR((((C69/B69)-1)*100)*(B67/C24), "n/a")</f>
        <v>n/a</v>
      </c>
      <c r="D71" s="10" t="str">
        <f>IFERROR((((D69/C69)^4-1)*100)*(C67/D24), "n/a")</f>
        <v>n/a</v>
      </c>
      <c r="E71" s="10" t="str">
        <f t="shared" ref="E71:BP71" si="89">IFERROR((((E69/D69)^4-1)*100)*(D67/E24), "n/a")</f>
        <v>n/a</v>
      </c>
      <c r="F71" s="10" t="str">
        <f t="shared" si="89"/>
        <v>n/a</v>
      </c>
      <c r="G71" s="10" t="str">
        <f t="shared" si="89"/>
        <v>n/a</v>
      </c>
      <c r="H71" s="10" t="str">
        <f t="shared" si="89"/>
        <v>n/a</v>
      </c>
      <c r="I71" s="10" t="str">
        <f t="shared" si="89"/>
        <v>n/a</v>
      </c>
      <c r="J71" s="10" t="str">
        <f t="shared" si="89"/>
        <v>n/a</v>
      </c>
      <c r="K71" s="10" t="str">
        <f t="shared" si="89"/>
        <v>n/a</v>
      </c>
      <c r="L71" s="10" t="str">
        <f t="shared" si="89"/>
        <v>n/a</v>
      </c>
      <c r="M71" s="10" t="str">
        <f t="shared" si="89"/>
        <v>n/a</v>
      </c>
      <c r="N71" s="10" t="str">
        <f t="shared" si="89"/>
        <v>n/a</v>
      </c>
      <c r="O71" s="10" t="str">
        <f t="shared" si="89"/>
        <v>n/a</v>
      </c>
      <c r="P71" s="10" t="str">
        <f t="shared" si="89"/>
        <v>n/a</v>
      </c>
      <c r="Q71" s="10" t="str">
        <f t="shared" si="89"/>
        <v>n/a</v>
      </c>
      <c r="R71" s="10" t="str">
        <f t="shared" si="89"/>
        <v>n/a</v>
      </c>
      <c r="S71" s="10" t="str">
        <f t="shared" si="89"/>
        <v>n/a</v>
      </c>
      <c r="T71" s="10" t="str">
        <f t="shared" si="89"/>
        <v>n/a</v>
      </c>
      <c r="U71" s="10" t="str">
        <f t="shared" si="89"/>
        <v>n/a</v>
      </c>
      <c r="V71" s="10" t="str">
        <f t="shared" si="89"/>
        <v>n/a</v>
      </c>
      <c r="W71" s="10" t="str">
        <f t="shared" si="89"/>
        <v>n/a</v>
      </c>
      <c r="X71" s="10" t="str">
        <f t="shared" si="89"/>
        <v>n/a</v>
      </c>
      <c r="Y71" s="10" t="str">
        <f t="shared" si="89"/>
        <v>n/a</v>
      </c>
      <c r="Z71" s="10" t="str">
        <f t="shared" si="89"/>
        <v>n/a</v>
      </c>
      <c r="AA71" s="10" t="str">
        <f t="shared" si="89"/>
        <v>n/a</v>
      </c>
      <c r="AB71" s="10" t="str">
        <f t="shared" si="89"/>
        <v>n/a</v>
      </c>
      <c r="AC71" s="10" t="str">
        <f t="shared" si="89"/>
        <v>n/a</v>
      </c>
      <c r="AD71" s="10" t="str">
        <f t="shared" si="89"/>
        <v>n/a</v>
      </c>
      <c r="AE71" s="10" t="str">
        <f t="shared" si="89"/>
        <v>n/a</v>
      </c>
      <c r="AF71" s="10" t="str">
        <f t="shared" si="89"/>
        <v>n/a</v>
      </c>
      <c r="AG71" s="10" t="str">
        <f t="shared" si="89"/>
        <v>n/a</v>
      </c>
      <c r="AH71" s="10" t="str">
        <f t="shared" si="89"/>
        <v>n/a</v>
      </c>
      <c r="AI71" s="10" t="str">
        <f t="shared" si="89"/>
        <v>n/a</v>
      </c>
      <c r="AJ71" s="10" t="str">
        <f t="shared" si="89"/>
        <v>n/a</v>
      </c>
      <c r="AK71" s="10" t="str">
        <f t="shared" si="89"/>
        <v>n/a</v>
      </c>
      <c r="AL71" s="10" t="str">
        <f t="shared" si="89"/>
        <v>n/a</v>
      </c>
      <c r="AM71" s="10" t="str">
        <f t="shared" si="89"/>
        <v>n/a</v>
      </c>
      <c r="AN71" s="10" t="str">
        <f t="shared" si="89"/>
        <v>n/a</v>
      </c>
      <c r="AO71" s="10" t="str">
        <f t="shared" si="89"/>
        <v>n/a</v>
      </c>
      <c r="AP71" s="10" t="str">
        <f t="shared" si="89"/>
        <v>n/a</v>
      </c>
      <c r="AQ71" s="10" t="str">
        <f t="shared" si="89"/>
        <v>n/a</v>
      </c>
      <c r="AR71" s="10" t="str">
        <f t="shared" si="89"/>
        <v>n/a</v>
      </c>
      <c r="AS71" s="10" t="str">
        <f t="shared" si="89"/>
        <v>n/a</v>
      </c>
      <c r="AT71" s="10" t="str">
        <f t="shared" si="89"/>
        <v>n/a</v>
      </c>
      <c r="AU71" s="10" t="str">
        <f t="shared" si="89"/>
        <v>n/a</v>
      </c>
      <c r="AV71" s="10" t="str">
        <f t="shared" si="89"/>
        <v>n/a</v>
      </c>
      <c r="AW71" s="10" t="str">
        <f t="shared" si="89"/>
        <v>n/a</v>
      </c>
      <c r="AX71" s="10" t="str">
        <f t="shared" si="89"/>
        <v>n/a</v>
      </c>
      <c r="AY71" s="10" t="str">
        <f t="shared" si="89"/>
        <v>n/a</v>
      </c>
      <c r="AZ71" s="10" t="str">
        <f t="shared" si="89"/>
        <v>n/a</v>
      </c>
      <c r="BA71" s="10" t="str">
        <f t="shared" si="89"/>
        <v>n/a</v>
      </c>
      <c r="BB71" s="10" t="str">
        <f t="shared" si="89"/>
        <v>n/a</v>
      </c>
      <c r="BC71" s="10" t="str">
        <f t="shared" si="89"/>
        <v>n/a</v>
      </c>
      <c r="BD71" s="10" t="str">
        <f t="shared" si="89"/>
        <v>n/a</v>
      </c>
      <c r="BE71" s="10" t="str">
        <f t="shared" si="89"/>
        <v>n/a</v>
      </c>
      <c r="BF71" s="10" t="str">
        <f t="shared" si="89"/>
        <v>n/a</v>
      </c>
      <c r="BG71" s="10" t="str">
        <f t="shared" si="89"/>
        <v>n/a</v>
      </c>
      <c r="BH71" s="10" t="str">
        <f t="shared" si="89"/>
        <v>n/a</v>
      </c>
      <c r="BI71" s="10" t="str">
        <f t="shared" si="89"/>
        <v>n/a</v>
      </c>
      <c r="BJ71" s="10" t="str">
        <f t="shared" si="89"/>
        <v>n/a</v>
      </c>
      <c r="BK71" s="10" t="str">
        <f t="shared" si="89"/>
        <v>n/a</v>
      </c>
      <c r="BL71" s="10" t="str">
        <f t="shared" si="89"/>
        <v>n/a</v>
      </c>
      <c r="BM71" s="10" t="str">
        <f t="shared" si="89"/>
        <v>n/a</v>
      </c>
      <c r="BN71" s="10" t="str">
        <f t="shared" si="89"/>
        <v>n/a</v>
      </c>
      <c r="BO71" s="10" t="str">
        <f t="shared" si="89"/>
        <v>n/a</v>
      </c>
      <c r="BP71" s="10" t="str">
        <f t="shared" si="89"/>
        <v>n/a</v>
      </c>
      <c r="BQ71" s="10" t="str">
        <f t="shared" ref="BQ71:EB71" si="90">IFERROR((((BQ69/BP69)^4-1)*100)*(BP67/BQ24), "n/a")</f>
        <v>n/a</v>
      </c>
      <c r="BR71" s="10" t="str">
        <f t="shared" si="90"/>
        <v>n/a</v>
      </c>
      <c r="BS71" s="10" t="str">
        <f t="shared" si="90"/>
        <v>n/a</v>
      </c>
      <c r="BT71" s="10" t="str">
        <f t="shared" si="90"/>
        <v>n/a</v>
      </c>
      <c r="BU71" s="10" t="str">
        <f t="shared" si="90"/>
        <v>n/a</v>
      </c>
      <c r="BV71" s="10" t="str">
        <f t="shared" si="90"/>
        <v>n/a</v>
      </c>
      <c r="BW71" s="10" t="str">
        <f t="shared" si="90"/>
        <v>n/a</v>
      </c>
      <c r="BX71" s="10" t="str">
        <f t="shared" si="90"/>
        <v>n/a</v>
      </c>
      <c r="BY71" s="10" t="str">
        <f t="shared" si="90"/>
        <v>n/a</v>
      </c>
      <c r="BZ71" s="10" t="str">
        <f t="shared" si="90"/>
        <v>n/a</v>
      </c>
      <c r="CA71" s="10" t="str">
        <f t="shared" si="90"/>
        <v>n/a</v>
      </c>
      <c r="CB71" s="10" t="str">
        <f t="shared" si="90"/>
        <v>n/a</v>
      </c>
      <c r="CC71" s="10" t="str">
        <f t="shared" si="90"/>
        <v>n/a</v>
      </c>
      <c r="CD71" s="10" t="str">
        <f t="shared" si="90"/>
        <v>n/a</v>
      </c>
      <c r="CE71" s="10" t="str">
        <f t="shared" si="90"/>
        <v>n/a</v>
      </c>
      <c r="CF71" s="10" t="str">
        <f t="shared" si="90"/>
        <v>n/a</v>
      </c>
      <c r="CG71" s="10" t="str">
        <f t="shared" si="90"/>
        <v>n/a</v>
      </c>
      <c r="CH71" s="10" t="str">
        <f t="shared" si="90"/>
        <v>n/a</v>
      </c>
      <c r="CI71" s="10" t="str">
        <f t="shared" si="90"/>
        <v>n/a</v>
      </c>
      <c r="CJ71" s="10" t="str">
        <f t="shared" si="90"/>
        <v>n/a</v>
      </c>
      <c r="CK71" s="10" t="str">
        <f t="shared" si="90"/>
        <v>n/a</v>
      </c>
      <c r="CL71" s="10" t="str">
        <f t="shared" si="90"/>
        <v>n/a</v>
      </c>
      <c r="CM71" s="10" t="str">
        <f t="shared" si="90"/>
        <v>n/a</v>
      </c>
      <c r="CN71" s="10" t="str">
        <f t="shared" si="90"/>
        <v>n/a</v>
      </c>
      <c r="CO71" s="10" t="str">
        <f t="shared" si="90"/>
        <v>n/a</v>
      </c>
      <c r="CP71" s="10" t="str">
        <f t="shared" si="90"/>
        <v>n/a</v>
      </c>
      <c r="CQ71" s="10" t="str">
        <f t="shared" si="90"/>
        <v>n/a</v>
      </c>
      <c r="CR71" s="10" t="str">
        <f t="shared" si="90"/>
        <v>n/a</v>
      </c>
      <c r="CS71" s="10" t="str">
        <f t="shared" si="90"/>
        <v>n/a</v>
      </c>
      <c r="CT71" s="10" t="str">
        <f t="shared" si="90"/>
        <v>n/a</v>
      </c>
      <c r="CU71" s="10" t="str">
        <f t="shared" si="90"/>
        <v>n/a</v>
      </c>
      <c r="CV71" s="10" t="str">
        <f t="shared" si="90"/>
        <v>n/a</v>
      </c>
      <c r="CW71" s="10" t="str">
        <f t="shared" si="90"/>
        <v>n/a</v>
      </c>
      <c r="CX71" s="10" t="str">
        <f t="shared" si="90"/>
        <v>n/a</v>
      </c>
      <c r="CY71" s="10" t="str">
        <f t="shared" si="90"/>
        <v>n/a</v>
      </c>
      <c r="CZ71" s="10" t="str">
        <f t="shared" si="90"/>
        <v>n/a</v>
      </c>
      <c r="DA71" s="10" t="str">
        <f t="shared" si="90"/>
        <v>n/a</v>
      </c>
      <c r="DB71" s="10" t="str">
        <f t="shared" si="90"/>
        <v>n/a</v>
      </c>
      <c r="DC71" s="10" t="str">
        <f t="shared" si="90"/>
        <v>n/a</v>
      </c>
      <c r="DD71" s="10" t="str">
        <f t="shared" si="90"/>
        <v>n/a</v>
      </c>
      <c r="DE71" s="10" t="str">
        <f t="shared" si="90"/>
        <v>n/a</v>
      </c>
      <c r="DF71" s="10" t="str">
        <f t="shared" si="90"/>
        <v>n/a</v>
      </c>
      <c r="DG71" s="10" t="str">
        <f t="shared" si="90"/>
        <v>n/a</v>
      </c>
      <c r="DH71" s="10" t="str">
        <f t="shared" si="90"/>
        <v>n/a</v>
      </c>
      <c r="DI71" s="10" t="str">
        <f t="shared" si="90"/>
        <v>n/a</v>
      </c>
      <c r="DJ71" s="10" t="str">
        <f t="shared" si="90"/>
        <v>n/a</v>
      </c>
      <c r="DK71" s="10" t="str">
        <f t="shared" si="90"/>
        <v>n/a</v>
      </c>
      <c r="DL71" s="10" t="str">
        <f t="shared" si="90"/>
        <v>n/a</v>
      </c>
      <c r="DM71" s="10" t="str">
        <f t="shared" si="90"/>
        <v>n/a</v>
      </c>
      <c r="DN71" s="10" t="str">
        <f t="shared" si="90"/>
        <v>n/a</v>
      </c>
      <c r="DO71" s="10" t="str">
        <f t="shared" si="90"/>
        <v>n/a</v>
      </c>
      <c r="DP71" s="10" t="str">
        <f t="shared" si="90"/>
        <v>n/a</v>
      </c>
      <c r="DQ71" s="10" t="str">
        <f t="shared" si="90"/>
        <v>n/a</v>
      </c>
      <c r="DR71" s="10" t="str">
        <f t="shared" si="90"/>
        <v>n/a</v>
      </c>
      <c r="DS71" s="10" t="str">
        <f t="shared" si="90"/>
        <v>n/a</v>
      </c>
      <c r="DT71" s="10" t="str">
        <f t="shared" si="90"/>
        <v>n/a</v>
      </c>
      <c r="DU71" s="10" t="str">
        <f t="shared" si="90"/>
        <v>n/a</v>
      </c>
      <c r="DV71" s="10" t="str">
        <f t="shared" si="90"/>
        <v>n/a</v>
      </c>
      <c r="DW71" s="10" t="str">
        <f t="shared" si="90"/>
        <v>n/a</v>
      </c>
      <c r="DX71" s="10" t="str">
        <f t="shared" si="90"/>
        <v>n/a</v>
      </c>
      <c r="DY71" s="10" t="str">
        <f t="shared" si="90"/>
        <v>n/a</v>
      </c>
      <c r="DZ71" s="10" t="str">
        <f t="shared" si="90"/>
        <v>n/a</v>
      </c>
      <c r="EA71" s="10" t="str">
        <f t="shared" si="90"/>
        <v>n/a</v>
      </c>
      <c r="EB71" s="10" t="str">
        <f t="shared" si="90"/>
        <v>n/a</v>
      </c>
      <c r="EC71" s="10" t="str">
        <f t="shared" ref="EC71:GN71" si="91">IFERROR((((EC69/EB69)^4-1)*100)*(EB67/EC24), "n/a")</f>
        <v>n/a</v>
      </c>
      <c r="ED71" s="10" t="str">
        <f t="shared" si="91"/>
        <v>n/a</v>
      </c>
      <c r="EE71" s="10" t="str">
        <f t="shared" si="91"/>
        <v>n/a</v>
      </c>
      <c r="EF71" s="10" t="str">
        <f t="shared" si="91"/>
        <v>n/a</v>
      </c>
      <c r="EG71" s="10" t="str">
        <f t="shared" si="91"/>
        <v>n/a</v>
      </c>
      <c r="EH71" s="10" t="str">
        <f t="shared" si="91"/>
        <v>n/a</v>
      </c>
      <c r="EI71" s="10" t="str">
        <f t="shared" si="91"/>
        <v>n/a</v>
      </c>
      <c r="EJ71" s="10" t="str">
        <f t="shared" si="91"/>
        <v>n/a</v>
      </c>
      <c r="EK71" s="10" t="str">
        <f t="shared" si="91"/>
        <v>n/a</v>
      </c>
      <c r="EL71" s="10" t="str">
        <f t="shared" si="91"/>
        <v>n/a</v>
      </c>
      <c r="EM71" s="10" t="str">
        <f t="shared" si="91"/>
        <v>n/a</v>
      </c>
      <c r="EN71" s="10" t="str">
        <f t="shared" si="91"/>
        <v>n/a</v>
      </c>
      <c r="EO71" s="10" t="str">
        <f t="shared" si="91"/>
        <v>n/a</v>
      </c>
      <c r="EP71" s="10" t="str">
        <f t="shared" si="91"/>
        <v>n/a</v>
      </c>
      <c r="EQ71" s="10" t="str">
        <f t="shared" si="91"/>
        <v>n/a</v>
      </c>
      <c r="ER71" s="10" t="str">
        <f t="shared" si="91"/>
        <v>n/a</v>
      </c>
      <c r="ES71" s="10" t="str">
        <f t="shared" si="91"/>
        <v>n/a</v>
      </c>
      <c r="ET71" s="10" t="str">
        <f t="shared" si="91"/>
        <v>n/a</v>
      </c>
      <c r="EU71" s="10" t="str">
        <f t="shared" si="91"/>
        <v>n/a</v>
      </c>
      <c r="EV71" s="10" t="str">
        <f t="shared" si="91"/>
        <v>n/a</v>
      </c>
      <c r="EW71" s="10" t="str">
        <f t="shared" si="91"/>
        <v>n/a</v>
      </c>
      <c r="EX71" s="10" t="str">
        <f t="shared" si="91"/>
        <v>n/a</v>
      </c>
      <c r="EY71" s="10" t="str">
        <f t="shared" si="91"/>
        <v>n/a</v>
      </c>
      <c r="EZ71" s="10" t="str">
        <f t="shared" si="91"/>
        <v>n/a</v>
      </c>
      <c r="FA71" s="10" t="str">
        <f t="shared" si="91"/>
        <v>n/a</v>
      </c>
      <c r="FB71" s="10" t="str">
        <f t="shared" si="91"/>
        <v>n/a</v>
      </c>
      <c r="FC71" s="10" t="str">
        <f t="shared" si="91"/>
        <v>n/a</v>
      </c>
      <c r="FD71" s="10" t="str">
        <f t="shared" si="91"/>
        <v>n/a</v>
      </c>
      <c r="FE71" s="10" t="str">
        <f t="shared" si="91"/>
        <v>n/a</v>
      </c>
      <c r="FF71" s="10" t="str">
        <f t="shared" si="91"/>
        <v>n/a</v>
      </c>
      <c r="FG71" s="10" t="str">
        <f t="shared" si="91"/>
        <v>n/a</v>
      </c>
      <c r="FH71" s="10" t="str">
        <f t="shared" si="91"/>
        <v>n/a</v>
      </c>
      <c r="FI71" s="10" t="str">
        <f t="shared" si="91"/>
        <v>n/a</v>
      </c>
      <c r="FJ71" s="10" t="str">
        <f t="shared" si="91"/>
        <v>n/a</v>
      </c>
      <c r="FK71" s="10" t="str">
        <f t="shared" si="91"/>
        <v>n/a</v>
      </c>
      <c r="FL71" s="10" t="str">
        <f t="shared" si="91"/>
        <v>n/a</v>
      </c>
      <c r="FM71" s="10" t="str">
        <f t="shared" si="91"/>
        <v>n/a</v>
      </c>
      <c r="FN71" s="10" t="str">
        <f t="shared" si="91"/>
        <v>n/a</v>
      </c>
      <c r="FO71" s="10" t="str">
        <f t="shared" si="91"/>
        <v>n/a</v>
      </c>
      <c r="FP71" s="10" t="str">
        <f t="shared" si="91"/>
        <v>n/a</v>
      </c>
      <c r="FQ71" s="10" t="str">
        <f t="shared" si="91"/>
        <v>n/a</v>
      </c>
      <c r="FR71" s="10" t="str">
        <f t="shared" si="91"/>
        <v>n/a</v>
      </c>
      <c r="FS71" s="10" t="str">
        <f t="shared" si="91"/>
        <v>n/a</v>
      </c>
      <c r="FT71" s="10" t="str">
        <f t="shared" si="91"/>
        <v>n/a</v>
      </c>
      <c r="FU71" s="10" t="str">
        <f t="shared" si="91"/>
        <v>n/a</v>
      </c>
      <c r="FV71" s="10" t="str">
        <f t="shared" si="91"/>
        <v>n/a</v>
      </c>
      <c r="FW71" s="10" t="str">
        <f t="shared" si="91"/>
        <v>n/a</v>
      </c>
      <c r="FX71" s="10" t="str">
        <f t="shared" si="91"/>
        <v>n/a</v>
      </c>
      <c r="FY71" s="10" t="str">
        <f t="shared" si="91"/>
        <v>n/a</v>
      </c>
      <c r="FZ71" s="10" t="str">
        <f t="shared" si="91"/>
        <v>n/a</v>
      </c>
      <c r="GA71" s="10" t="str">
        <f t="shared" si="91"/>
        <v>n/a</v>
      </c>
      <c r="GB71" s="10" t="str">
        <f t="shared" si="91"/>
        <v>n/a</v>
      </c>
      <c r="GC71" s="10" t="str">
        <f t="shared" si="91"/>
        <v>n/a</v>
      </c>
      <c r="GD71" s="10" t="str">
        <f t="shared" si="91"/>
        <v>n/a</v>
      </c>
      <c r="GE71" s="10" t="str">
        <f t="shared" si="91"/>
        <v>n/a</v>
      </c>
      <c r="GF71" s="10" t="str">
        <f t="shared" si="91"/>
        <v>n/a</v>
      </c>
      <c r="GG71" s="10" t="str">
        <f t="shared" si="91"/>
        <v>n/a</v>
      </c>
      <c r="GH71" s="10" t="str">
        <f t="shared" si="91"/>
        <v>n/a</v>
      </c>
      <c r="GI71" s="10" t="str">
        <f t="shared" si="91"/>
        <v>n/a</v>
      </c>
      <c r="GJ71" s="10" t="str">
        <f t="shared" si="91"/>
        <v>n/a</v>
      </c>
      <c r="GK71" s="10" t="str">
        <f t="shared" si="91"/>
        <v>n/a</v>
      </c>
      <c r="GL71" s="10" t="str">
        <f t="shared" si="91"/>
        <v>n/a</v>
      </c>
      <c r="GM71" s="10" t="str">
        <f t="shared" si="91"/>
        <v>n/a</v>
      </c>
      <c r="GN71" s="10" t="str">
        <f t="shared" si="91"/>
        <v>n/a</v>
      </c>
      <c r="GO71" s="10" t="str">
        <f t="shared" ref="GO71:GV71" si="92">IFERROR((((GO69/GN69)^4-1)*100)*(GN67/GO24), "n/a")</f>
        <v>n/a</v>
      </c>
      <c r="GP71" s="10" t="str">
        <f t="shared" si="92"/>
        <v>n/a</v>
      </c>
      <c r="GQ71" s="10" t="str">
        <f t="shared" si="92"/>
        <v>n/a</v>
      </c>
      <c r="GR71" s="10" t="str">
        <f t="shared" si="92"/>
        <v>n/a</v>
      </c>
      <c r="GS71" s="10" t="str">
        <f t="shared" si="92"/>
        <v>n/a</v>
      </c>
      <c r="GT71" s="10" t="str">
        <f t="shared" si="92"/>
        <v>n/a</v>
      </c>
      <c r="GU71" s="10" t="str">
        <f t="shared" si="92"/>
        <v>n/a</v>
      </c>
      <c r="GV71" s="10" t="str">
        <f t="shared" si="92"/>
        <v>n/a</v>
      </c>
    </row>
    <row r="72" spans="1:204" s="31" customFormat="1">
      <c r="A72" s="13" t="s">
        <v>242</v>
      </c>
      <c r="CE72" s="32"/>
      <c r="CF72" s="32"/>
      <c r="CG72" s="32"/>
      <c r="CH72" s="32"/>
      <c r="CI72" s="32"/>
      <c r="CJ72" s="32"/>
      <c r="CK72" s="32"/>
      <c r="CL72" s="32"/>
      <c r="CM72" s="32"/>
      <c r="CN72" s="32"/>
      <c r="CO72" s="32"/>
      <c r="CP72" s="32"/>
    </row>
    <row r="73" spans="1:204" s="6" customFormat="1">
      <c r="A73" s="6" t="s">
        <v>243</v>
      </c>
      <c r="B73" s="37" t="s">
        <v>337</v>
      </c>
      <c r="C73" s="6" t="e">
        <f t="shared" ref="C73" si="93">IF(ISTEXT(#REF!), "n/a", AVERAGE(#REF!))</f>
        <v>#REF!</v>
      </c>
      <c r="D73" s="6" t="str">
        <f t="shared" ref="D73:BO73" si="94">IF(ISTEXT(A59), "n/a", AVERAGE(A59:D59))</f>
        <v>n/a</v>
      </c>
      <c r="E73" s="6" t="str">
        <f t="shared" si="94"/>
        <v>n/a</v>
      </c>
      <c r="F73" s="6" t="str">
        <f t="shared" ca="1" si="94"/>
        <v>n/a</v>
      </c>
      <c r="G73" s="6" t="str">
        <f t="shared" ca="1" si="94"/>
        <v>n/a</v>
      </c>
      <c r="H73" s="6" t="str">
        <f t="shared" ca="1" si="94"/>
        <v>n/a</v>
      </c>
      <c r="I73" s="6" t="str">
        <f t="shared" ca="1" si="94"/>
        <v>n/a</v>
      </c>
      <c r="J73" s="6" t="str">
        <f t="shared" ca="1" si="94"/>
        <v>n/a</v>
      </c>
      <c r="K73" s="6" t="str">
        <f t="shared" ca="1" si="94"/>
        <v>n/a</v>
      </c>
      <c r="L73" s="6" t="str">
        <f t="shared" ca="1" si="94"/>
        <v>n/a</v>
      </c>
      <c r="M73" s="6" t="str">
        <f t="shared" ca="1" si="94"/>
        <v>n/a</v>
      </c>
      <c r="N73" s="6" t="str">
        <f t="shared" ca="1" si="94"/>
        <v>n/a</v>
      </c>
      <c r="O73" s="6" t="str">
        <f t="shared" ca="1" si="94"/>
        <v>n/a</v>
      </c>
      <c r="P73" s="6" t="str">
        <f t="shared" ca="1" si="94"/>
        <v>n/a</v>
      </c>
      <c r="Q73" s="6" t="str">
        <f t="shared" ca="1" si="94"/>
        <v>n/a</v>
      </c>
      <c r="R73" s="6">
        <f t="shared" ca="1" si="94"/>
        <v>-0.21194667951639071</v>
      </c>
      <c r="S73" s="6">
        <f t="shared" ca="1" si="94"/>
        <v>-7.9516295971771234E-2</v>
      </c>
      <c r="T73" s="6">
        <f t="shared" ca="1" si="94"/>
        <v>0.29931172113146842</v>
      </c>
      <c r="U73" s="6">
        <f t="shared" ca="1" si="94"/>
        <v>0.70597879109911443</v>
      </c>
      <c r="V73" s="6">
        <f t="shared" ca="1" si="94"/>
        <v>0.88248838732434565</v>
      </c>
      <c r="W73" s="6">
        <f t="shared" ca="1" si="94"/>
        <v>1.1535290534754696</v>
      </c>
      <c r="X73" s="6">
        <f t="shared" ca="1" si="94"/>
        <v>1.4805078358468704</v>
      </c>
      <c r="Y73" s="6">
        <f t="shared" ca="1" si="94"/>
        <v>2.1626129553213036</v>
      </c>
      <c r="Z73" s="6">
        <f t="shared" ca="1" si="94"/>
        <v>2.3477320971661815</v>
      </c>
      <c r="AA73" s="6">
        <f t="shared" ca="1" si="94"/>
        <v>1.9647881260685875</v>
      </c>
      <c r="AB73" s="6">
        <f t="shared" ca="1" si="94"/>
        <v>1.1235372932608922</v>
      </c>
      <c r="AC73" s="6">
        <f t="shared" ca="1" si="94"/>
        <v>0.21955620374804502</v>
      </c>
      <c r="AD73" s="6">
        <f t="shared" ca="1" si="94"/>
        <v>-0.16338742235662823</v>
      </c>
      <c r="AE73" s="6">
        <f t="shared" ca="1" si="94"/>
        <v>-0.27280341476426156</v>
      </c>
      <c r="AF73" s="6">
        <f t="shared" ca="1" si="94"/>
        <v>5.2080345200450878E-2</v>
      </c>
      <c r="AG73" s="6">
        <f t="shared" ca="1" si="94"/>
        <v>0.10386102476775007</v>
      </c>
      <c r="AH73" s="6">
        <f t="shared" ca="1" si="94"/>
        <v>-1.8310335415908388E-2</v>
      </c>
      <c r="AI73" s="6">
        <f t="shared" ca="1" si="94"/>
        <v>-0.27008930297791911</v>
      </c>
      <c r="AJ73" s="6">
        <f t="shared" ca="1" si="94"/>
        <v>0.18331891331431105</v>
      </c>
      <c r="AK73" s="6">
        <f t="shared" ca="1" si="94"/>
        <v>0.24245469242895337</v>
      </c>
      <c r="AL73" s="6">
        <f t="shared" ca="1" si="94"/>
        <v>0.45066558317236488</v>
      </c>
      <c r="AM73" s="6">
        <f t="shared" ca="1" si="94"/>
        <v>0.28317224534835861</v>
      </c>
      <c r="AN73" s="6">
        <f t="shared" ca="1" si="94"/>
        <v>-2.6142163500603166E-2</v>
      </c>
      <c r="AO73" s="6">
        <f t="shared" ca="1" si="94"/>
        <v>9.7086037515545648E-3</v>
      </c>
      <c r="AP73" s="6">
        <f t="shared" ca="1" si="94"/>
        <v>6.0023811376551675E-2</v>
      </c>
      <c r="AQ73" s="6">
        <f t="shared" ca="1" si="94"/>
        <v>0.74633243196349419</v>
      </c>
      <c r="AR73" s="6">
        <f t="shared" ca="1" si="94"/>
        <v>0.64824320557361548</v>
      </c>
      <c r="AS73" s="6">
        <f t="shared" ca="1" si="94"/>
        <v>0.53072288272907497</v>
      </c>
      <c r="AT73" s="6">
        <f t="shared" ca="1" si="94"/>
        <v>0.59472115199637487</v>
      </c>
      <c r="AU73" s="6">
        <f t="shared" ca="1" si="94"/>
        <v>0.4749160369608475</v>
      </c>
      <c r="AV73" s="6">
        <f t="shared" ca="1" si="94"/>
        <v>0.41708718598817052</v>
      </c>
      <c r="AW73" s="6">
        <f t="shared" ca="1" si="94"/>
        <v>0.31476881752476971</v>
      </c>
      <c r="AX73" s="6">
        <f t="shared" ca="1" si="94"/>
        <v>0.33941281338620094</v>
      </c>
      <c r="AY73" s="6">
        <f t="shared" ca="1" si="94"/>
        <v>0.11631238898160565</v>
      </c>
      <c r="AZ73" s="6">
        <f t="shared" ca="1" si="94"/>
        <v>0.25386896889056626</v>
      </c>
      <c r="BA73" s="6">
        <f t="shared" ca="1" si="94"/>
        <v>0.68854112425068159</v>
      </c>
      <c r="BB73" s="6">
        <f t="shared" ca="1" si="94"/>
        <v>1.0984157876998706</v>
      </c>
      <c r="BC73" s="6">
        <f t="shared" ca="1" si="94"/>
        <v>1.5332963154474206</v>
      </c>
      <c r="BD73" s="6">
        <f t="shared" ca="1" si="94"/>
        <v>1.8411672002478843</v>
      </c>
      <c r="BE73" s="6">
        <f t="shared" ca="1" si="94"/>
        <v>2.0826526458947505</v>
      </c>
      <c r="BF73" s="6">
        <f t="shared" ca="1" si="94"/>
        <v>1.1446100406185453</v>
      </c>
      <c r="BG73" s="6">
        <f t="shared" ca="1" si="94"/>
        <v>0.8054512176956562</v>
      </c>
      <c r="BH73" s="6">
        <f t="shared" ca="1" si="94"/>
        <v>0.72577569207710813</v>
      </c>
      <c r="BI73" s="6">
        <f t="shared" ca="1" si="94"/>
        <v>0.24227651918783005</v>
      </c>
      <c r="BJ73" s="6">
        <f t="shared" ca="1" si="94"/>
        <v>0.88969316875468685</v>
      </c>
      <c r="BK73" s="6">
        <f t="shared" ca="1" si="94"/>
        <v>0.84964254706519304</v>
      </c>
      <c r="BL73" s="6">
        <f t="shared" ca="1" si="94"/>
        <v>0.93922864277100893</v>
      </c>
      <c r="BM73" s="6">
        <f t="shared" ca="1" si="94"/>
        <v>1.3502328662287566</v>
      </c>
      <c r="BN73" s="6">
        <f t="shared" ca="1" si="94"/>
        <v>0.93287066155693854</v>
      </c>
      <c r="BO73" s="6">
        <f t="shared" ca="1" si="94"/>
        <v>0.94291146381131485</v>
      </c>
      <c r="BP73" s="6">
        <f t="shared" ref="BP73:EA73" ca="1" si="95">IF(ISTEXT(BM59), "n/a", AVERAGE(BM59:BP59))</f>
        <v>0.9067572061452559</v>
      </c>
      <c r="BQ73" s="6">
        <f t="shared" ca="1" si="95"/>
        <v>0.94520722545406577</v>
      </c>
      <c r="BR73" s="6">
        <f t="shared" ca="1" si="95"/>
        <v>0.89779386585889709</v>
      </c>
      <c r="BS73" s="6">
        <f t="shared" ca="1" si="95"/>
        <v>0.92639945735333529</v>
      </c>
      <c r="BT73" s="6">
        <f t="shared" ca="1" si="95"/>
        <v>0.57140882847017971</v>
      </c>
      <c r="BU73" s="6">
        <f t="shared" ca="1" si="95"/>
        <v>1.3352574049563568E-2</v>
      </c>
      <c r="BV73" s="6">
        <f t="shared" ca="1" si="95"/>
        <v>0.38473066435906245</v>
      </c>
      <c r="BW73" s="6">
        <f t="shared" ca="1" si="95"/>
        <v>6.2313065442806848E-2</v>
      </c>
      <c r="BX73" s="6">
        <f t="shared" ca="1" si="95"/>
        <v>3.5687673539887659E-2</v>
      </c>
      <c r="BY73" s="6">
        <f t="shared" ca="1" si="95"/>
        <v>7.9530210284613878E-2</v>
      </c>
      <c r="BZ73" s="6">
        <f t="shared" ca="1" si="95"/>
        <v>0.22723231538033148</v>
      </c>
      <c r="CA73" s="6">
        <f t="shared" ca="1" si="95"/>
        <v>0.23116133323060592</v>
      </c>
      <c r="CB73" s="6">
        <f t="shared" ca="1" si="95"/>
        <v>0.51228493284273102</v>
      </c>
      <c r="CC73" s="6">
        <f t="shared" ca="1" si="95"/>
        <v>0.70858277728785923</v>
      </c>
      <c r="CD73" s="6">
        <f t="shared" ca="1" si="95"/>
        <v>0.46214484638438336</v>
      </c>
      <c r="CE73" s="6">
        <f t="shared" ca="1" si="95"/>
        <v>1.0472938036094646</v>
      </c>
      <c r="CF73" s="6">
        <f t="shared" ca="1" si="95"/>
        <v>0.79472319297187533</v>
      </c>
      <c r="CG73" s="6">
        <f t="shared" ca="1" si="95"/>
        <v>0.69554470071569308</v>
      </c>
      <c r="CH73" s="6">
        <f t="shared" ca="1" si="95"/>
        <v>0.7293127819260441</v>
      </c>
      <c r="CI73" s="6">
        <f t="shared" ca="1" si="95"/>
        <v>0.55982197486443452</v>
      </c>
      <c r="CJ73" s="6">
        <f t="shared" ca="1" si="95"/>
        <v>0.81294275939582983</v>
      </c>
      <c r="CK73" s="6">
        <f t="shared" ca="1" si="95"/>
        <v>0.84219209922761062</v>
      </c>
      <c r="CL73" s="6">
        <f t="shared" ca="1" si="95"/>
        <v>0.6817009321159011</v>
      </c>
      <c r="CM73" s="6">
        <f t="shared" ca="1" si="95"/>
        <v>0.9400877793423319</v>
      </c>
      <c r="CN73" s="6">
        <f t="shared" ca="1" si="95"/>
        <v>0.79732881983299375</v>
      </c>
      <c r="CO73" s="6">
        <f t="shared" ca="1" si="95"/>
        <v>1.0307946819844034</v>
      </c>
      <c r="CP73" s="6">
        <f t="shared" ca="1" si="95"/>
        <v>1.1512842846245079</v>
      </c>
      <c r="CQ73" s="6">
        <f t="shared" ca="1" si="95"/>
        <v>0.48694553821801767</v>
      </c>
      <c r="CR73" s="6">
        <f t="shared" ca="1" si="95"/>
        <v>0.3634968057300369</v>
      </c>
      <c r="CS73" s="6">
        <f t="shared" ca="1" si="95"/>
        <v>5.0623943383913142E-2</v>
      </c>
      <c r="CT73" s="6">
        <f t="shared" ca="1" si="95"/>
        <v>-3.3503726273421672E-2</v>
      </c>
      <c r="CU73" s="6">
        <f t="shared" ca="1" si="95"/>
        <v>-0.14864687580522482</v>
      </c>
      <c r="CV73" s="6">
        <f t="shared" ca="1" si="95"/>
        <v>-0.16150257544905156</v>
      </c>
      <c r="CW73" s="6">
        <f t="shared" ca="1" si="95"/>
        <v>3.7410502779387012E-2</v>
      </c>
      <c r="CX73" s="6">
        <f t="shared" ca="1" si="95"/>
        <v>-0.20022294424864184</v>
      </c>
      <c r="CY73" s="6">
        <f t="shared" ca="1" si="95"/>
        <v>0.10212252680652138</v>
      </c>
      <c r="CZ73" s="6">
        <f t="shared" ca="1" si="95"/>
        <v>0.13277707885999374</v>
      </c>
      <c r="DA73" s="6">
        <f t="shared" ca="1" si="95"/>
        <v>-0.15024292519608989</v>
      </c>
      <c r="DB73" s="6">
        <f t="shared" ca="1" si="95"/>
        <v>-0.22549058914908912</v>
      </c>
      <c r="DC73" s="6">
        <f t="shared" ca="1" si="95"/>
        <v>-0.18396319816613732</v>
      </c>
      <c r="DD73" s="6">
        <f t="shared" ca="1" si="95"/>
        <v>-4.7975966350897015E-2</v>
      </c>
      <c r="DE73" s="6">
        <f t="shared" ca="1" si="95"/>
        <v>-9.0051306049142008E-2</v>
      </c>
      <c r="DF73" s="6">
        <f t="shared" ca="1" si="95"/>
        <v>0.26454467909766971</v>
      </c>
      <c r="DG73" s="6">
        <f t="shared" ca="1" si="95"/>
        <v>3.8058095799050617E-3</v>
      </c>
      <c r="DH73" s="6">
        <f t="shared" ca="1" si="95"/>
        <v>-0.13944363033783358</v>
      </c>
      <c r="DI73" s="6">
        <f t="shared" ca="1" si="95"/>
        <v>-8.276632744709865E-2</v>
      </c>
      <c r="DJ73" s="6">
        <f t="shared" ca="1" si="95"/>
        <v>-0.21599734692579811</v>
      </c>
      <c r="DK73" s="6">
        <f t="shared" ca="1" si="95"/>
        <v>-0.24993215103259625</v>
      </c>
      <c r="DL73" s="6">
        <f t="shared" ca="1" si="95"/>
        <v>-9.3544837149102472E-2</v>
      </c>
      <c r="DM73" s="6">
        <f t="shared" ca="1" si="95"/>
        <v>-6.0344716623919464E-2</v>
      </c>
      <c r="DN73" s="6">
        <f t="shared" ca="1" si="95"/>
        <v>-2.367836448556522E-2</v>
      </c>
      <c r="DO73" s="6">
        <f t="shared" ca="1" si="95"/>
        <v>0.24411309685858218</v>
      </c>
      <c r="DP73" s="6">
        <f t="shared" ca="1" si="95"/>
        <v>6.8465675346554927E-2</v>
      </c>
      <c r="DQ73" s="6">
        <f t="shared" ca="1" si="95"/>
        <v>0.2378221507198969</v>
      </c>
      <c r="DR73" s="6">
        <f t="shared" ca="1" si="95"/>
        <v>0.48144862956868084</v>
      </c>
      <c r="DS73" s="6">
        <f t="shared" ca="1" si="95"/>
        <v>0.23592420424043442</v>
      </c>
      <c r="DT73" s="6">
        <f t="shared" ca="1" si="95"/>
        <v>0.32242415391036527</v>
      </c>
      <c r="DU73" s="6">
        <f t="shared" ca="1" si="95"/>
        <v>6.3376964250652756E-2</v>
      </c>
      <c r="DV73" s="6">
        <f t="shared" ca="1" si="95"/>
        <v>-7.1131823642298794E-2</v>
      </c>
      <c r="DW73" s="6">
        <f t="shared" ca="1" si="95"/>
        <v>0.43903623383632001</v>
      </c>
      <c r="DX73" s="6">
        <f t="shared" ca="1" si="95"/>
        <v>0.67589209604975131</v>
      </c>
      <c r="DY73" s="6">
        <f t="shared" ca="1" si="95"/>
        <v>1.0204973084826399</v>
      </c>
      <c r="DZ73" s="6">
        <f t="shared" ca="1" si="95"/>
        <v>1.5085618724906644</v>
      </c>
      <c r="EA73" s="6">
        <f t="shared" ca="1" si="95"/>
        <v>1.8115402554653017</v>
      </c>
      <c r="EB73" s="6">
        <f t="shared" ref="EB73:GM73" ca="1" si="96">IF(ISTEXT(DY59), "n/a", AVERAGE(DY59:EB59))</f>
        <v>2.0074196542743605</v>
      </c>
      <c r="EC73" s="6">
        <f t="shared" ca="1" si="96"/>
        <v>2.1946753515306301</v>
      </c>
      <c r="ED73" s="6">
        <f t="shared" ca="1" si="96"/>
        <v>2.021473273610392</v>
      </c>
      <c r="EE73" s="6">
        <f t="shared" ca="1" si="96"/>
        <v>1.7350318247519747</v>
      </c>
      <c r="EF73" s="6">
        <f t="shared" ca="1" si="96"/>
        <v>1.6367024552339957</v>
      </c>
      <c r="EG73" s="6">
        <f t="shared" ca="1" si="96"/>
        <v>1.475860778726598</v>
      </c>
      <c r="EH73" s="6">
        <f t="shared" ca="1" si="96"/>
        <v>1.33208293733429</v>
      </c>
      <c r="EI73" s="6">
        <f t="shared" ca="1" si="96"/>
        <v>1.1839893302893763</v>
      </c>
      <c r="EJ73" s="6">
        <f t="shared" ca="1" si="96"/>
        <v>0.84800984940132174</v>
      </c>
      <c r="EK73" s="6">
        <f t="shared" ca="1" si="96"/>
        <v>0.59778140590644713</v>
      </c>
      <c r="EL73" s="6">
        <f t="shared" ca="1" si="96"/>
        <v>0.31476663274117173</v>
      </c>
      <c r="EM73" s="6">
        <f t="shared" ca="1" si="96"/>
        <v>0.13091702667925967</v>
      </c>
      <c r="EN73" s="6">
        <f t="shared" ca="1" si="96"/>
        <v>-0.1072474785458517</v>
      </c>
      <c r="EO73" s="6">
        <f t="shared" ca="1" si="96"/>
        <v>-0.18217028484193939</v>
      </c>
      <c r="EP73" s="6">
        <f t="shared" ca="1" si="96"/>
        <v>-0.28998244548318686</v>
      </c>
      <c r="EQ73" s="6">
        <f t="shared" ca="1" si="96"/>
        <v>-0.16548165111635757</v>
      </c>
      <c r="ER73" s="6">
        <f t="shared" ca="1" si="96"/>
        <v>-0.20249579195005274</v>
      </c>
      <c r="ES73" s="6">
        <f t="shared" ca="1" si="96"/>
        <v>-0.26787776647216061</v>
      </c>
      <c r="ET73" s="6">
        <f t="shared" ca="1" si="96"/>
        <v>-9.6628096948911793E-2</v>
      </c>
      <c r="EU73" s="6">
        <f t="shared" ca="1" si="96"/>
        <v>-0.24470016075779996</v>
      </c>
      <c r="EV73" s="6">
        <f t="shared" ca="1" si="96"/>
        <v>1.7370235915854376E-3</v>
      </c>
      <c r="EW73" s="6">
        <f t="shared" ca="1" si="96"/>
        <v>0.1687573810789213</v>
      </c>
      <c r="EX73" s="6">
        <f t="shared" ca="1" si="96"/>
        <v>0.28000376693982459</v>
      </c>
      <c r="EY73" s="6">
        <f t="shared" ca="1" si="96"/>
        <v>0.37050471188528961</v>
      </c>
      <c r="EZ73" s="6">
        <f t="shared" ca="1" si="96"/>
        <v>0.98495331565528232</v>
      </c>
      <c r="FA73" s="6">
        <f t="shared" ca="1" si="96"/>
        <v>1.3066162044029044</v>
      </c>
      <c r="FB73" s="6">
        <f t="shared" ca="1" si="96"/>
        <v>1.4716229037551076</v>
      </c>
      <c r="FC73" s="6">
        <f t="shared" ca="1" si="96"/>
        <v>2.2721691500137648</v>
      </c>
      <c r="FD73" s="6">
        <f t="shared" ca="1" si="96"/>
        <v>2.2555574188782392</v>
      </c>
      <c r="FE73" s="6">
        <f t="shared" ca="1" si="96"/>
        <v>2.5552058062178826</v>
      </c>
      <c r="FF73" s="6">
        <f t="shared" ca="1" si="96"/>
        <v>2.8392071818398361</v>
      </c>
      <c r="FG73" s="6">
        <f t="shared" ca="1" si="96"/>
        <v>2.4613975781407138</v>
      </c>
      <c r="FH73" s="6">
        <f t="shared" ca="1" si="96"/>
        <v>2.1884534875653987</v>
      </c>
      <c r="FI73" s="6">
        <f t="shared" ca="1" si="96"/>
        <v>1.6878176343171458</v>
      </c>
      <c r="FJ73" s="6">
        <f t="shared" ca="1" si="96"/>
        <v>1.2040086527600062</v>
      </c>
      <c r="FK73" s="6">
        <f t="shared" ca="1" si="96"/>
        <v>0.42019461539003733</v>
      </c>
      <c r="FL73" s="6">
        <f t="shared" ca="1" si="96"/>
        <v>-0.24073720413497135</v>
      </c>
      <c r="FM73" s="6">
        <f t="shared" ca="1" si="96"/>
        <v>-0.86164470777109869</v>
      </c>
      <c r="FN73" s="6">
        <f t="shared" ca="1" si="96"/>
        <v>-1.1608228675529579</v>
      </c>
      <c r="FO73" s="6">
        <f t="shared" ca="1" si="96"/>
        <v>-1.1150123937500598</v>
      </c>
      <c r="FP73" s="6">
        <f t="shared" ca="1" si="96"/>
        <v>-1.1113948925017574</v>
      </c>
      <c r="FQ73" s="6">
        <f t="shared" ca="1" si="96"/>
        <v>-0.81503677042706357</v>
      </c>
      <c r="FR73" s="6">
        <f t="shared" ca="1" si="96"/>
        <v>-0.97890806031559274</v>
      </c>
      <c r="FS73" s="6">
        <f t="shared" ca="1" si="96"/>
        <v>-1.1018128925035884</v>
      </c>
      <c r="FT73" s="6">
        <f t="shared" ca="1" si="96"/>
        <v>-1.1093986979877744</v>
      </c>
      <c r="FU73" s="6">
        <f t="shared" ca="1" si="96"/>
        <v>-1.1760593840460545</v>
      </c>
      <c r="FV73" s="6">
        <f t="shared" ca="1" si="96"/>
        <v>-1.1225259662572473</v>
      </c>
      <c r="FW73" s="6">
        <f t="shared" ca="1" si="96"/>
        <v>-0.96862682192273586</v>
      </c>
      <c r="FX73" s="6">
        <f t="shared" ca="1" si="96"/>
        <v>-0.82636945516503701</v>
      </c>
      <c r="FY73" s="6">
        <f t="shared" ca="1" si="96"/>
        <v>-0.57007166753901994</v>
      </c>
      <c r="FZ73" s="6">
        <f t="shared" ca="1" si="96"/>
        <v>-0.36495641397507594</v>
      </c>
      <c r="GA73" s="6">
        <f t="shared" ca="1" si="96"/>
        <v>-3.2049870380987056E-2</v>
      </c>
      <c r="GB73" s="6">
        <f t="shared" ca="1" si="96"/>
        <v>0.24480804999347702</v>
      </c>
      <c r="GC73" s="6">
        <f t="shared" ca="1" si="96"/>
        <v>0.26189530952592777</v>
      </c>
      <c r="GD73" s="6">
        <f t="shared" ca="1" si="96"/>
        <v>0.3559135739684034</v>
      </c>
      <c r="GE73" s="6">
        <f t="shared" ca="1" si="96"/>
        <v>0.42634478827705019</v>
      </c>
      <c r="GF73" s="6">
        <f t="shared" ca="1" si="96"/>
        <v>0.23100288162485383</v>
      </c>
      <c r="GG73" s="6">
        <f t="shared" ca="1" si="96"/>
        <v>0.18802773075361642</v>
      </c>
      <c r="GH73" s="6">
        <f t="shared" ca="1" si="96"/>
        <v>0.1662160750590721</v>
      </c>
      <c r="GI73" s="6">
        <f t="shared" ca="1" si="96"/>
        <v>-1.5091432943505364E-2</v>
      </c>
      <c r="GJ73" s="6">
        <f t="shared" ca="1" si="96"/>
        <v>3.3262338155140736E-2</v>
      </c>
      <c r="GK73" s="6">
        <f t="shared" ca="1" si="96"/>
        <v>-2.2017746830263182E-2</v>
      </c>
      <c r="GL73" s="6">
        <f t="shared" ca="1" si="96"/>
        <v>8.7025679252403579E-2</v>
      </c>
      <c r="GM73" s="6">
        <f t="shared" ca="1" si="96"/>
        <v>0.20397775784678757</v>
      </c>
      <c r="GN73" s="6">
        <f t="shared" ref="GN73:IY73" ca="1" si="97">IF(ISTEXT(GK59), "n/a", AVERAGE(GK59:GN59))</f>
        <v>0.34411971661690366</v>
      </c>
      <c r="GO73" s="6">
        <f t="shared" ca="1" si="97"/>
        <v>0.50204251755151708</v>
      </c>
      <c r="GP73" s="6">
        <f t="shared" ca="1" si="97"/>
        <v>0.52780309170576056</v>
      </c>
      <c r="GQ73" s="6">
        <f t="shared" ca="1" si="97"/>
        <v>0.64206771717741662</v>
      </c>
      <c r="GR73" s="6" t="str">
        <f t="shared" ca="1" si="97"/>
        <v>n/a</v>
      </c>
      <c r="GS73" s="6" t="str">
        <f t="shared" ca="1" si="97"/>
        <v>n/a</v>
      </c>
      <c r="GT73" s="6" t="str">
        <f t="shared" ca="1" si="97"/>
        <v>n/a</v>
      </c>
      <c r="GU73" s="6" t="str">
        <f t="shared" ca="1" si="97"/>
        <v>n/a</v>
      </c>
      <c r="GV73" s="6" t="str">
        <f t="shared" ca="1" si="97"/>
        <v>n/a</v>
      </c>
    </row>
    <row r="74" spans="1:204" s="6" customFormat="1">
      <c r="A74" s="37" t="s">
        <v>245</v>
      </c>
      <c r="B74" s="6" t="s">
        <v>244</v>
      </c>
      <c r="C74" s="6" t="e">
        <f>IF(ISTEXT(#REF!), "n/a", AVERAGE(#REF!))</f>
        <v>#REF!</v>
      </c>
      <c r="D74" s="6" t="str">
        <f t="shared" ref="D74:BO74" si="98">IF(ISTEXT(A63), "n/a", AVERAGE(A63:D63))</f>
        <v>n/a</v>
      </c>
      <c r="E74" s="6" t="str">
        <f t="shared" si="98"/>
        <v>n/a</v>
      </c>
      <c r="F74" s="6" t="str">
        <f t="shared" si="98"/>
        <v>n/a</v>
      </c>
      <c r="G74" s="6">
        <f t="shared" si="98"/>
        <v>0.5186565044417395</v>
      </c>
      <c r="H74" s="6">
        <f t="shared" si="98"/>
        <v>0.68020512627586271</v>
      </c>
      <c r="I74" s="6">
        <f t="shared" si="98"/>
        <v>0.66223390878980992</v>
      </c>
      <c r="J74" s="6">
        <f t="shared" si="98"/>
        <v>0.64990240794941367</v>
      </c>
      <c r="K74" s="6">
        <f t="shared" si="98"/>
        <v>0.64263903101586684</v>
      </c>
      <c r="L74" s="6">
        <f t="shared" si="98"/>
        <v>0.64425384982507317</v>
      </c>
      <c r="M74" s="6">
        <f t="shared" si="98"/>
        <v>0.6495930302713907</v>
      </c>
      <c r="N74" s="6">
        <f t="shared" si="98"/>
        <v>0.65604060409157905</v>
      </c>
      <c r="O74" s="6">
        <f t="shared" si="98"/>
        <v>0.66478015918736522</v>
      </c>
      <c r="P74" s="6">
        <f t="shared" si="98"/>
        <v>0.68287766885313306</v>
      </c>
      <c r="Q74" s="6">
        <f t="shared" si="98"/>
        <v>0.70300839376870694</v>
      </c>
      <c r="R74" s="6">
        <f t="shared" si="98"/>
        <v>0.7266598837209548</v>
      </c>
      <c r="S74" s="6">
        <f t="shared" si="98"/>
        <v>0.75035613681316637</v>
      </c>
      <c r="T74" s="6">
        <f t="shared" si="98"/>
        <v>0.77730798857453653</v>
      </c>
      <c r="U74" s="6">
        <f t="shared" si="98"/>
        <v>0.80271229516760323</v>
      </c>
      <c r="V74" s="6">
        <f t="shared" si="98"/>
        <v>0.82585811481936822</v>
      </c>
      <c r="W74" s="6">
        <f t="shared" si="98"/>
        <v>0.83629494488520306</v>
      </c>
      <c r="X74" s="6">
        <f t="shared" si="98"/>
        <v>0.8297031949572975</v>
      </c>
      <c r="Y74" s="6">
        <f t="shared" si="98"/>
        <v>0.81371976897347209</v>
      </c>
      <c r="Z74" s="6">
        <f t="shared" si="98"/>
        <v>0.79069453106618115</v>
      </c>
      <c r="AA74" s="6">
        <f t="shared" si="98"/>
        <v>0.76542947697850272</v>
      </c>
      <c r="AB74" s="6">
        <f t="shared" si="98"/>
        <v>0.73884738899782365</v>
      </c>
      <c r="AC74" s="6">
        <f t="shared" si="98"/>
        <v>0.71544066005807783</v>
      </c>
      <c r="AD74" s="6">
        <f t="shared" si="98"/>
        <v>0.69522192880663702</v>
      </c>
      <c r="AE74" s="6">
        <f t="shared" si="98"/>
        <v>0.68712609534700797</v>
      </c>
      <c r="AF74" s="6">
        <f t="shared" si="98"/>
        <v>0.68602090490892409</v>
      </c>
      <c r="AG74" s="6">
        <f t="shared" si="98"/>
        <v>0.68998508290431781</v>
      </c>
      <c r="AH74" s="6">
        <f t="shared" si="98"/>
        <v>0.69500685918803495</v>
      </c>
      <c r="AI74" s="6">
        <f t="shared" si="98"/>
        <v>0.69794940736476141</v>
      </c>
      <c r="AJ74" s="6">
        <f t="shared" si="98"/>
        <v>0.70685201692296995</v>
      </c>
      <c r="AK74" s="6">
        <f t="shared" si="98"/>
        <v>0.71201308533598007</v>
      </c>
      <c r="AL74" s="6">
        <f t="shared" si="98"/>
        <v>0.71505366954327443</v>
      </c>
      <c r="AM74" s="6">
        <f t="shared" si="98"/>
        <v>0.70927863665921931</v>
      </c>
      <c r="AN74" s="6">
        <f t="shared" si="98"/>
        <v>0.68650916530887374</v>
      </c>
      <c r="AO74" s="6">
        <f t="shared" si="98"/>
        <v>0.65948156193953522</v>
      </c>
      <c r="AP74" s="6">
        <f t="shared" si="98"/>
        <v>0.62603749528451036</v>
      </c>
      <c r="AQ74" s="6">
        <f t="shared" si="98"/>
        <v>0.58461442477790204</v>
      </c>
      <c r="AR74" s="6">
        <f t="shared" si="98"/>
        <v>0.53530197723306605</v>
      </c>
      <c r="AS74" s="6">
        <f t="shared" si="98"/>
        <v>0.49174637545286776</v>
      </c>
      <c r="AT74" s="6">
        <f t="shared" si="98"/>
        <v>0.45635996581340127</v>
      </c>
      <c r="AU74" s="6">
        <f t="shared" si="98"/>
        <v>0.44025803518129364</v>
      </c>
      <c r="AV74" s="6">
        <f t="shared" si="98"/>
        <v>0.45777955162623463</v>
      </c>
      <c r="AW74" s="6">
        <f t="shared" si="98"/>
        <v>0.48765020759908251</v>
      </c>
      <c r="AX74" s="6">
        <f t="shared" si="98"/>
        <v>0.52557598483499524</v>
      </c>
      <c r="AY74" s="6">
        <f t="shared" si="98"/>
        <v>0.58281315856929483</v>
      </c>
      <c r="AZ74" s="6">
        <f t="shared" si="98"/>
        <v>0.63147662423479656</v>
      </c>
      <c r="BA74" s="6">
        <f t="shared" si="98"/>
        <v>0.67433974634060612</v>
      </c>
      <c r="BB74" s="6">
        <f t="shared" si="98"/>
        <v>0.71399718669470014</v>
      </c>
      <c r="BC74" s="6">
        <f t="shared" si="98"/>
        <v>0.72369540641327323</v>
      </c>
      <c r="BD74" s="6">
        <f t="shared" si="98"/>
        <v>0.72388250204166726</v>
      </c>
      <c r="BE74" s="6">
        <f t="shared" si="98"/>
        <v>0.71862711982905636</v>
      </c>
      <c r="BF74" s="6">
        <f t="shared" si="98"/>
        <v>0.71164613314757164</v>
      </c>
      <c r="BG74" s="6">
        <f t="shared" si="98"/>
        <v>0.70997511215906028</v>
      </c>
      <c r="BH74" s="6">
        <f t="shared" si="98"/>
        <v>0.71668978108012471</v>
      </c>
      <c r="BI74" s="6">
        <f t="shared" si="98"/>
        <v>0.72814669054763248</v>
      </c>
      <c r="BJ74" s="6">
        <f t="shared" si="98"/>
        <v>0.74104520232329274</v>
      </c>
      <c r="BK74" s="6">
        <f t="shared" si="98"/>
        <v>0.76115891737956343</v>
      </c>
      <c r="BL74" s="6">
        <f t="shared" si="98"/>
        <v>0.7757671588422459</v>
      </c>
      <c r="BM74" s="6">
        <f t="shared" si="98"/>
        <v>0.78825638389132868</v>
      </c>
      <c r="BN74" s="6">
        <f t="shared" si="98"/>
        <v>0.79795321797626984</v>
      </c>
      <c r="BO74" s="6">
        <f t="shared" si="98"/>
        <v>0.79548150413377661</v>
      </c>
      <c r="BP74" s="6">
        <f t="shared" ref="BP74:EA74" si="99">IF(ISTEXT(BM63), "n/a", AVERAGE(BM63:BP63))</f>
        <v>0.78820211635104598</v>
      </c>
      <c r="BQ74" s="6">
        <f t="shared" si="99"/>
        <v>0.77885379873772576</v>
      </c>
      <c r="BR74" s="6">
        <f t="shared" si="99"/>
        <v>0.76858277284502852</v>
      </c>
      <c r="BS74" s="6">
        <f t="shared" si="99"/>
        <v>0.75894383470554649</v>
      </c>
      <c r="BT74" s="6">
        <f t="shared" si="99"/>
        <v>0.75085668853231891</v>
      </c>
      <c r="BU74" s="6">
        <f t="shared" si="99"/>
        <v>0.7401613327244676</v>
      </c>
      <c r="BV74" s="6">
        <f t="shared" si="99"/>
        <v>0.72625009199340362</v>
      </c>
      <c r="BW74" s="6">
        <f t="shared" si="99"/>
        <v>0.71515468734510534</v>
      </c>
      <c r="BX74" s="6">
        <f t="shared" si="99"/>
        <v>0.70271278732129283</v>
      </c>
      <c r="BY74" s="6">
        <f t="shared" si="99"/>
        <v>0.68905840078303848</v>
      </c>
      <c r="BZ74" s="6">
        <f t="shared" si="99"/>
        <v>0.67564542878876632</v>
      </c>
      <c r="CA74" s="6">
        <f t="shared" si="99"/>
        <v>0.66386372067920185</v>
      </c>
      <c r="CB74" s="6">
        <f t="shared" si="99"/>
        <v>0.65274610055141302</v>
      </c>
      <c r="CC74" s="6">
        <f t="shared" si="99"/>
        <v>0.6442228117671327</v>
      </c>
      <c r="CD74" s="6">
        <f t="shared" si="99"/>
        <v>0.63661911591456966</v>
      </c>
      <c r="CE74" s="6">
        <f t="shared" si="99"/>
        <v>0.62727375897976234</v>
      </c>
      <c r="CF74" s="6">
        <f t="shared" si="99"/>
        <v>0.61788083883281897</v>
      </c>
      <c r="CG74" s="6">
        <f t="shared" si="99"/>
        <v>0.60655055632581367</v>
      </c>
      <c r="CH74" s="6">
        <f t="shared" si="99"/>
        <v>0.5940772040483393</v>
      </c>
      <c r="CI74" s="6">
        <f t="shared" si="99"/>
        <v>0.58243804797451681</v>
      </c>
      <c r="CJ74" s="6">
        <f t="shared" si="99"/>
        <v>0.570521638389623</v>
      </c>
      <c r="CK74" s="6">
        <f t="shared" si="99"/>
        <v>0.55850113229370191</v>
      </c>
      <c r="CL74" s="6">
        <f t="shared" si="99"/>
        <v>0.54751828178970596</v>
      </c>
      <c r="CM74" s="6">
        <f t="shared" si="99"/>
        <v>0.53625982434699848</v>
      </c>
      <c r="CN74" s="6">
        <f t="shared" si="99"/>
        <v>0.52758605501210443</v>
      </c>
      <c r="CO74" s="6">
        <f t="shared" si="99"/>
        <v>0.52092344492916276</v>
      </c>
      <c r="CP74" s="6">
        <f t="shared" si="99"/>
        <v>0.51766159420248081</v>
      </c>
      <c r="CQ74" s="6">
        <f t="shared" si="99"/>
        <v>0.51726866827470608</v>
      </c>
      <c r="CR74" s="6">
        <f t="shared" si="99"/>
        <v>0.51771592357345109</v>
      </c>
      <c r="CS74" s="6">
        <f t="shared" si="99"/>
        <v>0.52027209878706993</v>
      </c>
      <c r="CT74" s="6">
        <f t="shared" si="99"/>
        <v>0.52253294671982531</v>
      </c>
      <c r="CU74" s="6">
        <f t="shared" si="99"/>
        <v>0.52437579747025143</v>
      </c>
      <c r="CV74" s="6">
        <f t="shared" si="99"/>
        <v>0.52435919870575809</v>
      </c>
      <c r="CW74" s="6">
        <f t="shared" si="99"/>
        <v>0.52391036152043147</v>
      </c>
      <c r="CX74" s="6">
        <f t="shared" si="99"/>
        <v>0.52557691773169535</v>
      </c>
      <c r="CY74" s="6">
        <f t="shared" si="99"/>
        <v>0.52536735962355641</v>
      </c>
      <c r="CZ74" s="6">
        <f t="shared" si="99"/>
        <v>0.52636042313890608</v>
      </c>
      <c r="DA74" s="6">
        <f t="shared" si="99"/>
        <v>0.53002264935041166</v>
      </c>
      <c r="DB74" s="6">
        <f t="shared" si="99"/>
        <v>0.53280407058163826</v>
      </c>
      <c r="DC74" s="6">
        <f t="shared" si="99"/>
        <v>0.53996096713771391</v>
      </c>
      <c r="DD74" s="6">
        <f t="shared" si="99"/>
        <v>0.55354949323018943</v>
      </c>
      <c r="DE74" s="6">
        <f t="shared" si="99"/>
        <v>0.56855550627541873</v>
      </c>
      <c r="DF74" s="6">
        <f t="shared" si="99"/>
        <v>0.58738776465108622</v>
      </c>
      <c r="DG74" s="6">
        <f t="shared" si="99"/>
        <v>0.6114681151555188</v>
      </c>
      <c r="DH74" s="6">
        <f t="shared" si="99"/>
        <v>0.63642111841763171</v>
      </c>
      <c r="DI74" s="6">
        <f t="shared" si="99"/>
        <v>0.66224093381220306</v>
      </c>
      <c r="DJ74" s="6">
        <f t="shared" si="99"/>
        <v>0.68575095150725007</v>
      </c>
      <c r="DK74" s="6">
        <f t="shared" si="99"/>
        <v>0.70487566022304038</v>
      </c>
      <c r="DL74" s="6">
        <f t="shared" si="99"/>
        <v>0.71814039962674359</v>
      </c>
      <c r="DM74" s="6">
        <f t="shared" si="99"/>
        <v>0.73068267431752798</v>
      </c>
      <c r="DN74" s="6">
        <f t="shared" si="99"/>
        <v>0.74103677545919155</v>
      </c>
      <c r="DO74" s="6">
        <f t="shared" si="99"/>
        <v>0.7459459424182483</v>
      </c>
      <c r="DP74" s="6">
        <f t="shared" si="99"/>
        <v>0.75351722880939054</v>
      </c>
      <c r="DQ74" s="6">
        <f t="shared" si="99"/>
        <v>0.75688154626038029</v>
      </c>
      <c r="DR74" s="6">
        <f t="shared" si="99"/>
        <v>0.75904528637181157</v>
      </c>
      <c r="DS74" s="6">
        <f t="shared" si="99"/>
        <v>0.76066285218796637</v>
      </c>
      <c r="DT74" s="6">
        <f t="shared" si="99"/>
        <v>0.75622594208938732</v>
      </c>
      <c r="DU74" s="6">
        <f t="shared" si="99"/>
        <v>0.74517928404475298</v>
      </c>
      <c r="DV74" s="6">
        <f t="shared" si="99"/>
        <v>0.72747349718158194</v>
      </c>
      <c r="DW74" s="6">
        <f t="shared" si="99"/>
        <v>0.70194133434509676</v>
      </c>
      <c r="DX74" s="6">
        <f t="shared" si="99"/>
        <v>0.67171911999257761</v>
      </c>
      <c r="DY74" s="6">
        <f t="shared" si="99"/>
        <v>0.64110997698540606</v>
      </c>
      <c r="DZ74" s="6">
        <f t="shared" si="99"/>
        <v>0.61017077714428947</v>
      </c>
      <c r="EA74" s="6">
        <f t="shared" si="99"/>
        <v>0.58217164504049856</v>
      </c>
      <c r="EB74" s="6">
        <f t="shared" ref="EB74:GM74" si="100">IF(ISTEXT(DY63), "n/a", AVERAGE(DY63:EB63))</f>
        <v>0.5565542077406096</v>
      </c>
      <c r="EC74" s="6">
        <f t="shared" si="100"/>
        <v>0.53386636213749317</v>
      </c>
      <c r="ED74" s="6">
        <f t="shared" si="100"/>
        <v>0.51520708499647505</v>
      </c>
      <c r="EE74" s="6">
        <f t="shared" si="100"/>
        <v>0.50563374376101167</v>
      </c>
      <c r="EF74" s="6">
        <f t="shared" si="100"/>
        <v>0.49946305360510546</v>
      </c>
      <c r="EG74" s="6">
        <f t="shared" si="100"/>
        <v>0.49579742936904725</v>
      </c>
      <c r="EH74" s="6">
        <f t="shared" si="100"/>
        <v>0.49313070692379846</v>
      </c>
      <c r="EI74" s="6">
        <f t="shared" si="100"/>
        <v>0.48848098964680503</v>
      </c>
      <c r="EJ74" s="6">
        <f t="shared" si="100"/>
        <v>0.4885895370671256</v>
      </c>
      <c r="EK74" s="6">
        <f t="shared" si="100"/>
        <v>0.48918858015854005</v>
      </c>
      <c r="EL74" s="6">
        <f t="shared" si="100"/>
        <v>0.4900714167790059</v>
      </c>
      <c r="EM74" s="6">
        <f t="shared" si="100"/>
        <v>0.4887903512393425</v>
      </c>
      <c r="EN74" s="6">
        <f t="shared" si="100"/>
        <v>0.47968197257792106</v>
      </c>
      <c r="EO74" s="6">
        <f t="shared" si="100"/>
        <v>0.46742349865937055</v>
      </c>
      <c r="EP74" s="6">
        <f t="shared" si="100"/>
        <v>0.45289881915379887</v>
      </c>
      <c r="EQ74" s="6">
        <f t="shared" si="100"/>
        <v>0.43307817911950258</v>
      </c>
      <c r="ER74" s="6">
        <f t="shared" si="100"/>
        <v>0.41319859416224702</v>
      </c>
      <c r="ES74" s="6">
        <f t="shared" si="100"/>
        <v>0.39407121490248875</v>
      </c>
      <c r="ET74" s="6">
        <f t="shared" si="100"/>
        <v>0.3766706234437226</v>
      </c>
      <c r="EU74" s="6">
        <f t="shared" si="100"/>
        <v>0.36686873095479539</v>
      </c>
      <c r="EV74" s="6">
        <f t="shared" si="100"/>
        <v>0.36325108347181012</v>
      </c>
      <c r="EW74" s="6">
        <f t="shared" si="100"/>
        <v>0.36202549728607991</v>
      </c>
      <c r="EX74" s="6">
        <f t="shared" si="100"/>
        <v>0.36199544048762244</v>
      </c>
      <c r="EY74" s="6">
        <f t="shared" si="100"/>
        <v>0.36165576973724484</v>
      </c>
      <c r="EZ74" s="6">
        <f t="shared" si="100"/>
        <v>0.36093050464059212</v>
      </c>
      <c r="FA74" s="6">
        <f t="shared" si="100"/>
        <v>0.35788700116367439</v>
      </c>
      <c r="FB74" s="6">
        <f t="shared" si="100"/>
        <v>0.35222606629842979</v>
      </c>
      <c r="FC74" s="6">
        <f t="shared" si="100"/>
        <v>0.33942078630938699</v>
      </c>
      <c r="FD74" s="6">
        <f t="shared" si="100"/>
        <v>0.31468086979341114</v>
      </c>
      <c r="FE74" s="6">
        <f t="shared" si="100"/>
        <v>0.2881666268236911</v>
      </c>
      <c r="FF74" s="6">
        <f t="shared" si="100"/>
        <v>0.26065132847469352</v>
      </c>
      <c r="FG74" s="6">
        <f t="shared" si="100"/>
        <v>0.23464674019481113</v>
      </c>
      <c r="FH74" s="6">
        <f t="shared" si="100"/>
        <v>0.21849691033611973</v>
      </c>
      <c r="FI74" s="6">
        <f t="shared" si="100"/>
        <v>0.20692688894393366</v>
      </c>
      <c r="FJ74" s="6">
        <f t="shared" si="100"/>
        <v>0.20078517708911253</v>
      </c>
      <c r="FK74" s="6">
        <f t="shared" si="100"/>
        <v>0.20717964657731847</v>
      </c>
      <c r="FL74" s="6">
        <f t="shared" si="100"/>
        <v>0.21668326311103997</v>
      </c>
      <c r="FM74" s="6">
        <f t="shared" si="100"/>
        <v>0.22822525474640459</v>
      </c>
      <c r="FN74" s="6">
        <f t="shared" si="100"/>
        <v>0.24043277213270065</v>
      </c>
      <c r="FO74" s="6">
        <f t="shared" si="100"/>
        <v>0.24633349903378865</v>
      </c>
      <c r="FP74" s="6">
        <f t="shared" si="100"/>
        <v>0.25312614760515989</v>
      </c>
      <c r="FQ74" s="6">
        <f t="shared" si="100"/>
        <v>0.2593241161244727</v>
      </c>
      <c r="FR74" s="6">
        <f t="shared" si="100"/>
        <v>0.26569031603089655</v>
      </c>
      <c r="FS74" s="6">
        <f t="shared" si="100"/>
        <v>0.27300146963305294</v>
      </c>
      <c r="FT74" s="6">
        <f t="shared" si="100"/>
        <v>0.27712274401954046</v>
      </c>
      <c r="FU74" s="6">
        <f t="shared" si="100"/>
        <v>0.28085568484920032</v>
      </c>
      <c r="FV74" s="6">
        <f t="shared" si="100"/>
        <v>0.28316264724930917</v>
      </c>
      <c r="FW74" s="6">
        <f t="shared" si="100"/>
        <v>0.28295193531907459</v>
      </c>
      <c r="FX74" s="6">
        <f t="shared" si="100"/>
        <v>0.28414587059123819</v>
      </c>
      <c r="FY74" s="6">
        <f t="shared" si="100"/>
        <v>0.28466525960710426</v>
      </c>
      <c r="FZ74" s="6">
        <f t="shared" si="100"/>
        <v>0.28596710351591487</v>
      </c>
      <c r="GA74" s="6">
        <f t="shared" si="100"/>
        <v>0.28968202767314188</v>
      </c>
      <c r="GB74" s="6">
        <f t="shared" si="100"/>
        <v>0.2944560499362342</v>
      </c>
      <c r="GC74" s="6">
        <f t="shared" si="100"/>
        <v>0.29975237359028922</v>
      </c>
      <c r="GD74" s="6">
        <f t="shared" si="100"/>
        <v>0.3041903031707387</v>
      </c>
      <c r="GE74" s="6">
        <f t="shared" si="100"/>
        <v>0.3062008224782754</v>
      </c>
      <c r="GF74" s="6">
        <f t="shared" si="100"/>
        <v>0.30268626970192442</v>
      </c>
      <c r="GG74" s="6">
        <f t="shared" si="100"/>
        <v>0.29734862999599287</v>
      </c>
      <c r="GH74" s="6">
        <f t="shared" si="100"/>
        <v>0.29171134673524357</v>
      </c>
      <c r="GI74" s="6">
        <f t="shared" si="100"/>
        <v>0.28599315892893951</v>
      </c>
      <c r="GJ74" s="6">
        <f t="shared" si="100"/>
        <v>0.28573776687157243</v>
      </c>
      <c r="GK74" s="6">
        <f t="shared" si="100"/>
        <v>0.28826331691220552</v>
      </c>
      <c r="GL74" s="6">
        <f t="shared" si="100"/>
        <v>0.2929106260306451</v>
      </c>
      <c r="GM74" s="6">
        <f t="shared" si="100"/>
        <v>0.30419433545291613</v>
      </c>
      <c r="GN74" s="6">
        <f t="shared" ref="GN74:IY74" si="101">IF(ISTEXT(GK63), "n/a", AVERAGE(GK63:GN63))</f>
        <v>0.31662059365085704</v>
      </c>
      <c r="GO74" s="6">
        <f t="shared" si="101"/>
        <v>0.3233447541813177</v>
      </c>
      <c r="GP74" s="6">
        <f t="shared" si="101"/>
        <v>0.33295468156479563</v>
      </c>
      <c r="GQ74" s="6">
        <f t="shared" si="101"/>
        <v>0.33929623146263016</v>
      </c>
      <c r="GR74" s="6" t="str">
        <f t="shared" si="101"/>
        <v>n/a</v>
      </c>
      <c r="GS74" s="6" t="str">
        <f t="shared" si="101"/>
        <v>n/a</v>
      </c>
      <c r="GT74" s="6" t="str">
        <f t="shared" si="101"/>
        <v>n/a</v>
      </c>
      <c r="GU74" s="6" t="str">
        <f t="shared" si="101"/>
        <v>n/a</v>
      </c>
      <c r="GV74" s="6" t="str">
        <f t="shared" si="101"/>
        <v>n/a</v>
      </c>
    </row>
    <row r="75" spans="1:204" s="6" customFormat="1">
      <c r="A75" s="38" t="s">
        <v>332</v>
      </c>
      <c r="B75" s="6" t="s">
        <v>333</v>
      </c>
      <c r="C75" s="6" t="str">
        <f>IFERROR(C73-C74, "n/a")</f>
        <v>n/a</v>
      </c>
      <c r="D75" s="6" t="str">
        <f t="shared" ref="D75:BO75" si="102">IFERROR(D73-D74, "n/a")</f>
        <v>n/a</v>
      </c>
      <c r="E75" s="6" t="str">
        <f t="shared" si="102"/>
        <v>n/a</v>
      </c>
      <c r="F75" s="6" t="str">
        <f t="shared" ca="1" si="102"/>
        <v>n/a</v>
      </c>
      <c r="G75" s="6" t="str">
        <f t="shared" ca="1" si="102"/>
        <v>n/a</v>
      </c>
      <c r="H75" s="6" t="str">
        <f t="shared" ca="1" si="102"/>
        <v>n/a</v>
      </c>
      <c r="I75" s="6" t="str">
        <f t="shared" ca="1" si="102"/>
        <v>n/a</v>
      </c>
      <c r="J75" s="6" t="str">
        <f t="shared" ca="1" si="102"/>
        <v>n/a</v>
      </c>
      <c r="K75" s="6" t="str">
        <f t="shared" ca="1" si="102"/>
        <v>n/a</v>
      </c>
      <c r="L75" s="6" t="str">
        <f t="shared" ca="1" si="102"/>
        <v>n/a</v>
      </c>
      <c r="M75" s="6" t="str">
        <f t="shared" ca="1" si="102"/>
        <v>n/a</v>
      </c>
      <c r="N75" s="6" t="str">
        <f t="shared" ca="1" si="102"/>
        <v>n/a</v>
      </c>
      <c r="O75" s="6" t="str">
        <f t="shared" ca="1" si="102"/>
        <v>n/a</v>
      </c>
      <c r="P75" s="6" t="str">
        <f t="shared" ca="1" si="102"/>
        <v>n/a</v>
      </c>
      <c r="Q75" s="6" t="str">
        <f t="shared" ca="1" si="102"/>
        <v>n/a</v>
      </c>
      <c r="R75" s="6">
        <f t="shared" ca="1" si="102"/>
        <v>-0.93860656323734548</v>
      </c>
      <c r="S75" s="6">
        <f t="shared" ca="1" si="102"/>
        <v>-0.82987243278493761</v>
      </c>
      <c r="T75" s="6">
        <f t="shared" ca="1" si="102"/>
        <v>-0.47799626744306811</v>
      </c>
      <c r="U75" s="6">
        <f t="shared" ca="1" si="102"/>
        <v>-9.6733504068488796E-2</v>
      </c>
      <c r="V75" s="6">
        <f t="shared" ca="1" si="102"/>
        <v>5.663027250497743E-2</v>
      </c>
      <c r="W75" s="6">
        <f t="shared" ca="1" si="102"/>
        <v>0.31723410859026657</v>
      </c>
      <c r="X75" s="6">
        <f t="shared" ca="1" si="102"/>
        <v>0.65080464088957291</v>
      </c>
      <c r="Y75" s="6">
        <f t="shared" ca="1" si="102"/>
        <v>1.3488931863478315</v>
      </c>
      <c r="Z75" s="6">
        <f t="shared" ca="1" si="102"/>
        <v>1.5570375661000004</v>
      </c>
      <c r="AA75" s="6">
        <f t="shared" ca="1" si="102"/>
        <v>1.1993586490900849</v>
      </c>
      <c r="AB75" s="6">
        <f t="shared" ca="1" si="102"/>
        <v>0.38468990426306859</v>
      </c>
      <c r="AC75" s="6">
        <f t="shared" ca="1" si="102"/>
        <v>-0.49588445631003281</v>
      </c>
      <c r="AD75" s="6">
        <f t="shared" ca="1" si="102"/>
        <v>-0.85860935116326531</v>
      </c>
      <c r="AE75" s="6">
        <f t="shared" ca="1" si="102"/>
        <v>-0.95992951011126948</v>
      </c>
      <c r="AF75" s="6">
        <f t="shared" ca="1" si="102"/>
        <v>-0.63394055970847318</v>
      </c>
      <c r="AG75" s="6">
        <f t="shared" ca="1" si="102"/>
        <v>-0.58612405813656776</v>
      </c>
      <c r="AH75" s="6">
        <f t="shared" ca="1" si="102"/>
        <v>-0.71331719460394338</v>
      </c>
      <c r="AI75" s="6">
        <f t="shared" ca="1" si="102"/>
        <v>-0.96803871034268052</v>
      </c>
      <c r="AJ75" s="6">
        <f t="shared" ca="1" si="102"/>
        <v>-0.5235331036086589</v>
      </c>
      <c r="AK75" s="6">
        <f t="shared" ca="1" si="102"/>
        <v>-0.46955839290702672</v>
      </c>
      <c r="AL75" s="6">
        <f t="shared" ca="1" si="102"/>
        <v>-0.26438808637090955</v>
      </c>
      <c r="AM75" s="6">
        <f t="shared" ca="1" si="102"/>
        <v>-0.4261063913108607</v>
      </c>
      <c r="AN75" s="6">
        <f t="shared" ca="1" si="102"/>
        <v>-0.7126513288094769</v>
      </c>
      <c r="AO75" s="6">
        <f t="shared" ca="1" si="102"/>
        <v>-0.64977295818798064</v>
      </c>
      <c r="AP75" s="6">
        <f t="shared" ca="1" si="102"/>
        <v>-0.5660136839079587</v>
      </c>
      <c r="AQ75" s="6">
        <f t="shared" ca="1" si="102"/>
        <v>0.16171800718559215</v>
      </c>
      <c r="AR75" s="6">
        <f t="shared" ca="1" si="102"/>
        <v>0.11294122834054943</v>
      </c>
      <c r="AS75" s="6">
        <f t="shared" ca="1" si="102"/>
        <v>3.8976507276207217E-2</v>
      </c>
      <c r="AT75" s="6">
        <f t="shared" ca="1" si="102"/>
        <v>0.13836118618297361</v>
      </c>
      <c r="AU75" s="6">
        <f t="shared" ca="1" si="102"/>
        <v>3.465800177955386E-2</v>
      </c>
      <c r="AV75" s="6">
        <f t="shared" ca="1" si="102"/>
        <v>-4.069236563806411E-2</v>
      </c>
      <c r="AW75" s="6">
        <f t="shared" ca="1" si="102"/>
        <v>-0.1728813900743128</v>
      </c>
      <c r="AX75" s="6">
        <f t="shared" ca="1" si="102"/>
        <v>-0.1861631714487943</v>
      </c>
      <c r="AY75" s="6">
        <f t="shared" ca="1" si="102"/>
        <v>-0.46650076958768916</v>
      </c>
      <c r="AZ75" s="6">
        <f t="shared" ca="1" si="102"/>
        <v>-0.3776076553442303</v>
      </c>
      <c r="BA75" s="6">
        <f t="shared" ca="1" si="102"/>
        <v>1.4201377910075474E-2</v>
      </c>
      <c r="BB75" s="6">
        <f t="shared" ca="1" si="102"/>
        <v>0.38441860100517045</v>
      </c>
      <c r="BC75" s="6">
        <f t="shared" ca="1" si="102"/>
        <v>0.80960090903414739</v>
      </c>
      <c r="BD75" s="6">
        <f t="shared" ca="1" si="102"/>
        <v>1.117284698206217</v>
      </c>
      <c r="BE75" s="6">
        <f t="shared" ca="1" si="102"/>
        <v>1.3640255260656942</v>
      </c>
      <c r="BF75" s="6">
        <f t="shared" ca="1" si="102"/>
        <v>0.43296390747097369</v>
      </c>
      <c r="BG75" s="6">
        <f t="shared" ca="1" si="102"/>
        <v>9.5476105536595912E-2</v>
      </c>
      <c r="BH75" s="6">
        <f t="shared" ca="1" si="102"/>
        <v>9.0859109969834151E-3</v>
      </c>
      <c r="BI75" s="6">
        <f t="shared" ca="1" si="102"/>
        <v>-0.48587017135980243</v>
      </c>
      <c r="BJ75" s="6">
        <f t="shared" ca="1" si="102"/>
        <v>0.14864796643139411</v>
      </c>
      <c r="BK75" s="6">
        <f t="shared" ca="1" si="102"/>
        <v>8.8483629685629617E-2</v>
      </c>
      <c r="BL75" s="6">
        <f t="shared" ca="1" si="102"/>
        <v>0.16346148392876303</v>
      </c>
      <c r="BM75" s="6">
        <f t="shared" ca="1" si="102"/>
        <v>0.56197648233742792</v>
      </c>
      <c r="BN75" s="6">
        <f t="shared" ca="1" si="102"/>
        <v>0.13491744358066871</v>
      </c>
      <c r="BO75" s="6">
        <f t="shared" ca="1" si="102"/>
        <v>0.14742995967753825</v>
      </c>
      <c r="BP75" s="6">
        <f t="shared" ref="BP75:EA75" ca="1" si="103">IFERROR(BP73-BP74, "n/a")</f>
        <v>0.11855508979420992</v>
      </c>
      <c r="BQ75" s="6">
        <f t="shared" ca="1" si="103"/>
        <v>0.16635342671634001</v>
      </c>
      <c r="BR75" s="6">
        <f t="shared" ca="1" si="103"/>
        <v>0.12921109301386857</v>
      </c>
      <c r="BS75" s="6">
        <f t="shared" ca="1" si="103"/>
        <v>0.16745562264778879</v>
      </c>
      <c r="BT75" s="6">
        <f t="shared" ca="1" si="103"/>
        <v>-0.1794478600621392</v>
      </c>
      <c r="BU75" s="6">
        <f t="shared" ca="1" si="103"/>
        <v>-0.72680875867490402</v>
      </c>
      <c r="BV75" s="6">
        <f t="shared" ca="1" si="103"/>
        <v>-0.34151942763434118</v>
      </c>
      <c r="BW75" s="6">
        <f t="shared" ca="1" si="103"/>
        <v>-0.65284162190229855</v>
      </c>
      <c r="BX75" s="6">
        <f t="shared" ca="1" si="103"/>
        <v>-0.66702511378140517</v>
      </c>
      <c r="BY75" s="6">
        <f t="shared" ca="1" si="103"/>
        <v>-0.60952819049842466</v>
      </c>
      <c r="BZ75" s="6">
        <f t="shared" ca="1" si="103"/>
        <v>-0.44841311340843482</v>
      </c>
      <c r="CA75" s="6">
        <f t="shared" ca="1" si="103"/>
        <v>-0.4327023874485959</v>
      </c>
      <c r="CB75" s="6">
        <f t="shared" ca="1" si="103"/>
        <v>-0.140461167708682</v>
      </c>
      <c r="CC75" s="6">
        <f t="shared" ca="1" si="103"/>
        <v>6.4359965520726536E-2</v>
      </c>
      <c r="CD75" s="6">
        <f t="shared" ca="1" si="103"/>
        <v>-0.1744742695301863</v>
      </c>
      <c r="CE75" s="6">
        <f t="shared" ca="1" si="103"/>
        <v>0.42002004462970222</v>
      </c>
      <c r="CF75" s="6">
        <f t="shared" ca="1" si="103"/>
        <v>0.17684235413905636</v>
      </c>
      <c r="CG75" s="6">
        <f t="shared" ca="1" si="103"/>
        <v>8.8994144389879404E-2</v>
      </c>
      <c r="CH75" s="6">
        <f t="shared" ca="1" si="103"/>
        <v>0.13523557787770479</v>
      </c>
      <c r="CI75" s="6">
        <f t="shared" ca="1" si="103"/>
        <v>-2.2616073110082291E-2</v>
      </c>
      <c r="CJ75" s="6">
        <f t="shared" ca="1" si="103"/>
        <v>0.24242112100620683</v>
      </c>
      <c r="CK75" s="6">
        <f t="shared" ca="1" si="103"/>
        <v>0.28369096693390872</v>
      </c>
      <c r="CL75" s="6">
        <f t="shared" ca="1" si="103"/>
        <v>0.13418265032619514</v>
      </c>
      <c r="CM75" s="6">
        <f t="shared" ca="1" si="103"/>
        <v>0.40382795499533342</v>
      </c>
      <c r="CN75" s="6">
        <f t="shared" ca="1" si="103"/>
        <v>0.26974276482088932</v>
      </c>
      <c r="CO75" s="6">
        <f t="shared" ca="1" si="103"/>
        <v>0.50987123705524062</v>
      </c>
      <c r="CP75" s="6">
        <f t="shared" ca="1" si="103"/>
        <v>0.63362269042202712</v>
      </c>
      <c r="CQ75" s="6">
        <f t="shared" ca="1" si="103"/>
        <v>-3.0323130056688408E-2</v>
      </c>
      <c r="CR75" s="6">
        <f t="shared" ca="1" si="103"/>
        <v>-0.15421911784341419</v>
      </c>
      <c r="CS75" s="6">
        <f t="shared" ca="1" si="103"/>
        <v>-0.4696481554031568</v>
      </c>
      <c r="CT75" s="6">
        <f t="shared" ca="1" si="103"/>
        <v>-0.55603667299324699</v>
      </c>
      <c r="CU75" s="6">
        <f t="shared" ca="1" si="103"/>
        <v>-0.67302267327547627</v>
      </c>
      <c r="CV75" s="6">
        <f t="shared" ca="1" si="103"/>
        <v>-0.68586177415480964</v>
      </c>
      <c r="CW75" s="6">
        <f t="shared" ca="1" si="103"/>
        <v>-0.48649985874104446</v>
      </c>
      <c r="CX75" s="6">
        <f t="shared" ca="1" si="103"/>
        <v>-0.72579986198033719</v>
      </c>
      <c r="CY75" s="6">
        <f t="shared" ca="1" si="103"/>
        <v>-0.42324483281703501</v>
      </c>
      <c r="CZ75" s="6">
        <f t="shared" ca="1" si="103"/>
        <v>-0.39358334427891234</v>
      </c>
      <c r="DA75" s="6">
        <f t="shared" ca="1" si="103"/>
        <v>-0.68026557454650161</v>
      </c>
      <c r="DB75" s="6">
        <f t="shared" ca="1" si="103"/>
        <v>-0.75829465973072741</v>
      </c>
      <c r="DC75" s="6">
        <f t="shared" ca="1" si="103"/>
        <v>-0.72392416530385129</v>
      </c>
      <c r="DD75" s="6">
        <f t="shared" ca="1" si="103"/>
        <v>-0.60152545958108639</v>
      </c>
      <c r="DE75" s="6">
        <f t="shared" ca="1" si="103"/>
        <v>-0.65860681232456075</v>
      </c>
      <c r="DF75" s="6">
        <f t="shared" ca="1" si="103"/>
        <v>-0.32284308555341651</v>
      </c>
      <c r="DG75" s="6">
        <f t="shared" ca="1" si="103"/>
        <v>-0.60766230557561374</v>
      </c>
      <c r="DH75" s="6">
        <f t="shared" ca="1" si="103"/>
        <v>-0.77586474875546529</v>
      </c>
      <c r="DI75" s="6">
        <f t="shared" ca="1" si="103"/>
        <v>-0.74500726125930172</v>
      </c>
      <c r="DJ75" s="6">
        <f t="shared" ca="1" si="103"/>
        <v>-0.90174829843304816</v>
      </c>
      <c r="DK75" s="6">
        <f t="shared" ca="1" si="103"/>
        <v>-0.95480781125563663</v>
      </c>
      <c r="DL75" s="6">
        <f t="shared" ca="1" si="103"/>
        <v>-0.81168523677584603</v>
      </c>
      <c r="DM75" s="6">
        <f t="shared" ca="1" si="103"/>
        <v>-0.79102739094144747</v>
      </c>
      <c r="DN75" s="6">
        <f t="shared" ca="1" si="103"/>
        <v>-0.76471513994475682</v>
      </c>
      <c r="DO75" s="6">
        <f t="shared" ca="1" si="103"/>
        <v>-0.50183284555966612</v>
      </c>
      <c r="DP75" s="6">
        <f t="shared" ca="1" si="103"/>
        <v>-0.68505155346283564</v>
      </c>
      <c r="DQ75" s="6">
        <f t="shared" ca="1" si="103"/>
        <v>-0.51905939554048341</v>
      </c>
      <c r="DR75" s="6">
        <f t="shared" ca="1" si="103"/>
        <v>-0.27759665680313073</v>
      </c>
      <c r="DS75" s="6">
        <f t="shared" ca="1" si="103"/>
        <v>-0.524738647947532</v>
      </c>
      <c r="DT75" s="6">
        <f t="shared" ca="1" si="103"/>
        <v>-0.43380178817902204</v>
      </c>
      <c r="DU75" s="6">
        <f t="shared" ca="1" si="103"/>
        <v>-0.68180231979410022</v>
      </c>
      <c r="DV75" s="6">
        <f t="shared" ca="1" si="103"/>
        <v>-0.79860532082388069</v>
      </c>
      <c r="DW75" s="6">
        <f t="shared" ca="1" si="103"/>
        <v>-0.26290510050877675</v>
      </c>
      <c r="DX75" s="6">
        <f t="shared" ca="1" si="103"/>
        <v>4.1729760571737051E-3</v>
      </c>
      <c r="DY75" s="6">
        <f t="shared" ca="1" si="103"/>
        <v>0.3793873314972338</v>
      </c>
      <c r="DZ75" s="6">
        <f t="shared" ca="1" si="103"/>
        <v>0.89839109534637496</v>
      </c>
      <c r="EA75" s="6">
        <f t="shared" ca="1" si="103"/>
        <v>1.2293686104248032</v>
      </c>
      <c r="EB75" s="6">
        <f t="shared" ref="EB75:GM75" ca="1" si="104">IFERROR(EB73-EB74, "n/a")</f>
        <v>1.4508654465337509</v>
      </c>
      <c r="EC75" s="6">
        <f t="shared" ca="1" si="104"/>
        <v>1.660808989393137</v>
      </c>
      <c r="ED75" s="6">
        <f t="shared" ca="1" si="104"/>
        <v>1.506266188613917</v>
      </c>
      <c r="EE75" s="6">
        <f t="shared" ca="1" si="104"/>
        <v>1.229398080990963</v>
      </c>
      <c r="EF75" s="6">
        <f t="shared" ca="1" si="104"/>
        <v>1.1372394016288903</v>
      </c>
      <c r="EG75" s="6">
        <f t="shared" ca="1" si="104"/>
        <v>0.98006334935755079</v>
      </c>
      <c r="EH75" s="6">
        <f t="shared" ca="1" si="104"/>
        <v>0.8389522304104915</v>
      </c>
      <c r="EI75" s="6">
        <f t="shared" ca="1" si="104"/>
        <v>0.69550834064257128</v>
      </c>
      <c r="EJ75" s="6">
        <f t="shared" ca="1" si="104"/>
        <v>0.35942031233419613</v>
      </c>
      <c r="EK75" s="6">
        <f t="shared" ca="1" si="104"/>
        <v>0.10859282574790707</v>
      </c>
      <c r="EL75" s="6">
        <f t="shared" ca="1" si="104"/>
        <v>-0.17530478403783417</v>
      </c>
      <c r="EM75" s="6">
        <f t="shared" ca="1" si="104"/>
        <v>-0.35787332456008281</v>
      </c>
      <c r="EN75" s="6">
        <f t="shared" ca="1" si="104"/>
        <v>-0.58692945112377282</v>
      </c>
      <c r="EO75" s="6">
        <f t="shared" ca="1" si="104"/>
        <v>-0.64959378350130992</v>
      </c>
      <c r="EP75" s="6">
        <f t="shared" ca="1" si="104"/>
        <v>-0.74288126463698578</v>
      </c>
      <c r="EQ75" s="6">
        <f t="shared" ca="1" si="104"/>
        <v>-0.59855983023586012</v>
      </c>
      <c r="ER75" s="6">
        <f t="shared" ca="1" si="104"/>
        <v>-0.61569438611229976</v>
      </c>
      <c r="ES75" s="6">
        <f t="shared" ca="1" si="104"/>
        <v>-0.6619489813746493</v>
      </c>
      <c r="ET75" s="6">
        <f t="shared" ca="1" si="104"/>
        <v>-0.47329872039263438</v>
      </c>
      <c r="EU75" s="6">
        <f t="shared" ca="1" si="104"/>
        <v>-0.61156889171259532</v>
      </c>
      <c r="EV75" s="6">
        <f t="shared" ca="1" si="104"/>
        <v>-0.36151405988022467</v>
      </c>
      <c r="EW75" s="6">
        <f t="shared" ca="1" si="104"/>
        <v>-0.19326811620715861</v>
      </c>
      <c r="EX75" s="6">
        <f t="shared" ca="1" si="104"/>
        <v>-8.199167354779785E-2</v>
      </c>
      <c r="EY75" s="6">
        <f t="shared" ca="1" si="104"/>
        <v>8.8489421480447694E-3</v>
      </c>
      <c r="EZ75" s="6">
        <f t="shared" ca="1" si="104"/>
        <v>0.62402281101469015</v>
      </c>
      <c r="FA75" s="6">
        <f t="shared" ca="1" si="104"/>
        <v>0.94872920323923005</v>
      </c>
      <c r="FB75" s="6">
        <f t="shared" ca="1" si="104"/>
        <v>1.1193968374566778</v>
      </c>
      <c r="FC75" s="6">
        <f t="shared" ca="1" si="104"/>
        <v>1.9327483637043779</v>
      </c>
      <c r="FD75" s="6">
        <f t="shared" ca="1" si="104"/>
        <v>1.9408765490848281</v>
      </c>
      <c r="FE75" s="6">
        <f t="shared" ca="1" si="104"/>
        <v>2.2670391793941915</v>
      </c>
      <c r="FF75" s="6">
        <f t="shared" ca="1" si="104"/>
        <v>2.5785558533651427</v>
      </c>
      <c r="FG75" s="6">
        <f t="shared" ca="1" si="104"/>
        <v>2.2267508379459029</v>
      </c>
      <c r="FH75" s="6">
        <f t="shared" ca="1" si="104"/>
        <v>1.9699565772292789</v>
      </c>
      <c r="FI75" s="6">
        <f t="shared" ca="1" si="104"/>
        <v>1.4808907453732121</v>
      </c>
      <c r="FJ75" s="6">
        <f t="shared" ca="1" si="104"/>
        <v>1.0032234756708938</v>
      </c>
      <c r="FK75" s="6">
        <f t="shared" ca="1" si="104"/>
        <v>0.21301496881271886</v>
      </c>
      <c r="FL75" s="6">
        <f t="shared" ca="1" si="104"/>
        <v>-0.45742046724601132</v>
      </c>
      <c r="FM75" s="6">
        <f t="shared" ca="1" si="104"/>
        <v>-1.0898699625175032</v>
      </c>
      <c r="FN75" s="6">
        <f t="shared" ca="1" si="104"/>
        <v>-1.4012556396856586</v>
      </c>
      <c r="FO75" s="6">
        <f t="shared" ca="1" si="104"/>
        <v>-1.3613458927838484</v>
      </c>
      <c r="FP75" s="6">
        <f t="shared" ca="1" si="104"/>
        <v>-1.3645210401069172</v>
      </c>
      <c r="FQ75" s="6">
        <f t="shared" ca="1" si="104"/>
        <v>-1.0743608865515362</v>
      </c>
      <c r="FR75" s="6">
        <f t="shared" ca="1" si="104"/>
        <v>-1.2445983763464894</v>
      </c>
      <c r="FS75" s="6">
        <f t="shared" ca="1" si="104"/>
        <v>-1.3748143621366413</v>
      </c>
      <c r="FT75" s="6">
        <f t="shared" ca="1" si="104"/>
        <v>-1.3865214420073149</v>
      </c>
      <c r="FU75" s="6">
        <f t="shared" ca="1" si="104"/>
        <v>-1.4569150688952548</v>
      </c>
      <c r="FV75" s="6">
        <f t="shared" ca="1" si="104"/>
        <v>-1.4056886135065565</v>
      </c>
      <c r="FW75" s="6">
        <f t="shared" ca="1" si="104"/>
        <v>-1.2515787572418104</v>
      </c>
      <c r="FX75" s="6">
        <f t="shared" ca="1" si="104"/>
        <v>-1.1105153257562752</v>
      </c>
      <c r="FY75" s="6">
        <f t="shared" ca="1" si="104"/>
        <v>-0.85473692714612426</v>
      </c>
      <c r="FZ75" s="6">
        <f t="shared" ca="1" si="104"/>
        <v>-0.65092351749099087</v>
      </c>
      <c r="GA75" s="6">
        <f t="shared" ca="1" si="104"/>
        <v>-0.32173189805412894</v>
      </c>
      <c r="GB75" s="6">
        <f t="shared" ca="1" si="104"/>
        <v>-4.9647999942757176E-2</v>
      </c>
      <c r="GC75" s="6">
        <f t="shared" ca="1" si="104"/>
        <v>-3.7857064064361456E-2</v>
      </c>
      <c r="GD75" s="6">
        <f t="shared" ca="1" si="104"/>
        <v>5.17232707976647E-2</v>
      </c>
      <c r="GE75" s="6">
        <f t="shared" ca="1" si="104"/>
        <v>0.12014396579877479</v>
      </c>
      <c r="GF75" s="6">
        <f t="shared" ca="1" si="104"/>
        <v>-7.1683388077070587E-2</v>
      </c>
      <c r="GG75" s="6">
        <f t="shared" ca="1" si="104"/>
        <v>-0.10932089924237645</v>
      </c>
      <c r="GH75" s="6">
        <f t="shared" ca="1" si="104"/>
        <v>-0.12549527167617147</v>
      </c>
      <c r="GI75" s="6">
        <f t="shared" ca="1" si="104"/>
        <v>-0.30108459187244485</v>
      </c>
      <c r="GJ75" s="6">
        <f t="shared" ca="1" si="104"/>
        <v>-0.25247542871643169</v>
      </c>
      <c r="GK75" s="6">
        <f t="shared" ca="1" si="104"/>
        <v>-0.31028106374246872</v>
      </c>
      <c r="GL75" s="6">
        <f t="shared" ca="1" si="104"/>
        <v>-0.20588494677824154</v>
      </c>
      <c r="GM75" s="6">
        <f t="shared" ca="1" si="104"/>
        <v>-0.10021657760612857</v>
      </c>
      <c r="GN75" s="6">
        <f ca="1">IFERROR(GN73-GN74, "n/a")</f>
        <v>2.7499122966046619E-2</v>
      </c>
      <c r="GO75" s="6">
        <f t="shared" ref="GO75:GV75" ca="1" si="105">IFERROR(GO73-GO74, "n/a")</f>
        <v>0.17869776337019938</v>
      </c>
      <c r="GP75" s="6">
        <f t="shared" ca="1" si="105"/>
        <v>0.19484841014096493</v>
      </c>
      <c r="GQ75" s="6">
        <f t="shared" ca="1" si="105"/>
        <v>0.30277148571478646</v>
      </c>
      <c r="GR75" s="6" t="str">
        <f t="shared" ca="1" si="105"/>
        <v>n/a</v>
      </c>
      <c r="GS75" s="6" t="str">
        <f t="shared" ca="1" si="105"/>
        <v>n/a</v>
      </c>
      <c r="GT75" s="6" t="str">
        <f t="shared" ca="1" si="105"/>
        <v>n/a</v>
      </c>
      <c r="GU75" s="6" t="str">
        <f t="shared" ca="1" si="105"/>
        <v>n/a</v>
      </c>
      <c r="GV75" s="6" t="str">
        <f t="shared" ca="1" si="105"/>
        <v>n/a</v>
      </c>
    </row>
    <row r="76" spans="1:204" s="6" customFormat="1">
      <c r="A76" s="38" t="s">
        <v>331</v>
      </c>
      <c r="B76" s="6" t="s">
        <v>334</v>
      </c>
      <c r="C76" s="6" t="str">
        <f t="shared" ref="C76:BN76" ca="1" si="106">IFERROR(C59-C64, "n/a")</f>
        <v>n/a</v>
      </c>
      <c r="D76" s="6" t="str">
        <f t="shared" ca="1" si="106"/>
        <v>n/a</v>
      </c>
      <c r="E76" s="6" t="str">
        <f t="shared" ca="1" si="106"/>
        <v>n/a</v>
      </c>
      <c r="F76" s="6" t="str">
        <f t="shared" ca="1" si="106"/>
        <v>n/a</v>
      </c>
      <c r="G76" s="6" t="str">
        <f t="shared" ca="1" si="106"/>
        <v>n/a</v>
      </c>
      <c r="H76" s="6" t="str">
        <f t="shared" ca="1" si="106"/>
        <v>n/a</v>
      </c>
      <c r="I76" s="6" t="str">
        <f t="shared" ca="1" si="106"/>
        <v>n/a</v>
      </c>
      <c r="J76" s="6" t="str">
        <f t="shared" ca="1" si="106"/>
        <v>n/a</v>
      </c>
      <c r="K76" s="6" t="str">
        <f t="shared" ca="1" si="106"/>
        <v>n/a</v>
      </c>
      <c r="L76" s="6" t="str">
        <f t="shared" ca="1" si="106"/>
        <v>n/a</v>
      </c>
      <c r="M76" s="6" t="str">
        <f t="shared" ca="1" si="106"/>
        <v>n/a</v>
      </c>
      <c r="N76" s="6" t="str">
        <f t="shared" ca="1" si="106"/>
        <v>n/a</v>
      </c>
      <c r="O76" s="6">
        <f t="shared" ca="1" si="106"/>
        <v>-1.4158651134044424</v>
      </c>
      <c r="P76" s="6">
        <f t="shared" ca="1" si="106"/>
        <v>-1.7216406576545324</v>
      </c>
      <c r="Q76" s="6">
        <f t="shared" ca="1" si="106"/>
        <v>-0.53354534672154275</v>
      </c>
      <c r="R76" s="6">
        <f t="shared" ca="1" si="106"/>
        <v>-0.76522620673846464</v>
      </c>
      <c r="S76" s="6">
        <f t="shared" ca="1" si="106"/>
        <v>2.0888819086640029</v>
      </c>
      <c r="T76" s="6">
        <f t="shared" ca="1" si="106"/>
        <v>0.5481566342538432</v>
      </c>
      <c r="U76" s="6">
        <f t="shared" ca="1" si="106"/>
        <v>1.4623403804200685</v>
      </c>
      <c r="V76" s="6">
        <f t="shared" ca="1" si="106"/>
        <v>1.1018125550793703</v>
      </c>
      <c r="W76" s="6">
        <f t="shared" ca="1" si="106"/>
        <v>3.5258819859447055</v>
      </c>
      <c r="X76" s="6">
        <f t="shared" ca="1" si="106"/>
        <v>1.4029581512442717</v>
      </c>
      <c r="Y76" s="6">
        <f t="shared" ca="1" si="106"/>
        <v>1.787622591272219</v>
      </c>
      <c r="Z76" s="6">
        <f t="shared" ca="1" si="106"/>
        <v>0.2590242318455187</v>
      </c>
      <c r="AA76" s="6">
        <f t="shared" ca="1" si="106"/>
        <v>-1.1668128419209285</v>
      </c>
      <c r="AB76" s="6">
        <f t="shared" ca="1" si="106"/>
        <v>-1.9551102917457579</v>
      </c>
      <c r="AC76" s="6">
        <f t="shared" ca="1" si="106"/>
        <v>-0.72100280721920851</v>
      </c>
      <c r="AD76" s="6">
        <f t="shared" ca="1" si="106"/>
        <v>-0.65907459734647267</v>
      </c>
      <c r="AE76" s="6">
        <f t="shared" ca="1" si="106"/>
        <v>-0.53778253283901534</v>
      </c>
      <c r="AF76" s="6">
        <f t="shared" ca="1" si="106"/>
        <v>-1.6975436982693841</v>
      </c>
      <c r="AG76" s="6">
        <f t="shared" ca="1" si="106"/>
        <v>-1.5896521846902805</v>
      </c>
      <c r="AH76" s="6">
        <f t="shared" ca="1" si="106"/>
        <v>-0.52407073015498307</v>
      </c>
      <c r="AI76" s="6">
        <f t="shared" ca="1" si="106"/>
        <v>-0.78739143273260925</v>
      </c>
      <c r="AJ76" s="6">
        <f t="shared" ca="1" si="106"/>
        <v>-1.5527995107817834</v>
      </c>
      <c r="AK76" s="6">
        <f t="shared" ca="1" si="106"/>
        <v>-0.6245784556105457</v>
      </c>
      <c r="AL76" s="6">
        <f t="shared" ca="1" si="106"/>
        <v>-0.79819500578383851</v>
      </c>
      <c r="AM76" s="6">
        <f t="shared" ca="1" si="106"/>
        <v>-1.3375764222373976</v>
      </c>
      <c r="AN76" s="6">
        <f t="shared" ca="1" si="106"/>
        <v>0.4897351343935486</v>
      </c>
      <c r="AO76" s="6">
        <f t="shared" ca="1" si="106"/>
        <v>-0.25264644262260399</v>
      </c>
      <c r="AP76" s="6">
        <f t="shared" ca="1" si="106"/>
        <v>0.31203832762345796</v>
      </c>
      <c r="AQ76" s="6">
        <f t="shared" ca="1" si="106"/>
        <v>1.2983724740968896</v>
      </c>
      <c r="AR76" s="6">
        <f t="shared" ca="1" si="106"/>
        <v>1.8105575203127739</v>
      </c>
      <c r="AS76" s="6">
        <f t="shared" ca="1" si="106"/>
        <v>-2.3896578521004241E-2</v>
      </c>
      <c r="AT76" s="6">
        <f t="shared" ca="1" si="106"/>
        <v>-0.82113557801949932</v>
      </c>
      <c r="AU76" s="6">
        <f t="shared" ca="1" si="106"/>
        <v>-0.57309085738309506</v>
      </c>
      <c r="AV76" s="6">
        <f t="shared" ca="1" si="106"/>
        <v>0.54443219021550882</v>
      </c>
      <c r="AW76" s="6">
        <f t="shared" ca="1" si="106"/>
        <v>-1.5329197333287075</v>
      </c>
      <c r="AX76" s="6">
        <f t="shared" ca="1" si="106"/>
        <v>1.7318564390679536</v>
      </c>
      <c r="AY76" s="6">
        <f t="shared" ca="1" si="106"/>
        <v>1.4342207267564104</v>
      </c>
      <c r="AZ76" s="6">
        <f t="shared" ca="1" si="106"/>
        <v>0.11512781265878819</v>
      </c>
      <c r="BA76" s="6">
        <f t="shared" ca="1" si="106"/>
        <v>1.5260670026261187</v>
      </c>
      <c r="BB76" s="6">
        <f t="shared" ca="1" si="106"/>
        <v>2.4728592560977449</v>
      </c>
      <c r="BC76" s="6">
        <f t="shared" ca="1" si="106"/>
        <v>0.7554607856129667</v>
      </c>
      <c r="BD76" s="6">
        <f t="shared" ca="1" si="106"/>
        <v>-0.29596789541483326</v>
      </c>
      <c r="BE76" s="6">
        <f t="shared" ca="1" si="106"/>
        <v>0.41906282625056757</v>
      </c>
      <c r="BF76" s="6">
        <f t="shared" ca="1" si="106"/>
        <v>-3.0709425554513929</v>
      </c>
      <c r="BG76" s="6">
        <f t="shared" ca="1" si="106"/>
        <v>-1.0814271355638398</v>
      </c>
      <c r="BH76" s="6">
        <f t="shared" ca="1" si="106"/>
        <v>-2.6918504804126275E-2</v>
      </c>
      <c r="BI76" s="6">
        <f t="shared" ca="1" si="106"/>
        <v>-0.56221709917248019</v>
      </c>
      <c r="BJ76" s="6">
        <f t="shared" ca="1" si="106"/>
        <v>0.66398174689429923</v>
      </c>
      <c r="BK76" s="6">
        <f t="shared" ca="1" si="106"/>
        <v>-0.4137220316861101</v>
      </c>
      <c r="BL76" s="6">
        <f t="shared" ca="1" si="106"/>
        <v>1.0336093939785695</v>
      </c>
      <c r="BM76" s="6">
        <f t="shared" ca="1" si="106"/>
        <v>0.57005004434012618</v>
      </c>
      <c r="BN76" s="6">
        <f t="shared" ca="1" si="106"/>
        <v>-0.96011742427662461</v>
      </c>
      <c r="BO76" s="6">
        <f t="shared" ref="BO76:DZ76" ca="1" si="107">IFERROR(BO59-BO64, "n/a")</f>
        <v>-0.35678376154106073</v>
      </c>
      <c r="BP76" s="6">
        <f t="shared" ca="1" si="107"/>
        <v>1.2468317304971328</v>
      </c>
      <c r="BQ76" s="6">
        <f t="shared" ca="1" si="107"/>
        <v>1.2087031456626631</v>
      </c>
      <c r="BR76" s="6">
        <f t="shared" ca="1" si="107"/>
        <v>-0.9820797158011112</v>
      </c>
      <c r="BS76" s="6">
        <f t="shared" ca="1" si="107"/>
        <v>-8.6956880862526176E-2</v>
      </c>
      <c r="BT76" s="6">
        <f t="shared" ca="1" si="107"/>
        <v>-0.72903106567357012</v>
      </c>
      <c r="BU76" s="6">
        <f t="shared" ca="1" si="107"/>
        <v>-0.94723536839082012</v>
      </c>
      <c r="BV76" s="6">
        <f t="shared" ca="1" si="107"/>
        <v>-0.52509381835383684</v>
      </c>
      <c r="BW76" s="6">
        <f t="shared" ca="1" si="107"/>
        <v>-1.1706005991485569</v>
      </c>
      <c r="BX76" s="6">
        <f t="shared" ca="1" si="107"/>
        <v>-1.0149380879075718</v>
      </c>
      <c r="BY76" s="6">
        <f t="shared" ca="1" si="107"/>
        <v>-0.50961789297372861</v>
      </c>
      <c r="BZ76" s="6">
        <f t="shared" ca="1" si="107"/>
        <v>0.4514563496556816</v>
      </c>
      <c r="CA76" s="6">
        <f t="shared" ca="1" si="107"/>
        <v>-1.5649399596209799</v>
      </c>
      <c r="CB76" s="6">
        <f t="shared" ca="1" si="107"/>
        <v>0.59984483061495364</v>
      </c>
      <c r="CC76" s="6">
        <f t="shared" ca="1" si="107"/>
        <v>0.15192800333835788</v>
      </c>
      <c r="CD76" s="6">
        <f t="shared" ca="1" si="107"/>
        <v>0.41408391720229787</v>
      </c>
      <c r="CE76" s="6">
        <f t="shared" ca="1" si="107"/>
        <v>0.71137119303354779</v>
      </c>
      <c r="CF76" s="6">
        <f t="shared" ca="1" si="107"/>
        <v>-8.616123064279646E-2</v>
      </c>
      <c r="CG76" s="6">
        <f t="shared" ca="1" si="107"/>
        <v>0.31198029419043405</v>
      </c>
      <c r="CH76" s="6">
        <f t="shared" ca="1" si="107"/>
        <v>1.453137835986908</v>
      </c>
      <c r="CI76" s="6">
        <f t="shared" ca="1" si="107"/>
        <v>1.3383889363126598</v>
      </c>
      <c r="CJ76" s="6">
        <f t="shared" ca="1" si="107"/>
        <v>0.55726078384078825</v>
      </c>
      <c r="CK76" s="6">
        <f t="shared" ca="1" si="107"/>
        <v>5.2596290791501688E-2</v>
      </c>
      <c r="CL76" s="6">
        <f t="shared" ca="1" si="107"/>
        <v>-0.22689670875449797</v>
      </c>
      <c r="CM76" s="6">
        <f t="shared" ca="1" si="107"/>
        <v>0.96227080193226189</v>
      </c>
      <c r="CN76" s="6">
        <f t="shared" ca="1" si="107"/>
        <v>-0.26211574151536499</v>
      </c>
      <c r="CO76" s="6">
        <f t="shared" ca="1" si="107"/>
        <v>0.58933566652195613</v>
      </c>
      <c r="CP76" s="6">
        <f t="shared" ca="1" si="107"/>
        <v>-0.32291306868535563</v>
      </c>
      <c r="CQ76" s="6">
        <f t="shared" ca="1" si="107"/>
        <v>-0.81460086951712163</v>
      </c>
      <c r="CR76" s="6">
        <f t="shared" ca="1" si="107"/>
        <v>-0.30829211143496649</v>
      </c>
      <c r="CS76" s="6">
        <f t="shared" ca="1" si="107"/>
        <v>-0.21796103229585054</v>
      </c>
      <c r="CT76" s="6">
        <f t="shared" ca="1" si="107"/>
        <v>-0.88891103971578977</v>
      </c>
      <c r="CU76" s="6">
        <f t="shared" ca="1" si="107"/>
        <v>-1.9142595986292523</v>
      </c>
      <c r="CV76" s="6">
        <f t="shared" ca="1" si="107"/>
        <v>-0.95533525684225817</v>
      </c>
      <c r="CW76" s="6">
        <f t="shared" ca="1" si="107"/>
        <v>0.50909280219682596</v>
      </c>
      <c r="CX76" s="6">
        <f t="shared" ca="1" si="107"/>
        <v>-1.6414282854300923</v>
      </c>
      <c r="CY76" s="6">
        <f t="shared" ca="1" si="107"/>
        <v>-0.20029584945115936</v>
      </c>
      <c r="CZ76" s="6">
        <f t="shared" ca="1" si="107"/>
        <v>4.9590165997337454E-3</v>
      </c>
      <c r="DA76" s="6">
        <f t="shared" ca="1" si="107"/>
        <v>-0.83129630595207149</v>
      </c>
      <c r="DB76" s="6">
        <f t="shared" ca="1" si="107"/>
        <v>-1.5570263275054432</v>
      </c>
      <c r="DC76" s="6">
        <f t="shared" ca="1" si="107"/>
        <v>-0.32811637457759485</v>
      </c>
      <c r="DD76" s="6">
        <f t="shared" ca="1" si="107"/>
        <v>-0.50050537738271528</v>
      </c>
      <c r="DE76" s="6">
        <f t="shared" ca="1" si="107"/>
        <v>-1.0126182336505225</v>
      </c>
      <c r="DF76" s="6">
        <f t="shared" ca="1" si="107"/>
        <v>-0.39520554872095504</v>
      </c>
      <c r="DG76" s="6">
        <f t="shared" ca="1" si="107"/>
        <v>-1.2839764126403184</v>
      </c>
      <c r="DH76" s="6">
        <f t="shared" ca="1" si="107"/>
        <v>-1.0298766273596844</v>
      </c>
      <c r="DI76" s="6">
        <f t="shared" ca="1" si="107"/>
        <v>-1.0352073168494673</v>
      </c>
      <c r="DJ76" s="6">
        <f t="shared" ca="1" si="107"/>
        <v>-0.77680873777535564</v>
      </c>
      <c r="DK76" s="6">
        <f t="shared" ca="1" si="107"/>
        <v>-1.6702469603018439</v>
      </c>
      <c r="DL76" s="6">
        <f t="shared" ca="1" si="107"/>
        <v>0.16710428042647574</v>
      </c>
      <c r="DM76" s="6">
        <f t="shared" ca="1" si="107"/>
        <v>-0.89216809824926901</v>
      </c>
      <c r="DN76" s="6">
        <f t="shared" ca="1" si="107"/>
        <v>-1.1866587895936487</v>
      </c>
      <c r="DO76" s="6">
        <f t="shared" ca="1" si="107"/>
        <v>-0.55070305205534753</v>
      </c>
      <c r="DP76" s="6">
        <f t="shared" ca="1" si="107"/>
        <v>-0.42343097723701917</v>
      </c>
      <c r="DQ76" s="6">
        <f t="shared" ca="1" si="107"/>
        <v>-0.25281894099297941</v>
      </c>
      <c r="DR76" s="6">
        <f t="shared" ca="1" si="107"/>
        <v>-0.27991926597601391</v>
      </c>
      <c r="DS76" s="6">
        <f t="shared" ca="1" si="107"/>
        <v>-1.1140893166376185</v>
      </c>
      <c r="DT76" s="6">
        <f t="shared" ca="1" si="107"/>
        <v>-0.87305300793496132</v>
      </c>
      <c r="DU76" s="6">
        <f t="shared" ca="1" si="107"/>
        <v>-0.43341027136488169</v>
      </c>
      <c r="DV76" s="6">
        <f t="shared" ca="1" si="107"/>
        <v>-1.5290526495947143E-2</v>
      </c>
      <c r="DW76" s="6">
        <f t="shared" ca="1" si="107"/>
        <v>1.3910330845320078</v>
      </c>
      <c r="DX76" s="6">
        <f t="shared" ca="1" si="107"/>
        <v>0.99251882470926422</v>
      </c>
      <c r="DY76" s="6">
        <f t="shared" ca="1" si="107"/>
        <v>1.3434709625853556</v>
      </c>
      <c r="DZ76" s="6">
        <f t="shared" ca="1" si="107"/>
        <v>2.181837563033477</v>
      </c>
      <c r="EA76" s="6">
        <f t="shared" ref="EA76:GL76" ca="1" si="108">IFERROR(EA59-EA64, "n/a")</f>
        <v>1.7384932211749182</v>
      </c>
      <c r="EB76" s="6">
        <f t="shared" ca="1" si="108"/>
        <v>1.7428732175044968</v>
      </c>
      <c r="EC76" s="6">
        <f t="shared" ca="1" si="108"/>
        <v>1.4487473271298024</v>
      </c>
      <c r="ED76" s="6">
        <f t="shared" ca="1" si="108"/>
        <v>1.5724926139651121</v>
      </c>
      <c r="EE76" s="6">
        <f t="shared" ca="1" si="108"/>
        <v>0.82138616548397192</v>
      </c>
      <c r="EF76" s="6">
        <f t="shared" ca="1" si="108"/>
        <v>1.1353347260409201</v>
      </c>
      <c r="EG76" s="6">
        <f t="shared" ca="1" si="108"/>
        <v>-0.20905277275262502</v>
      </c>
      <c r="EH76" s="6">
        <f t="shared" ca="1" si="108"/>
        <v>0.21885446192931135</v>
      </c>
      <c r="EI76" s="6">
        <f t="shared" ca="1" si="108"/>
        <v>0.25062308999082605</v>
      </c>
      <c r="EJ76" s="6">
        <f t="shared" ca="1" si="108"/>
        <v>-0.1237905246133375</v>
      </c>
      <c r="EK76" s="6">
        <f t="shared" ca="1" si="108"/>
        <v>-0.59036188377380006</v>
      </c>
      <c r="EL76" s="6">
        <f t="shared" ca="1" si="108"/>
        <v>-0.79570806838594144</v>
      </c>
      <c r="EM76" s="6">
        <f t="shared" ca="1" si="108"/>
        <v>-0.93199685055176651</v>
      </c>
      <c r="EN76" s="6">
        <f t="shared" ca="1" si="108"/>
        <v>-0.83832694731366875</v>
      </c>
      <c r="EO76" s="6">
        <f t="shared" ca="1" si="108"/>
        <v>-0.84125399797704337</v>
      </c>
      <c r="EP76" s="6">
        <f t="shared" ca="1" si="108"/>
        <v>-0.93151142418861621</v>
      </c>
      <c r="EQ76" s="6">
        <f t="shared" ca="1" si="108"/>
        <v>-0.60459199174665301</v>
      </c>
      <c r="ER76" s="6">
        <f t="shared" ca="1" si="108"/>
        <v>-0.81079024424360902</v>
      </c>
      <c r="ES76" s="6">
        <f t="shared" ca="1" si="108"/>
        <v>-0.53401868583865741</v>
      </c>
      <c r="ET76" s="6">
        <f t="shared" ca="1" si="108"/>
        <v>-0.4170622168134242</v>
      </c>
      <c r="EU76" s="6">
        <f t="shared" ca="1" si="108"/>
        <v>-0.34742644447955029</v>
      </c>
      <c r="EV76" s="6">
        <f t="shared" ca="1" si="108"/>
        <v>-8.9517635090748948E-2</v>
      </c>
      <c r="EW76" s="6">
        <f t="shared" ca="1" si="108"/>
        <v>-0.16975991382605266</v>
      </c>
      <c r="EX76" s="6">
        <f t="shared" ca="1" si="108"/>
        <v>0.20778805835849123</v>
      </c>
      <c r="EY76" s="6">
        <f t="shared" ca="1" si="108"/>
        <v>0.63950455910803594</v>
      </c>
      <c r="EZ76" s="6">
        <f t="shared" ca="1" si="108"/>
        <v>2.397593072492533</v>
      </c>
      <c r="FA76" s="6">
        <f t="shared" ca="1" si="108"/>
        <v>1.969770933447585</v>
      </c>
      <c r="FB76" s="6">
        <f t="shared" ca="1" si="108"/>
        <v>3.0521493852301753</v>
      </c>
      <c r="FC76" s="6">
        <f t="shared" ca="1" si="108"/>
        <v>4.3128831872108782</v>
      </c>
      <c r="FD76" s="6">
        <f t="shared" ca="1" si="108"/>
        <v>2.8648064932135058</v>
      </c>
      <c r="FE76" s="6">
        <f t="shared" ca="1" si="108"/>
        <v>2.4242584437695545</v>
      </c>
      <c r="FF76" s="6">
        <f t="shared" ca="1" si="108"/>
        <v>1.5212179869787419</v>
      </c>
      <c r="FG76" s="6">
        <f t="shared" ca="1" si="108"/>
        <v>1.5561908673278659</v>
      </c>
      <c r="FH76" s="6">
        <f t="shared" ca="1" si="108"/>
        <v>0.85665838579897247</v>
      </c>
      <c r="FI76" s="6">
        <f t="shared" ca="1" si="108"/>
        <v>0.10244201293342592</v>
      </c>
      <c r="FJ76" s="6">
        <f t="shared" ca="1" si="108"/>
        <v>0.11984815404864257</v>
      </c>
      <c r="FK76" s="6">
        <f t="shared" ca="1" si="108"/>
        <v>-1.0510309487114284</v>
      </c>
      <c r="FL76" s="6">
        <f t="shared" ca="1" si="108"/>
        <v>-1.5877421347843406</v>
      </c>
      <c r="FM76" s="6">
        <f t="shared" ca="1" si="108"/>
        <v>-1.7262262181522738</v>
      </c>
      <c r="FN76" s="6">
        <f t="shared" ca="1" si="108"/>
        <v>-1.6030177922161064</v>
      </c>
      <c r="FO76" s="6">
        <f t="shared" ca="1" si="108"/>
        <v>-1.6945051656550498</v>
      </c>
      <c r="FP76" s="6">
        <f t="shared" ca="1" si="108"/>
        <v>-1.3167018403738437</v>
      </c>
      <c r="FQ76" s="6">
        <f t="shared" ca="1" si="108"/>
        <v>-0.66856418673179652</v>
      </c>
      <c r="FR76" s="6">
        <f t="shared" ca="1" si="108"/>
        <v>-1.396849435900207</v>
      </c>
      <c r="FS76" s="6">
        <f t="shared" ca="1" si="108"/>
        <v>-2.2458344724700625</v>
      </c>
      <c r="FT76" s="6">
        <f t="shared" ca="1" si="108"/>
        <v>-1.1001965249393832</v>
      </c>
      <c r="FU76" s="6">
        <f t="shared" ca="1" si="108"/>
        <v>-1.4270076453209368</v>
      </c>
      <c r="FV76" s="6">
        <f t="shared" ca="1" si="108"/>
        <v>-1.6957369013576997</v>
      </c>
      <c r="FW76" s="6">
        <f t="shared" ca="1" si="108"/>
        <v>-0.75830421076388588</v>
      </c>
      <c r="FX76" s="6">
        <f t="shared" ca="1" si="108"/>
        <v>-1.3759227720721001</v>
      </c>
      <c r="FY76" s="6">
        <f t="shared" ca="1" si="108"/>
        <v>-0.69550653488669467</v>
      </c>
      <c r="FZ76" s="6">
        <f t="shared" ca="1" si="108"/>
        <v>-0.61634575923831236</v>
      </c>
      <c r="GA76" s="6">
        <f t="shared" ca="1" si="108"/>
        <v>-0.20623035584923644</v>
      </c>
      <c r="GB76" s="6">
        <f t="shared" ca="1" si="108"/>
        <v>7.6861642097115435E-2</v>
      </c>
      <c r="GC76" s="6">
        <f t="shared" ca="1" si="108"/>
        <v>9.1988106833328864E-2</v>
      </c>
      <c r="GD76" s="6">
        <f t="shared" ca="1" si="108"/>
        <v>3.0575735743922694E-2</v>
      </c>
      <c r="GE76" s="6">
        <f t="shared" ca="1" si="108"/>
        <v>0.39640021096199723</v>
      </c>
      <c r="GF76" s="6">
        <f t="shared" ca="1" si="108"/>
        <v>-0.51625101256541728</v>
      </c>
      <c r="GG76" s="6">
        <f t="shared" ca="1" si="108"/>
        <v>-0.2470520817604982</v>
      </c>
      <c r="GH76" s="6">
        <f t="shared" ca="1" si="108"/>
        <v>-0.29504173268793682</v>
      </c>
      <c r="GI76" s="6">
        <f t="shared" ca="1" si="108"/>
        <v>-0.36659811624485222</v>
      </c>
      <c r="GJ76" s="6">
        <f t="shared" ca="1" si="108"/>
        <v>-0.441231582684879</v>
      </c>
      <c r="GK76" s="6">
        <f t="shared" ca="1" si="108"/>
        <v>-0.61930485727363893</v>
      </c>
      <c r="GL76" s="6">
        <f t="shared" ca="1" si="108"/>
        <v>5.5741663259919805E-2</v>
      </c>
      <c r="GM76" s="6">
        <f t="shared" ref="GM76:GV76" ca="1" si="109">IFERROR(GM59-GM64, "n/a")</f>
        <v>3.1225862148192229E-2</v>
      </c>
      <c r="GN76" s="6">
        <f t="shared" ca="1" si="109"/>
        <v>-5.8141072138252592E-2</v>
      </c>
      <c r="GO76" s="6" t="str">
        <f t="shared" ca="1" si="109"/>
        <v>n/a</v>
      </c>
      <c r="GP76" s="6" t="str">
        <f t="shared" ca="1" si="109"/>
        <v>n/a</v>
      </c>
      <c r="GQ76" s="6" t="str">
        <f t="shared" ca="1" si="109"/>
        <v>n/a</v>
      </c>
      <c r="GR76" s="6" t="str">
        <f t="shared" ca="1" si="109"/>
        <v>n/a</v>
      </c>
      <c r="GS76" s="6" t="str">
        <f t="shared" ca="1" si="109"/>
        <v>n/a</v>
      </c>
      <c r="GT76" s="6" t="str">
        <f t="shared" ca="1" si="109"/>
        <v>n/a</v>
      </c>
      <c r="GU76" s="6" t="str">
        <f t="shared" ca="1" si="109"/>
        <v>n/a</v>
      </c>
      <c r="GV76" s="6" t="str">
        <f t="shared" ca="1" si="109"/>
        <v>n/a</v>
      </c>
    </row>
    <row r="77" spans="1:204" s="83" customFormat="1">
      <c r="A77" s="39"/>
    </row>
    <row r="78" spans="1:204" s="83" customFormat="1">
      <c r="A78" s="39"/>
      <c r="B78" s="6" t="s">
        <v>395</v>
      </c>
      <c r="C78" s="81">
        <v>133.6</v>
      </c>
      <c r="D78" s="81">
        <v>131.80000000000001</v>
      </c>
      <c r="E78" s="81">
        <v>132.4</v>
      </c>
      <c r="F78" s="81">
        <v>133.5</v>
      </c>
      <c r="G78" s="81">
        <v>133.30000000000001</v>
      </c>
      <c r="H78" s="81">
        <v>134.30000000000001</v>
      </c>
      <c r="I78" s="81">
        <v>135.6</v>
      </c>
      <c r="J78" s="81">
        <v>134.69999999999999</v>
      </c>
      <c r="K78" s="81">
        <v>141.4</v>
      </c>
      <c r="L78" s="81">
        <v>144.19999999999999</v>
      </c>
      <c r="M78" s="81">
        <v>138.80000000000001</v>
      </c>
      <c r="N78" s="81">
        <v>142.19999999999999</v>
      </c>
      <c r="O78" s="81">
        <v>146.4</v>
      </c>
      <c r="P78" s="81">
        <v>146.5</v>
      </c>
      <c r="Q78" s="81">
        <v>144.19999999999999</v>
      </c>
      <c r="R78" s="81">
        <v>147.6</v>
      </c>
      <c r="S78" s="81">
        <v>152.69999999999999</v>
      </c>
      <c r="T78" s="81">
        <v>154.9</v>
      </c>
      <c r="U78" s="81">
        <v>160.4</v>
      </c>
      <c r="V78" s="81">
        <v>167.4</v>
      </c>
      <c r="W78" s="81">
        <v>168.6</v>
      </c>
      <c r="X78" s="81">
        <v>169.4</v>
      </c>
      <c r="Y78" s="81">
        <v>176.1</v>
      </c>
      <c r="Z78" s="81">
        <v>180.8</v>
      </c>
      <c r="AA78" s="81">
        <v>181.6</v>
      </c>
      <c r="AB78" s="81">
        <v>182.5</v>
      </c>
      <c r="AC78" s="81">
        <v>184.9</v>
      </c>
      <c r="AD78" s="81">
        <v>190.2</v>
      </c>
      <c r="AE78" s="81">
        <v>194.2</v>
      </c>
      <c r="AF78" s="81">
        <v>198.9</v>
      </c>
      <c r="AG78" s="81">
        <v>201.9</v>
      </c>
      <c r="AH78" s="81">
        <v>206.3</v>
      </c>
      <c r="AI78" s="81">
        <v>208.8</v>
      </c>
      <c r="AJ78" s="81">
        <v>217</v>
      </c>
      <c r="AK78" s="81">
        <v>222.1</v>
      </c>
      <c r="AL78" s="81">
        <v>227.8</v>
      </c>
      <c r="AM78" s="81">
        <v>231.7</v>
      </c>
      <c r="AN78" s="81">
        <v>237.6</v>
      </c>
      <c r="AO78" s="81">
        <v>243.7</v>
      </c>
      <c r="AP78" s="81">
        <v>249.3</v>
      </c>
      <c r="AQ78" s="81">
        <v>261.10000000000002</v>
      </c>
      <c r="AR78" s="81">
        <v>276.5</v>
      </c>
      <c r="AS78" s="81">
        <v>276.10000000000002</v>
      </c>
      <c r="AT78" s="81">
        <v>285.8</v>
      </c>
      <c r="AU78" s="81">
        <v>297.2</v>
      </c>
      <c r="AV78" s="81">
        <v>311.89999999999998</v>
      </c>
      <c r="AW78" s="81">
        <v>317.39999999999998</v>
      </c>
      <c r="AX78" s="81">
        <v>329.3</v>
      </c>
      <c r="AY78" s="81">
        <v>334.9</v>
      </c>
      <c r="AZ78" s="81">
        <v>342.9</v>
      </c>
      <c r="BA78" s="81">
        <v>351.5</v>
      </c>
      <c r="BB78" s="81">
        <v>364.1</v>
      </c>
      <c r="BC78" s="81">
        <v>370.5</v>
      </c>
      <c r="BD78" s="81">
        <v>380.3</v>
      </c>
      <c r="BE78" s="81">
        <v>394.4</v>
      </c>
      <c r="BF78" s="81">
        <v>384.2</v>
      </c>
      <c r="BG78" s="81">
        <v>392.4</v>
      </c>
      <c r="BH78" s="81">
        <v>408.3</v>
      </c>
      <c r="BI78" s="81">
        <v>414</v>
      </c>
      <c r="BJ78" s="81">
        <v>432.5</v>
      </c>
      <c r="BK78" s="81">
        <v>434.8</v>
      </c>
      <c r="BL78" s="81">
        <v>447.3</v>
      </c>
      <c r="BM78" s="81">
        <v>463.1</v>
      </c>
      <c r="BN78" s="81">
        <v>466.4</v>
      </c>
      <c r="BO78" s="81">
        <v>464</v>
      </c>
      <c r="BP78" s="81">
        <v>477.8</v>
      </c>
      <c r="BQ78" s="81">
        <v>495.1</v>
      </c>
      <c r="BR78" s="81">
        <v>489.8</v>
      </c>
      <c r="BS78" s="81">
        <v>492.1</v>
      </c>
      <c r="BT78" s="81">
        <v>501.2</v>
      </c>
      <c r="BU78" s="81">
        <v>504.1</v>
      </c>
      <c r="BV78" s="81">
        <v>513.70000000000005</v>
      </c>
      <c r="BW78" s="81">
        <v>505.8</v>
      </c>
      <c r="BX78" s="81">
        <v>506.9</v>
      </c>
      <c r="BY78" s="81">
        <v>507.4</v>
      </c>
      <c r="BZ78" s="81">
        <v>525.6</v>
      </c>
      <c r="CA78" s="81">
        <v>519.9</v>
      </c>
      <c r="CB78" s="81">
        <v>534.29999999999995</v>
      </c>
      <c r="CC78" s="81">
        <v>541.4</v>
      </c>
      <c r="CD78" s="81">
        <v>540.79999999999995</v>
      </c>
      <c r="CE78" s="81">
        <v>553.70000000000005</v>
      </c>
      <c r="CF78" s="81">
        <v>563.9</v>
      </c>
      <c r="CG78" s="81">
        <v>562.20000000000005</v>
      </c>
      <c r="CH78" s="81">
        <v>569.70000000000005</v>
      </c>
      <c r="CI78" s="81">
        <v>581.4</v>
      </c>
      <c r="CJ78" s="81">
        <v>586.6</v>
      </c>
      <c r="CK78" s="81">
        <v>586.29999999999995</v>
      </c>
      <c r="CL78" s="81">
        <v>577.4</v>
      </c>
      <c r="CM78" s="81">
        <v>580.29999999999995</v>
      </c>
      <c r="CN78" s="81">
        <v>580.9</v>
      </c>
      <c r="CO78" s="81">
        <v>594.20000000000005</v>
      </c>
      <c r="CP78" s="81">
        <v>598.4</v>
      </c>
      <c r="CQ78" s="81">
        <v>580.29999999999995</v>
      </c>
      <c r="CR78" s="81">
        <v>576.70000000000005</v>
      </c>
      <c r="CS78" s="81">
        <v>578.70000000000005</v>
      </c>
      <c r="CT78" s="81">
        <v>584.9</v>
      </c>
      <c r="CU78" s="81">
        <v>567</v>
      </c>
      <c r="CV78" s="81">
        <v>569.4</v>
      </c>
      <c r="CW78" s="81">
        <v>586.5</v>
      </c>
      <c r="CX78" s="81">
        <v>575.79999999999995</v>
      </c>
      <c r="CY78" s="81">
        <v>579.1</v>
      </c>
      <c r="CZ78" s="81">
        <v>581</v>
      </c>
      <c r="DA78" s="81">
        <v>579.29999999999995</v>
      </c>
      <c r="DB78" s="81">
        <v>567.29999999999995</v>
      </c>
      <c r="DC78" s="81">
        <v>579.79999999999995</v>
      </c>
      <c r="DD78" s="81">
        <v>582.1</v>
      </c>
      <c r="DE78" s="81">
        <v>577.79999999999995</v>
      </c>
      <c r="DF78" s="81">
        <v>576.9</v>
      </c>
      <c r="DG78" s="81">
        <v>570.70000000000005</v>
      </c>
      <c r="DH78" s="81">
        <v>587.20000000000005</v>
      </c>
      <c r="DI78" s="81">
        <v>586</v>
      </c>
      <c r="DJ78" s="81">
        <v>589.20000000000005</v>
      </c>
      <c r="DK78" s="81">
        <v>572.20000000000005</v>
      </c>
      <c r="DL78" s="81">
        <v>587.1</v>
      </c>
      <c r="DM78" s="81">
        <v>588.6</v>
      </c>
      <c r="DN78" s="81">
        <v>594.20000000000005</v>
      </c>
      <c r="DO78" s="81">
        <v>595.5</v>
      </c>
      <c r="DP78" s="81">
        <v>599.79999999999995</v>
      </c>
      <c r="DQ78" s="81">
        <v>614.9</v>
      </c>
      <c r="DR78" s="81">
        <v>635.20000000000005</v>
      </c>
      <c r="DS78" s="81">
        <v>620.4</v>
      </c>
      <c r="DT78" s="81">
        <v>642</v>
      </c>
      <c r="DU78" s="81">
        <v>634.1</v>
      </c>
      <c r="DV78" s="81">
        <v>638.4</v>
      </c>
      <c r="DW78" s="81">
        <v>653.1</v>
      </c>
      <c r="DX78" s="81">
        <v>666.1</v>
      </c>
      <c r="DY78" s="81">
        <v>674.3</v>
      </c>
      <c r="DZ78" s="81">
        <v>686.8</v>
      </c>
      <c r="EA78" s="81">
        <v>713.9</v>
      </c>
      <c r="EB78" s="81">
        <v>734.7</v>
      </c>
      <c r="EC78" s="81">
        <v>748.2</v>
      </c>
      <c r="ED78" s="81">
        <v>775.1</v>
      </c>
      <c r="EE78" s="81">
        <v>792.3</v>
      </c>
      <c r="EF78" s="81">
        <v>825.5</v>
      </c>
      <c r="EG78" s="81">
        <v>832.7</v>
      </c>
      <c r="EH78" s="81">
        <v>854.6</v>
      </c>
      <c r="EI78" s="81">
        <v>871.3</v>
      </c>
      <c r="EJ78" s="81">
        <v>884.2</v>
      </c>
      <c r="EK78" s="81">
        <v>902.2</v>
      </c>
      <c r="EL78" s="81">
        <v>909.3</v>
      </c>
      <c r="EM78" s="81">
        <v>931.5</v>
      </c>
      <c r="EN78" s="81">
        <v>939</v>
      </c>
      <c r="EO78" s="81">
        <v>956.1</v>
      </c>
      <c r="EP78" s="81">
        <v>963.3</v>
      </c>
      <c r="EQ78" s="81">
        <v>996.6</v>
      </c>
      <c r="ER78" s="81">
        <v>996.6</v>
      </c>
      <c r="ES78" s="81">
        <v>994.9</v>
      </c>
      <c r="ET78" s="81">
        <v>1014.6</v>
      </c>
      <c r="EU78" s="81">
        <v>1017.2</v>
      </c>
      <c r="EV78" s="81">
        <v>1042</v>
      </c>
      <c r="EW78" s="81">
        <v>1058.3</v>
      </c>
      <c r="EX78" s="81">
        <v>1084.5999999999999</v>
      </c>
      <c r="EY78" s="81">
        <v>1110.3</v>
      </c>
      <c r="EZ78" s="81">
        <v>1145.5</v>
      </c>
      <c r="FA78" s="81">
        <v>1168.7</v>
      </c>
      <c r="FB78" s="81">
        <v>1177.9000000000001</v>
      </c>
      <c r="FC78" s="81">
        <v>1183</v>
      </c>
      <c r="FD78" s="81">
        <v>1210.8</v>
      </c>
      <c r="FE78" s="81">
        <v>1225.5</v>
      </c>
      <c r="FF78" s="81">
        <v>1253.4000000000001</v>
      </c>
      <c r="FG78" s="81">
        <v>1275.7</v>
      </c>
      <c r="FH78" s="81">
        <v>1302.5999999999999</v>
      </c>
      <c r="FI78" s="81">
        <v>1302.3</v>
      </c>
      <c r="FJ78" s="81">
        <v>1311.1</v>
      </c>
      <c r="FK78" s="81">
        <v>1304.7</v>
      </c>
      <c r="FL78" s="81">
        <v>1311.8</v>
      </c>
      <c r="FM78" s="81">
        <v>1288</v>
      </c>
      <c r="FN78" s="81">
        <v>1291.2</v>
      </c>
      <c r="FO78" s="81">
        <v>1295.5999999999999</v>
      </c>
      <c r="FP78" s="81">
        <v>1288.2</v>
      </c>
      <c r="FQ78" s="81">
        <v>1293.3</v>
      </c>
      <c r="FR78" s="81">
        <v>1269.0999999999999</v>
      </c>
      <c r="FS78" s="81">
        <v>1240</v>
      </c>
      <c r="FT78" s="81">
        <v>1232.3</v>
      </c>
      <c r="FU78" s="81">
        <v>1218.4000000000001</v>
      </c>
      <c r="FV78" s="81">
        <v>1215.5999999999999</v>
      </c>
      <c r="FW78" s="81">
        <v>1213.2</v>
      </c>
      <c r="FX78" s="81">
        <v>1207.2</v>
      </c>
      <c r="FY78" s="81">
        <v>1226.8</v>
      </c>
      <c r="FZ78" s="81">
        <v>1209.5</v>
      </c>
      <c r="GA78" s="81">
        <v>1214.5</v>
      </c>
      <c r="GB78" s="81">
        <v>1221</v>
      </c>
      <c r="GC78" s="81">
        <v>1221.4000000000001</v>
      </c>
      <c r="GD78" s="81">
        <v>1226.5999999999999</v>
      </c>
      <c r="GE78" s="81">
        <v>1223.5</v>
      </c>
      <c r="GF78" s="81">
        <v>1225.4000000000001</v>
      </c>
      <c r="GG78" s="81">
        <v>1235.9000000000001</v>
      </c>
      <c r="GH78" s="81">
        <v>1244.0999999999999</v>
      </c>
      <c r="GI78" s="81">
        <v>1252.4000000000001</v>
      </c>
      <c r="GJ78" s="81">
        <v>1264</v>
      </c>
      <c r="GK78" s="81">
        <v>1263.8</v>
      </c>
      <c r="GL78" s="81">
        <v>1280.5999999999999</v>
      </c>
      <c r="GM78" s="81">
        <v>1294.8</v>
      </c>
      <c r="GN78" s="81">
        <v>1312.5</v>
      </c>
    </row>
    <row r="79" spans="1:204" s="83" customFormat="1">
      <c r="A79" s="39"/>
      <c r="B79" s="6" t="s">
        <v>396</v>
      </c>
      <c r="C79" s="81">
        <v>114.3</v>
      </c>
      <c r="D79" s="81">
        <v>117.4</v>
      </c>
      <c r="E79" s="81">
        <v>122.2</v>
      </c>
      <c r="F79" s="81">
        <v>125.2</v>
      </c>
      <c r="G79" s="81">
        <v>128.6</v>
      </c>
      <c r="H79" s="81">
        <v>131.9</v>
      </c>
      <c r="I79" s="81">
        <v>134.19999999999999</v>
      </c>
      <c r="J79" s="81">
        <v>137.4</v>
      </c>
      <c r="K79" s="81">
        <v>140.80000000000001</v>
      </c>
      <c r="L79" s="81">
        <v>142.19999999999999</v>
      </c>
      <c r="M79" s="81">
        <v>145.6</v>
      </c>
      <c r="N79" s="81">
        <v>149.6</v>
      </c>
      <c r="O79" s="81">
        <v>153.19999999999999</v>
      </c>
      <c r="P79" s="81">
        <v>156.19999999999999</v>
      </c>
      <c r="Q79" s="81">
        <v>159.9</v>
      </c>
      <c r="R79" s="81">
        <v>165</v>
      </c>
      <c r="S79" s="81">
        <v>171.9</v>
      </c>
      <c r="T79" s="81">
        <v>180.1</v>
      </c>
      <c r="U79" s="81">
        <v>186.3</v>
      </c>
      <c r="V79" s="81">
        <v>191.9</v>
      </c>
      <c r="W79" s="81">
        <v>201.5</v>
      </c>
      <c r="X79" s="81">
        <v>204</v>
      </c>
      <c r="Y79" s="81">
        <v>209.3</v>
      </c>
      <c r="Z79" s="81">
        <v>214.8</v>
      </c>
      <c r="AA79" s="81">
        <v>219.7</v>
      </c>
      <c r="AB79" s="81">
        <v>218.5</v>
      </c>
      <c r="AC79" s="81">
        <v>218.6</v>
      </c>
      <c r="AD79" s="81">
        <v>220.6</v>
      </c>
      <c r="AE79" s="81">
        <v>227</v>
      </c>
      <c r="AF79" s="81">
        <v>232.4</v>
      </c>
      <c r="AG79" s="81">
        <v>236.1</v>
      </c>
      <c r="AH79" s="81">
        <v>240.5</v>
      </c>
      <c r="AI79" s="81">
        <v>243.8</v>
      </c>
      <c r="AJ79" s="81">
        <v>255.3</v>
      </c>
      <c r="AK79" s="81">
        <v>262.2</v>
      </c>
      <c r="AL79" s="81">
        <v>268.39999999999998</v>
      </c>
      <c r="AM79" s="81">
        <v>270.10000000000002</v>
      </c>
      <c r="AN79" s="81">
        <v>278.89999999999998</v>
      </c>
      <c r="AO79" s="81">
        <v>289.39999999999998</v>
      </c>
      <c r="AP79" s="81">
        <v>298.39999999999998</v>
      </c>
      <c r="AQ79" s="81">
        <v>307.7</v>
      </c>
      <c r="AR79" s="81">
        <v>312</v>
      </c>
      <c r="AS79" s="81">
        <v>316.10000000000002</v>
      </c>
      <c r="AT79" s="81">
        <v>323.10000000000002</v>
      </c>
      <c r="AU79" s="81">
        <v>336.1</v>
      </c>
      <c r="AV79" s="81">
        <v>336.8</v>
      </c>
      <c r="AW79" s="81">
        <v>340.3</v>
      </c>
      <c r="AX79" s="81">
        <v>348.4</v>
      </c>
      <c r="AY79" s="81">
        <v>353.2</v>
      </c>
      <c r="AZ79" s="81">
        <v>360.2</v>
      </c>
      <c r="BA79" s="81">
        <v>365.8</v>
      </c>
      <c r="BB79" s="81">
        <v>373.3</v>
      </c>
      <c r="BC79" s="81">
        <v>377.4</v>
      </c>
      <c r="BD79" s="81">
        <v>380.7</v>
      </c>
      <c r="BE79" s="81">
        <v>387.8</v>
      </c>
      <c r="BF79" s="81">
        <v>390.9</v>
      </c>
      <c r="BG79" s="81">
        <v>401.6</v>
      </c>
      <c r="BH79" s="81">
        <v>410.8</v>
      </c>
      <c r="BI79" s="81">
        <v>421.7</v>
      </c>
      <c r="BJ79" s="81">
        <v>430.2</v>
      </c>
      <c r="BK79" s="81">
        <v>440.8</v>
      </c>
      <c r="BL79" s="81">
        <v>453.2</v>
      </c>
      <c r="BM79" s="81">
        <v>464.3</v>
      </c>
      <c r="BN79" s="81">
        <v>472.1</v>
      </c>
      <c r="BO79" s="81">
        <v>482.8</v>
      </c>
      <c r="BP79" s="81">
        <v>489.7</v>
      </c>
      <c r="BQ79" s="81">
        <v>498.5</v>
      </c>
      <c r="BR79" s="81">
        <v>506.6</v>
      </c>
      <c r="BS79" s="81">
        <v>516.5</v>
      </c>
      <c r="BT79" s="81">
        <v>524</v>
      </c>
      <c r="BU79" s="81">
        <v>532.1</v>
      </c>
      <c r="BV79" s="81">
        <v>542.29999999999995</v>
      </c>
      <c r="BW79" s="81">
        <v>551.1</v>
      </c>
      <c r="BX79" s="81">
        <v>563.5</v>
      </c>
      <c r="BY79" s="81">
        <v>570.79999999999995</v>
      </c>
      <c r="BZ79" s="81">
        <v>584.29999999999995</v>
      </c>
      <c r="CA79" s="81">
        <v>596.70000000000005</v>
      </c>
      <c r="CB79" s="81">
        <v>611.5</v>
      </c>
      <c r="CC79" s="81">
        <v>623.20000000000005</v>
      </c>
      <c r="CD79" s="81">
        <v>639.70000000000005</v>
      </c>
      <c r="CE79" s="81">
        <v>658.8</v>
      </c>
      <c r="CF79" s="81">
        <v>666.8</v>
      </c>
      <c r="CG79" s="81">
        <v>680.3</v>
      </c>
      <c r="CH79" s="81">
        <v>698.8</v>
      </c>
      <c r="CI79" s="81">
        <v>702.8</v>
      </c>
      <c r="CJ79" s="81">
        <v>709.9</v>
      </c>
      <c r="CK79" s="81">
        <v>719.9</v>
      </c>
      <c r="CL79" s="81">
        <v>731.4</v>
      </c>
      <c r="CM79" s="81">
        <v>746.1</v>
      </c>
      <c r="CN79" s="81">
        <v>753.9</v>
      </c>
      <c r="CO79" s="81">
        <v>759.8</v>
      </c>
      <c r="CP79" s="81">
        <v>764.4</v>
      </c>
      <c r="CQ79" s="81">
        <v>771.5</v>
      </c>
      <c r="CR79" s="81">
        <v>782.3</v>
      </c>
      <c r="CS79" s="81">
        <v>788.7</v>
      </c>
      <c r="CT79" s="81">
        <v>796.5</v>
      </c>
      <c r="CU79" s="81">
        <v>806.3</v>
      </c>
      <c r="CV79" s="81">
        <v>820</v>
      </c>
      <c r="CW79" s="81">
        <v>836.9</v>
      </c>
      <c r="CX79" s="81">
        <v>847.1</v>
      </c>
      <c r="CY79" s="81">
        <v>858.5</v>
      </c>
      <c r="CZ79" s="81">
        <v>871.9</v>
      </c>
      <c r="DA79" s="81">
        <v>876.3</v>
      </c>
      <c r="DB79" s="81">
        <v>884.3</v>
      </c>
      <c r="DC79" s="81">
        <v>891.5</v>
      </c>
      <c r="DD79" s="81">
        <v>905.5</v>
      </c>
      <c r="DE79" s="81">
        <v>919</v>
      </c>
      <c r="DF79" s="81">
        <v>938.8</v>
      </c>
      <c r="DG79" s="81">
        <v>945.3</v>
      </c>
      <c r="DH79" s="81">
        <v>955.4</v>
      </c>
      <c r="DI79" s="81">
        <v>969.2</v>
      </c>
      <c r="DJ79" s="81">
        <v>985.6</v>
      </c>
      <c r="DK79" s="81">
        <v>995.9</v>
      </c>
      <c r="DL79" s="81">
        <v>1016.6</v>
      </c>
      <c r="DM79" s="81">
        <v>1038.5999999999999</v>
      </c>
      <c r="DN79" s="81">
        <v>1053.2</v>
      </c>
      <c r="DO79" s="81">
        <v>1073.9000000000001</v>
      </c>
      <c r="DP79" s="81">
        <v>1095.4000000000001</v>
      </c>
      <c r="DQ79" s="81">
        <v>1119.5999999999999</v>
      </c>
      <c r="DR79" s="81">
        <v>1147.0999999999999</v>
      </c>
      <c r="DS79" s="81">
        <v>1170.4000000000001</v>
      </c>
      <c r="DT79" s="81">
        <v>1181.0999999999999</v>
      </c>
      <c r="DU79" s="81">
        <v>1198.3</v>
      </c>
      <c r="DV79" s="81">
        <v>1222.9000000000001</v>
      </c>
      <c r="DW79" s="81">
        <v>1252.3</v>
      </c>
      <c r="DX79" s="81">
        <v>1280.9000000000001</v>
      </c>
      <c r="DY79" s="81">
        <v>1278.4000000000001</v>
      </c>
      <c r="DZ79" s="81">
        <v>1305.2</v>
      </c>
      <c r="EA79" s="81">
        <v>1325</v>
      </c>
      <c r="EB79" s="81">
        <v>1338.8</v>
      </c>
      <c r="EC79" s="81">
        <v>1352.2</v>
      </c>
      <c r="ED79" s="81">
        <v>1366.9</v>
      </c>
      <c r="EE79" s="81">
        <v>1380</v>
      </c>
      <c r="EF79" s="81">
        <v>1374</v>
      </c>
      <c r="EG79" s="81">
        <v>1388.5</v>
      </c>
      <c r="EH79" s="81">
        <v>1397.3</v>
      </c>
      <c r="EI79" s="81">
        <v>1416</v>
      </c>
      <c r="EJ79" s="81">
        <v>1437.2</v>
      </c>
      <c r="EK79" s="81">
        <v>1455</v>
      </c>
      <c r="EL79" s="81">
        <v>1480.3</v>
      </c>
      <c r="EM79" s="81">
        <v>1495.4</v>
      </c>
      <c r="EN79" s="81">
        <v>1513.9</v>
      </c>
      <c r="EO79" s="81">
        <v>1539</v>
      </c>
      <c r="EP79" s="81">
        <v>1565.8</v>
      </c>
      <c r="EQ79" s="81">
        <v>1584.1</v>
      </c>
      <c r="ER79" s="81">
        <v>1614.3</v>
      </c>
      <c r="ES79" s="81">
        <v>1635.7</v>
      </c>
      <c r="ET79" s="81">
        <v>1660.1</v>
      </c>
      <c r="EU79" s="81">
        <v>1702</v>
      </c>
      <c r="EV79" s="81">
        <v>1728.3</v>
      </c>
      <c r="EW79" s="81">
        <v>1750.7</v>
      </c>
      <c r="EX79" s="81">
        <v>1780.3</v>
      </c>
      <c r="EY79" s="81">
        <v>1799</v>
      </c>
      <c r="EZ79" s="81">
        <v>1825.6</v>
      </c>
      <c r="FA79" s="81">
        <v>1858.9</v>
      </c>
      <c r="FB79" s="81">
        <v>1842.2</v>
      </c>
      <c r="FC79" s="81">
        <v>1836.7</v>
      </c>
      <c r="FD79" s="81">
        <v>1856.7</v>
      </c>
      <c r="FE79" s="81">
        <v>1863.5</v>
      </c>
      <c r="FF79" s="81">
        <v>1864.4</v>
      </c>
      <c r="FG79" s="81">
        <v>1856.2</v>
      </c>
      <c r="FH79" s="81">
        <v>1862.1</v>
      </c>
      <c r="FI79" s="81">
        <v>1855.6</v>
      </c>
      <c r="FJ79" s="81">
        <v>1853</v>
      </c>
      <c r="FK79" s="81">
        <v>1851.2</v>
      </c>
      <c r="FL79" s="81">
        <v>1856.7</v>
      </c>
      <c r="FM79" s="81">
        <v>1849.5</v>
      </c>
      <c r="FN79" s="81">
        <v>1840.3</v>
      </c>
      <c r="FO79" s="81">
        <v>1849</v>
      </c>
      <c r="FP79" s="81">
        <v>1842.9</v>
      </c>
      <c r="FQ79" s="81">
        <v>1846.3</v>
      </c>
      <c r="FR79" s="81">
        <v>1863.7</v>
      </c>
      <c r="FS79" s="81">
        <v>1885</v>
      </c>
      <c r="FT79" s="81">
        <v>1899.6</v>
      </c>
      <c r="FU79" s="81">
        <v>1915.7</v>
      </c>
      <c r="FV79" s="81">
        <v>1923</v>
      </c>
      <c r="FW79" s="81">
        <v>1925.9</v>
      </c>
      <c r="FX79" s="81">
        <v>1943.8</v>
      </c>
      <c r="FY79" s="81">
        <v>1963.2</v>
      </c>
      <c r="FZ79" s="81">
        <v>1978.6</v>
      </c>
      <c r="GA79" s="81">
        <v>1974</v>
      </c>
      <c r="GB79" s="81">
        <v>2016.6</v>
      </c>
      <c r="GC79" s="81">
        <v>2035.5</v>
      </c>
      <c r="GD79" s="81">
        <v>2027.2</v>
      </c>
      <c r="GE79" s="81">
        <v>2039.2</v>
      </c>
      <c r="GF79" s="81">
        <v>2052.9</v>
      </c>
      <c r="GG79" s="81">
        <v>2064.6999999999998</v>
      </c>
      <c r="GH79" s="81">
        <v>2078.3000000000002</v>
      </c>
      <c r="GI79" s="81">
        <v>2093.9</v>
      </c>
      <c r="GJ79" s="81">
        <v>2096</v>
      </c>
      <c r="GK79" s="81">
        <v>2108.5</v>
      </c>
      <c r="GL79" s="81">
        <v>2138.5</v>
      </c>
      <c r="GM79" s="81">
        <v>2162</v>
      </c>
      <c r="GN79" s="81">
        <v>2189.3000000000002</v>
      </c>
    </row>
    <row r="80" spans="1:204" s="83" customFormat="1">
      <c r="A80" s="39"/>
      <c r="B80" s="6" t="s">
        <v>397</v>
      </c>
      <c r="C80" s="83">
        <f t="shared" ref="C80:AH80" si="110">C78/C24</f>
        <v>0.12709284627092846</v>
      </c>
      <c r="D80" s="83">
        <f t="shared" si="110"/>
        <v>0.1234776091437137</v>
      </c>
      <c r="E80" s="83">
        <f t="shared" si="110"/>
        <v>0.12190406039959489</v>
      </c>
      <c r="F80" s="83">
        <f t="shared" si="110"/>
        <v>0.12263457652030131</v>
      </c>
      <c r="G80" s="83">
        <f t="shared" si="110"/>
        <v>0.11742424242424243</v>
      </c>
      <c r="H80" s="83">
        <f t="shared" si="110"/>
        <v>0.11614632880740294</v>
      </c>
      <c r="I80" s="83">
        <f t="shared" si="110"/>
        <v>0.11513967903540799</v>
      </c>
      <c r="J80" s="83">
        <f t="shared" si="110"/>
        <v>0.11316474838276064</v>
      </c>
      <c r="K80" s="83">
        <f t="shared" si="110"/>
        <v>0.11490329920364051</v>
      </c>
      <c r="L80" s="83">
        <f t="shared" si="110"/>
        <v>0.11386607706885658</v>
      </c>
      <c r="M80" s="83">
        <f t="shared" si="110"/>
        <v>0.10754687742135442</v>
      </c>
      <c r="N80" s="83">
        <f t="shared" si="110"/>
        <v>0.10700579426593422</v>
      </c>
      <c r="O80" s="83">
        <f t="shared" si="110"/>
        <v>0.10627949183303086</v>
      </c>
      <c r="P80" s="83">
        <f t="shared" si="110"/>
        <v>0.10361411698139895</v>
      </c>
      <c r="Q80" s="83">
        <f t="shared" si="110"/>
        <v>0.10057190682103501</v>
      </c>
      <c r="R80" s="83">
        <f t="shared" si="110"/>
        <v>9.9979678927047344E-2</v>
      </c>
      <c r="S80" s="83">
        <f t="shared" si="110"/>
        <v>0.10240075107296136</v>
      </c>
      <c r="T80" s="83">
        <f t="shared" si="110"/>
        <v>0.1012352133847461</v>
      </c>
      <c r="U80" s="83">
        <f t="shared" si="110"/>
        <v>0.10282051282051283</v>
      </c>
      <c r="V80" s="83">
        <f t="shared" si="110"/>
        <v>0.10464462086641245</v>
      </c>
      <c r="W80" s="83">
        <f t="shared" si="110"/>
        <v>0.1043252273992946</v>
      </c>
      <c r="X80" s="83">
        <f t="shared" si="110"/>
        <v>0.10254858042254374</v>
      </c>
      <c r="Y80" s="83">
        <f t="shared" si="110"/>
        <v>0.10299450228096853</v>
      </c>
      <c r="Z80" s="83">
        <f t="shared" si="110"/>
        <v>0.10262231808377796</v>
      </c>
      <c r="AA80" s="83">
        <f t="shared" si="110"/>
        <v>9.9752815160670139E-2</v>
      </c>
      <c r="AB80" s="83">
        <f t="shared" si="110"/>
        <v>9.8526156670085838E-2</v>
      </c>
      <c r="AC80" s="83">
        <f t="shared" si="110"/>
        <v>9.8006996713664807E-2</v>
      </c>
      <c r="AD80" s="83">
        <f t="shared" si="110"/>
        <v>9.8330145272191485E-2</v>
      </c>
      <c r="AE80" s="83">
        <f t="shared" si="110"/>
        <v>9.7656642864326668E-2</v>
      </c>
      <c r="AF80" s="83">
        <f t="shared" si="110"/>
        <v>9.6745950678534948E-2</v>
      </c>
      <c r="AG80" s="83">
        <f t="shared" si="110"/>
        <v>9.5303280623082368E-2</v>
      </c>
      <c r="AH80" s="83">
        <f t="shared" si="110"/>
        <v>9.5319502841565401E-2</v>
      </c>
      <c r="AI80" s="83">
        <f t="shared" ref="AI80:BN80" si="111">AI78/AI24</f>
        <v>9.4788451062284368E-2</v>
      </c>
      <c r="AJ80" s="83">
        <f t="shared" si="111"/>
        <v>9.3069137073254427E-2</v>
      </c>
      <c r="AK80" s="83">
        <f t="shared" si="111"/>
        <v>9.2730992442904267E-2</v>
      </c>
      <c r="AL80" s="83">
        <f t="shared" si="111"/>
        <v>9.196980096087852E-2</v>
      </c>
      <c r="AM80" s="83">
        <f t="shared" si="111"/>
        <v>9.1704266603340454E-2</v>
      </c>
      <c r="AN80" s="83">
        <f t="shared" si="111"/>
        <v>9.1694967582587217E-2</v>
      </c>
      <c r="AO80" s="83">
        <f t="shared" si="111"/>
        <v>9.1355525566051879E-2</v>
      </c>
      <c r="AP80" s="83">
        <f t="shared" si="111"/>
        <v>9.1523183670472491E-2</v>
      </c>
      <c r="AQ80" s="83">
        <f t="shared" si="111"/>
        <v>9.359093841852463E-2</v>
      </c>
      <c r="AR80" s="83">
        <f t="shared" si="111"/>
        <v>9.8841781654393362E-2</v>
      </c>
      <c r="AS80" s="83">
        <f t="shared" si="111"/>
        <v>9.6656747768247869E-2</v>
      </c>
      <c r="AT80" s="83">
        <f t="shared" si="111"/>
        <v>9.5726152197213296E-2</v>
      </c>
      <c r="AU80" s="83">
        <f t="shared" si="111"/>
        <v>9.5128352858331738E-2</v>
      </c>
      <c r="AV80" s="83">
        <f t="shared" si="111"/>
        <v>9.8624505928853745E-2</v>
      </c>
      <c r="AW80" s="83">
        <f t="shared" si="111"/>
        <v>9.7344047107894252E-2</v>
      </c>
      <c r="AX80" s="83">
        <f t="shared" si="111"/>
        <v>0.10037186052182394</v>
      </c>
      <c r="AY80" s="83">
        <f t="shared" si="111"/>
        <v>0.10228140365879729</v>
      </c>
      <c r="AZ80" s="83">
        <f t="shared" si="111"/>
        <v>0.10291116446578631</v>
      </c>
      <c r="BA80" s="83">
        <f t="shared" si="111"/>
        <v>0.10441731277663903</v>
      </c>
      <c r="BB80" s="83">
        <f t="shared" si="111"/>
        <v>0.10700640686533829</v>
      </c>
      <c r="BC80" s="83">
        <f t="shared" si="111"/>
        <v>0.10666781827604076</v>
      </c>
      <c r="BD80" s="83">
        <f t="shared" si="111"/>
        <v>0.10626466972169442</v>
      </c>
      <c r="BE80" s="83">
        <f t="shared" si="111"/>
        <v>0.10690664642740974</v>
      </c>
      <c r="BF80" s="83">
        <f t="shared" si="111"/>
        <v>0.10124647534719478</v>
      </c>
      <c r="BG80" s="83">
        <f t="shared" si="111"/>
        <v>0.10040684731711061</v>
      </c>
      <c r="BH80" s="83">
        <f t="shared" si="111"/>
        <v>0.1018306065442937</v>
      </c>
      <c r="BI80" s="83">
        <f t="shared" si="111"/>
        <v>0.10136375878363489</v>
      </c>
      <c r="BJ80" s="83">
        <f t="shared" si="111"/>
        <v>0.10425203683170225</v>
      </c>
      <c r="BK80" s="83">
        <f t="shared" si="111"/>
        <v>0.10278473831024539</v>
      </c>
      <c r="BL80" s="83">
        <f t="shared" si="111"/>
        <v>0.10414677873757248</v>
      </c>
      <c r="BM80" s="83">
        <f t="shared" si="111"/>
        <v>0.10556670010030091</v>
      </c>
      <c r="BN80" s="83">
        <f t="shared" si="111"/>
        <v>0.10494813348034471</v>
      </c>
      <c r="BO80" s="83">
        <f t="shared" ref="BO80:CT80" si="112">BO78/BO24</f>
        <v>0.10293041105614588</v>
      </c>
      <c r="BP80" s="83">
        <f t="shared" si="112"/>
        <v>0.10511957406551822</v>
      </c>
      <c r="BQ80" s="83">
        <f t="shared" si="112"/>
        <v>0.10745057186882828</v>
      </c>
      <c r="BR80" s="83">
        <f t="shared" si="112"/>
        <v>0.1051614565441429</v>
      </c>
      <c r="BS80" s="83">
        <f t="shared" si="112"/>
        <v>0.10420990216424549</v>
      </c>
      <c r="BT80" s="83">
        <f t="shared" si="112"/>
        <v>0.10428196912321584</v>
      </c>
      <c r="BU80" s="83">
        <f t="shared" si="112"/>
        <v>0.10320189984850346</v>
      </c>
      <c r="BV80" s="83">
        <f t="shared" si="112"/>
        <v>0.10257587859424921</v>
      </c>
      <c r="BW80" s="83">
        <f t="shared" si="112"/>
        <v>9.9696456025545013E-2</v>
      </c>
      <c r="BX80" s="83">
        <f t="shared" si="112"/>
        <v>9.7668593448940272E-2</v>
      </c>
      <c r="BY80" s="83">
        <f t="shared" si="112"/>
        <v>9.6047550541379562E-2</v>
      </c>
      <c r="BZ80" s="83">
        <f t="shared" si="112"/>
        <v>9.7342346513566075E-2</v>
      </c>
      <c r="CA80" s="83">
        <f t="shared" si="112"/>
        <v>9.433346034510913E-2</v>
      </c>
      <c r="CB80" s="83">
        <f t="shared" si="112"/>
        <v>9.5198218262806222E-2</v>
      </c>
      <c r="CC80" s="83">
        <f t="shared" si="112"/>
        <v>9.505917055869649E-2</v>
      </c>
      <c r="CD80" s="83">
        <f t="shared" si="112"/>
        <v>9.4097995545657009E-2</v>
      </c>
      <c r="CE80" s="83">
        <f t="shared" si="112"/>
        <v>9.4283719583837092E-2</v>
      </c>
      <c r="CF80" s="83">
        <f t="shared" si="112"/>
        <v>9.4614093959731541E-2</v>
      </c>
      <c r="CG80" s="83">
        <f t="shared" si="112"/>
        <v>9.3464780302904366E-2</v>
      </c>
      <c r="CH80" s="83">
        <f t="shared" si="112"/>
        <v>9.4875680716771868E-2</v>
      </c>
      <c r="CI80" s="83">
        <f t="shared" si="112"/>
        <v>9.633483563096501E-2</v>
      </c>
      <c r="CJ80" s="83">
        <f t="shared" si="112"/>
        <v>9.5741729096280342E-2</v>
      </c>
      <c r="CK80" s="83">
        <f t="shared" si="112"/>
        <v>9.4474612868399421E-2</v>
      </c>
      <c r="CL80" s="83">
        <f t="shared" si="112"/>
        <v>9.2170165216697256E-2</v>
      </c>
      <c r="CM80" s="83">
        <f t="shared" si="112"/>
        <v>9.1197686662161506E-2</v>
      </c>
      <c r="CN80" s="83">
        <f t="shared" si="112"/>
        <v>8.9772516535822452E-2</v>
      </c>
      <c r="CO80" s="83">
        <f t="shared" si="112"/>
        <v>9.0488228306886367E-2</v>
      </c>
      <c r="CP80" s="83">
        <f t="shared" si="112"/>
        <v>8.9570111363908508E-2</v>
      </c>
      <c r="CQ80" s="83">
        <f t="shared" si="112"/>
        <v>8.623226094063452E-2</v>
      </c>
      <c r="CR80" s="83">
        <f t="shared" si="112"/>
        <v>8.4697968834907267E-2</v>
      </c>
      <c r="CS80" s="83">
        <f t="shared" si="112"/>
        <v>8.4087705787477665E-2</v>
      </c>
      <c r="CT80" s="83">
        <f t="shared" si="112"/>
        <v>8.339392902462324E-2</v>
      </c>
      <c r="CU80" s="83">
        <f t="shared" ref="CU80:DZ80" si="113">CU78/CU24</f>
        <v>7.9682954593363969E-2</v>
      </c>
      <c r="CV80" s="83">
        <f t="shared" si="113"/>
        <v>7.8571527135740796E-2</v>
      </c>
      <c r="CW80" s="83">
        <f t="shared" si="113"/>
        <v>8.0001636862135281E-2</v>
      </c>
      <c r="CX80" s="83">
        <f t="shared" si="113"/>
        <v>7.7233645862674866E-2</v>
      </c>
      <c r="CY80" s="83">
        <f t="shared" si="113"/>
        <v>7.6984432952687337E-2</v>
      </c>
      <c r="CZ80" s="83">
        <f t="shared" si="113"/>
        <v>7.663896583564174E-2</v>
      </c>
      <c r="DA80" s="83">
        <f t="shared" si="113"/>
        <v>7.5399252905728145E-2</v>
      </c>
      <c r="DB80" s="83">
        <f t="shared" si="113"/>
        <v>7.2987160023672892E-2</v>
      </c>
      <c r="DC80" s="83">
        <f t="shared" si="113"/>
        <v>7.368621719514519E-2</v>
      </c>
      <c r="DD80" s="83">
        <f t="shared" si="113"/>
        <v>7.2465391893237724E-2</v>
      </c>
      <c r="DE80" s="83">
        <f t="shared" si="113"/>
        <v>7.1057874412770242E-2</v>
      </c>
      <c r="DF80" s="83">
        <f t="shared" si="113"/>
        <v>6.9844306157534078E-2</v>
      </c>
      <c r="DG80" s="83">
        <f t="shared" si="113"/>
        <v>6.8243509871213845E-2</v>
      </c>
      <c r="DH80" s="83">
        <f t="shared" si="113"/>
        <v>6.8929896229515911E-2</v>
      </c>
      <c r="DI80" s="83">
        <f t="shared" si="113"/>
        <v>6.764556494435979E-2</v>
      </c>
      <c r="DJ80" s="83">
        <f t="shared" si="113"/>
        <v>6.7215003593470157E-2</v>
      </c>
      <c r="DK80" s="83">
        <f t="shared" si="113"/>
        <v>6.4535047651271646E-2</v>
      </c>
      <c r="DL80" s="83">
        <f t="shared" si="113"/>
        <v>6.5453694103481716E-2</v>
      </c>
      <c r="DM80" s="83">
        <f t="shared" si="113"/>
        <v>6.4531690256657642E-2</v>
      </c>
      <c r="DN80" s="83">
        <f t="shared" si="113"/>
        <v>6.3933720680008618E-2</v>
      </c>
      <c r="DO80" s="83">
        <f t="shared" si="113"/>
        <v>6.3234685100825083E-2</v>
      </c>
      <c r="DP80" s="83">
        <f t="shared" si="113"/>
        <v>6.2976417966863346E-2</v>
      </c>
      <c r="DQ80" s="83">
        <f t="shared" si="113"/>
        <v>6.3510261415631236E-2</v>
      </c>
      <c r="DR80" s="83">
        <f t="shared" si="113"/>
        <v>6.4165504980099805E-2</v>
      </c>
      <c r="DS80" s="83">
        <f t="shared" si="113"/>
        <v>6.2022013616051343E-2</v>
      </c>
      <c r="DT80" s="83">
        <f t="shared" si="113"/>
        <v>6.2648203987236153E-2</v>
      </c>
      <c r="DU80" s="83">
        <f t="shared" si="113"/>
        <v>6.14449892439776E-2</v>
      </c>
      <c r="DV80" s="83">
        <f t="shared" si="113"/>
        <v>6.1155283073091288E-2</v>
      </c>
      <c r="DW80" s="83">
        <f t="shared" si="113"/>
        <v>6.2360950644043199E-2</v>
      </c>
      <c r="DX80" s="83">
        <f t="shared" si="113"/>
        <v>6.2852667534771381E-2</v>
      </c>
      <c r="DY80" s="83">
        <f t="shared" si="113"/>
        <v>6.3635419910723551E-2</v>
      </c>
      <c r="DZ80" s="83">
        <f t="shared" si="113"/>
        <v>6.4425954241437863E-2</v>
      </c>
      <c r="EA80" s="83">
        <f t="shared" ref="EA80:FF80" si="114">EA78/EA24</f>
        <v>6.61692464547224E-2</v>
      </c>
      <c r="EB80" s="83">
        <f t="shared" si="114"/>
        <v>6.7445745969962917E-2</v>
      </c>
      <c r="EC80" s="83">
        <f t="shared" si="114"/>
        <v>6.8067066347649682E-2</v>
      </c>
      <c r="ED80" s="83">
        <f t="shared" si="114"/>
        <v>7.0008580589802652E-2</v>
      </c>
      <c r="EE80" s="83">
        <f t="shared" si="114"/>
        <v>7.0845441945723606E-2</v>
      </c>
      <c r="EF80" s="83">
        <f t="shared" si="114"/>
        <v>7.2969795543141022E-2</v>
      </c>
      <c r="EG80" s="83">
        <f t="shared" si="114"/>
        <v>7.1987412792959476E-2</v>
      </c>
      <c r="EH80" s="83">
        <f t="shared" si="114"/>
        <v>7.261264476222036E-2</v>
      </c>
      <c r="EI80" s="83">
        <f t="shared" si="114"/>
        <v>7.309441116759785E-2</v>
      </c>
      <c r="EJ80" s="83">
        <f t="shared" si="114"/>
        <v>7.3020067718226112E-2</v>
      </c>
      <c r="EK80" s="83">
        <f t="shared" si="114"/>
        <v>7.3329919615062633E-2</v>
      </c>
      <c r="EL80" s="83">
        <f t="shared" si="114"/>
        <v>7.2613875934325681E-2</v>
      </c>
      <c r="EM80" s="83">
        <f t="shared" si="114"/>
        <v>7.2994130692014145E-2</v>
      </c>
      <c r="EN80" s="83">
        <f t="shared" si="114"/>
        <v>7.2734314484895424E-2</v>
      </c>
      <c r="EO80" s="83">
        <f t="shared" si="114"/>
        <v>7.2746501913580716E-2</v>
      </c>
      <c r="EP80" s="83">
        <f t="shared" si="114"/>
        <v>7.2253099615220182E-2</v>
      </c>
      <c r="EQ80" s="83">
        <f t="shared" si="114"/>
        <v>7.3258403840075273E-2</v>
      </c>
      <c r="ER80" s="83">
        <f t="shared" si="114"/>
        <v>7.2481054269880288E-2</v>
      </c>
      <c r="ES80" s="83">
        <f t="shared" si="114"/>
        <v>7.1743284658373888E-2</v>
      </c>
      <c r="ET80" s="83">
        <f t="shared" si="114"/>
        <v>7.2279371954520846E-2</v>
      </c>
      <c r="EU80" s="83">
        <f t="shared" si="114"/>
        <v>7.1590445223315452E-2</v>
      </c>
      <c r="EV80" s="83">
        <f t="shared" si="114"/>
        <v>7.2449660696406723E-2</v>
      </c>
      <c r="EW80" s="83">
        <f t="shared" si="114"/>
        <v>7.2810457516339869E-2</v>
      </c>
      <c r="EX80" s="83">
        <f t="shared" si="114"/>
        <v>7.3875285222899559E-2</v>
      </c>
      <c r="EY80" s="83">
        <f t="shared" si="114"/>
        <v>7.5783222988191928E-2</v>
      </c>
      <c r="EZ80" s="83">
        <f t="shared" si="114"/>
        <v>7.7369373750472786E-2</v>
      </c>
      <c r="FA80" s="83">
        <f t="shared" si="114"/>
        <v>7.8778850301984463E-2</v>
      </c>
      <c r="FB80" s="83">
        <f t="shared" si="114"/>
        <v>8.0902503520038471E-2</v>
      </c>
      <c r="FC80" s="83">
        <f t="shared" si="114"/>
        <v>8.2184167564000141E-2</v>
      </c>
      <c r="FD80" s="83">
        <f t="shared" si="114"/>
        <v>8.435925840770854E-2</v>
      </c>
      <c r="FE80" s="83">
        <f t="shared" si="114"/>
        <v>8.4984362322559168E-2</v>
      </c>
      <c r="FF80" s="83">
        <f t="shared" si="114"/>
        <v>8.5684987694831835E-2</v>
      </c>
      <c r="FG80" s="83">
        <f t="shared" ref="FG80:GN80" si="115">FG78/FG24</f>
        <v>8.6656160419525327E-2</v>
      </c>
      <c r="FH80" s="83">
        <f t="shared" si="115"/>
        <v>8.7269949953437259E-2</v>
      </c>
      <c r="FI80" s="83">
        <f t="shared" si="115"/>
        <v>8.6359989124596317E-2</v>
      </c>
      <c r="FJ80" s="83">
        <f t="shared" si="115"/>
        <v>8.6025667943939954E-2</v>
      </c>
      <c r="FK80" s="83">
        <f t="shared" si="115"/>
        <v>8.5353726988446801E-2</v>
      </c>
      <c r="FL80" s="83">
        <f t="shared" si="115"/>
        <v>8.4653011706095682E-2</v>
      </c>
      <c r="FM80" s="83">
        <f t="shared" si="115"/>
        <v>8.2606994657482419E-2</v>
      </c>
      <c r="FN80" s="83">
        <f t="shared" si="115"/>
        <v>8.1739625866489418E-2</v>
      </c>
      <c r="FO80" s="83">
        <f t="shared" si="115"/>
        <v>8.0874917289853798E-2</v>
      </c>
      <c r="FP80" s="83">
        <f t="shared" si="115"/>
        <v>7.9753347820434251E-2</v>
      </c>
      <c r="FQ80" s="83">
        <f t="shared" si="115"/>
        <v>7.9552444455379762E-2</v>
      </c>
      <c r="FR80" s="83">
        <f t="shared" si="115"/>
        <v>7.7578565795988721E-2</v>
      </c>
      <c r="FS80" s="83">
        <f t="shared" si="115"/>
        <v>7.4835843955195061E-2</v>
      </c>
      <c r="FT80" s="83">
        <f t="shared" si="115"/>
        <v>7.4065837635759316E-2</v>
      </c>
      <c r="FU80" s="83">
        <f t="shared" si="115"/>
        <v>7.2314184477140678E-2</v>
      </c>
      <c r="FV80" s="83">
        <f t="shared" si="115"/>
        <v>7.1158045085493851E-2</v>
      </c>
      <c r="FW80" s="83">
        <f t="shared" si="115"/>
        <v>7.0935338451373744E-2</v>
      </c>
      <c r="FX80" s="83">
        <f t="shared" si="115"/>
        <v>6.9276589883965164E-2</v>
      </c>
      <c r="FY80" s="83">
        <f t="shared" si="115"/>
        <v>6.9233287057415993E-2</v>
      </c>
      <c r="FZ80" s="83">
        <f t="shared" si="115"/>
        <v>6.7802786108697485E-2</v>
      </c>
      <c r="GA80" s="83">
        <f t="shared" si="115"/>
        <v>6.7583359301963228E-2</v>
      </c>
      <c r="GB80" s="83">
        <f t="shared" si="115"/>
        <v>6.7009488894864799E-2</v>
      </c>
      <c r="GC80" s="83">
        <f t="shared" si="115"/>
        <v>6.6629934919344727E-2</v>
      </c>
      <c r="GD80" s="83">
        <f t="shared" si="115"/>
        <v>6.6828662337096278E-2</v>
      </c>
      <c r="GE80" s="83">
        <f t="shared" si="115"/>
        <v>6.6461695574471333E-2</v>
      </c>
      <c r="GF80" s="83">
        <f t="shared" si="115"/>
        <v>6.5737874650630079E-2</v>
      </c>
      <c r="GG80" s="83">
        <f t="shared" si="115"/>
        <v>6.5740760441711538E-2</v>
      </c>
      <c r="GH80" s="83">
        <f t="shared" si="115"/>
        <v>6.5550708143651992E-2</v>
      </c>
      <c r="GI80" s="83">
        <f t="shared" si="115"/>
        <v>6.5356475634830352E-2</v>
      </c>
      <c r="GJ80" s="83">
        <f t="shared" si="115"/>
        <v>6.5292291480492384E-2</v>
      </c>
      <c r="GK80" s="83">
        <f t="shared" si="115"/>
        <v>6.4518763943414631E-2</v>
      </c>
      <c r="GL80" s="83">
        <f t="shared" si="115"/>
        <v>6.4573059429804652E-2</v>
      </c>
      <c r="GM80" s="83">
        <f t="shared" si="115"/>
        <v>6.4607554513247845E-2</v>
      </c>
      <c r="GN80" s="83">
        <f t="shared" si="115"/>
        <v>6.4330351672589145E-2</v>
      </c>
    </row>
    <row r="81" spans="1:204" s="83" customFormat="1">
      <c r="A81" s="39"/>
      <c r="B81" s="6" t="s">
        <v>394</v>
      </c>
      <c r="C81" s="83">
        <f t="shared" ref="C81:AH81" si="116">C79/C24</f>
        <v>0.10873287671232876</v>
      </c>
      <c r="D81" s="83">
        <f t="shared" si="116"/>
        <v>0.10998688401723815</v>
      </c>
      <c r="E81" s="83">
        <f t="shared" si="116"/>
        <v>0.11251265997606115</v>
      </c>
      <c r="F81" s="83">
        <f t="shared" si="116"/>
        <v>0.11501010472166086</v>
      </c>
      <c r="G81" s="83">
        <f t="shared" si="116"/>
        <v>0.11328400281888654</v>
      </c>
      <c r="H81" s="83">
        <f t="shared" si="116"/>
        <v>0.1140707428867941</v>
      </c>
      <c r="I81" s="83">
        <f t="shared" si="116"/>
        <v>0.1139509212872548</v>
      </c>
      <c r="J81" s="83">
        <f t="shared" si="116"/>
        <v>0.11543308409644629</v>
      </c>
      <c r="K81" s="83">
        <f t="shared" si="116"/>
        <v>0.11441573216317245</v>
      </c>
      <c r="L81" s="83">
        <f t="shared" si="116"/>
        <v>0.11228679722046744</v>
      </c>
      <c r="M81" s="83">
        <f t="shared" si="116"/>
        <v>0.1128157446149078</v>
      </c>
      <c r="N81" s="83">
        <f t="shared" si="116"/>
        <v>0.11257430957935133</v>
      </c>
      <c r="O81" s="83">
        <f t="shared" si="116"/>
        <v>0.11121597096188747</v>
      </c>
      <c r="P81" s="83">
        <f t="shared" si="116"/>
        <v>0.1104745738736827</v>
      </c>
      <c r="Q81" s="83">
        <f t="shared" si="116"/>
        <v>0.11152183010182731</v>
      </c>
      <c r="R81" s="83">
        <f t="shared" si="116"/>
        <v>0.11176590123958545</v>
      </c>
      <c r="S81" s="83">
        <f t="shared" si="116"/>
        <v>0.11527628755364806</v>
      </c>
      <c r="T81" s="83">
        <f t="shared" si="116"/>
        <v>0.1177047251813607</v>
      </c>
      <c r="U81" s="83">
        <f t="shared" si="116"/>
        <v>0.11942307692307692</v>
      </c>
      <c r="V81" s="83">
        <f t="shared" si="116"/>
        <v>0.11995999249859349</v>
      </c>
      <c r="W81" s="83">
        <f t="shared" si="116"/>
        <v>0.12468287853474415</v>
      </c>
      <c r="X81" s="83">
        <f t="shared" si="116"/>
        <v>0.12349415824202432</v>
      </c>
      <c r="Y81" s="83">
        <f t="shared" si="116"/>
        <v>0.12241197800912389</v>
      </c>
      <c r="Z81" s="83">
        <f t="shared" si="116"/>
        <v>0.12192076285616983</v>
      </c>
      <c r="AA81" s="83">
        <f t="shared" si="116"/>
        <v>0.12068113155726448</v>
      </c>
      <c r="AB81" s="83">
        <f t="shared" si="116"/>
        <v>0.11796145332829455</v>
      </c>
      <c r="AC81" s="83">
        <f t="shared" si="116"/>
        <v>0.1158698187215096</v>
      </c>
      <c r="AD81" s="83">
        <f t="shared" si="116"/>
        <v>0.1140464250633304</v>
      </c>
      <c r="AE81" s="83">
        <f t="shared" si="116"/>
        <v>0.11415065875490295</v>
      </c>
      <c r="AF81" s="83">
        <f t="shared" si="116"/>
        <v>0.11304051753489955</v>
      </c>
      <c r="AG81" s="83">
        <f t="shared" si="116"/>
        <v>0.1114467783809299</v>
      </c>
      <c r="AH81" s="83">
        <f t="shared" si="116"/>
        <v>0.11112137873677401</v>
      </c>
      <c r="AI81" s="83">
        <f t="shared" ref="AI81:BN81" si="117">AI79/AI24</f>
        <v>0.11067731977483203</v>
      </c>
      <c r="AJ81" s="83">
        <f t="shared" si="117"/>
        <v>0.10949562532166754</v>
      </c>
      <c r="AK81" s="83">
        <f t="shared" si="117"/>
        <v>0.1094735084130099</v>
      </c>
      <c r="AL81" s="83">
        <f t="shared" si="117"/>
        <v>0.10836125802414306</v>
      </c>
      <c r="AM81" s="83">
        <f t="shared" si="117"/>
        <v>0.10690255679569383</v>
      </c>
      <c r="AN81" s="83">
        <f t="shared" si="117"/>
        <v>0.10763352886693424</v>
      </c>
      <c r="AO81" s="83">
        <f t="shared" si="117"/>
        <v>0.10848702953966112</v>
      </c>
      <c r="AP81" s="83">
        <f t="shared" si="117"/>
        <v>0.10954880869341752</v>
      </c>
      <c r="AQ81" s="83">
        <f t="shared" si="117"/>
        <v>0.11029464477740339</v>
      </c>
      <c r="AR81" s="83">
        <f t="shared" si="117"/>
        <v>0.1115321369843426</v>
      </c>
      <c r="AS81" s="83">
        <f t="shared" si="117"/>
        <v>0.11065989847715736</v>
      </c>
      <c r="AT81" s="83">
        <f t="shared" si="117"/>
        <v>0.1082194533762058</v>
      </c>
      <c r="AU81" s="83">
        <f t="shared" si="117"/>
        <v>0.10757954036233278</v>
      </c>
      <c r="AV81" s="83">
        <f t="shared" si="117"/>
        <v>0.10649802371541503</v>
      </c>
      <c r="AW81" s="83">
        <f t="shared" si="117"/>
        <v>0.10436729436300068</v>
      </c>
      <c r="AX81" s="83">
        <f t="shared" si="117"/>
        <v>0.10619361131431357</v>
      </c>
      <c r="AY81" s="83">
        <f t="shared" si="117"/>
        <v>0.10787038450966618</v>
      </c>
      <c r="AZ81" s="83">
        <f t="shared" si="117"/>
        <v>0.1081032412965186</v>
      </c>
      <c r="BA81" s="83">
        <f t="shared" si="117"/>
        <v>0.10866530018120785</v>
      </c>
      <c r="BB81" s="83">
        <f t="shared" si="117"/>
        <v>0.10971022159525069</v>
      </c>
      <c r="BC81" s="83">
        <f t="shared" si="117"/>
        <v>0.10865434444636378</v>
      </c>
      <c r="BD81" s="83">
        <f t="shared" si="117"/>
        <v>0.1063764390298424</v>
      </c>
      <c r="BE81" s="83">
        <f t="shared" si="117"/>
        <v>0.10511764068090644</v>
      </c>
      <c r="BF81" s="83">
        <f t="shared" si="117"/>
        <v>0.10301209581785122</v>
      </c>
      <c r="BG81" s="83">
        <f t="shared" si="117"/>
        <v>0.10276093242240476</v>
      </c>
      <c r="BH81" s="83">
        <f t="shared" si="117"/>
        <v>0.10245411013567439</v>
      </c>
      <c r="BI81" s="83">
        <f t="shared" si="117"/>
        <v>0.10324902676101168</v>
      </c>
      <c r="BJ81" s="83">
        <f t="shared" si="117"/>
        <v>0.10369763293641227</v>
      </c>
      <c r="BK81" s="83">
        <f t="shared" si="117"/>
        <v>0.10420311096402061</v>
      </c>
      <c r="BL81" s="83">
        <f t="shared" si="117"/>
        <v>0.10552050105939603</v>
      </c>
      <c r="BM81" s="83">
        <f t="shared" si="117"/>
        <v>0.1058402480167776</v>
      </c>
      <c r="BN81" s="83">
        <f t="shared" si="117"/>
        <v>0.10623073288179834</v>
      </c>
      <c r="BO81" s="83">
        <f t="shared" ref="BO81:CT81" si="118">BO79/BO24</f>
        <v>0.10710086736617938</v>
      </c>
      <c r="BP81" s="83">
        <f t="shared" si="118"/>
        <v>0.10773766308054473</v>
      </c>
      <c r="BQ81" s="83">
        <f t="shared" si="118"/>
        <v>0.10818846713110664</v>
      </c>
      <c r="BR81" s="83">
        <f t="shared" si="118"/>
        <v>0.10876846444520782</v>
      </c>
      <c r="BS81" s="83">
        <f t="shared" si="118"/>
        <v>0.10937698530346025</v>
      </c>
      <c r="BT81" s="83">
        <f t="shared" si="118"/>
        <v>0.10902584162123924</v>
      </c>
      <c r="BU81" s="83">
        <f t="shared" si="118"/>
        <v>0.10893420136756336</v>
      </c>
      <c r="BV81" s="83">
        <f t="shared" si="118"/>
        <v>0.1082867412140575</v>
      </c>
      <c r="BW81" s="83">
        <f t="shared" si="118"/>
        <v>0.10862537942996808</v>
      </c>
      <c r="BX81" s="83">
        <f t="shared" si="118"/>
        <v>0.10857418111753372</v>
      </c>
      <c r="BY81" s="83">
        <f t="shared" si="118"/>
        <v>0.10804876202014083</v>
      </c>
      <c r="BZ81" s="83">
        <f t="shared" si="118"/>
        <v>0.108213723492916</v>
      </c>
      <c r="CA81" s="83">
        <f t="shared" si="118"/>
        <v>0.10826846660497524</v>
      </c>
      <c r="CB81" s="83">
        <f t="shared" si="118"/>
        <v>0.1089532293986637</v>
      </c>
      <c r="CC81" s="83">
        <f t="shared" si="118"/>
        <v>0.10942163851529306</v>
      </c>
      <c r="CD81" s="83">
        <f t="shared" si="118"/>
        <v>0.11130637527839644</v>
      </c>
      <c r="CE81" s="83">
        <f t="shared" si="118"/>
        <v>0.11218008752362627</v>
      </c>
      <c r="CF81" s="83">
        <f t="shared" si="118"/>
        <v>0.11187919463087248</v>
      </c>
      <c r="CG81" s="83">
        <f t="shared" si="118"/>
        <v>0.11309870160097088</v>
      </c>
      <c r="CH81" s="83">
        <f t="shared" si="118"/>
        <v>0.1163755058537479</v>
      </c>
      <c r="CI81" s="83">
        <f t="shared" si="118"/>
        <v>0.11645015906680806</v>
      </c>
      <c r="CJ81" s="83">
        <f t="shared" si="118"/>
        <v>0.11586609867959327</v>
      </c>
      <c r="CK81" s="83">
        <f t="shared" si="118"/>
        <v>0.11600251373692777</v>
      </c>
      <c r="CL81" s="83">
        <f t="shared" si="118"/>
        <v>0.11675313273206162</v>
      </c>
      <c r="CM81" s="83">
        <f t="shared" si="118"/>
        <v>0.11725416856563624</v>
      </c>
      <c r="CN81" s="83">
        <f t="shared" si="118"/>
        <v>0.11650800519255733</v>
      </c>
      <c r="CO81" s="83">
        <f t="shared" si="118"/>
        <v>0.11570675844424815</v>
      </c>
      <c r="CP81" s="83">
        <f t="shared" si="118"/>
        <v>0.11441743503772003</v>
      </c>
      <c r="CQ81" s="83">
        <f t="shared" si="118"/>
        <v>0.11464447581543949</v>
      </c>
      <c r="CR81" s="83">
        <f t="shared" si="118"/>
        <v>0.11489374201412857</v>
      </c>
      <c r="CS81" s="83">
        <f t="shared" si="118"/>
        <v>0.11460164775286613</v>
      </c>
      <c r="CT81" s="83">
        <f t="shared" si="118"/>
        <v>0.11356345438213782</v>
      </c>
      <c r="CU81" s="83">
        <f t="shared" ref="CU81:DZ81" si="119">CU79/CU24</f>
        <v>0.11331281532386132</v>
      </c>
      <c r="CV81" s="83">
        <f t="shared" si="119"/>
        <v>0.1131518304378424</v>
      </c>
      <c r="CW81" s="83">
        <f t="shared" si="119"/>
        <v>0.11415749341845016</v>
      </c>
      <c r="CX81" s="83">
        <f t="shared" si="119"/>
        <v>0.11362386490147948</v>
      </c>
      <c r="CY81" s="83">
        <f t="shared" si="119"/>
        <v>0.11412732807784853</v>
      </c>
      <c r="CZ81" s="83">
        <f t="shared" si="119"/>
        <v>0.11501121224112913</v>
      </c>
      <c r="DA81" s="83">
        <f t="shared" si="119"/>
        <v>0.11405552446278194</v>
      </c>
      <c r="DB81" s="83">
        <f t="shared" si="119"/>
        <v>0.11377145356766075</v>
      </c>
      <c r="DC81" s="83">
        <f t="shared" si="119"/>
        <v>0.11329986655652284</v>
      </c>
      <c r="DD81" s="83">
        <f t="shared" si="119"/>
        <v>0.11272532616273279</v>
      </c>
      <c r="DE81" s="83">
        <f t="shared" si="119"/>
        <v>0.11301866837199007</v>
      </c>
      <c r="DF81" s="83">
        <f t="shared" si="119"/>
        <v>0.11365892636625585</v>
      </c>
      <c r="DG81" s="83">
        <f t="shared" si="119"/>
        <v>0.11303765530271322</v>
      </c>
      <c r="DH81" s="83">
        <f t="shared" si="119"/>
        <v>0.11215194628351412</v>
      </c>
      <c r="DI81" s="83">
        <f t="shared" si="119"/>
        <v>0.11188068522879439</v>
      </c>
      <c r="DJ81" s="83">
        <f t="shared" si="119"/>
        <v>0.11243568829213202</v>
      </c>
      <c r="DK81" s="83">
        <f t="shared" si="119"/>
        <v>0.11232166018158236</v>
      </c>
      <c r="DL81" s="83">
        <f t="shared" si="119"/>
        <v>0.11333712387259327</v>
      </c>
      <c r="DM81" s="83">
        <f t="shared" si="119"/>
        <v>0.11386784488712982</v>
      </c>
      <c r="DN81" s="83">
        <f t="shared" si="119"/>
        <v>0.11332042177749085</v>
      </c>
      <c r="DO81" s="83">
        <f t="shared" si="119"/>
        <v>0.11403480827838129</v>
      </c>
      <c r="DP81" s="83">
        <f t="shared" si="119"/>
        <v>0.11501228449633565</v>
      </c>
      <c r="DQ81" s="83">
        <f t="shared" si="119"/>
        <v>0.11563845939330089</v>
      </c>
      <c r="DR81" s="83">
        <f t="shared" si="119"/>
        <v>0.11587570963896801</v>
      </c>
      <c r="DS81" s="83">
        <f t="shared" si="119"/>
        <v>0.11700606824021036</v>
      </c>
      <c r="DT81" s="83">
        <f t="shared" si="119"/>
        <v>0.11525513041950874</v>
      </c>
      <c r="DU81" s="83">
        <f t="shared" si="119"/>
        <v>0.11611659140681022</v>
      </c>
      <c r="DV81" s="83">
        <f t="shared" si="119"/>
        <v>0.11714723632531852</v>
      </c>
      <c r="DW81" s="83">
        <f t="shared" si="119"/>
        <v>0.11957528478262945</v>
      </c>
      <c r="DX81" s="83">
        <f t="shared" si="119"/>
        <v>0.12086470776953709</v>
      </c>
      <c r="DY81" s="83">
        <f t="shared" si="119"/>
        <v>0.12064588582807208</v>
      </c>
      <c r="DZ81" s="83">
        <f t="shared" si="119"/>
        <v>0.12243557873605809</v>
      </c>
      <c r="EA81" s="83">
        <f t="shared" ref="EA81:FF81" si="120">EA79/EA24</f>
        <v>0.1228102697191584</v>
      </c>
      <c r="EB81" s="83">
        <f t="shared" si="120"/>
        <v>0.12290236110601108</v>
      </c>
      <c r="EC81" s="83">
        <f t="shared" si="120"/>
        <v>0.1230156203091311</v>
      </c>
      <c r="ED81" s="83">
        <f t="shared" si="120"/>
        <v>0.12346113896039382</v>
      </c>
      <c r="EE81" s="83">
        <f t="shared" si="120"/>
        <v>0.12339607457414942</v>
      </c>
      <c r="EF81" s="83">
        <f t="shared" si="120"/>
        <v>0.12145426902032194</v>
      </c>
      <c r="EG81" s="83">
        <f t="shared" si="120"/>
        <v>0.12003665505346971</v>
      </c>
      <c r="EH81" s="83">
        <f t="shared" si="120"/>
        <v>0.11872413822402353</v>
      </c>
      <c r="EI81" s="83">
        <f t="shared" si="120"/>
        <v>0.11878995318870487</v>
      </c>
      <c r="EJ81" s="83">
        <f t="shared" si="120"/>
        <v>0.11868857874308367</v>
      </c>
      <c r="EK81" s="83">
        <f t="shared" si="120"/>
        <v>0.11826095437809368</v>
      </c>
      <c r="EL81" s="83">
        <f t="shared" si="120"/>
        <v>0.11821216380246598</v>
      </c>
      <c r="EM81" s="83">
        <f t="shared" si="120"/>
        <v>0.11718241871909603</v>
      </c>
      <c r="EN81" s="83">
        <f t="shared" si="120"/>
        <v>0.11726568551510458</v>
      </c>
      <c r="EO81" s="83">
        <f t="shared" si="120"/>
        <v>0.11709744424746442</v>
      </c>
      <c r="EP81" s="83">
        <f t="shared" si="120"/>
        <v>0.11744410191789864</v>
      </c>
      <c r="EQ81" s="83">
        <f t="shared" si="120"/>
        <v>0.11644454898962797</v>
      </c>
      <c r="ER81" s="83">
        <f t="shared" si="120"/>
        <v>0.11740534407773204</v>
      </c>
      <c r="ES81" s="83">
        <f t="shared" si="120"/>
        <v>0.11795204615107266</v>
      </c>
      <c r="ET81" s="83">
        <f t="shared" si="120"/>
        <v>0.11826432621890404</v>
      </c>
      <c r="EU81" s="83">
        <f t="shared" si="120"/>
        <v>0.11978660811058091</v>
      </c>
      <c r="EV81" s="83">
        <f t="shared" si="120"/>
        <v>0.12016770497274447</v>
      </c>
      <c r="EW81" s="83">
        <f t="shared" si="120"/>
        <v>0.12044719642242863</v>
      </c>
      <c r="EX81" s="83">
        <f t="shared" si="120"/>
        <v>0.12126145148656473</v>
      </c>
      <c r="EY81" s="83">
        <f t="shared" si="120"/>
        <v>0.12279025322503584</v>
      </c>
      <c r="EZ81" s="83">
        <f t="shared" si="120"/>
        <v>0.12330469552061381</v>
      </c>
      <c r="FA81" s="83">
        <f t="shared" si="120"/>
        <v>0.12530333261432269</v>
      </c>
      <c r="FB81" s="83">
        <f t="shared" si="120"/>
        <v>0.12652907036642741</v>
      </c>
      <c r="FC81" s="83">
        <f t="shared" si="120"/>
        <v>0.12759734620862134</v>
      </c>
      <c r="FD81" s="83">
        <f t="shared" si="120"/>
        <v>0.12936061701816359</v>
      </c>
      <c r="FE81" s="83">
        <f t="shared" si="120"/>
        <v>0.12922754727710242</v>
      </c>
      <c r="FF81" s="83">
        <f t="shared" si="120"/>
        <v>0.12745419742958711</v>
      </c>
      <c r="FG81" s="83">
        <f t="shared" ref="FG81:GN81" si="121">FG79/FG24</f>
        <v>0.12608855136060429</v>
      </c>
      <c r="FH81" s="83">
        <f t="shared" si="121"/>
        <v>0.12475462444978928</v>
      </c>
      <c r="FI81" s="83">
        <f t="shared" si="121"/>
        <v>0.12305121386746597</v>
      </c>
      <c r="FJ81" s="83">
        <f t="shared" si="121"/>
        <v>0.12158154427589103</v>
      </c>
      <c r="FK81" s="83">
        <f t="shared" si="121"/>
        <v>0.12110586295777781</v>
      </c>
      <c r="FL81" s="83">
        <f t="shared" si="121"/>
        <v>0.11981647113485887</v>
      </c>
      <c r="FM81" s="83">
        <f t="shared" si="121"/>
        <v>0.11861928308929637</v>
      </c>
      <c r="FN81" s="83">
        <f t="shared" si="121"/>
        <v>0.11650049061500965</v>
      </c>
      <c r="FO81" s="83">
        <f t="shared" si="121"/>
        <v>0.1154196681606512</v>
      </c>
      <c r="FP81" s="83">
        <f t="shared" si="121"/>
        <v>0.11409520625545588</v>
      </c>
      <c r="FQ81" s="83">
        <f t="shared" si="121"/>
        <v>0.11356814211549343</v>
      </c>
      <c r="FR81" s="83">
        <f t="shared" si="121"/>
        <v>0.11392575295404948</v>
      </c>
      <c r="FS81" s="83">
        <f t="shared" si="121"/>
        <v>0.11376255310930862</v>
      </c>
      <c r="FT81" s="83">
        <f t="shared" si="121"/>
        <v>0.11417306270623094</v>
      </c>
      <c r="FU81" s="83">
        <f t="shared" si="121"/>
        <v>0.11370016677844581</v>
      </c>
      <c r="FV81" s="83">
        <f t="shared" si="121"/>
        <v>0.11256739116436713</v>
      </c>
      <c r="FW81" s="83">
        <f t="shared" si="121"/>
        <v>0.1126066339626613</v>
      </c>
      <c r="FX81" s="83">
        <f t="shared" si="121"/>
        <v>0.11154724603748466</v>
      </c>
      <c r="FY81" s="83">
        <f t="shared" si="121"/>
        <v>0.11079131818643552</v>
      </c>
      <c r="FZ81" s="83">
        <f t="shared" si="121"/>
        <v>0.11091739776326484</v>
      </c>
      <c r="GA81" s="83">
        <f t="shared" si="121"/>
        <v>0.10984730445621688</v>
      </c>
      <c r="GB81" s="83">
        <f t="shared" si="121"/>
        <v>0.11067267428778407</v>
      </c>
      <c r="GC81" s="83">
        <f t="shared" si="121"/>
        <v>0.11104079951557735</v>
      </c>
      <c r="GD81" s="83">
        <f t="shared" si="121"/>
        <v>0.1104476310857342</v>
      </c>
      <c r="GE81" s="83">
        <f t="shared" si="121"/>
        <v>0.11077130332281318</v>
      </c>
      <c r="GF81" s="83">
        <f t="shared" si="121"/>
        <v>0.11012998438899826</v>
      </c>
      <c r="GG81" s="83">
        <f t="shared" si="121"/>
        <v>0.10982680482563459</v>
      </c>
      <c r="GH81" s="83">
        <f t="shared" si="121"/>
        <v>0.10950408868656214</v>
      </c>
      <c r="GI81" s="83">
        <f t="shared" si="121"/>
        <v>0.10927014079509045</v>
      </c>
      <c r="GJ81" s="83">
        <f t="shared" si="121"/>
        <v>0.1082694959992975</v>
      </c>
      <c r="GK81" s="83">
        <f t="shared" si="121"/>
        <v>0.10764188461361746</v>
      </c>
      <c r="GL81" s="83">
        <f t="shared" si="121"/>
        <v>0.10783186599300114</v>
      </c>
      <c r="GM81" s="83">
        <f t="shared" si="121"/>
        <v>0.10787884836086023</v>
      </c>
      <c r="GN81" s="83">
        <f t="shared" si="121"/>
        <v>0.10730547726994241</v>
      </c>
    </row>
    <row r="82" spans="1:204" s="83" customFormat="1">
      <c r="A82" s="39"/>
      <c r="B82" s="6" t="s">
        <v>398</v>
      </c>
      <c r="C82" s="83" t="e">
        <f t="shared" ref="C82:AH82" si="122">B80*C53*100</f>
        <v>#VALUE!</v>
      </c>
      <c r="D82" s="83">
        <f t="shared" si="122"/>
        <v>0</v>
      </c>
      <c r="E82" s="83">
        <f t="shared" si="122"/>
        <v>0.37468722089555362</v>
      </c>
      <c r="F82" s="83">
        <f t="shared" si="122"/>
        <v>0.35572507950835691</v>
      </c>
      <c r="G82" s="83">
        <f t="shared" si="122"/>
        <v>0.35216107899659849</v>
      </c>
      <c r="H82" s="83">
        <f t="shared" si="122"/>
        <v>0.32889547599066249</v>
      </c>
      <c r="I82" s="83">
        <f t="shared" si="122"/>
        <v>0.32112300487061957</v>
      </c>
      <c r="J82" s="83">
        <f t="shared" si="122"/>
        <v>0.31900646526618726</v>
      </c>
      <c r="K82" s="83">
        <f t="shared" si="122"/>
        <v>0.32344533863875086</v>
      </c>
      <c r="L82" s="83">
        <f t="shared" si="122"/>
        <v>0.32702070172879905</v>
      </c>
      <c r="M82" s="83">
        <f t="shared" si="122"/>
        <v>0.3309931133224025</v>
      </c>
      <c r="N82" s="83">
        <f t="shared" si="122"/>
        <v>0.32247182288023002</v>
      </c>
      <c r="O82" s="83">
        <f t="shared" si="122"/>
        <v>0.33555310427733986</v>
      </c>
      <c r="P82" s="83">
        <f t="shared" si="122"/>
        <v>0.35429376669228063</v>
      </c>
      <c r="Q82" s="83">
        <f t="shared" si="122"/>
        <v>0.35724700792456671</v>
      </c>
      <c r="R82" s="83">
        <f t="shared" si="122"/>
        <v>0.357947635609769</v>
      </c>
      <c r="S82" s="83">
        <f t="shared" si="122"/>
        <v>0.36976360296561694</v>
      </c>
      <c r="T82" s="83">
        <f t="shared" si="122"/>
        <v>0.39179414511596244</v>
      </c>
      <c r="U82" s="83">
        <f t="shared" si="122"/>
        <v>0.38829737353901078</v>
      </c>
      <c r="V82" s="83">
        <f t="shared" si="122"/>
        <v>0.39218604412900837</v>
      </c>
      <c r="W82" s="83">
        <f t="shared" si="122"/>
        <v>0.38441627154131919</v>
      </c>
      <c r="X82" s="83">
        <f t="shared" si="122"/>
        <v>0.36739594046188512</v>
      </c>
      <c r="Y82" s="83">
        <f t="shared" si="122"/>
        <v>0.35197066206268796</v>
      </c>
      <c r="Z82" s="83">
        <f t="shared" si="122"/>
        <v>0.34525375310314405</v>
      </c>
      <c r="AA82" s="83">
        <f t="shared" si="122"/>
        <v>0.33079833801011027</v>
      </c>
      <c r="AB82" s="83">
        <f t="shared" si="122"/>
        <v>0.31684102558482824</v>
      </c>
      <c r="AC82" s="83">
        <f t="shared" si="122"/>
        <v>0.31047961320791956</v>
      </c>
      <c r="AD82" s="83">
        <f t="shared" si="122"/>
        <v>0.30918533988849084</v>
      </c>
      <c r="AE82" s="83">
        <f t="shared" si="122"/>
        <v>0.32012724709022028</v>
      </c>
      <c r="AF82" s="83">
        <f t="shared" si="122"/>
        <v>0.32077814679165922</v>
      </c>
      <c r="AG82" s="83">
        <f t="shared" si="122"/>
        <v>0.32184603392949784</v>
      </c>
      <c r="AH82" s="83">
        <f t="shared" si="122"/>
        <v>0.32027890947617105</v>
      </c>
      <c r="AI82" s="83">
        <f t="shared" ref="AI82:BN82" si="123">AH80*AI53*100</f>
        <v>0.32475563435724064</v>
      </c>
      <c r="AJ82" s="83">
        <f t="shared" si="123"/>
        <v>0.33739493441699614</v>
      </c>
      <c r="AK82" s="83">
        <f t="shared" si="123"/>
        <v>0.33021193037938845</v>
      </c>
      <c r="AL82" s="83">
        <f t="shared" si="123"/>
        <v>0.3242845553418755</v>
      </c>
      <c r="AM82" s="83">
        <f t="shared" si="123"/>
        <v>0.3122223748948228</v>
      </c>
      <c r="AN82" s="83">
        <f t="shared" si="123"/>
        <v>0.29563573929506576</v>
      </c>
      <c r="AO82" s="83">
        <f t="shared" si="123"/>
        <v>0.28088556416574872</v>
      </c>
      <c r="AP82" s="83">
        <f t="shared" si="123"/>
        <v>0.26202947007101246</v>
      </c>
      <c r="AQ82" s="83">
        <f t="shared" si="123"/>
        <v>0.23409933224712523</v>
      </c>
      <c r="AR82" s="83">
        <f t="shared" si="123"/>
        <v>0.20336139698593675</v>
      </c>
      <c r="AS82" s="83">
        <f t="shared" si="123"/>
        <v>0.20502471946782652</v>
      </c>
      <c r="AT82" s="83">
        <f t="shared" si="123"/>
        <v>0.20124740984633058</v>
      </c>
      <c r="AU82" s="83">
        <f t="shared" si="123"/>
        <v>0.2112127481276336</v>
      </c>
      <c r="AV82" s="83">
        <f t="shared" si="123"/>
        <v>0.24075542471235276</v>
      </c>
      <c r="AW82" s="83">
        <f t="shared" si="123"/>
        <v>0.26725955117634259</v>
      </c>
      <c r="AX82" s="83">
        <f t="shared" si="123"/>
        <v>0.28147833763061914</v>
      </c>
      <c r="AY82" s="83">
        <f t="shared" si="123"/>
        <v>0.32990240267081722</v>
      </c>
      <c r="AZ82" s="83">
        <f t="shared" si="123"/>
        <v>0.34446749386388709</v>
      </c>
      <c r="BA82" s="83">
        <f t="shared" si="123"/>
        <v>0.35470607837368645</v>
      </c>
      <c r="BB82" s="83">
        <f t="shared" si="123"/>
        <v>0.36359566612207894</v>
      </c>
      <c r="BC82" s="83">
        <f t="shared" si="123"/>
        <v>0.35438900005665713</v>
      </c>
      <c r="BD82" s="83">
        <f t="shared" si="123"/>
        <v>0.35098480469345067</v>
      </c>
      <c r="BE82" s="83">
        <f t="shared" si="123"/>
        <v>0.35291113901309445</v>
      </c>
      <c r="BF82" s="83">
        <f t="shared" si="123"/>
        <v>0.36004225944579421</v>
      </c>
      <c r="BG82" s="83">
        <f t="shared" si="123"/>
        <v>0.35245110223515708</v>
      </c>
      <c r="BH82" s="83">
        <f t="shared" si="123"/>
        <v>0.36342212198859225</v>
      </c>
      <c r="BI82" s="83">
        <f t="shared" si="123"/>
        <v>0.37490917832088166</v>
      </c>
      <c r="BJ82" s="83">
        <f t="shared" si="123"/>
        <v>0.37929945730454195</v>
      </c>
      <c r="BK82" s="83">
        <f t="shared" si="123"/>
        <v>0.39676080309031525</v>
      </c>
      <c r="BL82" s="83">
        <f t="shared" si="123"/>
        <v>0.39417917748328518</v>
      </c>
      <c r="BM82" s="83">
        <f t="shared" si="123"/>
        <v>0.39840785315724203</v>
      </c>
      <c r="BN82" s="83">
        <f t="shared" si="123"/>
        <v>0.40169997807226099</v>
      </c>
      <c r="BO82" s="83">
        <f t="shared" ref="BO82:CT82" si="124">BN80*BO53*100</f>
        <v>0.38839330583168225</v>
      </c>
      <c r="BP82" s="83">
        <f t="shared" si="124"/>
        <v>0.37474824686598579</v>
      </c>
      <c r="BQ82" s="83">
        <f t="shared" si="124"/>
        <v>0.37763609999501468</v>
      </c>
      <c r="BR82" s="83">
        <f t="shared" si="124"/>
        <v>0.38037231011124711</v>
      </c>
      <c r="BS82" s="83">
        <f t="shared" si="124"/>
        <v>0.36526613450127488</v>
      </c>
      <c r="BT82" s="83">
        <f t="shared" si="124"/>
        <v>0.35727214918272293</v>
      </c>
      <c r="BU82" s="83">
        <f t="shared" si="124"/>
        <v>0.35292072938565128</v>
      </c>
      <c r="BV82" s="83">
        <f t="shared" si="124"/>
        <v>0.34429406704662918</v>
      </c>
      <c r="BW82" s="83">
        <f t="shared" si="124"/>
        <v>0.33987830672227615</v>
      </c>
      <c r="BX82" s="83">
        <f t="shared" si="124"/>
        <v>0.32665428014870312</v>
      </c>
      <c r="BY82" s="83">
        <f t="shared" si="124"/>
        <v>0.3159972958375516</v>
      </c>
      <c r="BZ82" s="83">
        <f t="shared" si="124"/>
        <v>0.30780003080520207</v>
      </c>
      <c r="CA82" s="83">
        <f t="shared" si="124"/>
        <v>0.30854663568317309</v>
      </c>
      <c r="CB82" s="83">
        <f t="shared" si="124"/>
        <v>0.29710268611542762</v>
      </c>
      <c r="CC82" s="83">
        <f t="shared" si="124"/>
        <v>0.29526179560356325</v>
      </c>
      <c r="CD82" s="83">
        <f t="shared" si="124"/>
        <v>0.2899205444554247</v>
      </c>
      <c r="CE82" s="83">
        <f t="shared" si="124"/>
        <v>0.28135843322446108</v>
      </c>
      <c r="CF82" s="83">
        <f t="shared" si="124"/>
        <v>0.27423421298059092</v>
      </c>
      <c r="CG82" s="83">
        <f t="shared" si="124"/>
        <v>0.26935619433027808</v>
      </c>
      <c r="CH82" s="83">
        <f t="shared" si="124"/>
        <v>0.25958732487879532</v>
      </c>
      <c r="CI82" s="83">
        <f t="shared" si="124"/>
        <v>0.25492302797162913</v>
      </c>
      <c r="CJ82" s="83">
        <f t="shared" si="124"/>
        <v>0.25029640094921429</v>
      </c>
      <c r="CK82" s="83">
        <f t="shared" si="124"/>
        <v>0.24420505325454039</v>
      </c>
      <c r="CL82" s="83">
        <f t="shared" si="124"/>
        <v>0.23779655901439736</v>
      </c>
      <c r="CM82" s="83">
        <f t="shared" si="124"/>
        <v>0.23054550558138398</v>
      </c>
      <c r="CN82" s="83">
        <f t="shared" si="124"/>
        <v>0.22669552383645739</v>
      </c>
      <c r="CO82" s="83">
        <f t="shared" si="124"/>
        <v>0.2233130599305542</v>
      </c>
      <c r="CP82" s="83">
        <f t="shared" si="124"/>
        <v>0.22678468142229005</v>
      </c>
      <c r="CQ82" s="83">
        <f t="shared" si="124"/>
        <v>0.22877284991771671</v>
      </c>
      <c r="CR82" s="83">
        <f t="shared" si="124"/>
        <v>0.22320395902953391</v>
      </c>
      <c r="CS82" s="83">
        <f t="shared" si="124"/>
        <v>0.22207321296990856</v>
      </c>
      <c r="CT82" s="83">
        <f t="shared" si="124"/>
        <v>0.22253173135314258</v>
      </c>
      <c r="CU82" s="83">
        <f t="shared" ref="CU82:DZ82" si="125">CT80*CU53*100</f>
        <v>0.22372198875872418</v>
      </c>
      <c r="CV82" s="83">
        <f t="shared" si="125"/>
        <v>0.21463093629804242</v>
      </c>
      <c r="CW82" s="83">
        <f t="shared" si="125"/>
        <v>0.21374473124731661</v>
      </c>
      <c r="CX82" s="83">
        <f t="shared" si="125"/>
        <v>0.21940494409066688</v>
      </c>
      <c r="CY82" s="83">
        <f t="shared" si="125"/>
        <v>0.21347855898903714</v>
      </c>
      <c r="CZ82" s="83">
        <f t="shared" si="125"/>
        <v>0.21102187987114984</v>
      </c>
      <c r="DA82" s="83">
        <f t="shared" si="125"/>
        <v>0.21442497960649501</v>
      </c>
      <c r="DB82" s="83">
        <f t="shared" si="125"/>
        <v>0.21633044759122397</v>
      </c>
      <c r="DC82" s="83">
        <f t="shared" si="125"/>
        <v>0.21735668563706861</v>
      </c>
      <c r="DD82" s="83">
        <f t="shared" si="125"/>
        <v>0.22785717628676116</v>
      </c>
      <c r="DE82" s="83">
        <f t="shared" si="125"/>
        <v>0.23329158077969617</v>
      </c>
      <c r="DF82" s="83">
        <f t="shared" si="125"/>
        <v>0.23894029251716156</v>
      </c>
      <c r="DG82" s="83">
        <f t="shared" si="125"/>
        <v>0.24834862375276495</v>
      </c>
      <c r="DH82" s="83">
        <f t="shared" si="125"/>
        <v>0.25524226033119612</v>
      </c>
      <c r="DI82" s="83">
        <f t="shared" si="125"/>
        <v>0.26629125521371794</v>
      </c>
      <c r="DJ82" s="83">
        <f t="shared" si="125"/>
        <v>0.26865014315514651</v>
      </c>
      <c r="DK82" s="83">
        <f t="shared" si="125"/>
        <v>0.2727462285885961</v>
      </c>
      <c r="DL82" s="83">
        <f t="shared" si="125"/>
        <v>0.26678867060058997</v>
      </c>
      <c r="DM82" s="83">
        <f t="shared" si="125"/>
        <v>0.27445194719227001</v>
      </c>
      <c r="DN82" s="83">
        <f t="shared" si="125"/>
        <v>0.27286679737249953</v>
      </c>
      <c r="DO82" s="83">
        <f t="shared" si="125"/>
        <v>0.27000535208515752</v>
      </c>
      <c r="DP82" s="83">
        <f t="shared" si="125"/>
        <v>0.27159076946229466</v>
      </c>
      <c r="DQ82" s="83">
        <f t="shared" si="125"/>
        <v>0.27001606047474463</v>
      </c>
      <c r="DR82" s="83">
        <f t="shared" si="125"/>
        <v>0.27050944317638509</v>
      </c>
      <c r="DS82" s="83">
        <f t="shared" si="125"/>
        <v>0.26911149184925515</v>
      </c>
      <c r="DT82" s="83">
        <f t="shared" si="125"/>
        <v>0.25763166095008794</v>
      </c>
      <c r="DU82" s="83">
        <f t="shared" si="125"/>
        <v>0.2531775029159945</v>
      </c>
      <c r="DV82" s="83">
        <f t="shared" si="125"/>
        <v>0.23955695350998374</v>
      </c>
      <c r="DW82" s="83">
        <f t="shared" si="125"/>
        <v>0.22397098123986842</v>
      </c>
      <c r="DX82" s="83">
        <f t="shared" si="125"/>
        <v>0.21344853185524013</v>
      </c>
      <c r="DY82" s="83">
        <f t="shared" si="125"/>
        <v>0.20407790201575302</v>
      </c>
      <c r="DZ82" s="83">
        <f t="shared" si="125"/>
        <v>0.19630176793284126</v>
      </c>
      <c r="EA82" s="83">
        <f t="shared" ref="EA82:FF82" si="126">DZ80*EA53*100</f>
        <v>0.1865156763127141</v>
      </c>
      <c r="EB82" s="83">
        <f t="shared" si="126"/>
        <v>0.18216374049909775</v>
      </c>
      <c r="EC82" s="83">
        <f t="shared" si="126"/>
        <v>0.17920697855172077</v>
      </c>
      <c r="ED82" s="83">
        <f t="shared" si="126"/>
        <v>0.17591164373413218</v>
      </c>
      <c r="EE82" s="83">
        <f t="shared" si="126"/>
        <v>0.18189814361763881</v>
      </c>
      <c r="EF82" s="83">
        <f t="shared" si="126"/>
        <v>0.18074290520636774</v>
      </c>
      <c r="EG82" s="83">
        <f t="shared" si="126"/>
        <v>0.18432538700989054</v>
      </c>
      <c r="EH82" s="83">
        <f t="shared" si="126"/>
        <v>0.18113239199061304</v>
      </c>
      <c r="EI82" s="83">
        <f t="shared" si="126"/>
        <v>0.18371708941465165</v>
      </c>
      <c r="EJ82" s="83">
        <f t="shared" si="126"/>
        <v>0.18894539530880461</v>
      </c>
      <c r="EK82" s="83">
        <f t="shared" si="126"/>
        <v>0.18796919043418595</v>
      </c>
      <c r="EL82" s="83">
        <f t="shared" si="126"/>
        <v>0.18627914410677654</v>
      </c>
      <c r="EM82" s="83">
        <f t="shared" si="126"/>
        <v>0.18224621763876503</v>
      </c>
      <c r="EN82" s="83">
        <f t="shared" si="126"/>
        <v>0.17639658614068562</v>
      </c>
      <c r="EO82" s="83">
        <f t="shared" si="126"/>
        <v>0.17014659681894506</v>
      </c>
      <c r="EP82" s="83">
        <f t="shared" si="126"/>
        <v>0.16423467300204062</v>
      </c>
      <c r="EQ82" s="83">
        <f t="shared" si="126"/>
        <v>0.15222983132171428</v>
      </c>
      <c r="ER82" s="83">
        <f t="shared" si="126"/>
        <v>0.14676925756119749</v>
      </c>
      <c r="ES82" s="83">
        <f t="shared" si="126"/>
        <v>0.14045133238820531</v>
      </c>
      <c r="ET82" s="83">
        <f t="shared" si="126"/>
        <v>0.135767710598939</v>
      </c>
      <c r="EU82" s="83">
        <f t="shared" si="126"/>
        <v>0.13673595631433877</v>
      </c>
      <c r="EV82" s="83">
        <f t="shared" si="126"/>
        <v>0.13675977022622585</v>
      </c>
      <c r="EW82" s="83">
        <f t="shared" si="126"/>
        <v>0.13655608314341625</v>
      </c>
      <c r="EX82" s="83">
        <f t="shared" si="126"/>
        <v>0.13520724893036118</v>
      </c>
      <c r="EY82" s="83">
        <f t="shared" si="126"/>
        <v>0.13595119411947035</v>
      </c>
      <c r="EZ82" s="83">
        <f t="shared" si="126"/>
        <v>0.13841558418979102</v>
      </c>
      <c r="FA82" s="83">
        <f t="shared" si="126"/>
        <v>0.13528052867724696</v>
      </c>
      <c r="FB82" s="83">
        <f t="shared" si="126"/>
        <v>0.12979461530345721</v>
      </c>
      <c r="FC82" s="83">
        <f t="shared" si="126"/>
        <v>0.12008537303523591</v>
      </c>
      <c r="FD82" s="83">
        <f t="shared" si="126"/>
        <v>0.10331840578240491</v>
      </c>
      <c r="FE82" s="83">
        <f t="shared" si="126"/>
        <v>9.6632742438687386E-2</v>
      </c>
      <c r="FF82" s="83">
        <f t="shared" si="126"/>
        <v>8.9728432337855657E-2</v>
      </c>
      <c r="FG82" s="83">
        <f t="shared" ref="FG82:GN82" si="127">FF80*FG53*100</f>
        <v>8.195732430524931E-2</v>
      </c>
      <c r="FH82" s="83">
        <f t="shared" si="127"/>
        <v>8.1110141579674153E-2</v>
      </c>
      <c r="FI82" s="83">
        <f t="shared" si="127"/>
        <v>8.172048856972082E-2</v>
      </c>
      <c r="FJ82" s="83">
        <f t="shared" si="127"/>
        <v>8.3139923713007366E-2</v>
      </c>
      <c r="FK82" s="83">
        <f t="shared" si="127"/>
        <v>9.5074369076475415E-2</v>
      </c>
      <c r="FL82" s="83">
        <f t="shared" si="127"/>
        <v>9.8035826073073692E-2</v>
      </c>
      <c r="FM82" s="83">
        <f t="shared" si="127"/>
        <v>0.10130990192319458</v>
      </c>
      <c r="FN82" s="83">
        <f t="shared" si="127"/>
        <v>0.10280725801018427</v>
      </c>
      <c r="FO82" s="83">
        <f t="shared" si="127"/>
        <v>0.10434148879487777</v>
      </c>
      <c r="FP82" s="83">
        <f t="shared" si="127"/>
        <v>0.10889601030082106</v>
      </c>
      <c r="FQ82" s="83">
        <f t="shared" si="127"/>
        <v>0.11088223948569952</v>
      </c>
      <c r="FR82" s="83">
        <f t="shared" si="127"/>
        <v>0.11365100412240645</v>
      </c>
      <c r="FS82" s="83">
        <f t="shared" si="127"/>
        <v>0.11436043295092466</v>
      </c>
      <c r="FT82" s="83">
        <f t="shared" si="127"/>
        <v>0.11142110187271906</v>
      </c>
      <c r="FU82" s="83">
        <f t="shared" si="127"/>
        <v>0.11191173370897362</v>
      </c>
      <c r="FV82" s="83">
        <f t="shared" si="127"/>
        <v>0.11084431107787282</v>
      </c>
      <c r="FW82" s="83">
        <f t="shared" si="127"/>
        <v>0.10901058921325879</v>
      </c>
      <c r="FX82" s="83">
        <f t="shared" si="127"/>
        <v>0.11036904057794537</v>
      </c>
      <c r="FY82" s="83">
        <f t="shared" si="127"/>
        <v>0.10977063435630789</v>
      </c>
      <c r="FZ82" s="83">
        <f t="shared" si="127"/>
        <v>0.1116588669473963</v>
      </c>
      <c r="GA82" s="83">
        <f t="shared" si="127"/>
        <v>0.11241004226939294</v>
      </c>
      <c r="GB82" s="83">
        <f t="shared" si="127"/>
        <v>0.11604920896596214</v>
      </c>
      <c r="GC82" s="83">
        <f t="shared" si="127"/>
        <v>0.11604194179328407</v>
      </c>
      <c r="GD82" s="83">
        <f t="shared" si="127"/>
        <v>0.1155341632835032</v>
      </c>
      <c r="GE82" s="83">
        <f t="shared" si="127"/>
        <v>0.11473261787636418</v>
      </c>
      <c r="GF82" s="83">
        <f t="shared" si="127"/>
        <v>0.10897867419700256</v>
      </c>
      <c r="GG82" s="83">
        <f t="shared" si="127"/>
        <v>0.10703687402797671</v>
      </c>
      <c r="GH82" s="83">
        <f t="shared" si="127"/>
        <v>0.10692123188253055</v>
      </c>
      <c r="GI82" s="83">
        <f t="shared" si="127"/>
        <v>0.10540186176796192</v>
      </c>
      <c r="GJ82" s="83">
        <f t="shared" si="127"/>
        <v>0.10838035417624711</v>
      </c>
      <c r="GK82" s="83">
        <f t="shared" si="127"/>
        <v>0.1115209564414215</v>
      </c>
      <c r="GL82" s="83">
        <f t="shared" si="127"/>
        <v>0.11397356340772487</v>
      </c>
      <c r="GM82" s="83">
        <f t="shared" si="127"/>
        <v>0.12233066491553633</v>
      </c>
      <c r="GN82" s="83">
        <f t="shared" si="127"/>
        <v>0.12708885689013349</v>
      </c>
    </row>
    <row r="83" spans="1:204" s="83" customFormat="1">
      <c r="A83" s="39"/>
      <c r="B83" s="6" t="s">
        <v>399</v>
      </c>
      <c r="C83" s="83" t="e">
        <f t="shared" ref="C83:AH83" si="128">B81*C53*100</f>
        <v>#VALUE!</v>
      </c>
      <c r="D83" s="83">
        <f t="shared" si="128"/>
        <v>0</v>
      </c>
      <c r="E83" s="83">
        <f t="shared" si="128"/>
        <v>0.33375022559285272</v>
      </c>
      <c r="F83" s="83">
        <f t="shared" si="128"/>
        <v>0.32832027731058322</v>
      </c>
      <c r="G83" s="83">
        <f t="shared" si="128"/>
        <v>0.33026642015261526</v>
      </c>
      <c r="H83" s="83">
        <f t="shared" si="128"/>
        <v>0.31729901134583038</v>
      </c>
      <c r="I83" s="83">
        <f t="shared" si="128"/>
        <v>0.31538439569943943</v>
      </c>
      <c r="J83" s="83">
        <f t="shared" si="128"/>
        <v>0.31571288819116755</v>
      </c>
      <c r="K83" s="83">
        <f t="shared" si="128"/>
        <v>0.32992865277627598</v>
      </c>
      <c r="L83" s="83">
        <f t="shared" si="128"/>
        <v>0.32563306084451848</v>
      </c>
      <c r="M83" s="83">
        <f t="shared" si="128"/>
        <v>0.32640236279088514</v>
      </c>
      <c r="N83" s="83">
        <f t="shared" si="128"/>
        <v>0.33827015426052948</v>
      </c>
      <c r="O83" s="83">
        <f t="shared" si="128"/>
        <v>0.35301508016800315</v>
      </c>
      <c r="P83" s="83">
        <f t="shared" si="128"/>
        <v>0.37075003454410782</v>
      </c>
      <c r="Q83" s="83">
        <f t="shared" si="128"/>
        <v>0.38090090537759264</v>
      </c>
      <c r="R83" s="83">
        <f t="shared" si="128"/>
        <v>0.39691974295424459</v>
      </c>
      <c r="S83" s="83">
        <f t="shared" si="128"/>
        <v>0.41335362120140107</v>
      </c>
      <c r="T83" s="83">
        <f t="shared" si="128"/>
        <v>0.4410570631659067</v>
      </c>
      <c r="U83" s="83">
        <f t="shared" si="128"/>
        <v>0.45146776613541539</v>
      </c>
      <c r="V83" s="83">
        <f t="shared" si="128"/>
        <v>0.45551284302515116</v>
      </c>
      <c r="W83" s="83">
        <f t="shared" si="128"/>
        <v>0.44067791223882408</v>
      </c>
      <c r="X83" s="83">
        <f t="shared" si="128"/>
        <v>0.43908826810836216</v>
      </c>
      <c r="Y83" s="83">
        <f t="shared" si="128"/>
        <v>0.42386077367643643</v>
      </c>
      <c r="Z83" s="83">
        <f t="shared" si="128"/>
        <v>0.41034418242185156</v>
      </c>
      <c r="AA83" s="83">
        <f t="shared" si="128"/>
        <v>0.39300599006953363</v>
      </c>
      <c r="AB83" s="83">
        <f t="shared" si="128"/>
        <v>0.38331483106270253</v>
      </c>
      <c r="AC83" s="83">
        <f t="shared" si="128"/>
        <v>0.37172490677222153</v>
      </c>
      <c r="AD83" s="83">
        <f t="shared" si="128"/>
        <v>0.36553767063074144</v>
      </c>
      <c r="AE83" s="83">
        <f t="shared" si="128"/>
        <v>0.37129374715090746</v>
      </c>
      <c r="AF83" s="83">
        <f t="shared" si="128"/>
        <v>0.37495694810353575</v>
      </c>
      <c r="AG83" s="83">
        <f t="shared" si="128"/>
        <v>0.37605338504381741</v>
      </c>
      <c r="AH83" s="83">
        <f t="shared" si="128"/>
        <v>0.37453120617792957</v>
      </c>
      <c r="AI83" s="83">
        <f t="shared" ref="AI83:BN83" si="129">AH81*AI53*100</f>
        <v>0.37859297170584766</v>
      </c>
      <c r="AJ83" s="83">
        <f t="shared" si="129"/>
        <v>0.39395059871103288</v>
      </c>
      <c r="AK83" s="83">
        <f t="shared" si="129"/>
        <v>0.38849357523436806</v>
      </c>
      <c r="AL83" s="83">
        <f t="shared" si="129"/>
        <v>0.38283390549590168</v>
      </c>
      <c r="AM83" s="83">
        <f t="shared" si="129"/>
        <v>0.36786868051699045</v>
      </c>
      <c r="AN83" s="83">
        <f t="shared" si="129"/>
        <v>0.34463190843158076</v>
      </c>
      <c r="AO83" s="83">
        <f t="shared" si="129"/>
        <v>0.32970952797065373</v>
      </c>
      <c r="AP83" s="83">
        <f t="shared" si="129"/>
        <v>0.31116671579216659</v>
      </c>
      <c r="AQ83" s="83">
        <f t="shared" si="129"/>
        <v>0.2802055384779068</v>
      </c>
      <c r="AR83" s="83">
        <f t="shared" si="129"/>
        <v>0.23965646056136625</v>
      </c>
      <c r="AS83" s="83">
        <f t="shared" si="129"/>
        <v>0.2313479655477825</v>
      </c>
      <c r="AT83" s="83">
        <f t="shared" si="129"/>
        <v>0.23040313745898261</v>
      </c>
      <c r="AU83" s="83">
        <f t="shared" si="129"/>
        <v>0.23877830272931569</v>
      </c>
      <c r="AV83" s="83">
        <f t="shared" si="129"/>
        <v>0.27226749073291312</v>
      </c>
      <c r="AW83" s="83">
        <f t="shared" si="129"/>
        <v>0.28859575773065793</v>
      </c>
      <c r="AX83" s="83">
        <f t="shared" si="129"/>
        <v>0.3017866360923116</v>
      </c>
      <c r="AY83" s="83">
        <f t="shared" si="129"/>
        <v>0.34903734312333046</v>
      </c>
      <c r="AZ83" s="83">
        <f t="shared" si="129"/>
        <v>0.36329029212518643</v>
      </c>
      <c r="BA83" s="83">
        <f t="shared" si="129"/>
        <v>0.37260171895655253</v>
      </c>
      <c r="BB83" s="83">
        <f t="shared" si="129"/>
        <v>0.37838775154326171</v>
      </c>
      <c r="BC83" s="83">
        <f t="shared" si="129"/>
        <v>0.36334362461178271</v>
      </c>
      <c r="BD83" s="83">
        <f t="shared" si="129"/>
        <v>0.35752136380919908</v>
      </c>
      <c r="BE83" s="83">
        <f t="shared" si="129"/>
        <v>0.35328233137597959</v>
      </c>
      <c r="BF83" s="83">
        <f t="shared" si="129"/>
        <v>0.35401721149360799</v>
      </c>
      <c r="BG83" s="83">
        <f t="shared" si="129"/>
        <v>0.35859743847923714</v>
      </c>
      <c r="BH83" s="83">
        <f t="shared" si="129"/>
        <v>0.37194272219831465</v>
      </c>
      <c r="BI83" s="83">
        <f t="shared" si="129"/>
        <v>0.37720472802894495</v>
      </c>
      <c r="BJ83" s="83">
        <f t="shared" si="129"/>
        <v>0.38635406073750084</v>
      </c>
      <c r="BK83" s="83">
        <f t="shared" si="129"/>
        <v>0.3946508612472916</v>
      </c>
      <c r="BL83" s="83">
        <f t="shared" si="129"/>
        <v>0.39961863255435165</v>
      </c>
      <c r="BM83" s="83">
        <f t="shared" si="129"/>
        <v>0.40366295338891583</v>
      </c>
      <c r="BN83" s="83">
        <f t="shared" si="129"/>
        <v>0.40274087630954608</v>
      </c>
      <c r="BO83" s="83">
        <f t="shared" ref="BO83:CT83" si="130">BN81*BO53*100</f>
        <v>0.39313996501530274</v>
      </c>
      <c r="BP83" s="83">
        <f t="shared" si="130"/>
        <v>0.3899320120407283</v>
      </c>
      <c r="BQ83" s="83">
        <f t="shared" si="130"/>
        <v>0.38704143609786251</v>
      </c>
      <c r="BR83" s="83">
        <f t="shared" si="130"/>
        <v>0.38298444069977111</v>
      </c>
      <c r="BS83" s="83">
        <f t="shared" si="130"/>
        <v>0.37779465851030186</v>
      </c>
      <c r="BT83" s="83">
        <f t="shared" si="130"/>
        <v>0.37498692349700546</v>
      </c>
      <c r="BU83" s="83">
        <f t="shared" si="130"/>
        <v>0.3689753834758206</v>
      </c>
      <c r="BV83" s="83">
        <f t="shared" si="130"/>
        <v>0.36341772084013368</v>
      </c>
      <c r="BW83" s="83">
        <f t="shared" si="130"/>
        <v>0.35880086769610731</v>
      </c>
      <c r="BX83" s="83">
        <f t="shared" si="130"/>
        <v>0.35590979396985034</v>
      </c>
      <c r="BY83" s="83">
        <f t="shared" si="130"/>
        <v>0.35128127087090222</v>
      </c>
      <c r="BZ83" s="83">
        <f t="shared" si="130"/>
        <v>0.34625986910447254</v>
      </c>
      <c r="CA83" s="83">
        <f t="shared" si="130"/>
        <v>0.34300570629695204</v>
      </c>
      <c r="CB83" s="83">
        <f t="shared" si="130"/>
        <v>0.34099090749197097</v>
      </c>
      <c r="CC83" s="83">
        <f t="shared" si="130"/>
        <v>0.33792361596776899</v>
      </c>
      <c r="CD83" s="83">
        <f t="shared" si="130"/>
        <v>0.3337245720439983</v>
      </c>
      <c r="CE83" s="83">
        <f t="shared" si="130"/>
        <v>0.33281248101643451</v>
      </c>
      <c r="CF83" s="83">
        <f t="shared" si="130"/>
        <v>0.32628770003903423</v>
      </c>
      <c r="CG83" s="83">
        <f t="shared" si="130"/>
        <v>0.3185080872130332</v>
      </c>
      <c r="CH83" s="83">
        <f t="shared" si="130"/>
        <v>0.31411820902711568</v>
      </c>
      <c r="CI83" s="83">
        <f t="shared" si="130"/>
        <v>0.31269126197397651</v>
      </c>
      <c r="CJ83" s="83">
        <f t="shared" si="130"/>
        <v>0.30255987373083559</v>
      </c>
      <c r="CK83" s="83">
        <f t="shared" si="130"/>
        <v>0.29553557331298708</v>
      </c>
      <c r="CL83" s="83">
        <f t="shared" si="130"/>
        <v>0.29198318750548302</v>
      </c>
      <c r="CM83" s="83">
        <f t="shared" si="130"/>
        <v>0.29203495459339146</v>
      </c>
      <c r="CN83" s="83">
        <f t="shared" si="130"/>
        <v>0.2914656735040167</v>
      </c>
      <c r="CO83" s="83">
        <f t="shared" si="130"/>
        <v>0.28981875689730563</v>
      </c>
      <c r="CP83" s="83">
        <f t="shared" si="130"/>
        <v>0.2899882210445236</v>
      </c>
      <c r="CQ83" s="83">
        <f t="shared" si="130"/>
        <v>0.29223590654596032</v>
      </c>
      <c r="CR83" s="83">
        <f t="shared" si="130"/>
        <v>0.2967462595059201</v>
      </c>
      <c r="CS83" s="83">
        <f t="shared" si="130"/>
        <v>0.30124479713258095</v>
      </c>
      <c r="CT83" s="83">
        <f t="shared" si="130"/>
        <v>0.30328456284469246</v>
      </c>
      <c r="CU83" s="83">
        <f t="shared" ref="CU83:DZ83" si="131">CT81*CU53*100</f>
        <v>0.30465817070665724</v>
      </c>
      <c r="CV83" s="83">
        <f t="shared" si="131"/>
        <v>0.30521503339878597</v>
      </c>
      <c r="CW83" s="83">
        <f t="shared" si="131"/>
        <v>0.30781643769371203</v>
      </c>
      <c r="CX83" s="83">
        <f t="shared" si="131"/>
        <v>0.31307757495222355</v>
      </c>
      <c r="CY83" s="83">
        <f t="shared" si="131"/>
        <v>0.31406336804378843</v>
      </c>
      <c r="CZ83" s="83">
        <f t="shared" si="131"/>
        <v>0.31283419766772952</v>
      </c>
      <c r="DA83" s="83">
        <f t="shared" si="131"/>
        <v>0.3217850941805559</v>
      </c>
      <c r="DB83" s="83">
        <f t="shared" si="131"/>
        <v>0.32724041295389195</v>
      </c>
      <c r="DC83" s="83">
        <f t="shared" si="131"/>
        <v>0.33881282762005954</v>
      </c>
      <c r="DD83" s="83">
        <f t="shared" si="131"/>
        <v>0.35035300562202071</v>
      </c>
      <c r="DE83" s="83">
        <f t="shared" si="131"/>
        <v>0.36290246761040174</v>
      </c>
      <c r="DF83" s="83">
        <f t="shared" si="131"/>
        <v>0.38003829841341558</v>
      </c>
      <c r="DG83" s="83">
        <f t="shared" si="131"/>
        <v>0.40414229152209358</v>
      </c>
      <c r="DH83" s="83">
        <f t="shared" si="131"/>
        <v>0.42277993462603752</v>
      </c>
      <c r="DI83" s="83">
        <f t="shared" si="131"/>
        <v>0.4332674816607392</v>
      </c>
      <c r="DJ83" s="83">
        <f t="shared" si="131"/>
        <v>0.44432716509550862</v>
      </c>
      <c r="DK83" s="83">
        <f t="shared" si="131"/>
        <v>0.45624352154942344</v>
      </c>
      <c r="DL83" s="83">
        <f t="shared" si="131"/>
        <v>0.46433910704496245</v>
      </c>
      <c r="DM83" s="83">
        <f t="shared" si="131"/>
        <v>0.47523053911712093</v>
      </c>
      <c r="DN83" s="83">
        <f t="shared" si="131"/>
        <v>0.48148055683159691</v>
      </c>
      <c r="DO83" s="83">
        <f t="shared" si="131"/>
        <v>0.47857562574232221</v>
      </c>
      <c r="DP83" s="83">
        <f t="shared" si="131"/>
        <v>0.48977552867432111</v>
      </c>
      <c r="DQ83" s="83">
        <f t="shared" si="131"/>
        <v>0.49312369563860503</v>
      </c>
      <c r="DR83" s="83">
        <f t="shared" si="131"/>
        <v>0.49253923008664929</v>
      </c>
      <c r="DS83" s="83">
        <f t="shared" si="131"/>
        <v>0.48598518938961038</v>
      </c>
      <c r="DT83" s="83">
        <f t="shared" si="131"/>
        <v>0.48602852349449227</v>
      </c>
      <c r="DU83" s="83">
        <f t="shared" si="131"/>
        <v>0.46577562101881792</v>
      </c>
      <c r="DV83" s="83">
        <f t="shared" si="131"/>
        <v>0.45270635134996606</v>
      </c>
      <c r="DW83" s="83">
        <f t="shared" si="131"/>
        <v>0.42903213182680938</v>
      </c>
      <c r="DX83" s="83">
        <f t="shared" si="131"/>
        <v>0.40928126847698237</v>
      </c>
      <c r="DY83" s="83">
        <f t="shared" si="131"/>
        <v>0.39243864989037386</v>
      </c>
      <c r="DZ83" s="83">
        <f t="shared" si="131"/>
        <v>0.37216695851304216</v>
      </c>
      <c r="EA83" s="83">
        <f t="shared" ref="EA83:FF83" si="132">DZ81*EA53*100</f>
        <v>0.35445582516504726</v>
      </c>
      <c r="EB83" s="83">
        <f t="shared" si="132"/>
        <v>0.33809631063356843</v>
      </c>
      <c r="EC83" s="83">
        <f t="shared" si="132"/>
        <v>0.32655819094194055</v>
      </c>
      <c r="ED83" s="83">
        <f t="shared" si="132"/>
        <v>0.31791997414767914</v>
      </c>
      <c r="EE83" s="83">
        <f t="shared" si="132"/>
        <v>0.32077999291826925</v>
      </c>
      <c r="EF83" s="83">
        <f t="shared" si="132"/>
        <v>0.31481157286985673</v>
      </c>
      <c r="EG83" s="83">
        <f t="shared" si="132"/>
        <v>0.30679961447800075</v>
      </c>
      <c r="EH83" s="83">
        <f t="shared" si="132"/>
        <v>0.30203233611020319</v>
      </c>
      <c r="EI83" s="83">
        <f t="shared" si="132"/>
        <v>0.30038367544944156</v>
      </c>
      <c r="EJ83" s="83">
        <f t="shared" si="132"/>
        <v>0.30706608488151882</v>
      </c>
      <c r="EK83" s="83">
        <f t="shared" si="132"/>
        <v>0.3055296544809003</v>
      </c>
      <c r="EL83" s="83">
        <f t="shared" si="132"/>
        <v>0.30041693047590312</v>
      </c>
      <c r="EM83" s="83">
        <f t="shared" si="132"/>
        <v>0.29668874515634436</v>
      </c>
      <c r="EN83" s="83">
        <f t="shared" si="132"/>
        <v>0.28318137940395199</v>
      </c>
      <c r="EO83" s="83">
        <f t="shared" si="132"/>
        <v>0.27431835242193925</v>
      </c>
      <c r="EP83" s="83">
        <f t="shared" si="132"/>
        <v>0.26436268355835224</v>
      </c>
      <c r="EQ83" s="83">
        <f t="shared" si="132"/>
        <v>0.24744261381038124</v>
      </c>
      <c r="ER83" s="83">
        <f t="shared" si="132"/>
        <v>0.23329036815441795</v>
      </c>
      <c r="ES83" s="83">
        <f t="shared" si="132"/>
        <v>0.22750409981364622</v>
      </c>
      <c r="ET83" s="83">
        <f t="shared" si="132"/>
        <v>0.22321363375885475</v>
      </c>
      <c r="EU83" s="83">
        <f t="shared" si="132"/>
        <v>0.22372891886204785</v>
      </c>
      <c r="EV83" s="83">
        <f t="shared" si="132"/>
        <v>0.22882926555744826</v>
      </c>
      <c r="EW83" s="83">
        <f t="shared" si="132"/>
        <v>0.22649700431551467</v>
      </c>
      <c r="EX83" s="83">
        <f t="shared" si="132"/>
        <v>0.22366751460113707</v>
      </c>
      <c r="EY83" s="83">
        <f t="shared" si="132"/>
        <v>0.22315499805540573</v>
      </c>
      <c r="EZ83" s="83">
        <f t="shared" si="132"/>
        <v>0.22427239120727196</v>
      </c>
      <c r="FA83" s="83">
        <f t="shared" si="132"/>
        <v>0.21559854487401314</v>
      </c>
      <c r="FB83" s="83">
        <f t="shared" si="132"/>
        <v>0.20644751466381162</v>
      </c>
      <c r="FC83" s="83">
        <f t="shared" si="132"/>
        <v>0.18780989405340992</v>
      </c>
      <c r="FD83" s="83">
        <f t="shared" si="132"/>
        <v>0.16040990355075493</v>
      </c>
      <c r="FE83" s="83">
        <f t="shared" si="132"/>
        <v>0.14818137833325973</v>
      </c>
      <c r="FF83" s="83">
        <f t="shared" si="132"/>
        <v>0.13644139833667404</v>
      </c>
      <c r="FG83" s="83">
        <f t="shared" ref="FG83:GN83" si="133">FF81*FG53*100</f>
        <v>0.12190939479392597</v>
      </c>
      <c r="FH83" s="83">
        <f t="shared" si="133"/>
        <v>0.11801884831872003</v>
      </c>
      <c r="FI83" s="83">
        <f t="shared" si="133"/>
        <v>0.1168215275339146</v>
      </c>
      <c r="FJ83" s="83">
        <f t="shared" si="133"/>
        <v>0.11846305954223793</v>
      </c>
      <c r="FK83" s="83">
        <f t="shared" si="133"/>
        <v>0.13437022797552356</v>
      </c>
      <c r="FL83" s="83">
        <f t="shared" si="133"/>
        <v>0.13910011590900132</v>
      </c>
      <c r="FM83" s="83">
        <f t="shared" si="133"/>
        <v>0.14339235775331255</v>
      </c>
      <c r="FN83" s="83">
        <f t="shared" si="133"/>
        <v>0.14762579479024521</v>
      </c>
      <c r="FO83" s="83">
        <f t="shared" si="133"/>
        <v>0.1487140968317949</v>
      </c>
      <c r="FP83" s="83">
        <f t="shared" si="133"/>
        <v>0.15540963495385782</v>
      </c>
      <c r="FQ83" s="83">
        <f t="shared" si="133"/>
        <v>0.15862822476959756</v>
      </c>
      <c r="FR83" s="83">
        <f t="shared" si="133"/>
        <v>0.16224684830371841</v>
      </c>
      <c r="FS83" s="83">
        <f t="shared" si="133"/>
        <v>0.16794069725840224</v>
      </c>
      <c r="FT83" s="83">
        <f t="shared" si="133"/>
        <v>0.1693780459919963</v>
      </c>
      <c r="FU83" s="83">
        <f t="shared" si="133"/>
        <v>0.17251280479880407</v>
      </c>
      <c r="FV83" s="83">
        <f t="shared" si="133"/>
        <v>0.17428139094868758</v>
      </c>
      <c r="FW83" s="83">
        <f t="shared" si="133"/>
        <v>0.17244764976727267</v>
      </c>
      <c r="FX83" s="83">
        <f t="shared" si="133"/>
        <v>0.17520584837542447</v>
      </c>
      <c r="FY83" s="83">
        <f t="shared" si="133"/>
        <v>0.17674963474303451</v>
      </c>
      <c r="FZ83" s="83">
        <f t="shared" si="133"/>
        <v>0.178683312350121</v>
      </c>
      <c r="GA83" s="83">
        <f t="shared" si="133"/>
        <v>0.18388963177694984</v>
      </c>
      <c r="GB83" s="83">
        <f t="shared" si="133"/>
        <v>0.18862176903977707</v>
      </c>
      <c r="GC83" s="83">
        <f t="shared" si="133"/>
        <v>0.19165452892738463</v>
      </c>
      <c r="GD83" s="83">
        <f t="shared" si="133"/>
        <v>0.19254117354148578</v>
      </c>
      <c r="GE83" s="83">
        <f t="shared" si="133"/>
        <v>0.18961842732672873</v>
      </c>
      <c r="GF83" s="83">
        <f t="shared" si="133"/>
        <v>0.18163409270333275</v>
      </c>
      <c r="GG83" s="83">
        <f t="shared" si="133"/>
        <v>0.17931777272077148</v>
      </c>
      <c r="GH83" s="83">
        <f t="shared" si="133"/>
        <v>0.17862308234311902</v>
      </c>
      <c r="GI83" s="83">
        <f t="shared" si="133"/>
        <v>0.17607643220991503</v>
      </c>
      <c r="GJ83" s="83">
        <f t="shared" si="133"/>
        <v>0.1812021906816064</v>
      </c>
      <c r="GK83" s="83">
        <f t="shared" si="133"/>
        <v>0.1849271556180534</v>
      </c>
      <c r="GL83" s="83">
        <f t="shared" si="133"/>
        <v>0.19015133600663703</v>
      </c>
      <c r="GM83" s="83">
        <f t="shared" si="133"/>
        <v>0.2042824667514247</v>
      </c>
      <c r="GN83" s="83">
        <f t="shared" si="133"/>
        <v>0.21220737457249661</v>
      </c>
      <c r="GO83" s="81"/>
      <c r="GP83" s="81"/>
      <c r="GQ83" s="81"/>
      <c r="GR83" s="81"/>
      <c r="GS83" s="81"/>
      <c r="GT83" s="81"/>
      <c r="GU83" s="81"/>
      <c r="GV83" s="81"/>
    </row>
    <row r="84" spans="1:204">
      <c r="A84" s="13" t="s">
        <v>213</v>
      </c>
    </row>
    <row r="85" spans="1:204">
      <c r="B85" s="26" t="s">
        <v>212</v>
      </c>
      <c r="C85" s="26" t="s">
        <v>309</v>
      </c>
      <c r="D85" s="26" t="s">
        <v>309</v>
      </c>
      <c r="E85" s="26" t="s">
        <v>309</v>
      </c>
      <c r="F85" s="26" t="s">
        <v>309</v>
      </c>
      <c r="G85" s="26" t="s">
        <v>309</v>
      </c>
      <c r="H85" s="26" t="s">
        <v>309</v>
      </c>
      <c r="I85" s="26" t="s">
        <v>309</v>
      </c>
      <c r="J85" s="26" t="s">
        <v>309</v>
      </c>
      <c r="K85" s="26" t="s">
        <v>309</v>
      </c>
      <c r="L85" s="26" t="s">
        <v>309</v>
      </c>
      <c r="M85" s="26" t="s">
        <v>309</v>
      </c>
      <c r="N85" s="26" t="s">
        <v>309</v>
      </c>
      <c r="O85" s="26" t="s">
        <v>309</v>
      </c>
      <c r="P85" s="26" t="s">
        <v>309</v>
      </c>
      <c r="Q85" s="26" t="s">
        <v>309</v>
      </c>
      <c r="R85" s="26" t="s">
        <v>309</v>
      </c>
      <c r="S85" s="26" t="s">
        <v>309</v>
      </c>
      <c r="T85" s="26" t="s">
        <v>309</v>
      </c>
      <c r="U85" s="26" t="s">
        <v>309</v>
      </c>
      <c r="V85" s="26" t="s">
        <v>309</v>
      </c>
      <c r="W85" s="26" t="s">
        <v>309</v>
      </c>
      <c r="X85" s="26" t="s">
        <v>309</v>
      </c>
      <c r="Y85" s="26" t="s">
        <v>309</v>
      </c>
      <c r="Z85" s="26" t="s">
        <v>309</v>
      </c>
      <c r="AA85" s="26" t="s">
        <v>309</v>
      </c>
      <c r="AB85" s="26" t="s">
        <v>309</v>
      </c>
      <c r="AC85" s="26" t="s">
        <v>309</v>
      </c>
      <c r="AD85" s="26" t="s">
        <v>309</v>
      </c>
      <c r="AE85" s="26" t="s">
        <v>309</v>
      </c>
      <c r="AF85" s="26" t="s">
        <v>309</v>
      </c>
      <c r="AG85" s="26" t="s">
        <v>309</v>
      </c>
      <c r="AH85" s="26" t="s">
        <v>309</v>
      </c>
      <c r="AI85" s="26" t="s">
        <v>309</v>
      </c>
      <c r="AJ85" s="26" t="s">
        <v>309</v>
      </c>
      <c r="AK85" s="26" t="s">
        <v>309</v>
      </c>
      <c r="AL85" s="26" t="s">
        <v>309</v>
      </c>
      <c r="AM85" s="26" t="s">
        <v>309</v>
      </c>
      <c r="AN85" s="26" t="s">
        <v>309</v>
      </c>
      <c r="AO85" s="26" t="s">
        <v>309</v>
      </c>
      <c r="AP85" s="26" t="s">
        <v>309</v>
      </c>
      <c r="AQ85" s="26" t="s">
        <v>309</v>
      </c>
      <c r="AR85" s="26" t="s">
        <v>309</v>
      </c>
      <c r="AS85" s="26" t="s">
        <v>309</v>
      </c>
      <c r="AT85" s="26" t="s">
        <v>309</v>
      </c>
      <c r="AU85" s="26" t="s">
        <v>309</v>
      </c>
      <c r="AV85" s="26" t="s">
        <v>309</v>
      </c>
      <c r="AW85" s="26" t="s">
        <v>309</v>
      </c>
      <c r="AX85" s="26" t="s">
        <v>309</v>
      </c>
      <c r="AY85" s="26" t="s">
        <v>309</v>
      </c>
      <c r="AZ85" s="26" t="s">
        <v>309</v>
      </c>
      <c r="BA85" s="26" t="s">
        <v>309</v>
      </c>
      <c r="BB85" s="26" t="s">
        <v>309</v>
      </c>
      <c r="BC85" s="26" t="s">
        <v>309</v>
      </c>
      <c r="BD85" s="26" t="s">
        <v>309</v>
      </c>
      <c r="BE85" s="26" t="s">
        <v>309</v>
      </c>
      <c r="BF85" s="26" t="s">
        <v>309</v>
      </c>
      <c r="BG85" s="26" t="s">
        <v>309</v>
      </c>
      <c r="BH85" s="26" t="s">
        <v>309</v>
      </c>
      <c r="BI85" s="26" t="s">
        <v>309</v>
      </c>
      <c r="BJ85" s="26" t="s">
        <v>309</v>
      </c>
      <c r="BK85" s="26" t="s">
        <v>309</v>
      </c>
      <c r="BL85" s="26" t="s">
        <v>309</v>
      </c>
      <c r="BM85" s="26" t="s">
        <v>309</v>
      </c>
      <c r="BN85" s="26" t="s">
        <v>309</v>
      </c>
      <c r="BO85" s="26" t="s">
        <v>309</v>
      </c>
      <c r="BP85" s="26" t="s">
        <v>309</v>
      </c>
      <c r="BQ85" s="26" t="s">
        <v>309</v>
      </c>
      <c r="BR85" s="26" t="s">
        <v>309</v>
      </c>
      <c r="BS85" s="26" t="s">
        <v>309</v>
      </c>
      <c r="BT85" s="26" t="s">
        <v>309</v>
      </c>
      <c r="BU85" s="26" t="s">
        <v>309</v>
      </c>
      <c r="BV85" s="26" t="s">
        <v>309</v>
      </c>
      <c r="BW85" s="26" t="s">
        <v>309</v>
      </c>
      <c r="BX85" s="26" t="s">
        <v>309</v>
      </c>
      <c r="BY85" s="26" t="s">
        <v>309</v>
      </c>
      <c r="BZ85" s="26" t="s">
        <v>309</v>
      </c>
      <c r="CA85" s="26" t="s">
        <v>309</v>
      </c>
      <c r="CB85" s="26" t="s">
        <v>309</v>
      </c>
      <c r="CC85" s="26" t="s">
        <v>309</v>
      </c>
      <c r="CD85" s="26" t="s">
        <v>309</v>
      </c>
      <c r="CE85" s="26" t="s">
        <v>309</v>
      </c>
      <c r="CF85" s="26" t="s">
        <v>309</v>
      </c>
      <c r="CG85" s="26" t="s">
        <v>309</v>
      </c>
      <c r="CH85" s="26" t="s">
        <v>309</v>
      </c>
      <c r="CI85" s="26" t="s">
        <v>309</v>
      </c>
      <c r="CJ85" s="26" t="s">
        <v>309</v>
      </c>
      <c r="CK85" s="26" t="s">
        <v>309</v>
      </c>
      <c r="CL85" s="26" t="s">
        <v>309</v>
      </c>
      <c r="CM85" s="27">
        <v>1.8526963765439053</v>
      </c>
      <c r="CN85" s="27">
        <v>0.73217295952756656</v>
      </c>
      <c r="CO85" s="27">
        <v>1.3122732987367953</v>
      </c>
      <c r="CP85" s="27">
        <v>0.31697432568435657</v>
      </c>
      <c r="CQ85" s="27">
        <v>-0.53437705431064497</v>
      </c>
      <c r="CR85" s="27">
        <v>0.25167446552971012</v>
      </c>
      <c r="CS85" s="27">
        <v>0.1414069696272906</v>
      </c>
      <c r="CT85" s="27">
        <v>0.19417176176220932</v>
      </c>
      <c r="CU85" s="27">
        <v>-1.0999549756303293</v>
      </c>
      <c r="CV85" s="27">
        <v>0.23399858103789162</v>
      </c>
      <c r="CW85" s="27">
        <v>1.0406433576206802</v>
      </c>
      <c r="CX85" s="27">
        <v>-0.63542939318744818</v>
      </c>
      <c r="CY85" s="27">
        <v>6.0211182330406898E-3</v>
      </c>
      <c r="CZ85" s="27">
        <v>0.44193624265393416</v>
      </c>
      <c r="DA85" s="27">
        <v>-9.7762054147740807E-2</v>
      </c>
      <c r="DB85" s="27">
        <v>-0.86306171287877531</v>
      </c>
      <c r="DC85" s="27">
        <v>-4.7236301806352798E-2</v>
      </c>
      <c r="DD85" s="27">
        <v>1.0866855869284029</v>
      </c>
      <c r="DE85" s="27">
        <v>-0.19501271301428974</v>
      </c>
      <c r="DF85" s="27">
        <v>0.41143228438863733</v>
      </c>
      <c r="DG85" s="27">
        <v>-0.41259021917550576</v>
      </c>
      <c r="DH85" s="27">
        <v>7.3056521278751618E-2</v>
      </c>
      <c r="DI85" s="27">
        <v>-0.28684982955605881</v>
      </c>
      <c r="DJ85" s="27">
        <v>-0.39065614356984701</v>
      </c>
      <c r="DK85" s="27">
        <v>-1.0857860058285507</v>
      </c>
      <c r="DL85" s="27">
        <v>1.0132682342362223</v>
      </c>
      <c r="DM85" s="27">
        <v>0.1169709612607116</v>
      </c>
      <c r="DN85" s="27">
        <v>0.20119048994496519</v>
      </c>
      <c r="DO85" s="27">
        <v>-0.14287453687263607</v>
      </c>
      <c r="DP85" s="27">
        <v>0.17928889915535812</v>
      </c>
      <c r="DQ85" s="27">
        <v>0.63090222927032846</v>
      </c>
      <c r="DR85" s="27">
        <v>0.85857157689358654</v>
      </c>
      <c r="DS85" s="27">
        <v>-0.99026561063503937</v>
      </c>
      <c r="DT85" s="27">
        <v>0.61525105398558866</v>
      </c>
      <c r="DU85" s="27">
        <v>-0.2512173529204153</v>
      </c>
      <c r="DV85" s="27">
        <v>0.18986846900508431</v>
      </c>
      <c r="DW85" s="27">
        <v>1.0383893959011037</v>
      </c>
      <c r="DX85" s="27">
        <v>1.4588620036310977</v>
      </c>
      <c r="DY85" s="27">
        <v>0.92433092441289022</v>
      </c>
      <c r="DZ85" s="27">
        <v>2.1891926971535032</v>
      </c>
      <c r="EA85" s="27">
        <v>2.1969884369290664</v>
      </c>
      <c r="EB85" s="27">
        <v>2.260486613792029</v>
      </c>
      <c r="EC85" s="27">
        <v>1.844705642828381</v>
      </c>
      <c r="ED85" s="27">
        <v>1.5562280255545269</v>
      </c>
      <c r="EE85" s="27">
        <v>0.88116329945828076</v>
      </c>
      <c r="EF85" s="27">
        <v>2.2470660843262493</v>
      </c>
      <c r="EG85" s="27">
        <v>0.98550793971251505</v>
      </c>
      <c r="EH85" s="27">
        <v>1.0719272757908285</v>
      </c>
      <c r="EI85" s="27">
        <v>0.6301513990084604</v>
      </c>
      <c r="EJ85" s="27">
        <v>0.83111900547831896</v>
      </c>
      <c r="EK85" s="27">
        <v>0.41073075413275018</v>
      </c>
      <c r="EL85" s="27">
        <v>-0.21261408281080407</v>
      </c>
      <c r="EM85" s="27">
        <v>-7.6984456698715065E-2</v>
      </c>
      <c r="EN85" s="27">
        <v>-0.11818531794231185</v>
      </c>
      <c r="EO85" s="27">
        <v>0.34061074411568393</v>
      </c>
      <c r="EP85" s="27">
        <v>-0.5763035031798085</v>
      </c>
      <c r="EQ85" s="27">
        <v>0.22913236477092869</v>
      </c>
      <c r="ER85" s="27">
        <v>-0.14979168400019555</v>
      </c>
      <c r="ES85" s="27">
        <v>4.9782102791206054E-2</v>
      </c>
      <c r="ET85" s="27">
        <v>0.24863396894936418</v>
      </c>
      <c r="EU85" s="27">
        <v>-0.36750628200204644</v>
      </c>
      <c r="EV85" s="27">
        <v>0.38202282403848453</v>
      </c>
      <c r="EW85" s="27">
        <v>0.44239109102511393</v>
      </c>
      <c r="EX85" s="27">
        <v>0.37128461343583197</v>
      </c>
      <c r="EY85" s="27">
        <v>0.28344762634511333</v>
      </c>
      <c r="EZ85" s="27">
        <v>2.1707212994634175</v>
      </c>
      <c r="FA85" s="27">
        <v>1.78401507714846</v>
      </c>
      <c r="FB85" s="27">
        <v>0.84419655265365079</v>
      </c>
      <c r="FC85" s="27">
        <v>2.3069656330320263</v>
      </c>
      <c r="FD85" s="27">
        <v>4.0036315155094346</v>
      </c>
      <c r="FE85" s="27">
        <v>3.0443536636312944</v>
      </c>
      <c r="FF85" s="27">
        <v>2.0420192235483494</v>
      </c>
      <c r="FG85" s="27">
        <v>1.3106380394919896</v>
      </c>
      <c r="FH85" s="27">
        <v>1.3170722658770999</v>
      </c>
      <c r="FI85" s="27">
        <v>0.81184352445490893</v>
      </c>
      <c r="FJ85" s="27">
        <v>-0.12211072899222453</v>
      </c>
      <c r="FK85" s="27">
        <v>-1.8403753997960413</v>
      </c>
      <c r="FL85" s="27">
        <v>-0.51468259043431053</v>
      </c>
      <c r="FM85" s="27">
        <v>-1.134914619097789</v>
      </c>
      <c r="FN85" s="27">
        <v>-0.85769299263890342</v>
      </c>
      <c r="FO85" s="27">
        <v>-1.1798630284986382</v>
      </c>
      <c r="FP85" s="27">
        <v>-0.49693772974950889</v>
      </c>
      <c r="FQ85" s="27">
        <v>0.33571979483839554</v>
      </c>
      <c r="FR85" s="27">
        <v>-1.5281002384772739</v>
      </c>
      <c r="FS85" s="27">
        <v>-1.5617249583693196</v>
      </c>
      <c r="FT85" s="27">
        <v>-0.73324249200017932</v>
      </c>
      <c r="FU85" s="27">
        <v>-0.33619456077687837</v>
      </c>
      <c r="FV85" s="27">
        <v>-1.2145770829448956</v>
      </c>
      <c r="FW85" s="27">
        <v>-0.59545548286508665</v>
      </c>
      <c r="FX85" s="27">
        <v>-7.9655473488667305E-3</v>
      </c>
      <c r="FY85" s="27">
        <v>-7.9655473488667305E-3</v>
      </c>
      <c r="FZ85" s="27">
        <v>-7.9655473488667305E-3</v>
      </c>
      <c r="GA85" s="27">
        <v>-7.9655473488667305E-3</v>
      </c>
      <c r="GB85" s="27">
        <v>-7.9655473488667305E-3</v>
      </c>
      <c r="GC85" s="27">
        <v>-7.9655473488667305E-3</v>
      </c>
      <c r="GD85" s="27">
        <v>-7.9655473488667305E-3</v>
      </c>
      <c r="GE85" s="27">
        <v>-7.9655473488667305E-3</v>
      </c>
      <c r="GF85" s="27">
        <v>-7.9655473488667305E-3</v>
      </c>
      <c r="GG85" s="27">
        <v>-7.9655473488667305E-3</v>
      </c>
      <c r="GH85" s="27">
        <v>-7.9655473488667305E-3</v>
      </c>
      <c r="GI85" s="27">
        <v>-7.9655473488667305E-3</v>
      </c>
      <c r="GJ85" s="27">
        <v>-7.9655473488667305E-3</v>
      </c>
      <c r="GK85" s="27">
        <v>-7.9655473488667305E-3</v>
      </c>
      <c r="GL85" s="27">
        <v>-7.9655473488667305E-3</v>
      </c>
      <c r="GM85" s="27">
        <v>-7.9655473488667305E-3</v>
      </c>
      <c r="GN85" s="27">
        <v>-7.9655473488667305E-3</v>
      </c>
      <c r="GO85" s="27">
        <v>-7.9655473488667305E-3</v>
      </c>
      <c r="GP85" s="27">
        <v>-7.9655473488667305E-3</v>
      </c>
      <c r="GQ85" s="27">
        <v>-7.9655473488667305E-3</v>
      </c>
      <c r="GR85" s="27">
        <v>-7.9655473488667305E-3</v>
      </c>
      <c r="GS85" s="27">
        <v>-7.9655473488667305E-3</v>
      </c>
      <c r="GT85" s="27">
        <v>-7.9655473488667305E-3</v>
      </c>
      <c r="GU85" s="27">
        <v>-7.9655473488667305E-3</v>
      </c>
      <c r="GV85" s="27">
        <v>-7.9655473488667305E-3</v>
      </c>
    </row>
    <row r="86" spans="1:204">
      <c r="B86" s="28" t="s">
        <v>214</v>
      </c>
      <c r="C86" s="81" t="s">
        <v>309</v>
      </c>
      <c r="D86" s="81" t="s">
        <v>309</v>
      </c>
      <c r="E86" s="81" t="s">
        <v>309</v>
      </c>
      <c r="F86" s="81" t="s">
        <v>309</v>
      </c>
      <c r="G86" s="81" t="s">
        <v>309</v>
      </c>
      <c r="H86" s="81" t="s">
        <v>309</v>
      </c>
      <c r="I86" s="81" t="s">
        <v>309</v>
      </c>
      <c r="J86" s="81" t="s">
        <v>309</v>
      </c>
      <c r="K86" s="81" t="s">
        <v>309</v>
      </c>
      <c r="L86" s="81" t="s">
        <v>309</v>
      </c>
      <c r="M86" s="81" t="s">
        <v>309</v>
      </c>
      <c r="N86" s="81" t="s">
        <v>309</v>
      </c>
      <c r="O86" s="81" t="s">
        <v>309</v>
      </c>
      <c r="P86" s="81" t="s">
        <v>309</v>
      </c>
      <c r="Q86" s="81" t="s">
        <v>309</v>
      </c>
      <c r="R86" s="81" t="s">
        <v>309</v>
      </c>
      <c r="S86" s="81" t="s">
        <v>309</v>
      </c>
      <c r="T86" s="81" t="s">
        <v>309</v>
      </c>
      <c r="U86" s="81" t="s">
        <v>309</v>
      </c>
      <c r="V86" s="81" t="s">
        <v>309</v>
      </c>
      <c r="W86" s="81" t="s">
        <v>309</v>
      </c>
      <c r="X86" s="81" t="s">
        <v>309</v>
      </c>
      <c r="Y86" s="81" t="s">
        <v>309</v>
      </c>
      <c r="Z86" s="81" t="s">
        <v>309</v>
      </c>
      <c r="AA86" s="81" t="s">
        <v>309</v>
      </c>
      <c r="AB86" s="81" t="s">
        <v>309</v>
      </c>
      <c r="AC86" s="81" t="s">
        <v>309</v>
      </c>
      <c r="AD86" s="81" t="s">
        <v>309</v>
      </c>
      <c r="AE86" s="81" t="s">
        <v>309</v>
      </c>
      <c r="AF86" s="81" t="s">
        <v>309</v>
      </c>
      <c r="AG86" s="81" t="s">
        <v>309</v>
      </c>
      <c r="AH86" s="81" t="s">
        <v>309</v>
      </c>
      <c r="AI86" s="81" t="s">
        <v>309</v>
      </c>
      <c r="AJ86" s="81" t="s">
        <v>309</v>
      </c>
      <c r="AK86" s="81" t="s">
        <v>309</v>
      </c>
      <c r="AL86" s="81" t="s">
        <v>309</v>
      </c>
      <c r="AM86" s="81" t="s">
        <v>309</v>
      </c>
      <c r="AN86" s="81" t="s">
        <v>309</v>
      </c>
      <c r="AO86" s="81" t="s">
        <v>309</v>
      </c>
      <c r="AP86" s="81" t="s">
        <v>309</v>
      </c>
      <c r="AQ86" s="81" t="s">
        <v>309</v>
      </c>
      <c r="AR86" s="81" t="s">
        <v>309</v>
      </c>
      <c r="AS86" s="81" t="s">
        <v>309</v>
      </c>
      <c r="AT86" s="81" t="s">
        <v>309</v>
      </c>
      <c r="AU86" s="81" t="s">
        <v>309</v>
      </c>
      <c r="AV86" s="81" t="s">
        <v>309</v>
      </c>
      <c r="AW86" s="81" t="s">
        <v>309</v>
      </c>
      <c r="AX86" s="81" t="s">
        <v>309</v>
      </c>
      <c r="AY86" s="81" t="s">
        <v>309</v>
      </c>
      <c r="AZ86" s="81" t="s">
        <v>309</v>
      </c>
      <c r="BA86" s="81" t="s">
        <v>309</v>
      </c>
      <c r="BB86" s="81" t="s">
        <v>309</v>
      </c>
      <c r="BC86" s="81" t="s">
        <v>309</v>
      </c>
      <c r="BD86" s="81" t="s">
        <v>309</v>
      </c>
      <c r="BE86" s="81" t="s">
        <v>309</v>
      </c>
      <c r="BF86" s="81" t="s">
        <v>309</v>
      </c>
      <c r="BG86" s="81" t="s">
        <v>309</v>
      </c>
      <c r="BH86" s="81" t="s">
        <v>309</v>
      </c>
      <c r="BI86" s="81" t="s">
        <v>309</v>
      </c>
      <c r="BJ86" s="81" t="s">
        <v>309</v>
      </c>
      <c r="BK86" s="81" t="s">
        <v>309</v>
      </c>
      <c r="BL86" s="81" t="s">
        <v>309</v>
      </c>
      <c r="BM86" s="81" t="s">
        <v>309</v>
      </c>
      <c r="BN86" s="81" t="s">
        <v>309</v>
      </c>
      <c r="BO86" s="81" t="s">
        <v>309</v>
      </c>
      <c r="BP86" s="81" t="s">
        <v>309</v>
      </c>
      <c r="BQ86" s="81" t="s">
        <v>309</v>
      </c>
      <c r="BR86" s="81" t="s">
        <v>309</v>
      </c>
      <c r="BS86" s="81" t="s">
        <v>309</v>
      </c>
      <c r="BT86" s="81" t="s">
        <v>309</v>
      </c>
      <c r="BU86" s="81" t="s">
        <v>309</v>
      </c>
      <c r="BV86" s="81" t="s">
        <v>309</v>
      </c>
      <c r="BW86" s="81" t="s">
        <v>309</v>
      </c>
      <c r="BX86" s="81" t="s">
        <v>309</v>
      </c>
      <c r="BY86" s="81" t="s">
        <v>309</v>
      </c>
      <c r="BZ86" s="81" t="s">
        <v>309</v>
      </c>
      <c r="CA86" s="81" t="s">
        <v>309</v>
      </c>
      <c r="CB86" s="81" t="s">
        <v>309</v>
      </c>
      <c r="CC86" s="81" t="s">
        <v>309</v>
      </c>
      <c r="CD86" s="81" t="s">
        <v>309</v>
      </c>
      <c r="CE86" s="81" t="s">
        <v>309</v>
      </c>
      <c r="CF86" s="81">
        <v>0.61096106794016314</v>
      </c>
      <c r="CG86" s="81">
        <v>0.61455427338809732</v>
      </c>
      <c r="CH86" s="81">
        <v>0.60091198592270634</v>
      </c>
      <c r="CI86" s="81">
        <v>0.61161298629431848</v>
      </c>
      <c r="CJ86" s="81">
        <v>0.60251549056013776</v>
      </c>
      <c r="CK86" s="81">
        <v>0.58456914067232935</v>
      </c>
      <c r="CL86" s="81">
        <v>0.58537139831215013</v>
      </c>
      <c r="CM86" s="81">
        <v>0.56836968743174565</v>
      </c>
      <c r="CN86" s="81">
        <v>0.58230651637342268</v>
      </c>
      <c r="CO86" s="81">
        <v>0.58229521806956708</v>
      </c>
      <c r="CP86" s="81">
        <v>0.58588917066502877</v>
      </c>
      <c r="CQ86" s="81">
        <v>0.58291333720065786</v>
      </c>
      <c r="CR86" s="81">
        <v>0.58758733500873572</v>
      </c>
      <c r="CS86" s="81">
        <v>0.58036560146708371</v>
      </c>
      <c r="CT86" s="81">
        <v>0.58229663632773765</v>
      </c>
      <c r="CU86" s="81">
        <v>0.57191800269095106</v>
      </c>
      <c r="CV86" s="81">
        <v>0.56447645777737854</v>
      </c>
      <c r="CW86" s="81">
        <v>0.56531331367615911</v>
      </c>
      <c r="CX86" s="81">
        <v>0.57548927527795157</v>
      </c>
      <c r="CY86" s="81">
        <v>0.56933793949079436</v>
      </c>
      <c r="CZ86" s="81">
        <v>0.58145881110828523</v>
      </c>
      <c r="DA86" s="81">
        <v>0.58634520659286249</v>
      </c>
      <c r="DB86" s="81">
        <v>0.58979926605254129</v>
      </c>
      <c r="DC86" s="81">
        <v>0.58492716780763043</v>
      </c>
      <c r="DD86" s="81">
        <v>0.59477086486579644</v>
      </c>
      <c r="DE86" s="81">
        <v>0.59256820838744095</v>
      </c>
      <c r="DF86" s="81">
        <v>0.59098757963531767</v>
      </c>
      <c r="DG86" s="81">
        <v>0.59856211690361094</v>
      </c>
      <c r="DH86" s="81">
        <v>0.59723770271762677</v>
      </c>
      <c r="DI86" s="81">
        <v>0.60317322175452104</v>
      </c>
      <c r="DJ86" s="81">
        <v>0.60476443833368743</v>
      </c>
      <c r="DK86" s="81">
        <v>0.61108084042308963</v>
      </c>
      <c r="DL86" s="81">
        <v>0.60968595556508987</v>
      </c>
      <c r="DM86" s="81">
        <v>0.61823234447398734</v>
      </c>
      <c r="DN86" s="81">
        <v>0.62461998559596044</v>
      </c>
      <c r="DO86" s="81">
        <v>0.62950095765269143</v>
      </c>
      <c r="DP86" s="81">
        <v>0.63028680728001496</v>
      </c>
      <c r="DQ86" s="81">
        <v>0.63399638300029826</v>
      </c>
      <c r="DR86" s="81">
        <v>0.64403628231279653</v>
      </c>
      <c r="DS86" s="81">
        <v>0.64652353209180224</v>
      </c>
      <c r="DT86" s="81">
        <v>0.65623446262978113</v>
      </c>
      <c r="DU86" s="81">
        <v>0.65258947981351467</v>
      </c>
      <c r="DV86" s="81">
        <v>0.65930286328609866</v>
      </c>
      <c r="DW86" s="81">
        <v>0.66031351498985769</v>
      </c>
      <c r="DX86" s="81">
        <v>0.66710597979090014</v>
      </c>
      <c r="DY86" s="81">
        <v>0.66290141002338798</v>
      </c>
      <c r="DZ86" s="81">
        <v>0.6592343972307142</v>
      </c>
      <c r="EA86" s="81">
        <v>0.64878734607970867</v>
      </c>
      <c r="EB86" s="81">
        <v>0.65093698070998673</v>
      </c>
      <c r="EC86" s="81">
        <v>0.63758400687024541</v>
      </c>
      <c r="ED86" s="81">
        <v>0.62269304093277489</v>
      </c>
      <c r="EE86" s="81">
        <v>0.61234291345001801</v>
      </c>
      <c r="EF86" s="81">
        <v>0.58673141877376234</v>
      </c>
      <c r="EG86" s="81">
        <v>0.56173302945436243</v>
      </c>
      <c r="EH86" s="81">
        <v>0.53169661784745825</v>
      </c>
      <c r="EI86" s="81">
        <v>0.4970222024077075</v>
      </c>
      <c r="EJ86" s="81">
        <v>0.47953085432708559</v>
      </c>
      <c r="EK86" s="81">
        <v>0.47158828652056828</v>
      </c>
      <c r="EL86" s="81">
        <v>0.45791093289323148</v>
      </c>
      <c r="EM86" s="81">
        <v>0.46292630377868921</v>
      </c>
      <c r="EN86" s="81">
        <v>0.45330137835999385</v>
      </c>
      <c r="EO86" s="81">
        <v>0.45006246470914107</v>
      </c>
      <c r="EP86" s="81">
        <v>0.45427409856730422</v>
      </c>
      <c r="EQ86" s="81">
        <v>0.45451799162971579</v>
      </c>
      <c r="ER86" s="81">
        <v>0.46256627817678631</v>
      </c>
      <c r="ES86" s="81">
        <v>0.46149328028842923</v>
      </c>
      <c r="ET86" s="81">
        <v>0.46473369652584817</v>
      </c>
      <c r="EU86" s="81">
        <v>0.46279208262395599</v>
      </c>
      <c r="EV86" s="81">
        <v>0.47812542080026582</v>
      </c>
      <c r="EW86" s="81">
        <v>0.47169068805424264</v>
      </c>
      <c r="EX86" s="81">
        <v>0.47105387535494436</v>
      </c>
      <c r="EY86" s="81">
        <v>0.45542230595719019</v>
      </c>
      <c r="EZ86" s="81">
        <v>0.44647392503140149</v>
      </c>
      <c r="FA86" s="81">
        <v>0.42708478867516309</v>
      </c>
      <c r="FB86" s="81">
        <v>0.41786879448027675</v>
      </c>
      <c r="FC86" s="81">
        <v>0.384531903130368</v>
      </c>
      <c r="FD86" s="81">
        <v>0.34660482553600291</v>
      </c>
      <c r="FE86" s="81">
        <v>0.32958255227297018</v>
      </c>
      <c r="FF86" s="81">
        <v>0.31321097339481091</v>
      </c>
      <c r="FG86" s="81">
        <v>0.29247047861879594</v>
      </c>
      <c r="FH86" s="81">
        <v>0.29046994992651809</v>
      </c>
      <c r="FI86" s="81">
        <v>0.28412889080533871</v>
      </c>
      <c r="FJ86" s="81">
        <v>0.28660340161816394</v>
      </c>
      <c r="FK86" s="81">
        <v>0.30283354978599619</v>
      </c>
      <c r="FL86" s="81">
        <v>0.30396835530729927</v>
      </c>
      <c r="FM86" s="81">
        <v>0.31178689945159149</v>
      </c>
      <c r="FN86" s="81">
        <v>0.31772579037995824</v>
      </c>
      <c r="FO86" s="81">
        <v>0.31594919097196905</v>
      </c>
      <c r="FP86" s="81">
        <v>0.32684606982251302</v>
      </c>
      <c r="FQ86" s="81">
        <v>0.32241508603838753</v>
      </c>
      <c r="FR86" s="81">
        <v>0.32527593282980982</v>
      </c>
      <c r="FS86" s="81">
        <v>0.32403741785101781</v>
      </c>
      <c r="FT86" s="81">
        <v>0.31726844191370235</v>
      </c>
      <c r="FU86" s="81">
        <v>0.31903176479898943</v>
      </c>
      <c r="FV86" s="81">
        <v>0.31873272334120489</v>
      </c>
      <c r="FW86" s="81">
        <v>0.31685008570126388</v>
      </c>
      <c r="FX86" s="81">
        <v>0.31576482199634465</v>
      </c>
      <c r="FY86" s="81">
        <v>0.31576482199634465</v>
      </c>
      <c r="FZ86" s="81">
        <v>0.31576482199634465</v>
      </c>
      <c r="GA86" s="81">
        <v>0.31576482199634465</v>
      </c>
      <c r="GB86" s="81">
        <v>0.31576482199634465</v>
      </c>
      <c r="GC86" s="81">
        <v>0.31576482199634465</v>
      </c>
      <c r="GD86" s="81">
        <v>0.31576482199634465</v>
      </c>
      <c r="GE86" s="81">
        <v>0.31576482199634465</v>
      </c>
      <c r="GF86" s="81">
        <v>0.31576482199634465</v>
      </c>
      <c r="GG86" s="81">
        <v>0.31576482199634465</v>
      </c>
      <c r="GH86" s="81">
        <v>0.31576482199634465</v>
      </c>
      <c r="GI86" s="81">
        <v>0.31576482199634465</v>
      </c>
      <c r="GJ86" s="81">
        <v>0.31576482199634465</v>
      </c>
      <c r="GK86" s="81">
        <v>0.31576482199634465</v>
      </c>
      <c r="GL86" s="81">
        <v>0.31576482199634465</v>
      </c>
      <c r="GM86" s="81">
        <v>0.31576482199634465</v>
      </c>
      <c r="GN86" s="81">
        <v>0.31576482199634465</v>
      </c>
      <c r="GO86" s="81">
        <v>0.31576482199634465</v>
      </c>
      <c r="GP86" s="81">
        <v>0.31576482199634465</v>
      </c>
      <c r="GQ86" s="81">
        <v>0.31576482199634465</v>
      </c>
      <c r="GR86" s="81">
        <v>0.31576482199634465</v>
      </c>
      <c r="GS86" s="81">
        <v>0.31576482199634465</v>
      </c>
      <c r="GT86" s="81">
        <v>0.31576482199634465</v>
      </c>
      <c r="GU86" s="81">
        <v>0.31576482199634465</v>
      </c>
      <c r="GV86" s="81">
        <v>0.31576482199634465</v>
      </c>
    </row>
    <row r="87" spans="1:204">
      <c r="B87" s="28" t="s">
        <v>215</v>
      </c>
      <c r="C87" s="81" t="s">
        <v>309</v>
      </c>
      <c r="D87" s="81" t="s">
        <v>309</v>
      </c>
      <c r="E87" s="81" t="s">
        <v>309</v>
      </c>
      <c r="F87" s="81" t="s">
        <v>309</v>
      </c>
      <c r="G87" s="81" t="s">
        <v>309</v>
      </c>
      <c r="H87" s="81" t="s">
        <v>309</v>
      </c>
      <c r="I87" s="81" t="s">
        <v>309</v>
      </c>
      <c r="J87" s="81" t="s">
        <v>309</v>
      </c>
      <c r="K87" s="81" t="s">
        <v>309</v>
      </c>
      <c r="L87" s="81" t="s">
        <v>309</v>
      </c>
      <c r="M87" s="81" t="s">
        <v>309</v>
      </c>
      <c r="N87" s="81" t="s">
        <v>309</v>
      </c>
      <c r="O87" s="81" t="s">
        <v>309</v>
      </c>
      <c r="P87" s="81" t="s">
        <v>309</v>
      </c>
      <c r="Q87" s="81" t="s">
        <v>309</v>
      </c>
      <c r="R87" s="81" t="s">
        <v>309</v>
      </c>
      <c r="S87" s="81" t="s">
        <v>309</v>
      </c>
      <c r="T87" s="81" t="s">
        <v>309</v>
      </c>
      <c r="U87" s="81" t="s">
        <v>309</v>
      </c>
      <c r="V87" s="81" t="s">
        <v>309</v>
      </c>
      <c r="W87" s="81" t="s">
        <v>309</v>
      </c>
      <c r="X87" s="81" t="s">
        <v>309</v>
      </c>
      <c r="Y87" s="81" t="s">
        <v>309</v>
      </c>
      <c r="Z87" s="81" t="s">
        <v>309</v>
      </c>
      <c r="AA87" s="81" t="s">
        <v>309</v>
      </c>
      <c r="AB87" s="81" t="s">
        <v>309</v>
      </c>
      <c r="AC87" s="81" t="s">
        <v>309</v>
      </c>
      <c r="AD87" s="81" t="s">
        <v>309</v>
      </c>
      <c r="AE87" s="81" t="s">
        <v>309</v>
      </c>
      <c r="AF87" s="81" t="s">
        <v>309</v>
      </c>
      <c r="AG87" s="81" t="s">
        <v>309</v>
      </c>
      <c r="AH87" s="81" t="s">
        <v>309</v>
      </c>
      <c r="AI87" s="81" t="s">
        <v>309</v>
      </c>
      <c r="AJ87" s="81" t="s">
        <v>309</v>
      </c>
      <c r="AK87" s="81" t="s">
        <v>309</v>
      </c>
      <c r="AL87" s="81" t="s">
        <v>309</v>
      </c>
      <c r="AM87" s="81" t="s">
        <v>309</v>
      </c>
      <c r="AN87" s="81" t="s">
        <v>309</v>
      </c>
      <c r="AO87" s="81" t="s">
        <v>309</v>
      </c>
      <c r="AP87" s="81" t="s">
        <v>309</v>
      </c>
      <c r="AQ87" s="81" t="s">
        <v>309</v>
      </c>
      <c r="AR87" s="81" t="s">
        <v>309</v>
      </c>
      <c r="AS87" s="81" t="s">
        <v>309</v>
      </c>
      <c r="AT87" s="81" t="s">
        <v>309</v>
      </c>
      <c r="AU87" s="81" t="s">
        <v>309</v>
      </c>
      <c r="AV87" s="81" t="s">
        <v>309</v>
      </c>
      <c r="AW87" s="81" t="s">
        <v>309</v>
      </c>
      <c r="AX87" s="81" t="s">
        <v>309</v>
      </c>
      <c r="AY87" s="81" t="s">
        <v>309</v>
      </c>
      <c r="AZ87" s="81" t="s">
        <v>309</v>
      </c>
      <c r="BA87" s="81" t="s">
        <v>309</v>
      </c>
      <c r="BB87" s="81" t="s">
        <v>309</v>
      </c>
      <c r="BC87" s="81" t="s">
        <v>309</v>
      </c>
      <c r="BD87" s="81" t="s">
        <v>309</v>
      </c>
      <c r="BE87" s="81" t="s">
        <v>309</v>
      </c>
      <c r="BF87" s="81" t="s">
        <v>309</v>
      </c>
      <c r="BG87" s="81" t="s">
        <v>309</v>
      </c>
      <c r="BH87" s="81" t="s">
        <v>309</v>
      </c>
      <c r="BI87" s="81" t="s">
        <v>309</v>
      </c>
      <c r="BJ87" s="81" t="s">
        <v>309</v>
      </c>
      <c r="BK87" s="81" t="s">
        <v>309</v>
      </c>
      <c r="BL87" s="81" t="s">
        <v>309</v>
      </c>
      <c r="BM87" s="81" t="s">
        <v>309</v>
      </c>
      <c r="BN87" s="81" t="s">
        <v>309</v>
      </c>
      <c r="BO87" s="81" t="s">
        <v>309</v>
      </c>
      <c r="BP87" s="81" t="s">
        <v>309</v>
      </c>
      <c r="BQ87" s="81" t="s">
        <v>309</v>
      </c>
      <c r="BR87" s="81" t="s">
        <v>309</v>
      </c>
      <c r="BS87" s="81" t="s">
        <v>309</v>
      </c>
      <c r="BT87" s="81" t="s">
        <v>309</v>
      </c>
      <c r="BU87" s="81" t="s">
        <v>309</v>
      </c>
      <c r="BV87" s="81" t="s">
        <v>309</v>
      </c>
      <c r="BW87" s="81" t="s">
        <v>309</v>
      </c>
      <c r="BX87" s="81" t="s">
        <v>309</v>
      </c>
      <c r="BY87" s="81" t="s">
        <v>309</v>
      </c>
      <c r="BZ87" s="81" t="s">
        <v>309</v>
      </c>
      <c r="CA87" s="81" t="s">
        <v>309</v>
      </c>
      <c r="CB87" s="81" t="s">
        <v>309</v>
      </c>
      <c r="CC87" s="81" t="s">
        <v>309</v>
      </c>
      <c r="CD87" s="81" t="s">
        <v>309</v>
      </c>
      <c r="CE87" s="81" t="s">
        <v>309</v>
      </c>
      <c r="CF87" s="81">
        <v>0.32973450125619608</v>
      </c>
      <c r="CG87" s="81">
        <v>2.0563375566974074E-2</v>
      </c>
      <c r="CH87" s="81">
        <v>-0.69945434944854468</v>
      </c>
      <c r="CI87" s="81">
        <v>-0.40073713744957085</v>
      </c>
      <c r="CJ87" s="81">
        <v>0.65902327040909026</v>
      </c>
      <c r="CK87" s="81">
        <v>0.40099290318380099</v>
      </c>
      <c r="CL87" s="81">
        <v>0.37699729834040913</v>
      </c>
      <c r="CM87" s="81">
        <v>0.99871004729826562</v>
      </c>
      <c r="CN87" s="81">
        <v>0.93578391424272822</v>
      </c>
      <c r="CO87" s="81">
        <v>0.80417263527563421</v>
      </c>
      <c r="CP87" s="81">
        <v>0.84371669323616494</v>
      </c>
      <c r="CQ87" s="81">
        <v>0.16250597228858099</v>
      </c>
      <c r="CR87" s="81">
        <v>0.48066150973592958</v>
      </c>
      <c r="CS87" s="81">
        <v>0.39852992854632774</v>
      </c>
      <c r="CT87" s="81">
        <v>1.0719909620231165</v>
      </c>
      <c r="CU87" s="81">
        <v>0.78563303378455229</v>
      </c>
      <c r="CV87" s="81">
        <v>1.0781273208805684</v>
      </c>
      <c r="CW87" s="81">
        <v>0.45967702000055022</v>
      </c>
      <c r="CX87" s="81">
        <v>0.89118235110101607</v>
      </c>
      <c r="CY87" s="81">
        <v>0.26667914989233216</v>
      </c>
      <c r="CZ87" s="81">
        <v>0.26718619537990534</v>
      </c>
      <c r="DA87" s="81">
        <v>0.66991018948309644</v>
      </c>
      <c r="DB87" s="81">
        <v>0.54839031985985853</v>
      </c>
      <c r="DC87" s="81">
        <v>0.50392845695236876</v>
      </c>
      <c r="DD87" s="81">
        <v>1.3435633654711079</v>
      </c>
      <c r="DE87" s="81">
        <v>0.68501519568318547</v>
      </c>
      <c r="DF87" s="81">
        <v>0.79080156881970831</v>
      </c>
      <c r="DG87" s="81">
        <v>0.56851974755945989</v>
      </c>
      <c r="DH87" s="81">
        <v>1.1306268670927506</v>
      </c>
      <c r="DI87" s="81">
        <v>0.94381833276815696</v>
      </c>
      <c r="DJ87" s="81">
        <v>0.55631514761039147</v>
      </c>
      <c r="DK87" s="81">
        <v>0.71567880022302388</v>
      </c>
      <c r="DL87" s="81">
        <v>0.68732690641978911</v>
      </c>
      <c r="DM87" s="81">
        <v>0.94537005125240403</v>
      </c>
      <c r="DN87" s="81">
        <v>1.1929831082927895</v>
      </c>
      <c r="DO87" s="81">
        <v>0.5676528303505366</v>
      </c>
      <c r="DP87" s="81">
        <v>0.58544950302209142</v>
      </c>
      <c r="DQ87" s="81">
        <v>0.90916291723344145</v>
      </c>
      <c r="DR87" s="81">
        <v>1.2721415112795118</v>
      </c>
      <c r="DS87" s="81">
        <v>0.21569800828119803</v>
      </c>
      <c r="DT87" s="81">
        <v>1.3958508623267869</v>
      </c>
      <c r="DU87" s="81">
        <v>8.8968992926845888E-2</v>
      </c>
      <c r="DV87" s="81">
        <v>0.40970706934172668</v>
      </c>
      <c r="DW87" s="81">
        <v>-0.19628639362890679</v>
      </c>
      <c r="DX87" s="81">
        <v>0.38208524852256837</v>
      </c>
      <c r="DY87" s="81">
        <v>-0.23933862234922543</v>
      </c>
      <c r="DZ87" s="81">
        <v>0.20320973729968517</v>
      </c>
      <c r="EA87" s="81">
        <v>0.69119359330174845</v>
      </c>
      <c r="EB87" s="81">
        <v>0.41592150926677995</v>
      </c>
      <c r="EC87" s="81">
        <v>0.38054651205326118</v>
      </c>
      <c r="ED87" s="81">
        <v>5.7289505395439005E-2</v>
      </c>
      <c r="EE87" s="81">
        <v>0.40531259568796274</v>
      </c>
      <c r="EF87" s="81">
        <v>0.73698364217593781</v>
      </c>
      <c r="EG87" s="81">
        <v>1.3452654629882066</v>
      </c>
      <c r="EH87" s="81">
        <v>0.92126175258707443</v>
      </c>
      <c r="EI87" s="81">
        <v>0.43935667862703948</v>
      </c>
      <c r="EJ87" s="81">
        <v>0.5763321210503487</v>
      </c>
      <c r="EK87" s="81">
        <v>0.71184921273416857</v>
      </c>
      <c r="EL87" s="81">
        <v>0.67403801838660382</v>
      </c>
      <c r="EM87" s="81">
        <v>0.82192291159191844</v>
      </c>
      <c r="EN87" s="81">
        <v>0.4002450502196867</v>
      </c>
      <c r="EO87" s="81">
        <v>0.6472109818792825</v>
      </c>
      <c r="EP87" s="81">
        <v>0.43919002832174714</v>
      </c>
      <c r="EQ87" s="81">
        <v>0.93055912596401036</v>
      </c>
      <c r="ER87" s="81">
        <v>0.22790408018228575</v>
      </c>
      <c r="ES87" s="81">
        <v>7.6253279033029475E-2</v>
      </c>
      <c r="ET87" s="81">
        <v>0.61094151058705115</v>
      </c>
      <c r="EU87" s="81">
        <v>3.8255701529886825E-2</v>
      </c>
      <c r="EV87" s="81">
        <v>0.59581541747463673</v>
      </c>
      <c r="EW87" s="81">
        <v>0.52091205979628774</v>
      </c>
      <c r="EX87" s="81">
        <v>0.27138650761511907</v>
      </c>
      <c r="EY87" s="81">
        <v>-0.52680639823496977</v>
      </c>
      <c r="EZ87" s="81">
        <v>0.39865288647705277</v>
      </c>
      <c r="FA87" s="81">
        <v>-0.38266792682103556</v>
      </c>
      <c r="FB87" s="81">
        <v>-1.688228794718049</v>
      </c>
      <c r="FC87" s="81">
        <v>-1.131855201753964</v>
      </c>
      <c r="FD87" s="81">
        <v>-0.10551380362766705</v>
      </c>
      <c r="FE87" s="81">
        <v>0.27980042397701599</v>
      </c>
      <c r="FF87" s="81">
        <v>0.84390055686487153</v>
      </c>
      <c r="FG87" s="81">
        <v>0.36435657158548723</v>
      </c>
      <c r="FH87" s="81">
        <v>0.83299139710239689</v>
      </c>
      <c r="FI87" s="81">
        <v>0.57695485136278768</v>
      </c>
      <c r="FJ87" s="81">
        <v>0.53040969072301869</v>
      </c>
      <c r="FK87" s="81">
        <v>-0.31360717521765963</v>
      </c>
      <c r="FL87" s="81">
        <v>0.60019555858882823</v>
      </c>
      <c r="FM87" s="81">
        <v>0.16474073307504741</v>
      </c>
      <c r="FN87" s="81">
        <v>0.93752397816142841</v>
      </c>
      <c r="FO87" s="81">
        <v>0.46048665530588584</v>
      </c>
      <c r="FP87" s="81">
        <v>0.31748315733400179</v>
      </c>
      <c r="FQ87" s="81">
        <v>0.49135740336881084</v>
      </c>
      <c r="FR87" s="81">
        <v>1.9611037009263074E-2</v>
      </c>
      <c r="FS87" s="81">
        <v>0.52183193020052043</v>
      </c>
      <c r="FT87" s="81">
        <v>0.34204842931937174</v>
      </c>
      <c r="FU87" s="81">
        <v>0.85087128140945412</v>
      </c>
      <c r="FV87" s="81">
        <v>0.65441285420482087</v>
      </c>
      <c r="FW87" s="81">
        <v>-0.38643600358349484</v>
      </c>
      <c r="FX87" s="81">
        <v>0.77354024876789484</v>
      </c>
      <c r="FY87" s="81">
        <v>0.77354024876789484</v>
      </c>
      <c r="FZ87" s="81">
        <v>0.77354024876789484</v>
      </c>
      <c r="GA87" s="81">
        <v>0.77354024876789484</v>
      </c>
      <c r="GB87" s="81">
        <v>0.77354024876789484</v>
      </c>
      <c r="GC87" s="81">
        <v>0.77354024876789484</v>
      </c>
      <c r="GD87" s="81">
        <v>0.77354024876789484</v>
      </c>
      <c r="GE87" s="81">
        <v>0.77354024876789484</v>
      </c>
      <c r="GF87" s="81">
        <v>0.77354024876789484</v>
      </c>
      <c r="GG87" s="81">
        <v>0.77354024876789484</v>
      </c>
      <c r="GH87" s="81">
        <v>0.77354024876789484</v>
      </c>
      <c r="GI87" s="81">
        <v>0.77354024876789484</v>
      </c>
      <c r="GJ87" s="81">
        <v>0.77354024876789484</v>
      </c>
      <c r="GK87" s="81">
        <v>0.77354024876789484</v>
      </c>
      <c r="GL87" s="81">
        <v>0.77354024876789484</v>
      </c>
      <c r="GM87" s="81">
        <v>0.77354024876789484</v>
      </c>
      <c r="GN87" s="81">
        <v>0.77354024876789484</v>
      </c>
      <c r="GO87" s="81">
        <v>0.77354024876789484</v>
      </c>
      <c r="GP87" s="81">
        <v>0.77354024876789484</v>
      </c>
      <c r="GQ87" s="81">
        <v>0.77354024876789484</v>
      </c>
      <c r="GR87" s="81">
        <v>0.77354024876789484</v>
      </c>
      <c r="GS87" s="81">
        <v>0.77354024876789484</v>
      </c>
      <c r="GT87" s="81">
        <v>0.77354024876789484</v>
      </c>
      <c r="GU87" s="81">
        <v>0.77354024876789484</v>
      </c>
      <c r="GV87" s="81">
        <v>0.77354024876789484</v>
      </c>
    </row>
    <row r="88" spans="1:204">
      <c r="B88" s="28" t="s">
        <v>246</v>
      </c>
      <c r="C88" s="81" t="s">
        <v>309</v>
      </c>
      <c r="D88" s="81" t="s">
        <v>309</v>
      </c>
      <c r="E88" s="81" t="s">
        <v>309</v>
      </c>
      <c r="F88" s="81" t="s">
        <v>309</v>
      </c>
      <c r="G88" s="81" t="s">
        <v>309</v>
      </c>
      <c r="H88" s="81" t="s">
        <v>309</v>
      </c>
      <c r="I88" s="81" t="s">
        <v>309</v>
      </c>
      <c r="J88" s="81" t="s">
        <v>309</v>
      </c>
      <c r="K88" s="81" t="s">
        <v>309</v>
      </c>
      <c r="L88" s="81" t="s">
        <v>309</v>
      </c>
      <c r="M88" s="81" t="s">
        <v>309</v>
      </c>
      <c r="N88" s="81" t="s">
        <v>309</v>
      </c>
      <c r="O88" s="81" t="s">
        <v>309</v>
      </c>
      <c r="P88" s="81" t="s">
        <v>309</v>
      </c>
      <c r="Q88" s="81" t="s">
        <v>309</v>
      </c>
      <c r="R88" s="81" t="s">
        <v>309</v>
      </c>
      <c r="S88" s="81" t="s">
        <v>309</v>
      </c>
      <c r="T88" s="81" t="s">
        <v>309</v>
      </c>
      <c r="U88" s="81" t="s">
        <v>309</v>
      </c>
      <c r="V88" s="81" t="s">
        <v>309</v>
      </c>
      <c r="W88" s="81" t="s">
        <v>309</v>
      </c>
      <c r="X88" s="81" t="s">
        <v>309</v>
      </c>
      <c r="Y88" s="81" t="s">
        <v>309</v>
      </c>
      <c r="Z88" s="81" t="s">
        <v>309</v>
      </c>
      <c r="AA88" s="81" t="s">
        <v>309</v>
      </c>
      <c r="AB88" s="81" t="s">
        <v>309</v>
      </c>
      <c r="AC88" s="81" t="s">
        <v>309</v>
      </c>
      <c r="AD88" s="81" t="s">
        <v>309</v>
      </c>
      <c r="AE88" s="81" t="s">
        <v>309</v>
      </c>
      <c r="AF88" s="81" t="s">
        <v>309</v>
      </c>
      <c r="AG88" s="81" t="s">
        <v>309</v>
      </c>
      <c r="AH88" s="81" t="s">
        <v>309</v>
      </c>
      <c r="AI88" s="81" t="s">
        <v>309</v>
      </c>
      <c r="AJ88" s="81" t="s">
        <v>309</v>
      </c>
      <c r="AK88" s="81" t="s">
        <v>309</v>
      </c>
      <c r="AL88" s="81" t="s">
        <v>309</v>
      </c>
      <c r="AM88" s="81" t="s">
        <v>309</v>
      </c>
      <c r="AN88" s="81" t="s">
        <v>309</v>
      </c>
      <c r="AO88" s="81" t="s">
        <v>309</v>
      </c>
      <c r="AP88" s="81" t="s">
        <v>309</v>
      </c>
      <c r="AQ88" s="81" t="s">
        <v>309</v>
      </c>
      <c r="AR88" s="81" t="s">
        <v>309</v>
      </c>
      <c r="AS88" s="81" t="s">
        <v>309</v>
      </c>
      <c r="AT88" s="81" t="s">
        <v>309</v>
      </c>
      <c r="AU88" s="81" t="s">
        <v>309</v>
      </c>
      <c r="AV88" s="81" t="s">
        <v>309</v>
      </c>
      <c r="AW88" s="81" t="s">
        <v>309</v>
      </c>
      <c r="AX88" s="81" t="s">
        <v>309</v>
      </c>
      <c r="AY88" s="81" t="s">
        <v>309</v>
      </c>
      <c r="AZ88" s="81" t="s">
        <v>309</v>
      </c>
      <c r="BA88" s="81" t="s">
        <v>309</v>
      </c>
      <c r="BB88" s="81" t="s">
        <v>309</v>
      </c>
      <c r="BC88" s="81" t="s">
        <v>309</v>
      </c>
      <c r="BD88" s="81" t="s">
        <v>309</v>
      </c>
      <c r="BE88" s="81" t="s">
        <v>309</v>
      </c>
      <c r="BF88" s="81" t="s">
        <v>309</v>
      </c>
      <c r="BG88" s="81" t="s">
        <v>309</v>
      </c>
      <c r="BH88" s="81" t="s">
        <v>309</v>
      </c>
      <c r="BI88" s="81" t="s">
        <v>309</v>
      </c>
      <c r="BJ88" s="81" t="s">
        <v>309</v>
      </c>
      <c r="BK88" s="81" t="s">
        <v>309</v>
      </c>
      <c r="BL88" s="81" t="s">
        <v>309</v>
      </c>
      <c r="BM88" s="81" t="s">
        <v>309</v>
      </c>
      <c r="BN88" s="81" t="s">
        <v>309</v>
      </c>
      <c r="BO88" s="81" t="s">
        <v>309</v>
      </c>
      <c r="BP88" s="81" t="s">
        <v>309</v>
      </c>
      <c r="BQ88" s="81" t="s">
        <v>309</v>
      </c>
      <c r="BR88" s="81" t="s">
        <v>309</v>
      </c>
      <c r="BS88" s="81" t="s">
        <v>309</v>
      </c>
      <c r="BT88" s="81" t="s">
        <v>309</v>
      </c>
      <c r="BU88" s="81" t="s">
        <v>309</v>
      </c>
      <c r="BV88" s="81" t="s">
        <v>309</v>
      </c>
      <c r="BW88" s="81" t="s">
        <v>309</v>
      </c>
      <c r="BX88" s="81" t="s">
        <v>309</v>
      </c>
      <c r="BY88" s="81" t="s">
        <v>309</v>
      </c>
      <c r="BZ88" s="81" t="s">
        <v>309</v>
      </c>
      <c r="CA88" s="81" t="s">
        <v>309</v>
      </c>
      <c r="CB88" s="81" t="s">
        <v>309</v>
      </c>
      <c r="CC88" s="81" t="s">
        <v>309</v>
      </c>
      <c r="CD88" s="81" t="s">
        <v>309</v>
      </c>
      <c r="CE88" s="81" t="s">
        <v>309</v>
      </c>
      <c r="CF88" s="81" t="s">
        <v>309</v>
      </c>
      <c r="CG88" s="81" t="s">
        <v>309</v>
      </c>
      <c r="CH88" s="81" t="s">
        <v>309</v>
      </c>
      <c r="CI88" s="81" t="s">
        <v>309</v>
      </c>
      <c r="CJ88" s="81" t="s">
        <v>309</v>
      </c>
      <c r="CK88" s="81" t="s">
        <v>309</v>
      </c>
      <c r="CL88" s="81" t="s">
        <v>309</v>
      </c>
      <c r="CM88" s="81" t="s">
        <v>309</v>
      </c>
      <c r="CN88" s="81" t="s">
        <v>309</v>
      </c>
      <c r="CO88" s="81" t="s">
        <v>309</v>
      </c>
      <c r="CP88" s="10">
        <v>1.053529240123156</v>
      </c>
      <c r="CQ88" s="10">
        <v>0.45676088240951829</v>
      </c>
      <c r="CR88" s="10">
        <v>0.33663625891005428</v>
      </c>
      <c r="CS88" s="10">
        <v>4.3919676632678081E-2</v>
      </c>
      <c r="CT88" s="10">
        <v>1.3219035652141269E-2</v>
      </c>
      <c r="CU88" s="10">
        <v>-0.1281754446777798</v>
      </c>
      <c r="CV88" s="10">
        <v>-0.13259441580073444</v>
      </c>
      <c r="CW88" s="10">
        <v>9.2214681197612947E-2</v>
      </c>
      <c r="CX88" s="10">
        <v>-0.11518560753980142</v>
      </c>
      <c r="CY88" s="10">
        <v>0.16130841592604106</v>
      </c>
      <c r="CZ88" s="10">
        <v>0.21329283133005172</v>
      </c>
      <c r="DA88" s="10">
        <v>-7.1308521612053519E-2</v>
      </c>
      <c r="DB88" s="10">
        <v>-0.12821660153488532</v>
      </c>
      <c r="DC88" s="10">
        <v>-0.14153095654473369</v>
      </c>
      <c r="DD88" s="10">
        <v>1.9656379523883494E-2</v>
      </c>
      <c r="DE88" s="10">
        <v>-4.6562851927537258E-3</v>
      </c>
      <c r="DF88" s="10">
        <v>0.31396721412409939</v>
      </c>
      <c r="DG88" s="10">
        <v>0.22262873478181117</v>
      </c>
      <c r="DH88" s="10">
        <v>-3.0778531630601638E-2</v>
      </c>
      <c r="DI88" s="10">
        <v>-5.3737810766043906E-2</v>
      </c>
      <c r="DJ88" s="10">
        <v>-0.25425991775566498</v>
      </c>
      <c r="DK88" s="10">
        <v>-0.42255886441892621</v>
      </c>
      <c r="DL88" s="10">
        <v>-0.18750593617955857</v>
      </c>
      <c r="DM88" s="10">
        <v>-8.6550738475365957E-2</v>
      </c>
      <c r="DN88" s="10">
        <v>6.1410919903337094E-2</v>
      </c>
      <c r="DO88" s="10">
        <v>0.29713878714231573</v>
      </c>
      <c r="DP88" s="10">
        <v>8.864395337209971E-2</v>
      </c>
      <c r="DQ88" s="10">
        <v>0.21712677037450392</v>
      </c>
      <c r="DR88" s="10">
        <v>0.3814720421116593</v>
      </c>
      <c r="DS88" s="10">
        <v>0.16962427367105848</v>
      </c>
      <c r="DT88" s="10">
        <v>0.27861481237861607</v>
      </c>
      <c r="DU88" s="10">
        <v>5.8084916830930131E-2</v>
      </c>
      <c r="DV88" s="10">
        <v>-0.10909086014119544</v>
      </c>
      <c r="DW88" s="10">
        <v>0.39807289149284031</v>
      </c>
      <c r="DX88" s="10">
        <v>0.60897562890421764</v>
      </c>
      <c r="DY88" s="10">
        <v>0.90286269823754395</v>
      </c>
      <c r="DZ88" s="10">
        <v>1.4026937552746488</v>
      </c>
      <c r="EA88" s="10">
        <v>1.6923435155316393</v>
      </c>
      <c r="EB88" s="10">
        <v>1.8927496680718723</v>
      </c>
      <c r="EC88" s="10">
        <v>2.1228433476757447</v>
      </c>
      <c r="ED88" s="10">
        <v>1.9646021797760009</v>
      </c>
      <c r="EE88" s="10">
        <v>1.6356458954083046</v>
      </c>
      <c r="EF88" s="10">
        <v>1.6322907630418595</v>
      </c>
      <c r="EG88" s="10">
        <v>1.417491337262893</v>
      </c>
      <c r="EH88" s="10">
        <v>1.2964161498219684</v>
      </c>
      <c r="EI88" s="10">
        <v>1.2336631747095133</v>
      </c>
      <c r="EJ88" s="10">
        <v>0.87967640499753064</v>
      </c>
      <c r="EK88" s="10">
        <v>0.7359821086025895</v>
      </c>
      <c r="EL88" s="10">
        <v>0.41484676895218137</v>
      </c>
      <c r="EM88" s="10">
        <v>0.23806280502538751</v>
      </c>
      <c r="EN88" s="10">
        <v>7.3672417022979664E-4</v>
      </c>
      <c r="EO88" s="10">
        <v>-1.6793278334036765E-2</v>
      </c>
      <c r="EP88" s="10">
        <v>-0.10771563342628787</v>
      </c>
      <c r="EQ88" s="10">
        <v>-3.1186428058876933E-2</v>
      </c>
      <c r="ER88" s="10">
        <v>-3.9088019573347857E-2</v>
      </c>
      <c r="ES88" s="10">
        <v>-0.11179517990446733</v>
      </c>
      <c r="ET88" s="10">
        <v>9.443918812782584E-2</v>
      </c>
      <c r="EU88" s="10">
        <v>-5.472047356541794E-2</v>
      </c>
      <c r="EV88" s="10">
        <v>7.8233153444252079E-2</v>
      </c>
      <c r="EW88" s="10">
        <v>0.17638540050272905</v>
      </c>
      <c r="EX88" s="10">
        <v>0.207048061624346</v>
      </c>
      <c r="EY88" s="10">
        <v>0.36978653871113598</v>
      </c>
      <c r="EZ88" s="10">
        <v>0.8169611575673692</v>
      </c>
      <c r="FA88" s="10">
        <v>1.1523671540982057</v>
      </c>
      <c r="FB88" s="10">
        <v>1.2705951389026604</v>
      </c>
      <c r="FC88" s="10">
        <v>1.7764746405743885</v>
      </c>
      <c r="FD88" s="10">
        <v>2.2347021945858927</v>
      </c>
      <c r="FE88" s="10">
        <v>2.5497868412066014</v>
      </c>
      <c r="FF88" s="10">
        <v>2.8492425089302764</v>
      </c>
      <c r="FG88" s="10">
        <v>2.600160610545267</v>
      </c>
      <c r="FH88" s="10">
        <v>1.9285207981371832</v>
      </c>
      <c r="FI88" s="10">
        <v>1.3703932633430869</v>
      </c>
      <c r="FJ88" s="10">
        <v>0.82936077520794349</v>
      </c>
      <c r="FK88" s="10">
        <v>4.1607415385935764E-2</v>
      </c>
      <c r="FL88" s="10">
        <v>-0.41633129869191687</v>
      </c>
      <c r="FM88" s="10">
        <v>-0.90302083458009141</v>
      </c>
      <c r="FN88" s="10">
        <v>-1.0869164004917611</v>
      </c>
      <c r="FO88" s="10">
        <v>-0.92178830766741027</v>
      </c>
      <c r="FP88" s="10">
        <v>-0.91735209249620986</v>
      </c>
      <c r="FQ88" s="10">
        <v>-0.54969348901216375</v>
      </c>
      <c r="FR88" s="10">
        <v>-0.71729530047175638</v>
      </c>
      <c r="FS88" s="10">
        <v>-0.81276078293942677</v>
      </c>
      <c r="FT88" s="10">
        <v>-0.87183697350209444</v>
      </c>
      <c r="FU88" s="10">
        <v>-1.0398155624059129</v>
      </c>
      <c r="FV88" s="10">
        <v>-0.96143477352281814</v>
      </c>
      <c r="FW88" s="10">
        <v>-0.71986740464675991</v>
      </c>
      <c r="FX88" s="10">
        <v>-0.53854816848393183</v>
      </c>
      <c r="FY88" s="10">
        <v>-0.53854816848393183</v>
      </c>
      <c r="FZ88" s="10">
        <v>-0.53854816848393183</v>
      </c>
      <c r="GA88" s="10">
        <v>-0.53854816848393183</v>
      </c>
      <c r="GB88" s="10">
        <v>-0.53854816848393183</v>
      </c>
      <c r="GC88" s="10">
        <v>-0.53854816848393183</v>
      </c>
      <c r="GD88" s="10">
        <v>-0.53854816848393183</v>
      </c>
      <c r="GE88" s="10">
        <v>-0.53854816848393183</v>
      </c>
      <c r="GF88" s="10">
        <v>-0.53854816848393183</v>
      </c>
      <c r="GG88" s="10">
        <v>-0.53854816848393183</v>
      </c>
      <c r="GH88" s="10">
        <v>-0.53854816848393183</v>
      </c>
      <c r="GI88" s="10">
        <v>-0.53854816848393183</v>
      </c>
      <c r="GJ88" s="10">
        <v>-0.53854816848393183</v>
      </c>
      <c r="GK88" s="10">
        <v>-0.53854816848393183</v>
      </c>
      <c r="GL88" s="10">
        <v>-0.53854816848393183</v>
      </c>
      <c r="GM88" s="10">
        <v>-0.53854816848393183</v>
      </c>
      <c r="GN88" s="10">
        <v>-0.53854816848393183</v>
      </c>
      <c r="GO88" s="10">
        <v>-0.53854816848393183</v>
      </c>
      <c r="GP88" s="10">
        <v>-0.53854816848393183</v>
      </c>
      <c r="GQ88" s="10">
        <v>-0.53854816848393183</v>
      </c>
      <c r="GR88" s="10">
        <v>-0.53854816848393183</v>
      </c>
      <c r="GS88" s="10">
        <v>-0.53854816848393183</v>
      </c>
      <c r="GT88" s="10">
        <v>-0.53854816848393183</v>
      </c>
      <c r="GU88" s="10">
        <v>-0.53854816848393183</v>
      </c>
      <c r="GV88" s="10">
        <v>-0.53854816848393183</v>
      </c>
    </row>
    <row r="89" spans="1:204">
      <c r="B89" s="26" t="s">
        <v>216</v>
      </c>
      <c r="C89" s="81" t="s">
        <v>309</v>
      </c>
      <c r="D89" s="81" t="s">
        <v>309</v>
      </c>
      <c r="E89" s="81" t="s">
        <v>309</v>
      </c>
      <c r="F89" s="81" t="s">
        <v>309</v>
      </c>
      <c r="G89" s="81" t="s">
        <v>309</v>
      </c>
      <c r="H89" s="81" t="s">
        <v>309</v>
      </c>
      <c r="I89" s="81" t="s">
        <v>309</v>
      </c>
      <c r="J89" s="81" t="s">
        <v>309</v>
      </c>
      <c r="K89" s="81" t="s">
        <v>309</v>
      </c>
      <c r="L89" s="81" t="s">
        <v>309</v>
      </c>
      <c r="M89" s="81" t="s">
        <v>309</v>
      </c>
      <c r="N89" s="81" t="s">
        <v>309</v>
      </c>
      <c r="O89" s="81" t="s">
        <v>309</v>
      </c>
      <c r="P89" s="81" t="s">
        <v>309</v>
      </c>
      <c r="Q89" s="81" t="s">
        <v>309</v>
      </c>
      <c r="R89" s="81" t="s">
        <v>309</v>
      </c>
      <c r="S89" s="81" t="s">
        <v>309</v>
      </c>
      <c r="T89" s="81" t="s">
        <v>309</v>
      </c>
      <c r="U89" s="81" t="s">
        <v>309</v>
      </c>
      <c r="V89" s="81" t="s">
        <v>309</v>
      </c>
      <c r="W89" s="81" t="s">
        <v>309</v>
      </c>
      <c r="X89" s="81" t="s">
        <v>309</v>
      </c>
      <c r="Y89" s="81" t="s">
        <v>309</v>
      </c>
      <c r="Z89" s="81" t="s">
        <v>309</v>
      </c>
      <c r="AA89" s="81" t="s">
        <v>309</v>
      </c>
      <c r="AB89" s="81" t="s">
        <v>309</v>
      </c>
      <c r="AC89" s="81" t="s">
        <v>309</v>
      </c>
      <c r="AD89" s="81" t="s">
        <v>309</v>
      </c>
      <c r="AE89" s="81" t="s">
        <v>309</v>
      </c>
      <c r="AF89" s="81" t="s">
        <v>309</v>
      </c>
      <c r="AG89" s="81" t="s">
        <v>309</v>
      </c>
      <c r="AH89" s="81" t="s">
        <v>309</v>
      </c>
      <c r="AI89" s="81" t="s">
        <v>309</v>
      </c>
      <c r="AJ89" s="81" t="s">
        <v>309</v>
      </c>
      <c r="AK89" s="81" t="s">
        <v>309</v>
      </c>
      <c r="AL89" s="81" t="s">
        <v>309</v>
      </c>
      <c r="AM89" s="81" t="s">
        <v>309</v>
      </c>
      <c r="AN89" s="81" t="s">
        <v>309</v>
      </c>
      <c r="AO89" s="81" t="s">
        <v>309</v>
      </c>
      <c r="AP89" s="81" t="s">
        <v>309</v>
      </c>
      <c r="AQ89" s="81" t="s">
        <v>309</v>
      </c>
      <c r="AR89" s="81" t="s">
        <v>309</v>
      </c>
      <c r="AS89" s="81" t="s">
        <v>309</v>
      </c>
      <c r="AT89" s="81" t="s">
        <v>309</v>
      </c>
      <c r="AU89" s="81" t="s">
        <v>309</v>
      </c>
      <c r="AV89" s="81" t="s">
        <v>309</v>
      </c>
      <c r="AW89" s="81" t="s">
        <v>309</v>
      </c>
      <c r="AX89" s="81" t="s">
        <v>309</v>
      </c>
      <c r="AY89" s="81" t="s">
        <v>309</v>
      </c>
      <c r="AZ89" s="81" t="s">
        <v>309</v>
      </c>
      <c r="BA89" s="81" t="s">
        <v>309</v>
      </c>
      <c r="BB89" s="81" t="s">
        <v>309</v>
      </c>
      <c r="BC89" s="81" t="s">
        <v>309</v>
      </c>
      <c r="BD89" s="81" t="s">
        <v>309</v>
      </c>
      <c r="BE89" s="81" t="s">
        <v>309</v>
      </c>
      <c r="BF89" s="81" t="s">
        <v>309</v>
      </c>
      <c r="BG89" s="81" t="s">
        <v>309</v>
      </c>
      <c r="BH89" s="81" t="s">
        <v>309</v>
      </c>
      <c r="BI89" s="81" t="s">
        <v>309</v>
      </c>
      <c r="BJ89" s="81" t="s">
        <v>309</v>
      </c>
      <c r="BK89" s="81" t="s">
        <v>309</v>
      </c>
      <c r="BL89" s="81" t="s">
        <v>309</v>
      </c>
      <c r="BM89" s="81" t="s">
        <v>309</v>
      </c>
      <c r="BN89" s="81" t="s">
        <v>309</v>
      </c>
      <c r="BO89" s="81" t="s">
        <v>309</v>
      </c>
      <c r="BP89" s="81" t="s">
        <v>309</v>
      </c>
      <c r="BQ89" s="81" t="s">
        <v>309</v>
      </c>
      <c r="BR89" s="81" t="s">
        <v>309</v>
      </c>
      <c r="BS89" s="81" t="s">
        <v>309</v>
      </c>
      <c r="BT89" s="81" t="s">
        <v>309</v>
      </c>
      <c r="BU89" s="81" t="s">
        <v>309</v>
      </c>
      <c r="BV89" s="81" t="s">
        <v>309</v>
      </c>
      <c r="BW89" s="81" t="s">
        <v>309</v>
      </c>
      <c r="BX89" s="81" t="s">
        <v>309</v>
      </c>
      <c r="BY89" s="81" t="s">
        <v>309</v>
      </c>
      <c r="BZ89" s="81" t="s">
        <v>309</v>
      </c>
      <c r="CA89" s="81" t="s">
        <v>309</v>
      </c>
      <c r="CB89" s="81" t="s">
        <v>309</v>
      </c>
      <c r="CC89" s="81" t="s">
        <v>309</v>
      </c>
      <c r="CD89" s="81" t="s">
        <v>309</v>
      </c>
      <c r="CE89" s="81" t="s">
        <v>309</v>
      </c>
      <c r="CF89" s="81" t="s">
        <v>309</v>
      </c>
      <c r="CG89" s="81" t="s">
        <v>309</v>
      </c>
      <c r="CH89" s="81" t="s">
        <v>309</v>
      </c>
      <c r="CI89" s="29">
        <v>-1.1100000000000001</v>
      </c>
      <c r="CJ89" s="29">
        <v>0.31</v>
      </c>
      <c r="CK89" s="29">
        <v>-0.46</v>
      </c>
      <c r="CL89" s="29">
        <v>-0.27</v>
      </c>
      <c r="CM89" s="29">
        <v>0</v>
      </c>
      <c r="CN89" s="29">
        <v>-0.14000000000000001</v>
      </c>
      <c r="CO89" s="29">
        <v>0.31</v>
      </c>
      <c r="CP89" s="29">
        <v>-7.0000000000000007E-2</v>
      </c>
      <c r="CQ89" s="29">
        <v>-1.17</v>
      </c>
      <c r="CR89" s="29">
        <v>0.14000000000000001</v>
      </c>
      <c r="CS89" s="29">
        <v>0</v>
      </c>
      <c r="CT89" s="29">
        <v>0.34</v>
      </c>
      <c r="CU89" s="29">
        <v>-1.47</v>
      </c>
      <c r="CV89" s="29">
        <v>-0.23</v>
      </c>
      <c r="CW89" s="29">
        <v>1.45</v>
      </c>
      <c r="CX89" s="29">
        <v>-0.69</v>
      </c>
      <c r="CY89" s="29">
        <v>0.03</v>
      </c>
      <c r="CZ89" s="29">
        <v>0.04</v>
      </c>
      <c r="DA89" s="29">
        <v>-0.03</v>
      </c>
      <c r="DB89" s="29">
        <v>-0.81</v>
      </c>
      <c r="DC89" s="29">
        <v>0.2</v>
      </c>
      <c r="DD89" s="29">
        <v>0.91</v>
      </c>
      <c r="DE89" s="29">
        <v>0.16</v>
      </c>
      <c r="DF89" s="29">
        <v>0.5</v>
      </c>
      <c r="DG89" s="29">
        <v>0.26</v>
      </c>
      <c r="DH89" s="29">
        <v>0.45</v>
      </c>
      <c r="DI89" s="29">
        <v>7.0000000000000007E-2</v>
      </c>
      <c r="DJ89" s="29">
        <v>-0.13</v>
      </c>
      <c r="DK89" s="29">
        <v>-0.27</v>
      </c>
      <c r="DL89" s="29">
        <v>1.62</v>
      </c>
      <c r="DM89" s="29">
        <v>0.77</v>
      </c>
      <c r="DN89" s="29">
        <v>0.7</v>
      </c>
      <c r="DO89" s="29">
        <v>0.96</v>
      </c>
      <c r="DP89" s="29">
        <v>0.32</v>
      </c>
      <c r="DQ89" s="29">
        <v>0.94</v>
      </c>
      <c r="DR89" s="29">
        <v>1.37</v>
      </c>
      <c r="DS89" s="29">
        <v>-0.56000000000000005</v>
      </c>
      <c r="DT89" s="29">
        <v>1.1299999999999999</v>
      </c>
      <c r="DU89" s="29">
        <v>-7.0000000000000007E-2</v>
      </c>
      <c r="DV89" s="29">
        <v>0.28999999999999998</v>
      </c>
      <c r="DW89" s="29">
        <v>1.2</v>
      </c>
      <c r="DX89" s="29">
        <v>1.67</v>
      </c>
      <c r="DY89" s="29">
        <v>0.98</v>
      </c>
      <c r="DZ89" s="29">
        <v>2.4</v>
      </c>
      <c r="EA89" s="29">
        <v>1.1299999999999999</v>
      </c>
      <c r="EB89" s="29">
        <v>1.23</v>
      </c>
      <c r="EC89" s="29">
        <v>1</v>
      </c>
      <c r="ED89" s="29">
        <v>0.65</v>
      </c>
      <c r="EE89" s="29">
        <v>-0.05</v>
      </c>
      <c r="EF89" s="29">
        <v>1.1200000000000001</v>
      </c>
      <c r="EG89" s="29">
        <v>1.42</v>
      </c>
      <c r="EH89" s="29">
        <v>0.49</v>
      </c>
      <c r="EI89" s="29">
        <v>0.57999999999999996</v>
      </c>
      <c r="EJ89" s="29">
        <v>0.55000000000000004</v>
      </c>
      <c r="EK89" s="29">
        <v>0.27</v>
      </c>
      <c r="EL89" s="29">
        <v>-7.0000000000000007E-2</v>
      </c>
      <c r="EM89" s="29">
        <v>0.1</v>
      </c>
      <c r="EN89" s="29">
        <v>0.14000000000000001</v>
      </c>
      <c r="EO89" s="29">
        <v>0.74</v>
      </c>
      <c r="EP89" s="29">
        <v>-0.08</v>
      </c>
      <c r="EQ89" s="29">
        <v>1.01</v>
      </c>
      <c r="ER89" s="29">
        <v>0.26</v>
      </c>
      <c r="ES89" s="29">
        <v>0.22</v>
      </c>
      <c r="ET89" s="29">
        <v>0.23</v>
      </c>
      <c r="EU89" s="29">
        <v>0.36</v>
      </c>
      <c r="EV89" s="29">
        <v>0.49</v>
      </c>
      <c r="EW89" s="29">
        <v>0.53</v>
      </c>
      <c r="EX89" s="29">
        <v>0.28000000000000003</v>
      </c>
      <c r="EY89" s="29">
        <v>0.6</v>
      </c>
      <c r="EZ89" s="29">
        <v>2.0699999999999998</v>
      </c>
      <c r="FA89" s="29">
        <v>1.39</v>
      </c>
      <c r="FB89" s="29">
        <v>0</v>
      </c>
      <c r="FC89" s="29">
        <v>0.7</v>
      </c>
      <c r="FD89" s="29">
        <v>2.89</v>
      </c>
      <c r="FE89" s="29">
        <v>0.84</v>
      </c>
      <c r="FF89" s="29">
        <v>0.77</v>
      </c>
      <c r="FG89" s="29">
        <v>0.33</v>
      </c>
      <c r="FH89" s="29">
        <v>0.25</v>
      </c>
      <c r="FI89" s="29">
        <v>-0.45</v>
      </c>
      <c r="FJ89" s="29">
        <v>-1.26</v>
      </c>
      <c r="FK89" s="29">
        <v>-1.24</v>
      </c>
      <c r="FL89" s="29">
        <v>7.0000000000000007E-2</v>
      </c>
      <c r="FM89" s="29">
        <v>-0.41</v>
      </c>
      <c r="FN89" s="29">
        <v>-0.26</v>
      </c>
      <c r="FO89" s="29">
        <v>-0.48</v>
      </c>
      <c r="FP89" s="29">
        <v>-0.28999999999999998</v>
      </c>
      <c r="FQ89" s="29">
        <v>0.56999999999999995</v>
      </c>
      <c r="FR89" s="29">
        <v>-0.82</v>
      </c>
      <c r="FS89" s="29">
        <v>-1.87</v>
      </c>
      <c r="FT89" s="29">
        <v>-0.99</v>
      </c>
      <c r="FU89" s="29">
        <v>-0.76</v>
      </c>
      <c r="FV89" s="29">
        <v>-0.67</v>
      </c>
      <c r="FW89" s="29">
        <v>-0.42</v>
      </c>
      <c r="FX89" s="29">
        <v>-0.42</v>
      </c>
      <c r="FY89" s="29">
        <v>-0.42</v>
      </c>
      <c r="FZ89" s="29">
        <v>-0.42</v>
      </c>
      <c r="GA89" s="29">
        <v>-0.42</v>
      </c>
      <c r="GB89" s="29">
        <v>-0.42</v>
      </c>
      <c r="GC89" s="29">
        <v>-0.42</v>
      </c>
      <c r="GD89" s="29">
        <v>-0.42</v>
      </c>
      <c r="GE89" s="29">
        <v>-0.42</v>
      </c>
      <c r="GF89" s="29">
        <v>-0.42</v>
      </c>
      <c r="GG89" s="29">
        <v>-0.42</v>
      </c>
      <c r="GH89" s="29">
        <v>-0.42</v>
      </c>
      <c r="GI89" s="29">
        <v>-0.42</v>
      </c>
      <c r="GJ89" s="29">
        <v>-0.42</v>
      </c>
      <c r="GK89" s="29">
        <v>-0.42</v>
      </c>
      <c r="GL89" s="29">
        <v>-0.42</v>
      </c>
      <c r="GM89" s="29">
        <v>-0.42</v>
      </c>
      <c r="GN89" s="29">
        <v>-0.42</v>
      </c>
      <c r="GO89" s="29">
        <v>-0.42</v>
      </c>
      <c r="GP89" s="29">
        <v>-0.42</v>
      </c>
      <c r="GQ89" s="29">
        <v>-0.42</v>
      </c>
      <c r="GR89" s="29">
        <v>-0.42</v>
      </c>
      <c r="GS89" s="29">
        <v>-0.42</v>
      </c>
      <c r="GT89" s="29">
        <v>-0.42</v>
      </c>
      <c r="GU89" s="29">
        <v>-0.42</v>
      </c>
      <c r="GV89" s="29">
        <v>-0.42</v>
      </c>
    </row>
    <row r="90" spans="1:204">
      <c r="B90" s="26" t="s">
        <v>235</v>
      </c>
      <c r="C90" s="81" t="s">
        <v>309</v>
      </c>
      <c r="D90" s="81" t="s">
        <v>309</v>
      </c>
      <c r="E90" s="81" t="s">
        <v>309</v>
      </c>
      <c r="F90" s="81" t="s">
        <v>309</v>
      </c>
      <c r="G90" s="81" t="s">
        <v>309</v>
      </c>
      <c r="H90" s="81" t="s">
        <v>309</v>
      </c>
      <c r="I90" s="81" t="s">
        <v>309</v>
      </c>
      <c r="J90" s="81" t="s">
        <v>309</v>
      </c>
      <c r="K90" s="81" t="s">
        <v>309</v>
      </c>
      <c r="L90" s="81" t="s">
        <v>309</v>
      </c>
      <c r="M90" s="81" t="s">
        <v>309</v>
      </c>
      <c r="N90" s="81" t="s">
        <v>309</v>
      </c>
      <c r="O90" s="81" t="s">
        <v>309</v>
      </c>
      <c r="P90" s="81" t="s">
        <v>309</v>
      </c>
      <c r="Q90" s="81" t="s">
        <v>309</v>
      </c>
      <c r="R90" s="81" t="s">
        <v>309</v>
      </c>
      <c r="S90" s="81" t="s">
        <v>309</v>
      </c>
      <c r="T90" s="81" t="s">
        <v>309</v>
      </c>
      <c r="U90" s="81" t="s">
        <v>309</v>
      </c>
      <c r="V90" s="81" t="s">
        <v>309</v>
      </c>
      <c r="W90" s="10">
        <v>0.63118173164866997</v>
      </c>
      <c r="X90" s="10">
        <v>0.9215228104014398</v>
      </c>
      <c r="Y90" s="10">
        <v>1.6105236920128281</v>
      </c>
      <c r="Z90" s="10">
        <v>1.92505745713429</v>
      </c>
      <c r="AA90" s="10">
        <v>1.9822243500918699</v>
      </c>
      <c r="AB90" s="10">
        <v>1.3892469210444365</v>
      </c>
      <c r="AC90" s="10">
        <v>0.62372357693981073</v>
      </c>
      <c r="AD90" s="10">
        <v>0.22157673115496629</v>
      </c>
      <c r="AE90" s="10">
        <v>-0.15706946303713501</v>
      </c>
      <c r="AF90" s="10">
        <v>0.19243475141177377</v>
      </c>
      <c r="AG90" s="10">
        <v>0.32162096756898328</v>
      </c>
      <c r="AH90" s="10">
        <v>0.27539448469138911</v>
      </c>
      <c r="AI90" s="10">
        <v>0.21030677957139285</v>
      </c>
      <c r="AJ90" s="10">
        <v>0.57801488117631006</v>
      </c>
      <c r="AK90" s="10">
        <v>0.64038217216507431</v>
      </c>
      <c r="AL90" s="10">
        <v>0.77723181952128317</v>
      </c>
      <c r="AM90" s="10">
        <v>0.47893416739725492</v>
      </c>
      <c r="AN90" s="10">
        <v>4.6471980063004223E-2</v>
      </c>
      <c r="AO90" s="10">
        <v>-0.12653054598871952</v>
      </c>
      <c r="AP90" s="10">
        <v>-0.14729586596154301</v>
      </c>
      <c r="AQ90" s="10">
        <v>0.46432243628792524</v>
      </c>
      <c r="AR90" s="10">
        <v>0.47238945960160206</v>
      </c>
      <c r="AS90" s="10">
        <v>0.37924402989214934</v>
      </c>
      <c r="AT90" s="10">
        <v>0.370029363566097</v>
      </c>
      <c r="AU90" s="10">
        <v>0.16738621960250799</v>
      </c>
      <c r="AV90" s="10">
        <v>0.18006510997258202</v>
      </c>
      <c r="AW90" s="10">
        <v>0.21411093613684473</v>
      </c>
      <c r="AX90" s="10">
        <v>0.35772440527796623</v>
      </c>
      <c r="AY90" s="10">
        <v>0.28889440175170245</v>
      </c>
      <c r="AZ90" s="10">
        <v>0.45850690787566495</v>
      </c>
      <c r="BA90" s="10">
        <v>0.92846960672042578</v>
      </c>
      <c r="BB90" s="10">
        <v>1.3021872449582799</v>
      </c>
      <c r="BC90" s="10">
        <v>1.7182841782221052</v>
      </c>
      <c r="BD90" s="10">
        <v>1.9020992532438674</v>
      </c>
      <c r="BE90" s="10">
        <v>2.1362717562150975</v>
      </c>
      <c r="BF90" s="10">
        <v>1.3824262891321508</v>
      </c>
      <c r="BG90" s="10">
        <v>1.2314799465731081</v>
      </c>
      <c r="BH90" s="10">
        <v>1.2957117942334482</v>
      </c>
      <c r="BI90" s="10">
        <v>0.9717799508211632</v>
      </c>
      <c r="BJ90" s="10">
        <v>1.5734318242295675</v>
      </c>
      <c r="BK90" s="10">
        <v>1.3725594459859094</v>
      </c>
      <c r="BL90" s="10">
        <v>1.5021464014289818</v>
      </c>
      <c r="BM90" s="10">
        <v>1.9112677581603368</v>
      </c>
      <c r="BN90" s="10">
        <v>1.4793409182309563</v>
      </c>
      <c r="BO90" s="10">
        <v>1.6764604348441718</v>
      </c>
      <c r="BP90" s="10">
        <v>1.6411444341848291</v>
      </c>
      <c r="BQ90" s="10">
        <v>1.6623420667628117</v>
      </c>
      <c r="BR90" s="10">
        <v>1.5812186356625977</v>
      </c>
      <c r="BS90" s="10">
        <v>1.5151799091779303</v>
      </c>
      <c r="BT90" s="10">
        <v>0.99294775292904369</v>
      </c>
      <c r="BU90" s="10">
        <v>0.33254503091410015</v>
      </c>
      <c r="BV90" s="10">
        <v>0.7417281601303799</v>
      </c>
      <c r="BW90" s="10">
        <v>0.33961699709405113</v>
      </c>
      <c r="BX90" s="10">
        <v>0.49275556192686065</v>
      </c>
      <c r="BY90" s="10">
        <v>0.61413954322145581</v>
      </c>
      <c r="BZ90" s="10">
        <v>0.81615262532779576</v>
      </c>
      <c r="CA90" s="10">
        <v>0.91275346493175702</v>
      </c>
      <c r="CB90" s="10">
        <v>1.0121896012768814</v>
      </c>
      <c r="CC90" s="10">
        <v>1.1665687617649074</v>
      </c>
      <c r="CD90" s="10">
        <v>0.86373029048961758</v>
      </c>
      <c r="CE90" s="10">
        <v>1.2949209220726701</v>
      </c>
      <c r="CF90" s="10">
        <v>1.15537132555559</v>
      </c>
      <c r="CG90" s="10">
        <v>1.0207754797882229</v>
      </c>
      <c r="CH90" s="10">
        <v>1.1252314908325602</v>
      </c>
      <c r="CI90" s="10">
        <v>1.0999809592750154</v>
      </c>
      <c r="CJ90" s="10">
        <v>1.3060430435024752</v>
      </c>
      <c r="CK90" s="10">
        <v>1.3333608295187691</v>
      </c>
      <c r="CL90" s="10">
        <v>1.2362932001656042</v>
      </c>
      <c r="CM90" s="10">
        <v>1.4418595439509017</v>
      </c>
      <c r="CN90" s="10">
        <v>1.3291482021698817</v>
      </c>
      <c r="CO90" s="10">
        <v>1.5307344918273125</v>
      </c>
      <c r="CP90" s="10">
        <v>1.3549420927270988</v>
      </c>
      <c r="CQ90" s="10">
        <v>0.73306504061338895</v>
      </c>
      <c r="CR90" s="10">
        <v>0.5851306309565445</v>
      </c>
      <c r="CS90" s="10">
        <v>0.27694177849141177</v>
      </c>
      <c r="CT90" s="10">
        <v>0.29533931748280051</v>
      </c>
      <c r="CU90" s="10">
        <v>0.11504136192008624</v>
      </c>
      <c r="CV90" s="10">
        <v>0.16852316686706373</v>
      </c>
      <c r="CW90" s="10">
        <v>0.43351966011649151</v>
      </c>
      <c r="CX90" s="10">
        <v>0.32461745018676336</v>
      </c>
      <c r="CY90" s="10">
        <v>0.71384071811996341</v>
      </c>
      <c r="CZ90" s="10">
        <v>0.65545923186991317</v>
      </c>
      <c r="DA90" s="10">
        <v>0.37509944823659841</v>
      </c>
      <c r="DB90" s="10">
        <v>0.22012196943625753</v>
      </c>
      <c r="DC90" s="10">
        <v>7.460035601362075E-2</v>
      </c>
      <c r="DD90" s="10">
        <v>0.25605302623364545</v>
      </c>
      <c r="DE90" s="10">
        <v>0.14699253692516173</v>
      </c>
      <c r="DF90" s="10">
        <v>0.44590082920633922</v>
      </c>
      <c r="DG90" s="10">
        <v>0.40301737828578221</v>
      </c>
      <c r="DH90" s="10">
        <v>0.22962482277662352</v>
      </c>
      <c r="DI90" s="10">
        <v>0.31072277681610827</v>
      </c>
      <c r="DJ90" s="10">
        <v>0.23392556410555054</v>
      </c>
      <c r="DK90" s="10">
        <v>0.156539936408509</v>
      </c>
      <c r="DL90" s="10">
        <v>0.41096147885829026</v>
      </c>
      <c r="DM90" s="10">
        <v>0.56594345538797031</v>
      </c>
      <c r="DN90" s="10">
        <v>0.70248336207523254</v>
      </c>
      <c r="DO90" s="10">
        <v>0.95844389157974352</v>
      </c>
      <c r="DP90" s="10">
        <v>0.69016762507468132</v>
      </c>
      <c r="DQ90" s="10">
        <v>0.7685123553545925</v>
      </c>
      <c r="DR90" s="10">
        <v>0.90665807348117944</v>
      </c>
      <c r="DS90" s="10">
        <v>0.56841606474835327</v>
      </c>
      <c r="DT90" s="10">
        <v>0.72321394597771549</v>
      </c>
      <c r="DU90" s="10">
        <v>0.52684628726029903</v>
      </c>
      <c r="DV90" s="10">
        <v>0.31071015578324201</v>
      </c>
      <c r="DW90" s="10">
        <v>0.87956125831742649</v>
      </c>
      <c r="DX90" s="10">
        <v>1.1254147270765065</v>
      </c>
      <c r="DY90" s="10">
        <v>1.357953040343973</v>
      </c>
      <c r="DZ90" s="10">
        <v>1.9943078011991724</v>
      </c>
      <c r="EA90" s="10">
        <v>2.4849455677227099</v>
      </c>
      <c r="EB90" s="10">
        <v>2.7338397188532326</v>
      </c>
      <c r="EC90" s="10">
        <v>3.0766964091553772</v>
      </c>
      <c r="ED90" s="10">
        <v>2.8776572965884446</v>
      </c>
      <c r="EE90" s="10">
        <v>2.2966376524284975</v>
      </c>
      <c r="EF90" s="10">
        <v>2.1856532710138676</v>
      </c>
      <c r="EG90" s="10">
        <v>1.85231155340678</v>
      </c>
      <c r="EH90" s="10">
        <v>1.604744153585355</v>
      </c>
      <c r="EI90" s="10">
        <v>1.5506067859832551</v>
      </c>
      <c r="EJ90" s="10">
        <v>1.2123136502013803</v>
      </c>
      <c r="EK90" s="10">
        <v>1.1478783694155346</v>
      </c>
      <c r="EL90" s="10">
        <v>0.89561366679675969</v>
      </c>
      <c r="EM90" s="10">
        <v>0.70270455490695827</v>
      </c>
      <c r="EN90" s="10">
        <v>0.39501680493674018</v>
      </c>
      <c r="EO90" s="10">
        <v>0.31778691527121095</v>
      </c>
      <c r="EP90" s="10">
        <v>0.17027787538657024</v>
      </c>
      <c r="EQ90" s="10">
        <v>0.3232416657851882</v>
      </c>
      <c r="ER90" s="10">
        <v>0.37671983382247626</v>
      </c>
      <c r="ES90" s="10">
        <v>0.306725981599272</v>
      </c>
      <c r="ET90" s="10">
        <v>0.65794655089550502</v>
      </c>
      <c r="EU90" s="10">
        <v>0.50406079758087707</v>
      </c>
      <c r="EV90" s="10">
        <v>0.59788983794691952</v>
      </c>
      <c r="EW90" s="10">
        <v>0.68159972199005558</v>
      </c>
      <c r="EX90" s="10">
        <v>0.62102586724639752</v>
      </c>
      <c r="EY90" s="10">
        <v>0.65858604349496996</v>
      </c>
      <c r="EZ90" s="10">
        <v>1.0441696915988326</v>
      </c>
      <c r="FA90" s="10">
        <v>1.1561817590678205</v>
      </c>
      <c r="FB90" s="10">
        <v>1.3518385227291485</v>
      </c>
      <c r="FC90" s="10">
        <v>2.2746958401703301</v>
      </c>
      <c r="FD90" s="10">
        <v>2.8736112737676027</v>
      </c>
      <c r="FE90" s="10">
        <v>3.2592803733958675</v>
      </c>
      <c r="FF90" s="10">
        <v>3.2532782951267727</v>
      </c>
      <c r="FG90" s="10">
        <v>2.7071902386408002</v>
      </c>
      <c r="FH90" s="10">
        <v>1.8982935753609</v>
      </c>
      <c r="FI90" s="10">
        <v>1.2902046139206225</v>
      </c>
      <c r="FJ90" s="10">
        <v>0.76421862857261424</v>
      </c>
      <c r="FK90" s="10">
        <v>-0.20177394077731575</v>
      </c>
      <c r="FL90" s="10">
        <v>-0.69612948226783389</v>
      </c>
      <c r="FM90" s="10">
        <v>-1.063940366200804</v>
      </c>
      <c r="FN90" s="10">
        <v>-1.1348006711832312</v>
      </c>
      <c r="FO90" s="10">
        <v>-0.92128745323761119</v>
      </c>
      <c r="FP90" s="10">
        <v>-0.82529494934432424</v>
      </c>
      <c r="FQ90" s="10">
        <v>-0.40107635934239222</v>
      </c>
      <c r="FR90" s="10">
        <v>-0.49826515301160174</v>
      </c>
      <c r="FS90" s="10">
        <v>-0.6114963500167867</v>
      </c>
      <c r="FT90" s="10">
        <v>-0.7741626434917942</v>
      </c>
      <c r="FU90" s="10">
        <v>-0.88899383688846356</v>
      </c>
      <c r="FV90" s="10">
        <v>-0.8838917510835036</v>
      </c>
      <c r="FW90" s="10">
        <v>-0.54664438581226349</v>
      </c>
      <c r="FX90" s="10">
        <v>-0.18055813466532772</v>
      </c>
      <c r="FY90" s="10">
        <v>-0.18055813466532772</v>
      </c>
      <c r="FZ90" s="10">
        <v>-0.18055813466532772</v>
      </c>
      <c r="GA90" s="10">
        <v>-0.18055813466532772</v>
      </c>
      <c r="GB90" s="10">
        <v>-0.18055813466532772</v>
      </c>
      <c r="GC90" s="10">
        <v>-0.18055813466532772</v>
      </c>
      <c r="GD90" s="10">
        <v>-0.18055813466532772</v>
      </c>
      <c r="GE90" s="10">
        <v>-0.18055813466532772</v>
      </c>
      <c r="GF90" s="10">
        <v>-0.18055813466532772</v>
      </c>
      <c r="GG90" s="10">
        <v>-0.18055813466532772</v>
      </c>
      <c r="GH90" s="10">
        <v>-0.18055813466532772</v>
      </c>
      <c r="GI90" s="10">
        <v>-0.18055813466532772</v>
      </c>
      <c r="GJ90" s="10">
        <v>-0.18055813466532772</v>
      </c>
      <c r="GK90" s="10">
        <v>-0.18055813466532772</v>
      </c>
      <c r="GL90" s="10">
        <v>-0.18055813466532772</v>
      </c>
      <c r="GM90" s="10">
        <v>-0.18055813466532772</v>
      </c>
      <c r="GN90" s="10">
        <v>-0.18055813466532772</v>
      </c>
      <c r="GO90" s="10">
        <v>-0.18055813466532772</v>
      </c>
      <c r="GP90" s="10">
        <v>-0.18055813466532772</v>
      </c>
      <c r="GQ90" s="10">
        <v>-0.18055813466532772</v>
      </c>
      <c r="GR90" s="10">
        <v>-0.18055813466532772</v>
      </c>
      <c r="GS90" s="10">
        <v>-0.18055813466532772</v>
      </c>
      <c r="GT90" s="10">
        <v>-0.18055813466532772</v>
      </c>
      <c r="GU90" s="10">
        <v>-0.18055813466532772</v>
      </c>
      <c r="GV90" s="10">
        <v>-0.18055813466532772</v>
      </c>
    </row>
    <row r="91" spans="1:204">
      <c r="B91" s="28" t="s">
        <v>340</v>
      </c>
      <c r="C91" s="81" t="e">
        <f>C90-C88</f>
        <v>#VALUE!</v>
      </c>
      <c r="D91" s="81" t="e">
        <f t="shared" ref="D91:BO91" si="134">D90-D88</f>
        <v>#VALUE!</v>
      </c>
      <c r="E91" s="81" t="e">
        <f t="shared" si="134"/>
        <v>#VALUE!</v>
      </c>
      <c r="F91" s="81" t="e">
        <f t="shared" si="134"/>
        <v>#VALUE!</v>
      </c>
      <c r="G91" s="81" t="e">
        <f t="shared" si="134"/>
        <v>#VALUE!</v>
      </c>
      <c r="H91" s="81" t="e">
        <f t="shared" si="134"/>
        <v>#VALUE!</v>
      </c>
      <c r="I91" s="81" t="e">
        <f t="shared" si="134"/>
        <v>#VALUE!</v>
      </c>
      <c r="J91" s="81" t="e">
        <f t="shared" si="134"/>
        <v>#VALUE!</v>
      </c>
      <c r="K91" s="81" t="e">
        <f t="shared" si="134"/>
        <v>#VALUE!</v>
      </c>
      <c r="L91" s="81" t="e">
        <f t="shared" si="134"/>
        <v>#VALUE!</v>
      </c>
      <c r="M91" s="81" t="e">
        <f t="shared" si="134"/>
        <v>#VALUE!</v>
      </c>
      <c r="N91" s="81" t="e">
        <f t="shared" si="134"/>
        <v>#VALUE!</v>
      </c>
      <c r="O91" s="81" t="e">
        <f t="shared" si="134"/>
        <v>#VALUE!</v>
      </c>
      <c r="P91" s="81" t="e">
        <f t="shared" si="134"/>
        <v>#VALUE!</v>
      </c>
      <c r="Q91" s="81" t="e">
        <f t="shared" si="134"/>
        <v>#VALUE!</v>
      </c>
      <c r="R91" s="81" t="e">
        <f t="shared" si="134"/>
        <v>#VALUE!</v>
      </c>
      <c r="S91" s="81" t="e">
        <f t="shared" si="134"/>
        <v>#VALUE!</v>
      </c>
      <c r="T91" s="81" t="e">
        <f t="shared" si="134"/>
        <v>#VALUE!</v>
      </c>
      <c r="U91" s="81" t="e">
        <f t="shared" si="134"/>
        <v>#VALUE!</v>
      </c>
      <c r="V91" s="81" t="e">
        <f t="shared" si="134"/>
        <v>#VALUE!</v>
      </c>
      <c r="W91" s="81" t="e">
        <f t="shared" si="134"/>
        <v>#VALUE!</v>
      </c>
      <c r="X91" s="81" t="e">
        <f t="shared" si="134"/>
        <v>#VALUE!</v>
      </c>
      <c r="Y91" s="81" t="e">
        <f t="shared" si="134"/>
        <v>#VALUE!</v>
      </c>
      <c r="Z91" s="81" t="e">
        <f t="shared" si="134"/>
        <v>#VALUE!</v>
      </c>
      <c r="AA91" s="81" t="e">
        <f t="shared" si="134"/>
        <v>#VALUE!</v>
      </c>
      <c r="AB91" s="81" t="e">
        <f t="shared" si="134"/>
        <v>#VALUE!</v>
      </c>
      <c r="AC91" s="81" t="e">
        <f t="shared" si="134"/>
        <v>#VALUE!</v>
      </c>
      <c r="AD91" s="81" t="e">
        <f t="shared" si="134"/>
        <v>#VALUE!</v>
      </c>
      <c r="AE91" s="81" t="e">
        <f t="shared" si="134"/>
        <v>#VALUE!</v>
      </c>
      <c r="AF91" s="81" t="e">
        <f t="shared" si="134"/>
        <v>#VALUE!</v>
      </c>
      <c r="AG91" s="81" t="e">
        <f t="shared" si="134"/>
        <v>#VALUE!</v>
      </c>
      <c r="AH91" s="81" t="e">
        <f t="shared" si="134"/>
        <v>#VALUE!</v>
      </c>
      <c r="AI91" s="81" t="e">
        <f t="shared" si="134"/>
        <v>#VALUE!</v>
      </c>
      <c r="AJ91" s="81" t="e">
        <f t="shared" si="134"/>
        <v>#VALUE!</v>
      </c>
      <c r="AK91" s="81" t="e">
        <f t="shared" si="134"/>
        <v>#VALUE!</v>
      </c>
      <c r="AL91" s="81" t="e">
        <f t="shared" si="134"/>
        <v>#VALUE!</v>
      </c>
      <c r="AM91" s="81" t="e">
        <f t="shared" si="134"/>
        <v>#VALUE!</v>
      </c>
      <c r="AN91" s="81" t="e">
        <f t="shared" si="134"/>
        <v>#VALUE!</v>
      </c>
      <c r="AO91" s="81" t="e">
        <f t="shared" si="134"/>
        <v>#VALUE!</v>
      </c>
      <c r="AP91" s="81" t="e">
        <f t="shared" si="134"/>
        <v>#VALUE!</v>
      </c>
      <c r="AQ91" s="81" t="e">
        <f t="shared" si="134"/>
        <v>#VALUE!</v>
      </c>
      <c r="AR91" s="81" t="e">
        <f t="shared" si="134"/>
        <v>#VALUE!</v>
      </c>
      <c r="AS91" s="81" t="e">
        <f t="shared" si="134"/>
        <v>#VALUE!</v>
      </c>
      <c r="AT91" s="81" t="e">
        <f t="shared" si="134"/>
        <v>#VALUE!</v>
      </c>
      <c r="AU91" s="81" t="e">
        <f t="shared" si="134"/>
        <v>#VALUE!</v>
      </c>
      <c r="AV91" s="81" t="e">
        <f t="shared" si="134"/>
        <v>#VALUE!</v>
      </c>
      <c r="AW91" s="81" t="e">
        <f t="shared" si="134"/>
        <v>#VALUE!</v>
      </c>
      <c r="AX91" s="81" t="e">
        <f t="shared" si="134"/>
        <v>#VALUE!</v>
      </c>
      <c r="AY91" s="81" t="e">
        <f t="shared" si="134"/>
        <v>#VALUE!</v>
      </c>
      <c r="AZ91" s="81" t="e">
        <f t="shared" si="134"/>
        <v>#VALUE!</v>
      </c>
      <c r="BA91" s="81" t="e">
        <f t="shared" si="134"/>
        <v>#VALUE!</v>
      </c>
      <c r="BB91" s="81" t="e">
        <f t="shared" si="134"/>
        <v>#VALUE!</v>
      </c>
      <c r="BC91" s="81" t="e">
        <f t="shared" si="134"/>
        <v>#VALUE!</v>
      </c>
      <c r="BD91" s="81" t="e">
        <f t="shared" si="134"/>
        <v>#VALUE!</v>
      </c>
      <c r="BE91" s="81" t="e">
        <f t="shared" si="134"/>
        <v>#VALUE!</v>
      </c>
      <c r="BF91" s="81" t="e">
        <f t="shared" si="134"/>
        <v>#VALUE!</v>
      </c>
      <c r="BG91" s="81" t="e">
        <f t="shared" si="134"/>
        <v>#VALUE!</v>
      </c>
      <c r="BH91" s="81" t="e">
        <f t="shared" si="134"/>
        <v>#VALUE!</v>
      </c>
      <c r="BI91" s="81" t="e">
        <f t="shared" si="134"/>
        <v>#VALUE!</v>
      </c>
      <c r="BJ91" s="81" t="e">
        <f t="shared" si="134"/>
        <v>#VALUE!</v>
      </c>
      <c r="BK91" s="81" t="e">
        <f t="shared" si="134"/>
        <v>#VALUE!</v>
      </c>
      <c r="BL91" s="81" t="e">
        <f t="shared" si="134"/>
        <v>#VALUE!</v>
      </c>
      <c r="BM91" s="81" t="e">
        <f t="shared" si="134"/>
        <v>#VALUE!</v>
      </c>
      <c r="BN91" s="81" t="e">
        <f t="shared" si="134"/>
        <v>#VALUE!</v>
      </c>
      <c r="BO91" s="81" t="e">
        <f t="shared" si="134"/>
        <v>#VALUE!</v>
      </c>
      <c r="BP91" s="81" t="e">
        <f t="shared" ref="BP91:EA91" si="135">BP90-BP88</f>
        <v>#VALUE!</v>
      </c>
      <c r="BQ91" s="81" t="e">
        <f t="shared" si="135"/>
        <v>#VALUE!</v>
      </c>
      <c r="BR91" s="81" t="e">
        <f t="shared" si="135"/>
        <v>#VALUE!</v>
      </c>
      <c r="BS91" s="81" t="e">
        <f t="shared" si="135"/>
        <v>#VALUE!</v>
      </c>
      <c r="BT91" s="81" t="e">
        <f t="shared" si="135"/>
        <v>#VALUE!</v>
      </c>
      <c r="BU91" s="81" t="e">
        <f t="shared" si="135"/>
        <v>#VALUE!</v>
      </c>
      <c r="BV91" s="81" t="e">
        <f t="shared" si="135"/>
        <v>#VALUE!</v>
      </c>
      <c r="BW91" s="81" t="e">
        <f t="shared" si="135"/>
        <v>#VALUE!</v>
      </c>
      <c r="BX91" s="81" t="e">
        <f t="shared" si="135"/>
        <v>#VALUE!</v>
      </c>
      <c r="BY91" s="81" t="e">
        <f t="shared" si="135"/>
        <v>#VALUE!</v>
      </c>
      <c r="BZ91" s="81" t="e">
        <f t="shared" si="135"/>
        <v>#VALUE!</v>
      </c>
      <c r="CA91" s="81" t="e">
        <f t="shared" si="135"/>
        <v>#VALUE!</v>
      </c>
      <c r="CB91" s="81" t="e">
        <f t="shared" si="135"/>
        <v>#VALUE!</v>
      </c>
      <c r="CC91" s="81" t="e">
        <f t="shared" si="135"/>
        <v>#VALUE!</v>
      </c>
      <c r="CD91" s="81" t="e">
        <f t="shared" si="135"/>
        <v>#VALUE!</v>
      </c>
      <c r="CE91" s="81" t="e">
        <f t="shared" si="135"/>
        <v>#VALUE!</v>
      </c>
      <c r="CF91" s="81" t="e">
        <f t="shared" si="135"/>
        <v>#VALUE!</v>
      </c>
      <c r="CG91" s="81" t="e">
        <f t="shared" si="135"/>
        <v>#VALUE!</v>
      </c>
      <c r="CH91" s="81" t="e">
        <f t="shared" si="135"/>
        <v>#VALUE!</v>
      </c>
      <c r="CI91" s="81" t="e">
        <f t="shared" si="135"/>
        <v>#VALUE!</v>
      </c>
      <c r="CJ91" s="81" t="e">
        <f t="shared" si="135"/>
        <v>#VALUE!</v>
      </c>
      <c r="CK91" s="81" t="e">
        <f t="shared" si="135"/>
        <v>#VALUE!</v>
      </c>
      <c r="CL91" s="81" t="e">
        <f t="shared" si="135"/>
        <v>#VALUE!</v>
      </c>
      <c r="CM91" s="81" t="e">
        <f t="shared" si="135"/>
        <v>#VALUE!</v>
      </c>
      <c r="CN91" s="81" t="e">
        <f t="shared" si="135"/>
        <v>#VALUE!</v>
      </c>
      <c r="CO91" s="81" t="e">
        <f t="shared" si="135"/>
        <v>#VALUE!</v>
      </c>
      <c r="CP91" s="81">
        <f t="shared" si="135"/>
        <v>0.30141285260394279</v>
      </c>
      <c r="CQ91" s="81">
        <f t="shared" si="135"/>
        <v>0.27630415820387066</v>
      </c>
      <c r="CR91" s="81">
        <f t="shared" si="135"/>
        <v>0.24849437204649022</v>
      </c>
      <c r="CS91" s="81">
        <f t="shared" si="135"/>
        <v>0.23302210185873368</v>
      </c>
      <c r="CT91" s="81">
        <f t="shared" si="135"/>
        <v>0.28212028183065924</v>
      </c>
      <c r="CU91" s="81">
        <f t="shared" si="135"/>
        <v>0.24321680659786604</v>
      </c>
      <c r="CV91" s="81">
        <f t="shared" si="135"/>
        <v>0.3011175826677982</v>
      </c>
      <c r="CW91" s="81">
        <f t="shared" si="135"/>
        <v>0.34130497891887857</v>
      </c>
      <c r="CX91" s="81">
        <f t="shared" si="135"/>
        <v>0.43980305772656481</v>
      </c>
      <c r="CY91" s="81">
        <f t="shared" si="135"/>
        <v>0.55253230219392235</v>
      </c>
      <c r="CZ91" s="81">
        <f t="shared" si="135"/>
        <v>0.44216640053986145</v>
      </c>
      <c r="DA91" s="81">
        <f t="shared" si="135"/>
        <v>0.44640796984865194</v>
      </c>
      <c r="DB91" s="81">
        <f t="shared" si="135"/>
        <v>0.34833857097114285</v>
      </c>
      <c r="DC91" s="81">
        <f t="shared" si="135"/>
        <v>0.21613131255835444</v>
      </c>
      <c r="DD91" s="81">
        <f t="shared" si="135"/>
        <v>0.23639664670976196</v>
      </c>
      <c r="DE91" s="81">
        <f t="shared" si="135"/>
        <v>0.15164882211791547</v>
      </c>
      <c r="DF91" s="81">
        <f t="shared" si="135"/>
        <v>0.13193361508223983</v>
      </c>
      <c r="DG91" s="81">
        <f t="shared" si="135"/>
        <v>0.18038864350397105</v>
      </c>
      <c r="DH91" s="81">
        <f t="shared" si="135"/>
        <v>0.26040335440722517</v>
      </c>
      <c r="DI91" s="81">
        <f t="shared" si="135"/>
        <v>0.36446058758215216</v>
      </c>
      <c r="DJ91" s="81">
        <f t="shared" si="135"/>
        <v>0.48818548186121552</v>
      </c>
      <c r="DK91" s="81">
        <f t="shared" si="135"/>
        <v>0.57909880082743515</v>
      </c>
      <c r="DL91" s="81">
        <f t="shared" si="135"/>
        <v>0.59846741503784884</v>
      </c>
      <c r="DM91" s="81">
        <f t="shared" si="135"/>
        <v>0.65249419386333629</v>
      </c>
      <c r="DN91" s="81">
        <f t="shared" si="135"/>
        <v>0.64107244217189541</v>
      </c>
      <c r="DO91" s="81">
        <f t="shared" si="135"/>
        <v>0.66130510443742785</v>
      </c>
      <c r="DP91" s="81">
        <f t="shared" si="135"/>
        <v>0.60152367170258159</v>
      </c>
      <c r="DQ91" s="81">
        <f t="shared" si="135"/>
        <v>0.55138558498008861</v>
      </c>
      <c r="DR91" s="81">
        <f t="shared" si="135"/>
        <v>0.52518603136952013</v>
      </c>
      <c r="DS91" s="81">
        <f t="shared" si="135"/>
        <v>0.39879179107729479</v>
      </c>
      <c r="DT91" s="81">
        <f t="shared" si="135"/>
        <v>0.44459913359909942</v>
      </c>
      <c r="DU91" s="81">
        <f t="shared" si="135"/>
        <v>0.46876137042936888</v>
      </c>
      <c r="DV91" s="81">
        <f t="shared" si="135"/>
        <v>0.41980101592443747</v>
      </c>
      <c r="DW91" s="81">
        <f t="shared" si="135"/>
        <v>0.48148836682458618</v>
      </c>
      <c r="DX91" s="81">
        <f t="shared" si="135"/>
        <v>0.51643909817228884</v>
      </c>
      <c r="DY91" s="81">
        <f t="shared" si="135"/>
        <v>0.45509034210642907</v>
      </c>
      <c r="DZ91" s="81">
        <f t="shared" si="135"/>
        <v>0.5916140459245236</v>
      </c>
      <c r="EA91" s="81">
        <f t="shared" si="135"/>
        <v>0.79260205219107061</v>
      </c>
      <c r="EB91" s="81">
        <f t="shared" ref="EB91:GM91" si="136">EB90-EB88</f>
        <v>0.84109005078136034</v>
      </c>
      <c r="EC91" s="81">
        <f t="shared" si="136"/>
        <v>0.95385306147963256</v>
      </c>
      <c r="ED91" s="81">
        <f t="shared" si="136"/>
        <v>0.91305511681244367</v>
      </c>
      <c r="EE91" s="81">
        <f t="shared" si="136"/>
        <v>0.66099175702019286</v>
      </c>
      <c r="EF91" s="81">
        <f t="shared" si="136"/>
        <v>0.55336250797200814</v>
      </c>
      <c r="EG91" s="81">
        <f t="shared" si="136"/>
        <v>0.434820216143887</v>
      </c>
      <c r="EH91" s="81">
        <f t="shared" si="136"/>
        <v>0.30832800376338665</v>
      </c>
      <c r="EI91" s="81">
        <f t="shared" si="136"/>
        <v>0.31694361127374182</v>
      </c>
      <c r="EJ91" s="81">
        <f t="shared" si="136"/>
        <v>0.33263724520384963</v>
      </c>
      <c r="EK91" s="81">
        <f t="shared" si="136"/>
        <v>0.41189626081294506</v>
      </c>
      <c r="EL91" s="81">
        <f t="shared" si="136"/>
        <v>0.48076689784457832</v>
      </c>
      <c r="EM91" s="81">
        <f t="shared" si="136"/>
        <v>0.46464174988157075</v>
      </c>
      <c r="EN91" s="81">
        <f t="shared" si="136"/>
        <v>0.39428008076651039</v>
      </c>
      <c r="EO91" s="81">
        <f t="shared" si="136"/>
        <v>0.33458019360524771</v>
      </c>
      <c r="EP91" s="81">
        <f t="shared" si="136"/>
        <v>0.27799350881285811</v>
      </c>
      <c r="EQ91" s="81">
        <f t="shared" si="136"/>
        <v>0.35442809384406515</v>
      </c>
      <c r="ER91" s="81">
        <f t="shared" si="136"/>
        <v>0.4158078533958241</v>
      </c>
      <c r="ES91" s="81">
        <f t="shared" si="136"/>
        <v>0.4185211615037393</v>
      </c>
      <c r="ET91" s="81">
        <f t="shared" si="136"/>
        <v>0.56350736276767921</v>
      </c>
      <c r="EU91" s="81">
        <f t="shared" si="136"/>
        <v>0.55878127114629506</v>
      </c>
      <c r="EV91" s="81">
        <f t="shared" si="136"/>
        <v>0.51965668450266744</v>
      </c>
      <c r="EW91" s="81">
        <f t="shared" si="136"/>
        <v>0.50521432148732659</v>
      </c>
      <c r="EX91" s="81">
        <f t="shared" si="136"/>
        <v>0.41397780562205155</v>
      </c>
      <c r="EY91" s="81">
        <f t="shared" si="136"/>
        <v>0.28879950478383398</v>
      </c>
      <c r="EZ91" s="81">
        <f t="shared" si="136"/>
        <v>0.22720853403146335</v>
      </c>
      <c r="FA91" s="81">
        <f t="shared" si="136"/>
        <v>3.8146049696148321E-3</v>
      </c>
      <c r="FB91" s="81">
        <f t="shared" si="136"/>
        <v>8.1243383826488103E-2</v>
      </c>
      <c r="FC91" s="81">
        <f t="shared" si="136"/>
        <v>0.49822119959594158</v>
      </c>
      <c r="FD91" s="81">
        <f t="shared" si="136"/>
        <v>0.63890907918171003</v>
      </c>
      <c r="FE91" s="81">
        <f t="shared" si="136"/>
        <v>0.70949353218926614</v>
      </c>
      <c r="FF91" s="81">
        <f t="shared" si="136"/>
        <v>0.40403578619649627</v>
      </c>
      <c r="FG91" s="81">
        <f t="shared" si="136"/>
        <v>0.10702962809553318</v>
      </c>
      <c r="FH91" s="81">
        <f t="shared" si="136"/>
        <v>-3.0227222776283202E-2</v>
      </c>
      <c r="FI91" s="81">
        <f t="shared" si="136"/>
        <v>-8.0188649422464398E-2</v>
      </c>
      <c r="FJ91" s="81">
        <f t="shared" si="136"/>
        <v>-6.5142146635329246E-2</v>
      </c>
      <c r="FK91" s="81">
        <f t="shared" si="136"/>
        <v>-0.24338135616325152</v>
      </c>
      <c r="FL91" s="81">
        <f t="shared" si="136"/>
        <v>-0.27979818357591701</v>
      </c>
      <c r="FM91" s="81">
        <f t="shared" si="136"/>
        <v>-0.1609195316207126</v>
      </c>
      <c r="FN91" s="81">
        <f t="shared" si="136"/>
        <v>-4.7884270691470165E-2</v>
      </c>
      <c r="FO91" s="81">
        <f t="shared" si="136"/>
        <v>5.0085442979908024E-4</v>
      </c>
      <c r="FP91" s="81">
        <f t="shared" si="136"/>
        <v>9.2057143151885623E-2</v>
      </c>
      <c r="FQ91" s="81">
        <f t="shared" si="136"/>
        <v>0.14861712966977153</v>
      </c>
      <c r="FR91" s="81">
        <f t="shared" si="136"/>
        <v>0.21903014746015464</v>
      </c>
      <c r="FS91" s="81">
        <f t="shared" si="136"/>
        <v>0.20126443292264007</v>
      </c>
      <c r="FT91" s="81">
        <f t="shared" si="136"/>
        <v>9.7674330010300237E-2</v>
      </c>
      <c r="FU91" s="81">
        <f t="shared" si="136"/>
        <v>0.15082172551744932</v>
      </c>
      <c r="FV91" s="81">
        <f t="shared" si="136"/>
        <v>7.7543022439314546E-2</v>
      </c>
      <c r="FW91" s="81">
        <f t="shared" si="136"/>
        <v>0.17322301883449642</v>
      </c>
      <c r="FX91" s="81">
        <f t="shared" si="136"/>
        <v>0.35799003381860411</v>
      </c>
      <c r="FY91" s="81">
        <f t="shared" si="136"/>
        <v>0.35799003381860411</v>
      </c>
      <c r="FZ91" s="81">
        <f t="shared" si="136"/>
        <v>0.35799003381860411</v>
      </c>
      <c r="GA91" s="81">
        <f t="shared" si="136"/>
        <v>0.35799003381860411</v>
      </c>
      <c r="GB91" s="81">
        <f t="shared" si="136"/>
        <v>0.35799003381860411</v>
      </c>
      <c r="GC91" s="81">
        <f t="shared" si="136"/>
        <v>0.35799003381860411</v>
      </c>
      <c r="GD91" s="81">
        <f t="shared" si="136"/>
        <v>0.35799003381860411</v>
      </c>
      <c r="GE91" s="81">
        <f t="shared" si="136"/>
        <v>0.35799003381860411</v>
      </c>
      <c r="GF91" s="81">
        <f t="shared" si="136"/>
        <v>0.35799003381860411</v>
      </c>
      <c r="GG91" s="81">
        <f t="shared" si="136"/>
        <v>0.35799003381860411</v>
      </c>
      <c r="GH91" s="81">
        <f t="shared" si="136"/>
        <v>0.35799003381860411</v>
      </c>
      <c r="GI91" s="81">
        <f t="shared" si="136"/>
        <v>0.35799003381860411</v>
      </c>
      <c r="GJ91" s="81">
        <f t="shared" si="136"/>
        <v>0.35799003381860411</v>
      </c>
      <c r="GK91" s="81">
        <f t="shared" si="136"/>
        <v>0.35799003381860411</v>
      </c>
      <c r="GL91" s="81">
        <f t="shared" si="136"/>
        <v>0.35799003381860411</v>
      </c>
      <c r="GM91" s="81">
        <f t="shared" si="136"/>
        <v>0.35799003381860411</v>
      </c>
      <c r="GN91" s="81">
        <f t="shared" ref="GN91:GV91" si="137">GN90-GN88</f>
        <v>0.35799003381860411</v>
      </c>
      <c r="GO91" s="81">
        <f t="shared" si="137"/>
        <v>0.35799003381860411</v>
      </c>
      <c r="GP91" s="81">
        <f t="shared" si="137"/>
        <v>0.35799003381860411</v>
      </c>
      <c r="GQ91" s="81">
        <f t="shared" si="137"/>
        <v>0.35799003381860411</v>
      </c>
      <c r="GR91" s="81">
        <f t="shared" si="137"/>
        <v>0.35799003381860411</v>
      </c>
      <c r="GS91" s="81">
        <f t="shared" si="137"/>
        <v>0.35799003381860411</v>
      </c>
      <c r="GT91" s="81">
        <f t="shared" si="137"/>
        <v>0.35799003381860411</v>
      </c>
      <c r="GU91" s="81">
        <f t="shared" si="137"/>
        <v>0.35799003381860411</v>
      </c>
      <c r="GV91" s="81">
        <f t="shared" si="137"/>
        <v>0.35799003381860411</v>
      </c>
    </row>
    <row r="125" spans="5:5">
      <c r="E125" s="81">
        <f>CORREL(CP25:FX25, CP91:FX91)</f>
        <v>0.52877604281209323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D138"/>
  <sheetViews>
    <sheetView zoomScale="85" zoomScaleNormal="85" workbookViewId="0">
      <pane xSplit="2" ySplit="10" topLeftCell="ED11" activePane="bottomRight" state="frozen"/>
      <selection pane="topRight" activeCell="C1" sqref="C1"/>
      <selection pane="bottomLeft" activeCell="A11" sqref="A11"/>
      <selection pane="bottomRight" activeCell="ED11" sqref="ED11"/>
    </sheetView>
  </sheetViews>
  <sheetFormatPr defaultRowHeight="15"/>
  <cols>
    <col min="1" max="1" width="55.85546875" style="7" customWidth="1"/>
    <col min="2" max="2" width="48.28515625" bestFit="1" customWidth="1"/>
    <col min="3" max="120" width="13.28515625" customWidth="1"/>
    <col min="121" max="134" width="14.140625" customWidth="1"/>
    <col min="135" max="204" width="11" customWidth="1"/>
    <col min="205" max="207" width="11" style="81" customWidth="1"/>
  </cols>
  <sheetData>
    <row r="1" spans="1:238">
      <c r="A1" s="16"/>
      <c r="B1" s="25"/>
      <c r="C1" s="21" t="s">
        <v>161</v>
      </c>
      <c r="D1" s="21" t="s">
        <v>160</v>
      </c>
      <c r="E1" s="21" t="s">
        <v>159</v>
      </c>
      <c r="F1" s="22" t="s">
        <v>158</v>
      </c>
    </row>
    <row r="2" spans="1:238">
      <c r="A2" s="33" t="s">
        <v>233</v>
      </c>
      <c r="B2" s="17" t="s">
        <v>234</v>
      </c>
      <c r="C2" s="34"/>
      <c r="D2" s="34"/>
      <c r="E2" s="34"/>
      <c r="F2" s="35"/>
    </row>
    <row r="3" spans="1:238">
      <c r="A3" s="23" t="s">
        <v>27</v>
      </c>
      <c r="B3" s="17" t="s">
        <v>210</v>
      </c>
      <c r="C3" s="17">
        <v>0.9</v>
      </c>
      <c r="D3" s="17"/>
      <c r="E3" s="17"/>
      <c r="F3" s="18"/>
    </row>
    <row r="4" spans="1:238">
      <c r="A4" s="23" t="s">
        <v>26</v>
      </c>
      <c r="B4" s="17" t="s">
        <v>210</v>
      </c>
      <c r="C4" s="17">
        <v>0.9</v>
      </c>
      <c r="D4" s="17"/>
      <c r="E4" s="17"/>
      <c r="F4" s="18"/>
    </row>
    <row r="5" spans="1:238">
      <c r="A5" s="23" t="s">
        <v>28</v>
      </c>
      <c r="B5" s="17" t="s">
        <v>211</v>
      </c>
      <c r="C5" s="17">
        <v>-0.6</v>
      </c>
      <c r="D5" s="17">
        <v>0.2</v>
      </c>
      <c r="E5" s="17">
        <v>0.2</v>
      </c>
      <c r="F5" s="18">
        <v>0.6</v>
      </c>
    </row>
    <row r="6" spans="1:238" ht="15.75" thickBot="1">
      <c r="A6" s="24" t="s">
        <v>219</v>
      </c>
      <c r="B6" s="19" t="s">
        <v>218</v>
      </c>
      <c r="C6" s="19">
        <v>-0.4</v>
      </c>
      <c r="D6" s="19"/>
      <c r="E6" s="19"/>
      <c r="F6" s="20"/>
    </row>
    <row r="9" spans="1:238">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f>DATE(YEAR(GV9), MONTH(GV9)+3,DAY(GV9))</f>
        <v>44104</v>
      </c>
      <c r="GX9" s="4">
        <f t="shared" ref="GX9:GY9" si="0">DATE(YEAR(GW9), MONTH(GW9)+3,DAY(GW9))</f>
        <v>44195</v>
      </c>
      <c r="GY9" s="4">
        <f t="shared" si="0"/>
        <v>44285</v>
      </c>
      <c r="GZ9" s="4">
        <f t="shared" ref="GZ9:ID9" si="1">DATE(YEAR(GY9), MONTH(GY9)+3,DAY(GY9))</f>
        <v>44377</v>
      </c>
      <c r="HA9" s="4">
        <f t="shared" si="1"/>
        <v>44469</v>
      </c>
      <c r="HB9" s="4">
        <f t="shared" si="1"/>
        <v>44560</v>
      </c>
      <c r="HC9" s="4">
        <f t="shared" si="1"/>
        <v>44650</v>
      </c>
      <c r="HD9" s="4">
        <f t="shared" si="1"/>
        <v>44742</v>
      </c>
      <c r="HE9" s="4">
        <f t="shared" si="1"/>
        <v>44834</v>
      </c>
      <c r="HF9" s="4">
        <f t="shared" si="1"/>
        <v>44925</v>
      </c>
      <c r="HG9" s="4">
        <f t="shared" si="1"/>
        <v>45015</v>
      </c>
      <c r="HH9" s="4">
        <f t="shared" si="1"/>
        <v>45107</v>
      </c>
      <c r="HI9" s="4">
        <f t="shared" si="1"/>
        <v>45199</v>
      </c>
      <c r="HJ9" s="4">
        <f t="shared" si="1"/>
        <v>45290</v>
      </c>
      <c r="HK9" s="4">
        <f t="shared" si="1"/>
        <v>45381</v>
      </c>
      <c r="HL9" s="4">
        <f t="shared" si="1"/>
        <v>45473</v>
      </c>
      <c r="HM9" s="4">
        <f t="shared" si="1"/>
        <v>45565</v>
      </c>
      <c r="HN9" s="4">
        <f t="shared" si="1"/>
        <v>45656</v>
      </c>
      <c r="HO9" s="4">
        <f t="shared" si="1"/>
        <v>45746</v>
      </c>
      <c r="HP9" s="4">
        <f t="shared" si="1"/>
        <v>45838</v>
      </c>
      <c r="HQ9" s="4">
        <f t="shared" si="1"/>
        <v>45930</v>
      </c>
      <c r="HR9" s="4">
        <f t="shared" si="1"/>
        <v>46021</v>
      </c>
      <c r="HS9" s="4">
        <f t="shared" si="1"/>
        <v>46111</v>
      </c>
      <c r="HT9" s="4">
        <f t="shared" si="1"/>
        <v>46203</v>
      </c>
      <c r="HU9" s="4">
        <f t="shared" si="1"/>
        <v>46295</v>
      </c>
      <c r="HV9" s="4">
        <f t="shared" si="1"/>
        <v>46386</v>
      </c>
      <c r="HW9" s="4">
        <f t="shared" si="1"/>
        <v>46476</v>
      </c>
      <c r="HX9" s="4">
        <f t="shared" si="1"/>
        <v>46568</v>
      </c>
      <c r="HY9" s="4">
        <f t="shared" si="1"/>
        <v>46660</v>
      </c>
      <c r="HZ9" s="4">
        <f t="shared" si="1"/>
        <v>46751</v>
      </c>
      <c r="IA9" s="4">
        <f t="shared" si="1"/>
        <v>46842</v>
      </c>
      <c r="IB9" s="4">
        <f t="shared" si="1"/>
        <v>46934</v>
      </c>
      <c r="IC9" s="4">
        <f t="shared" si="1"/>
        <v>47026</v>
      </c>
      <c r="ID9" s="4">
        <f t="shared" si="1"/>
        <v>47117</v>
      </c>
    </row>
    <row r="10" spans="1:238" s="3" customFormat="1">
      <c r="A10" s="11" t="s">
        <v>734</v>
      </c>
      <c r="B10" s="3" t="s">
        <v>338</v>
      </c>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row>
    <row r="11" spans="1:238">
      <c r="A11" s="7" t="s">
        <v>173</v>
      </c>
      <c r="B11" s="83" t="s">
        <v>696</v>
      </c>
      <c r="C11" t="e">
        <f ca="1">INDEX(CBO_quarterly!$B:$XT,MATCH(Calculations_forecast!C$9,CBO_quarterly!$B:$B,0),MATCH(Calculations_forecast!$B11,CBO_quarterly!$B$1:$XT$1,0))</f>
        <v>#N/A</v>
      </c>
      <c r="D11" t="e">
        <f ca="1">INDEX(CBO_quarterly!$B:$XT,MATCH(Calculations_forecast!D$9,CBO_quarterly!$B:$B,0),MATCH(Calculations_forecast!$B11,CBO_quarterly!$B$1:$XT$1,0))</f>
        <v>#N/A</v>
      </c>
      <c r="E11" t="e">
        <f ca="1">INDEX(CBO_quarterly!$B:$XT,MATCH(Calculations_forecast!E$9,CBO_quarterly!$B:$B,0),MATCH(Calculations_forecast!$B11,CBO_quarterly!$B$1:$XT$1,0))</f>
        <v>#N/A</v>
      </c>
      <c r="F11" t="e">
        <f ca="1">INDEX(CBO_quarterly!$B:$XT,MATCH(Calculations_forecast!F$9,CBO_quarterly!$B:$B,0),MATCH(Calculations_forecast!$B11,CBO_quarterly!$B$1:$XT$1,0))</f>
        <v>#N/A</v>
      </c>
      <c r="G11" t="e">
        <f ca="1">INDEX(CBO_quarterly!$B:$XT,MATCH(Calculations_forecast!G$9,CBO_quarterly!$B:$B,0),MATCH(Calculations_forecast!$B11,CBO_quarterly!$B$1:$XT$1,0))</f>
        <v>#N/A</v>
      </c>
      <c r="H11" t="e">
        <f ca="1">INDEX(CBO_quarterly!$B:$XT,MATCH(Calculations_forecast!H$9,CBO_quarterly!$B:$B,0),MATCH(Calculations_forecast!$B11,CBO_quarterly!$B$1:$XT$1,0))</f>
        <v>#N/A</v>
      </c>
      <c r="I11" t="e">
        <f ca="1">INDEX(CBO_quarterly!$B:$XT,MATCH(Calculations_forecast!I$9,CBO_quarterly!$B:$B,0),MATCH(Calculations_forecast!$B11,CBO_quarterly!$B$1:$XT$1,0))</f>
        <v>#N/A</v>
      </c>
      <c r="J11" t="e">
        <f ca="1">INDEX(CBO_quarterly!$B:$XT,MATCH(Calculations_forecast!J$9,CBO_quarterly!$B:$B,0),MATCH(Calculations_forecast!$B11,CBO_quarterly!$B$1:$XT$1,0))</f>
        <v>#N/A</v>
      </c>
      <c r="K11" t="e">
        <f ca="1">INDEX(CBO_quarterly!$B:$XT,MATCH(Calculations_forecast!K$9,CBO_quarterly!$B:$B,0),MATCH(Calculations_forecast!$B11,CBO_quarterly!$B$1:$XT$1,0))</f>
        <v>#N/A</v>
      </c>
      <c r="L11" t="e">
        <f ca="1">INDEX(CBO_quarterly!$B:$XT,MATCH(Calculations_forecast!L$9,CBO_quarterly!$B:$B,0),MATCH(Calculations_forecast!$B11,CBO_quarterly!$B$1:$XT$1,0))</f>
        <v>#N/A</v>
      </c>
      <c r="M11" t="e">
        <f ca="1">INDEX(CBO_quarterly!$B:$XT,MATCH(Calculations_forecast!M$9,CBO_quarterly!$B:$B,0),MATCH(Calculations_forecast!$B11,CBO_quarterly!$B$1:$XT$1,0))</f>
        <v>#N/A</v>
      </c>
      <c r="N11" t="e">
        <f ca="1">INDEX(CBO_quarterly!$B:$XT,MATCH(Calculations_forecast!N$9,CBO_quarterly!$B:$B,0),MATCH(Calculations_forecast!$B11,CBO_quarterly!$B$1:$XT$1,0))</f>
        <v>#N/A</v>
      </c>
      <c r="O11" t="e">
        <f ca="1">INDEX(CBO_quarterly!$B:$XT,MATCH(Calculations_forecast!O$9,CBO_quarterly!$B:$B,0),MATCH(Calculations_forecast!$B11,CBO_quarterly!$B$1:$XT$1,0))</f>
        <v>#N/A</v>
      </c>
      <c r="P11" t="e">
        <f ca="1">INDEX(CBO_quarterly!$B:$XT,MATCH(Calculations_forecast!P$9,CBO_quarterly!$B:$B,0),MATCH(Calculations_forecast!$B11,CBO_quarterly!$B$1:$XT$1,0))</f>
        <v>#N/A</v>
      </c>
      <c r="Q11" t="e">
        <f ca="1">INDEX(CBO_quarterly!$B:$XT,MATCH(Calculations_forecast!Q$9,CBO_quarterly!$B:$B,0),MATCH(Calculations_forecast!$B11,CBO_quarterly!$B$1:$XT$1,0))</f>
        <v>#N/A</v>
      </c>
      <c r="R11" t="e">
        <f ca="1">INDEX(CBO_quarterly!$B:$XT,MATCH(Calculations_forecast!R$9,CBO_quarterly!$B:$B,0),MATCH(Calculations_forecast!$B11,CBO_quarterly!$B$1:$XT$1,0))</f>
        <v>#N/A</v>
      </c>
      <c r="S11" t="e">
        <f ca="1">INDEX(CBO_quarterly!$B:$XT,MATCH(Calculations_forecast!S$9,CBO_quarterly!$B:$B,0),MATCH(Calculations_forecast!$B11,CBO_quarterly!$B$1:$XT$1,0))</f>
        <v>#N/A</v>
      </c>
      <c r="T11" t="e">
        <f ca="1">INDEX(CBO_quarterly!$B:$XT,MATCH(Calculations_forecast!T$9,CBO_quarterly!$B:$B,0),MATCH(Calculations_forecast!$B11,CBO_quarterly!$B$1:$XT$1,0))</f>
        <v>#N/A</v>
      </c>
      <c r="U11" t="e">
        <f ca="1">INDEX(CBO_quarterly!$B:$XT,MATCH(Calculations_forecast!U$9,CBO_quarterly!$B:$B,0),MATCH(Calculations_forecast!$B11,CBO_quarterly!$B$1:$XT$1,0))</f>
        <v>#N/A</v>
      </c>
      <c r="V11" t="e">
        <f ca="1">INDEX(CBO_quarterly!$B:$XT,MATCH(Calculations_forecast!V$9,CBO_quarterly!$B:$B,0),MATCH(Calculations_forecast!$B11,CBO_quarterly!$B$1:$XT$1,0))</f>
        <v>#N/A</v>
      </c>
      <c r="W11" t="e">
        <f ca="1">INDEX(CBO_quarterly!$B:$XT,MATCH(Calculations_forecast!W$9,CBO_quarterly!$B:$B,0),MATCH(Calculations_forecast!$B11,CBO_quarterly!$B$1:$XT$1,0))</f>
        <v>#N/A</v>
      </c>
      <c r="X11" t="e">
        <f ca="1">INDEX(CBO_quarterly!$B:$XT,MATCH(Calculations_forecast!X$9,CBO_quarterly!$B:$B,0),MATCH(Calculations_forecast!$B11,CBO_quarterly!$B$1:$XT$1,0))</f>
        <v>#N/A</v>
      </c>
      <c r="Y11" t="e">
        <f ca="1">INDEX(CBO_quarterly!$B:$XT,MATCH(Calculations_forecast!Y$9,CBO_quarterly!$B:$B,0),MATCH(Calculations_forecast!$B11,CBO_quarterly!$B$1:$XT$1,0))</f>
        <v>#N/A</v>
      </c>
      <c r="Z11" t="e">
        <f ca="1">INDEX(CBO_quarterly!$B:$XT,MATCH(Calculations_forecast!Z$9,CBO_quarterly!$B:$B,0),MATCH(Calculations_forecast!$B11,CBO_quarterly!$B$1:$XT$1,0))</f>
        <v>#N/A</v>
      </c>
      <c r="AA11" t="e">
        <f ca="1">INDEX(CBO_quarterly!$B:$XT,MATCH(Calculations_forecast!AA$9,CBO_quarterly!$B:$B,0),MATCH(Calculations_forecast!$B11,CBO_quarterly!$B$1:$XT$1,0))</f>
        <v>#N/A</v>
      </c>
      <c r="AB11" t="e">
        <f ca="1">INDEX(CBO_quarterly!$B:$XT,MATCH(Calculations_forecast!AB$9,CBO_quarterly!$B:$B,0),MATCH(Calculations_forecast!$B11,CBO_quarterly!$B$1:$XT$1,0))</f>
        <v>#N/A</v>
      </c>
      <c r="AC11" t="e">
        <f ca="1">INDEX(CBO_quarterly!$B:$XT,MATCH(Calculations_forecast!AC$9,CBO_quarterly!$B:$B,0),MATCH(Calculations_forecast!$B11,CBO_quarterly!$B$1:$XT$1,0))</f>
        <v>#N/A</v>
      </c>
      <c r="AD11" t="e">
        <f ca="1">INDEX(CBO_quarterly!$B:$XT,MATCH(Calculations_forecast!AD$9,CBO_quarterly!$B:$B,0),MATCH(Calculations_forecast!$B11,CBO_quarterly!$B$1:$XT$1,0))</f>
        <v>#N/A</v>
      </c>
      <c r="AE11" t="e">
        <f ca="1">INDEX(CBO_quarterly!$B:$XT,MATCH(Calculations_forecast!AE$9,CBO_quarterly!$B:$B,0),MATCH(Calculations_forecast!$B11,CBO_quarterly!$B$1:$XT$1,0))</f>
        <v>#N/A</v>
      </c>
      <c r="AF11" t="e">
        <f ca="1">INDEX(CBO_quarterly!$B:$XT,MATCH(Calculations_forecast!AF$9,CBO_quarterly!$B:$B,0),MATCH(Calculations_forecast!$B11,CBO_quarterly!$B$1:$XT$1,0))</f>
        <v>#N/A</v>
      </c>
      <c r="AG11" t="e">
        <f ca="1">INDEX(CBO_quarterly!$B:$XT,MATCH(Calculations_forecast!AG$9,CBO_quarterly!$B:$B,0),MATCH(Calculations_forecast!$B11,CBO_quarterly!$B$1:$XT$1,0))</f>
        <v>#N/A</v>
      </c>
      <c r="AH11" t="e">
        <f ca="1">INDEX(CBO_quarterly!$B:$XT,MATCH(Calculations_forecast!AH$9,CBO_quarterly!$B:$B,0),MATCH(Calculations_forecast!$B11,CBO_quarterly!$B$1:$XT$1,0))</f>
        <v>#N/A</v>
      </c>
      <c r="AI11" t="e">
        <f ca="1">INDEX(CBO_quarterly!$B:$XT,MATCH(Calculations_forecast!AI$9,CBO_quarterly!$B:$B,0),MATCH(Calculations_forecast!$B11,CBO_quarterly!$B$1:$XT$1,0))</f>
        <v>#N/A</v>
      </c>
      <c r="AJ11" t="e">
        <f ca="1">INDEX(CBO_quarterly!$B:$XT,MATCH(Calculations_forecast!AJ$9,CBO_quarterly!$B:$B,0),MATCH(Calculations_forecast!$B11,CBO_quarterly!$B$1:$XT$1,0))</f>
        <v>#N/A</v>
      </c>
      <c r="AK11" t="e">
        <f ca="1">INDEX(CBO_quarterly!$B:$XT,MATCH(Calculations_forecast!AK$9,CBO_quarterly!$B:$B,0),MATCH(Calculations_forecast!$B11,CBO_quarterly!$B$1:$XT$1,0))</f>
        <v>#N/A</v>
      </c>
      <c r="AL11" t="e">
        <f ca="1">INDEX(CBO_quarterly!$B:$XT,MATCH(Calculations_forecast!AL$9,CBO_quarterly!$B:$B,0),MATCH(Calculations_forecast!$B11,CBO_quarterly!$B$1:$XT$1,0))</f>
        <v>#N/A</v>
      </c>
      <c r="AM11" t="e">
        <f ca="1">INDEX(CBO_quarterly!$B:$XT,MATCH(Calculations_forecast!AM$9,CBO_quarterly!$B:$B,0),MATCH(Calculations_forecast!$B11,CBO_quarterly!$B$1:$XT$1,0))</f>
        <v>#N/A</v>
      </c>
      <c r="AN11" t="e">
        <f ca="1">INDEX(CBO_quarterly!$B:$XT,MATCH(Calculations_forecast!AN$9,CBO_quarterly!$B:$B,0),MATCH(Calculations_forecast!$B11,CBO_quarterly!$B$1:$XT$1,0))</f>
        <v>#N/A</v>
      </c>
      <c r="AO11" t="e">
        <f ca="1">INDEX(CBO_quarterly!$B:$XT,MATCH(Calculations_forecast!AO$9,CBO_quarterly!$B:$B,0),MATCH(Calculations_forecast!$B11,CBO_quarterly!$B$1:$XT$1,0))</f>
        <v>#N/A</v>
      </c>
      <c r="AP11" t="e">
        <f ca="1">INDEX(CBO_quarterly!$B:$XT,MATCH(Calculations_forecast!AP$9,CBO_quarterly!$B:$B,0),MATCH(Calculations_forecast!$B11,CBO_quarterly!$B$1:$XT$1,0))</f>
        <v>#N/A</v>
      </c>
      <c r="AQ11" t="e">
        <f ca="1">INDEX(CBO_quarterly!$B:$XT,MATCH(Calculations_forecast!AQ$9,CBO_quarterly!$B:$B,0),MATCH(Calculations_forecast!$B11,CBO_quarterly!$B$1:$XT$1,0))</f>
        <v>#N/A</v>
      </c>
      <c r="AR11" t="e">
        <f ca="1">INDEX(CBO_quarterly!$B:$XT,MATCH(Calculations_forecast!AR$9,CBO_quarterly!$B:$B,0),MATCH(Calculations_forecast!$B11,CBO_quarterly!$B$1:$XT$1,0))</f>
        <v>#N/A</v>
      </c>
      <c r="AS11" t="e">
        <f ca="1">INDEX(CBO_quarterly!$B:$XT,MATCH(Calculations_forecast!AS$9,CBO_quarterly!$B:$B,0),MATCH(Calculations_forecast!$B11,CBO_quarterly!$B$1:$XT$1,0))</f>
        <v>#N/A</v>
      </c>
      <c r="AT11" t="e">
        <f ca="1">INDEX(CBO_quarterly!$B:$XT,MATCH(Calculations_forecast!AT$9,CBO_quarterly!$B:$B,0),MATCH(Calculations_forecast!$B11,CBO_quarterly!$B$1:$XT$1,0))</f>
        <v>#N/A</v>
      </c>
      <c r="AU11" t="e">
        <f ca="1">INDEX(CBO_quarterly!$B:$XT,MATCH(Calculations_forecast!AU$9,CBO_quarterly!$B:$B,0),MATCH(Calculations_forecast!$B11,CBO_quarterly!$B$1:$XT$1,0))</f>
        <v>#N/A</v>
      </c>
      <c r="AV11" t="e">
        <f ca="1">INDEX(CBO_quarterly!$B:$XT,MATCH(Calculations_forecast!AV$9,CBO_quarterly!$B:$B,0),MATCH(Calculations_forecast!$B11,CBO_quarterly!$B$1:$XT$1,0))</f>
        <v>#N/A</v>
      </c>
      <c r="AW11" t="e">
        <f ca="1">INDEX(CBO_quarterly!$B:$XT,MATCH(Calculations_forecast!AW$9,CBO_quarterly!$B:$B,0),MATCH(Calculations_forecast!$B11,CBO_quarterly!$B$1:$XT$1,0))</f>
        <v>#N/A</v>
      </c>
      <c r="AX11" t="e">
        <f ca="1">INDEX(CBO_quarterly!$B:$XT,MATCH(Calculations_forecast!AX$9,CBO_quarterly!$B:$B,0),MATCH(Calculations_forecast!$B11,CBO_quarterly!$B$1:$XT$1,0))</f>
        <v>#N/A</v>
      </c>
      <c r="AY11" t="e">
        <f ca="1">INDEX(CBO_quarterly!$B:$XT,MATCH(Calculations_forecast!AY$9,CBO_quarterly!$B:$B,0),MATCH(Calculations_forecast!$B11,CBO_quarterly!$B$1:$XT$1,0))</f>
        <v>#N/A</v>
      </c>
      <c r="AZ11" t="e">
        <f ca="1">INDEX(CBO_quarterly!$B:$XT,MATCH(Calculations_forecast!AZ$9,CBO_quarterly!$B:$B,0),MATCH(Calculations_forecast!$B11,CBO_quarterly!$B$1:$XT$1,0))</f>
        <v>#N/A</v>
      </c>
      <c r="BA11" t="e">
        <f ca="1">INDEX(CBO_quarterly!$B:$XT,MATCH(Calculations_forecast!BA$9,CBO_quarterly!$B:$B,0),MATCH(Calculations_forecast!$B11,CBO_quarterly!$B$1:$XT$1,0))</f>
        <v>#N/A</v>
      </c>
      <c r="BB11" t="e">
        <f ca="1">INDEX(CBO_quarterly!$B:$XT,MATCH(Calculations_forecast!BB$9,CBO_quarterly!$B:$B,0),MATCH(Calculations_forecast!$B11,CBO_quarterly!$B$1:$XT$1,0))</f>
        <v>#N/A</v>
      </c>
      <c r="BC11" t="e">
        <f ca="1">INDEX(CBO_quarterly!$B:$XT,MATCH(Calculations_forecast!BC$9,CBO_quarterly!$B:$B,0),MATCH(Calculations_forecast!$B11,CBO_quarterly!$B$1:$XT$1,0))</f>
        <v>#N/A</v>
      </c>
      <c r="BD11" t="e">
        <f ca="1">INDEX(CBO_quarterly!$B:$XT,MATCH(Calculations_forecast!BD$9,CBO_quarterly!$B:$B,0),MATCH(Calculations_forecast!$B11,CBO_quarterly!$B$1:$XT$1,0))</f>
        <v>#N/A</v>
      </c>
      <c r="BE11" t="e">
        <f ca="1">INDEX(CBO_quarterly!$B:$XT,MATCH(Calculations_forecast!BE$9,CBO_quarterly!$B:$B,0),MATCH(Calculations_forecast!$B11,CBO_quarterly!$B$1:$XT$1,0))</f>
        <v>#N/A</v>
      </c>
      <c r="BF11" t="e">
        <f ca="1">INDEX(CBO_quarterly!$B:$XT,MATCH(Calculations_forecast!BF$9,CBO_quarterly!$B:$B,0),MATCH(Calculations_forecast!$B11,CBO_quarterly!$B$1:$XT$1,0))</f>
        <v>#N/A</v>
      </c>
      <c r="BG11" t="e">
        <f ca="1">INDEX(CBO_quarterly!$B:$XT,MATCH(Calculations_forecast!BG$9,CBO_quarterly!$B:$B,0),MATCH(Calculations_forecast!$B11,CBO_quarterly!$B$1:$XT$1,0))</f>
        <v>#N/A</v>
      </c>
      <c r="BH11" t="e">
        <f ca="1">INDEX(CBO_quarterly!$B:$XT,MATCH(Calculations_forecast!BH$9,CBO_quarterly!$B:$B,0),MATCH(Calculations_forecast!$B11,CBO_quarterly!$B$1:$XT$1,0))</f>
        <v>#N/A</v>
      </c>
      <c r="BI11" t="e">
        <f ca="1">INDEX(CBO_quarterly!$B:$XT,MATCH(Calculations_forecast!BI$9,CBO_quarterly!$B:$B,0),MATCH(Calculations_forecast!$B11,CBO_quarterly!$B$1:$XT$1,0))</f>
        <v>#N/A</v>
      </c>
      <c r="BJ11" t="e">
        <f ca="1">INDEX(CBO_quarterly!$B:$XT,MATCH(Calculations_forecast!BJ$9,CBO_quarterly!$B:$B,0),MATCH(Calculations_forecast!$B11,CBO_quarterly!$B$1:$XT$1,0))</f>
        <v>#N/A</v>
      </c>
      <c r="BK11" t="e">
        <f ca="1">INDEX(CBO_quarterly!$B:$XT,MATCH(Calculations_forecast!BK$9,CBO_quarterly!$B:$B,0),MATCH(Calculations_forecast!$B11,CBO_quarterly!$B$1:$XT$1,0))</f>
        <v>#N/A</v>
      </c>
      <c r="BL11" t="e">
        <f ca="1">INDEX(CBO_quarterly!$B:$XT,MATCH(Calculations_forecast!BL$9,CBO_quarterly!$B:$B,0),MATCH(Calculations_forecast!$B11,CBO_quarterly!$B$1:$XT$1,0))</f>
        <v>#N/A</v>
      </c>
      <c r="BM11" t="e">
        <f ca="1">INDEX(CBO_quarterly!$B:$XT,MATCH(Calculations_forecast!BM$9,CBO_quarterly!$B:$B,0),MATCH(Calculations_forecast!$B11,CBO_quarterly!$B$1:$XT$1,0))</f>
        <v>#N/A</v>
      </c>
      <c r="BN11" t="e">
        <f ca="1">INDEX(CBO_quarterly!$B:$XT,MATCH(Calculations_forecast!BN$9,CBO_quarterly!$B:$B,0),MATCH(Calculations_forecast!$B11,CBO_quarterly!$B$1:$XT$1,0))</f>
        <v>#N/A</v>
      </c>
      <c r="BO11" t="e">
        <f ca="1">INDEX(CBO_quarterly!$B:$XT,MATCH(Calculations_forecast!BO$9,CBO_quarterly!$B:$B,0),MATCH(Calculations_forecast!$B11,CBO_quarterly!$B$1:$XT$1,0))</f>
        <v>#N/A</v>
      </c>
      <c r="BP11" t="e">
        <f ca="1">INDEX(CBO_quarterly!$B:$XT,MATCH(Calculations_forecast!BP$9,CBO_quarterly!$B:$B,0),MATCH(Calculations_forecast!$B11,CBO_quarterly!$B$1:$XT$1,0))</f>
        <v>#N/A</v>
      </c>
      <c r="BQ11" t="e">
        <f ca="1">INDEX(CBO_quarterly!$B:$XT,MATCH(Calculations_forecast!BQ$9,CBO_quarterly!$B:$B,0),MATCH(Calculations_forecast!$B11,CBO_quarterly!$B$1:$XT$1,0))</f>
        <v>#N/A</v>
      </c>
      <c r="BR11" t="e">
        <f ca="1">INDEX(CBO_quarterly!$B:$XT,MATCH(Calculations_forecast!BR$9,CBO_quarterly!$B:$B,0),MATCH(Calculations_forecast!$B11,CBO_quarterly!$B$1:$XT$1,0))</f>
        <v>#N/A</v>
      </c>
      <c r="BS11" t="e">
        <f ca="1">INDEX(CBO_quarterly!$B:$XT,MATCH(Calculations_forecast!BS$9,CBO_quarterly!$B:$B,0),MATCH(Calculations_forecast!$B11,CBO_quarterly!$B$1:$XT$1,0))</f>
        <v>#N/A</v>
      </c>
      <c r="BT11" t="e">
        <f ca="1">INDEX(CBO_quarterly!$B:$XT,MATCH(Calculations_forecast!BT$9,CBO_quarterly!$B:$B,0),MATCH(Calculations_forecast!$B11,CBO_quarterly!$B$1:$XT$1,0))</f>
        <v>#N/A</v>
      </c>
      <c r="BU11" t="e">
        <f ca="1">INDEX(CBO_quarterly!$B:$XT,MATCH(Calculations_forecast!BU$9,CBO_quarterly!$B:$B,0),MATCH(Calculations_forecast!$B11,CBO_quarterly!$B$1:$XT$1,0))</f>
        <v>#N/A</v>
      </c>
      <c r="BV11" t="e">
        <f ca="1">INDEX(CBO_quarterly!$B:$XT,MATCH(Calculations_forecast!BV$9,CBO_quarterly!$B:$B,0),MATCH(Calculations_forecast!$B11,CBO_quarterly!$B$1:$XT$1,0))</f>
        <v>#N/A</v>
      </c>
      <c r="BW11" t="e">
        <f ca="1">INDEX(CBO_quarterly!$B:$XT,MATCH(Calculations_forecast!BW$9,CBO_quarterly!$B:$B,0),MATCH(Calculations_forecast!$B11,CBO_quarterly!$B$1:$XT$1,0))</f>
        <v>#N/A</v>
      </c>
      <c r="BX11" t="e">
        <f ca="1">INDEX(CBO_quarterly!$B:$XT,MATCH(Calculations_forecast!BX$9,CBO_quarterly!$B:$B,0),MATCH(Calculations_forecast!$B11,CBO_quarterly!$B$1:$XT$1,0))</f>
        <v>#N/A</v>
      </c>
      <c r="BY11" t="e">
        <f ca="1">INDEX(CBO_quarterly!$B:$XT,MATCH(Calculations_forecast!BY$9,CBO_quarterly!$B:$B,0),MATCH(Calculations_forecast!$B11,CBO_quarterly!$B$1:$XT$1,0))</f>
        <v>#N/A</v>
      </c>
      <c r="BZ11" t="e">
        <f ca="1">INDEX(CBO_quarterly!$B:$XT,MATCH(Calculations_forecast!BZ$9,CBO_quarterly!$B:$B,0),MATCH(Calculations_forecast!$B11,CBO_quarterly!$B$1:$XT$1,0))</f>
        <v>#N/A</v>
      </c>
      <c r="CA11" t="e">
        <f ca="1">INDEX(CBO_quarterly!$B:$XT,MATCH(Calculations_forecast!CA$9,CBO_quarterly!$B:$B,0),MATCH(Calculations_forecast!$B11,CBO_quarterly!$B$1:$XT$1,0))</f>
        <v>#N/A</v>
      </c>
      <c r="CB11" t="e">
        <f ca="1">INDEX(CBO_quarterly!$B:$XT,MATCH(Calculations_forecast!CB$9,CBO_quarterly!$B:$B,0),MATCH(Calculations_forecast!$B11,CBO_quarterly!$B$1:$XT$1,0))</f>
        <v>#N/A</v>
      </c>
      <c r="CC11" t="e">
        <f ca="1">INDEX(CBO_quarterly!$B:$XT,MATCH(Calculations_forecast!CC$9,CBO_quarterly!$B:$B,0),MATCH(Calculations_forecast!$B11,CBO_quarterly!$B$1:$XT$1,0))</f>
        <v>#N/A</v>
      </c>
      <c r="CD11" t="e">
        <f ca="1">INDEX(CBO_quarterly!$B:$XT,MATCH(Calculations_forecast!CD$9,CBO_quarterly!$B:$B,0),MATCH(Calculations_forecast!$B11,CBO_quarterly!$B$1:$XT$1,0))</f>
        <v>#N/A</v>
      </c>
      <c r="CE11" t="e">
        <f ca="1">INDEX(CBO_quarterly!$B:$XT,MATCH(Calculations_forecast!CE$9,CBO_quarterly!$B:$B,0),MATCH(Calculations_forecast!$B11,CBO_quarterly!$B$1:$XT$1,0))</f>
        <v>#N/A</v>
      </c>
      <c r="CF11" t="e">
        <f ca="1">INDEX(CBO_quarterly!$B:$XT,MATCH(Calculations_forecast!CF$9,CBO_quarterly!$B:$B,0),MATCH(Calculations_forecast!$B11,CBO_quarterly!$B$1:$XT$1,0))</f>
        <v>#N/A</v>
      </c>
      <c r="CG11" t="e">
        <f ca="1">INDEX(CBO_quarterly!$B:$XT,MATCH(Calculations_forecast!CG$9,CBO_quarterly!$B:$B,0),MATCH(Calculations_forecast!$B11,CBO_quarterly!$B$1:$XT$1,0))</f>
        <v>#N/A</v>
      </c>
      <c r="CH11" t="e">
        <f ca="1">INDEX(CBO_quarterly!$B:$XT,MATCH(Calculations_forecast!CH$9,CBO_quarterly!$B:$B,0),MATCH(Calculations_forecast!$B11,CBO_quarterly!$B$1:$XT$1,0))</f>
        <v>#N/A</v>
      </c>
      <c r="CI11" t="e">
        <f ca="1">INDEX(CBO_quarterly!$B:$XT,MATCH(Calculations_forecast!CI$9,CBO_quarterly!$B:$B,0),MATCH(Calculations_forecast!$B11,CBO_quarterly!$B$1:$XT$1,0))</f>
        <v>#N/A</v>
      </c>
      <c r="CJ11" t="e">
        <f ca="1">INDEX(CBO_quarterly!$B:$XT,MATCH(Calculations_forecast!CJ$9,CBO_quarterly!$B:$B,0),MATCH(Calculations_forecast!$B11,CBO_quarterly!$B$1:$XT$1,0))</f>
        <v>#N/A</v>
      </c>
      <c r="CK11" t="e">
        <f ca="1">INDEX(CBO_quarterly!$B:$XT,MATCH(Calculations_forecast!CK$9,CBO_quarterly!$B:$B,0),MATCH(Calculations_forecast!$B11,CBO_quarterly!$B$1:$XT$1,0))</f>
        <v>#N/A</v>
      </c>
      <c r="CL11" t="e">
        <f ca="1">INDEX(CBO_quarterly!$B:$XT,MATCH(Calculations_forecast!CL$9,CBO_quarterly!$B:$B,0),MATCH(Calculations_forecast!$B11,CBO_quarterly!$B$1:$XT$1,0))</f>
        <v>#N/A</v>
      </c>
      <c r="CM11" t="e">
        <f ca="1">INDEX(CBO_quarterly!$B:$XT,MATCH(Calculations_forecast!CM$9,CBO_quarterly!$B:$B,0),MATCH(Calculations_forecast!$B11,CBO_quarterly!$B$1:$XT$1,0))</f>
        <v>#N/A</v>
      </c>
      <c r="CN11" t="e">
        <f ca="1">INDEX(CBO_quarterly!$B:$XT,MATCH(Calculations_forecast!CN$9,CBO_quarterly!$B:$B,0),MATCH(Calculations_forecast!$B11,CBO_quarterly!$B$1:$XT$1,0))</f>
        <v>#N/A</v>
      </c>
      <c r="CO11" t="e">
        <f ca="1">INDEX(CBO_quarterly!$B:$XT,MATCH(Calculations_forecast!CO$9,CBO_quarterly!$B:$B,0),MATCH(Calculations_forecast!$B11,CBO_quarterly!$B$1:$XT$1,0))</f>
        <v>#N/A</v>
      </c>
      <c r="CP11" t="e">
        <f ca="1">INDEX(CBO_quarterly!$B:$XT,MATCH(Calculations_forecast!CP$9,CBO_quarterly!$B:$B,0),MATCH(Calculations_forecast!$B11,CBO_quarterly!$B$1:$XT$1,0))</f>
        <v>#N/A</v>
      </c>
      <c r="CQ11" t="e">
        <f ca="1">INDEX(CBO_quarterly!$B:$XT,MATCH(Calculations_forecast!CQ$9,CBO_quarterly!$B:$B,0),MATCH(Calculations_forecast!$B11,CBO_quarterly!$B$1:$XT$1,0))</f>
        <v>#N/A</v>
      </c>
      <c r="CR11" t="e">
        <f ca="1">INDEX(CBO_quarterly!$B:$XT,MATCH(Calculations_forecast!CR$9,CBO_quarterly!$B:$B,0),MATCH(Calculations_forecast!$B11,CBO_quarterly!$B$1:$XT$1,0))</f>
        <v>#N/A</v>
      </c>
      <c r="CS11" t="e">
        <f ca="1">INDEX(CBO_quarterly!$B:$XT,MATCH(Calculations_forecast!CS$9,CBO_quarterly!$B:$B,0),MATCH(Calculations_forecast!$B11,CBO_quarterly!$B$1:$XT$1,0))</f>
        <v>#N/A</v>
      </c>
      <c r="CT11" t="e">
        <f ca="1">INDEX(CBO_quarterly!$B:$XT,MATCH(Calculations_forecast!CT$9,CBO_quarterly!$B:$B,0),MATCH(Calculations_forecast!$B11,CBO_quarterly!$B$1:$XT$1,0))</f>
        <v>#N/A</v>
      </c>
      <c r="CU11" t="e">
        <f ca="1">INDEX(CBO_quarterly!$B:$XT,MATCH(Calculations_forecast!CU$9,CBO_quarterly!$B:$B,0),MATCH(Calculations_forecast!$B11,CBO_quarterly!$B$1:$XT$1,0))</f>
        <v>#N/A</v>
      </c>
      <c r="CV11" t="e">
        <f ca="1">INDEX(CBO_quarterly!$B:$XT,MATCH(Calculations_forecast!CV$9,CBO_quarterly!$B:$B,0),MATCH(Calculations_forecast!$B11,CBO_quarterly!$B$1:$XT$1,0))</f>
        <v>#N/A</v>
      </c>
      <c r="CW11" t="e">
        <f ca="1">INDEX(CBO_quarterly!$B:$XT,MATCH(Calculations_forecast!CW$9,CBO_quarterly!$B:$B,0),MATCH(Calculations_forecast!$B11,CBO_quarterly!$B$1:$XT$1,0))</f>
        <v>#N/A</v>
      </c>
      <c r="CX11" t="e">
        <f ca="1">INDEX(CBO_quarterly!$B:$XT,MATCH(Calculations_forecast!CX$9,CBO_quarterly!$B:$B,0),MATCH(Calculations_forecast!$B11,CBO_quarterly!$B$1:$XT$1,0))</f>
        <v>#N/A</v>
      </c>
      <c r="CY11" t="e">
        <f ca="1">INDEX(CBO_quarterly!$B:$XT,MATCH(Calculations_forecast!CY$9,CBO_quarterly!$B:$B,0),MATCH(Calculations_forecast!$B11,CBO_quarterly!$B$1:$XT$1,0))</f>
        <v>#N/A</v>
      </c>
      <c r="CZ11" t="e">
        <f ca="1">INDEX(CBO_quarterly!$B:$XT,MATCH(Calculations_forecast!CZ$9,CBO_quarterly!$B:$B,0),MATCH(Calculations_forecast!$B11,CBO_quarterly!$B$1:$XT$1,0))</f>
        <v>#N/A</v>
      </c>
      <c r="DA11" t="e">
        <f ca="1">INDEX(CBO_quarterly!$B:$XT,MATCH(Calculations_forecast!DA$9,CBO_quarterly!$B:$B,0),MATCH(Calculations_forecast!$B11,CBO_quarterly!$B$1:$XT$1,0))</f>
        <v>#N/A</v>
      </c>
      <c r="DB11" t="e">
        <f ca="1">INDEX(CBO_quarterly!$B:$XT,MATCH(Calculations_forecast!DB$9,CBO_quarterly!$B:$B,0),MATCH(Calculations_forecast!$B11,CBO_quarterly!$B$1:$XT$1,0))</f>
        <v>#N/A</v>
      </c>
      <c r="DC11" t="e">
        <f ca="1">INDEX(CBO_quarterly!$B:$XT,MATCH(Calculations_forecast!DC$9,CBO_quarterly!$B:$B,0),MATCH(Calculations_forecast!$B11,CBO_quarterly!$B$1:$XT$1,0))</f>
        <v>#N/A</v>
      </c>
      <c r="DD11" t="e">
        <f ca="1">INDEX(CBO_quarterly!$B:$XT,MATCH(Calculations_forecast!DD$9,CBO_quarterly!$B:$B,0),MATCH(Calculations_forecast!$B11,CBO_quarterly!$B$1:$XT$1,0))</f>
        <v>#N/A</v>
      </c>
      <c r="DE11" t="e">
        <f ca="1">INDEX(CBO_quarterly!$B:$XT,MATCH(Calculations_forecast!DE$9,CBO_quarterly!$B:$B,0),MATCH(Calculations_forecast!$B11,CBO_quarterly!$B$1:$XT$1,0))</f>
        <v>#N/A</v>
      </c>
      <c r="DF11" t="e">
        <f ca="1">INDEX(CBO_quarterly!$B:$XT,MATCH(Calculations_forecast!DF$9,CBO_quarterly!$B:$B,0),MATCH(Calculations_forecast!$B11,CBO_quarterly!$B$1:$XT$1,0))</f>
        <v>#N/A</v>
      </c>
      <c r="DG11" t="e">
        <f ca="1">INDEX(CBO_quarterly!$B:$XT,MATCH(Calculations_forecast!DG$9,CBO_quarterly!$B:$B,0),MATCH(Calculations_forecast!$B11,CBO_quarterly!$B$1:$XT$1,0))</f>
        <v>#N/A</v>
      </c>
      <c r="DH11" t="e">
        <f ca="1">INDEX(CBO_quarterly!$B:$XT,MATCH(Calculations_forecast!DH$9,CBO_quarterly!$B:$B,0),MATCH(Calculations_forecast!$B11,CBO_quarterly!$B$1:$XT$1,0))</f>
        <v>#N/A</v>
      </c>
      <c r="DI11" t="e">
        <f ca="1">INDEX(CBO_quarterly!$B:$XT,MATCH(Calculations_forecast!DI$9,CBO_quarterly!$B:$B,0),MATCH(Calculations_forecast!$B11,CBO_quarterly!$B$1:$XT$1,0))</f>
        <v>#N/A</v>
      </c>
      <c r="DJ11" t="e">
        <f ca="1">INDEX(CBO_quarterly!$B:$XT,MATCH(Calculations_forecast!DJ$9,CBO_quarterly!$B:$B,0),MATCH(Calculations_forecast!$B11,CBO_quarterly!$B$1:$XT$1,0))</f>
        <v>#N/A</v>
      </c>
      <c r="DK11" t="e">
        <f ca="1">INDEX(CBO_quarterly!$B:$XT,MATCH(Calculations_forecast!DK$9,CBO_quarterly!$B:$B,0),MATCH(Calculations_forecast!$B11,CBO_quarterly!$B$1:$XT$1,0))</f>
        <v>#N/A</v>
      </c>
      <c r="DL11" t="e">
        <f ca="1">INDEX(CBO_quarterly!$B:$XT,MATCH(Calculations_forecast!DL$9,CBO_quarterly!$B:$B,0),MATCH(Calculations_forecast!$B11,CBO_quarterly!$B$1:$XT$1,0))</f>
        <v>#N/A</v>
      </c>
      <c r="DM11" t="e">
        <f ca="1">INDEX(CBO_quarterly!$B:$XT,MATCH(Calculations_forecast!DM$9,CBO_quarterly!$B:$B,0),MATCH(Calculations_forecast!$B11,CBO_quarterly!$B$1:$XT$1,0))</f>
        <v>#N/A</v>
      </c>
      <c r="DN11" t="e">
        <f ca="1">INDEX(CBO_quarterly!$B:$XT,MATCH(Calculations_forecast!DN$9,CBO_quarterly!$B:$B,0),MATCH(Calculations_forecast!$B11,CBO_quarterly!$B$1:$XT$1,0))</f>
        <v>#N/A</v>
      </c>
      <c r="DO11" t="e">
        <f ca="1">INDEX(CBO_quarterly!$B:$XT,MATCH(Calculations_forecast!DO$9,CBO_quarterly!$B:$B,0),MATCH(Calculations_forecast!$B11,CBO_quarterly!$B$1:$XT$1,0))</f>
        <v>#N/A</v>
      </c>
      <c r="DP11" t="e">
        <f ca="1">INDEX(CBO_quarterly!$B:$XT,MATCH(Calculations_forecast!DP$9,CBO_quarterly!$B:$B,0),MATCH(Calculations_forecast!$B11,CBO_quarterly!$B$1:$XT$1,0))</f>
        <v>#N/A</v>
      </c>
      <c r="DQ11" t="e">
        <f ca="1">INDEX(CBO_quarterly!$B:$XT,MATCH(Calculations_forecast!DQ$9,CBO_quarterly!$B:$B,0),MATCH(Calculations_forecast!$B11,CBO_quarterly!$B$1:$XT$1,0))</f>
        <v>#N/A</v>
      </c>
      <c r="DR11" t="e">
        <f ca="1">INDEX(CBO_quarterly!$B:$XT,MATCH(Calculations_forecast!DR$9,CBO_quarterly!$B:$B,0),MATCH(Calculations_forecast!$B11,CBO_quarterly!$B$1:$XT$1,0))</f>
        <v>#N/A</v>
      </c>
      <c r="DS11" t="e">
        <f ca="1">INDEX(CBO_quarterly!$B:$XT,MATCH(Calculations_forecast!DS$9,CBO_quarterly!$B:$B,0),MATCH(Calculations_forecast!$B11,CBO_quarterly!$B$1:$XT$1,0))</f>
        <v>#N/A</v>
      </c>
      <c r="DT11" t="e">
        <f ca="1">INDEX(CBO_quarterly!$B:$XT,MATCH(Calculations_forecast!DT$9,CBO_quarterly!$B:$B,0),MATCH(Calculations_forecast!$B11,CBO_quarterly!$B$1:$XT$1,0))</f>
        <v>#N/A</v>
      </c>
      <c r="DU11" t="e">
        <f ca="1">INDEX(CBO_quarterly!$B:$XT,MATCH(Calculations_forecast!DU$9,CBO_quarterly!$B:$B,0),MATCH(Calculations_forecast!$B11,CBO_quarterly!$B$1:$XT$1,0))</f>
        <v>#N/A</v>
      </c>
      <c r="DV11" t="e">
        <f ca="1">INDEX(CBO_quarterly!$B:$XT,MATCH(Calculations_forecast!DV$9,CBO_quarterly!$B:$B,0),MATCH(Calculations_forecast!$B11,CBO_quarterly!$B$1:$XT$1,0))</f>
        <v>#N/A</v>
      </c>
      <c r="DW11" t="e">
        <f ca="1">INDEX(CBO_quarterly!$B:$XT,MATCH(Calculations_forecast!DW$9,CBO_quarterly!$B:$B,0),MATCH(Calculations_forecast!$B11,CBO_quarterly!$B$1:$XT$1,0))</f>
        <v>#N/A</v>
      </c>
      <c r="DX11" t="e">
        <f ca="1">INDEX(CBO_quarterly!$B:$XT,MATCH(Calculations_forecast!DX$9,CBO_quarterly!$B:$B,0),MATCH(Calculations_forecast!$B11,CBO_quarterly!$B$1:$XT$1,0))</f>
        <v>#N/A</v>
      </c>
      <c r="DY11" t="e">
        <f ca="1">INDEX(CBO_quarterly!$B:$XT,MATCH(Calculations_forecast!DY$9,CBO_quarterly!$B:$B,0),MATCH(Calculations_forecast!$B11,CBO_quarterly!$B$1:$XT$1,0))</f>
        <v>#N/A</v>
      </c>
      <c r="DZ11" t="e">
        <f ca="1">INDEX(CBO_quarterly!$B:$XT,MATCH(Calculations_forecast!DZ$9,CBO_quarterly!$B:$B,0),MATCH(Calculations_forecast!$B11,CBO_quarterly!$B$1:$XT$1,0))</f>
        <v>#N/A</v>
      </c>
      <c r="EA11" t="e">
        <f ca="1">INDEX(CBO_quarterly!$B:$XT,MATCH(Calculations_forecast!EA$9,CBO_quarterly!$B:$B,0),MATCH(Calculations_forecast!$B11,CBO_quarterly!$B$1:$XT$1,0))</f>
        <v>#N/A</v>
      </c>
      <c r="EB11" t="e">
        <f ca="1">INDEX(CBO_quarterly!$B:$XT,MATCH(Calculations_forecast!EB$9,CBO_quarterly!$B:$B,0),MATCH(Calculations_forecast!$B11,CBO_quarterly!$B$1:$XT$1,0))</f>
        <v>#N/A</v>
      </c>
      <c r="EC11" t="e">
        <f ca="1">INDEX(CBO_quarterly!$B:$XT,MATCH(Calculations_forecast!EC$9,CBO_quarterly!$B:$B,0),MATCH(Calculations_forecast!$B11,CBO_quarterly!$B$1:$XT$1,0))</f>
        <v>#N/A</v>
      </c>
      <c r="ED11" t="e">
        <f ca="1">INDEX(CBO_quarterly!$B:$XT,MATCH(Calculations_forecast!ED$9,CBO_quarterly!$B:$B,0),MATCH(Calculations_forecast!$B11,CBO_quarterly!$B$1:$XT$1,0))</f>
        <v>#N/A</v>
      </c>
      <c r="EE11" t="e">
        <f ca="1">INDEX(CBO_quarterly!$B:$XT,MATCH(Calculations_forecast!EE$9,CBO_quarterly!$B:$B,0),MATCH(Calculations_forecast!$B11,CBO_quarterly!$B$1:$XT$1,0))</f>
        <v>#N/A</v>
      </c>
      <c r="EF11" t="e">
        <f ca="1">INDEX(CBO_quarterly!$B:$XT,MATCH(Calculations_forecast!EF$9,CBO_quarterly!$B:$B,0),MATCH(Calculations_forecast!$B11,CBO_quarterly!$B$1:$XT$1,0))</f>
        <v>#N/A</v>
      </c>
      <c r="EG11" t="e">
        <f ca="1">INDEX(CBO_quarterly!$B:$XT,MATCH(Calculations_forecast!EG$9,CBO_quarterly!$B:$B,0),MATCH(Calculations_forecast!$B11,CBO_quarterly!$B$1:$XT$1,0))</f>
        <v>#N/A</v>
      </c>
      <c r="EH11" t="e">
        <f ca="1">INDEX(CBO_quarterly!$B:$XT,MATCH(Calculations_forecast!EH$9,CBO_quarterly!$B:$B,0),MATCH(Calculations_forecast!$B11,CBO_quarterly!$B$1:$XT$1,0))</f>
        <v>#N/A</v>
      </c>
      <c r="EI11" t="e">
        <f ca="1">INDEX(CBO_quarterly!$B:$XT,MATCH(Calculations_forecast!EI$9,CBO_quarterly!$B:$B,0),MATCH(Calculations_forecast!$B11,CBO_quarterly!$B$1:$XT$1,0))</f>
        <v>#N/A</v>
      </c>
      <c r="EJ11" t="e">
        <f ca="1">INDEX(CBO_quarterly!$B:$XT,MATCH(Calculations_forecast!EJ$9,CBO_quarterly!$B:$B,0),MATCH(Calculations_forecast!$B11,CBO_quarterly!$B$1:$XT$1,0))</f>
        <v>#N/A</v>
      </c>
      <c r="EK11" t="e">
        <f ca="1">INDEX(CBO_quarterly!$B:$XT,MATCH(Calculations_forecast!EK$9,CBO_quarterly!$B:$B,0),MATCH(Calculations_forecast!$B11,CBO_quarterly!$B$1:$XT$1,0))</f>
        <v>#N/A</v>
      </c>
      <c r="EL11" t="e">
        <f ca="1">INDEX(CBO_quarterly!$B:$XT,MATCH(Calculations_forecast!EL$9,CBO_quarterly!$B:$B,0),MATCH(Calculations_forecast!$B11,CBO_quarterly!$B$1:$XT$1,0))</f>
        <v>#N/A</v>
      </c>
      <c r="EM11" t="e">
        <f ca="1">INDEX(CBO_quarterly!$B:$XT,MATCH(Calculations_forecast!EM$9,CBO_quarterly!$B:$B,0),MATCH(Calculations_forecast!$B11,CBO_quarterly!$B$1:$XT$1,0))</f>
        <v>#N/A</v>
      </c>
      <c r="EN11" t="e">
        <f ca="1">INDEX(CBO_quarterly!$B:$XT,MATCH(Calculations_forecast!EN$9,CBO_quarterly!$B:$B,0),MATCH(Calculations_forecast!$B11,CBO_quarterly!$B$1:$XT$1,0))</f>
        <v>#N/A</v>
      </c>
      <c r="EO11" t="e">
        <f ca="1">INDEX(CBO_quarterly!$B:$XT,MATCH(Calculations_forecast!EO$9,CBO_quarterly!$B:$B,0),MATCH(Calculations_forecast!$B11,CBO_quarterly!$B$1:$XT$1,0))</f>
        <v>#N/A</v>
      </c>
      <c r="EP11" t="e">
        <f ca="1">INDEX(CBO_quarterly!$B:$XT,MATCH(Calculations_forecast!EP$9,CBO_quarterly!$B:$B,0),MATCH(Calculations_forecast!$B11,CBO_quarterly!$B$1:$XT$1,0))</f>
        <v>#N/A</v>
      </c>
      <c r="EQ11" t="e">
        <f ca="1">INDEX(CBO_quarterly!$B:$XT,MATCH(Calculations_forecast!EQ$9,CBO_quarterly!$B:$B,0),MATCH(Calculations_forecast!$B11,CBO_quarterly!$B$1:$XT$1,0))</f>
        <v>#N/A</v>
      </c>
      <c r="ER11" t="e">
        <f ca="1">INDEX(CBO_quarterly!$B:$XT,MATCH(Calculations_forecast!ER$9,CBO_quarterly!$B:$B,0),MATCH(Calculations_forecast!$B11,CBO_quarterly!$B$1:$XT$1,0))</f>
        <v>#N/A</v>
      </c>
      <c r="ES11" t="e">
        <f ca="1">INDEX(CBO_quarterly!$B:$XT,MATCH(Calculations_forecast!ES$9,CBO_quarterly!$B:$B,0),MATCH(Calculations_forecast!$B11,CBO_quarterly!$B$1:$XT$1,0))</f>
        <v>#N/A</v>
      </c>
      <c r="ET11" t="e">
        <f ca="1">INDEX(CBO_quarterly!$B:$XT,MATCH(Calculations_forecast!ET$9,CBO_quarterly!$B:$B,0),MATCH(Calculations_forecast!$B11,CBO_quarterly!$B$1:$XT$1,0))</f>
        <v>#N/A</v>
      </c>
      <c r="EU11" t="e">
        <f ca="1">INDEX(CBO_quarterly!$B:$XT,MATCH(Calculations_forecast!EU$9,CBO_quarterly!$B:$B,0),MATCH(Calculations_forecast!$B11,CBO_quarterly!$B$1:$XT$1,0))</f>
        <v>#N/A</v>
      </c>
      <c r="EV11" t="e">
        <f ca="1">INDEX(CBO_quarterly!$B:$XT,MATCH(Calculations_forecast!EV$9,CBO_quarterly!$B:$B,0),MATCH(Calculations_forecast!$B11,CBO_quarterly!$B$1:$XT$1,0))</f>
        <v>#N/A</v>
      </c>
      <c r="EW11" t="e">
        <f ca="1">INDEX(CBO_quarterly!$B:$XT,MATCH(Calculations_forecast!EW$9,CBO_quarterly!$B:$B,0),MATCH(Calculations_forecast!$B11,CBO_quarterly!$B$1:$XT$1,0))</f>
        <v>#N/A</v>
      </c>
      <c r="EX11" t="e">
        <f ca="1">INDEX(CBO_quarterly!$B:$XT,MATCH(Calculations_forecast!EX$9,CBO_quarterly!$B:$B,0),MATCH(Calculations_forecast!$B11,CBO_quarterly!$B$1:$XT$1,0))</f>
        <v>#N/A</v>
      </c>
      <c r="EY11" t="e">
        <f ca="1">INDEX(CBO_quarterly!$B:$XT,MATCH(Calculations_forecast!EY$9,CBO_quarterly!$B:$B,0),MATCH(Calculations_forecast!$B11,CBO_quarterly!$B$1:$XT$1,0))</f>
        <v>#N/A</v>
      </c>
      <c r="EZ11" t="e">
        <f ca="1">INDEX(CBO_quarterly!$B:$XT,MATCH(Calculations_forecast!EZ$9,CBO_quarterly!$B:$B,0),MATCH(Calculations_forecast!$B11,CBO_quarterly!$B$1:$XT$1,0))</f>
        <v>#N/A</v>
      </c>
      <c r="FA11" t="e">
        <f ca="1">INDEX(CBO_quarterly!$B:$XT,MATCH(Calculations_forecast!FA$9,CBO_quarterly!$B:$B,0),MATCH(Calculations_forecast!$B11,CBO_quarterly!$B$1:$XT$1,0))</f>
        <v>#N/A</v>
      </c>
      <c r="FB11" t="e">
        <f ca="1">INDEX(CBO_quarterly!$B:$XT,MATCH(Calculations_forecast!FB$9,CBO_quarterly!$B:$B,0),MATCH(Calculations_forecast!$B11,CBO_quarterly!$B$1:$XT$1,0))</f>
        <v>#N/A</v>
      </c>
      <c r="FC11" t="e">
        <f ca="1">INDEX(CBO_quarterly!$B:$XT,MATCH(Calculations_forecast!FC$9,CBO_quarterly!$B:$B,0),MATCH(Calculations_forecast!$B11,CBO_quarterly!$B$1:$XT$1,0))</f>
        <v>#N/A</v>
      </c>
      <c r="FD11" t="e">
        <f ca="1">INDEX(CBO_quarterly!$B:$XT,MATCH(Calculations_forecast!FD$9,CBO_quarterly!$B:$B,0),MATCH(Calculations_forecast!$B11,CBO_quarterly!$B$1:$XT$1,0))</f>
        <v>#N/A</v>
      </c>
      <c r="FE11" t="e">
        <f ca="1">INDEX(CBO_quarterly!$B:$XT,MATCH(Calculations_forecast!FE$9,CBO_quarterly!$B:$B,0),MATCH(Calculations_forecast!$B11,CBO_quarterly!$B$1:$XT$1,0))</f>
        <v>#N/A</v>
      </c>
      <c r="FF11" t="e">
        <f ca="1">INDEX(CBO_quarterly!$B:$XT,MATCH(Calculations_forecast!FF$9,CBO_quarterly!$B:$B,0),MATCH(Calculations_forecast!$B11,CBO_quarterly!$B$1:$XT$1,0))</f>
        <v>#N/A</v>
      </c>
      <c r="FG11" t="e">
        <f ca="1">INDEX(CBO_quarterly!$B:$XT,MATCH(Calculations_forecast!FG$9,CBO_quarterly!$B:$B,0),MATCH(Calculations_forecast!$B11,CBO_quarterly!$B$1:$XT$1,0))</f>
        <v>#N/A</v>
      </c>
      <c r="FH11" t="e">
        <f ca="1">INDEX(CBO_quarterly!$B:$XT,MATCH(Calculations_forecast!FH$9,CBO_quarterly!$B:$B,0),MATCH(Calculations_forecast!$B11,CBO_quarterly!$B$1:$XT$1,0))</f>
        <v>#N/A</v>
      </c>
      <c r="FI11" t="e">
        <f ca="1">INDEX(CBO_quarterly!$B:$XT,MATCH(Calculations_forecast!FI$9,CBO_quarterly!$B:$B,0),MATCH(Calculations_forecast!$B11,CBO_quarterly!$B$1:$XT$1,0))</f>
        <v>#N/A</v>
      </c>
      <c r="FJ11" t="e">
        <f ca="1">INDEX(CBO_quarterly!$B:$XT,MATCH(Calculations_forecast!FJ$9,CBO_quarterly!$B:$B,0),MATCH(Calculations_forecast!$B11,CBO_quarterly!$B$1:$XT$1,0))</f>
        <v>#N/A</v>
      </c>
      <c r="FK11" t="e">
        <f ca="1">INDEX(CBO_quarterly!$B:$XT,MATCH(Calculations_forecast!FK$9,CBO_quarterly!$B:$B,0),MATCH(Calculations_forecast!$B11,CBO_quarterly!$B$1:$XT$1,0))</f>
        <v>#N/A</v>
      </c>
      <c r="FL11" t="e">
        <f ca="1">INDEX(CBO_quarterly!$B:$XT,MATCH(Calculations_forecast!FL$9,CBO_quarterly!$B:$B,0),MATCH(Calculations_forecast!$B11,CBO_quarterly!$B$1:$XT$1,0))</f>
        <v>#N/A</v>
      </c>
      <c r="FM11" t="e">
        <f ca="1">INDEX(CBO_quarterly!$B:$XT,MATCH(Calculations_forecast!FM$9,CBO_quarterly!$B:$B,0),MATCH(Calculations_forecast!$B11,CBO_quarterly!$B$1:$XT$1,0))</f>
        <v>#N/A</v>
      </c>
      <c r="FN11" t="e">
        <f ca="1">INDEX(CBO_quarterly!$B:$XT,MATCH(Calculations_forecast!FN$9,CBO_quarterly!$B:$B,0),MATCH(Calculations_forecast!$B11,CBO_quarterly!$B$1:$XT$1,0))</f>
        <v>#N/A</v>
      </c>
      <c r="FO11" t="e">
        <f ca="1">INDEX(CBO_quarterly!$B:$XT,MATCH(Calculations_forecast!FO$9,CBO_quarterly!$B:$B,0),MATCH(Calculations_forecast!$B11,CBO_quarterly!$B$1:$XT$1,0))</f>
        <v>#N/A</v>
      </c>
      <c r="FP11" t="e">
        <f ca="1">INDEX(CBO_quarterly!$B:$XT,MATCH(Calculations_forecast!FP$9,CBO_quarterly!$B:$B,0),MATCH(Calculations_forecast!$B11,CBO_quarterly!$B$1:$XT$1,0))</f>
        <v>#N/A</v>
      </c>
      <c r="FQ11" t="e">
        <f ca="1">INDEX(CBO_quarterly!$B:$XT,MATCH(Calculations_forecast!FQ$9,CBO_quarterly!$B:$B,0),MATCH(Calculations_forecast!$B11,CBO_quarterly!$B$1:$XT$1,0))</f>
        <v>#N/A</v>
      </c>
      <c r="FR11" t="e">
        <f ca="1">INDEX(CBO_quarterly!$B:$XT,MATCH(Calculations_forecast!FR$9,CBO_quarterly!$B:$B,0),MATCH(Calculations_forecast!$B11,CBO_quarterly!$B$1:$XT$1,0))</f>
        <v>#N/A</v>
      </c>
      <c r="FS11" t="e">
        <f ca="1">INDEX(CBO_quarterly!$B:$XT,MATCH(Calculations_forecast!FS$9,CBO_quarterly!$B:$B,0),MATCH(Calculations_forecast!$B11,CBO_quarterly!$B$1:$XT$1,0))</f>
        <v>#N/A</v>
      </c>
      <c r="FT11" t="e">
        <f ca="1">INDEX(CBO_quarterly!$B:$XT,MATCH(Calculations_forecast!FT$9,CBO_quarterly!$B:$B,0),MATCH(Calculations_forecast!$B11,CBO_quarterly!$B$1:$XT$1,0))</f>
        <v>#N/A</v>
      </c>
      <c r="FU11" t="e">
        <f ca="1">INDEX(CBO_quarterly!$B:$XT,MATCH(Calculations_forecast!FU$9,CBO_quarterly!$B:$B,0),MATCH(Calculations_forecast!$B11,CBO_quarterly!$B$1:$XT$1,0))</f>
        <v>#N/A</v>
      </c>
      <c r="FV11" t="e">
        <f ca="1">INDEX(CBO_quarterly!$B:$XT,MATCH(Calculations_forecast!FV$9,CBO_quarterly!$B:$B,0),MATCH(Calculations_forecast!$B11,CBO_quarterly!$B$1:$XT$1,0))</f>
        <v>#N/A</v>
      </c>
      <c r="FW11" t="e">
        <f ca="1">INDEX(CBO_quarterly!$B:$XT,MATCH(Calculations_forecast!FW$9,CBO_quarterly!$B:$B,0),MATCH(Calculations_forecast!$B11,CBO_quarterly!$B$1:$XT$1,0))</f>
        <v>#N/A</v>
      </c>
      <c r="FX11" t="e">
        <f ca="1">INDEX(CBO_quarterly!$B:$XT,MATCH(Calculations_forecast!FX$9,CBO_quarterly!$B:$B,0),MATCH(Calculations_forecast!$B11,CBO_quarterly!$B$1:$XT$1,0))</f>
        <v>#N/A</v>
      </c>
      <c r="FY11" t="e">
        <f ca="1">INDEX(CBO_quarterly!$B:$XT,MATCH(Calculations_forecast!FY$9,CBO_quarterly!$B:$B,0),MATCH(Calculations_forecast!$B11,CBO_quarterly!$B$1:$XT$1,0))</f>
        <v>#N/A</v>
      </c>
      <c r="FZ11" t="e">
        <f ca="1">INDEX(CBO_quarterly!$B:$XT,MATCH(Calculations_forecast!FZ$9,CBO_quarterly!$B:$B,0),MATCH(Calculations_forecast!$B11,CBO_quarterly!$B$1:$XT$1,0))</f>
        <v>#N/A</v>
      </c>
      <c r="GA11" t="e">
        <f ca="1">INDEX(CBO_quarterly!$B:$XT,MATCH(Calculations_forecast!GA$9,CBO_quarterly!$B:$B,0),MATCH(Calculations_forecast!$B11,CBO_quarterly!$B$1:$XT$1,0))</f>
        <v>#N/A</v>
      </c>
      <c r="GB11" t="e">
        <f ca="1">INDEX(CBO_quarterly!$B:$XT,MATCH(Calculations_forecast!GB$9,CBO_quarterly!$B:$B,0),MATCH(Calculations_forecast!$B11,CBO_quarterly!$B$1:$XT$1,0))</f>
        <v>#N/A</v>
      </c>
      <c r="GC11" t="e">
        <f ca="1">INDEX(CBO_quarterly!$B:$XT,MATCH(Calculations_forecast!GC$9,CBO_quarterly!$B:$B,0),MATCH(Calculations_forecast!$B11,CBO_quarterly!$B$1:$XT$1,0))</f>
        <v>#N/A</v>
      </c>
      <c r="GD11" t="e">
        <f ca="1">INDEX(CBO_quarterly!$B:$XT,MATCH(Calculations_forecast!GD$9,CBO_quarterly!$B:$B,0),MATCH(Calculations_forecast!$B11,CBO_quarterly!$B$1:$XT$1,0))</f>
        <v>#N/A</v>
      </c>
      <c r="GE11" t="e">
        <f ca="1">INDEX(CBO_quarterly!$B:$XT,MATCH(Calculations_forecast!GE$9,CBO_quarterly!$B:$B,0),MATCH(Calculations_forecast!$B11,CBO_quarterly!$B$1:$XT$1,0))</f>
        <v>#N/A</v>
      </c>
      <c r="GF11" t="e">
        <f ca="1">INDEX(CBO_quarterly!$B:$XT,MATCH(Calculations_forecast!GF$9,CBO_quarterly!$B:$B,0),MATCH(Calculations_forecast!$B11,CBO_quarterly!$B$1:$XT$1,0))</f>
        <v>#N/A</v>
      </c>
      <c r="GG11" t="e">
        <f ca="1">INDEX(CBO_quarterly!$B:$XT,MATCH(Calculations_forecast!GG$9,CBO_quarterly!$B:$B,0),MATCH(Calculations_forecast!$B11,CBO_quarterly!$B$1:$XT$1,0))</f>
        <v>#N/A</v>
      </c>
      <c r="GH11" t="e">
        <f ca="1">INDEX(CBO_quarterly!$B:$XT,MATCH(Calculations_forecast!GH$9,CBO_quarterly!$B:$B,0),MATCH(Calculations_forecast!$B11,CBO_quarterly!$B$1:$XT$1,0))</f>
        <v>#N/A</v>
      </c>
      <c r="GI11">
        <f ca="1">INDEX(CBO_quarterly!$B:$XT,MATCH(Calculations_forecast!GI$9,CBO_quarterly!$B:$B,0),MATCH(Calculations_forecast!$B11,CBO_quarterly!$B$1:$XT$1,0))</f>
        <v>702.28399999999999</v>
      </c>
      <c r="GJ11">
        <f ca="1">INDEX(CBO_quarterly!$B:$XT,MATCH(Calculations_forecast!GJ$9,CBO_quarterly!$B:$B,0),MATCH(Calculations_forecast!$B11,CBO_quarterly!$B$1:$XT$1,0))</f>
        <v>702.28399999999999</v>
      </c>
      <c r="GK11">
        <f ca="1">INDEX(CBO_quarterly!$B:$XT,MATCH(Calculations_forecast!GK$9,CBO_quarterly!$B:$B,0),MATCH(Calculations_forecast!$B11,CBO_quarterly!$B$1:$XT$1,0))</f>
        <v>702.28399999999999</v>
      </c>
      <c r="GL11">
        <f ca="1">INDEX(CBO_quarterly!$B:$XT,MATCH(Calculations_forecast!GL$9,CBO_quarterly!$B:$B,0),MATCH(Calculations_forecast!$B11,CBO_quarterly!$B$1:$XT$1,0))</f>
        <v>707.08399999999995</v>
      </c>
      <c r="GM11">
        <f ca="1">INDEX(CBO_quarterly!$B:$XT,MATCH(Calculations_forecast!GM$9,CBO_quarterly!$B:$B,0),MATCH(Calculations_forecast!$B11,CBO_quarterly!$B$1:$XT$1,0))</f>
        <v>707.08399999999995</v>
      </c>
      <c r="GN11">
        <f ca="1">INDEX(CBO_quarterly!$B:$XT,MATCH(Calculations_forecast!GN$9,CBO_quarterly!$B:$B,0),MATCH(Calculations_forecast!$B11,CBO_quarterly!$B$1:$XT$1,0))</f>
        <v>707.08399999999995</v>
      </c>
      <c r="GO11">
        <f ca="1">INDEX(CBO_quarterly!$B:$XT,MATCH(Calculations_forecast!GO$9,CBO_quarterly!$B:$B,0),MATCH(Calculations_forecast!$B11,CBO_quarterly!$B$1:$XT$1,0))</f>
        <v>707.08399999999995</v>
      </c>
      <c r="GP11">
        <f ca="1">INDEX(CBO_quarterly!$B:$XT,MATCH(Calculations_forecast!GP$9,CBO_quarterly!$B:$B,0),MATCH(Calculations_forecast!$B11,CBO_quarterly!$B$1:$XT$1,0))</f>
        <v>775.64200000000005</v>
      </c>
      <c r="GQ11">
        <f ca="1">INDEX(CBO_quarterly!$B:$XT,MATCH(Calculations_forecast!GQ$9,CBO_quarterly!$B:$B,0),MATCH(Calculations_forecast!$B11,CBO_quarterly!$B$1:$XT$1,0))</f>
        <v>775.64200000000005</v>
      </c>
      <c r="GR11">
        <f ca="1">INDEX(CBO_quarterly!$B:$XT,MATCH(Calculations_forecast!GR$9,CBO_quarterly!$B:$B,0),MATCH(Calculations_forecast!$B11,CBO_quarterly!$B$1:$XT$1,0))</f>
        <v>775.64200000000005</v>
      </c>
      <c r="GS11">
        <f ca="1">INDEX(CBO_quarterly!$B:$XT,MATCH(Calculations_forecast!GS$9,CBO_quarterly!$B:$B,0),MATCH(Calculations_forecast!$B11,CBO_quarterly!$B$1:$XT$1,0))</f>
        <v>775.64200000000005</v>
      </c>
      <c r="GT11">
        <f ca="1">INDEX(CBO_quarterly!$B:$XT,MATCH(Calculations_forecast!GT$9,CBO_quarterly!$B:$B,0),MATCH(Calculations_forecast!$B11,CBO_quarterly!$B$1:$XT$1,0))</f>
        <v>829.62199999999996</v>
      </c>
      <c r="GU11">
        <f ca="1">INDEX(CBO_quarterly!$B:$XT,MATCH(Calculations_forecast!GU$9,CBO_quarterly!$B:$B,0),MATCH(Calculations_forecast!$B11,CBO_quarterly!$B$1:$XT$1,0))</f>
        <v>829.62199999999996</v>
      </c>
      <c r="GV11">
        <f ca="1">INDEX(CBO_quarterly!$B:$XT,MATCH(Calculations_forecast!GV$9,CBO_quarterly!$B:$B,0),MATCH(Calculations_forecast!$B11,CBO_quarterly!$B$1:$XT$1,0))</f>
        <v>829.62199999999996</v>
      </c>
      <c r="GW11" s="81">
        <f ca="1">INDEX(CBO_quarterly!$B:$XT,MATCH(Calculations_forecast!GW$9,CBO_quarterly!$B:$B,0),MATCH(Calculations_forecast!$B11,CBO_quarterly!$B$1:$XT$1,0))</f>
        <v>829.62199999999996</v>
      </c>
      <c r="GX11" s="81">
        <f ca="1">INDEX(CBO_quarterly!$B:$XT,MATCH(Calculations_forecast!GX$9,CBO_quarterly!$B:$B,0),MATCH(Calculations_forecast!$B11,CBO_quarterly!$B$1:$XT$1,0))</f>
        <v>893.15599999999995</v>
      </c>
      <c r="GY11" s="81">
        <f ca="1">INDEX(CBO_quarterly!$B:$XT,MATCH(Calculations_forecast!GY$9,CBO_quarterly!$B:$B,0),MATCH(Calculations_forecast!$B11,CBO_quarterly!$B$1:$XT$1,0))</f>
        <v>893.15599999999995</v>
      </c>
      <c r="GZ11" s="81">
        <f ca="1">INDEX(CBO_quarterly!$B:$XT,MATCH(Calculations_forecast!GZ$9,CBO_quarterly!$B:$B,0),MATCH(Calculations_forecast!$B11,CBO_quarterly!$B$1:$XT$1,0))</f>
        <v>893.15599999999995</v>
      </c>
      <c r="HA11" s="81">
        <f ca="1">INDEX(CBO_quarterly!$B:$XT,MATCH(Calculations_forecast!HA$9,CBO_quarterly!$B:$B,0),MATCH(Calculations_forecast!$B11,CBO_quarterly!$B$1:$XT$1,0))</f>
        <v>893.15599999999995</v>
      </c>
      <c r="HB11" s="81">
        <f ca="1">INDEX(CBO_quarterly!$B:$XT,MATCH(Calculations_forecast!HB$9,CBO_quarterly!$B:$B,0),MATCH(Calculations_forecast!$B11,CBO_quarterly!$B$1:$XT$1,0))</f>
        <v>996.39099999999996</v>
      </c>
      <c r="HC11" s="81">
        <f ca="1">INDEX(CBO_quarterly!$B:$XT,MATCH(Calculations_forecast!HC$9,CBO_quarterly!$B:$B,0),MATCH(Calculations_forecast!$B11,CBO_quarterly!$B$1:$XT$1,0))</f>
        <v>996.39099999999996</v>
      </c>
      <c r="HD11" s="81">
        <f ca="1">INDEX(CBO_quarterly!$B:$XT,MATCH(Calculations_forecast!HD$9,CBO_quarterly!$B:$B,0),MATCH(Calculations_forecast!$B11,CBO_quarterly!$B$1:$XT$1,0))</f>
        <v>996.39099999999996</v>
      </c>
      <c r="HE11" s="81">
        <f ca="1">INDEX(CBO_quarterly!$B:$XT,MATCH(Calculations_forecast!HE$9,CBO_quarterly!$B:$B,0),MATCH(Calculations_forecast!$B11,CBO_quarterly!$B$1:$XT$1,0))</f>
        <v>996.39099999999996</v>
      </c>
      <c r="HF11" s="81">
        <f ca="1">INDEX(CBO_quarterly!$B:$XT,MATCH(Calculations_forecast!HF$9,CBO_quarterly!$B:$B,0),MATCH(Calculations_forecast!$B11,CBO_quarterly!$B$1:$XT$1,0))</f>
        <v>1031.9939999999999</v>
      </c>
      <c r="HG11" s="81">
        <f ca="1">INDEX(CBO_quarterly!$B:$XT,MATCH(Calculations_forecast!HG$9,CBO_quarterly!$B:$B,0),MATCH(Calculations_forecast!$B11,CBO_quarterly!$B$1:$XT$1,0))</f>
        <v>1031.9939999999999</v>
      </c>
      <c r="HH11" s="81">
        <f ca="1">INDEX(CBO_quarterly!$B:$XT,MATCH(Calculations_forecast!HH$9,CBO_quarterly!$B:$B,0),MATCH(Calculations_forecast!$B11,CBO_quarterly!$B$1:$XT$1,0))</f>
        <v>1031.9939999999999</v>
      </c>
      <c r="HI11" s="81">
        <f ca="1">INDEX(CBO_quarterly!$B:$XT,MATCH(Calculations_forecast!HI$9,CBO_quarterly!$B:$B,0),MATCH(Calculations_forecast!$B11,CBO_quarterly!$B$1:$XT$1,0))</f>
        <v>1031.9939999999999</v>
      </c>
      <c r="HJ11" s="81">
        <f ca="1">INDEX(CBO_quarterly!$B:$XT,MATCH(Calculations_forecast!HJ$9,CBO_quarterly!$B:$B,0),MATCH(Calculations_forecast!$B11,CBO_quarterly!$B$1:$XT$1,0))</f>
        <v>1061.818</v>
      </c>
      <c r="HK11" s="81">
        <f ca="1">INDEX(CBO_quarterly!$B:$XT,MATCH(Calculations_forecast!HK$9,CBO_quarterly!$B:$B,0),MATCH(Calculations_forecast!$B11,CBO_quarterly!$B$1:$XT$1,0))</f>
        <v>1061.818</v>
      </c>
      <c r="HL11" s="81">
        <f ca="1">INDEX(CBO_quarterly!$B:$XT,MATCH(Calculations_forecast!HL$9,CBO_quarterly!$B:$B,0),MATCH(Calculations_forecast!$B11,CBO_quarterly!$B$1:$XT$1,0))</f>
        <v>1061.818</v>
      </c>
      <c r="HM11" s="81">
        <f ca="1">INDEX(CBO_quarterly!$B:$XT,MATCH(Calculations_forecast!HM$9,CBO_quarterly!$B:$B,0),MATCH(Calculations_forecast!$B11,CBO_quarterly!$B$1:$XT$1,0))</f>
        <v>1061.818</v>
      </c>
      <c r="HN11" s="81">
        <f ca="1">INDEX(CBO_quarterly!$B:$XT,MATCH(Calculations_forecast!HN$9,CBO_quarterly!$B:$B,0),MATCH(Calculations_forecast!$B11,CBO_quarterly!$B$1:$XT$1,0))</f>
        <v>1181.0709999999999</v>
      </c>
      <c r="HO11" s="81">
        <f ca="1">INDEX(CBO_quarterly!$B:$XT,MATCH(Calculations_forecast!HO$9,CBO_quarterly!$B:$B,0),MATCH(Calculations_forecast!$B11,CBO_quarterly!$B$1:$XT$1,0))</f>
        <v>1181.0709999999999</v>
      </c>
      <c r="HP11" s="81">
        <f ca="1">INDEX(CBO_quarterly!$B:$XT,MATCH(Calculations_forecast!HP$9,CBO_quarterly!$B:$B,0),MATCH(Calculations_forecast!$B11,CBO_quarterly!$B$1:$XT$1,0))</f>
        <v>1181.0709999999999</v>
      </c>
      <c r="HQ11" s="81">
        <f ca="1">INDEX(CBO_quarterly!$B:$XT,MATCH(Calculations_forecast!HQ$9,CBO_quarterly!$B:$B,0),MATCH(Calculations_forecast!$B11,CBO_quarterly!$B$1:$XT$1,0))</f>
        <v>1181.0709999999999</v>
      </c>
      <c r="HR11" s="81">
        <f ca="1">INDEX(CBO_quarterly!$B:$XT,MATCH(Calculations_forecast!HR$9,CBO_quarterly!$B:$B,0),MATCH(Calculations_forecast!$B11,CBO_quarterly!$B$1:$XT$1,0))</f>
        <v>1267.1179999999999</v>
      </c>
      <c r="HS11" s="81">
        <f ca="1">INDEX(CBO_quarterly!$B:$XT,MATCH(Calculations_forecast!HS$9,CBO_quarterly!$B:$B,0),MATCH(Calculations_forecast!$B11,CBO_quarterly!$B$1:$XT$1,0))</f>
        <v>1267.1179999999999</v>
      </c>
      <c r="HT11" s="81">
        <f ca="1">INDEX(CBO_quarterly!$B:$XT,MATCH(Calculations_forecast!HT$9,CBO_quarterly!$B:$B,0),MATCH(Calculations_forecast!$B11,CBO_quarterly!$B$1:$XT$1,0))</f>
        <v>1267.1179999999999</v>
      </c>
      <c r="HU11" s="81">
        <f ca="1">INDEX(CBO_quarterly!$B:$XT,MATCH(Calculations_forecast!HU$9,CBO_quarterly!$B:$B,0),MATCH(Calculations_forecast!$B11,CBO_quarterly!$B$1:$XT$1,0))</f>
        <v>1267.1179999999999</v>
      </c>
      <c r="HV11" s="81">
        <f ca="1">INDEX(CBO_quarterly!$B:$XT,MATCH(Calculations_forecast!HV$9,CBO_quarterly!$B:$B,0),MATCH(Calculations_forecast!$B11,CBO_quarterly!$B$1:$XT$1,0))</f>
        <v>1357.7940000000001</v>
      </c>
      <c r="HW11" s="81">
        <f ca="1">INDEX(CBO_quarterly!$B:$XT,MATCH(Calculations_forecast!HW$9,CBO_quarterly!$B:$B,0),MATCH(Calculations_forecast!$B11,CBO_quarterly!$B$1:$XT$1,0))</f>
        <v>1357.7940000000001</v>
      </c>
      <c r="HX11" s="81">
        <f ca="1">INDEX(CBO_quarterly!$B:$XT,MATCH(Calculations_forecast!HX$9,CBO_quarterly!$B:$B,0),MATCH(Calculations_forecast!$B11,CBO_quarterly!$B$1:$XT$1,0))</f>
        <v>1357.7940000000001</v>
      </c>
      <c r="HY11" s="81">
        <f ca="1">INDEX(CBO_quarterly!$B:$XT,MATCH(Calculations_forecast!HY$9,CBO_quarterly!$B:$B,0),MATCH(Calculations_forecast!$B11,CBO_quarterly!$B$1:$XT$1,0))</f>
        <v>1357.7940000000001</v>
      </c>
      <c r="HZ11" s="81">
        <f ca="1">INDEX(CBO_quarterly!$B:$XT,MATCH(Calculations_forecast!HZ$9,CBO_quarterly!$B:$B,0),MATCH(Calculations_forecast!$B11,CBO_quarterly!$B$1:$XT$1,0))</f>
        <v>1520.7360000000001</v>
      </c>
      <c r="IA11" s="81">
        <f ca="1">INDEX(CBO_quarterly!$B:$XT,MATCH(Calculations_forecast!IA$9,CBO_quarterly!$B:$B,0),MATCH(Calculations_forecast!$B11,CBO_quarterly!$B$1:$XT$1,0))</f>
        <v>1520.7360000000001</v>
      </c>
      <c r="IB11" s="81">
        <f ca="1">INDEX(CBO_quarterly!$B:$XT,MATCH(Calculations_forecast!IB$9,CBO_quarterly!$B:$B,0),MATCH(Calculations_forecast!$B11,CBO_quarterly!$B$1:$XT$1,0))</f>
        <v>1520.7360000000001</v>
      </c>
      <c r="IC11" s="81">
        <f ca="1">INDEX(CBO_quarterly!$B:$XT,MATCH(Calculations_forecast!IC$9,CBO_quarterly!$B:$B,0),MATCH(Calculations_forecast!$B11,CBO_quarterly!$B$1:$XT$1,0))</f>
        <v>1520.7360000000001</v>
      </c>
      <c r="ID11" s="81" t="e">
        <f ca="1">INDEX(CBO_quarterly!$B:$XT,MATCH(Calculations_forecast!ID$9,CBO_quarterly!$B:$B,0),MATCH(Calculations_forecast!$B11,CBO_quarterly!$B$1:$XT$1,0))</f>
        <v>#N/A</v>
      </c>
    </row>
    <row r="12" spans="1:238">
      <c r="A12" s="7" t="s">
        <v>174</v>
      </c>
      <c r="B12" s="83" t="s">
        <v>697</v>
      </c>
      <c r="C12" t="e">
        <f ca="1">INDEX(CBO_quarterly!$B:$XT,MATCH(Calculations_forecast!C$9,CBO_quarterly!$B:$B,0),MATCH(Calculations_forecast!$B12,CBO_quarterly!$B$1:$XT$1,0))</f>
        <v>#N/A</v>
      </c>
      <c r="D12" t="e">
        <f ca="1">INDEX(CBO_quarterly!$B:$XT,MATCH(Calculations_forecast!D$9,CBO_quarterly!$B:$B,0),MATCH(Calculations_forecast!$B12,CBO_quarterly!$B$1:$XT$1,0))</f>
        <v>#N/A</v>
      </c>
      <c r="E12" t="e">
        <f ca="1">INDEX(CBO_quarterly!$B:$XT,MATCH(Calculations_forecast!E$9,CBO_quarterly!$B:$B,0),MATCH(Calculations_forecast!$B12,CBO_quarterly!$B$1:$XT$1,0))</f>
        <v>#N/A</v>
      </c>
      <c r="F12" t="e">
        <f ca="1">INDEX(CBO_quarterly!$B:$XT,MATCH(Calculations_forecast!F$9,CBO_quarterly!$B:$B,0),MATCH(Calculations_forecast!$B12,CBO_quarterly!$B$1:$XT$1,0))</f>
        <v>#N/A</v>
      </c>
      <c r="G12" t="e">
        <f ca="1">INDEX(CBO_quarterly!$B:$XT,MATCH(Calculations_forecast!G$9,CBO_quarterly!$B:$B,0),MATCH(Calculations_forecast!$B12,CBO_quarterly!$B$1:$XT$1,0))</f>
        <v>#N/A</v>
      </c>
      <c r="H12" t="e">
        <f ca="1">INDEX(CBO_quarterly!$B:$XT,MATCH(Calculations_forecast!H$9,CBO_quarterly!$B:$B,0),MATCH(Calculations_forecast!$B12,CBO_quarterly!$B$1:$XT$1,0))</f>
        <v>#N/A</v>
      </c>
      <c r="I12" t="e">
        <f ca="1">INDEX(CBO_quarterly!$B:$XT,MATCH(Calculations_forecast!I$9,CBO_quarterly!$B:$B,0),MATCH(Calculations_forecast!$B12,CBO_quarterly!$B$1:$XT$1,0))</f>
        <v>#N/A</v>
      </c>
      <c r="J12" t="e">
        <f ca="1">INDEX(CBO_quarterly!$B:$XT,MATCH(Calculations_forecast!J$9,CBO_quarterly!$B:$B,0),MATCH(Calculations_forecast!$B12,CBO_quarterly!$B$1:$XT$1,0))</f>
        <v>#N/A</v>
      </c>
      <c r="K12" t="e">
        <f ca="1">INDEX(CBO_quarterly!$B:$XT,MATCH(Calculations_forecast!K$9,CBO_quarterly!$B:$B,0),MATCH(Calculations_forecast!$B12,CBO_quarterly!$B$1:$XT$1,0))</f>
        <v>#N/A</v>
      </c>
      <c r="L12" t="e">
        <f ca="1">INDEX(CBO_quarterly!$B:$XT,MATCH(Calculations_forecast!L$9,CBO_quarterly!$B:$B,0),MATCH(Calculations_forecast!$B12,CBO_quarterly!$B$1:$XT$1,0))</f>
        <v>#N/A</v>
      </c>
      <c r="M12" t="e">
        <f ca="1">INDEX(CBO_quarterly!$B:$XT,MATCH(Calculations_forecast!M$9,CBO_quarterly!$B:$B,0),MATCH(Calculations_forecast!$B12,CBO_quarterly!$B$1:$XT$1,0))</f>
        <v>#N/A</v>
      </c>
      <c r="N12" t="e">
        <f ca="1">INDEX(CBO_quarterly!$B:$XT,MATCH(Calculations_forecast!N$9,CBO_quarterly!$B:$B,0),MATCH(Calculations_forecast!$B12,CBO_quarterly!$B$1:$XT$1,0))</f>
        <v>#N/A</v>
      </c>
      <c r="O12" t="e">
        <f ca="1">INDEX(CBO_quarterly!$B:$XT,MATCH(Calculations_forecast!O$9,CBO_quarterly!$B:$B,0),MATCH(Calculations_forecast!$B12,CBO_quarterly!$B$1:$XT$1,0))</f>
        <v>#N/A</v>
      </c>
      <c r="P12" t="e">
        <f ca="1">INDEX(CBO_quarterly!$B:$XT,MATCH(Calculations_forecast!P$9,CBO_quarterly!$B:$B,0),MATCH(Calculations_forecast!$B12,CBO_quarterly!$B$1:$XT$1,0))</f>
        <v>#N/A</v>
      </c>
      <c r="Q12" t="e">
        <f ca="1">INDEX(CBO_quarterly!$B:$XT,MATCH(Calculations_forecast!Q$9,CBO_quarterly!$B:$B,0),MATCH(Calculations_forecast!$B12,CBO_quarterly!$B$1:$XT$1,0))</f>
        <v>#N/A</v>
      </c>
      <c r="R12" t="e">
        <f ca="1">INDEX(CBO_quarterly!$B:$XT,MATCH(Calculations_forecast!R$9,CBO_quarterly!$B:$B,0),MATCH(Calculations_forecast!$B12,CBO_quarterly!$B$1:$XT$1,0))</f>
        <v>#N/A</v>
      </c>
      <c r="S12" t="e">
        <f ca="1">INDEX(CBO_quarterly!$B:$XT,MATCH(Calculations_forecast!S$9,CBO_quarterly!$B:$B,0),MATCH(Calculations_forecast!$B12,CBO_quarterly!$B$1:$XT$1,0))</f>
        <v>#N/A</v>
      </c>
      <c r="T12" t="e">
        <f ca="1">INDEX(CBO_quarterly!$B:$XT,MATCH(Calculations_forecast!T$9,CBO_quarterly!$B:$B,0),MATCH(Calculations_forecast!$B12,CBO_quarterly!$B$1:$XT$1,0))</f>
        <v>#N/A</v>
      </c>
      <c r="U12" t="e">
        <f ca="1">INDEX(CBO_quarterly!$B:$XT,MATCH(Calculations_forecast!U$9,CBO_quarterly!$B:$B,0),MATCH(Calculations_forecast!$B12,CBO_quarterly!$B$1:$XT$1,0))</f>
        <v>#N/A</v>
      </c>
      <c r="V12" t="e">
        <f ca="1">INDEX(CBO_quarterly!$B:$XT,MATCH(Calculations_forecast!V$9,CBO_quarterly!$B:$B,0),MATCH(Calculations_forecast!$B12,CBO_quarterly!$B$1:$XT$1,0))</f>
        <v>#N/A</v>
      </c>
      <c r="W12" t="e">
        <f ca="1">INDEX(CBO_quarterly!$B:$XT,MATCH(Calculations_forecast!W$9,CBO_quarterly!$B:$B,0),MATCH(Calculations_forecast!$B12,CBO_quarterly!$B$1:$XT$1,0))</f>
        <v>#N/A</v>
      </c>
      <c r="X12" t="e">
        <f ca="1">INDEX(CBO_quarterly!$B:$XT,MATCH(Calculations_forecast!X$9,CBO_quarterly!$B:$B,0),MATCH(Calculations_forecast!$B12,CBO_quarterly!$B$1:$XT$1,0))</f>
        <v>#N/A</v>
      </c>
      <c r="Y12" t="e">
        <f ca="1">INDEX(CBO_quarterly!$B:$XT,MATCH(Calculations_forecast!Y$9,CBO_quarterly!$B:$B,0),MATCH(Calculations_forecast!$B12,CBO_quarterly!$B$1:$XT$1,0))</f>
        <v>#N/A</v>
      </c>
      <c r="Z12" t="e">
        <f ca="1">INDEX(CBO_quarterly!$B:$XT,MATCH(Calculations_forecast!Z$9,CBO_quarterly!$B:$B,0),MATCH(Calculations_forecast!$B12,CBO_quarterly!$B$1:$XT$1,0))</f>
        <v>#N/A</v>
      </c>
      <c r="AA12" t="e">
        <f ca="1">INDEX(CBO_quarterly!$B:$XT,MATCH(Calculations_forecast!AA$9,CBO_quarterly!$B:$B,0),MATCH(Calculations_forecast!$B12,CBO_quarterly!$B$1:$XT$1,0))</f>
        <v>#N/A</v>
      </c>
      <c r="AB12" t="e">
        <f ca="1">INDEX(CBO_quarterly!$B:$XT,MATCH(Calculations_forecast!AB$9,CBO_quarterly!$B:$B,0),MATCH(Calculations_forecast!$B12,CBO_quarterly!$B$1:$XT$1,0))</f>
        <v>#N/A</v>
      </c>
      <c r="AC12" t="e">
        <f ca="1">INDEX(CBO_quarterly!$B:$XT,MATCH(Calculations_forecast!AC$9,CBO_quarterly!$B:$B,0),MATCH(Calculations_forecast!$B12,CBO_quarterly!$B$1:$XT$1,0))</f>
        <v>#N/A</v>
      </c>
      <c r="AD12" t="e">
        <f ca="1">INDEX(CBO_quarterly!$B:$XT,MATCH(Calculations_forecast!AD$9,CBO_quarterly!$B:$B,0),MATCH(Calculations_forecast!$B12,CBO_quarterly!$B$1:$XT$1,0))</f>
        <v>#N/A</v>
      </c>
      <c r="AE12" t="e">
        <f ca="1">INDEX(CBO_quarterly!$B:$XT,MATCH(Calculations_forecast!AE$9,CBO_quarterly!$B:$B,0),MATCH(Calculations_forecast!$B12,CBO_quarterly!$B$1:$XT$1,0))</f>
        <v>#N/A</v>
      </c>
      <c r="AF12" t="e">
        <f ca="1">INDEX(CBO_quarterly!$B:$XT,MATCH(Calculations_forecast!AF$9,CBO_quarterly!$B:$B,0),MATCH(Calculations_forecast!$B12,CBO_quarterly!$B$1:$XT$1,0))</f>
        <v>#N/A</v>
      </c>
      <c r="AG12" t="e">
        <f ca="1">INDEX(CBO_quarterly!$B:$XT,MATCH(Calculations_forecast!AG$9,CBO_quarterly!$B:$B,0),MATCH(Calculations_forecast!$B12,CBO_quarterly!$B$1:$XT$1,0))</f>
        <v>#N/A</v>
      </c>
      <c r="AH12" t="e">
        <f ca="1">INDEX(CBO_quarterly!$B:$XT,MATCH(Calculations_forecast!AH$9,CBO_quarterly!$B:$B,0),MATCH(Calculations_forecast!$B12,CBO_quarterly!$B$1:$XT$1,0))</f>
        <v>#N/A</v>
      </c>
      <c r="AI12" t="e">
        <f ca="1">INDEX(CBO_quarterly!$B:$XT,MATCH(Calculations_forecast!AI$9,CBO_quarterly!$B:$B,0),MATCH(Calculations_forecast!$B12,CBO_quarterly!$B$1:$XT$1,0))</f>
        <v>#N/A</v>
      </c>
      <c r="AJ12" t="e">
        <f ca="1">INDEX(CBO_quarterly!$B:$XT,MATCH(Calculations_forecast!AJ$9,CBO_quarterly!$B:$B,0),MATCH(Calculations_forecast!$B12,CBO_quarterly!$B$1:$XT$1,0))</f>
        <v>#N/A</v>
      </c>
      <c r="AK12" t="e">
        <f ca="1">INDEX(CBO_quarterly!$B:$XT,MATCH(Calculations_forecast!AK$9,CBO_quarterly!$B:$B,0),MATCH(Calculations_forecast!$B12,CBO_quarterly!$B$1:$XT$1,0))</f>
        <v>#N/A</v>
      </c>
      <c r="AL12" t="e">
        <f ca="1">INDEX(CBO_quarterly!$B:$XT,MATCH(Calculations_forecast!AL$9,CBO_quarterly!$B:$B,0),MATCH(Calculations_forecast!$B12,CBO_quarterly!$B$1:$XT$1,0))</f>
        <v>#N/A</v>
      </c>
      <c r="AM12" t="e">
        <f ca="1">INDEX(CBO_quarterly!$B:$XT,MATCH(Calculations_forecast!AM$9,CBO_quarterly!$B:$B,0),MATCH(Calculations_forecast!$B12,CBO_quarterly!$B$1:$XT$1,0))</f>
        <v>#N/A</v>
      </c>
      <c r="AN12" t="e">
        <f ca="1">INDEX(CBO_quarterly!$B:$XT,MATCH(Calculations_forecast!AN$9,CBO_quarterly!$B:$B,0),MATCH(Calculations_forecast!$B12,CBO_quarterly!$B$1:$XT$1,0))</f>
        <v>#N/A</v>
      </c>
      <c r="AO12" t="e">
        <f ca="1">INDEX(CBO_quarterly!$B:$XT,MATCH(Calculations_forecast!AO$9,CBO_quarterly!$B:$B,0),MATCH(Calculations_forecast!$B12,CBO_quarterly!$B$1:$XT$1,0))</f>
        <v>#N/A</v>
      </c>
      <c r="AP12" t="e">
        <f ca="1">INDEX(CBO_quarterly!$B:$XT,MATCH(Calculations_forecast!AP$9,CBO_quarterly!$B:$B,0),MATCH(Calculations_forecast!$B12,CBO_quarterly!$B$1:$XT$1,0))</f>
        <v>#N/A</v>
      </c>
      <c r="AQ12" t="e">
        <f ca="1">INDEX(CBO_quarterly!$B:$XT,MATCH(Calculations_forecast!AQ$9,CBO_quarterly!$B:$B,0),MATCH(Calculations_forecast!$B12,CBO_quarterly!$B$1:$XT$1,0))</f>
        <v>#N/A</v>
      </c>
      <c r="AR12" t="e">
        <f ca="1">INDEX(CBO_quarterly!$B:$XT,MATCH(Calculations_forecast!AR$9,CBO_quarterly!$B:$B,0),MATCH(Calculations_forecast!$B12,CBO_quarterly!$B$1:$XT$1,0))</f>
        <v>#N/A</v>
      </c>
      <c r="AS12" t="e">
        <f ca="1">INDEX(CBO_quarterly!$B:$XT,MATCH(Calculations_forecast!AS$9,CBO_quarterly!$B:$B,0),MATCH(Calculations_forecast!$B12,CBO_quarterly!$B$1:$XT$1,0))</f>
        <v>#N/A</v>
      </c>
      <c r="AT12" t="e">
        <f ca="1">INDEX(CBO_quarterly!$B:$XT,MATCH(Calculations_forecast!AT$9,CBO_quarterly!$B:$B,0),MATCH(Calculations_forecast!$B12,CBO_quarterly!$B$1:$XT$1,0))</f>
        <v>#N/A</v>
      </c>
      <c r="AU12" t="e">
        <f ca="1">INDEX(CBO_quarterly!$B:$XT,MATCH(Calculations_forecast!AU$9,CBO_quarterly!$B:$B,0),MATCH(Calculations_forecast!$B12,CBO_quarterly!$B$1:$XT$1,0))</f>
        <v>#N/A</v>
      </c>
      <c r="AV12" t="e">
        <f ca="1">INDEX(CBO_quarterly!$B:$XT,MATCH(Calculations_forecast!AV$9,CBO_quarterly!$B:$B,0),MATCH(Calculations_forecast!$B12,CBO_quarterly!$B$1:$XT$1,0))</f>
        <v>#N/A</v>
      </c>
      <c r="AW12" t="e">
        <f ca="1">INDEX(CBO_quarterly!$B:$XT,MATCH(Calculations_forecast!AW$9,CBO_quarterly!$B:$B,0),MATCH(Calculations_forecast!$B12,CBO_quarterly!$B$1:$XT$1,0))</f>
        <v>#N/A</v>
      </c>
      <c r="AX12" t="e">
        <f ca="1">INDEX(CBO_quarterly!$B:$XT,MATCH(Calculations_forecast!AX$9,CBO_quarterly!$B:$B,0),MATCH(Calculations_forecast!$B12,CBO_quarterly!$B$1:$XT$1,0))</f>
        <v>#N/A</v>
      </c>
      <c r="AY12" t="e">
        <f ca="1">INDEX(CBO_quarterly!$B:$XT,MATCH(Calculations_forecast!AY$9,CBO_quarterly!$B:$B,0),MATCH(Calculations_forecast!$B12,CBO_quarterly!$B$1:$XT$1,0))</f>
        <v>#N/A</v>
      </c>
      <c r="AZ12" t="e">
        <f ca="1">INDEX(CBO_quarterly!$B:$XT,MATCH(Calculations_forecast!AZ$9,CBO_quarterly!$B:$B,0),MATCH(Calculations_forecast!$B12,CBO_quarterly!$B$1:$XT$1,0))</f>
        <v>#N/A</v>
      </c>
      <c r="BA12" t="e">
        <f ca="1">INDEX(CBO_quarterly!$B:$XT,MATCH(Calculations_forecast!BA$9,CBO_quarterly!$B:$B,0),MATCH(Calculations_forecast!$B12,CBO_quarterly!$B$1:$XT$1,0))</f>
        <v>#N/A</v>
      </c>
      <c r="BB12" t="e">
        <f ca="1">INDEX(CBO_quarterly!$B:$XT,MATCH(Calculations_forecast!BB$9,CBO_quarterly!$B:$B,0),MATCH(Calculations_forecast!$B12,CBO_quarterly!$B$1:$XT$1,0))</f>
        <v>#N/A</v>
      </c>
      <c r="BC12" t="e">
        <f ca="1">INDEX(CBO_quarterly!$B:$XT,MATCH(Calculations_forecast!BC$9,CBO_quarterly!$B:$B,0),MATCH(Calculations_forecast!$B12,CBO_quarterly!$B$1:$XT$1,0))</f>
        <v>#N/A</v>
      </c>
      <c r="BD12" t="e">
        <f ca="1">INDEX(CBO_quarterly!$B:$XT,MATCH(Calculations_forecast!BD$9,CBO_quarterly!$B:$B,0),MATCH(Calculations_forecast!$B12,CBO_quarterly!$B$1:$XT$1,0))</f>
        <v>#N/A</v>
      </c>
      <c r="BE12" t="e">
        <f ca="1">INDEX(CBO_quarterly!$B:$XT,MATCH(Calculations_forecast!BE$9,CBO_quarterly!$B:$B,0),MATCH(Calculations_forecast!$B12,CBO_quarterly!$B$1:$XT$1,0))</f>
        <v>#N/A</v>
      </c>
      <c r="BF12" t="e">
        <f ca="1">INDEX(CBO_quarterly!$B:$XT,MATCH(Calculations_forecast!BF$9,CBO_quarterly!$B:$B,0),MATCH(Calculations_forecast!$B12,CBO_quarterly!$B$1:$XT$1,0))</f>
        <v>#N/A</v>
      </c>
      <c r="BG12" t="e">
        <f ca="1">INDEX(CBO_quarterly!$B:$XT,MATCH(Calculations_forecast!BG$9,CBO_quarterly!$B:$B,0),MATCH(Calculations_forecast!$B12,CBO_quarterly!$B$1:$XT$1,0))</f>
        <v>#N/A</v>
      </c>
      <c r="BH12" t="e">
        <f ca="1">INDEX(CBO_quarterly!$B:$XT,MATCH(Calculations_forecast!BH$9,CBO_quarterly!$B:$B,0),MATCH(Calculations_forecast!$B12,CBO_quarterly!$B$1:$XT$1,0))</f>
        <v>#N/A</v>
      </c>
      <c r="BI12" t="e">
        <f ca="1">INDEX(CBO_quarterly!$B:$XT,MATCH(Calculations_forecast!BI$9,CBO_quarterly!$B:$B,0),MATCH(Calculations_forecast!$B12,CBO_quarterly!$B$1:$XT$1,0))</f>
        <v>#N/A</v>
      </c>
      <c r="BJ12" t="e">
        <f ca="1">INDEX(CBO_quarterly!$B:$XT,MATCH(Calculations_forecast!BJ$9,CBO_quarterly!$B:$B,0),MATCH(Calculations_forecast!$B12,CBO_quarterly!$B$1:$XT$1,0))</f>
        <v>#N/A</v>
      </c>
      <c r="BK12" t="e">
        <f ca="1">INDEX(CBO_quarterly!$B:$XT,MATCH(Calculations_forecast!BK$9,CBO_quarterly!$B:$B,0),MATCH(Calculations_forecast!$B12,CBO_quarterly!$B$1:$XT$1,0))</f>
        <v>#N/A</v>
      </c>
      <c r="BL12" t="e">
        <f ca="1">INDEX(CBO_quarterly!$B:$XT,MATCH(Calculations_forecast!BL$9,CBO_quarterly!$B:$B,0),MATCH(Calculations_forecast!$B12,CBO_quarterly!$B$1:$XT$1,0))</f>
        <v>#N/A</v>
      </c>
      <c r="BM12" t="e">
        <f ca="1">INDEX(CBO_quarterly!$B:$XT,MATCH(Calculations_forecast!BM$9,CBO_quarterly!$B:$B,0),MATCH(Calculations_forecast!$B12,CBO_quarterly!$B$1:$XT$1,0))</f>
        <v>#N/A</v>
      </c>
      <c r="BN12" t="e">
        <f ca="1">INDEX(CBO_quarterly!$B:$XT,MATCH(Calculations_forecast!BN$9,CBO_quarterly!$B:$B,0),MATCH(Calculations_forecast!$B12,CBO_quarterly!$B$1:$XT$1,0))</f>
        <v>#N/A</v>
      </c>
      <c r="BO12" t="e">
        <f ca="1">INDEX(CBO_quarterly!$B:$XT,MATCH(Calculations_forecast!BO$9,CBO_quarterly!$B:$B,0),MATCH(Calculations_forecast!$B12,CBO_quarterly!$B$1:$XT$1,0))</f>
        <v>#N/A</v>
      </c>
      <c r="BP12" t="e">
        <f ca="1">INDEX(CBO_quarterly!$B:$XT,MATCH(Calculations_forecast!BP$9,CBO_quarterly!$B:$B,0),MATCH(Calculations_forecast!$B12,CBO_quarterly!$B$1:$XT$1,0))</f>
        <v>#N/A</v>
      </c>
      <c r="BQ12" t="e">
        <f ca="1">INDEX(CBO_quarterly!$B:$XT,MATCH(Calculations_forecast!BQ$9,CBO_quarterly!$B:$B,0),MATCH(Calculations_forecast!$B12,CBO_quarterly!$B$1:$XT$1,0))</f>
        <v>#N/A</v>
      </c>
      <c r="BR12" t="e">
        <f ca="1">INDEX(CBO_quarterly!$B:$XT,MATCH(Calculations_forecast!BR$9,CBO_quarterly!$B:$B,0),MATCH(Calculations_forecast!$B12,CBO_quarterly!$B$1:$XT$1,0))</f>
        <v>#N/A</v>
      </c>
      <c r="BS12" t="e">
        <f ca="1">INDEX(CBO_quarterly!$B:$XT,MATCH(Calculations_forecast!BS$9,CBO_quarterly!$B:$B,0),MATCH(Calculations_forecast!$B12,CBO_quarterly!$B$1:$XT$1,0))</f>
        <v>#N/A</v>
      </c>
      <c r="BT12" t="e">
        <f ca="1">INDEX(CBO_quarterly!$B:$XT,MATCH(Calculations_forecast!BT$9,CBO_quarterly!$B:$B,0),MATCH(Calculations_forecast!$B12,CBO_quarterly!$B$1:$XT$1,0))</f>
        <v>#N/A</v>
      </c>
      <c r="BU12" t="e">
        <f ca="1">INDEX(CBO_quarterly!$B:$XT,MATCH(Calculations_forecast!BU$9,CBO_quarterly!$B:$B,0),MATCH(Calculations_forecast!$B12,CBO_quarterly!$B$1:$XT$1,0))</f>
        <v>#N/A</v>
      </c>
      <c r="BV12" t="e">
        <f ca="1">INDEX(CBO_quarterly!$B:$XT,MATCH(Calculations_forecast!BV$9,CBO_quarterly!$B:$B,0),MATCH(Calculations_forecast!$B12,CBO_quarterly!$B$1:$XT$1,0))</f>
        <v>#N/A</v>
      </c>
      <c r="BW12" t="e">
        <f ca="1">INDEX(CBO_quarterly!$B:$XT,MATCH(Calculations_forecast!BW$9,CBO_quarterly!$B:$B,0),MATCH(Calculations_forecast!$B12,CBO_quarterly!$B$1:$XT$1,0))</f>
        <v>#N/A</v>
      </c>
      <c r="BX12" t="e">
        <f ca="1">INDEX(CBO_quarterly!$B:$XT,MATCH(Calculations_forecast!BX$9,CBO_quarterly!$B:$B,0),MATCH(Calculations_forecast!$B12,CBO_quarterly!$B$1:$XT$1,0))</f>
        <v>#N/A</v>
      </c>
      <c r="BY12" t="e">
        <f ca="1">INDEX(CBO_quarterly!$B:$XT,MATCH(Calculations_forecast!BY$9,CBO_quarterly!$B:$B,0),MATCH(Calculations_forecast!$B12,CBO_quarterly!$B$1:$XT$1,0))</f>
        <v>#N/A</v>
      </c>
      <c r="BZ12" t="e">
        <f ca="1">INDEX(CBO_quarterly!$B:$XT,MATCH(Calculations_forecast!BZ$9,CBO_quarterly!$B:$B,0),MATCH(Calculations_forecast!$B12,CBO_quarterly!$B$1:$XT$1,0))</f>
        <v>#N/A</v>
      </c>
      <c r="CA12" t="e">
        <f ca="1">INDEX(CBO_quarterly!$B:$XT,MATCH(Calculations_forecast!CA$9,CBO_quarterly!$B:$B,0),MATCH(Calculations_forecast!$B12,CBO_quarterly!$B$1:$XT$1,0))</f>
        <v>#N/A</v>
      </c>
      <c r="CB12" t="e">
        <f ca="1">INDEX(CBO_quarterly!$B:$XT,MATCH(Calculations_forecast!CB$9,CBO_quarterly!$B:$B,0),MATCH(Calculations_forecast!$B12,CBO_quarterly!$B$1:$XT$1,0))</f>
        <v>#N/A</v>
      </c>
      <c r="CC12" t="e">
        <f ca="1">INDEX(CBO_quarterly!$B:$XT,MATCH(Calculations_forecast!CC$9,CBO_quarterly!$B:$B,0),MATCH(Calculations_forecast!$B12,CBO_quarterly!$B$1:$XT$1,0))</f>
        <v>#N/A</v>
      </c>
      <c r="CD12" t="e">
        <f ca="1">INDEX(CBO_quarterly!$B:$XT,MATCH(Calculations_forecast!CD$9,CBO_quarterly!$B:$B,0),MATCH(Calculations_forecast!$B12,CBO_quarterly!$B$1:$XT$1,0))</f>
        <v>#N/A</v>
      </c>
      <c r="CE12" t="e">
        <f ca="1">INDEX(CBO_quarterly!$B:$XT,MATCH(Calculations_forecast!CE$9,CBO_quarterly!$B:$B,0),MATCH(Calculations_forecast!$B12,CBO_quarterly!$B$1:$XT$1,0))</f>
        <v>#N/A</v>
      </c>
      <c r="CF12" t="e">
        <f ca="1">INDEX(CBO_quarterly!$B:$XT,MATCH(Calculations_forecast!CF$9,CBO_quarterly!$B:$B,0),MATCH(Calculations_forecast!$B12,CBO_quarterly!$B$1:$XT$1,0))</f>
        <v>#N/A</v>
      </c>
      <c r="CG12" t="e">
        <f ca="1">INDEX(CBO_quarterly!$B:$XT,MATCH(Calculations_forecast!CG$9,CBO_quarterly!$B:$B,0),MATCH(Calculations_forecast!$B12,CBO_quarterly!$B$1:$XT$1,0))</f>
        <v>#N/A</v>
      </c>
      <c r="CH12" t="e">
        <f ca="1">INDEX(CBO_quarterly!$B:$XT,MATCH(Calculations_forecast!CH$9,CBO_quarterly!$B:$B,0),MATCH(Calculations_forecast!$B12,CBO_quarterly!$B$1:$XT$1,0))</f>
        <v>#N/A</v>
      </c>
      <c r="CI12" t="e">
        <f ca="1">INDEX(CBO_quarterly!$B:$XT,MATCH(Calculations_forecast!CI$9,CBO_quarterly!$B:$B,0),MATCH(Calculations_forecast!$B12,CBO_quarterly!$B$1:$XT$1,0))</f>
        <v>#N/A</v>
      </c>
      <c r="CJ12" t="e">
        <f ca="1">INDEX(CBO_quarterly!$B:$XT,MATCH(Calculations_forecast!CJ$9,CBO_quarterly!$B:$B,0),MATCH(Calculations_forecast!$B12,CBO_quarterly!$B$1:$XT$1,0))</f>
        <v>#N/A</v>
      </c>
      <c r="CK12" t="e">
        <f ca="1">INDEX(CBO_quarterly!$B:$XT,MATCH(Calculations_forecast!CK$9,CBO_quarterly!$B:$B,0),MATCH(Calculations_forecast!$B12,CBO_quarterly!$B$1:$XT$1,0))</f>
        <v>#N/A</v>
      </c>
      <c r="CL12" t="e">
        <f ca="1">INDEX(CBO_quarterly!$B:$XT,MATCH(Calculations_forecast!CL$9,CBO_quarterly!$B:$B,0),MATCH(Calculations_forecast!$B12,CBO_quarterly!$B$1:$XT$1,0))</f>
        <v>#N/A</v>
      </c>
      <c r="CM12" t="e">
        <f ca="1">INDEX(CBO_quarterly!$B:$XT,MATCH(Calculations_forecast!CM$9,CBO_quarterly!$B:$B,0),MATCH(Calculations_forecast!$B12,CBO_quarterly!$B$1:$XT$1,0))</f>
        <v>#N/A</v>
      </c>
      <c r="CN12" t="e">
        <f ca="1">INDEX(CBO_quarterly!$B:$XT,MATCH(Calculations_forecast!CN$9,CBO_quarterly!$B:$B,0),MATCH(Calculations_forecast!$B12,CBO_quarterly!$B$1:$XT$1,0))</f>
        <v>#N/A</v>
      </c>
      <c r="CO12" t="e">
        <f ca="1">INDEX(CBO_quarterly!$B:$XT,MATCH(Calculations_forecast!CO$9,CBO_quarterly!$B:$B,0),MATCH(Calculations_forecast!$B12,CBO_quarterly!$B$1:$XT$1,0))</f>
        <v>#N/A</v>
      </c>
      <c r="CP12" t="e">
        <f ca="1">INDEX(CBO_quarterly!$B:$XT,MATCH(Calculations_forecast!CP$9,CBO_quarterly!$B:$B,0),MATCH(Calculations_forecast!$B12,CBO_quarterly!$B$1:$XT$1,0))</f>
        <v>#N/A</v>
      </c>
      <c r="CQ12" t="e">
        <f ca="1">INDEX(CBO_quarterly!$B:$XT,MATCH(Calculations_forecast!CQ$9,CBO_quarterly!$B:$B,0),MATCH(Calculations_forecast!$B12,CBO_quarterly!$B$1:$XT$1,0))</f>
        <v>#N/A</v>
      </c>
      <c r="CR12" t="e">
        <f ca="1">INDEX(CBO_quarterly!$B:$XT,MATCH(Calculations_forecast!CR$9,CBO_quarterly!$B:$B,0),MATCH(Calculations_forecast!$B12,CBO_quarterly!$B$1:$XT$1,0))</f>
        <v>#N/A</v>
      </c>
      <c r="CS12" t="e">
        <f ca="1">INDEX(CBO_quarterly!$B:$XT,MATCH(Calculations_forecast!CS$9,CBO_quarterly!$B:$B,0),MATCH(Calculations_forecast!$B12,CBO_quarterly!$B$1:$XT$1,0))</f>
        <v>#N/A</v>
      </c>
      <c r="CT12" t="e">
        <f ca="1">INDEX(CBO_quarterly!$B:$XT,MATCH(Calculations_forecast!CT$9,CBO_quarterly!$B:$B,0),MATCH(Calculations_forecast!$B12,CBO_quarterly!$B$1:$XT$1,0))</f>
        <v>#N/A</v>
      </c>
      <c r="CU12" t="e">
        <f ca="1">INDEX(CBO_quarterly!$B:$XT,MATCH(Calculations_forecast!CU$9,CBO_quarterly!$B:$B,0),MATCH(Calculations_forecast!$B12,CBO_quarterly!$B$1:$XT$1,0))</f>
        <v>#N/A</v>
      </c>
      <c r="CV12" t="e">
        <f ca="1">INDEX(CBO_quarterly!$B:$XT,MATCH(Calculations_forecast!CV$9,CBO_quarterly!$B:$B,0),MATCH(Calculations_forecast!$B12,CBO_quarterly!$B$1:$XT$1,0))</f>
        <v>#N/A</v>
      </c>
      <c r="CW12" t="e">
        <f ca="1">INDEX(CBO_quarterly!$B:$XT,MATCH(Calculations_forecast!CW$9,CBO_quarterly!$B:$B,0),MATCH(Calculations_forecast!$B12,CBO_quarterly!$B$1:$XT$1,0))</f>
        <v>#N/A</v>
      </c>
      <c r="CX12" t="e">
        <f ca="1">INDEX(CBO_quarterly!$B:$XT,MATCH(Calculations_forecast!CX$9,CBO_quarterly!$B:$B,0),MATCH(Calculations_forecast!$B12,CBO_quarterly!$B$1:$XT$1,0))</f>
        <v>#N/A</v>
      </c>
      <c r="CY12" t="e">
        <f ca="1">INDEX(CBO_quarterly!$B:$XT,MATCH(Calculations_forecast!CY$9,CBO_quarterly!$B:$B,0),MATCH(Calculations_forecast!$B12,CBO_quarterly!$B$1:$XT$1,0))</f>
        <v>#N/A</v>
      </c>
      <c r="CZ12" t="e">
        <f ca="1">INDEX(CBO_quarterly!$B:$XT,MATCH(Calculations_forecast!CZ$9,CBO_quarterly!$B:$B,0),MATCH(Calculations_forecast!$B12,CBO_quarterly!$B$1:$XT$1,0))</f>
        <v>#N/A</v>
      </c>
      <c r="DA12" t="e">
        <f ca="1">INDEX(CBO_quarterly!$B:$XT,MATCH(Calculations_forecast!DA$9,CBO_quarterly!$B:$B,0),MATCH(Calculations_forecast!$B12,CBO_quarterly!$B$1:$XT$1,0))</f>
        <v>#N/A</v>
      </c>
      <c r="DB12" t="e">
        <f ca="1">INDEX(CBO_quarterly!$B:$XT,MATCH(Calculations_forecast!DB$9,CBO_quarterly!$B:$B,0),MATCH(Calculations_forecast!$B12,CBO_quarterly!$B$1:$XT$1,0))</f>
        <v>#N/A</v>
      </c>
      <c r="DC12" t="e">
        <f ca="1">INDEX(CBO_quarterly!$B:$XT,MATCH(Calculations_forecast!DC$9,CBO_quarterly!$B:$B,0),MATCH(Calculations_forecast!$B12,CBO_quarterly!$B$1:$XT$1,0))</f>
        <v>#N/A</v>
      </c>
      <c r="DD12" t="e">
        <f ca="1">INDEX(CBO_quarterly!$B:$XT,MATCH(Calculations_forecast!DD$9,CBO_quarterly!$B:$B,0),MATCH(Calculations_forecast!$B12,CBO_quarterly!$B$1:$XT$1,0))</f>
        <v>#N/A</v>
      </c>
      <c r="DE12" t="e">
        <f ca="1">INDEX(CBO_quarterly!$B:$XT,MATCH(Calculations_forecast!DE$9,CBO_quarterly!$B:$B,0),MATCH(Calculations_forecast!$B12,CBO_quarterly!$B$1:$XT$1,0))</f>
        <v>#N/A</v>
      </c>
      <c r="DF12" t="e">
        <f ca="1">INDEX(CBO_quarterly!$B:$XT,MATCH(Calculations_forecast!DF$9,CBO_quarterly!$B:$B,0),MATCH(Calculations_forecast!$B12,CBO_quarterly!$B$1:$XT$1,0))</f>
        <v>#N/A</v>
      </c>
      <c r="DG12" t="e">
        <f ca="1">INDEX(CBO_quarterly!$B:$XT,MATCH(Calculations_forecast!DG$9,CBO_quarterly!$B:$B,0),MATCH(Calculations_forecast!$B12,CBO_quarterly!$B$1:$XT$1,0))</f>
        <v>#N/A</v>
      </c>
      <c r="DH12" t="e">
        <f ca="1">INDEX(CBO_quarterly!$B:$XT,MATCH(Calculations_forecast!DH$9,CBO_quarterly!$B:$B,0),MATCH(Calculations_forecast!$B12,CBO_quarterly!$B$1:$XT$1,0))</f>
        <v>#N/A</v>
      </c>
      <c r="DI12" t="e">
        <f ca="1">INDEX(CBO_quarterly!$B:$XT,MATCH(Calculations_forecast!DI$9,CBO_quarterly!$B:$B,0),MATCH(Calculations_forecast!$B12,CBO_quarterly!$B$1:$XT$1,0))</f>
        <v>#N/A</v>
      </c>
      <c r="DJ12" t="e">
        <f ca="1">INDEX(CBO_quarterly!$B:$XT,MATCH(Calculations_forecast!DJ$9,CBO_quarterly!$B:$B,0),MATCH(Calculations_forecast!$B12,CBO_quarterly!$B$1:$XT$1,0))</f>
        <v>#N/A</v>
      </c>
      <c r="DK12" t="e">
        <f ca="1">INDEX(CBO_quarterly!$B:$XT,MATCH(Calculations_forecast!DK$9,CBO_quarterly!$B:$B,0),MATCH(Calculations_forecast!$B12,CBO_quarterly!$B$1:$XT$1,0))</f>
        <v>#N/A</v>
      </c>
      <c r="DL12" t="e">
        <f ca="1">INDEX(CBO_quarterly!$B:$XT,MATCH(Calculations_forecast!DL$9,CBO_quarterly!$B:$B,0),MATCH(Calculations_forecast!$B12,CBO_quarterly!$B$1:$XT$1,0))</f>
        <v>#N/A</v>
      </c>
      <c r="DM12" t="e">
        <f ca="1">INDEX(CBO_quarterly!$B:$XT,MATCH(Calculations_forecast!DM$9,CBO_quarterly!$B:$B,0),MATCH(Calculations_forecast!$B12,CBO_quarterly!$B$1:$XT$1,0))</f>
        <v>#N/A</v>
      </c>
      <c r="DN12" t="e">
        <f ca="1">INDEX(CBO_quarterly!$B:$XT,MATCH(Calculations_forecast!DN$9,CBO_quarterly!$B:$B,0),MATCH(Calculations_forecast!$B12,CBO_quarterly!$B$1:$XT$1,0))</f>
        <v>#N/A</v>
      </c>
      <c r="DO12" t="e">
        <f ca="1">INDEX(CBO_quarterly!$B:$XT,MATCH(Calculations_forecast!DO$9,CBO_quarterly!$B:$B,0),MATCH(Calculations_forecast!$B12,CBO_quarterly!$B$1:$XT$1,0))</f>
        <v>#N/A</v>
      </c>
      <c r="DP12" t="e">
        <f ca="1">INDEX(CBO_quarterly!$B:$XT,MATCH(Calculations_forecast!DP$9,CBO_quarterly!$B:$B,0),MATCH(Calculations_forecast!$B12,CBO_quarterly!$B$1:$XT$1,0))</f>
        <v>#N/A</v>
      </c>
      <c r="DQ12" t="e">
        <f ca="1">INDEX(CBO_quarterly!$B:$XT,MATCH(Calculations_forecast!DQ$9,CBO_quarterly!$B:$B,0),MATCH(Calculations_forecast!$B12,CBO_quarterly!$B$1:$XT$1,0))</f>
        <v>#N/A</v>
      </c>
      <c r="DR12" t="e">
        <f ca="1">INDEX(CBO_quarterly!$B:$XT,MATCH(Calculations_forecast!DR$9,CBO_quarterly!$B:$B,0),MATCH(Calculations_forecast!$B12,CBO_quarterly!$B$1:$XT$1,0))</f>
        <v>#N/A</v>
      </c>
      <c r="DS12" t="e">
        <f ca="1">INDEX(CBO_quarterly!$B:$XT,MATCH(Calculations_forecast!DS$9,CBO_quarterly!$B:$B,0),MATCH(Calculations_forecast!$B12,CBO_quarterly!$B$1:$XT$1,0))</f>
        <v>#N/A</v>
      </c>
      <c r="DT12" t="e">
        <f ca="1">INDEX(CBO_quarterly!$B:$XT,MATCH(Calculations_forecast!DT$9,CBO_quarterly!$B:$B,0),MATCH(Calculations_forecast!$B12,CBO_quarterly!$B$1:$XT$1,0))</f>
        <v>#N/A</v>
      </c>
      <c r="DU12" t="e">
        <f ca="1">INDEX(CBO_quarterly!$B:$XT,MATCH(Calculations_forecast!DU$9,CBO_quarterly!$B:$B,0),MATCH(Calculations_forecast!$B12,CBO_quarterly!$B$1:$XT$1,0))</f>
        <v>#N/A</v>
      </c>
      <c r="DV12" t="e">
        <f ca="1">INDEX(CBO_quarterly!$B:$XT,MATCH(Calculations_forecast!DV$9,CBO_quarterly!$B:$B,0),MATCH(Calculations_forecast!$B12,CBO_quarterly!$B$1:$XT$1,0))</f>
        <v>#N/A</v>
      </c>
      <c r="DW12" t="e">
        <f ca="1">INDEX(CBO_quarterly!$B:$XT,MATCH(Calculations_forecast!DW$9,CBO_quarterly!$B:$B,0),MATCH(Calculations_forecast!$B12,CBO_quarterly!$B$1:$XT$1,0))</f>
        <v>#N/A</v>
      </c>
      <c r="DX12" t="e">
        <f ca="1">INDEX(CBO_quarterly!$B:$XT,MATCH(Calculations_forecast!DX$9,CBO_quarterly!$B:$B,0),MATCH(Calculations_forecast!$B12,CBO_quarterly!$B$1:$XT$1,0))</f>
        <v>#N/A</v>
      </c>
      <c r="DY12" t="e">
        <f ca="1">INDEX(CBO_quarterly!$B:$XT,MATCH(Calculations_forecast!DY$9,CBO_quarterly!$B:$B,0),MATCH(Calculations_forecast!$B12,CBO_quarterly!$B$1:$XT$1,0))</f>
        <v>#N/A</v>
      </c>
      <c r="DZ12" t="e">
        <f ca="1">INDEX(CBO_quarterly!$B:$XT,MATCH(Calculations_forecast!DZ$9,CBO_quarterly!$B:$B,0),MATCH(Calculations_forecast!$B12,CBO_quarterly!$B$1:$XT$1,0))</f>
        <v>#N/A</v>
      </c>
      <c r="EA12" t="e">
        <f ca="1">INDEX(CBO_quarterly!$B:$XT,MATCH(Calculations_forecast!EA$9,CBO_quarterly!$B:$B,0),MATCH(Calculations_forecast!$B12,CBO_quarterly!$B$1:$XT$1,0))</f>
        <v>#N/A</v>
      </c>
      <c r="EB12" t="e">
        <f ca="1">INDEX(CBO_quarterly!$B:$XT,MATCH(Calculations_forecast!EB$9,CBO_quarterly!$B:$B,0),MATCH(Calculations_forecast!$B12,CBO_quarterly!$B$1:$XT$1,0))</f>
        <v>#N/A</v>
      </c>
      <c r="EC12" t="e">
        <f ca="1">INDEX(CBO_quarterly!$B:$XT,MATCH(Calculations_forecast!EC$9,CBO_quarterly!$B:$B,0),MATCH(Calculations_forecast!$B12,CBO_quarterly!$B$1:$XT$1,0))</f>
        <v>#N/A</v>
      </c>
      <c r="ED12" t="e">
        <f ca="1">INDEX(CBO_quarterly!$B:$XT,MATCH(Calculations_forecast!ED$9,CBO_quarterly!$B:$B,0),MATCH(Calculations_forecast!$B12,CBO_quarterly!$B$1:$XT$1,0))</f>
        <v>#N/A</v>
      </c>
      <c r="EE12" t="e">
        <f ca="1">INDEX(CBO_quarterly!$B:$XT,MATCH(Calculations_forecast!EE$9,CBO_quarterly!$B:$B,0),MATCH(Calculations_forecast!$B12,CBO_quarterly!$B$1:$XT$1,0))</f>
        <v>#N/A</v>
      </c>
      <c r="EF12" t="e">
        <f ca="1">INDEX(CBO_quarterly!$B:$XT,MATCH(Calculations_forecast!EF$9,CBO_quarterly!$B:$B,0),MATCH(Calculations_forecast!$B12,CBO_quarterly!$B$1:$XT$1,0))</f>
        <v>#N/A</v>
      </c>
      <c r="EG12" t="e">
        <f ca="1">INDEX(CBO_quarterly!$B:$XT,MATCH(Calculations_forecast!EG$9,CBO_quarterly!$B:$B,0),MATCH(Calculations_forecast!$B12,CBO_quarterly!$B$1:$XT$1,0))</f>
        <v>#N/A</v>
      </c>
      <c r="EH12" t="e">
        <f ca="1">INDEX(CBO_quarterly!$B:$XT,MATCH(Calculations_forecast!EH$9,CBO_quarterly!$B:$B,0),MATCH(Calculations_forecast!$B12,CBO_quarterly!$B$1:$XT$1,0))</f>
        <v>#N/A</v>
      </c>
      <c r="EI12" t="e">
        <f ca="1">INDEX(CBO_quarterly!$B:$XT,MATCH(Calculations_forecast!EI$9,CBO_quarterly!$B:$B,0),MATCH(Calculations_forecast!$B12,CBO_quarterly!$B$1:$XT$1,0))</f>
        <v>#N/A</v>
      </c>
      <c r="EJ12" t="e">
        <f ca="1">INDEX(CBO_quarterly!$B:$XT,MATCH(Calculations_forecast!EJ$9,CBO_quarterly!$B:$B,0),MATCH(Calculations_forecast!$B12,CBO_quarterly!$B$1:$XT$1,0))</f>
        <v>#N/A</v>
      </c>
      <c r="EK12" t="e">
        <f ca="1">INDEX(CBO_quarterly!$B:$XT,MATCH(Calculations_forecast!EK$9,CBO_quarterly!$B:$B,0),MATCH(Calculations_forecast!$B12,CBO_quarterly!$B$1:$XT$1,0))</f>
        <v>#N/A</v>
      </c>
      <c r="EL12" t="e">
        <f ca="1">INDEX(CBO_quarterly!$B:$XT,MATCH(Calculations_forecast!EL$9,CBO_quarterly!$B:$B,0),MATCH(Calculations_forecast!$B12,CBO_quarterly!$B$1:$XT$1,0))</f>
        <v>#N/A</v>
      </c>
      <c r="EM12" t="e">
        <f ca="1">INDEX(CBO_quarterly!$B:$XT,MATCH(Calculations_forecast!EM$9,CBO_quarterly!$B:$B,0),MATCH(Calculations_forecast!$B12,CBO_quarterly!$B$1:$XT$1,0))</f>
        <v>#N/A</v>
      </c>
      <c r="EN12" t="e">
        <f ca="1">INDEX(CBO_quarterly!$B:$XT,MATCH(Calculations_forecast!EN$9,CBO_quarterly!$B:$B,0),MATCH(Calculations_forecast!$B12,CBO_quarterly!$B$1:$XT$1,0))</f>
        <v>#N/A</v>
      </c>
      <c r="EO12" t="e">
        <f ca="1">INDEX(CBO_quarterly!$B:$XT,MATCH(Calculations_forecast!EO$9,CBO_quarterly!$B:$B,0),MATCH(Calculations_forecast!$B12,CBO_quarterly!$B$1:$XT$1,0))</f>
        <v>#N/A</v>
      </c>
      <c r="EP12" t="e">
        <f ca="1">INDEX(CBO_quarterly!$B:$XT,MATCH(Calculations_forecast!EP$9,CBO_quarterly!$B:$B,0),MATCH(Calculations_forecast!$B12,CBO_quarterly!$B$1:$XT$1,0))</f>
        <v>#N/A</v>
      </c>
      <c r="EQ12" t="e">
        <f ca="1">INDEX(CBO_quarterly!$B:$XT,MATCH(Calculations_forecast!EQ$9,CBO_quarterly!$B:$B,0),MATCH(Calculations_forecast!$B12,CBO_quarterly!$B$1:$XT$1,0))</f>
        <v>#N/A</v>
      </c>
      <c r="ER12" t="e">
        <f ca="1">INDEX(CBO_quarterly!$B:$XT,MATCH(Calculations_forecast!ER$9,CBO_quarterly!$B:$B,0),MATCH(Calculations_forecast!$B12,CBO_quarterly!$B$1:$XT$1,0))</f>
        <v>#N/A</v>
      </c>
      <c r="ES12" t="e">
        <f ca="1">INDEX(CBO_quarterly!$B:$XT,MATCH(Calculations_forecast!ES$9,CBO_quarterly!$B:$B,0),MATCH(Calculations_forecast!$B12,CBO_quarterly!$B$1:$XT$1,0))</f>
        <v>#N/A</v>
      </c>
      <c r="ET12" t="e">
        <f ca="1">INDEX(CBO_quarterly!$B:$XT,MATCH(Calculations_forecast!ET$9,CBO_quarterly!$B:$B,0),MATCH(Calculations_forecast!$B12,CBO_quarterly!$B$1:$XT$1,0))</f>
        <v>#N/A</v>
      </c>
      <c r="EU12" t="e">
        <f ca="1">INDEX(CBO_quarterly!$B:$XT,MATCH(Calculations_forecast!EU$9,CBO_quarterly!$B:$B,0),MATCH(Calculations_forecast!$B12,CBO_quarterly!$B$1:$XT$1,0))</f>
        <v>#N/A</v>
      </c>
      <c r="EV12" t="e">
        <f ca="1">INDEX(CBO_quarterly!$B:$XT,MATCH(Calculations_forecast!EV$9,CBO_quarterly!$B:$B,0),MATCH(Calculations_forecast!$B12,CBO_quarterly!$B$1:$XT$1,0))</f>
        <v>#N/A</v>
      </c>
      <c r="EW12" t="e">
        <f ca="1">INDEX(CBO_quarterly!$B:$XT,MATCH(Calculations_forecast!EW$9,CBO_quarterly!$B:$B,0),MATCH(Calculations_forecast!$B12,CBO_quarterly!$B$1:$XT$1,0))</f>
        <v>#N/A</v>
      </c>
      <c r="EX12" t="e">
        <f ca="1">INDEX(CBO_quarterly!$B:$XT,MATCH(Calculations_forecast!EX$9,CBO_quarterly!$B:$B,0),MATCH(Calculations_forecast!$B12,CBO_quarterly!$B$1:$XT$1,0))</f>
        <v>#N/A</v>
      </c>
      <c r="EY12" t="e">
        <f ca="1">INDEX(CBO_quarterly!$B:$XT,MATCH(Calculations_forecast!EY$9,CBO_quarterly!$B:$B,0),MATCH(Calculations_forecast!$B12,CBO_quarterly!$B$1:$XT$1,0))</f>
        <v>#N/A</v>
      </c>
      <c r="EZ12" t="e">
        <f ca="1">INDEX(CBO_quarterly!$B:$XT,MATCH(Calculations_forecast!EZ$9,CBO_quarterly!$B:$B,0),MATCH(Calculations_forecast!$B12,CBO_quarterly!$B$1:$XT$1,0))</f>
        <v>#N/A</v>
      </c>
      <c r="FA12" t="e">
        <f ca="1">INDEX(CBO_quarterly!$B:$XT,MATCH(Calculations_forecast!FA$9,CBO_quarterly!$B:$B,0),MATCH(Calculations_forecast!$B12,CBO_quarterly!$B$1:$XT$1,0))</f>
        <v>#N/A</v>
      </c>
      <c r="FB12" t="e">
        <f ca="1">INDEX(CBO_quarterly!$B:$XT,MATCH(Calculations_forecast!FB$9,CBO_quarterly!$B:$B,0),MATCH(Calculations_forecast!$B12,CBO_quarterly!$B$1:$XT$1,0))</f>
        <v>#N/A</v>
      </c>
      <c r="FC12" t="e">
        <f ca="1">INDEX(CBO_quarterly!$B:$XT,MATCH(Calculations_forecast!FC$9,CBO_quarterly!$B:$B,0),MATCH(Calculations_forecast!$B12,CBO_quarterly!$B$1:$XT$1,0))</f>
        <v>#N/A</v>
      </c>
      <c r="FD12" t="e">
        <f ca="1">INDEX(CBO_quarterly!$B:$XT,MATCH(Calculations_forecast!FD$9,CBO_quarterly!$B:$B,0),MATCH(Calculations_forecast!$B12,CBO_quarterly!$B$1:$XT$1,0))</f>
        <v>#N/A</v>
      </c>
      <c r="FE12" t="e">
        <f ca="1">INDEX(CBO_quarterly!$B:$XT,MATCH(Calculations_forecast!FE$9,CBO_quarterly!$B:$B,0),MATCH(Calculations_forecast!$B12,CBO_quarterly!$B$1:$XT$1,0))</f>
        <v>#N/A</v>
      </c>
      <c r="FF12" t="e">
        <f ca="1">INDEX(CBO_quarterly!$B:$XT,MATCH(Calculations_forecast!FF$9,CBO_quarterly!$B:$B,0),MATCH(Calculations_forecast!$B12,CBO_quarterly!$B$1:$XT$1,0))</f>
        <v>#N/A</v>
      </c>
      <c r="FG12" t="e">
        <f ca="1">INDEX(CBO_quarterly!$B:$XT,MATCH(Calculations_forecast!FG$9,CBO_quarterly!$B:$B,0),MATCH(Calculations_forecast!$B12,CBO_quarterly!$B$1:$XT$1,0))</f>
        <v>#N/A</v>
      </c>
      <c r="FH12" t="e">
        <f ca="1">INDEX(CBO_quarterly!$B:$XT,MATCH(Calculations_forecast!FH$9,CBO_quarterly!$B:$B,0),MATCH(Calculations_forecast!$B12,CBO_quarterly!$B$1:$XT$1,0))</f>
        <v>#N/A</v>
      </c>
      <c r="FI12" t="e">
        <f ca="1">INDEX(CBO_quarterly!$B:$XT,MATCH(Calculations_forecast!FI$9,CBO_quarterly!$B:$B,0),MATCH(Calculations_forecast!$B12,CBO_quarterly!$B$1:$XT$1,0))</f>
        <v>#N/A</v>
      </c>
      <c r="FJ12" t="e">
        <f ca="1">INDEX(CBO_quarterly!$B:$XT,MATCH(Calculations_forecast!FJ$9,CBO_quarterly!$B:$B,0),MATCH(Calculations_forecast!$B12,CBO_quarterly!$B$1:$XT$1,0))</f>
        <v>#N/A</v>
      </c>
      <c r="FK12" t="e">
        <f ca="1">INDEX(CBO_quarterly!$B:$XT,MATCH(Calculations_forecast!FK$9,CBO_quarterly!$B:$B,0),MATCH(Calculations_forecast!$B12,CBO_quarterly!$B$1:$XT$1,0))</f>
        <v>#N/A</v>
      </c>
      <c r="FL12" t="e">
        <f ca="1">INDEX(CBO_quarterly!$B:$XT,MATCH(Calculations_forecast!FL$9,CBO_quarterly!$B:$B,0),MATCH(Calculations_forecast!$B12,CBO_quarterly!$B$1:$XT$1,0))</f>
        <v>#N/A</v>
      </c>
      <c r="FM12" t="e">
        <f ca="1">INDEX(CBO_quarterly!$B:$XT,MATCH(Calculations_forecast!FM$9,CBO_quarterly!$B:$B,0),MATCH(Calculations_forecast!$B12,CBO_quarterly!$B$1:$XT$1,0))</f>
        <v>#N/A</v>
      </c>
      <c r="FN12" t="e">
        <f ca="1">INDEX(CBO_quarterly!$B:$XT,MATCH(Calculations_forecast!FN$9,CBO_quarterly!$B:$B,0),MATCH(Calculations_forecast!$B12,CBO_quarterly!$B$1:$XT$1,0))</f>
        <v>#N/A</v>
      </c>
      <c r="FO12" t="e">
        <f ca="1">INDEX(CBO_quarterly!$B:$XT,MATCH(Calculations_forecast!FO$9,CBO_quarterly!$B:$B,0),MATCH(Calculations_forecast!$B12,CBO_quarterly!$B$1:$XT$1,0))</f>
        <v>#N/A</v>
      </c>
      <c r="FP12" t="e">
        <f ca="1">INDEX(CBO_quarterly!$B:$XT,MATCH(Calculations_forecast!FP$9,CBO_quarterly!$B:$B,0),MATCH(Calculations_forecast!$B12,CBO_quarterly!$B$1:$XT$1,0))</f>
        <v>#N/A</v>
      </c>
      <c r="FQ12" t="e">
        <f ca="1">INDEX(CBO_quarterly!$B:$XT,MATCH(Calculations_forecast!FQ$9,CBO_quarterly!$B:$B,0),MATCH(Calculations_forecast!$B12,CBO_quarterly!$B$1:$XT$1,0))</f>
        <v>#N/A</v>
      </c>
      <c r="FR12" t="e">
        <f ca="1">INDEX(CBO_quarterly!$B:$XT,MATCH(Calculations_forecast!FR$9,CBO_quarterly!$B:$B,0),MATCH(Calculations_forecast!$B12,CBO_quarterly!$B$1:$XT$1,0))</f>
        <v>#N/A</v>
      </c>
      <c r="FS12" t="e">
        <f ca="1">INDEX(CBO_quarterly!$B:$XT,MATCH(Calculations_forecast!FS$9,CBO_quarterly!$B:$B,0),MATCH(Calculations_forecast!$B12,CBO_quarterly!$B$1:$XT$1,0))</f>
        <v>#N/A</v>
      </c>
      <c r="FT12" t="e">
        <f ca="1">INDEX(CBO_quarterly!$B:$XT,MATCH(Calculations_forecast!FT$9,CBO_quarterly!$B:$B,0),MATCH(Calculations_forecast!$B12,CBO_quarterly!$B$1:$XT$1,0))</f>
        <v>#N/A</v>
      </c>
      <c r="FU12" t="e">
        <f ca="1">INDEX(CBO_quarterly!$B:$XT,MATCH(Calculations_forecast!FU$9,CBO_quarterly!$B:$B,0),MATCH(Calculations_forecast!$B12,CBO_quarterly!$B$1:$XT$1,0))</f>
        <v>#N/A</v>
      </c>
      <c r="FV12" t="e">
        <f ca="1">INDEX(CBO_quarterly!$B:$XT,MATCH(Calculations_forecast!FV$9,CBO_quarterly!$B:$B,0),MATCH(Calculations_forecast!$B12,CBO_quarterly!$B$1:$XT$1,0))</f>
        <v>#N/A</v>
      </c>
      <c r="FW12" t="e">
        <f ca="1">INDEX(CBO_quarterly!$B:$XT,MATCH(Calculations_forecast!FW$9,CBO_quarterly!$B:$B,0),MATCH(Calculations_forecast!$B12,CBO_quarterly!$B$1:$XT$1,0))</f>
        <v>#N/A</v>
      </c>
      <c r="FX12" t="e">
        <f ca="1">INDEX(CBO_quarterly!$B:$XT,MATCH(Calculations_forecast!FX$9,CBO_quarterly!$B:$B,0),MATCH(Calculations_forecast!$B12,CBO_quarterly!$B$1:$XT$1,0))</f>
        <v>#N/A</v>
      </c>
      <c r="FY12" t="e">
        <f ca="1">INDEX(CBO_quarterly!$B:$XT,MATCH(Calculations_forecast!FY$9,CBO_quarterly!$B:$B,0),MATCH(Calculations_forecast!$B12,CBO_quarterly!$B$1:$XT$1,0))</f>
        <v>#N/A</v>
      </c>
      <c r="FZ12" t="e">
        <f ca="1">INDEX(CBO_quarterly!$B:$XT,MATCH(Calculations_forecast!FZ$9,CBO_quarterly!$B:$B,0),MATCH(Calculations_forecast!$B12,CBO_quarterly!$B$1:$XT$1,0))</f>
        <v>#N/A</v>
      </c>
      <c r="GA12" t="e">
        <f ca="1">INDEX(CBO_quarterly!$B:$XT,MATCH(Calculations_forecast!GA$9,CBO_quarterly!$B:$B,0),MATCH(Calculations_forecast!$B12,CBO_quarterly!$B$1:$XT$1,0))</f>
        <v>#N/A</v>
      </c>
      <c r="GB12" t="e">
        <f ca="1">INDEX(CBO_quarterly!$B:$XT,MATCH(Calculations_forecast!GB$9,CBO_quarterly!$B:$B,0),MATCH(Calculations_forecast!$B12,CBO_quarterly!$B$1:$XT$1,0))</f>
        <v>#N/A</v>
      </c>
      <c r="GC12" t="e">
        <f ca="1">INDEX(CBO_quarterly!$B:$XT,MATCH(Calculations_forecast!GC$9,CBO_quarterly!$B:$B,0),MATCH(Calculations_forecast!$B12,CBO_quarterly!$B$1:$XT$1,0))</f>
        <v>#N/A</v>
      </c>
      <c r="GD12" t="e">
        <f ca="1">INDEX(CBO_quarterly!$B:$XT,MATCH(Calculations_forecast!GD$9,CBO_quarterly!$B:$B,0),MATCH(Calculations_forecast!$B12,CBO_quarterly!$B$1:$XT$1,0))</f>
        <v>#N/A</v>
      </c>
      <c r="GE12" t="e">
        <f ca="1">INDEX(CBO_quarterly!$B:$XT,MATCH(Calculations_forecast!GE$9,CBO_quarterly!$B:$B,0),MATCH(Calculations_forecast!$B12,CBO_quarterly!$B$1:$XT$1,0))</f>
        <v>#N/A</v>
      </c>
      <c r="GF12" t="e">
        <f ca="1">INDEX(CBO_quarterly!$B:$XT,MATCH(Calculations_forecast!GF$9,CBO_quarterly!$B:$B,0),MATCH(Calculations_forecast!$B12,CBO_quarterly!$B$1:$XT$1,0))</f>
        <v>#N/A</v>
      </c>
      <c r="GG12" t="e">
        <f ca="1">INDEX(CBO_quarterly!$B:$XT,MATCH(Calculations_forecast!GG$9,CBO_quarterly!$B:$B,0),MATCH(Calculations_forecast!$B12,CBO_quarterly!$B$1:$XT$1,0))</f>
        <v>#N/A</v>
      </c>
      <c r="GH12" t="e">
        <f ca="1">INDEX(CBO_quarterly!$B:$XT,MATCH(Calculations_forecast!GH$9,CBO_quarterly!$B:$B,0),MATCH(Calculations_forecast!$B12,CBO_quarterly!$B$1:$XT$1,0))</f>
        <v>#N/A</v>
      </c>
      <c r="GI12">
        <f ca="1">INDEX(CBO_quarterly!$B:$XT,MATCH(Calculations_forecast!GI$9,CBO_quarterly!$B:$B,0),MATCH(Calculations_forecast!$B12,CBO_quarterly!$B$1:$XT$1,0))</f>
        <v>374.68200000000002</v>
      </c>
      <c r="GJ12">
        <f ca="1">INDEX(CBO_quarterly!$B:$XT,MATCH(Calculations_forecast!GJ$9,CBO_quarterly!$B:$B,0),MATCH(Calculations_forecast!$B12,CBO_quarterly!$B$1:$XT$1,0))</f>
        <v>374.68200000000002</v>
      </c>
      <c r="GK12">
        <f ca="1">INDEX(CBO_quarterly!$B:$XT,MATCH(Calculations_forecast!GK$9,CBO_quarterly!$B:$B,0),MATCH(Calculations_forecast!$B12,CBO_quarterly!$B$1:$XT$1,0))</f>
        <v>374.68200000000002</v>
      </c>
      <c r="GL12">
        <f ca="1">INDEX(CBO_quarterly!$B:$XT,MATCH(Calculations_forecast!GL$9,CBO_quarterly!$B:$B,0),MATCH(Calculations_forecast!$B12,CBO_quarterly!$B$1:$XT$1,0))</f>
        <v>383.23399999999998</v>
      </c>
      <c r="GM12">
        <f ca="1">INDEX(CBO_quarterly!$B:$XT,MATCH(Calculations_forecast!GM$9,CBO_quarterly!$B:$B,0),MATCH(Calculations_forecast!$B12,CBO_quarterly!$B$1:$XT$1,0))</f>
        <v>383.23399999999998</v>
      </c>
      <c r="GN12">
        <f ca="1">INDEX(CBO_quarterly!$B:$XT,MATCH(Calculations_forecast!GN$9,CBO_quarterly!$B:$B,0),MATCH(Calculations_forecast!$B12,CBO_quarterly!$B$1:$XT$1,0))</f>
        <v>383.23399999999998</v>
      </c>
      <c r="GO12">
        <f ca="1">INDEX(CBO_quarterly!$B:$XT,MATCH(Calculations_forecast!GO$9,CBO_quarterly!$B:$B,0),MATCH(Calculations_forecast!$B12,CBO_quarterly!$B$1:$XT$1,0))</f>
        <v>383.23399999999998</v>
      </c>
      <c r="GP12">
        <f ca="1">INDEX(CBO_quarterly!$B:$XT,MATCH(Calculations_forecast!GP$9,CBO_quarterly!$B:$B,0),MATCH(Calculations_forecast!$B12,CBO_quarterly!$B$1:$XT$1,0))</f>
        <v>401.351</v>
      </c>
      <c r="GQ12">
        <f ca="1">INDEX(CBO_quarterly!$B:$XT,MATCH(Calculations_forecast!GQ$9,CBO_quarterly!$B:$B,0),MATCH(Calculations_forecast!$B12,CBO_quarterly!$B$1:$XT$1,0))</f>
        <v>401.351</v>
      </c>
      <c r="GR12">
        <f ca="1">INDEX(CBO_quarterly!$B:$XT,MATCH(Calculations_forecast!GR$9,CBO_quarterly!$B:$B,0),MATCH(Calculations_forecast!$B12,CBO_quarterly!$B$1:$XT$1,0))</f>
        <v>401.351</v>
      </c>
      <c r="GS12">
        <f ca="1">INDEX(CBO_quarterly!$B:$XT,MATCH(Calculations_forecast!GS$9,CBO_quarterly!$B:$B,0),MATCH(Calculations_forecast!$B12,CBO_quarterly!$B$1:$XT$1,0))</f>
        <v>401.351</v>
      </c>
      <c r="GT12">
        <f ca="1">INDEX(CBO_quarterly!$B:$XT,MATCH(Calculations_forecast!GT$9,CBO_quarterly!$B:$B,0),MATCH(Calculations_forecast!$B12,CBO_quarterly!$B$1:$XT$1,0))</f>
        <v>416.85399999999998</v>
      </c>
      <c r="GU12">
        <f ca="1">INDEX(CBO_quarterly!$B:$XT,MATCH(Calculations_forecast!GU$9,CBO_quarterly!$B:$B,0),MATCH(Calculations_forecast!$B12,CBO_quarterly!$B$1:$XT$1,0))</f>
        <v>416.85399999999998</v>
      </c>
      <c r="GV12">
        <f ca="1">INDEX(CBO_quarterly!$B:$XT,MATCH(Calculations_forecast!GV$9,CBO_quarterly!$B:$B,0),MATCH(Calculations_forecast!$B12,CBO_quarterly!$B$1:$XT$1,0))</f>
        <v>416.85399999999998</v>
      </c>
      <c r="GW12" s="81">
        <f ca="1">INDEX(CBO_quarterly!$B:$XT,MATCH(Calculations_forecast!GW$9,CBO_quarterly!$B:$B,0),MATCH(Calculations_forecast!$B12,CBO_quarterly!$B$1:$XT$1,0))</f>
        <v>416.85399999999998</v>
      </c>
      <c r="GX12" s="81">
        <f ca="1">INDEX(CBO_quarterly!$B:$XT,MATCH(Calculations_forecast!GX$9,CBO_quarterly!$B:$B,0),MATCH(Calculations_forecast!$B12,CBO_quarterly!$B$1:$XT$1,0))</f>
        <v>436.63900000000001</v>
      </c>
      <c r="GY12" s="81">
        <f ca="1">INDEX(CBO_quarterly!$B:$XT,MATCH(Calculations_forecast!GY$9,CBO_quarterly!$B:$B,0),MATCH(Calculations_forecast!$B12,CBO_quarterly!$B$1:$XT$1,0))</f>
        <v>436.63900000000001</v>
      </c>
      <c r="GZ12" s="81">
        <f ca="1">INDEX(CBO_quarterly!$B:$XT,MATCH(Calculations_forecast!GZ$9,CBO_quarterly!$B:$B,0),MATCH(Calculations_forecast!$B12,CBO_quarterly!$B$1:$XT$1,0))</f>
        <v>436.63900000000001</v>
      </c>
      <c r="HA12" s="81">
        <f ca="1">INDEX(CBO_quarterly!$B:$XT,MATCH(Calculations_forecast!HA$9,CBO_quarterly!$B:$B,0),MATCH(Calculations_forecast!$B12,CBO_quarterly!$B$1:$XT$1,0))</f>
        <v>436.63900000000001</v>
      </c>
      <c r="HB12" s="81">
        <f ca="1">INDEX(CBO_quarterly!$B:$XT,MATCH(Calculations_forecast!HB$9,CBO_quarterly!$B:$B,0),MATCH(Calculations_forecast!$B12,CBO_quarterly!$B$1:$XT$1,0))</f>
        <v>464.58199999999999</v>
      </c>
      <c r="HC12" s="81">
        <f ca="1">INDEX(CBO_quarterly!$B:$XT,MATCH(Calculations_forecast!HC$9,CBO_quarterly!$B:$B,0),MATCH(Calculations_forecast!$B12,CBO_quarterly!$B$1:$XT$1,0))</f>
        <v>464.58199999999999</v>
      </c>
      <c r="HD12" s="81">
        <f ca="1">INDEX(CBO_quarterly!$B:$XT,MATCH(Calculations_forecast!HD$9,CBO_quarterly!$B:$B,0),MATCH(Calculations_forecast!$B12,CBO_quarterly!$B$1:$XT$1,0))</f>
        <v>464.58199999999999</v>
      </c>
      <c r="HE12" s="81">
        <f ca="1">INDEX(CBO_quarterly!$B:$XT,MATCH(Calculations_forecast!HE$9,CBO_quarterly!$B:$B,0),MATCH(Calculations_forecast!$B12,CBO_quarterly!$B$1:$XT$1,0))</f>
        <v>464.58199999999999</v>
      </c>
      <c r="HF12" s="81">
        <f ca="1">INDEX(CBO_quarterly!$B:$XT,MATCH(Calculations_forecast!HF$9,CBO_quarterly!$B:$B,0),MATCH(Calculations_forecast!$B12,CBO_quarterly!$B$1:$XT$1,0))</f>
        <v>493.20100000000002</v>
      </c>
      <c r="HG12" s="81">
        <f ca="1">INDEX(CBO_quarterly!$B:$XT,MATCH(Calculations_forecast!HG$9,CBO_quarterly!$B:$B,0),MATCH(Calculations_forecast!$B12,CBO_quarterly!$B$1:$XT$1,0))</f>
        <v>493.20100000000002</v>
      </c>
      <c r="HH12" s="81">
        <f ca="1">INDEX(CBO_quarterly!$B:$XT,MATCH(Calculations_forecast!HH$9,CBO_quarterly!$B:$B,0),MATCH(Calculations_forecast!$B12,CBO_quarterly!$B$1:$XT$1,0))</f>
        <v>493.20100000000002</v>
      </c>
      <c r="HI12" s="81">
        <f ca="1">INDEX(CBO_quarterly!$B:$XT,MATCH(Calculations_forecast!HI$9,CBO_quarterly!$B:$B,0),MATCH(Calculations_forecast!$B12,CBO_quarterly!$B$1:$XT$1,0))</f>
        <v>493.20100000000002</v>
      </c>
      <c r="HJ12" s="81">
        <f ca="1">INDEX(CBO_quarterly!$B:$XT,MATCH(Calculations_forecast!HJ$9,CBO_quarterly!$B:$B,0),MATCH(Calculations_forecast!$B12,CBO_quarterly!$B$1:$XT$1,0))</f>
        <v>523.61</v>
      </c>
      <c r="HK12" s="81">
        <f ca="1">INDEX(CBO_quarterly!$B:$XT,MATCH(Calculations_forecast!HK$9,CBO_quarterly!$B:$B,0),MATCH(Calculations_forecast!$B12,CBO_quarterly!$B$1:$XT$1,0))</f>
        <v>523.61</v>
      </c>
      <c r="HL12" s="81">
        <f ca="1">INDEX(CBO_quarterly!$B:$XT,MATCH(Calculations_forecast!HL$9,CBO_quarterly!$B:$B,0),MATCH(Calculations_forecast!$B12,CBO_quarterly!$B$1:$XT$1,0))</f>
        <v>523.61</v>
      </c>
      <c r="HM12" s="81">
        <f ca="1">INDEX(CBO_quarterly!$B:$XT,MATCH(Calculations_forecast!HM$9,CBO_quarterly!$B:$B,0),MATCH(Calculations_forecast!$B12,CBO_quarterly!$B$1:$XT$1,0))</f>
        <v>523.61</v>
      </c>
      <c r="HN12" s="81">
        <f ca="1">INDEX(CBO_quarterly!$B:$XT,MATCH(Calculations_forecast!HN$9,CBO_quarterly!$B:$B,0),MATCH(Calculations_forecast!$B12,CBO_quarterly!$B$1:$XT$1,0))</f>
        <v>554.41499999999996</v>
      </c>
      <c r="HO12" s="81">
        <f ca="1">INDEX(CBO_quarterly!$B:$XT,MATCH(Calculations_forecast!HO$9,CBO_quarterly!$B:$B,0),MATCH(Calculations_forecast!$B12,CBO_quarterly!$B$1:$XT$1,0))</f>
        <v>554.41499999999996</v>
      </c>
      <c r="HP12" s="81">
        <f ca="1">INDEX(CBO_quarterly!$B:$XT,MATCH(Calculations_forecast!HP$9,CBO_quarterly!$B:$B,0),MATCH(Calculations_forecast!$B12,CBO_quarterly!$B$1:$XT$1,0))</f>
        <v>554.41499999999996</v>
      </c>
      <c r="HQ12" s="81">
        <f ca="1">INDEX(CBO_quarterly!$B:$XT,MATCH(Calculations_forecast!HQ$9,CBO_quarterly!$B:$B,0),MATCH(Calculations_forecast!$B12,CBO_quarterly!$B$1:$XT$1,0))</f>
        <v>554.41499999999996</v>
      </c>
      <c r="HR12" s="81">
        <f ca="1">INDEX(CBO_quarterly!$B:$XT,MATCH(Calculations_forecast!HR$9,CBO_quarterly!$B:$B,0),MATCH(Calculations_forecast!$B12,CBO_quarterly!$B$1:$XT$1,0))</f>
        <v>586.60599999999999</v>
      </c>
      <c r="HS12" s="81">
        <f ca="1">INDEX(CBO_quarterly!$B:$XT,MATCH(Calculations_forecast!HS$9,CBO_quarterly!$B:$B,0),MATCH(Calculations_forecast!$B12,CBO_quarterly!$B$1:$XT$1,0))</f>
        <v>586.60599999999999</v>
      </c>
      <c r="HT12" s="81">
        <f ca="1">INDEX(CBO_quarterly!$B:$XT,MATCH(Calculations_forecast!HT$9,CBO_quarterly!$B:$B,0),MATCH(Calculations_forecast!$B12,CBO_quarterly!$B$1:$XT$1,0))</f>
        <v>586.60599999999999</v>
      </c>
      <c r="HU12" s="81">
        <f ca="1">INDEX(CBO_quarterly!$B:$XT,MATCH(Calculations_forecast!HU$9,CBO_quarterly!$B:$B,0),MATCH(Calculations_forecast!$B12,CBO_quarterly!$B$1:$XT$1,0))</f>
        <v>586.60599999999999</v>
      </c>
      <c r="HV12" s="81">
        <f ca="1">INDEX(CBO_quarterly!$B:$XT,MATCH(Calculations_forecast!HV$9,CBO_quarterly!$B:$B,0),MATCH(Calculations_forecast!$B12,CBO_quarterly!$B$1:$XT$1,0))</f>
        <v>620.28499999999997</v>
      </c>
      <c r="HW12" s="81">
        <f ca="1">INDEX(CBO_quarterly!$B:$XT,MATCH(Calculations_forecast!HW$9,CBO_quarterly!$B:$B,0),MATCH(Calculations_forecast!$B12,CBO_quarterly!$B$1:$XT$1,0))</f>
        <v>620.28499999999997</v>
      </c>
      <c r="HX12" s="81">
        <f ca="1">INDEX(CBO_quarterly!$B:$XT,MATCH(Calculations_forecast!HX$9,CBO_quarterly!$B:$B,0),MATCH(Calculations_forecast!$B12,CBO_quarterly!$B$1:$XT$1,0))</f>
        <v>620.28499999999997</v>
      </c>
      <c r="HY12" s="81">
        <f ca="1">INDEX(CBO_quarterly!$B:$XT,MATCH(Calculations_forecast!HY$9,CBO_quarterly!$B:$B,0),MATCH(Calculations_forecast!$B12,CBO_quarterly!$B$1:$XT$1,0))</f>
        <v>620.28499999999997</v>
      </c>
      <c r="HZ12" s="81">
        <f ca="1">INDEX(CBO_quarterly!$B:$XT,MATCH(Calculations_forecast!HZ$9,CBO_quarterly!$B:$B,0),MATCH(Calculations_forecast!$B12,CBO_quarterly!$B$1:$XT$1,0))</f>
        <v>654.62699999999995</v>
      </c>
      <c r="IA12" s="81">
        <f ca="1">INDEX(CBO_quarterly!$B:$XT,MATCH(Calculations_forecast!IA$9,CBO_quarterly!$B:$B,0),MATCH(Calculations_forecast!$B12,CBO_quarterly!$B$1:$XT$1,0))</f>
        <v>654.62699999999995</v>
      </c>
      <c r="IB12" s="81">
        <f ca="1">INDEX(CBO_quarterly!$B:$XT,MATCH(Calculations_forecast!IB$9,CBO_quarterly!$B:$B,0),MATCH(Calculations_forecast!$B12,CBO_quarterly!$B$1:$XT$1,0))</f>
        <v>654.62699999999995</v>
      </c>
      <c r="IC12" s="81">
        <f ca="1">INDEX(CBO_quarterly!$B:$XT,MATCH(Calculations_forecast!IC$9,CBO_quarterly!$B:$B,0),MATCH(Calculations_forecast!$B12,CBO_quarterly!$B$1:$XT$1,0))</f>
        <v>654.62699999999995</v>
      </c>
      <c r="ID12" s="81" t="e">
        <f ca="1">INDEX(CBO_quarterly!$B:$XT,MATCH(Calculations_forecast!ID$9,CBO_quarterly!$B:$B,0),MATCH(Calculations_forecast!$B12,CBO_quarterly!$B$1:$XT$1,0))</f>
        <v>#N/A</v>
      </c>
    </row>
    <row r="13" spans="1:238">
      <c r="A13" s="7" t="s">
        <v>175</v>
      </c>
      <c r="B13" s="8" t="s">
        <v>18</v>
      </c>
      <c r="C13">
        <f ca="1">INDEX(CBO_quarterly!$B:$XT,MATCH(Calculations_forecast!C$9,CBO_quarterly!$B:$B,0),MATCH(Calculations_forecast!$B13,CBO_quarterly!$B$1:$XT$1,0))</f>
        <v>63</v>
      </c>
      <c r="D13">
        <f ca="1">INDEX(CBO_quarterly!$B:$XT,MATCH(Calculations_forecast!D$9,CBO_quarterly!$B:$B,0),MATCH(Calculations_forecast!$B13,CBO_quarterly!$B$1:$XT$1,0))</f>
        <v>73.099999999999994</v>
      </c>
      <c r="E13">
        <f ca="1">INDEX(CBO_quarterly!$B:$XT,MATCH(Calculations_forecast!E$9,CBO_quarterly!$B:$B,0),MATCH(Calculations_forecast!$B13,CBO_quarterly!$B$1:$XT$1,0))</f>
        <v>73.5</v>
      </c>
      <c r="F13">
        <f ca="1">INDEX(CBO_quarterly!$B:$XT,MATCH(Calculations_forecast!F$9,CBO_quarterly!$B:$B,0),MATCH(Calculations_forecast!$B13,CBO_quarterly!$B$1:$XT$1,0))</f>
        <v>77.400000000000006</v>
      </c>
      <c r="G13">
        <f ca="1">INDEX(CBO_quarterly!$B:$XT,MATCH(Calculations_forecast!G$9,CBO_quarterly!$B:$B,0),MATCH(Calculations_forecast!$B13,CBO_quarterly!$B$1:$XT$1,0))</f>
        <v>79.3</v>
      </c>
      <c r="H13">
        <f ca="1">INDEX(CBO_quarterly!$B:$XT,MATCH(Calculations_forecast!H$9,CBO_quarterly!$B:$B,0),MATCH(Calculations_forecast!$B13,CBO_quarterly!$B$1:$XT$1,0))</f>
        <v>86.9</v>
      </c>
      <c r="I13">
        <f ca="1">INDEX(CBO_quarterly!$B:$XT,MATCH(Calculations_forecast!I$9,CBO_quarterly!$B:$B,0),MATCH(Calculations_forecast!$B13,CBO_quarterly!$B$1:$XT$1,0))</f>
        <v>86.9</v>
      </c>
      <c r="J13">
        <f ca="1">INDEX(CBO_quarterly!$B:$XT,MATCH(Calculations_forecast!J$9,CBO_quarterly!$B:$B,0),MATCH(Calculations_forecast!$B13,CBO_quarterly!$B$1:$XT$1,0))</f>
        <v>88.5</v>
      </c>
      <c r="K13">
        <f ca="1">INDEX(CBO_quarterly!$B:$XT,MATCH(Calculations_forecast!K$9,CBO_quarterly!$B:$B,0),MATCH(Calculations_forecast!$B13,CBO_quarterly!$B$1:$XT$1,0))</f>
        <v>91.4</v>
      </c>
      <c r="L13">
        <f ca="1">INDEX(CBO_quarterly!$B:$XT,MATCH(Calculations_forecast!L$9,CBO_quarterly!$B:$B,0),MATCH(Calculations_forecast!$B13,CBO_quarterly!$B$1:$XT$1,0))</f>
        <v>91.9</v>
      </c>
      <c r="M13">
        <f ca="1">INDEX(CBO_quarterly!$B:$XT,MATCH(Calculations_forecast!M$9,CBO_quarterly!$B:$B,0),MATCH(Calculations_forecast!$B13,CBO_quarterly!$B$1:$XT$1,0))</f>
        <v>92.9</v>
      </c>
      <c r="N13">
        <f ca="1">INDEX(CBO_quarterly!$B:$XT,MATCH(Calculations_forecast!N$9,CBO_quarterly!$B:$B,0),MATCH(Calculations_forecast!$B13,CBO_quarterly!$B$1:$XT$1,0))</f>
        <v>103.1</v>
      </c>
      <c r="O13">
        <f ca="1">INDEX(CBO_quarterly!$B:$XT,MATCH(Calculations_forecast!O$9,CBO_quarterly!$B:$B,0),MATCH(Calculations_forecast!$B13,CBO_quarterly!$B$1:$XT$1,0))</f>
        <v>105.4</v>
      </c>
      <c r="P13">
        <f ca="1">INDEX(CBO_quarterly!$B:$XT,MATCH(Calculations_forecast!P$9,CBO_quarterly!$B:$B,0),MATCH(Calculations_forecast!$B13,CBO_quarterly!$B$1:$XT$1,0))</f>
        <v>107.6</v>
      </c>
      <c r="Q13">
        <f ca="1">INDEX(CBO_quarterly!$B:$XT,MATCH(Calculations_forecast!Q$9,CBO_quarterly!$B:$B,0),MATCH(Calculations_forecast!$B13,CBO_quarterly!$B$1:$XT$1,0))</f>
        <v>109.2</v>
      </c>
      <c r="R13">
        <f ca="1">INDEX(CBO_quarterly!$B:$XT,MATCH(Calculations_forecast!R$9,CBO_quarterly!$B:$B,0),MATCH(Calculations_forecast!$B13,CBO_quarterly!$B$1:$XT$1,0))</f>
        <v>112.3</v>
      </c>
      <c r="S13">
        <f ca="1">INDEX(CBO_quarterly!$B:$XT,MATCH(Calculations_forecast!S$9,CBO_quarterly!$B:$B,0),MATCH(Calculations_forecast!$B13,CBO_quarterly!$B$1:$XT$1,0))</f>
        <v>117.5</v>
      </c>
      <c r="T13">
        <f ca="1">INDEX(CBO_quarterly!$B:$XT,MATCH(Calculations_forecast!T$9,CBO_quarterly!$B:$B,0),MATCH(Calculations_forecast!$B13,CBO_quarterly!$B$1:$XT$1,0))</f>
        <v>125.4</v>
      </c>
      <c r="U13">
        <f ca="1">INDEX(CBO_quarterly!$B:$XT,MATCH(Calculations_forecast!U$9,CBO_quarterly!$B:$B,0),MATCH(Calculations_forecast!$B13,CBO_quarterly!$B$1:$XT$1,0))</f>
        <v>132.19999999999999</v>
      </c>
      <c r="V13">
        <f ca="1">INDEX(CBO_quarterly!$B:$XT,MATCH(Calculations_forecast!V$9,CBO_quarterly!$B:$B,0),MATCH(Calculations_forecast!$B13,CBO_quarterly!$B$1:$XT$1,0))</f>
        <v>139.1</v>
      </c>
      <c r="W13">
        <f ca="1">INDEX(CBO_quarterly!$B:$XT,MATCH(Calculations_forecast!W$9,CBO_quarterly!$B:$B,0),MATCH(Calculations_forecast!$B13,CBO_quarterly!$B$1:$XT$1,0))</f>
        <v>149.80000000000001</v>
      </c>
      <c r="X13">
        <f ca="1">INDEX(CBO_quarterly!$B:$XT,MATCH(Calculations_forecast!X$9,CBO_quarterly!$B:$B,0),MATCH(Calculations_forecast!$B13,CBO_quarterly!$B$1:$XT$1,0))</f>
        <v>164.6</v>
      </c>
      <c r="Y13">
        <f ca="1">INDEX(CBO_quarterly!$B:$XT,MATCH(Calculations_forecast!Y$9,CBO_quarterly!$B:$B,0),MATCH(Calculations_forecast!$B13,CBO_quarterly!$B$1:$XT$1,0))</f>
        <v>167.7</v>
      </c>
      <c r="Z13">
        <f ca="1">INDEX(CBO_quarterly!$B:$XT,MATCH(Calculations_forecast!Z$9,CBO_quarterly!$B:$B,0),MATCH(Calculations_forecast!$B13,CBO_quarterly!$B$1:$XT$1,0))</f>
        <v>170.4</v>
      </c>
      <c r="AA13">
        <f ca="1">INDEX(CBO_quarterly!$B:$XT,MATCH(Calculations_forecast!AA$9,CBO_quarterly!$B:$B,0),MATCH(Calculations_forecast!$B13,CBO_quarterly!$B$1:$XT$1,0))</f>
        <v>174.7</v>
      </c>
      <c r="AB13">
        <f ca="1">INDEX(CBO_quarterly!$B:$XT,MATCH(Calculations_forecast!AB$9,CBO_quarterly!$B:$B,0),MATCH(Calculations_forecast!$B13,CBO_quarterly!$B$1:$XT$1,0))</f>
        <v>173.1</v>
      </c>
      <c r="AC13">
        <f ca="1">INDEX(CBO_quarterly!$B:$XT,MATCH(Calculations_forecast!AC$9,CBO_quarterly!$B:$B,0),MATCH(Calculations_forecast!$B13,CBO_quarterly!$B$1:$XT$1,0))</f>
        <v>180.1</v>
      </c>
      <c r="AD13">
        <f ca="1">INDEX(CBO_quarterly!$B:$XT,MATCH(Calculations_forecast!AD$9,CBO_quarterly!$B:$B,0),MATCH(Calculations_forecast!$B13,CBO_quarterly!$B$1:$XT$1,0))</f>
        <v>182.7</v>
      </c>
      <c r="AE13">
        <f ca="1">INDEX(CBO_quarterly!$B:$XT,MATCH(Calculations_forecast!AE$9,CBO_quarterly!$B:$B,0),MATCH(Calculations_forecast!$B13,CBO_quarterly!$B$1:$XT$1,0))</f>
        <v>185.5</v>
      </c>
      <c r="AF13">
        <f ca="1">INDEX(CBO_quarterly!$B:$XT,MATCH(Calculations_forecast!AF$9,CBO_quarterly!$B:$B,0),MATCH(Calculations_forecast!$B13,CBO_quarterly!$B$1:$XT$1,0))</f>
        <v>186.4</v>
      </c>
      <c r="AG13">
        <f ca="1">INDEX(CBO_quarterly!$B:$XT,MATCH(Calculations_forecast!AG$9,CBO_quarterly!$B:$B,0),MATCH(Calculations_forecast!$B13,CBO_quarterly!$B$1:$XT$1,0))</f>
        <v>191.7</v>
      </c>
      <c r="AH13">
        <f ca="1">INDEX(CBO_quarterly!$B:$XT,MATCH(Calculations_forecast!AH$9,CBO_quarterly!$B:$B,0),MATCH(Calculations_forecast!$B13,CBO_quarterly!$B$1:$XT$1,0))</f>
        <v>194.3</v>
      </c>
      <c r="AI13">
        <f ca="1">INDEX(CBO_quarterly!$B:$XT,MATCH(Calculations_forecast!AI$9,CBO_quarterly!$B:$B,0),MATCH(Calculations_forecast!$B13,CBO_quarterly!$B$1:$XT$1,0))</f>
        <v>197.7</v>
      </c>
      <c r="AJ13">
        <f ca="1">INDEX(CBO_quarterly!$B:$XT,MATCH(Calculations_forecast!AJ$9,CBO_quarterly!$B:$B,0),MATCH(Calculations_forecast!$B13,CBO_quarterly!$B$1:$XT$1,0))</f>
        <v>199</v>
      </c>
      <c r="AK13">
        <f ca="1">INDEX(CBO_quarterly!$B:$XT,MATCH(Calculations_forecast!AK$9,CBO_quarterly!$B:$B,0),MATCH(Calculations_forecast!$B13,CBO_quarterly!$B$1:$XT$1,0))</f>
        <v>207.1</v>
      </c>
      <c r="AL13">
        <f ca="1">INDEX(CBO_quarterly!$B:$XT,MATCH(Calculations_forecast!AL$9,CBO_quarterly!$B:$B,0),MATCH(Calculations_forecast!$B13,CBO_quarterly!$B$1:$XT$1,0))</f>
        <v>209.9</v>
      </c>
      <c r="AM13">
        <f ca="1">INDEX(CBO_quarterly!$B:$XT,MATCH(Calculations_forecast!AM$9,CBO_quarterly!$B:$B,0),MATCH(Calculations_forecast!$B13,CBO_quarterly!$B$1:$XT$1,0))</f>
        <v>214.9</v>
      </c>
      <c r="AN13">
        <f ca="1">INDEX(CBO_quarterly!$B:$XT,MATCH(Calculations_forecast!AN$9,CBO_quarterly!$B:$B,0),MATCH(Calculations_forecast!$B13,CBO_quarterly!$B$1:$XT$1,0))</f>
        <v>219.2</v>
      </c>
      <c r="AO13">
        <f ca="1">INDEX(CBO_quarterly!$B:$XT,MATCH(Calculations_forecast!AO$9,CBO_quarterly!$B:$B,0),MATCH(Calculations_forecast!$B13,CBO_quarterly!$B$1:$XT$1,0))</f>
        <v>234.6</v>
      </c>
      <c r="AP13">
        <f ca="1">INDEX(CBO_quarterly!$B:$XT,MATCH(Calculations_forecast!AP$9,CBO_quarterly!$B:$B,0),MATCH(Calculations_forecast!$B13,CBO_quarterly!$B$1:$XT$1,0))</f>
        <v>240.7</v>
      </c>
      <c r="AQ13">
        <f ca="1">INDEX(CBO_quarterly!$B:$XT,MATCH(Calculations_forecast!AQ$9,CBO_quarterly!$B:$B,0),MATCH(Calculations_forecast!$B13,CBO_quarterly!$B$1:$XT$1,0))</f>
        <v>251.2</v>
      </c>
      <c r="AR13">
        <f ca="1">INDEX(CBO_quarterly!$B:$XT,MATCH(Calculations_forecast!AR$9,CBO_quarterly!$B:$B,0),MATCH(Calculations_forecast!$B13,CBO_quarterly!$B$1:$XT$1,0))</f>
        <v>256.2</v>
      </c>
      <c r="AS13">
        <f ca="1">INDEX(CBO_quarterly!$B:$XT,MATCH(Calculations_forecast!AS$9,CBO_quarterly!$B:$B,0),MATCH(Calculations_forecast!$B13,CBO_quarterly!$B$1:$XT$1,0))</f>
        <v>287.89999999999998</v>
      </c>
      <c r="AT13">
        <f ca="1">INDEX(CBO_quarterly!$B:$XT,MATCH(Calculations_forecast!AT$9,CBO_quarterly!$B:$B,0),MATCH(Calculations_forecast!$B13,CBO_quarterly!$B$1:$XT$1,0))</f>
        <v>290.7</v>
      </c>
      <c r="AU13">
        <f ca="1">INDEX(CBO_quarterly!$B:$XT,MATCH(Calculations_forecast!AU$9,CBO_quarterly!$B:$B,0),MATCH(Calculations_forecast!$B13,CBO_quarterly!$B$1:$XT$1,0))</f>
        <v>296.10000000000002</v>
      </c>
      <c r="AV13">
        <f ca="1">INDEX(CBO_quarterly!$B:$XT,MATCH(Calculations_forecast!AV$9,CBO_quarterly!$B:$B,0),MATCH(Calculations_forecast!$B13,CBO_quarterly!$B$1:$XT$1,0))</f>
        <v>299</v>
      </c>
      <c r="AW13">
        <f ca="1">INDEX(CBO_quarterly!$B:$XT,MATCH(Calculations_forecast!AW$9,CBO_quarterly!$B:$B,0),MATCH(Calculations_forecast!$B13,CBO_quarterly!$B$1:$XT$1,0))</f>
        <v>317</v>
      </c>
      <c r="AX13">
        <f ca="1">INDEX(CBO_quarterly!$B:$XT,MATCH(Calculations_forecast!AX$9,CBO_quarterly!$B:$B,0),MATCH(Calculations_forecast!$B13,CBO_quarterly!$B$1:$XT$1,0))</f>
        <v>319.2</v>
      </c>
      <c r="AY13">
        <f ca="1">INDEX(CBO_quarterly!$B:$XT,MATCH(Calculations_forecast!AY$9,CBO_quarterly!$B:$B,0),MATCH(Calculations_forecast!$B13,CBO_quarterly!$B$1:$XT$1,0))</f>
        <v>324.3</v>
      </c>
      <c r="AZ13">
        <f ca="1">INDEX(CBO_quarterly!$B:$XT,MATCH(Calculations_forecast!AZ$9,CBO_quarterly!$B:$B,0),MATCH(Calculations_forecast!$B13,CBO_quarterly!$B$1:$XT$1,0))</f>
        <v>333.2</v>
      </c>
      <c r="BA13">
        <f ca="1">INDEX(CBO_quarterly!$B:$XT,MATCH(Calculations_forecast!BA$9,CBO_quarterly!$B:$B,0),MATCH(Calculations_forecast!$B13,CBO_quarterly!$B$1:$XT$1,0))</f>
        <v>349.7</v>
      </c>
      <c r="BB13">
        <f ca="1">INDEX(CBO_quarterly!$B:$XT,MATCH(Calculations_forecast!BB$9,CBO_quarterly!$B:$B,0),MATCH(Calculations_forecast!$B13,CBO_quarterly!$B$1:$XT$1,0))</f>
        <v>365.2</v>
      </c>
      <c r="BC13">
        <f ca="1">INDEX(CBO_quarterly!$B:$XT,MATCH(Calculations_forecast!BC$9,CBO_quarterly!$B:$B,0),MATCH(Calculations_forecast!$B13,CBO_quarterly!$B$1:$XT$1,0))</f>
        <v>368</v>
      </c>
      <c r="BD13">
        <f ca="1">INDEX(CBO_quarterly!$B:$XT,MATCH(Calculations_forecast!BD$9,CBO_quarterly!$B:$B,0),MATCH(Calculations_forecast!$B13,CBO_quarterly!$B$1:$XT$1,0))</f>
        <v>373.7</v>
      </c>
      <c r="BE13">
        <f ca="1">INDEX(CBO_quarterly!$B:$XT,MATCH(Calculations_forecast!BE$9,CBO_quarterly!$B:$B,0),MATCH(Calculations_forecast!$B13,CBO_quarterly!$B$1:$XT$1,0))</f>
        <v>368.5</v>
      </c>
      <c r="BF13">
        <f ca="1">INDEX(CBO_quarterly!$B:$XT,MATCH(Calculations_forecast!BF$9,CBO_quarterly!$B:$B,0),MATCH(Calculations_forecast!$B13,CBO_quarterly!$B$1:$XT$1,0))</f>
        <v>371.8</v>
      </c>
      <c r="BG13">
        <f ca="1">INDEX(CBO_quarterly!$B:$XT,MATCH(Calculations_forecast!BG$9,CBO_quarterly!$B:$B,0),MATCH(Calculations_forecast!$B13,CBO_quarterly!$B$1:$XT$1,0))</f>
        <v>376.3</v>
      </c>
      <c r="BH13">
        <f ca="1">INDEX(CBO_quarterly!$B:$XT,MATCH(Calculations_forecast!BH$9,CBO_quarterly!$B:$B,0),MATCH(Calculations_forecast!$B13,CBO_quarterly!$B$1:$XT$1,0))</f>
        <v>379</v>
      </c>
      <c r="BI13">
        <f ca="1">INDEX(CBO_quarterly!$B:$XT,MATCH(Calculations_forecast!BI$9,CBO_quarterly!$B:$B,0),MATCH(Calculations_forecast!$B13,CBO_quarterly!$B$1:$XT$1,0))</f>
        <v>380.4</v>
      </c>
      <c r="BJ13">
        <f ca="1">INDEX(CBO_quarterly!$B:$XT,MATCH(Calculations_forecast!BJ$9,CBO_quarterly!$B:$B,0),MATCH(Calculations_forecast!$B13,CBO_quarterly!$B$1:$XT$1,0))</f>
        <v>387.9</v>
      </c>
      <c r="BK13">
        <f ca="1">INDEX(CBO_quarterly!$B:$XT,MATCH(Calculations_forecast!BK$9,CBO_quarterly!$B:$B,0),MATCH(Calculations_forecast!$B13,CBO_quarterly!$B$1:$XT$1,0))</f>
        <v>2068.1999999999998</v>
      </c>
      <c r="BL13">
        <f ca="1">INDEX(CBO_quarterly!$B:$XT,MATCH(Calculations_forecast!BL$9,CBO_quarterly!$B:$B,0),MATCH(Calculations_forecast!$B13,CBO_quarterly!$B$1:$XT$1,0))</f>
        <v>2068.1999999999998</v>
      </c>
      <c r="BM13">
        <f ca="1">INDEX(CBO_quarterly!$B:$XT,MATCH(Calculations_forecast!BM$9,CBO_quarterly!$B:$B,0),MATCH(Calculations_forecast!$B13,CBO_quarterly!$B$1:$XT$1,0))</f>
        <v>2068.1999999999998</v>
      </c>
      <c r="BN13">
        <f ca="1">INDEX(CBO_quarterly!$B:$XT,MATCH(Calculations_forecast!BN$9,CBO_quarterly!$B:$B,0),MATCH(Calculations_forecast!$B13,CBO_quarterly!$B$1:$XT$1,0))</f>
        <v>2068.1999999999998</v>
      </c>
      <c r="BO13">
        <f ca="1">INDEX(CBO_quarterly!$B:$XT,MATCH(Calculations_forecast!BO$9,CBO_quarterly!$B:$B,0),MATCH(Calculations_forecast!$B13,CBO_quarterly!$B$1:$XT$1,0))</f>
        <v>2068.1999999999998</v>
      </c>
      <c r="BP13">
        <f ca="1">INDEX(CBO_quarterly!$B:$XT,MATCH(Calculations_forecast!BP$9,CBO_quarterly!$B:$B,0),MATCH(Calculations_forecast!$B13,CBO_quarterly!$B$1:$XT$1,0))</f>
        <v>2068.1999999999998</v>
      </c>
      <c r="BQ13">
        <f ca="1">INDEX(CBO_quarterly!$B:$XT,MATCH(Calculations_forecast!BQ$9,CBO_quarterly!$B:$B,0),MATCH(Calculations_forecast!$B13,CBO_quarterly!$B$1:$XT$1,0))</f>
        <v>2068.1999999999998</v>
      </c>
      <c r="BR13">
        <f ca="1">INDEX(CBO_quarterly!$B:$XT,MATCH(Calculations_forecast!BR$9,CBO_quarterly!$B:$B,0),MATCH(Calculations_forecast!$B13,CBO_quarterly!$B$1:$XT$1,0))</f>
        <v>2068.1999999999998</v>
      </c>
      <c r="BS13">
        <f ca="1">INDEX(CBO_quarterly!$B:$XT,MATCH(Calculations_forecast!BS$9,CBO_quarterly!$B:$B,0),MATCH(Calculations_forecast!$B13,CBO_quarterly!$B$1:$XT$1,0))</f>
        <v>2068.1999999999998</v>
      </c>
      <c r="BT13">
        <f ca="1">INDEX(CBO_quarterly!$B:$XT,MATCH(Calculations_forecast!BT$9,CBO_quarterly!$B:$B,0),MATCH(Calculations_forecast!$B13,CBO_quarterly!$B$1:$XT$1,0))</f>
        <v>2068.1999999999998</v>
      </c>
      <c r="BU13">
        <f ca="1">INDEX(CBO_quarterly!$B:$XT,MATCH(Calculations_forecast!BU$9,CBO_quarterly!$B:$B,0),MATCH(Calculations_forecast!$B13,CBO_quarterly!$B$1:$XT$1,0))</f>
        <v>2068.1999999999998</v>
      </c>
      <c r="BV13">
        <f ca="1">INDEX(CBO_quarterly!$B:$XT,MATCH(Calculations_forecast!BV$9,CBO_quarterly!$B:$B,0),MATCH(Calculations_forecast!$B13,CBO_quarterly!$B$1:$XT$1,0))</f>
        <v>2068.1999999999998</v>
      </c>
      <c r="BW13">
        <f ca="1">INDEX(CBO_quarterly!$B:$XT,MATCH(Calculations_forecast!BW$9,CBO_quarterly!$B:$B,0),MATCH(Calculations_forecast!$B13,CBO_quarterly!$B$1:$XT$1,0))</f>
        <v>2068.1999999999998</v>
      </c>
      <c r="BX13">
        <f ca="1">INDEX(CBO_quarterly!$B:$XT,MATCH(Calculations_forecast!BX$9,CBO_quarterly!$B:$B,0),MATCH(Calculations_forecast!$B13,CBO_quarterly!$B$1:$XT$1,0))</f>
        <v>2068.1999999999998</v>
      </c>
      <c r="BY13">
        <f ca="1">INDEX(CBO_quarterly!$B:$XT,MATCH(Calculations_forecast!BY$9,CBO_quarterly!$B:$B,0),MATCH(Calculations_forecast!$B13,CBO_quarterly!$B$1:$XT$1,0))</f>
        <v>2068.1999999999998</v>
      </c>
      <c r="BZ13">
        <f ca="1">INDEX(CBO_quarterly!$B:$XT,MATCH(Calculations_forecast!BZ$9,CBO_quarterly!$B:$B,0),MATCH(Calculations_forecast!$B13,CBO_quarterly!$B$1:$XT$1,0))</f>
        <v>2068.1999999999998</v>
      </c>
      <c r="CA13">
        <f ca="1">INDEX(CBO_quarterly!$B:$XT,MATCH(Calculations_forecast!CA$9,CBO_quarterly!$B:$B,0),MATCH(Calculations_forecast!$B13,CBO_quarterly!$B$1:$XT$1,0))</f>
        <v>2068.1999999999998</v>
      </c>
      <c r="CB13">
        <f ca="1">INDEX(CBO_quarterly!$B:$XT,MATCH(Calculations_forecast!CB$9,CBO_quarterly!$B:$B,0),MATCH(Calculations_forecast!$B13,CBO_quarterly!$B$1:$XT$1,0))</f>
        <v>2068.1999999999998</v>
      </c>
      <c r="CC13">
        <f ca="1">INDEX(CBO_quarterly!$B:$XT,MATCH(Calculations_forecast!CC$9,CBO_quarterly!$B:$B,0),MATCH(Calculations_forecast!$B13,CBO_quarterly!$B$1:$XT$1,0))</f>
        <v>2068.1999999999998</v>
      </c>
      <c r="CD13">
        <f ca="1">INDEX(CBO_quarterly!$B:$XT,MATCH(Calculations_forecast!CD$9,CBO_quarterly!$B:$B,0),MATCH(Calculations_forecast!$B13,CBO_quarterly!$B$1:$XT$1,0))</f>
        <v>2068.1999999999998</v>
      </c>
      <c r="CE13">
        <f ca="1">INDEX(CBO_quarterly!$B:$XT,MATCH(Calculations_forecast!CE$9,CBO_quarterly!$B:$B,0),MATCH(Calculations_forecast!$B13,CBO_quarterly!$B$1:$XT$1,0))</f>
        <v>2068.1999999999998</v>
      </c>
      <c r="CF13">
        <f ca="1">INDEX(CBO_quarterly!$B:$XT,MATCH(Calculations_forecast!CF$9,CBO_quarterly!$B:$B,0),MATCH(Calculations_forecast!$B13,CBO_quarterly!$B$1:$XT$1,0))</f>
        <v>2068.1999999999998</v>
      </c>
      <c r="CG13">
        <f ca="1">INDEX(CBO_quarterly!$B:$XT,MATCH(Calculations_forecast!CG$9,CBO_quarterly!$B:$B,0),MATCH(Calculations_forecast!$B13,CBO_quarterly!$B$1:$XT$1,0))</f>
        <v>2068.1999999999998</v>
      </c>
      <c r="CH13">
        <f ca="1">INDEX(CBO_quarterly!$B:$XT,MATCH(Calculations_forecast!CH$9,CBO_quarterly!$B:$B,0),MATCH(Calculations_forecast!$B13,CBO_quarterly!$B$1:$XT$1,0))</f>
        <v>2068.1999999999998</v>
      </c>
      <c r="CI13">
        <f ca="1">INDEX(CBO_quarterly!$B:$XT,MATCH(Calculations_forecast!CI$9,CBO_quarterly!$B:$B,0),MATCH(Calculations_forecast!$B13,CBO_quarterly!$B$1:$XT$1,0))</f>
        <v>2068.1999999999998</v>
      </c>
      <c r="CJ13">
        <f ca="1">INDEX(CBO_quarterly!$B:$XT,MATCH(Calculations_forecast!CJ$9,CBO_quarterly!$B:$B,0),MATCH(Calculations_forecast!$B13,CBO_quarterly!$B$1:$XT$1,0))</f>
        <v>2068.1999999999998</v>
      </c>
      <c r="CK13">
        <f ca="1">INDEX(CBO_quarterly!$B:$XT,MATCH(Calculations_forecast!CK$9,CBO_quarterly!$B:$B,0),MATCH(Calculations_forecast!$B13,CBO_quarterly!$B$1:$XT$1,0))</f>
        <v>2068.1999999999998</v>
      </c>
      <c r="CL13">
        <f ca="1">INDEX(CBO_quarterly!$B:$XT,MATCH(Calculations_forecast!CL$9,CBO_quarterly!$B:$B,0),MATCH(Calculations_forecast!$B13,CBO_quarterly!$B$1:$XT$1,0))</f>
        <v>2068.1999999999998</v>
      </c>
      <c r="CM13">
        <f ca="1">INDEX(CBO_quarterly!$B:$XT,MATCH(Calculations_forecast!CM$9,CBO_quarterly!$B:$B,0),MATCH(Calculations_forecast!$B13,CBO_quarterly!$B$1:$XT$1,0))</f>
        <v>2068.1999999999998</v>
      </c>
      <c r="CN13">
        <f ca="1">INDEX(CBO_quarterly!$B:$XT,MATCH(Calculations_forecast!CN$9,CBO_quarterly!$B:$B,0),MATCH(Calculations_forecast!$B13,CBO_quarterly!$B$1:$XT$1,0))</f>
        <v>2068.1999999999998</v>
      </c>
      <c r="CO13">
        <f ca="1">INDEX(CBO_quarterly!$B:$XT,MATCH(Calculations_forecast!CO$9,CBO_quarterly!$B:$B,0),MATCH(Calculations_forecast!$B13,CBO_quarterly!$B$1:$XT$1,0))</f>
        <v>2068.1999999999998</v>
      </c>
      <c r="CP13">
        <f ca="1">INDEX(CBO_quarterly!$B:$XT,MATCH(Calculations_forecast!CP$9,CBO_quarterly!$B:$B,0),MATCH(Calculations_forecast!$B13,CBO_quarterly!$B$1:$XT$1,0))</f>
        <v>2068.1999999999998</v>
      </c>
      <c r="CQ13">
        <f ca="1">INDEX(CBO_quarterly!$B:$XT,MATCH(Calculations_forecast!CQ$9,CBO_quarterly!$B:$B,0),MATCH(Calculations_forecast!$B13,CBO_quarterly!$B$1:$XT$1,0))</f>
        <v>2068.1999999999998</v>
      </c>
      <c r="CR13">
        <f ca="1">INDEX(CBO_quarterly!$B:$XT,MATCH(Calculations_forecast!CR$9,CBO_quarterly!$B:$B,0),MATCH(Calculations_forecast!$B13,CBO_quarterly!$B$1:$XT$1,0))</f>
        <v>2068.1999999999998</v>
      </c>
      <c r="CS13">
        <f ca="1">INDEX(CBO_quarterly!$B:$XT,MATCH(Calculations_forecast!CS$9,CBO_quarterly!$B:$B,0),MATCH(Calculations_forecast!$B13,CBO_quarterly!$B$1:$XT$1,0))</f>
        <v>2068.1999999999998</v>
      </c>
      <c r="CT13">
        <f ca="1">INDEX(CBO_quarterly!$B:$XT,MATCH(Calculations_forecast!CT$9,CBO_quarterly!$B:$B,0),MATCH(Calculations_forecast!$B13,CBO_quarterly!$B$1:$XT$1,0))</f>
        <v>2068.1999999999998</v>
      </c>
      <c r="CU13">
        <f ca="1">INDEX(CBO_quarterly!$B:$XT,MATCH(Calculations_forecast!CU$9,CBO_quarterly!$B:$B,0),MATCH(Calculations_forecast!$B13,CBO_quarterly!$B$1:$XT$1,0))</f>
        <v>2068.1999999999998</v>
      </c>
      <c r="CV13">
        <f ca="1">INDEX(CBO_quarterly!$B:$XT,MATCH(Calculations_forecast!CV$9,CBO_quarterly!$B:$B,0),MATCH(Calculations_forecast!$B13,CBO_quarterly!$B$1:$XT$1,0))</f>
        <v>2068.1999999999998</v>
      </c>
      <c r="CW13">
        <f ca="1">INDEX(CBO_quarterly!$B:$XT,MATCH(Calculations_forecast!CW$9,CBO_quarterly!$B:$B,0),MATCH(Calculations_forecast!$B13,CBO_quarterly!$B$1:$XT$1,0))</f>
        <v>2068.1999999999998</v>
      </c>
      <c r="CX13">
        <f ca="1">INDEX(CBO_quarterly!$B:$XT,MATCH(Calculations_forecast!CX$9,CBO_quarterly!$B:$B,0),MATCH(Calculations_forecast!$B13,CBO_quarterly!$B$1:$XT$1,0))</f>
        <v>2068.1999999999998</v>
      </c>
      <c r="CY13">
        <f ca="1">INDEX(CBO_quarterly!$B:$XT,MATCH(Calculations_forecast!CY$9,CBO_quarterly!$B:$B,0),MATCH(Calculations_forecast!$B13,CBO_quarterly!$B$1:$XT$1,0))</f>
        <v>2068.1999999999998</v>
      </c>
      <c r="CZ13">
        <f ca="1">INDEX(CBO_quarterly!$B:$XT,MATCH(Calculations_forecast!CZ$9,CBO_quarterly!$B:$B,0),MATCH(Calculations_forecast!$B13,CBO_quarterly!$B$1:$XT$1,0))</f>
        <v>2068.1999999999998</v>
      </c>
      <c r="DA13">
        <f ca="1">INDEX(CBO_quarterly!$B:$XT,MATCH(Calculations_forecast!DA$9,CBO_quarterly!$B:$B,0),MATCH(Calculations_forecast!$B13,CBO_quarterly!$B$1:$XT$1,0))</f>
        <v>2068.1999999999998</v>
      </c>
      <c r="DB13">
        <f ca="1">INDEX(CBO_quarterly!$B:$XT,MATCH(Calculations_forecast!DB$9,CBO_quarterly!$B:$B,0),MATCH(Calculations_forecast!$B13,CBO_quarterly!$B$1:$XT$1,0))</f>
        <v>2068.1999999999998</v>
      </c>
      <c r="DC13">
        <f ca="1">INDEX(CBO_quarterly!$B:$XT,MATCH(Calculations_forecast!DC$9,CBO_quarterly!$B:$B,0),MATCH(Calculations_forecast!$B13,CBO_quarterly!$B$1:$XT$1,0))</f>
        <v>2068.1999999999998</v>
      </c>
      <c r="DD13">
        <f ca="1">INDEX(CBO_quarterly!$B:$XT,MATCH(Calculations_forecast!DD$9,CBO_quarterly!$B:$B,0),MATCH(Calculations_forecast!$B13,CBO_quarterly!$B$1:$XT$1,0))</f>
        <v>2068.1999999999998</v>
      </c>
      <c r="DE13">
        <f ca="1">INDEX(CBO_quarterly!$B:$XT,MATCH(Calculations_forecast!DE$9,CBO_quarterly!$B:$B,0),MATCH(Calculations_forecast!$B13,CBO_quarterly!$B$1:$XT$1,0))</f>
        <v>2068.1999999999998</v>
      </c>
      <c r="DF13">
        <f ca="1">INDEX(CBO_quarterly!$B:$XT,MATCH(Calculations_forecast!DF$9,CBO_quarterly!$B:$B,0),MATCH(Calculations_forecast!$B13,CBO_quarterly!$B$1:$XT$1,0))</f>
        <v>2068.1999999999998</v>
      </c>
      <c r="DG13">
        <f ca="1">INDEX(CBO_quarterly!$B:$XT,MATCH(Calculations_forecast!DG$9,CBO_quarterly!$B:$B,0),MATCH(Calculations_forecast!$B13,CBO_quarterly!$B$1:$XT$1,0))</f>
        <v>2068.1999999999998</v>
      </c>
      <c r="DH13">
        <f ca="1">INDEX(CBO_quarterly!$B:$XT,MATCH(Calculations_forecast!DH$9,CBO_quarterly!$B:$B,0),MATCH(Calculations_forecast!$B13,CBO_quarterly!$B$1:$XT$1,0))</f>
        <v>2068.1999999999998</v>
      </c>
      <c r="DI13">
        <f ca="1">INDEX(CBO_quarterly!$B:$XT,MATCH(Calculations_forecast!DI$9,CBO_quarterly!$B:$B,0),MATCH(Calculations_forecast!$B13,CBO_quarterly!$B$1:$XT$1,0))</f>
        <v>2068.1999999999998</v>
      </c>
      <c r="DJ13">
        <f ca="1">INDEX(CBO_quarterly!$B:$XT,MATCH(Calculations_forecast!DJ$9,CBO_quarterly!$B:$B,0),MATCH(Calculations_forecast!$B13,CBO_quarterly!$B$1:$XT$1,0))</f>
        <v>2068.1999999999998</v>
      </c>
      <c r="DK13">
        <f ca="1">INDEX(CBO_quarterly!$B:$XT,MATCH(Calculations_forecast!DK$9,CBO_quarterly!$B:$B,0),MATCH(Calculations_forecast!$B13,CBO_quarterly!$B$1:$XT$1,0))</f>
        <v>2068.1999999999998</v>
      </c>
      <c r="DL13">
        <f ca="1">INDEX(CBO_quarterly!$B:$XT,MATCH(Calculations_forecast!DL$9,CBO_quarterly!$B:$B,0),MATCH(Calculations_forecast!$B13,CBO_quarterly!$B$1:$XT$1,0))</f>
        <v>2068.1999999999998</v>
      </c>
      <c r="DM13">
        <f ca="1">INDEX(CBO_quarterly!$B:$XT,MATCH(Calculations_forecast!DM$9,CBO_quarterly!$B:$B,0),MATCH(Calculations_forecast!$B13,CBO_quarterly!$B$1:$XT$1,0))</f>
        <v>2068.1999999999998</v>
      </c>
      <c r="DN13">
        <f ca="1">INDEX(CBO_quarterly!$B:$XT,MATCH(Calculations_forecast!DN$9,CBO_quarterly!$B:$B,0),MATCH(Calculations_forecast!$B13,CBO_quarterly!$B$1:$XT$1,0))</f>
        <v>2068.1999999999998</v>
      </c>
      <c r="DO13">
        <f ca="1">INDEX(CBO_quarterly!$B:$XT,MATCH(Calculations_forecast!DO$9,CBO_quarterly!$B:$B,0),MATCH(Calculations_forecast!$B13,CBO_quarterly!$B$1:$XT$1,0))</f>
        <v>2068.2000000000003</v>
      </c>
      <c r="DP13">
        <f ca="1">INDEX(CBO_quarterly!$B:$XT,MATCH(Calculations_forecast!DP$9,CBO_quarterly!$B:$B,0),MATCH(Calculations_forecast!$B13,CBO_quarterly!$B$1:$XT$1,0))</f>
        <v>2068.1999999999998</v>
      </c>
      <c r="DQ13">
        <f ca="1">INDEX(CBO_quarterly!$B:$XT,MATCH(Calculations_forecast!DQ$9,CBO_quarterly!$B:$B,0),MATCH(Calculations_forecast!$B13,CBO_quarterly!$B$1:$XT$1,0))</f>
        <v>2068.1999999999998</v>
      </c>
      <c r="DR13">
        <f ca="1">INDEX(CBO_quarterly!$B:$XT,MATCH(Calculations_forecast!DR$9,CBO_quarterly!$B:$B,0),MATCH(Calculations_forecast!$B13,CBO_quarterly!$B$1:$XT$1,0))</f>
        <v>2068.2000000000003</v>
      </c>
      <c r="DS13">
        <f ca="1">INDEX(CBO_quarterly!$B:$XT,MATCH(Calculations_forecast!DS$9,CBO_quarterly!$B:$B,0),MATCH(Calculations_forecast!$B13,CBO_quarterly!$B$1:$XT$1,0))</f>
        <v>2068.2000000000012</v>
      </c>
      <c r="DT13">
        <f ca="1">INDEX(CBO_quarterly!$B:$XT,MATCH(Calculations_forecast!DT$9,CBO_quarterly!$B:$B,0),MATCH(Calculations_forecast!$B13,CBO_quarterly!$B$1:$XT$1,0))</f>
        <v>2068.1999999999994</v>
      </c>
      <c r="DU13">
        <f ca="1">INDEX(CBO_quarterly!$B:$XT,MATCH(Calculations_forecast!DU$9,CBO_quarterly!$B:$B,0),MATCH(Calculations_forecast!$B13,CBO_quarterly!$B$1:$XT$1,0))</f>
        <v>2068.199999999998</v>
      </c>
      <c r="DV13">
        <f ca="1">INDEX(CBO_quarterly!$B:$XT,MATCH(Calculations_forecast!DV$9,CBO_quarterly!$B:$B,0),MATCH(Calculations_forecast!$B13,CBO_quarterly!$B$1:$XT$1,0))</f>
        <v>2068.2000000000025</v>
      </c>
      <c r="DW13">
        <f ca="1">INDEX(CBO_quarterly!$B:$XT,MATCH(Calculations_forecast!DW$9,CBO_quarterly!$B:$B,0),MATCH(Calculations_forecast!$B13,CBO_quarterly!$B$1:$XT$1,0))</f>
        <v>2068.2000000000044</v>
      </c>
      <c r="DX13">
        <f ca="1">INDEX(CBO_quarterly!$B:$XT,MATCH(Calculations_forecast!DX$9,CBO_quarterly!$B:$B,0),MATCH(Calculations_forecast!$B13,CBO_quarterly!$B$1:$XT$1,0))</f>
        <v>2068.1999999999925</v>
      </c>
      <c r="DY13">
        <f ca="1">INDEX(CBO_quarterly!$B:$XT,MATCH(Calculations_forecast!DY$9,CBO_quarterly!$B:$B,0),MATCH(Calculations_forecast!$B13,CBO_quarterly!$B$1:$XT$1,0))</f>
        <v>2068.1999999999916</v>
      </c>
      <c r="DZ13">
        <f ca="1">INDEX(CBO_quarterly!$B:$XT,MATCH(Calculations_forecast!DZ$9,CBO_quarterly!$B:$B,0),MATCH(Calculations_forecast!$B13,CBO_quarterly!$B$1:$XT$1,0))</f>
        <v>2068.2000000000221</v>
      </c>
      <c r="EA13">
        <f ca="1">INDEX(CBO_quarterly!$B:$XT,MATCH(Calculations_forecast!EA$9,CBO_quarterly!$B:$B,0),MATCH(Calculations_forecast!$B13,CBO_quarterly!$B$1:$XT$1,0))</f>
        <v>2068.2000000000126</v>
      </c>
      <c r="EB13">
        <f ca="1">INDEX(CBO_quarterly!$B:$XT,MATCH(Calculations_forecast!EB$9,CBO_quarterly!$B:$B,0),MATCH(Calculations_forecast!$B13,CBO_quarterly!$B$1:$XT$1,0))</f>
        <v>2068.1999999999443</v>
      </c>
      <c r="EC13">
        <f ca="1">INDEX(CBO_quarterly!$B:$XT,MATCH(Calculations_forecast!EC$9,CBO_quarterly!$B:$B,0),MATCH(Calculations_forecast!$B13,CBO_quarterly!$B$1:$XT$1,0))</f>
        <v>2068.1999999999871</v>
      </c>
      <c r="ED13">
        <f ca="1">INDEX(CBO_quarterly!$B:$XT,MATCH(Calculations_forecast!ED$9,CBO_quarterly!$B:$B,0),MATCH(Calculations_forecast!$B13,CBO_quarterly!$B$1:$XT$1,0))</f>
        <v>2068.200000000144</v>
      </c>
      <c r="EE13">
        <f ca="1">INDEX(CBO_quarterly!$B:$XT,MATCH(Calculations_forecast!EE$9,CBO_quarterly!$B:$B,0),MATCH(Calculations_forecast!$B13,CBO_quarterly!$B$1:$XT$1,0))</f>
        <v>2068.1999999999744</v>
      </c>
      <c r="EF13">
        <f ca="1">INDEX(CBO_quarterly!$B:$XT,MATCH(Calculations_forecast!EF$9,CBO_quarterly!$B:$B,0),MATCH(Calculations_forecast!$B13,CBO_quarterly!$B$1:$XT$1,0))</f>
        <v>2068.1999999996724</v>
      </c>
      <c r="EG13">
        <f ca="1">INDEX(CBO_quarterly!$B:$XT,MATCH(Calculations_forecast!EG$9,CBO_quarterly!$B:$B,0),MATCH(Calculations_forecast!$B13,CBO_quarterly!$B$1:$XT$1,0))</f>
        <v>2068.2000000001576</v>
      </c>
      <c r="EH13">
        <f ca="1">INDEX(CBO_quarterly!$B:$XT,MATCH(Calculations_forecast!EH$9,CBO_quarterly!$B:$B,0),MATCH(Calculations_forecast!$B13,CBO_quarterly!$B$1:$XT$1,0))</f>
        <v>2068.2000000007724</v>
      </c>
      <c r="EI13">
        <f ca="1">INDEX(CBO_quarterly!$B:$XT,MATCH(Calculations_forecast!EI$9,CBO_quarterly!$B:$B,0),MATCH(Calculations_forecast!$B13,CBO_quarterly!$B$1:$XT$1,0))</f>
        <v>2068.1999999992941</v>
      </c>
      <c r="EJ13">
        <f ca="1">INDEX(CBO_quarterly!$B:$XT,MATCH(Calculations_forecast!EJ$9,CBO_quarterly!$B:$B,0),MATCH(Calculations_forecast!$B13,CBO_quarterly!$B$1:$XT$1,0))</f>
        <v>2068.1999999984655</v>
      </c>
      <c r="EK13">
        <f ca="1">INDEX(CBO_quarterly!$B:$XT,MATCH(Calculations_forecast!EK$9,CBO_quarterly!$B:$B,0),MATCH(Calculations_forecast!$B13,CBO_quarterly!$B$1:$XT$1,0))</f>
        <v>2068.200000002098</v>
      </c>
      <c r="EL13">
        <f ca="1">INDEX(CBO_quarterly!$B:$XT,MATCH(Calculations_forecast!EL$9,CBO_quarterly!$B:$B,0),MATCH(Calculations_forecast!$B13,CBO_quarterly!$B$1:$XT$1,0))</f>
        <v>2068.2000000032317</v>
      </c>
      <c r="EM13">
        <f ca="1">INDEX(CBO_quarterly!$B:$XT,MATCH(Calculations_forecast!EM$9,CBO_quarterly!$B:$B,0),MATCH(Calculations_forecast!$B13,CBO_quarterly!$B$1:$XT$1,0))</f>
        <v>2068.199999993381</v>
      </c>
      <c r="EN13">
        <f ca="1">INDEX(CBO_quarterly!$B:$XT,MATCH(Calculations_forecast!EN$9,CBO_quarterly!$B:$B,0),MATCH(Calculations_forecast!$B13,CBO_quarterly!$B$1:$XT$1,0))</f>
        <v>2068.1999999951504</v>
      </c>
      <c r="EO13">
        <f ca="1">INDEX(CBO_quarterly!$B:$XT,MATCH(Calculations_forecast!EO$9,CBO_quarterly!$B:$B,0),MATCH(Calculations_forecast!$B13,CBO_quarterly!$B$1:$XT$1,0))</f>
        <v>2068.200000016629</v>
      </c>
      <c r="EP13">
        <f ca="1">INDEX(CBO_quarterly!$B:$XT,MATCH(Calculations_forecast!EP$9,CBO_quarterly!$B:$B,0),MATCH(Calculations_forecast!$B13,CBO_quarterly!$B$1:$XT$1,0))</f>
        <v>2068.2000000077664</v>
      </c>
      <c r="EQ13">
        <f ca="1">INDEX(CBO_quarterly!$B:$XT,MATCH(Calculations_forecast!EQ$9,CBO_quarterly!$B:$B,0),MATCH(Calculations_forecast!$B13,CBO_quarterly!$B$1:$XT$1,0))</f>
        <v>2068.1999999539785</v>
      </c>
      <c r="ER13">
        <f ca="1">INDEX(CBO_quarterly!$B:$XT,MATCH(Calculations_forecast!ER$9,CBO_quarterly!$B:$B,0),MATCH(Calculations_forecast!$B13,CBO_quarterly!$B$1:$XT$1,0))</f>
        <v>2068.2000000022263</v>
      </c>
      <c r="ES13">
        <f ca="1">INDEX(CBO_quarterly!$B:$XT,MATCH(Calculations_forecast!ES$9,CBO_quarterly!$B:$B,0),MATCH(Calculations_forecast!$B13,CBO_quarterly!$B$1:$XT$1,0))</f>
        <v>2068.2000001025458</v>
      </c>
      <c r="ET13">
        <f ca="1">INDEX(CBO_quarterly!$B:$XT,MATCH(Calculations_forecast!ET$9,CBO_quarterly!$B:$B,0),MATCH(Calculations_forecast!$B13,CBO_quarterly!$B$1:$XT$1,0))</f>
        <v>2068.1999999723153</v>
      </c>
      <c r="EU13">
        <f ca="1">INDEX(CBO_quarterly!$B:$XT,MATCH(Calculations_forecast!EU$9,CBO_quarterly!$B:$B,0),MATCH(Calculations_forecast!$B13,CBO_quarterly!$B$1:$XT$1,0))</f>
        <v>2068.1999997388257</v>
      </c>
      <c r="EV13">
        <f ca="1">INDEX(CBO_quarterly!$B:$XT,MATCH(Calculations_forecast!EV$9,CBO_quarterly!$B:$B,0),MATCH(Calculations_forecast!$B13,CBO_quarterly!$B$1:$XT$1,0))</f>
        <v>2068.2000001952192</v>
      </c>
      <c r="EW13">
        <f ca="1">INDEX(CBO_quarterly!$B:$XT,MATCH(Calculations_forecast!EW$9,CBO_quarterly!$B:$B,0),MATCH(Calculations_forecast!$B13,CBO_quarterly!$B$1:$XT$1,0))</f>
        <v>2068.2000005038235</v>
      </c>
      <c r="EX13">
        <f ca="1">INDEX(CBO_quarterly!$B:$XT,MATCH(Calculations_forecast!EX$9,CBO_quarterly!$B:$B,0),MATCH(Calculations_forecast!$B13,CBO_quarterly!$B$1:$XT$1,0))</f>
        <v>2068.1999994513926</v>
      </c>
      <c r="EY13">
        <f ca="1">INDEX(CBO_quarterly!$B:$XT,MATCH(Calculations_forecast!EY$9,CBO_quarterly!$B:$B,0),MATCH(Calculations_forecast!$B13,CBO_quarterly!$B$1:$XT$1,0))</f>
        <v>2068.1999988048669</v>
      </c>
      <c r="EZ13">
        <f ca="1">INDEX(CBO_quarterly!$B:$XT,MATCH(Calculations_forecast!EZ$9,CBO_quarterly!$B:$B,0),MATCH(Calculations_forecast!$B13,CBO_quarterly!$B$1:$XT$1,0))</f>
        <v>2068.2000020207943</v>
      </c>
      <c r="FA13">
        <f ca="1">INDEX(CBO_quarterly!$B:$XT,MATCH(Calculations_forecast!FA$9,CBO_quarterly!$B:$B,0),MATCH(Calculations_forecast!$B13,CBO_quarterly!$B$1:$XT$1,0))</f>
        <v>2068.2000017382397</v>
      </c>
      <c r="FB13">
        <f ca="1">INDEX(CBO_quarterly!$B:$XT,MATCH(Calculations_forecast!FB$9,CBO_quarterly!$B:$B,0),MATCH(Calculations_forecast!$B13,CBO_quarterly!$B$1:$XT$1,0))</f>
        <v>2068.19999524167</v>
      </c>
      <c r="FC13">
        <f ca="1">INDEX(CBO_quarterly!$B:$XT,MATCH(Calculations_forecast!FC$9,CBO_quarterly!$B:$B,0),MATCH(Calculations_forecast!$B13,CBO_quarterly!$B$1:$XT$1,0))</f>
        <v>2068.1999962187638</v>
      </c>
      <c r="FD13">
        <f ca="1">INDEX(CBO_quarterly!$B:$XT,MATCH(Calculations_forecast!FD$9,CBO_quarterly!$B:$B,0),MATCH(Calculations_forecast!$B13,CBO_quarterly!$B$1:$XT$1,0))</f>
        <v>2068.2000148845027</v>
      </c>
      <c r="FE13">
        <f ca="1">INDEX(CBO_quarterly!$B:$XT,MATCH(Calculations_forecast!FE$9,CBO_quarterly!$B:$B,0),MATCH(Calculations_forecast!$B13,CBO_quarterly!$B$1:$XT$1,0))</f>
        <v>2068.2000006080234</v>
      </c>
      <c r="FF13">
        <f ca="1">INDEX(CBO_quarterly!$B:$XT,MATCH(Calculations_forecast!FF$9,CBO_quarterly!$B:$B,0),MATCH(Calculations_forecast!$B13,CBO_quarterly!$B$1:$XT$1,0))</f>
        <v>2068.19996925539</v>
      </c>
      <c r="FG13">
        <f ca="1">INDEX(CBO_quarterly!$B:$XT,MATCH(Calculations_forecast!FG$9,CBO_quarterly!$B:$B,0),MATCH(Calculations_forecast!$B13,CBO_quarterly!$B$1:$XT$1,0))</f>
        <v>2068.200000127139</v>
      </c>
      <c r="FH13">
        <f ca="1">INDEX(CBO_quarterly!$B:$XT,MATCH(Calculations_forecast!FH$9,CBO_quarterly!$B:$B,0),MATCH(Calculations_forecast!$B13,CBO_quarterly!$B$1:$XT$1,0))</f>
        <v>2068.2000895474575</v>
      </c>
      <c r="FI13">
        <f ca="1">INDEX(CBO_quarterly!$B:$XT,MATCH(Calculations_forecast!FI$9,CBO_quarterly!$B:$B,0),MATCH(Calculations_forecast!$B13,CBO_quarterly!$B$1:$XT$1,0))</f>
        <v>2068.199943502108</v>
      </c>
      <c r="FJ13">
        <f ca="1">INDEX(CBO_quarterly!$B:$XT,MATCH(Calculations_forecast!FJ$9,CBO_quarterly!$B:$B,0),MATCH(Calculations_forecast!$B13,CBO_quarterly!$B$1:$XT$1,0))</f>
        <v>2068.199843844855</v>
      </c>
      <c r="FK13">
        <f ca="1">INDEX(CBO_quarterly!$B:$XT,MATCH(Calculations_forecast!FK$9,CBO_quarterly!$B:$B,0),MATCH(Calculations_forecast!$B13,CBO_quarterly!$B$1:$XT$1,0))</f>
        <v>2068.2001236141355</v>
      </c>
      <c r="FL13">
        <f ca="1">INDEX(CBO_quarterly!$B:$XT,MATCH(Calculations_forecast!FL$9,CBO_quarterly!$B:$B,0),MATCH(Calculations_forecast!$B13,CBO_quarterly!$B$1:$XT$1,0))</f>
        <v>2068.2004472287317</v>
      </c>
      <c r="FM13">
        <f ca="1">INDEX(CBO_quarterly!$B:$XT,MATCH(Calculations_forecast!FM$9,CBO_quarterly!$B:$B,0),MATCH(Calculations_forecast!$B13,CBO_quarterly!$B$1:$XT$1,0))</f>
        <v>2068.1993593207108</v>
      </c>
      <c r="FN13">
        <f ca="1">INDEX(CBO_quarterly!$B:$XT,MATCH(Calculations_forecast!FN$9,CBO_quarterly!$B:$B,0),MATCH(Calculations_forecast!$B13,CBO_quarterly!$B$1:$XT$1,0))</f>
        <v>2068.1994452158419</v>
      </c>
      <c r="FO13">
        <f ca="1">INDEX(CBO_quarterly!$B:$XT,MATCH(Calculations_forecast!FO$9,CBO_quarterly!$B:$B,0),MATCH(Calculations_forecast!$B13,CBO_quarterly!$B$1:$XT$1,0))</f>
        <v>2068.201242691257</v>
      </c>
      <c r="FP13">
        <f ca="1">INDEX(CBO_quarterly!$B:$XT,MATCH(Calculations_forecast!FP$9,CBO_quarterly!$B:$B,0),MATCH(Calculations_forecast!$B13,CBO_quarterly!$B$1:$XT$1,0))</f>
        <v>2068.2017416871167</v>
      </c>
      <c r="FQ13">
        <f ca="1">INDEX(CBO_quarterly!$B:$XT,MATCH(Calculations_forecast!FQ$9,CBO_quarterly!$B:$B,0),MATCH(Calculations_forecast!$B13,CBO_quarterly!$B$1:$XT$1,0))</f>
        <v>2068.1950076886278</v>
      </c>
      <c r="FR13">
        <f ca="1">INDEX(CBO_quarterly!$B:$XT,MATCH(Calculations_forecast!FR$9,CBO_quarterly!$B:$B,0),MATCH(Calculations_forecast!$B13,CBO_quarterly!$B$1:$XT$1,0))</f>
        <v>2068.1997887963662</v>
      </c>
      <c r="FS13">
        <f ca="1">INDEX(CBO_quarterly!$B:$XT,MATCH(Calculations_forecast!FS$9,CBO_quarterly!$B:$B,0),MATCH(Calculations_forecast!$B13,CBO_quarterly!$B$1:$XT$1,0))</f>
        <v>2068.2084325929172</v>
      </c>
      <c r="FT13">
        <f ca="1">INDEX(CBO_quarterly!$B:$XT,MATCH(Calculations_forecast!FT$9,CBO_quarterly!$B:$B,0),MATCH(Calculations_forecast!$B13,CBO_quarterly!$B$1:$XT$1,0))</f>
        <v>2068.2037376705557</v>
      </c>
      <c r="FU13">
        <f ca="1">INDEX(CBO_quarterly!$B:$XT,MATCH(Calculations_forecast!FU$9,CBO_quarterly!$B:$B,0),MATCH(Calculations_forecast!$B13,CBO_quarterly!$B$1:$XT$1,0))</f>
        <v>2068.1680716946721</v>
      </c>
      <c r="FV13">
        <f ca="1">INDEX(CBO_quarterly!$B:$XT,MATCH(Calculations_forecast!FV$9,CBO_quarterly!$B:$B,0),MATCH(Calculations_forecast!$B13,CBO_quarterly!$B$1:$XT$1,0))</f>
        <v>2068.2189132273197</v>
      </c>
      <c r="FW13">
        <f ca="1">INDEX(CBO_quarterly!$B:$XT,MATCH(Calculations_forecast!FW$9,CBO_quarterly!$B:$B,0),MATCH(Calculations_forecast!$B13,CBO_quarterly!$B$1:$XT$1,0))</f>
        <v>2068.2430077791214</v>
      </c>
      <c r="FX13">
        <f ca="1">INDEX(CBO_quarterly!$B:$XT,MATCH(Calculations_forecast!FX$9,CBO_quarterly!$B:$B,0),MATCH(Calculations_forecast!$B13,CBO_quarterly!$B$1:$XT$1,0))</f>
        <v>2068.1849579811096</v>
      </c>
      <c r="FY13">
        <f ca="1">INDEX(CBO_quarterly!$B:$XT,MATCH(Calculations_forecast!FY$9,CBO_quarterly!$B:$B,0),MATCH(Calculations_forecast!$B13,CBO_quarterly!$B$1:$XT$1,0))</f>
        <v>2068.0254077911377</v>
      </c>
      <c r="FZ13">
        <f ca="1">INDEX(CBO_quarterly!$B:$XT,MATCH(Calculations_forecast!FZ$9,CBO_quarterly!$B:$B,0),MATCH(Calculations_forecast!$B13,CBO_quarterly!$B$1:$XT$1,0))</f>
        <v>2068.4222793579102</v>
      </c>
      <c r="GA13">
        <f ca="1">INDEX(CBO_quarterly!$B:$XT,MATCH(Calculations_forecast!GA$9,CBO_quarterly!$B:$B,0),MATCH(Calculations_forecast!$B13,CBO_quarterly!$B$1:$XT$1,0))</f>
        <v>2068.3393859863281</v>
      </c>
      <c r="GB13">
        <f ca="1">INDEX(CBO_quarterly!$B:$XT,MATCH(Calculations_forecast!GB$9,CBO_quarterly!$B:$B,0),MATCH(Calculations_forecast!$B13,CBO_quarterly!$B$1:$XT$1,0))</f>
        <v>2067.9527587890625</v>
      </c>
      <c r="GC13">
        <f ca="1">INDEX(CBO_quarterly!$B:$XT,MATCH(Calculations_forecast!GC$9,CBO_quarterly!$B:$B,0),MATCH(Calculations_forecast!$B13,CBO_quarterly!$B$1:$XT$1,0))</f>
        <v>2067.38720703125</v>
      </c>
      <c r="GD13">
        <f ca="1">INDEX(CBO_quarterly!$B:$XT,MATCH(Calculations_forecast!GD$9,CBO_quarterly!$B:$B,0),MATCH(Calculations_forecast!$B13,CBO_quarterly!$B$1:$XT$1,0))</f>
        <v>2070.009765625</v>
      </c>
      <c r="GE13">
        <f ca="1">INDEX(CBO_quarterly!$B:$XT,MATCH(Calculations_forecast!GE$9,CBO_quarterly!$B:$B,0),MATCH(Calculations_forecast!$B13,CBO_quarterly!$B$1:$XT$1,0))</f>
        <v>2068.0078125</v>
      </c>
      <c r="GF13">
        <f ca="1">INDEX(CBO_quarterly!$B:$XT,MATCH(Calculations_forecast!GF$9,CBO_quarterly!$B:$B,0),MATCH(Calculations_forecast!$B13,CBO_quarterly!$B$1:$XT$1,0))</f>
        <v>2066.40625</v>
      </c>
      <c r="GG13">
        <f ca="1">INDEX(CBO_quarterly!$B:$XT,MATCH(Calculations_forecast!GG$9,CBO_quarterly!$B:$B,0),MATCH(Calculations_forecast!$B13,CBO_quarterly!$B$1:$XT$1,0))</f>
        <v>2065.125</v>
      </c>
      <c r="GH13">
        <f ca="1">INDEX(CBO_quarterly!$B:$XT,MATCH(Calculations_forecast!GH$9,CBO_quarterly!$B:$B,0),MATCH(Calculations_forecast!$B13,CBO_quarterly!$B$1:$XT$1,0))</f>
        <v>2080.5</v>
      </c>
      <c r="GI13">
        <f ca="1">INDEX(CBO_quarterly!$B:$XT,MATCH(Calculations_forecast!GI$9,CBO_quarterly!$B:$B,0),MATCH(Calculations_forecast!$B13,CBO_quarterly!$B$1:$XT$1,0))</f>
        <v>2060</v>
      </c>
      <c r="GJ13">
        <f ca="1">INDEX(CBO_quarterly!$B:$XT,MATCH(Calculations_forecast!GJ$9,CBO_quarterly!$B:$B,0),MATCH(Calculations_forecast!$B13,CBO_quarterly!$B$1:$XT$1,0))</f>
        <v>2060</v>
      </c>
      <c r="GK13">
        <f ca="1">INDEX(CBO_quarterly!$B:$XT,MATCH(Calculations_forecast!GK$9,CBO_quarterly!$B:$B,0),MATCH(Calculations_forecast!$B13,CBO_quarterly!$B$1:$XT$1,0))</f>
        <v>2060</v>
      </c>
      <c r="GL13">
        <f ca="1">INDEX(CBO_quarterly!$B:$XT,MATCH(Calculations_forecast!GL$9,CBO_quarterly!$B:$B,0),MATCH(Calculations_forecast!$B13,CBO_quarterly!$B$1:$XT$1,0))</f>
        <v>2142</v>
      </c>
      <c r="GM13">
        <f ca="1">INDEX(CBO_quarterly!$B:$XT,MATCH(Calculations_forecast!GM$9,CBO_quarterly!$B:$B,0),MATCH(Calculations_forecast!$B13,CBO_quarterly!$B$1:$XT$1,0))</f>
        <v>2142</v>
      </c>
      <c r="GN13">
        <f ca="1">INDEX(CBO_quarterly!$B:$XT,MATCH(Calculations_forecast!GN$9,CBO_quarterly!$B:$B,0),MATCH(Calculations_forecast!$B13,CBO_quarterly!$B$1:$XT$1,0))</f>
        <v>2142</v>
      </c>
      <c r="GO13">
        <f ca="1">INDEX(CBO_quarterly!$B:$XT,MATCH(Calculations_forecast!GO$9,CBO_quarterly!$B:$B,0),MATCH(Calculations_forecast!$B13,CBO_quarterly!$B$1:$XT$1,0))</f>
        <v>2142</v>
      </c>
      <c r="GP13">
        <f ca="1">INDEX(CBO_quarterly!$B:$XT,MATCH(Calculations_forecast!GP$9,CBO_quarterly!$B:$B,0),MATCH(Calculations_forecast!$B13,CBO_quarterly!$B$1:$XT$1,0))</f>
        <v>2265</v>
      </c>
      <c r="GQ13">
        <f ca="1">INDEX(CBO_quarterly!$B:$XT,MATCH(Calculations_forecast!GQ$9,CBO_quarterly!$B:$B,0),MATCH(Calculations_forecast!$B13,CBO_quarterly!$B$1:$XT$1,0))</f>
        <v>2265</v>
      </c>
      <c r="GR13">
        <f ca="1">INDEX(CBO_quarterly!$B:$XT,MATCH(Calculations_forecast!GR$9,CBO_quarterly!$B:$B,0),MATCH(Calculations_forecast!$B13,CBO_quarterly!$B$1:$XT$1,0))</f>
        <v>2265</v>
      </c>
      <c r="GS13">
        <f ca="1">INDEX(CBO_quarterly!$B:$XT,MATCH(Calculations_forecast!GS$9,CBO_quarterly!$B:$B,0),MATCH(Calculations_forecast!$B13,CBO_quarterly!$B$1:$XT$1,0))</f>
        <v>2265</v>
      </c>
      <c r="GT13">
        <f ca="1">INDEX(CBO_quarterly!$B:$XT,MATCH(Calculations_forecast!GT$9,CBO_quarterly!$B:$B,0),MATCH(Calculations_forecast!$B13,CBO_quarterly!$B$1:$XT$1,0))</f>
        <v>2392</v>
      </c>
      <c r="GU13">
        <f ca="1">INDEX(CBO_quarterly!$B:$XT,MATCH(Calculations_forecast!GU$9,CBO_quarterly!$B:$B,0),MATCH(Calculations_forecast!$B13,CBO_quarterly!$B$1:$XT$1,0))</f>
        <v>2392</v>
      </c>
      <c r="GV13">
        <f ca="1">INDEX(CBO_quarterly!$B:$XT,MATCH(Calculations_forecast!GV$9,CBO_quarterly!$B:$B,0),MATCH(Calculations_forecast!$B13,CBO_quarterly!$B$1:$XT$1,0))</f>
        <v>2392</v>
      </c>
      <c r="GW13" s="81">
        <f ca="1">INDEX(CBO_quarterly!$B:$XT,MATCH(Calculations_forecast!GW$9,CBO_quarterly!$B:$B,0),MATCH(Calculations_forecast!$B13,CBO_quarterly!$B$1:$XT$1,0))</f>
        <v>2392</v>
      </c>
      <c r="GX13" s="81">
        <f ca="1">INDEX(CBO_quarterly!$B:$XT,MATCH(Calculations_forecast!GX$9,CBO_quarterly!$B:$B,0),MATCH(Calculations_forecast!$B13,CBO_quarterly!$B$1:$XT$1,0))</f>
        <v>2535</v>
      </c>
      <c r="GY13" s="81">
        <f ca="1">INDEX(CBO_quarterly!$B:$XT,MATCH(Calculations_forecast!GY$9,CBO_quarterly!$B:$B,0),MATCH(Calculations_forecast!$B13,CBO_quarterly!$B$1:$XT$1,0))</f>
        <v>2535</v>
      </c>
      <c r="GZ13" s="81">
        <f ca="1">INDEX(CBO_quarterly!$B:$XT,MATCH(Calculations_forecast!GZ$9,CBO_quarterly!$B:$B,0),MATCH(Calculations_forecast!$B13,CBO_quarterly!$B$1:$XT$1,0))</f>
        <v>2535</v>
      </c>
      <c r="HA13" s="81">
        <f ca="1">INDEX(CBO_quarterly!$B:$XT,MATCH(Calculations_forecast!HA$9,CBO_quarterly!$B:$B,0),MATCH(Calculations_forecast!$B13,CBO_quarterly!$B$1:$XT$1,0))</f>
        <v>2535</v>
      </c>
      <c r="HB13" s="81">
        <f ca="1">INDEX(CBO_quarterly!$B:$XT,MATCH(Calculations_forecast!HB$9,CBO_quarterly!$B:$B,0),MATCH(Calculations_forecast!$B13,CBO_quarterly!$B$1:$XT$1,0))</f>
        <v>2690</v>
      </c>
      <c r="HC13" s="81">
        <f ca="1">INDEX(CBO_quarterly!$B:$XT,MATCH(Calculations_forecast!HC$9,CBO_quarterly!$B:$B,0),MATCH(Calculations_forecast!$B13,CBO_quarterly!$B$1:$XT$1,0))</f>
        <v>2690</v>
      </c>
      <c r="HD13" s="81">
        <f ca="1">INDEX(CBO_quarterly!$B:$XT,MATCH(Calculations_forecast!HD$9,CBO_quarterly!$B:$B,0),MATCH(Calculations_forecast!$B13,CBO_quarterly!$B$1:$XT$1,0))</f>
        <v>2690</v>
      </c>
      <c r="HE13" s="81">
        <f ca="1">INDEX(CBO_quarterly!$B:$XT,MATCH(Calculations_forecast!HE$9,CBO_quarterly!$B:$B,0),MATCH(Calculations_forecast!$B13,CBO_quarterly!$B$1:$XT$1,0))</f>
        <v>2690</v>
      </c>
      <c r="HF13" s="81">
        <f ca="1">INDEX(CBO_quarterly!$B:$XT,MATCH(Calculations_forecast!HF$9,CBO_quarterly!$B:$B,0),MATCH(Calculations_forecast!$B13,CBO_quarterly!$B$1:$XT$1,0))</f>
        <v>2849</v>
      </c>
      <c r="HG13" s="81">
        <f ca="1">INDEX(CBO_quarterly!$B:$XT,MATCH(Calculations_forecast!HG$9,CBO_quarterly!$B:$B,0),MATCH(Calculations_forecast!$B13,CBO_quarterly!$B$1:$XT$1,0))</f>
        <v>2849</v>
      </c>
      <c r="HH13" s="81">
        <f ca="1">INDEX(CBO_quarterly!$B:$XT,MATCH(Calculations_forecast!HH$9,CBO_quarterly!$B:$B,0),MATCH(Calculations_forecast!$B13,CBO_quarterly!$B$1:$XT$1,0))</f>
        <v>2849</v>
      </c>
      <c r="HI13" s="81">
        <f ca="1">INDEX(CBO_quarterly!$B:$XT,MATCH(Calculations_forecast!HI$9,CBO_quarterly!$B:$B,0),MATCH(Calculations_forecast!$B13,CBO_quarterly!$B$1:$XT$1,0))</f>
        <v>2849</v>
      </c>
      <c r="HJ13" s="81">
        <f ca="1">INDEX(CBO_quarterly!$B:$XT,MATCH(Calculations_forecast!HJ$9,CBO_quarterly!$B:$B,0),MATCH(Calculations_forecast!$B13,CBO_quarterly!$B$1:$XT$1,0))</f>
        <v>3015</v>
      </c>
      <c r="HK13" s="81">
        <f ca="1">INDEX(CBO_quarterly!$B:$XT,MATCH(Calculations_forecast!HK$9,CBO_quarterly!$B:$B,0),MATCH(Calculations_forecast!$B13,CBO_quarterly!$B$1:$XT$1,0))</f>
        <v>3015</v>
      </c>
      <c r="HL13" s="81">
        <f ca="1">INDEX(CBO_quarterly!$B:$XT,MATCH(Calculations_forecast!HL$9,CBO_quarterly!$B:$B,0),MATCH(Calculations_forecast!$B13,CBO_quarterly!$B$1:$XT$1,0))</f>
        <v>3015</v>
      </c>
      <c r="HM13" s="81">
        <f ca="1">INDEX(CBO_quarterly!$B:$XT,MATCH(Calculations_forecast!HM$9,CBO_quarterly!$B:$B,0),MATCH(Calculations_forecast!$B13,CBO_quarterly!$B$1:$XT$1,0))</f>
        <v>3015</v>
      </c>
      <c r="HN13" s="81">
        <f ca="1">INDEX(CBO_quarterly!$B:$XT,MATCH(Calculations_forecast!HN$9,CBO_quarterly!$B:$B,0),MATCH(Calculations_forecast!$B13,CBO_quarterly!$B$1:$XT$1,0))</f>
        <v>3188</v>
      </c>
      <c r="HO13" s="81">
        <f ca="1">INDEX(CBO_quarterly!$B:$XT,MATCH(Calculations_forecast!HO$9,CBO_quarterly!$B:$B,0),MATCH(Calculations_forecast!$B13,CBO_quarterly!$B$1:$XT$1,0))</f>
        <v>3188</v>
      </c>
      <c r="HP13" s="81">
        <f ca="1">INDEX(CBO_quarterly!$B:$XT,MATCH(Calculations_forecast!HP$9,CBO_quarterly!$B:$B,0),MATCH(Calculations_forecast!$B13,CBO_quarterly!$B$1:$XT$1,0))</f>
        <v>3188</v>
      </c>
      <c r="HQ13" s="81">
        <f ca="1">INDEX(CBO_quarterly!$B:$XT,MATCH(Calculations_forecast!HQ$9,CBO_quarterly!$B:$B,0),MATCH(Calculations_forecast!$B13,CBO_quarterly!$B$1:$XT$1,0))</f>
        <v>3188</v>
      </c>
      <c r="HR13" s="81">
        <f ca="1">INDEX(CBO_quarterly!$B:$XT,MATCH(Calculations_forecast!HR$9,CBO_quarterly!$B:$B,0),MATCH(Calculations_forecast!$B13,CBO_quarterly!$B$1:$XT$1,0))</f>
        <v>3371</v>
      </c>
      <c r="HS13" s="81">
        <f ca="1">INDEX(CBO_quarterly!$B:$XT,MATCH(Calculations_forecast!HS$9,CBO_quarterly!$B:$B,0),MATCH(Calculations_forecast!$B13,CBO_quarterly!$B$1:$XT$1,0))</f>
        <v>3371</v>
      </c>
      <c r="HT13" s="81">
        <f ca="1">INDEX(CBO_quarterly!$B:$XT,MATCH(Calculations_forecast!HT$9,CBO_quarterly!$B:$B,0),MATCH(Calculations_forecast!$B13,CBO_quarterly!$B$1:$XT$1,0))</f>
        <v>3371</v>
      </c>
      <c r="HU13" s="81">
        <f ca="1">INDEX(CBO_quarterly!$B:$XT,MATCH(Calculations_forecast!HU$9,CBO_quarterly!$B:$B,0),MATCH(Calculations_forecast!$B13,CBO_quarterly!$B$1:$XT$1,0))</f>
        <v>3371</v>
      </c>
      <c r="HV13" s="81">
        <f ca="1">INDEX(CBO_quarterly!$B:$XT,MATCH(Calculations_forecast!HV$9,CBO_quarterly!$B:$B,0),MATCH(Calculations_forecast!$B13,CBO_quarterly!$B$1:$XT$1,0))</f>
        <v>3551</v>
      </c>
      <c r="HW13" s="81">
        <f ca="1">INDEX(CBO_quarterly!$B:$XT,MATCH(Calculations_forecast!HW$9,CBO_quarterly!$B:$B,0),MATCH(Calculations_forecast!$B13,CBO_quarterly!$B$1:$XT$1,0))</f>
        <v>3551</v>
      </c>
      <c r="HX13" s="81">
        <f ca="1">INDEX(CBO_quarterly!$B:$XT,MATCH(Calculations_forecast!HX$9,CBO_quarterly!$B:$B,0),MATCH(Calculations_forecast!$B13,CBO_quarterly!$B$1:$XT$1,0))</f>
        <v>3551</v>
      </c>
      <c r="HY13" s="81">
        <f ca="1">INDEX(CBO_quarterly!$B:$XT,MATCH(Calculations_forecast!HY$9,CBO_quarterly!$B:$B,0),MATCH(Calculations_forecast!$B13,CBO_quarterly!$B$1:$XT$1,0))</f>
        <v>3551</v>
      </c>
      <c r="HZ13" s="81">
        <f ca="1">INDEX(CBO_quarterly!$B:$XT,MATCH(Calculations_forecast!HZ$9,CBO_quarterly!$B:$B,0),MATCH(Calculations_forecast!$B13,CBO_quarterly!$B$1:$XT$1,0))</f>
        <v>3764</v>
      </c>
      <c r="IA13" s="81">
        <f ca="1">INDEX(CBO_quarterly!$B:$XT,MATCH(Calculations_forecast!IA$9,CBO_quarterly!$B:$B,0),MATCH(Calculations_forecast!$B13,CBO_quarterly!$B$1:$XT$1,0))</f>
        <v>3764</v>
      </c>
      <c r="IB13" s="81">
        <f ca="1">INDEX(CBO_quarterly!$B:$XT,MATCH(Calculations_forecast!IB$9,CBO_quarterly!$B:$B,0),MATCH(Calculations_forecast!$B13,CBO_quarterly!$B$1:$XT$1,0))</f>
        <v>3764</v>
      </c>
      <c r="IC13" s="81">
        <f ca="1">INDEX(CBO_quarterly!$B:$XT,MATCH(Calculations_forecast!IC$9,CBO_quarterly!$B:$B,0),MATCH(Calculations_forecast!$B13,CBO_quarterly!$B$1:$XT$1,0))</f>
        <v>3764</v>
      </c>
      <c r="ID13" s="81" t="e">
        <f ca="1">INDEX(CBO_quarterly!$B:$XT,MATCH(Calculations_forecast!ID$9,CBO_quarterly!$B:$B,0),MATCH(Calculations_forecast!$B13,CBO_quarterly!$B$1:$XT$1,0))</f>
        <v>#N/A</v>
      </c>
    </row>
    <row r="14" spans="1:238">
      <c r="A14" s="7" t="s">
        <v>176</v>
      </c>
      <c r="B14" s="8" t="s">
        <v>35</v>
      </c>
      <c r="C14">
        <f ca="1">INDEX(CBO_quarterly!$B:$XT,MATCH(Calculations_forecast!C$9,CBO_quarterly!$B:$B,0),MATCH(Calculations_forecast!$B14,CBO_quarterly!$B$1:$XT$1,0))</f>
        <v>46</v>
      </c>
      <c r="D14">
        <f ca="1">INDEX(CBO_quarterly!$B:$XT,MATCH(Calculations_forecast!D$9,CBO_quarterly!$B:$B,0),MATCH(Calculations_forecast!$B14,CBO_quarterly!$B$1:$XT$1,0))</f>
        <v>46.3</v>
      </c>
      <c r="E14">
        <f ca="1">INDEX(CBO_quarterly!$B:$XT,MATCH(Calculations_forecast!E$9,CBO_quarterly!$B:$B,0),MATCH(Calculations_forecast!$B14,CBO_quarterly!$B$1:$XT$1,0))</f>
        <v>46.7</v>
      </c>
      <c r="F14">
        <f ca="1">INDEX(CBO_quarterly!$B:$XT,MATCH(Calculations_forecast!F$9,CBO_quarterly!$B:$B,0),MATCH(Calculations_forecast!$B14,CBO_quarterly!$B$1:$XT$1,0))</f>
        <v>46.5</v>
      </c>
      <c r="G14">
        <f ca="1">INDEX(CBO_quarterly!$B:$XT,MATCH(Calculations_forecast!G$9,CBO_quarterly!$B:$B,0),MATCH(Calculations_forecast!$B14,CBO_quarterly!$B$1:$XT$1,0))</f>
        <v>50.5</v>
      </c>
      <c r="H14">
        <f ca="1">INDEX(CBO_quarterly!$B:$XT,MATCH(Calculations_forecast!H$9,CBO_quarterly!$B:$B,0),MATCH(Calculations_forecast!$B14,CBO_quarterly!$B$1:$XT$1,0))</f>
        <v>51</v>
      </c>
      <c r="I14">
        <f ca="1">INDEX(CBO_quarterly!$B:$XT,MATCH(Calculations_forecast!I$9,CBO_quarterly!$B:$B,0),MATCH(Calculations_forecast!$B14,CBO_quarterly!$B$1:$XT$1,0))</f>
        <v>51.3</v>
      </c>
      <c r="J14">
        <f ca="1">INDEX(CBO_quarterly!$B:$XT,MATCH(Calculations_forecast!J$9,CBO_quarterly!$B:$B,0),MATCH(Calculations_forecast!$B14,CBO_quarterly!$B$1:$XT$1,0))</f>
        <v>51.9</v>
      </c>
      <c r="K14">
        <f ca="1">INDEX(CBO_quarterly!$B:$XT,MATCH(Calculations_forecast!K$9,CBO_quarterly!$B:$B,0),MATCH(Calculations_forecast!$B14,CBO_quarterly!$B$1:$XT$1,0))</f>
        <v>58.1</v>
      </c>
      <c r="L14">
        <f ca="1">INDEX(CBO_quarterly!$B:$XT,MATCH(Calculations_forecast!L$9,CBO_quarterly!$B:$B,0),MATCH(Calculations_forecast!$B14,CBO_quarterly!$B$1:$XT$1,0))</f>
        <v>58.8</v>
      </c>
      <c r="M14">
        <f ca="1">INDEX(CBO_quarterly!$B:$XT,MATCH(Calculations_forecast!M$9,CBO_quarterly!$B:$B,0),MATCH(Calculations_forecast!$B14,CBO_quarterly!$B$1:$XT$1,0))</f>
        <v>59.5</v>
      </c>
      <c r="N14">
        <f ca="1">INDEX(CBO_quarterly!$B:$XT,MATCH(Calculations_forecast!N$9,CBO_quarterly!$B:$B,0),MATCH(Calculations_forecast!$B14,CBO_quarterly!$B$1:$XT$1,0))</f>
        <v>60.4</v>
      </c>
      <c r="O14">
        <f ca="1">INDEX(CBO_quarterly!$B:$XT,MATCH(Calculations_forecast!O$9,CBO_quarterly!$B:$B,0),MATCH(Calculations_forecast!$B14,CBO_quarterly!$B$1:$XT$1,0))</f>
        <v>73.599999999999994</v>
      </c>
      <c r="P14">
        <f ca="1">INDEX(CBO_quarterly!$B:$XT,MATCH(Calculations_forecast!P$9,CBO_quarterly!$B:$B,0),MATCH(Calculations_forecast!$B14,CBO_quarterly!$B$1:$XT$1,0))</f>
        <v>74.7</v>
      </c>
      <c r="Q14">
        <f ca="1">INDEX(CBO_quarterly!$B:$XT,MATCH(Calculations_forecast!Q$9,CBO_quarterly!$B:$B,0),MATCH(Calculations_forecast!$B14,CBO_quarterly!$B$1:$XT$1,0))</f>
        <v>76.099999999999994</v>
      </c>
      <c r="R14">
        <f ca="1">INDEX(CBO_quarterly!$B:$XT,MATCH(Calculations_forecast!R$9,CBO_quarterly!$B:$B,0),MATCH(Calculations_forecast!$B14,CBO_quarterly!$B$1:$XT$1,0))</f>
        <v>77.599999999999994</v>
      </c>
      <c r="S14">
        <f ca="1">INDEX(CBO_quarterly!$B:$XT,MATCH(Calculations_forecast!S$9,CBO_quarterly!$B:$B,0),MATCH(Calculations_forecast!$B14,CBO_quarterly!$B$1:$XT$1,0))</f>
        <v>83.1</v>
      </c>
      <c r="T14">
        <f ca="1">INDEX(CBO_quarterly!$B:$XT,MATCH(Calculations_forecast!T$9,CBO_quarterly!$B:$B,0),MATCH(Calculations_forecast!$B14,CBO_quarterly!$B$1:$XT$1,0))</f>
        <v>84.7</v>
      </c>
      <c r="U14">
        <f ca="1">INDEX(CBO_quarterly!$B:$XT,MATCH(Calculations_forecast!U$9,CBO_quarterly!$B:$B,0),MATCH(Calculations_forecast!$B14,CBO_quarterly!$B$1:$XT$1,0))</f>
        <v>86.4</v>
      </c>
      <c r="V14">
        <f ca="1">INDEX(CBO_quarterly!$B:$XT,MATCH(Calculations_forecast!V$9,CBO_quarterly!$B:$B,0),MATCH(Calculations_forecast!$B14,CBO_quarterly!$B$1:$XT$1,0))</f>
        <v>86.6</v>
      </c>
      <c r="W14">
        <f ca="1">INDEX(CBO_quarterly!$B:$XT,MATCH(Calculations_forecast!W$9,CBO_quarterly!$B:$B,0),MATCH(Calculations_forecast!$B14,CBO_quarterly!$B$1:$XT$1,0))</f>
        <v>87.6</v>
      </c>
      <c r="X14">
        <f ca="1">INDEX(CBO_quarterly!$B:$XT,MATCH(Calculations_forecast!X$9,CBO_quarterly!$B:$B,0),MATCH(Calculations_forecast!$B14,CBO_quarterly!$B$1:$XT$1,0))</f>
        <v>88</v>
      </c>
      <c r="Y14">
        <f ca="1">INDEX(CBO_quarterly!$B:$XT,MATCH(Calculations_forecast!Y$9,CBO_quarterly!$B:$B,0),MATCH(Calculations_forecast!$B14,CBO_quarterly!$B$1:$XT$1,0))</f>
        <v>89.8</v>
      </c>
      <c r="Z14">
        <f ca="1">INDEX(CBO_quarterly!$B:$XT,MATCH(Calculations_forecast!Z$9,CBO_quarterly!$B:$B,0),MATCH(Calculations_forecast!$B14,CBO_quarterly!$B$1:$XT$1,0))</f>
        <v>91.8</v>
      </c>
      <c r="AA14">
        <f ca="1">INDEX(CBO_quarterly!$B:$XT,MATCH(Calculations_forecast!AA$9,CBO_quarterly!$B:$B,0),MATCH(Calculations_forecast!$B14,CBO_quarterly!$B$1:$XT$1,0))</f>
        <v>98.9</v>
      </c>
      <c r="AB14">
        <f ca="1">INDEX(CBO_quarterly!$B:$XT,MATCH(Calculations_forecast!AB$9,CBO_quarterly!$B:$B,0),MATCH(Calculations_forecast!$B14,CBO_quarterly!$B$1:$XT$1,0))</f>
        <v>100.4</v>
      </c>
      <c r="AC14">
        <f ca="1">INDEX(CBO_quarterly!$B:$XT,MATCH(Calculations_forecast!AC$9,CBO_quarterly!$B:$B,0),MATCH(Calculations_forecast!$B14,CBO_quarterly!$B$1:$XT$1,0))</f>
        <v>102.2</v>
      </c>
      <c r="AD14">
        <f ca="1">INDEX(CBO_quarterly!$B:$XT,MATCH(Calculations_forecast!AD$9,CBO_quarterly!$B:$B,0),MATCH(Calculations_forecast!$B14,CBO_quarterly!$B$1:$XT$1,0))</f>
        <v>103.8</v>
      </c>
      <c r="AE14">
        <f ca="1">INDEX(CBO_quarterly!$B:$XT,MATCH(Calculations_forecast!AE$9,CBO_quarterly!$B:$B,0),MATCH(Calculations_forecast!$B14,CBO_quarterly!$B$1:$XT$1,0))</f>
        <v>109.3</v>
      </c>
      <c r="AF14">
        <f ca="1">INDEX(CBO_quarterly!$B:$XT,MATCH(Calculations_forecast!AF$9,CBO_quarterly!$B:$B,0),MATCH(Calculations_forecast!$B14,CBO_quarterly!$B$1:$XT$1,0))</f>
        <v>112.1</v>
      </c>
      <c r="AG14">
        <f ca="1">INDEX(CBO_quarterly!$B:$XT,MATCH(Calculations_forecast!AG$9,CBO_quarterly!$B:$B,0),MATCH(Calculations_forecast!$B14,CBO_quarterly!$B$1:$XT$1,0))</f>
        <v>114.3</v>
      </c>
      <c r="AH14">
        <f ca="1">INDEX(CBO_quarterly!$B:$XT,MATCH(Calculations_forecast!AH$9,CBO_quarterly!$B:$B,0),MATCH(Calculations_forecast!$B14,CBO_quarterly!$B$1:$XT$1,0))</f>
        <v>116.7</v>
      </c>
      <c r="AI14">
        <f ca="1">INDEX(CBO_quarterly!$B:$XT,MATCH(Calculations_forecast!AI$9,CBO_quarterly!$B:$B,0),MATCH(Calculations_forecast!$B14,CBO_quarterly!$B$1:$XT$1,0))</f>
        <v>123.9</v>
      </c>
      <c r="AJ14">
        <f ca="1">INDEX(CBO_quarterly!$B:$XT,MATCH(Calculations_forecast!AJ$9,CBO_quarterly!$B:$B,0),MATCH(Calculations_forecast!$B14,CBO_quarterly!$B$1:$XT$1,0))</f>
        <v>129</v>
      </c>
      <c r="AK14">
        <f ca="1">INDEX(CBO_quarterly!$B:$XT,MATCH(Calculations_forecast!AK$9,CBO_quarterly!$B:$B,0),MATCH(Calculations_forecast!$B14,CBO_quarterly!$B$1:$XT$1,0))</f>
        <v>133.4</v>
      </c>
      <c r="AL14">
        <f ca="1">INDEX(CBO_quarterly!$B:$XT,MATCH(Calculations_forecast!AL$9,CBO_quarterly!$B:$B,0),MATCH(Calculations_forecast!$B14,CBO_quarterly!$B$1:$XT$1,0))</f>
        <v>138.80000000000001</v>
      </c>
      <c r="AM14">
        <f ca="1">INDEX(CBO_quarterly!$B:$XT,MATCH(Calculations_forecast!AM$9,CBO_quarterly!$B:$B,0),MATCH(Calculations_forecast!$B14,CBO_quarterly!$B$1:$XT$1,0))</f>
        <v>146</v>
      </c>
      <c r="AN14">
        <f ca="1">INDEX(CBO_quarterly!$B:$XT,MATCH(Calculations_forecast!AN$9,CBO_quarterly!$B:$B,0),MATCH(Calculations_forecast!$B14,CBO_quarterly!$B$1:$XT$1,0))</f>
        <v>150.30000000000001</v>
      </c>
      <c r="AO14">
        <f ca="1">INDEX(CBO_quarterly!$B:$XT,MATCH(Calculations_forecast!AO$9,CBO_quarterly!$B:$B,0),MATCH(Calculations_forecast!$B14,CBO_quarterly!$B$1:$XT$1,0))</f>
        <v>155.4</v>
      </c>
      <c r="AP14">
        <f ca="1">INDEX(CBO_quarterly!$B:$XT,MATCH(Calculations_forecast!AP$9,CBO_quarterly!$B:$B,0),MATCH(Calculations_forecast!$B14,CBO_quarterly!$B$1:$XT$1,0))</f>
        <v>159.4</v>
      </c>
      <c r="AQ14">
        <f ca="1">INDEX(CBO_quarterly!$B:$XT,MATCH(Calculations_forecast!AQ$9,CBO_quarterly!$B:$B,0),MATCH(Calculations_forecast!$B14,CBO_quarterly!$B$1:$XT$1,0))</f>
        <v>161.9</v>
      </c>
      <c r="AR14">
        <f ca="1">INDEX(CBO_quarterly!$B:$XT,MATCH(Calculations_forecast!AR$9,CBO_quarterly!$B:$B,0),MATCH(Calculations_forecast!$B14,CBO_quarterly!$B$1:$XT$1,0))</f>
        <v>162.9</v>
      </c>
      <c r="AS14">
        <f ca="1">INDEX(CBO_quarterly!$B:$XT,MATCH(Calculations_forecast!AS$9,CBO_quarterly!$B:$B,0),MATCH(Calculations_forecast!$B14,CBO_quarterly!$B$1:$XT$1,0))</f>
        <v>167</v>
      </c>
      <c r="AT14">
        <f ca="1">INDEX(CBO_quarterly!$B:$XT,MATCH(Calculations_forecast!AT$9,CBO_quarterly!$B:$B,0),MATCH(Calculations_forecast!$B14,CBO_quarterly!$B$1:$XT$1,0))</f>
        <v>173</v>
      </c>
      <c r="AU14">
        <f ca="1">INDEX(CBO_quarterly!$B:$XT,MATCH(Calculations_forecast!AU$9,CBO_quarterly!$B:$B,0),MATCH(Calculations_forecast!$B14,CBO_quarterly!$B$1:$XT$1,0))</f>
        <v>189.9</v>
      </c>
      <c r="AV14">
        <f ca="1">INDEX(CBO_quarterly!$B:$XT,MATCH(Calculations_forecast!AV$9,CBO_quarterly!$B:$B,0),MATCH(Calculations_forecast!$B14,CBO_quarterly!$B$1:$XT$1,0))</f>
        <v>193.6</v>
      </c>
      <c r="AW14">
        <f ca="1">INDEX(CBO_quarterly!$B:$XT,MATCH(Calculations_forecast!AW$9,CBO_quarterly!$B:$B,0),MATCH(Calculations_forecast!$B14,CBO_quarterly!$B$1:$XT$1,0))</f>
        <v>198.4</v>
      </c>
      <c r="AX14">
        <f ca="1">INDEX(CBO_quarterly!$B:$XT,MATCH(Calculations_forecast!AX$9,CBO_quarterly!$B:$B,0),MATCH(Calculations_forecast!$B14,CBO_quarterly!$B$1:$XT$1,0))</f>
        <v>201</v>
      </c>
      <c r="AY14">
        <f ca="1">INDEX(CBO_quarterly!$B:$XT,MATCH(Calculations_forecast!AY$9,CBO_quarterly!$B:$B,0),MATCH(Calculations_forecast!$B14,CBO_quarterly!$B$1:$XT$1,0))</f>
        <v>206</v>
      </c>
      <c r="AZ14">
        <f ca="1">INDEX(CBO_quarterly!$B:$XT,MATCH(Calculations_forecast!AZ$9,CBO_quarterly!$B:$B,0),MATCH(Calculations_forecast!$B14,CBO_quarterly!$B$1:$XT$1,0))</f>
        <v>208</v>
      </c>
      <c r="BA14">
        <f ca="1">INDEX(CBO_quarterly!$B:$XT,MATCH(Calculations_forecast!BA$9,CBO_quarterly!$B:$B,0),MATCH(Calculations_forecast!$B14,CBO_quarterly!$B$1:$XT$1,0))</f>
        <v>210.3</v>
      </c>
      <c r="BB14">
        <f ca="1">INDEX(CBO_quarterly!$B:$XT,MATCH(Calculations_forecast!BB$9,CBO_quarterly!$B:$B,0),MATCH(Calculations_forecast!$B14,CBO_quarterly!$B$1:$XT$1,0))</f>
        <v>211.2</v>
      </c>
      <c r="BC14">
        <f ca="1">INDEX(CBO_quarterly!$B:$XT,MATCH(Calculations_forecast!BC$9,CBO_quarterly!$B:$B,0),MATCH(Calculations_forecast!$B14,CBO_quarterly!$B$1:$XT$1,0))</f>
        <v>218.9</v>
      </c>
      <c r="BD14">
        <f ca="1">INDEX(CBO_quarterly!$B:$XT,MATCH(Calculations_forecast!BD$9,CBO_quarterly!$B:$B,0),MATCH(Calculations_forecast!$B14,CBO_quarterly!$B$1:$XT$1,0))</f>
        <v>222.9</v>
      </c>
      <c r="BE14">
        <f ca="1">INDEX(CBO_quarterly!$B:$XT,MATCH(Calculations_forecast!BE$9,CBO_quarterly!$B:$B,0),MATCH(Calculations_forecast!$B14,CBO_quarterly!$B$1:$XT$1,0))</f>
        <v>227.7</v>
      </c>
      <c r="BF14">
        <f ca="1">INDEX(CBO_quarterly!$B:$XT,MATCH(Calculations_forecast!BF$9,CBO_quarterly!$B:$B,0),MATCH(Calculations_forecast!$B14,CBO_quarterly!$B$1:$XT$1,0))</f>
        <v>234.3</v>
      </c>
      <c r="BG14">
        <f ca="1">INDEX(CBO_quarterly!$B:$XT,MATCH(Calculations_forecast!BG$9,CBO_quarterly!$B:$B,0),MATCH(Calculations_forecast!$B14,CBO_quarterly!$B$1:$XT$1,0))</f>
        <v>249.5</v>
      </c>
      <c r="BH14">
        <f ca="1">INDEX(CBO_quarterly!$B:$XT,MATCH(Calculations_forecast!BH$9,CBO_quarterly!$B:$B,0),MATCH(Calculations_forecast!$B14,CBO_quarterly!$B$1:$XT$1,0))</f>
        <v>255.5</v>
      </c>
      <c r="BI14">
        <f ca="1">INDEX(CBO_quarterly!$B:$XT,MATCH(Calculations_forecast!BI$9,CBO_quarterly!$B:$B,0),MATCH(Calculations_forecast!$B14,CBO_quarterly!$B$1:$XT$1,0))</f>
        <v>260.5</v>
      </c>
      <c r="BJ14">
        <f ca="1">INDEX(CBO_quarterly!$B:$XT,MATCH(Calculations_forecast!BJ$9,CBO_quarterly!$B:$B,0),MATCH(Calculations_forecast!$B14,CBO_quarterly!$B$1:$XT$1,0))</f>
        <v>264.5</v>
      </c>
      <c r="BK14">
        <f ca="1">INDEX(CBO_quarterly!$B:$XT,MATCH(Calculations_forecast!BK$9,CBO_quarterly!$B:$B,0),MATCH(Calculations_forecast!$B14,CBO_quarterly!$B$1:$XT$1,0))</f>
        <v>1274.5999999999999</v>
      </c>
      <c r="BL14">
        <f ca="1">INDEX(CBO_quarterly!$B:$XT,MATCH(Calculations_forecast!BL$9,CBO_quarterly!$B:$B,0),MATCH(Calculations_forecast!$B14,CBO_quarterly!$B$1:$XT$1,0))</f>
        <v>1274.5999999999999</v>
      </c>
      <c r="BM14">
        <f ca="1">INDEX(CBO_quarterly!$B:$XT,MATCH(Calculations_forecast!BM$9,CBO_quarterly!$B:$B,0),MATCH(Calculations_forecast!$B14,CBO_quarterly!$B$1:$XT$1,0))</f>
        <v>1274.5999999999999</v>
      </c>
      <c r="BN14">
        <f ca="1">INDEX(CBO_quarterly!$B:$XT,MATCH(Calculations_forecast!BN$9,CBO_quarterly!$B:$B,0),MATCH(Calculations_forecast!$B14,CBO_quarterly!$B$1:$XT$1,0))</f>
        <v>1274.5999999999999</v>
      </c>
      <c r="BO14">
        <f ca="1">INDEX(CBO_quarterly!$B:$XT,MATCH(Calculations_forecast!BO$9,CBO_quarterly!$B:$B,0),MATCH(Calculations_forecast!$B14,CBO_quarterly!$B$1:$XT$1,0))</f>
        <v>1274.5999999999999</v>
      </c>
      <c r="BP14">
        <f ca="1">INDEX(CBO_quarterly!$B:$XT,MATCH(Calculations_forecast!BP$9,CBO_quarterly!$B:$B,0),MATCH(Calculations_forecast!$B14,CBO_quarterly!$B$1:$XT$1,0))</f>
        <v>1274.5999999999999</v>
      </c>
      <c r="BQ14">
        <f ca="1">INDEX(CBO_quarterly!$B:$XT,MATCH(Calculations_forecast!BQ$9,CBO_quarterly!$B:$B,0),MATCH(Calculations_forecast!$B14,CBO_quarterly!$B$1:$XT$1,0))</f>
        <v>1274.5999999999999</v>
      </c>
      <c r="BR14">
        <f ca="1">INDEX(CBO_quarterly!$B:$XT,MATCH(Calculations_forecast!BR$9,CBO_quarterly!$B:$B,0),MATCH(Calculations_forecast!$B14,CBO_quarterly!$B$1:$XT$1,0))</f>
        <v>1274.5999999999999</v>
      </c>
      <c r="BS14">
        <f ca="1">INDEX(CBO_quarterly!$B:$XT,MATCH(Calculations_forecast!BS$9,CBO_quarterly!$B:$B,0),MATCH(Calculations_forecast!$B14,CBO_quarterly!$B$1:$XT$1,0))</f>
        <v>1274.5999999999999</v>
      </c>
      <c r="BT14">
        <f ca="1">INDEX(CBO_quarterly!$B:$XT,MATCH(Calculations_forecast!BT$9,CBO_quarterly!$B:$B,0),MATCH(Calculations_forecast!$B14,CBO_quarterly!$B$1:$XT$1,0))</f>
        <v>1274.5999999999999</v>
      </c>
      <c r="BU14">
        <f ca="1">INDEX(CBO_quarterly!$B:$XT,MATCH(Calculations_forecast!BU$9,CBO_quarterly!$B:$B,0),MATCH(Calculations_forecast!$B14,CBO_quarterly!$B$1:$XT$1,0))</f>
        <v>1274.5999999999999</v>
      </c>
      <c r="BV14">
        <f ca="1">INDEX(CBO_quarterly!$B:$XT,MATCH(Calculations_forecast!BV$9,CBO_quarterly!$B:$B,0),MATCH(Calculations_forecast!$B14,CBO_quarterly!$B$1:$XT$1,0))</f>
        <v>1274.5999999999999</v>
      </c>
      <c r="BW14">
        <f ca="1">INDEX(CBO_quarterly!$B:$XT,MATCH(Calculations_forecast!BW$9,CBO_quarterly!$B:$B,0),MATCH(Calculations_forecast!$B14,CBO_quarterly!$B$1:$XT$1,0))</f>
        <v>1274.5999999999999</v>
      </c>
      <c r="BX14">
        <f ca="1">INDEX(CBO_quarterly!$B:$XT,MATCH(Calculations_forecast!BX$9,CBO_quarterly!$B:$B,0),MATCH(Calculations_forecast!$B14,CBO_quarterly!$B$1:$XT$1,0))</f>
        <v>1274.5999999999999</v>
      </c>
      <c r="BY14">
        <f ca="1">INDEX(CBO_quarterly!$B:$XT,MATCH(Calculations_forecast!BY$9,CBO_quarterly!$B:$B,0),MATCH(Calculations_forecast!$B14,CBO_quarterly!$B$1:$XT$1,0))</f>
        <v>1274.5999999999999</v>
      </c>
      <c r="BZ14">
        <f ca="1">INDEX(CBO_quarterly!$B:$XT,MATCH(Calculations_forecast!BZ$9,CBO_quarterly!$B:$B,0),MATCH(Calculations_forecast!$B14,CBO_quarterly!$B$1:$XT$1,0))</f>
        <v>1274.5999999999999</v>
      </c>
      <c r="CA14">
        <f ca="1">INDEX(CBO_quarterly!$B:$XT,MATCH(Calculations_forecast!CA$9,CBO_quarterly!$B:$B,0),MATCH(Calculations_forecast!$B14,CBO_quarterly!$B$1:$XT$1,0))</f>
        <v>1274.5999999999999</v>
      </c>
      <c r="CB14">
        <f ca="1">INDEX(CBO_quarterly!$B:$XT,MATCH(Calculations_forecast!CB$9,CBO_quarterly!$B:$B,0),MATCH(Calculations_forecast!$B14,CBO_quarterly!$B$1:$XT$1,0))</f>
        <v>1274.5999999999999</v>
      </c>
      <c r="CC14">
        <f ca="1">INDEX(CBO_quarterly!$B:$XT,MATCH(Calculations_forecast!CC$9,CBO_quarterly!$B:$B,0),MATCH(Calculations_forecast!$B14,CBO_quarterly!$B$1:$XT$1,0))</f>
        <v>1274.5999999999999</v>
      </c>
      <c r="CD14">
        <f ca="1">INDEX(CBO_quarterly!$B:$XT,MATCH(Calculations_forecast!CD$9,CBO_quarterly!$B:$B,0),MATCH(Calculations_forecast!$B14,CBO_quarterly!$B$1:$XT$1,0))</f>
        <v>1274.5999999999999</v>
      </c>
      <c r="CE14">
        <f ca="1">INDEX(CBO_quarterly!$B:$XT,MATCH(Calculations_forecast!CE$9,CBO_quarterly!$B:$B,0),MATCH(Calculations_forecast!$B14,CBO_quarterly!$B$1:$XT$1,0))</f>
        <v>1274.5999999999999</v>
      </c>
      <c r="CF14">
        <f ca="1">INDEX(CBO_quarterly!$B:$XT,MATCH(Calculations_forecast!CF$9,CBO_quarterly!$B:$B,0),MATCH(Calculations_forecast!$B14,CBO_quarterly!$B$1:$XT$1,0))</f>
        <v>1274.5999999999999</v>
      </c>
      <c r="CG14">
        <f ca="1">INDEX(CBO_quarterly!$B:$XT,MATCH(Calculations_forecast!CG$9,CBO_quarterly!$B:$B,0),MATCH(Calculations_forecast!$B14,CBO_quarterly!$B$1:$XT$1,0))</f>
        <v>1274.5999999999999</v>
      </c>
      <c r="CH14">
        <f ca="1">INDEX(CBO_quarterly!$B:$XT,MATCH(Calculations_forecast!CH$9,CBO_quarterly!$B:$B,0),MATCH(Calculations_forecast!$B14,CBO_quarterly!$B$1:$XT$1,0))</f>
        <v>1274.5999999999999</v>
      </c>
      <c r="CI14">
        <f ca="1">INDEX(CBO_quarterly!$B:$XT,MATCH(Calculations_forecast!CI$9,CBO_quarterly!$B:$B,0),MATCH(Calculations_forecast!$B14,CBO_quarterly!$B$1:$XT$1,0))</f>
        <v>1274.5999999999999</v>
      </c>
      <c r="CJ14">
        <f ca="1">INDEX(CBO_quarterly!$B:$XT,MATCH(Calculations_forecast!CJ$9,CBO_quarterly!$B:$B,0),MATCH(Calculations_forecast!$B14,CBO_quarterly!$B$1:$XT$1,0))</f>
        <v>1274.5999999999999</v>
      </c>
      <c r="CK14">
        <f ca="1">INDEX(CBO_quarterly!$B:$XT,MATCH(Calculations_forecast!CK$9,CBO_quarterly!$B:$B,0),MATCH(Calculations_forecast!$B14,CBO_quarterly!$B$1:$XT$1,0))</f>
        <v>1274.5999999999999</v>
      </c>
      <c r="CL14">
        <f ca="1">INDEX(CBO_quarterly!$B:$XT,MATCH(Calculations_forecast!CL$9,CBO_quarterly!$B:$B,0),MATCH(Calculations_forecast!$B14,CBO_quarterly!$B$1:$XT$1,0))</f>
        <v>1274.5999999999999</v>
      </c>
      <c r="CM14">
        <f ca="1">INDEX(CBO_quarterly!$B:$XT,MATCH(Calculations_forecast!CM$9,CBO_quarterly!$B:$B,0),MATCH(Calculations_forecast!$B14,CBO_quarterly!$B$1:$XT$1,0))</f>
        <v>1274.5999999999999</v>
      </c>
      <c r="CN14">
        <f ca="1">INDEX(CBO_quarterly!$B:$XT,MATCH(Calculations_forecast!CN$9,CBO_quarterly!$B:$B,0),MATCH(Calculations_forecast!$B14,CBO_quarterly!$B$1:$XT$1,0))</f>
        <v>1274.5999999999999</v>
      </c>
      <c r="CO14">
        <f ca="1">INDEX(CBO_quarterly!$B:$XT,MATCH(Calculations_forecast!CO$9,CBO_quarterly!$B:$B,0),MATCH(Calculations_forecast!$B14,CBO_quarterly!$B$1:$XT$1,0))</f>
        <v>1274.5999999999999</v>
      </c>
      <c r="CP14">
        <f ca="1">INDEX(CBO_quarterly!$B:$XT,MATCH(Calculations_forecast!CP$9,CBO_quarterly!$B:$B,0),MATCH(Calculations_forecast!$B14,CBO_quarterly!$B$1:$XT$1,0))</f>
        <v>1274.5999999999999</v>
      </c>
      <c r="CQ14">
        <f ca="1">INDEX(CBO_quarterly!$B:$XT,MATCH(Calculations_forecast!CQ$9,CBO_quarterly!$B:$B,0),MATCH(Calculations_forecast!$B14,CBO_quarterly!$B$1:$XT$1,0))</f>
        <v>1274.5999999999999</v>
      </c>
      <c r="CR14">
        <f ca="1">INDEX(CBO_quarterly!$B:$XT,MATCH(Calculations_forecast!CR$9,CBO_quarterly!$B:$B,0),MATCH(Calculations_forecast!$B14,CBO_quarterly!$B$1:$XT$1,0))</f>
        <v>1274.5999999999999</v>
      </c>
      <c r="CS14">
        <f ca="1">INDEX(CBO_quarterly!$B:$XT,MATCH(Calculations_forecast!CS$9,CBO_quarterly!$B:$B,0),MATCH(Calculations_forecast!$B14,CBO_quarterly!$B$1:$XT$1,0))</f>
        <v>1274.5999999999999</v>
      </c>
      <c r="CT14">
        <f ca="1">INDEX(CBO_quarterly!$B:$XT,MATCH(Calculations_forecast!CT$9,CBO_quarterly!$B:$B,0),MATCH(Calculations_forecast!$B14,CBO_quarterly!$B$1:$XT$1,0))</f>
        <v>1274.5999999999999</v>
      </c>
      <c r="CU14">
        <f ca="1">INDEX(CBO_quarterly!$B:$XT,MATCH(Calculations_forecast!CU$9,CBO_quarterly!$B:$B,0),MATCH(Calculations_forecast!$B14,CBO_quarterly!$B$1:$XT$1,0))</f>
        <v>1274.5999999999999</v>
      </c>
      <c r="CV14">
        <f ca="1">INDEX(CBO_quarterly!$B:$XT,MATCH(Calculations_forecast!CV$9,CBO_quarterly!$B:$B,0),MATCH(Calculations_forecast!$B14,CBO_quarterly!$B$1:$XT$1,0))</f>
        <v>1274.5999999999999</v>
      </c>
      <c r="CW14">
        <f ca="1">INDEX(CBO_quarterly!$B:$XT,MATCH(Calculations_forecast!CW$9,CBO_quarterly!$B:$B,0),MATCH(Calculations_forecast!$B14,CBO_quarterly!$B$1:$XT$1,0))</f>
        <v>1274.5999999999999</v>
      </c>
      <c r="CX14">
        <f ca="1">INDEX(CBO_quarterly!$B:$XT,MATCH(Calculations_forecast!CX$9,CBO_quarterly!$B:$B,0),MATCH(Calculations_forecast!$B14,CBO_quarterly!$B$1:$XT$1,0))</f>
        <v>1274.5999999999999</v>
      </c>
      <c r="CY14">
        <f ca="1">INDEX(CBO_quarterly!$B:$XT,MATCH(Calculations_forecast!CY$9,CBO_quarterly!$B:$B,0),MATCH(Calculations_forecast!$B14,CBO_quarterly!$B$1:$XT$1,0))</f>
        <v>1274.5999999999999</v>
      </c>
      <c r="CZ14">
        <f ca="1">INDEX(CBO_quarterly!$B:$XT,MATCH(Calculations_forecast!CZ$9,CBO_quarterly!$B:$B,0),MATCH(Calculations_forecast!$B14,CBO_quarterly!$B$1:$XT$1,0))</f>
        <v>1274.5999999999999</v>
      </c>
      <c r="DA14">
        <f ca="1">INDEX(CBO_quarterly!$B:$XT,MATCH(Calculations_forecast!DA$9,CBO_quarterly!$B:$B,0),MATCH(Calculations_forecast!$B14,CBO_quarterly!$B$1:$XT$1,0))</f>
        <v>1274.5999999999999</v>
      </c>
      <c r="DB14">
        <f ca="1">INDEX(CBO_quarterly!$B:$XT,MATCH(Calculations_forecast!DB$9,CBO_quarterly!$B:$B,0),MATCH(Calculations_forecast!$B14,CBO_quarterly!$B$1:$XT$1,0))</f>
        <v>1274.5999999999999</v>
      </c>
      <c r="DC14">
        <f ca="1">INDEX(CBO_quarterly!$B:$XT,MATCH(Calculations_forecast!DC$9,CBO_quarterly!$B:$B,0),MATCH(Calculations_forecast!$B14,CBO_quarterly!$B$1:$XT$1,0))</f>
        <v>1274.5999999999999</v>
      </c>
      <c r="DD14">
        <f ca="1">INDEX(CBO_quarterly!$B:$XT,MATCH(Calculations_forecast!DD$9,CBO_quarterly!$B:$B,0),MATCH(Calculations_forecast!$B14,CBO_quarterly!$B$1:$XT$1,0))</f>
        <v>1274.5999999999999</v>
      </c>
      <c r="DE14">
        <f ca="1">INDEX(CBO_quarterly!$B:$XT,MATCH(Calculations_forecast!DE$9,CBO_quarterly!$B:$B,0),MATCH(Calculations_forecast!$B14,CBO_quarterly!$B$1:$XT$1,0))</f>
        <v>1274.5999999999999</v>
      </c>
      <c r="DF14">
        <f ca="1">INDEX(CBO_quarterly!$B:$XT,MATCH(Calculations_forecast!DF$9,CBO_quarterly!$B:$B,0),MATCH(Calculations_forecast!$B14,CBO_quarterly!$B$1:$XT$1,0))</f>
        <v>1274.5999999999999</v>
      </c>
      <c r="DG14">
        <f ca="1">INDEX(CBO_quarterly!$B:$XT,MATCH(Calculations_forecast!DG$9,CBO_quarterly!$B:$B,0),MATCH(Calculations_forecast!$B14,CBO_quarterly!$B$1:$XT$1,0))</f>
        <v>1274.5999999999999</v>
      </c>
      <c r="DH14">
        <f ca="1">INDEX(CBO_quarterly!$B:$XT,MATCH(Calculations_forecast!DH$9,CBO_quarterly!$B:$B,0),MATCH(Calculations_forecast!$B14,CBO_quarterly!$B$1:$XT$1,0))</f>
        <v>1274.5999999999999</v>
      </c>
      <c r="DI14">
        <f ca="1">INDEX(CBO_quarterly!$B:$XT,MATCH(Calculations_forecast!DI$9,CBO_quarterly!$B:$B,0),MATCH(Calculations_forecast!$B14,CBO_quarterly!$B$1:$XT$1,0))</f>
        <v>1274.5999999999999</v>
      </c>
      <c r="DJ14">
        <f ca="1">INDEX(CBO_quarterly!$B:$XT,MATCH(Calculations_forecast!DJ$9,CBO_quarterly!$B:$B,0),MATCH(Calculations_forecast!$B14,CBO_quarterly!$B$1:$XT$1,0))</f>
        <v>1274.5999999999999</v>
      </c>
      <c r="DK14">
        <f ca="1">INDEX(CBO_quarterly!$B:$XT,MATCH(Calculations_forecast!DK$9,CBO_quarterly!$B:$B,0),MATCH(Calculations_forecast!$B14,CBO_quarterly!$B$1:$XT$1,0))</f>
        <v>1274.5999999999999</v>
      </c>
      <c r="DL14">
        <f ca="1">INDEX(CBO_quarterly!$B:$XT,MATCH(Calculations_forecast!DL$9,CBO_quarterly!$B:$B,0),MATCH(Calculations_forecast!$B14,CBO_quarterly!$B$1:$XT$1,0))</f>
        <v>1274.5999999999999</v>
      </c>
      <c r="DM14">
        <f ca="1">INDEX(CBO_quarterly!$B:$XT,MATCH(Calculations_forecast!DM$9,CBO_quarterly!$B:$B,0),MATCH(Calculations_forecast!$B14,CBO_quarterly!$B$1:$XT$1,0))</f>
        <v>1274.5999999999999</v>
      </c>
      <c r="DN14">
        <f ca="1">INDEX(CBO_quarterly!$B:$XT,MATCH(Calculations_forecast!DN$9,CBO_quarterly!$B:$B,0),MATCH(Calculations_forecast!$B14,CBO_quarterly!$B$1:$XT$1,0))</f>
        <v>1274.5999999999999</v>
      </c>
      <c r="DO14">
        <f ca="1">INDEX(CBO_quarterly!$B:$XT,MATCH(Calculations_forecast!DO$9,CBO_quarterly!$B:$B,0),MATCH(Calculations_forecast!$B14,CBO_quarterly!$B$1:$XT$1,0))</f>
        <v>1274.6000000000001</v>
      </c>
      <c r="DP14">
        <f ca="1">INDEX(CBO_quarterly!$B:$XT,MATCH(Calculations_forecast!DP$9,CBO_quarterly!$B:$B,0),MATCH(Calculations_forecast!$B14,CBO_quarterly!$B$1:$XT$1,0))</f>
        <v>1274.5999999999999</v>
      </c>
      <c r="DQ14">
        <f ca="1">INDEX(CBO_quarterly!$B:$XT,MATCH(Calculations_forecast!DQ$9,CBO_quarterly!$B:$B,0),MATCH(Calculations_forecast!$B14,CBO_quarterly!$B$1:$XT$1,0))</f>
        <v>1274.5999999999997</v>
      </c>
      <c r="DR14">
        <f ca="1">INDEX(CBO_quarterly!$B:$XT,MATCH(Calculations_forecast!DR$9,CBO_quarterly!$B:$B,0),MATCH(Calculations_forecast!$B14,CBO_quarterly!$B$1:$XT$1,0))</f>
        <v>1274.5999999999999</v>
      </c>
      <c r="DS14">
        <f ca="1">INDEX(CBO_quarterly!$B:$XT,MATCH(Calculations_forecast!DS$9,CBO_quarterly!$B:$B,0),MATCH(Calculations_forecast!$B14,CBO_quarterly!$B$1:$XT$1,0))</f>
        <v>1274.6000000000008</v>
      </c>
      <c r="DT14">
        <f ca="1">INDEX(CBO_quarterly!$B:$XT,MATCH(Calculations_forecast!DT$9,CBO_quarterly!$B:$B,0),MATCH(Calculations_forecast!$B14,CBO_quarterly!$B$1:$XT$1,0))</f>
        <v>1274.5999999999995</v>
      </c>
      <c r="DU14">
        <f ca="1">INDEX(CBO_quarterly!$B:$XT,MATCH(Calculations_forecast!DU$9,CBO_quarterly!$B:$B,0),MATCH(Calculations_forecast!$B14,CBO_quarterly!$B$1:$XT$1,0))</f>
        <v>1274.5999999999983</v>
      </c>
      <c r="DV14">
        <f ca="1">INDEX(CBO_quarterly!$B:$XT,MATCH(Calculations_forecast!DV$9,CBO_quarterly!$B:$B,0),MATCH(Calculations_forecast!$B14,CBO_quarterly!$B$1:$XT$1,0))</f>
        <v>1274.6000000000017</v>
      </c>
      <c r="DW14">
        <f ca="1">INDEX(CBO_quarterly!$B:$XT,MATCH(Calculations_forecast!DW$9,CBO_quarterly!$B:$B,0),MATCH(Calculations_forecast!$B14,CBO_quarterly!$B$1:$XT$1,0))</f>
        <v>1274.6000000000031</v>
      </c>
      <c r="DX14">
        <f ca="1">INDEX(CBO_quarterly!$B:$XT,MATCH(Calculations_forecast!DX$9,CBO_quarterly!$B:$B,0),MATCH(Calculations_forecast!$B14,CBO_quarterly!$B$1:$XT$1,0))</f>
        <v>1274.5999999999947</v>
      </c>
      <c r="DY14">
        <f ca="1">INDEX(CBO_quarterly!$B:$XT,MATCH(Calculations_forecast!DY$9,CBO_quarterly!$B:$B,0),MATCH(Calculations_forecast!$B14,CBO_quarterly!$B$1:$XT$1,0))</f>
        <v>1274.599999999994</v>
      </c>
      <c r="DZ14">
        <f ca="1">INDEX(CBO_quarterly!$B:$XT,MATCH(Calculations_forecast!DZ$9,CBO_quarterly!$B:$B,0),MATCH(Calculations_forecast!$B14,CBO_quarterly!$B$1:$XT$1,0))</f>
        <v>1274.6000000000149</v>
      </c>
      <c r="EA14">
        <f ca="1">INDEX(CBO_quarterly!$B:$XT,MATCH(Calculations_forecast!EA$9,CBO_quarterly!$B:$B,0),MATCH(Calculations_forecast!$B14,CBO_quarterly!$B$1:$XT$1,0))</f>
        <v>1274.6000000000081</v>
      </c>
      <c r="EB14">
        <f ca="1">INDEX(CBO_quarterly!$B:$XT,MATCH(Calculations_forecast!EB$9,CBO_quarterly!$B:$B,0),MATCH(Calculations_forecast!$B14,CBO_quarterly!$B$1:$XT$1,0))</f>
        <v>1274.5999999999617</v>
      </c>
      <c r="EC14">
        <f ca="1">INDEX(CBO_quarterly!$B:$XT,MATCH(Calculations_forecast!EC$9,CBO_quarterly!$B:$B,0),MATCH(Calculations_forecast!$B14,CBO_quarterly!$B$1:$XT$1,0))</f>
        <v>1274.599999999991</v>
      </c>
      <c r="ED14">
        <f ca="1">INDEX(CBO_quarterly!$B:$XT,MATCH(Calculations_forecast!ED$9,CBO_quarterly!$B:$B,0),MATCH(Calculations_forecast!$B14,CBO_quarterly!$B$1:$XT$1,0))</f>
        <v>1274.6000000000981</v>
      </c>
      <c r="EE14">
        <f ca="1">INDEX(CBO_quarterly!$B:$XT,MATCH(Calculations_forecast!EE$9,CBO_quarterly!$B:$B,0),MATCH(Calculations_forecast!$B14,CBO_quarterly!$B$1:$XT$1,0))</f>
        <v>1274.5999999999822</v>
      </c>
      <c r="EF14">
        <f ca="1">INDEX(CBO_quarterly!$B:$XT,MATCH(Calculations_forecast!EF$9,CBO_quarterly!$B:$B,0),MATCH(Calculations_forecast!$B14,CBO_quarterly!$B$1:$XT$1,0))</f>
        <v>1274.5999999997762</v>
      </c>
      <c r="EG14">
        <f ca="1">INDEX(CBO_quarterly!$B:$XT,MATCH(Calculations_forecast!EG$9,CBO_quarterly!$B:$B,0),MATCH(Calculations_forecast!$B14,CBO_quarterly!$B$1:$XT$1,0))</f>
        <v>1274.6000000001075</v>
      </c>
      <c r="EH14">
        <f ca="1">INDEX(CBO_quarterly!$B:$XT,MATCH(Calculations_forecast!EH$9,CBO_quarterly!$B:$B,0),MATCH(Calculations_forecast!$B14,CBO_quarterly!$B$1:$XT$1,0))</f>
        <v>1274.6000000005274</v>
      </c>
      <c r="EI14">
        <f ca="1">INDEX(CBO_quarterly!$B:$XT,MATCH(Calculations_forecast!EI$9,CBO_quarterly!$B:$B,0),MATCH(Calculations_forecast!$B14,CBO_quarterly!$B$1:$XT$1,0))</f>
        <v>1274.5999999995179</v>
      </c>
      <c r="EJ14">
        <f ca="1">INDEX(CBO_quarterly!$B:$XT,MATCH(Calculations_forecast!EJ$9,CBO_quarterly!$B:$B,0),MATCH(Calculations_forecast!$B14,CBO_quarterly!$B$1:$XT$1,0))</f>
        <v>1274.5999999989519</v>
      </c>
      <c r="EK14">
        <f ca="1">INDEX(CBO_quarterly!$B:$XT,MATCH(Calculations_forecast!EK$9,CBO_quarterly!$B:$B,0),MATCH(Calculations_forecast!$B14,CBO_quarterly!$B$1:$XT$1,0))</f>
        <v>1274.6000000014328</v>
      </c>
      <c r="EL14">
        <f ca="1">INDEX(CBO_quarterly!$B:$XT,MATCH(Calculations_forecast!EL$9,CBO_quarterly!$B:$B,0),MATCH(Calculations_forecast!$B14,CBO_quarterly!$B$1:$XT$1,0))</f>
        <v>1274.6000000022073</v>
      </c>
      <c r="EM14">
        <f ca="1">INDEX(CBO_quarterly!$B:$XT,MATCH(Calculations_forecast!EM$9,CBO_quarterly!$B:$B,0),MATCH(Calculations_forecast!$B14,CBO_quarterly!$B$1:$XT$1,0))</f>
        <v>1274.5999999954797</v>
      </c>
      <c r="EN14">
        <f ca="1">INDEX(CBO_quarterly!$B:$XT,MATCH(Calculations_forecast!EN$9,CBO_quarterly!$B:$B,0),MATCH(Calculations_forecast!$B14,CBO_quarterly!$B$1:$XT$1,0))</f>
        <v>1274.599999996688</v>
      </c>
      <c r="EO14">
        <f ca="1">INDEX(CBO_quarterly!$B:$XT,MATCH(Calculations_forecast!EO$9,CBO_quarterly!$B:$B,0),MATCH(Calculations_forecast!$B14,CBO_quarterly!$B$1:$XT$1,0))</f>
        <v>1274.6000000113568</v>
      </c>
      <c r="EP14">
        <f ca="1">INDEX(CBO_quarterly!$B:$XT,MATCH(Calculations_forecast!EP$9,CBO_quarterly!$B:$B,0),MATCH(Calculations_forecast!$B14,CBO_quarterly!$B$1:$XT$1,0))</f>
        <v>1274.6000000053041</v>
      </c>
      <c r="EQ14">
        <f ca="1">INDEX(CBO_quarterly!$B:$XT,MATCH(Calculations_forecast!EQ$9,CBO_quarterly!$B:$B,0),MATCH(Calculations_forecast!$B14,CBO_quarterly!$B$1:$XT$1,0))</f>
        <v>1274.5999999685705</v>
      </c>
      <c r="ER14">
        <f ca="1">INDEX(CBO_quarterly!$B:$XT,MATCH(Calculations_forecast!ER$9,CBO_quarterly!$B:$B,0),MATCH(Calculations_forecast!$B14,CBO_quarterly!$B$1:$XT$1,0))</f>
        <v>1274.6000000015206</v>
      </c>
      <c r="ES14">
        <f ca="1">INDEX(CBO_quarterly!$B:$XT,MATCH(Calculations_forecast!ES$9,CBO_quarterly!$B:$B,0),MATCH(Calculations_forecast!$B14,CBO_quarterly!$B$1:$XT$1,0))</f>
        <v>1274.6000000700315</v>
      </c>
      <c r="ET14">
        <f ca="1">INDEX(CBO_quarterly!$B:$XT,MATCH(Calculations_forecast!ET$9,CBO_quarterly!$B:$B,0),MATCH(Calculations_forecast!$B14,CBO_quarterly!$B$1:$XT$1,0))</f>
        <v>1274.5999999810933</v>
      </c>
      <c r="EU14">
        <f ca="1">INDEX(CBO_quarterly!$B:$XT,MATCH(Calculations_forecast!EU$9,CBO_quarterly!$B:$B,0),MATCH(Calculations_forecast!$B14,CBO_quarterly!$B$1:$XT$1,0))</f>
        <v>1274.5999998216371</v>
      </c>
      <c r="EV14">
        <f ca="1">INDEX(CBO_quarterly!$B:$XT,MATCH(Calculations_forecast!EV$9,CBO_quarterly!$B:$B,0),MATCH(Calculations_forecast!$B14,CBO_quarterly!$B$1:$XT$1,0))</f>
        <v>1274.6000001333205</v>
      </c>
      <c r="EW14">
        <f ca="1">INDEX(CBO_quarterly!$B:$XT,MATCH(Calculations_forecast!EW$9,CBO_quarterly!$B:$B,0),MATCH(Calculations_forecast!$B14,CBO_quarterly!$B$1:$XT$1,0))</f>
        <v>1274.6000003440745</v>
      </c>
      <c r="EX14">
        <f ca="1">INDEX(CBO_quarterly!$B:$XT,MATCH(Calculations_forecast!EX$9,CBO_quarterly!$B:$B,0),MATCH(Calculations_forecast!$B14,CBO_quarterly!$B$1:$XT$1,0))</f>
        <v>1274.5999996253413</v>
      </c>
      <c r="EY14">
        <f ca="1">INDEX(CBO_quarterly!$B:$XT,MATCH(Calculations_forecast!EY$9,CBO_quarterly!$B:$B,0),MATCH(Calculations_forecast!$B14,CBO_quarterly!$B$1:$XT$1,0))</f>
        <v>1274.5999991838116</v>
      </c>
      <c r="EZ14">
        <f ca="1">INDEX(CBO_quarterly!$B:$XT,MATCH(Calculations_forecast!EZ$9,CBO_quarterly!$B:$B,0),MATCH(Calculations_forecast!$B14,CBO_quarterly!$B$1:$XT$1,0))</f>
        <v>1274.6000013800544</v>
      </c>
      <c r="FA14">
        <f ca="1">INDEX(CBO_quarterly!$B:$XT,MATCH(Calculations_forecast!FA$9,CBO_quarterly!$B:$B,0),MATCH(Calculations_forecast!$B14,CBO_quarterly!$B$1:$XT$1,0))</f>
        <v>1274.6000011870908</v>
      </c>
      <c r="FB14">
        <f ca="1">INDEX(CBO_quarterly!$B:$XT,MATCH(Calculations_forecast!FB$9,CBO_quarterly!$B:$B,0),MATCH(Calculations_forecast!$B14,CBO_quarterly!$B$1:$XT$1,0))</f>
        <v>1274.5999967504088</v>
      </c>
      <c r="FC14">
        <f ca="1">INDEX(CBO_quarterly!$B:$XT,MATCH(Calculations_forecast!FC$9,CBO_quarterly!$B:$B,0),MATCH(Calculations_forecast!$B14,CBO_quarterly!$B$1:$XT$1,0))</f>
        <v>1274.5999974176925</v>
      </c>
      <c r="FD14">
        <f ca="1">INDEX(CBO_quarterly!$B:$XT,MATCH(Calculations_forecast!FD$9,CBO_quarterly!$B:$B,0),MATCH(Calculations_forecast!$B14,CBO_quarterly!$B$1:$XT$1,0))</f>
        <v>1274.6000101650261</v>
      </c>
      <c r="FE14">
        <f ca="1">INDEX(CBO_quarterly!$B:$XT,MATCH(Calculations_forecast!FE$9,CBO_quarterly!$B:$B,0),MATCH(Calculations_forecast!$B14,CBO_quarterly!$B$1:$XT$1,0))</f>
        <v>1274.6000004152356</v>
      </c>
      <c r="FF14">
        <f ca="1">INDEX(CBO_quarterly!$B:$XT,MATCH(Calculations_forecast!FF$9,CBO_quarterly!$B:$B,0),MATCH(Calculations_forecast!$B14,CBO_quarterly!$B$1:$XT$1,0))</f>
        <v>1274.599979003681</v>
      </c>
      <c r="FG14">
        <f ca="1">INDEX(CBO_quarterly!$B:$XT,MATCH(Calculations_forecast!FG$9,CBO_quarterly!$B:$B,0),MATCH(Calculations_forecast!$B14,CBO_quarterly!$B$1:$XT$1,0))</f>
        <v>1274.6000000868266</v>
      </c>
      <c r="FH14">
        <f ca="1">INDEX(CBO_quarterly!$B:$XT,MATCH(Calculations_forecast!FH$9,CBO_quarterly!$B:$B,0),MATCH(Calculations_forecast!$B14,CBO_quarterly!$B$1:$XT$1,0))</f>
        <v>1274.6000611543614</v>
      </c>
      <c r="FI14">
        <f ca="1">INDEX(CBO_quarterly!$B:$XT,MATCH(Calculations_forecast!FI$9,CBO_quarterly!$B:$B,0),MATCH(Calculations_forecast!$B14,CBO_quarterly!$B$1:$XT$1,0))</f>
        <v>1274.5999614160739</v>
      </c>
      <c r="FJ14">
        <f ca="1">INDEX(CBO_quarterly!$B:$XT,MATCH(Calculations_forecast!FJ$9,CBO_quarterly!$B:$B,0),MATCH(Calculations_forecast!$B14,CBO_quarterly!$B$1:$XT$1,0))</f>
        <v>1274.599893357462</v>
      </c>
      <c r="FK14">
        <f ca="1">INDEX(CBO_quarterly!$B:$XT,MATCH(Calculations_forecast!FK$9,CBO_quarterly!$B:$B,0),MATCH(Calculations_forecast!$B14,CBO_quarterly!$B$1:$XT$1,0))</f>
        <v>1274.6000844194095</v>
      </c>
      <c r="FL14">
        <f ca="1">INDEX(CBO_quarterly!$B:$XT,MATCH(Calculations_forecast!FL$9,CBO_quarterly!$B:$B,0),MATCH(Calculations_forecast!$B14,CBO_quarterly!$B$1:$XT$1,0))</f>
        <v>1274.6003054244998</v>
      </c>
      <c r="FM14">
        <f ca="1">INDEX(CBO_quarterly!$B:$XT,MATCH(Calculations_forecast!FM$9,CBO_quarterly!$B:$B,0),MATCH(Calculations_forecast!$B14,CBO_quarterly!$B$1:$XT$1,0))</f>
        <v>1274.5995624629245</v>
      </c>
      <c r="FN14">
        <f ca="1">INDEX(CBO_quarterly!$B:$XT,MATCH(Calculations_forecast!FN$9,CBO_quarterly!$B:$B,0),MATCH(Calculations_forecast!$B14,CBO_quarterly!$B$1:$XT$1,0))</f>
        <v>1274.599621123014</v>
      </c>
      <c r="FO14">
        <f ca="1">INDEX(CBO_quarterly!$B:$XT,MATCH(Calculations_forecast!FO$9,CBO_quarterly!$B:$B,0),MATCH(Calculations_forecast!$B14,CBO_quarterly!$B$1:$XT$1,0))</f>
        <v>1274.6008486671999</v>
      </c>
      <c r="FP14">
        <f ca="1">INDEX(CBO_quarterly!$B:$XT,MATCH(Calculations_forecast!FP$9,CBO_quarterly!$B:$B,0),MATCH(Calculations_forecast!$B14,CBO_quarterly!$B$1:$XT$1,0))</f>
        <v>1274.6011894448602</v>
      </c>
      <c r="FQ14">
        <f ca="1">INDEX(CBO_quarterly!$B:$XT,MATCH(Calculations_forecast!FQ$9,CBO_quarterly!$B:$B,0),MATCH(Calculations_forecast!$B14,CBO_quarterly!$B$1:$XT$1,0))</f>
        <v>1274.5965906166239</v>
      </c>
      <c r="FR14">
        <f ca="1">INDEX(CBO_quarterly!$B:$XT,MATCH(Calculations_forecast!FR$9,CBO_quarterly!$B:$B,0),MATCH(Calculations_forecast!$B14,CBO_quarterly!$B$1:$XT$1,0))</f>
        <v>1274.599855763372</v>
      </c>
      <c r="FS14">
        <f ca="1">INDEX(CBO_quarterly!$B:$XT,MATCH(Calculations_forecast!FS$9,CBO_quarterly!$B:$B,0),MATCH(Calculations_forecast!$B14,CBO_quarterly!$B$1:$XT$1,0))</f>
        <v>1274.6057588439435</v>
      </c>
      <c r="FT14">
        <f ca="1">INDEX(CBO_quarterly!$B:$XT,MATCH(Calculations_forecast!FT$9,CBO_quarterly!$B:$B,0),MATCH(Calculations_forecast!$B14,CBO_quarterly!$B$1:$XT$1,0))</f>
        <v>1274.6025525555015</v>
      </c>
      <c r="FU14">
        <f ca="1">INDEX(CBO_quarterly!$B:$XT,MATCH(Calculations_forecast!FU$9,CBO_quarterly!$B:$B,0),MATCH(Calculations_forecast!$B14,CBO_quarterly!$B$1:$XT$1,0))</f>
        <v>1274.5781953036785</v>
      </c>
      <c r="FV14">
        <f ca="1">INDEX(CBO_quarterly!$B:$XT,MATCH(Calculations_forecast!FV$9,CBO_quarterly!$B:$B,0),MATCH(Calculations_forecast!$B14,CBO_quarterly!$B$1:$XT$1,0))</f>
        <v>1274.6129163503647</v>
      </c>
      <c r="FW14">
        <f ca="1">INDEX(CBO_quarterly!$B:$XT,MATCH(Calculations_forecast!FW$9,CBO_quarterly!$B:$B,0),MATCH(Calculations_forecast!$B14,CBO_quarterly!$B$1:$XT$1,0))</f>
        <v>1274.6293711662292</v>
      </c>
      <c r="FX14">
        <f ca="1">INDEX(CBO_quarterly!$B:$XT,MATCH(Calculations_forecast!FX$9,CBO_quarterly!$B:$B,0),MATCH(Calculations_forecast!$B14,CBO_quarterly!$B$1:$XT$1,0))</f>
        <v>1274.5897274017334</v>
      </c>
      <c r="FY14">
        <f ca="1">INDEX(CBO_quarterly!$B:$XT,MATCH(Calculations_forecast!FY$9,CBO_quarterly!$B:$B,0),MATCH(Calculations_forecast!$B14,CBO_quarterly!$B$1:$XT$1,0))</f>
        <v>1274.4807662963867</v>
      </c>
      <c r="FZ14">
        <f ca="1">INDEX(CBO_quarterly!$B:$XT,MATCH(Calculations_forecast!FZ$9,CBO_quarterly!$B:$B,0),MATCH(Calculations_forecast!$B14,CBO_quarterly!$B$1:$XT$1,0))</f>
        <v>1274.7518005371094</v>
      </c>
      <c r="GA14">
        <f ca="1">INDEX(CBO_quarterly!$B:$XT,MATCH(Calculations_forecast!GA$9,CBO_quarterly!$B:$B,0),MATCH(Calculations_forecast!$B14,CBO_quarterly!$B$1:$XT$1,0))</f>
        <v>1274.6951904296875</v>
      </c>
      <c r="GB14">
        <f ca="1">INDEX(CBO_quarterly!$B:$XT,MATCH(Calculations_forecast!GB$9,CBO_quarterly!$B:$B,0),MATCH(Calculations_forecast!$B14,CBO_quarterly!$B$1:$XT$1,0))</f>
        <v>1274.43115234375</v>
      </c>
      <c r="GC14">
        <f ca="1">INDEX(CBO_quarterly!$B:$XT,MATCH(Calculations_forecast!GC$9,CBO_quarterly!$B:$B,0),MATCH(Calculations_forecast!$B14,CBO_quarterly!$B$1:$XT$1,0))</f>
        <v>1274.044921875</v>
      </c>
      <c r="GD14">
        <f ca="1">INDEX(CBO_quarterly!$B:$XT,MATCH(Calculations_forecast!GD$9,CBO_quarterly!$B:$B,0),MATCH(Calculations_forecast!$B14,CBO_quarterly!$B$1:$XT$1,0))</f>
        <v>1275.8359375</v>
      </c>
      <c r="GE14">
        <f ca="1">INDEX(CBO_quarterly!$B:$XT,MATCH(Calculations_forecast!GE$9,CBO_quarterly!$B:$B,0),MATCH(Calculations_forecast!$B14,CBO_quarterly!$B$1:$XT$1,0))</f>
        <v>1274.46875</v>
      </c>
      <c r="GF14">
        <f ca="1">INDEX(CBO_quarterly!$B:$XT,MATCH(Calculations_forecast!GF$9,CBO_quarterly!$B:$B,0),MATCH(Calculations_forecast!$B14,CBO_quarterly!$B$1:$XT$1,0))</f>
        <v>1273.375</v>
      </c>
      <c r="GG14">
        <f ca="1">INDEX(CBO_quarterly!$B:$XT,MATCH(Calculations_forecast!GG$9,CBO_quarterly!$B:$B,0),MATCH(Calculations_forecast!$B14,CBO_quarterly!$B$1:$XT$1,0))</f>
        <v>1272.5</v>
      </c>
      <c r="GH14">
        <f ca="1">INDEX(CBO_quarterly!$B:$XT,MATCH(Calculations_forecast!GH$9,CBO_quarterly!$B:$B,0),MATCH(Calculations_forecast!$B14,CBO_quarterly!$B$1:$XT$1,0))</f>
        <v>1283</v>
      </c>
      <c r="GI14">
        <f ca="1">INDEX(CBO_quarterly!$B:$XT,MATCH(Calculations_forecast!GI$9,CBO_quarterly!$B:$B,0),MATCH(Calculations_forecast!$B14,CBO_quarterly!$B$1:$XT$1,0))</f>
        <v>1269</v>
      </c>
      <c r="GJ14">
        <f ca="1">INDEX(CBO_quarterly!$B:$XT,MATCH(Calculations_forecast!GJ$9,CBO_quarterly!$B:$B,0),MATCH(Calculations_forecast!$B14,CBO_quarterly!$B$1:$XT$1,0))</f>
        <v>1269</v>
      </c>
      <c r="GK14">
        <f ca="1">INDEX(CBO_quarterly!$B:$XT,MATCH(Calculations_forecast!GK$9,CBO_quarterly!$B:$B,0),MATCH(Calculations_forecast!$B14,CBO_quarterly!$B$1:$XT$1,0))</f>
        <v>1269</v>
      </c>
      <c r="GL14">
        <f ca="1">INDEX(CBO_quarterly!$B:$XT,MATCH(Calculations_forecast!GL$9,CBO_quarterly!$B:$B,0),MATCH(Calculations_forecast!$B14,CBO_quarterly!$B$1:$XT$1,0))</f>
        <v>1325</v>
      </c>
      <c r="GM14">
        <f ca="1">INDEX(CBO_quarterly!$B:$XT,MATCH(Calculations_forecast!GM$9,CBO_quarterly!$B:$B,0),MATCH(Calculations_forecast!$B14,CBO_quarterly!$B$1:$XT$1,0))</f>
        <v>1325</v>
      </c>
      <c r="GN14">
        <f ca="1">INDEX(CBO_quarterly!$B:$XT,MATCH(Calculations_forecast!GN$9,CBO_quarterly!$B:$B,0),MATCH(Calculations_forecast!$B14,CBO_quarterly!$B$1:$XT$1,0))</f>
        <v>1325</v>
      </c>
      <c r="GO14">
        <f ca="1">INDEX(CBO_quarterly!$B:$XT,MATCH(Calculations_forecast!GO$9,CBO_quarterly!$B:$B,0),MATCH(Calculations_forecast!$B14,CBO_quarterly!$B$1:$XT$1,0))</f>
        <v>1325</v>
      </c>
      <c r="GP14">
        <f ca="1">INDEX(CBO_quarterly!$B:$XT,MATCH(Calculations_forecast!GP$9,CBO_quarterly!$B:$B,0),MATCH(Calculations_forecast!$B14,CBO_quarterly!$B$1:$XT$1,0))</f>
        <v>1372</v>
      </c>
      <c r="GQ14">
        <f ca="1">INDEX(CBO_quarterly!$B:$XT,MATCH(Calculations_forecast!GQ$9,CBO_quarterly!$B:$B,0),MATCH(Calculations_forecast!$B14,CBO_quarterly!$B$1:$XT$1,0))</f>
        <v>1372</v>
      </c>
      <c r="GR14">
        <f ca="1">INDEX(CBO_quarterly!$B:$XT,MATCH(Calculations_forecast!GR$9,CBO_quarterly!$B:$B,0),MATCH(Calculations_forecast!$B14,CBO_quarterly!$B$1:$XT$1,0))</f>
        <v>1372</v>
      </c>
      <c r="GS14">
        <f ca="1">INDEX(CBO_quarterly!$B:$XT,MATCH(Calculations_forecast!GS$9,CBO_quarterly!$B:$B,0),MATCH(Calculations_forecast!$B14,CBO_quarterly!$B$1:$XT$1,0))</f>
        <v>1372</v>
      </c>
      <c r="GT14">
        <f ca="1">INDEX(CBO_quarterly!$B:$XT,MATCH(Calculations_forecast!GT$9,CBO_quarterly!$B:$B,0),MATCH(Calculations_forecast!$B14,CBO_quarterly!$B$1:$XT$1,0))</f>
        <v>1435</v>
      </c>
      <c r="GU14">
        <f ca="1">INDEX(CBO_quarterly!$B:$XT,MATCH(Calculations_forecast!GU$9,CBO_quarterly!$B:$B,0),MATCH(Calculations_forecast!$B14,CBO_quarterly!$B$1:$XT$1,0))</f>
        <v>1435</v>
      </c>
      <c r="GV14">
        <f ca="1">INDEX(CBO_quarterly!$B:$XT,MATCH(Calculations_forecast!GV$9,CBO_quarterly!$B:$B,0),MATCH(Calculations_forecast!$B14,CBO_quarterly!$B$1:$XT$1,0))</f>
        <v>1435</v>
      </c>
      <c r="GW14" s="81">
        <f ca="1">INDEX(CBO_quarterly!$B:$XT,MATCH(Calculations_forecast!GW$9,CBO_quarterly!$B:$B,0),MATCH(Calculations_forecast!$B14,CBO_quarterly!$B$1:$XT$1,0))</f>
        <v>1435</v>
      </c>
      <c r="GX14" s="81">
        <f ca="1">INDEX(CBO_quarterly!$B:$XT,MATCH(Calculations_forecast!GX$9,CBO_quarterly!$B:$B,0),MATCH(Calculations_forecast!$B14,CBO_quarterly!$B$1:$XT$1,0))</f>
        <v>1497</v>
      </c>
      <c r="GY14" s="81">
        <f ca="1">INDEX(CBO_quarterly!$B:$XT,MATCH(Calculations_forecast!GY$9,CBO_quarterly!$B:$B,0),MATCH(Calculations_forecast!$B14,CBO_quarterly!$B$1:$XT$1,0))</f>
        <v>1497</v>
      </c>
      <c r="GZ14" s="81">
        <f ca="1">INDEX(CBO_quarterly!$B:$XT,MATCH(Calculations_forecast!GZ$9,CBO_quarterly!$B:$B,0),MATCH(Calculations_forecast!$B14,CBO_quarterly!$B$1:$XT$1,0))</f>
        <v>1497</v>
      </c>
      <c r="HA14" s="81">
        <f ca="1">INDEX(CBO_quarterly!$B:$XT,MATCH(Calculations_forecast!HA$9,CBO_quarterly!$B:$B,0),MATCH(Calculations_forecast!$B14,CBO_quarterly!$B$1:$XT$1,0))</f>
        <v>1497</v>
      </c>
      <c r="HB14" s="81">
        <f ca="1">INDEX(CBO_quarterly!$B:$XT,MATCH(Calculations_forecast!HB$9,CBO_quarterly!$B:$B,0),MATCH(Calculations_forecast!$B14,CBO_quarterly!$B$1:$XT$1,0))</f>
        <v>1567</v>
      </c>
      <c r="HC14" s="81">
        <f ca="1">INDEX(CBO_quarterly!$B:$XT,MATCH(Calculations_forecast!HC$9,CBO_quarterly!$B:$B,0),MATCH(Calculations_forecast!$B14,CBO_quarterly!$B$1:$XT$1,0))</f>
        <v>1567</v>
      </c>
      <c r="HD14" s="81">
        <f ca="1">INDEX(CBO_quarterly!$B:$XT,MATCH(Calculations_forecast!HD$9,CBO_quarterly!$B:$B,0),MATCH(Calculations_forecast!$B14,CBO_quarterly!$B$1:$XT$1,0))</f>
        <v>1567</v>
      </c>
      <c r="HE14" s="81">
        <f ca="1">INDEX(CBO_quarterly!$B:$XT,MATCH(Calculations_forecast!HE$9,CBO_quarterly!$B:$B,0),MATCH(Calculations_forecast!$B14,CBO_quarterly!$B$1:$XT$1,0))</f>
        <v>1567</v>
      </c>
      <c r="HF14" s="81">
        <f ca="1">INDEX(CBO_quarterly!$B:$XT,MATCH(Calculations_forecast!HF$9,CBO_quarterly!$B:$B,0),MATCH(Calculations_forecast!$B14,CBO_quarterly!$B$1:$XT$1,0))</f>
        <v>1640</v>
      </c>
      <c r="HG14" s="81">
        <f ca="1">INDEX(CBO_quarterly!$B:$XT,MATCH(Calculations_forecast!HG$9,CBO_quarterly!$B:$B,0),MATCH(Calculations_forecast!$B14,CBO_quarterly!$B$1:$XT$1,0))</f>
        <v>1640</v>
      </c>
      <c r="HH14" s="81">
        <f ca="1">INDEX(CBO_quarterly!$B:$XT,MATCH(Calculations_forecast!HH$9,CBO_quarterly!$B:$B,0),MATCH(Calculations_forecast!$B14,CBO_quarterly!$B$1:$XT$1,0))</f>
        <v>1640</v>
      </c>
      <c r="HI14" s="81">
        <f ca="1">INDEX(CBO_quarterly!$B:$XT,MATCH(Calculations_forecast!HI$9,CBO_quarterly!$B:$B,0),MATCH(Calculations_forecast!$B14,CBO_quarterly!$B$1:$XT$1,0))</f>
        <v>1640</v>
      </c>
      <c r="HJ14" s="81">
        <f ca="1">INDEX(CBO_quarterly!$B:$XT,MATCH(Calculations_forecast!HJ$9,CBO_quarterly!$B:$B,0),MATCH(Calculations_forecast!$B14,CBO_quarterly!$B$1:$XT$1,0))</f>
        <v>1714</v>
      </c>
      <c r="HK14" s="81">
        <f ca="1">INDEX(CBO_quarterly!$B:$XT,MATCH(Calculations_forecast!HK$9,CBO_quarterly!$B:$B,0),MATCH(Calculations_forecast!$B14,CBO_quarterly!$B$1:$XT$1,0))</f>
        <v>1714</v>
      </c>
      <c r="HL14" s="81">
        <f ca="1">INDEX(CBO_quarterly!$B:$XT,MATCH(Calculations_forecast!HL$9,CBO_quarterly!$B:$B,0),MATCH(Calculations_forecast!$B14,CBO_quarterly!$B$1:$XT$1,0))</f>
        <v>1714</v>
      </c>
      <c r="HM14" s="81">
        <f ca="1">INDEX(CBO_quarterly!$B:$XT,MATCH(Calculations_forecast!HM$9,CBO_quarterly!$B:$B,0),MATCH(Calculations_forecast!$B14,CBO_quarterly!$B$1:$XT$1,0))</f>
        <v>1714</v>
      </c>
      <c r="HN14" s="81">
        <f ca="1">INDEX(CBO_quarterly!$B:$XT,MATCH(Calculations_forecast!HN$9,CBO_quarterly!$B:$B,0),MATCH(Calculations_forecast!$B14,CBO_quarterly!$B$1:$XT$1,0))</f>
        <v>1791</v>
      </c>
      <c r="HO14" s="81">
        <f ca="1">INDEX(CBO_quarterly!$B:$XT,MATCH(Calculations_forecast!HO$9,CBO_quarterly!$B:$B,0),MATCH(Calculations_forecast!$B14,CBO_quarterly!$B$1:$XT$1,0))</f>
        <v>1791</v>
      </c>
      <c r="HP14" s="81">
        <f ca="1">INDEX(CBO_quarterly!$B:$XT,MATCH(Calculations_forecast!HP$9,CBO_quarterly!$B:$B,0),MATCH(Calculations_forecast!$B14,CBO_quarterly!$B$1:$XT$1,0))</f>
        <v>1791</v>
      </c>
      <c r="HQ14" s="81">
        <f ca="1">INDEX(CBO_quarterly!$B:$XT,MATCH(Calculations_forecast!HQ$9,CBO_quarterly!$B:$B,0),MATCH(Calculations_forecast!$B14,CBO_quarterly!$B$1:$XT$1,0))</f>
        <v>1791</v>
      </c>
      <c r="HR14" s="81">
        <f ca="1">INDEX(CBO_quarterly!$B:$XT,MATCH(Calculations_forecast!HR$9,CBO_quarterly!$B:$B,0),MATCH(Calculations_forecast!$B14,CBO_quarterly!$B$1:$XT$1,0))</f>
        <v>1870</v>
      </c>
      <c r="HS14" s="81">
        <f ca="1">INDEX(CBO_quarterly!$B:$XT,MATCH(Calculations_forecast!HS$9,CBO_quarterly!$B:$B,0),MATCH(Calculations_forecast!$B14,CBO_quarterly!$B$1:$XT$1,0))</f>
        <v>1870</v>
      </c>
      <c r="HT14" s="81">
        <f ca="1">INDEX(CBO_quarterly!$B:$XT,MATCH(Calculations_forecast!HT$9,CBO_quarterly!$B:$B,0),MATCH(Calculations_forecast!$B14,CBO_quarterly!$B$1:$XT$1,0))</f>
        <v>1870</v>
      </c>
      <c r="HU14" s="81">
        <f ca="1">INDEX(CBO_quarterly!$B:$XT,MATCH(Calculations_forecast!HU$9,CBO_quarterly!$B:$B,0),MATCH(Calculations_forecast!$B14,CBO_quarterly!$B$1:$XT$1,0))</f>
        <v>1870</v>
      </c>
      <c r="HV14" s="81">
        <f ca="1">INDEX(CBO_quarterly!$B:$XT,MATCH(Calculations_forecast!HV$9,CBO_quarterly!$B:$B,0),MATCH(Calculations_forecast!$B14,CBO_quarterly!$B$1:$XT$1,0))</f>
        <v>1950</v>
      </c>
      <c r="HW14" s="81">
        <f ca="1">INDEX(CBO_quarterly!$B:$XT,MATCH(Calculations_forecast!HW$9,CBO_quarterly!$B:$B,0),MATCH(Calculations_forecast!$B14,CBO_quarterly!$B$1:$XT$1,0))</f>
        <v>1950</v>
      </c>
      <c r="HX14" s="81">
        <f ca="1">INDEX(CBO_quarterly!$B:$XT,MATCH(Calculations_forecast!HX$9,CBO_quarterly!$B:$B,0),MATCH(Calculations_forecast!$B14,CBO_quarterly!$B$1:$XT$1,0))</f>
        <v>1950</v>
      </c>
      <c r="HY14" s="81">
        <f ca="1">INDEX(CBO_quarterly!$B:$XT,MATCH(Calculations_forecast!HY$9,CBO_quarterly!$B:$B,0),MATCH(Calculations_forecast!$B14,CBO_quarterly!$B$1:$XT$1,0))</f>
        <v>1950</v>
      </c>
      <c r="HZ14" s="81">
        <f ca="1">INDEX(CBO_quarterly!$B:$XT,MATCH(Calculations_forecast!HZ$9,CBO_quarterly!$B:$B,0),MATCH(Calculations_forecast!$B14,CBO_quarterly!$B$1:$XT$1,0))</f>
        <v>2035</v>
      </c>
      <c r="IA14" s="81">
        <f ca="1">INDEX(CBO_quarterly!$B:$XT,MATCH(Calculations_forecast!IA$9,CBO_quarterly!$B:$B,0),MATCH(Calculations_forecast!$B14,CBO_quarterly!$B$1:$XT$1,0))</f>
        <v>2035</v>
      </c>
      <c r="IB14" s="81">
        <f ca="1">INDEX(CBO_quarterly!$B:$XT,MATCH(Calculations_forecast!IB$9,CBO_quarterly!$B:$B,0),MATCH(Calculations_forecast!$B14,CBO_quarterly!$B$1:$XT$1,0))</f>
        <v>2035</v>
      </c>
      <c r="IC14" s="81">
        <f ca="1">INDEX(CBO_quarterly!$B:$XT,MATCH(Calculations_forecast!IC$9,CBO_quarterly!$B:$B,0),MATCH(Calculations_forecast!$B14,CBO_quarterly!$B$1:$XT$1,0))</f>
        <v>2035</v>
      </c>
      <c r="ID14" s="81" t="e">
        <f ca="1">INDEX(CBO_quarterly!$B:$XT,MATCH(Calculations_forecast!ID$9,CBO_quarterly!$B:$B,0),MATCH(Calculations_forecast!$B14,CBO_quarterly!$B$1:$XT$1,0))</f>
        <v>#N/A</v>
      </c>
    </row>
    <row r="15" spans="1:238">
      <c r="A15" s="7" t="s">
        <v>177</v>
      </c>
      <c r="B15" s="8" t="s">
        <v>36</v>
      </c>
      <c r="C15">
        <f ca="1">INDEX(CBO_quarterly!$B:$XT,MATCH(Calculations_forecast!C$9,CBO_quarterly!$B:$B,0),MATCH(Calculations_forecast!$B15,CBO_quarterly!$B$1:$XT$1,0))</f>
        <v>104.6</v>
      </c>
      <c r="D15">
        <f ca="1">INDEX(CBO_quarterly!$B:$XT,MATCH(Calculations_forecast!D$9,CBO_quarterly!$B:$B,0),MATCH(Calculations_forecast!$B15,CBO_quarterly!$B$1:$XT$1,0))</f>
        <v>105.5</v>
      </c>
      <c r="E15">
        <f ca="1">INDEX(CBO_quarterly!$B:$XT,MATCH(Calculations_forecast!E$9,CBO_quarterly!$B:$B,0),MATCH(Calculations_forecast!$B15,CBO_quarterly!$B$1:$XT$1,0))</f>
        <v>100.7</v>
      </c>
      <c r="F15">
        <f ca="1">INDEX(CBO_quarterly!$B:$XT,MATCH(Calculations_forecast!F$9,CBO_quarterly!$B:$B,0),MATCH(Calculations_forecast!$B15,CBO_quarterly!$B$1:$XT$1,0))</f>
        <v>101.5</v>
      </c>
      <c r="G15">
        <f ca="1">INDEX(CBO_quarterly!$B:$XT,MATCH(Calculations_forecast!G$9,CBO_quarterly!$B:$B,0),MATCH(Calculations_forecast!$B15,CBO_quarterly!$B$1:$XT$1,0))</f>
        <v>98.3</v>
      </c>
      <c r="H15">
        <f ca="1">INDEX(CBO_quarterly!$B:$XT,MATCH(Calculations_forecast!H$9,CBO_quarterly!$B:$B,0),MATCH(Calculations_forecast!$B15,CBO_quarterly!$B$1:$XT$1,0))</f>
        <v>100.7</v>
      </c>
      <c r="I15">
        <f ca="1">INDEX(CBO_quarterly!$B:$XT,MATCH(Calculations_forecast!I$9,CBO_quarterly!$B:$B,0),MATCH(Calculations_forecast!$B15,CBO_quarterly!$B$1:$XT$1,0))</f>
        <v>102.3</v>
      </c>
      <c r="J15">
        <f ca="1">INDEX(CBO_quarterly!$B:$XT,MATCH(Calculations_forecast!J$9,CBO_quarterly!$B:$B,0),MATCH(Calculations_forecast!$B15,CBO_quarterly!$B$1:$XT$1,0))</f>
        <v>105.5</v>
      </c>
      <c r="K15">
        <f ca="1">INDEX(CBO_quarterly!$B:$XT,MATCH(Calculations_forecast!K$9,CBO_quarterly!$B:$B,0),MATCH(Calculations_forecast!$B15,CBO_quarterly!$B$1:$XT$1,0))</f>
        <v>119.8</v>
      </c>
      <c r="L15">
        <f ca="1">INDEX(CBO_quarterly!$B:$XT,MATCH(Calculations_forecast!L$9,CBO_quarterly!$B:$B,0),MATCH(Calculations_forecast!$B15,CBO_quarterly!$B$1:$XT$1,0))</f>
        <v>123.4</v>
      </c>
      <c r="M15">
        <f ca="1">INDEX(CBO_quarterly!$B:$XT,MATCH(Calculations_forecast!M$9,CBO_quarterly!$B:$B,0),MATCH(Calculations_forecast!$B15,CBO_quarterly!$B$1:$XT$1,0))</f>
        <v>124.3</v>
      </c>
      <c r="N15">
        <f ca="1">INDEX(CBO_quarterly!$B:$XT,MATCH(Calculations_forecast!N$9,CBO_quarterly!$B:$B,0),MATCH(Calculations_forecast!$B15,CBO_quarterly!$B$1:$XT$1,0))</f>
        <v>127.1</v>
      </c>
      <c r="O15">
        <f ca="1">INDEX(CBO_quarterly!$B:$XT,MATCH(Calculations_forecast!O$9,CBO_quarterly!$B:$B,0),MATCH(Calculations_forecast!$B15,CBO_quarterly!$B$1:$XT$1,0))</f>
        <v>126.4</v>
      </c>
      <c r="P15">
        <f ca="1">INDEX(CBO_quarterly!$B:$XT,MATCH(Calculations_forecast!P$9,CBO_quarterly!$B:$B,0),MATCH(Calculations_forecast!$B15,CBO_quarterly!$B$1:$XT$1,0))</f>
        <v>129.19999999999999</v>
      </c>
      <c r="Q15">
        <f ca="1">INDEX(CBO_quarterly!$B:$XT,MATCH(Calculations_forecast!Q$9,CBO_quarterly!$B:$B,0),MATCH(Calculations_forecast!$B15,CBO_quarterly!$B$1:$XT$1,0))</f>
        <v>134.1</v>
      </c>
      <c r="R15">
        <f ca="1">INDEX(CBO_quarterly!$B:$XT,MATCH(Calculations_forecast!R$9,CBO_quarterly!$B:$B,0),MATCH(Calculations_forecast!$B15,CBO_quarterly!$B$1:$XT$1,0))</f>
        <v>140</v>
      </c>
      <c r="S15">
        <f ca="1">INDEX(CBO_quarterly!$B:$XT,MATCH(Calculations_forecast!S$9,CBO_quarterly!$B:$B,0),MATCH(Calculations_forecast!$B15,CBO_quarterly!$B$1:$XT$1,0))</f>
        <v>142.80000000000001</v>
      </c>
      <c r="T15">
        <f ca="1">INDEX(CBO_quarterly!$B:$XT,MATCH(Calculations_forecast!T$9,CBO_quarterly!$B:$B,0),MATCH(Calculations_forecast!$B15,CBO_quarterly!$B$1:$XT$1,0))</f>
        <v>148.9</v>
      </c>
      <c r="U15">
        <f ca="1">INDEX(CBO_quarterly!$B:$XT,MATCH(Calculations_forecast!U$9,CBO_quarterly!$B:$B,0),MATCH(Calculations_forecast!$B15,CBO_quarterly!$B$1:$XT$1,0))</f>
        <v>154.9</v>
      </c>
      <c r="V15">
        <f ca="1">INDEX(CBO_quarterly!$B:$XT,MATCH(Calculations_forecast!V$9,CBO_quarterly!$B:$B,0),MATCH(Calculations_forecast!$B15,CBO_quarterly!$B$1:$XT$1,0))</f>
        <v>157.6</v>
      </c>
      <c r="W15">
        <f ca="1">INDEX(CBO_quarterly!$B:$XT,MATCH(Calculations_forecast!W$9,CBO_quarterly!$B:$B,0),MATCH(Calculations_forecast!$B15,CBO_quarterly!$B$1:$XT$1,0))</f>
        <v>158</v>
      </c>
      <c r="X15">
        <f ca="1">INDEX(CBO_quarterly!$B:$XT,MATCH(Calculations_forecast!X$9,CBO_quarterly!$B:$B,0),MATCH(Calculations_forecast!$B15,CBO_quarterly!$B$1:$XT$1,0))</f>
        <v>121.1</v>
      </c>
      <c r="Y15">
        <f ca="1">INDEX(CBO_quarterly!$B:$XT,MATCH(Calculations_forecast!Y$9,CBO_quarterly!$B:$B,0),MATCH(Calculations_forecast!$B15,CBO_quarterly!$B$1:$XT$1,0))</f>
        <v>152.80000000000001</v>
      </c>
      <c r="Z15">
        <f ca="1">INDEX(CBO_quarterly!$B:$XT,MATCH(Calculations_forecast!Z$9,CBO_quarterly!$B:$B,0),MATCH(Calculations_forecast!$B15,CBO_quarterly!$B$1:$XT$1,0))</f>
        <v>158.5</v>
      </c>
      <c r="AA15">
        <f ca="1">INDEX(CBO_quarterly!$B:$XT,MATCH(Calculations_forecast!AA$9,CBO_quarterly!$B:$B,0),MATCH(Calculations_forecast!$B15,CBO_quarterly!$B$1:$XT$1,0))</f>
        <v>162.5</v>
      </c>
      <c r="AB15">
        <f ca="1">INDEX(CBO_quarterly!$B:$XT,MATCH(Calculations_forecast!AB$9,CBO_quarterly!$B:$B,0),MATCH(Calculations_forecast!$B15,CBO_quarterly!$B$1:$XT$1,0))</f>
        <v>169.3</v>
      </c>
      <c r="AC15">
        <f ca="1">INDEX(CBO_quarterly!$B:$XT,MATCH(Calculations_forecast!AC$9,CBO_quarterly!$B:$B,0),MATCH(Calculations_forecast!$B15,CBO_quarterly!$B$1:$XT$1,0))</f>
        <v>176.1</v>
      </c>
      <c r="AD15">
        <f ca="1">INDEX(CBO_quarterly!$B:$XT,MATCH(Calculations_forecast!AD$9,CBO_quarterly!$B:$B,0),MATCH(Calculations_forecast!$B15,CBO_quarterly!$B$1:$XT$1,0))</f>
        <v>182.7</v>
      </c>
      <c r="AE15">
        <f ca="1">INDEX(CBO_quarterly!$B:$XT,MATCH(Calculations_forecast!AE$9,CBO_quarterly!$B:$B,0),MATCH(Calculations_forecast!$B15,CBO_quarterly!$B$1:$XT$1,0))</f>
        <v>188.8</v>
      </c>
      <c r="AF15">
        <f ca="1">INDEX(CBO_quarterly!$B:$XT,MATCH(Calculations_forecast!AF$9,CBO_quarterly!$B:$B,0),MATCH(Calculations_forecast!$B15,CBO_quarterly!$B$1:$XT$1,0))</f>
        <v>195.7</v>
      </c>
      <c r="AG15">
        <f ca="1">INDEX(CBO_quarterly!$B:$XT,MATCH(Calculations_forecast!AG$9,CBO_quarterly!$B:$B,0),MATCH(Calculations_forecast!$B15,CBO_quarterly!$B$1:$XT$1,0))</f>
        <v>198.6</v>
      </c>
      <c r="AH15">
        <f ca="1">INDEX(CBO_quarterly!$B:$XT,MATCH(Calculations_forecast!AH$9,CBO_quarterly!$B:$B,0),MATCH(Calculations_forecast!$B15,CBO_quarterly!$B$1:$XT$1,0))</f>
        <v>208.5</v>
      </c>
      <c r="AI15">
        <f ca="1">INDEX(CBO_quarterly!$B:$XT,MATCH(Calculations_forecast!AI$9,CBO_quarterly!$B:$B,0),MATCH(Calculations_forecast!$B15,CBO_quarterly!$B$1:$XT$1,0))</f>
        <v>212</v>
      </c>
      <c r="AJ15">
        <f ca="1">INDEX(CBO_quarterly!$B:$XT,MATCH(Calculations_forecast!AJ$9,CBO_quarterly!$B:$B,0),MATCH(Calculations_forecast!$B15,CBO_quarterly!$B$1:$XT$1,0))</f>
        <v>223.1</v>
      </c>
      <c r="AK15">
        <f ca="1">INDEX(CBO_quarterly!$B:$XT,MATCH(Calculations_forecast!AK$9,CBO_quarterly!$B:$B,0),MATCH(Calculations_forecast!$B15,CBO_quarterly!$B$1:$XT$1,0))</f>
        <v>236.3</v>
      </c>
      <c r="AL15">
        <f ca="1">INDEX(CBO_quarterly!$B:$XT,MATCH(Calculations_forecast!AL$9,CBO_quarterly!$B:$B,0),MATCH(Calculations_forecast!$B15,CBO_quarterly!$B$1:$XT$1,0))</f>
        <v>247.2</v>
      </c>
      <c r="AM15">
        <f ca="1">INDEX(CBO_quarterly!$B:$XT,MATCH(Calculations_forecast!AM$9,CBO_quarterly!$B:$B,0),MATCH(Calculations_forecast!$B15,CBO_quarterly!$B$1:$XT$1,0))</f>
        <v>253.6</v>
      </c>
      <c r="AN15">
        <f ca="1">INDEX(CBO_quarterly!$B:$XT,MATCH(Calculations_forecast!AN$9,CBO_quarterly!$B:$B,0),MATCH(Calculations_forecast!$B15,CBO_quarterly!$B$1:$XT$1,0))</f>
        <v>262</v>
      </c>
      <c r="AO15">
        <f ca="1">INDEX(CBO_quarterly!$B:$XT,MATCH(Calculations_forecast!AO$9,CBO_quarterly!$B:$B,0),MATCH(Calculations_forecast!$B15,CBO_quarterly!$B$1:$XT$1,0))</f>
        <v>274.8</v>
      </c>
      <c r="AP15">
        <f ca="1">INDEX(CBO_quarterly!$B:$XT,MATCH(Calculations_forecast!AP$9,CBO_quarterly!$B:$B,0),MATCH(Calculations_forecast!$B15,CBO_quarterly!$B$1:$XT$1,0))</f>
        <v>285.2</v>
      </c>
      <c r="AQ15">
        <f ca="1">INDEX(CBO_quarterly!$B:$XT,MATCH(Calculations_forecast!AQ$9,CBO_quarterly!$B:$B,0),MATCH(Calculations_forecast!$B15,CBO_quarterly!$B$1:$XT$1,0))</f>
        <v>284.8</v>
      </c>
      <c r="AR15">
        <f ca="1">INDEX(CBO_quarterly!$B:$XT,MATCH(Calculations_forecast!AR$9,CBO_quarterly!$B:$B,0),MATCH(Calculations_forecast!$B15,CBO_quarterly!$B$1:$XT$1,0))</f>
        <v>292.2</v>
      </c>
      <c r="AS15">
        <f ca="1">INDEX(CBO_quarterly!$B:$XT,MATCH(Calculations_forecast!AS$9,CBO_quarterly!$B:$B,0),MATCH(Calculations_forecast!$B15,CBO_quarterly!$B$1:$XT$1,0))</f>
        <v>302.2</v>
      </c>
      <c r="AT15">
        <f ca="1">INDEX(CBO_quarterly!$B:$XT,MATCH(Calculations_forecast!AT$9,CBO_quarterly!$B:$B,0),MATCH(Calculations_forecast!$B15,CBO_quarterly!$B$1:$XT$1,0))</f>
        <v>318.89999999999998</v>
      </c>
      <c r="AU15">
        <f ca="1">INDEX(CBO_quarterly!$B:$XT,MATCH(Calculations_forecast!AU$9,CBO_quarterly!$B:$B,0),MATCH(Calculations_forecast!$B15,CBO_quarterly!$B$1:$XT$1,0))</f>
        <v>330.9</v>
      </c>
      <c r="AV15">
        <f ca="1">INDEX(CBO_quarterly!$B:$XT,MATCH(Calculations_forecast!AV$9,CBO_quarterly!$B:$B,0),MATCH(Calculations_forecast!$B15,CBO_quarterly!$B$1:$XT$1,0))</f>
        <v>342.7</v>
      </c>
      <c r="AW15">
        <f ca="1">INDEX(CBO_quarterly!$B:$XT,MATCH(Calculations_forecast!AW$9,CBO_quarterly!$B:$B,0),MATCH(Calculations_forecast!$B15,CBO_quarterly!$B$1:$XT$1,0))</f>
        <v>356.9</v>
      </c>
      <c r="AX15">
        <f ca="1">INDEX(CBO_quarterly!$B:$XT,MATCH(Calculations_forecast!AX$9,CBO_quarterly!$B:$B,0),MATCH(Calculations_forecast!$B15,CBO_quarterly!$B$1:$XT$1,0))</f>
        <v>352.7</v>
      </c>
      <c r="AY15">
        <f ca="1">INDEX(CBO_quarterly!$B:$XT,MATCH(Calculations_forecast!AY$9,CBO_quarterly!$B:$B,0),MATCH(Calculations_forecast!$B15,CBO_quarterly!$B$1:$XT$1,0))</f>
        <v>352.5</v>
      </c>
      <c r="AZ15">
        <f ca="1">INDEX(CBO_quarterly!$B:$XT,MATCH(Calculations_forecast!AZ$9,CBO_quarterly!$B:$B,0),MATCH(Calculations_forecast!$B15,CBO_quarterly!$B$1:$XT$1,0))</f>
        <v>359.7</v>
      </c>
      <c r="BA15">
        <f ca="1">INDEX(CBO_quarterly!$B:$XT,MATCH(Calculations_forecast!BA$9,CBO_quarterly!$B:$B,0),MATCH(Calculations_forecast!$B15,CBO_quarterly!$B$1:$XT$1,0))</f>
        <v>350.1</v>
      </c>
      <c r="BB15">
        <f ca="1">INDEX(CBO_quarterly!$B:$XT,MATCH(Calculations_forecast!BB$9,CBO_quarterly!$B:$B,0),MATCH(Calculations_forecast!$B15,CBO_quarterly!$B$1:$XT$1,0))</f>
        <v>356.6</v>
      </c>
      <c r="BC15">
        <f ca="1">INDEX(CBO_quarterly!$B:$XT,MATCH(Calculations_forecast!BC$9,CBO_quarterly!$B:$B,0),MATCH(Calculations_forecast!$B15,CBO_quarterly!$B$1:$XT$1,0))</f>
        <v>350.9</v>
      </c>
      <c r="BD15">
        <f ca="1">INDEX(CBO_quarterly!$B:$XT,MATCH(Calculations_forecast!BD$9,CBO_quarterly!$B:$B,0),MATCH(Calculations_forecast!$B15,CBO_quarterly!$B$1:$XT$1,0))</f>
        <v>359.6</v>
      </c>
      <c r="BE15">
        <f ca="1">INDEX(CBO_quarterly!$B:$XT,MATCH(Calculations_forecast!BE$9,CBO_quarterly!$B:$B,0),MATCH(Calculations_forecast!$B15,CBO_quarterly!$B$1:$XT$1,0))</f>
        <v>345.4</v>
      </c>
      <c r="BF15">
        <f ca="1">INDEX(CBO_quarterly!$B:$XT,MATCH(Calculations_forecast!BF$9,CBO_quarterly!$B:$B,0),MATCH(Calculations_forecast!$B15,CBO_quarterly!$B$1:$XT$1,0))</f>
        <v>355.7</v>
      </c>
      <c r="BG15">
        <f ca="1">INDEX(CBO_quarterly!$B:$XT,MATCH(Calculations_forecast!BG$9,CBO_quarterly!$B:$B,0),MATCH(Calculations_forecast!$B15,CBO_quarterly!$B$1:$XT$1,0))</f>
        <v>361.2</v>
      </c>
      <c r="BH15">
        <f ca="1">INDEX(CBO_quarterly!$B:$XT,MATCH(Calculations_forecast!BH$9,CBO_quarterly!$B:$B,0),MATCH(Calculations_forecast!$B15,CBO_quarterly!$B$1:$XT$1,0))</f>
        <v>370.4</v>
      </c>
      <c r="BI15">
        <f ca="1">INDEX(CBO_quarterly!$B:$XT,MATCH(Calculations_forecast!BI$9,CBO_quarterly!$B:$B,0),MATCH(Calculations_forecast!$B15,CBO_quarterly!$B$1:$XT$1,0))</f>
        <v>384.1</v>
      </c>
      <c r="BJ15">
        <f ca="1">INDEX(CBO_quarterly!$B:$XT,MATCH(Calculations_forecast!BJ$9,CBO_quarterly!$B:$B,0),MATCH(Calculations_forecast!$B15,CBO_quarterly!$B$1:$XT$1,0))</f>
        <v>395.9</v>
      </c>
      <c r="BK15">
        <f ca="1">INDEX(CBO_quarterly!$B:$XT,MATCH(Calculations_forecast!BK$9,CBO_quarterly!$B:$B,0),MATCH(Calculations_forecast!$B15,CBO_quarterly!$B$1:$XT$1,0))</f>
        <v>1585.1000000000004</v>
      </c>
      <c r="BL15">
        <f ca="1">INDEX(CBO_quarterly!$B:$XT,MATCH(Calculations_forecast!BL$9,CBO_quarterly!$B:$B,0),MATCH(Calculations_forecast!$B15,CBO_quarterly!$B$1:$XT$1,0))</f>
        <v>1585.1000000000004</v>
      </c>
      <c r="BM15">
        <f ca="1">INDEX(CBO_quarterly!$B:$XT,MATCH(Calculations_forecast!BM$9,CBO_quarterly!$B:$B,0),MATCH(Calculations_forecast!$B15,CBO_quarterly!$B$1:$XT$1,0))</f>
        <v>1585.1000000000004</v>
      </c>
      <c r="BN15">
        <f ca="1">INDEX(CBO_quarterly!$B:$XT,MATCH(Calculations_forecast!BN$9,CBO_quarterly!$B:$B,0),MATCH(Calculations_forecast!$B15,CBO_quarterly!$B$1:$XT$1,0))</f>
        <v>1585.1000000000004</v>
      </c>
      <c r="BO15">
        <f ca="1">INDEX(CBO_quarterly!$B:$XT,MATCH(Calculations_forecast!BO$9,CBO_quarterly!$B:$B,0),MATCH(Calculations_forecast!$B15,CBO_quarterly!$B$1:$XT$1,0))</f>
        <v>1585.1000000000004</v>
      </c>
      <c r="BP15">
        <f ca="1">INDEX(CBO_quarterly!$B:$XT,MATCH(Calculations_forecast!BP$9,CBO_quarterly!$B:$B,0),MATCH(Calculations_forecast!$B15,CBO_quarterly!$B$1:$XT$1,0))</f>
        <v>1585.1000000000004</v>
      </c>
      <c r="BQ15">
        <f ca="1">INDEX(CBO_quarterly!$B:$XT,MATCH(Calculations_forecast!BQ$9,CBO_quarterly!$B:$B,0),MATCH(Calculations_forecast!$B15,CBO_quarterly!$B$1:$XT$1,0))</f>
        <v>1585.1000000000004</v>
      </c>
      <c r="BR15">
        <f ca="1">INDEX(CBO_quarterly!$B:$XT,MATCH(Calculations_forecast!BR$9,CBO_quarterly!$B:$B,0),MATCH(Calculations_forecast!$B15,CBO_quarterly!$B$1:$XT$1,0))</f>
        <v>1585.1000000000004</v>
      </c>
      <c r="BS15">
        <f ca="1">INDEX(CBO_quarterly!$B:$XT,MATCH(Calculations_forecast!BS$9,CBO_quarterly!$B:$B,0),MATCH(Calculations_forecast!$B15,CBO_quarterly!$B$1:$XT$1,0))</f>
        <v>1585.1000000000004</v>
      </c>
      <c r="BT15">
        <f ca="1">INDEX(CBO_quarterly!$B:$XT,MATCH(Calculations_forecast!BT$9,CBO_quarterly!$B:$B,0),MATCH(Calculations_forecast!$B15,CBO_quarterly!$B$1:$XT$1,0))</f>
        <v>1585.1000000000004</v>
      </c>
      <c r="BU15">
        <f ca="1">INDEX(CBO_quarterly!$B:$XT,MATCH(Calculations_forecast!BU$9,CBO_quarterly!$B:$B,0),MATCH(Calculations_forecast!$B15,CBO_quarterly!$B$1:$XT$1,0))</f>
        <v>1585.1000000000004</v>
      </c>
      <c r="BV15">
        <f ca="1">INDEX(CBO_quarterly!$B:$XT,MATCH(Calculations_forecast!BV$9,CBO_quarterly!$B:$B,0),MATCH(Calculations_forecast!$B15,CBO_quarterly!$B$1:$XT$1,0))</f>
        <v>1585.1000000000004</v>
      </c>
      <c r="BW15">
        <f ca="1">INDEX(CBO_quarterly!$B:$XT,MATCH(Calculations_forecast!BW$9,CBO_quarterly!$B:$B,0),MATCH(Calculations_forecast!$B15,CBO_quarterly!$B$1:$XT$1,0))</f>
        <v>1585.1000000000004</v>
      </c>
      <c r="BX15">
        <f ca="1">INDEX(CBO_quarterly!$B:$XT,MATCH(Calculations_forecast!BX$9,CBO_quarterly!$B:$B,0),MATCH(Calculations_forecast!$B15,CBO_quarterly!$B$1:$XT$1,0))</f>
        <v>1585.1000000000004</v>
      </c>
      <c r="BY15">
        <f ca="1">INDEX(CBO_quarterly!$B:$XT,MATCH(Calculations_forecast!BY$9,CBO_quarterly!$B:$B,0),MATCH(Calculations_forecast!$B15,CBO_quarterly!$B$1:$XT$1,0))</f>
        <v>1585.1000000000004</v>
      </c>
      <c r="BZ15">
        <f ca="1">INDEX(CBO_quarterly!$B:$XT,MATCH(Calculations_forecast!BZ$9,CBO_quarterly!$B:$B,0),MATCH(Calculations_forecast!$B15,CBO_quarterly!$B$1:$XT$1,0))</f>
        <v>1585.1000000000004</v>
      </c>
      <c r="CA15">
        <f ca="1">INDEX(CBO_quarterly!$B:$XT,MATCH(Calculations_forecast!CA$9,CBO_quarterly!$B:$B,0),MATCH(Calculations_forecast!$B15,CBO_quarterly!$B$1:$XT$1,0))</f>
        <v>1585.1000000000004</v>
      </c>
      <c r="CB15">
        <f ca="1">INDEX(CBO_quarterly!$B:$XT,MATCH(Calculations_forecast!CB$9,CBO_quarterly!$B:$B,0),MATCH(Calculations_forecast!$B15,CBO_quarterly!$B$1:$XT$1,0))</f>
        <v>1585.1000000000004</v>
      </c>
      <c r="CC15">
        <f ca="1">INDEX(CBO_quarterly!$B:$XT,MATCH(Calculations_forecast!CC$9,CBO_quarterly!$B:$B,0),MATCH(Calculations_forecast!$B15,CBO_quarterly!$B$1:$XT$1,0))</f>
        <v>1585.1000000000004</v>
      </c>
      <c r="CD15">
        <f ca="1">INDEX(CBO_quarterly!$B:$XT,MATCH(Calculations_forecast!CD$9,CBO_quarterly!$B:$B,0),MATCH(Calculations_forecast!$B15,CBO_quarterly!$B$1:$XT$1,0))</f>
        <v>1585.1000000000004</v>
      </c>
      <c r="CE15">
        <f ca="1">INDEX(CBO_quarterly!$B:$XT,MATCH(Calculations_forecast!CE$9,CBO_quarterly!$B:$B,0),MATCH(Calculations_forecast!$B15,CBO_quarterly!$B$1:$XT$1,0))</f>
        <v>1585.1000000000004</v>
      </c>
      <c r="CF15">
        <f ca="1">INDEX(CBO_quarterly!$B:$XT,MATCH(Calculations_forecast!CF$9,CBO_quarterly!$B:$B,0),MATCH(Calculations_forecast!$B15,CBO_quarterly!$B$1:$XT$1,0))</f>
        <v>1585.1000000000004</v>
      </c>
      <c r="CG15">
        <f ca="1">INDEX(CBO_quarterly!$B:$XT,MATCH(Calculations_forecast!CG$9,CBO_quarterly!$B:$B,0),MATCH(Calculations_forecast!$B15,CBO_quarterly!$B$1:$XT$1,0))</f>
        <v>1585.1000000000004</v>
      </c>
      <c r="CH15">
        <f ca="1">INDEX(CBO_quarterly!$B:$XT,MATCH(Calculations_forecast!CH$9,CBO_quarterly!$B:$B,0),MATCH(Calculations_forecast!$B15,CBO_quarterly!$B$1:$XT$1,0))</f>
        <v>1585.1000000000004</v>
      </c>
      <c r="CI15">
        <f ca="1">INDEX(CBO_quarterly!$B:$XT,MATCH(Calculations_forecast!CI$9,CBO_quarterly!$B:$B,0),MATCH(Calculations_forecast!$B15,CBO_quarterly!$B$1:$XT$1,0))</f>
        <v>1585.1000000000004</v>
      </c>
      <c r="CJ15">
        <f ca="1">INDEX(CBO_quarterly!$B:$XT,MATCH(Calculations_forecast!CJ$9,CBO_quarterly!$B:$B,0),MATCH(Calculations_forecast!$B15,CBO_quarterly!$B$1:$XT$1,0))</f>
        <v>1585.1000000000004</v>
      </c>
      <c r="CK15">
        <f ca="1">INDEX(CBO_quarterly!$B:$XT,MATCH(Calculations_forecast!CK$9,CBO_quarterly!$B:$B,0),MATCH(Calculations_forecast!$B15,CBO_quarterly!$B$1:$XT$1,0))</f>
        <v>1585.1000000000004</v>
      </c>
      <c r="CL15">
        <f ca="1">INDEX(CBO_quarterly!$B:$XT,MATCH(Calculations_forecast!CL$9,CBO_quarterly!$B:$B,0),MATCH(Calculations_forecast!$B15,CBO_quarterly!$B$1:$XT$1,0))</f>
        <v>1585.1000000000004</v>
      </c>
      <c r="CM15">
        <f ca="1">INDEX(CBO_quarterly!$B:$XT,MATCH(Calculations_forecast!CM$9,CBO_quarterly!$B:$B,0),MATCH(Calculations_forecast!$B15,CBO_quarterly!$B$1:$XT$1,0))</f>
        <v>1585.1000000000004</v>
      </c>
      <c r="CN15">
        <f ca="1">INDEX(CBO_quarterly!$B:$XT,MATCH(Calculations_forecast!CN$9,CBO_quarterly!$B:$B,0),MATCH(Calculations_forecast!$B15,CBO_quarterly!$B$1:$XT$1,0))</f>
        <v>1585.1000000000004</v>
      </c>
      <c r="CO15">
        <f ca="1">INDEX(CBO_quarterly!$B:$XT,MATCH(Calculations_forecast!CO$9,CBO_quarterly!$B:$B,0),MATCH(Calculations_forecast!$B15,CBO_quarterly!$B$1:$XT$1,0))</f>
        <v>1585.1000000000004</v>
      </c>
      <c r="CP15">
        <f ca="1">INDEX(CBO_quarterly!$B:$XT,MATCH(Calculations_forecast!CP$9,CBO_quarterly!$B:$B,0),MATCH(Calculations_forecast!$B15,CBO_quarterly!$B$1:$XT$1,0))</f>
        <v>1585.1000000000004</v>
      </c>
      <c r="CQ15">
        <f ca="1">INDEX(CBO_quarterly!$B:$XT,MATCH(Calculations_forecast!CQ$9,CBO_quarterly!$B:$B,0),MATCH(Calculations_forecast!$B15,CBO_quarterly!$B$1:$XT$1,0))</f>
        <v>1585.1000000000004</v>
      </c>
      <c r="CR15">
        <f ca="1">INDEX(CBO_quarterly!$B:$XT,MATCH(Calculations_forecast!CR$9,CBO_quarterly!$B:$B,0),MATCH(Calculations_forecast!$B15,CBO_quarterly!$B$1:$XT$1,0))</f>
        <v>1585.1000000000004</v>
      </c>
      <c r="CS15">
        <f ca="1">INDEX(CBO_quarterly!$B:$XT,MATCH(Calculations_forecast!CS$9,CBO_quarterly!$B:$B,0),MATCH(Calculations_forecast!$B15,CBO_quarterly!$B$1:$XT$1,0))</f>
        <v>1585.1000000000004</v>
      </c>
      <c r="CT15">
        <f ca="1">INDEX(CBO_quarterly!$B:$XT,MATCH(Calculations_forecast!CT$9,CBO_quarterly!$B:$B,0),MATCH(Calculations_forecast!$B15,CBO_quarterly!$B$1:$XT$1,0))</f>
        <v>1585.1000000000004</v>
      </c>
      <c r="CU15">
        <f ca="1">INDEX(CBO_quarterly!$B:$XT,MATCH(Calculations_forecast!CU$9,CBO_quarterly!$B:$B,0),MATCH(Calculations_forecast!$B15,CBO_quarterly!$B$1:$XT$1,0))</f>
        <v>1585.1000000000004</v>
      </c>
      <c r="CV15">
        <f ca="1">INDEX(CBO_quarterly!$B:$XT,MATCH(Calculations_forecast!CV$9,CBO_quarterly!$B:$B,0),MATCH(Calculations_forecast!$B15,CBO_quarterly!$B$1:$XT$1,0))</f>
        <v>1585.1000000000004</v>
      </c>
      <c r="CW15">
        <f ca="1">INDEX(CBO_quarterly!$B:$XT,MATCH(Calculations_forecast!CW$9,CBO_quarterly!$B:$B,0),MATCH(Calculations_forecast!$B15,CBO_quarterly!$B$1:$XT$1,0))</f>
        <v>1585.1000000000004</v>
      </c>
      <c r="CX15">
        <f ca="1">INDEX(CBO_quarterly!$B:$XT,MATCH(Calculations_forecast!CX$9,CBO_quarterly!$B:$B,0),MATCH(Calculations_forecast!$B15,CBO_quarterly!$B$1:$XT$1,0))</f>
        <v>1585.1000000000004</v>
      </c>
      <c r="CY15">
        <f ca="1">INDEX(CBO_quarterly!$B:$XT,MATCH(Calculations_forecast!CY$9,CBO_quarterly!$B:$B,0),MATCH(Calculations_forecast!$B15,CBO_quarterly!$B$1:$XT$1,0))</f>
        <v>1585.1000000000004</v>
      </c>
      <c r="CZ15">
        <f ca="1">INDEX(CBO_quarterly!$B:$XT,MATCH(Calculations_forecast!CZ$9,CBO_quarterly!$B:$B,0),MATCH(Calculations_forecast!$B15,CBO_quarterly!$B$1:$XT$1,0))</f>
        <v>1585.1000000000004</v>
      </c>
      <c r="DA15">
        <f ca="1">INDEX(CBO_quarterly!$B:$XT,MATCH(Calculations_forecast!DA$9,CBO_quarterly!$B:$B,0),MATCH(Calculations_forecast!$B15,CBO_quarterly!$B$1:$XT$1,0))</f>
        <v>1585.1000000000004</v>
      </c>
      <c r="DB15">
        <f ca="1">INDEX(CBO_quarterly!$B:$XT,MATCH(Calculations_forecast!DB$9,CBO_quarterly!$B:$B,0),MATCH(Calculations_forecast!$B15,CBO_quarterly!$B$1:$XT$1,0))</f>
        <v>1585.1000000000004</v>
      </c>
      <c r="DC15">
        <f ca="1">INDEX(CBO_quarterly!$B:$XT,MATCH(Calculations_forecast!DC$9,CBO_quarterly!$B:$B,0),MATCH(Calculations_forecast!$B15,CBO_quarterly!$B$1:$XT$1,0))</f>
        <v>1585.1000000000004</v>
      </c>
      <c r="DD15">
        <f ca="1">INDEX(CBO_quarterly!$B:$XT,MATCH(Calculations_forecast!DD$9,CBO_quarterly!$B:$B,0),MATCH(Calculations_forecast!$B15,CBO_quarterly!$B$1:$XT$1,0))</f>
        <v>1585.1000000000004</v>
      </c>
      <c r="DE15">
        <f ca="1">INDEX(CBO_quarterly!$B:$XT,MATCH(Calculations_forecast!DE$9,CBO_quarterly!$B:$B,0),MATCH(Calculations_forecast!$B15,CBO_quarterly!$B$1:$XT$1,0))</f>
        <v>1585.1000000000004</v>
      </c>
      <c r="DF15">
        <f ca="1">INDEX(CBO_quarterly!$B:$XT,MATCH(Calculations_forecast!DF$9,CBO_quarterly!$B:$B,0),MATCH(Calculations_forecast!$B15,CBO_quarterly!$B$1:$XT$1,0))</f>
        <v>1585.1000000000004</v>
      </c>
      <c r="DG15">
        <f ca="1">INDEX(CBO_quarterly!$B:$XT,MATCH(Calculations_forecast!DG$9,CBO_quarterly!$B:$B,0),MATCH(Calculations_forecast!$B15,CBO_quarterly!$B$1:$XT$1,0))</f>
        <v>1585.1000000000004</v>
      </c>
      <c r="DH15">
        <f ca="1">INDEX(CBO_quarterly!$B:$XT,MATCH(Calculations_forecast!DH$9,CBO_quarterly!$B:$B,0),MATCH(Calculations_forecast!$B15,CBO_quarterly!$B$1:$XT$1,0))</f>
        <v>1585.1000000000004</v>
      </c>
      <c r="DI15">
        <f ca="1">INDEX(CBO_quarterly!$B:$XT,MATCH(Calculations_forecast!DI$9,CBO_quarterly!$B:$B,0),MATCH(Calculations_forecast!$B15,CBO_quarterly!$B$1:$XT$1,0))</f>
        <v>1585.1000000000004</v>
      </c>
      <c r="DJ15">
        <f ca="1">INDEX(CBO_quarterly!$B:$XT,MATCH(Calculations_forecast!DJ$9,CBO_quarterly!$B:$B,0),MATCH(Calculations_forecast!$B15,CBO_quarterly!$B$1:$XT$1,0))</f>
        <v>1585.1000000000004</v>
      </c>
      <c r="DK15">
        <f ca="1">INDEX(CBO_quarterly!$B:$XT,MATCH(Calculations_forecast!DK$9,CBO_quarterly!$B:$B,0),MATCH(Calculations_forecast!$B15,CBO_quarterly!$B$1:$XT$1,0))</f>
        <v>1585.1000000000004</v>
      </c>
      <c r="DL15">
        <f ca="1">INDEX(CBO_quarterly!$B:$XT,MATCH(Calculations_forecast!DL$9,CBO_quarterly!$B:$B,0),MATCH(Calculations_forecast!$B15,CBO_quarterly!$B$1:$XT$1,0))</f>
        <v>1585.1000000000004</v>
      </c>
      <c r="DM15">
        <f ca="1">INDEX(CBO_quarterly!$B:$XT,MATCH(Calculations_forecast!DM$9,CBO_quarterly!$B:$B,0),MATCH(Calculations_forecast!$B15,CBO_quarterly!$B$1:$XT$1,0))</f>
        <v>1585.1000000000004</v>
      </c>
      <c r="DN15">
        <f ca="1">INDEX(CBO_quarterly!$B:$XT,MATCH(Calculations_forecast!DN$9,CBO_quarterly!$B:$B,0),MATCH(Calculations_forecast!$B15,CBO_quarterly!$B$1:$XT$1,0))</f>
        <v>1585.1000000000004</v>
      </c>
      <c r="DO15">
        <f ca="1">INDEX(CBO_quarterly!$B:$XT,MATCH(Calculations_forecast!DO$9,CBO_quarterly!$B:$B,0),MATCH(Calculations_forecast!$B15,CBO_quarterly!$B$1:$XT$1,0))</f>
        <v>1585.1000000000004</v>
      </c>
      <c r="DP15">
        <f ca="1">INDEX(CBO_quarterly!$B:$XT,MATCH(Calculations_forecast!DP$9,CBO_quarterly!$B:$B,0),MATCH(Calculations_forecast!$B15,CBO_quarterly!$B$1:$XT$1,0))</f>
        <v>1585.1000000000004</v>
      </c>
      <c r="DQ15">
        <f ca="1">INDEX(CBO_quarterly!$B:$XT,MATCH(Calculations_forecast!DQ$9,CBO_quarterly!$B:$B,0),MATCH(Calculations_forecast!$B15,CBO_quarterly!$B$1:$XT$1,0))</f>
        <v>1585.1000000000001</v>
      </c>
      <c r="DR15">
        <f ca="1">INDEX(CBO_quarterly!$B:$XT,MATCH(Calculations_forecast!DR$9,CBO_quarterly!$B:$B,0),MATCH(Calculations_forecast!$B15,CBO_quarterly!$B$1:$XT$1,0))</f>
        <v>1585.1000000000004</v>
      </c>
      <c r="DS15">
        <f ca="1">INDEX(CBO_quarterly!$B:$XT,MATCH(Calculations_forecast!DS$9,CBO_quarterly!$B:$B,0),MATCH(Calculations_forecast!$B15,CBO_quarterly!$B$1:$XT$1,0))</f>
        <v>1585.1000000000006</v>
      </c>
      <c r="DT15">
        <f ca="1">INDEX(CBO_quarterly!$B:$XT,MATCH(Calculations_forecast!DT$9,CBO_quarterly!$B:$B,0),MATCH(Calculations_forecast!$B15,CBO_quarterly!$B$1:$XT$1,0))</f>
        <v>1585.1</v>
      </c>
      <c r="DU15">
        <f ca="1">INDEX(CBO_quarterly!$B:$XT,MATCH(Calculations_forecast!DU$9,CBO_quarterly!$B:$B,0),MATCH(Calculations_forecast!$B15,CBO_quarterly!$B$1:$XT$1,0))</f>
        <v>1585.0999999999992</v>
      </c>
      <c r="DV15">
        <f ca="1">INDEX(CBO_quarterly!$B:$XT,MATCH(Calculations_forecast!DV$9,CBO_quarterly!$B:$B,0),MATCH(Calculations_forecast!$B15,CBO_quarterly!$B$1:$XT$1,0))</f>
        <v>1585.100000000001</v>
      </c>
      <c r="DW15">
        <f ca="1">INDEX(CBO_quarterly!$B:$XT,MATCH(Calculations_forecast!DW$9,CBO_quarterly!$B:$B,0),MATCH(Calculations_forecast!$B15,CBO_quarterly!$B$1:$XT$1,0))</f>
        <v>1585.100000000002</v>
      </c>
      <c r="DX15">
        <f ca="1">INDEX(CBO_quarterly!$B:$XT,MATCH(Calculations_forecast!DX$9,CBO_quarterly!$B:$B,0),MATCH(Calculations_forecast!$B15,CBO_quarterly!$B$1:$XT$1,0))</f>
        <v>1585.0999999999972</v>
      </c>
      <c r="DY15">
        <f ca="1">INDEX(CBO_quarterly!$B:$XT,MATCH(Calculations_forecast!DY$9,CBO_quarterly!$B:$B,0),MATCH(Calculations_forecast!$B15,CBO_quarterly!$B$1:$XT$1,0))</f>
        <v>1585.0999999999967</v>
      </c>
      <c r="DZ15">
        <f ca="1">INDEX(CBO_quarterly!$B:$XT,MATCH(Calculations_forecast!DZ$9,CBO_quarterly!$B:$B,0),MATCH(Calculations_forecast!$B15,CBO_quarterly!$B$1:$XT$1,0))</f>
        <v>1585.1000000000085</v>
      </c>
      <c r="EA15">
        <f ca="1">INDEX(CBO_quarterly!$B:$XT,MATCH(Calculations_forecast!EA$9,CBO_quarterly!$B:$B,0),MATCH(Calculations_forecast!$B15,CBO_quarterly!$B$1:$XT$1,0))</f>
        <v>1585.1000000000049</v>
      </c>
      <c r="EB15">
        <f ca="1">INDEX(CBO_quarterly!$B:$XT,MATCH(Calculations_forecast!EB$9,CBO_quarterly!$B:$B,0),MATCH(Calculations_forecast!$B15,CBO_quarterly!$B$1:$XT$1,0))</f>
        <v>1585.099999999979</v>
      </c>
      <c r="EC15">
        <f ca="1">INDEX(CBO_quarterly!$B:$XT,MATCH(Calculations_forecast!EC$9,CBO_quarterly!$B:$B,0),MATCH(Calculations_forecast!$B15,CBO_quarterly!$B$1:$XT$1,0))</f>
        <v>1585.0999999999951</v>
      </c>
      <c r="ED15">
        <f ca="1">INDEX(CBO_quarterly!$B:$XT,MATCH(Calculations_forecast!ED$9,CBO_quarterly!$B:$B,0),MATCH(Calculations_forecast!$B15,CBO_quarterly!$B$1:$XT$1,0))</f>
        <v>1585.1000000000547</v>
      </c>
      <c r="EE15">
        <f ca="1">INDEX(CBO_quarterly!$B:$XT,MATCH(Calculations_forecast!EE$9,CBO_quarterly!$B:$B,0),MATCH(Calculations_forecast!$B15,CBO_quarterly!$B$1:$XT$1,0))</f>
        <v>1585.0999999999904</v>
      </c>
      <c r="EF15">
        <f ca="1">INDEX(CBO_quarterly!$B:$XT,MATCH(Calculations_forecast!EF$9,CBO_quarterly!$B:$B,0),MATCH(Calculations_forecast!$B15,CBO_quarterly!$B$1:$XT$1,0))</f>
        <v>1585.0999999998762</v>
      </c>
      <c r="EG15">
        <f ca="1">INDEX(CBO_quarterly!$B:$XT,MATCH(Calculations_forecast!EG$9,CBO_quarterly!$B:$B,0),MATCH(Calculations_forecast!$B15,CBO_quarterly!$B$1:$XT$1,0))</f>
        <v>1585.1000000000597</v>
      </c>
      <c r="EH15">
        <f ca="1">INDEX(CBO_quarterly!$B:$XT,MATCH(Calculations_forecast!EH$9,CBO_quarterly!$B:$B,0),MATCH(Calculations_forecast!$B15,CBO_quarterly!$B$1:$XT$1,0))</f>
        <v>1585.1000000002921</v>
      </c>
      <c r="EI15">
        <f ca="1">INDEX(CBO_quarterly!$B:$XT,MATCH(Calculations_forecast!EI$9,CBO_quarterly!$B:$B,0),MATCH(Calculations_forecast!$B15,CBO_quarterly!$B$1:$XT$1,0))</f>
        <v>1585.0999999997334</v>
      </c>
      <c r="EJ15">
        <f ca="1">INDEX(CBO_quarterly!$B:$XT,MATCH(Calculations_forecast!EJ$9,CBO_quarterly!$B:$B,0),MATCH(Calculations_forecast!$B15,CBO_quarterly!$B$1:$XT$1,0))</f>
        <v>1585.0999999994201</v>
      </c>
      <c r="EK15">
        <f ca="1">INDEX(CBO_quarterly!$B:$XT,MATCH(Calculations_forecast!EK$9,CBO_quarterly!$B:$B,0),MATCH(Calculations_forecast!$B15,CBO_quarterly!$B$1:$XT$1,0))</f>
        <v>1585.1000000007934</v>
      </c>
      <c r="EL15">
        <f ca="1">INDEX(CBO_quarterly!$B:$XT,MATCH(Calculations_forecast!EL$9,CBO_quarterly!$B:$B,0),MATCH(Calculations_forecast!$B15,CBO_quarterly!$B$1:$XT$1,0))</f>
        <v>1585.100000001222</v>
      </c>
      <c r="EM15">
        <f ca="1">INDEX(CBO_quarterly!$B:$XT,MATCH(Calculations_forecast!EM$9,CBO_quarterly!$B:$B,0),MATCH(Calculations_forecast!$B15,CBO_quarterly!$B$1:$XT$1,0))</f>
        <v>1585.0999999974979</v>
      </c>
      <c r="EN15">
        <f ca="1">INDEX(CBO_quarterly!$B:$XT,MATCH(Calculations_forecast!EN$9,CBO_quarterly!$B:$B,0),MATCH(Calculations_forecast!$B15,CBO_quarterly!$B$1:$XT$1,0))</f>
        <v>1585.0999999981668</v>
      </c>
      <c r="EO15">
        <f ca="1">INDEX(CBO_quarterly!$B:$XT,MATCH(Calculations_forecast!EO$9,CBO_quarterly!$B:$B,0),MATCH(Calculations_forecast!$B15,CBO_quarterly!$B$1:$XT$1,0))</f>
        <v>1585.100000006287</v>
      </c>
      <c r="EP15">
        <f ca="1">INDEX(CBO_quarterly!$B:$XT,MATCH(Calculations_forecast!EP$9,CBO_quarterly!$B:$B,0),MATCH(Calculations_forecast!$B15,CBO_quarterly!$B$1:$XT$1,0))</f>
        <v>1585.1000000029364</v>
      </c>
      <c r="EQ15">
        <f ca="1">INDEX(CBO_quarterly!$B:$XT,MATCH(Calculations_forecast!EQ$9,CBO_quarterly!$B:$B,0),MATCH(Calculations_forecast!$B15,CBO_quarterly!$B$1:$XT$1,0))</f>
        <v>1585.099999982602</v>
      </c>
      <c r="ER15">
        <f ca="1">INDEX(CBO_quarterly!$B:$XT,MATCH(Calculations_forecast!ER$9,CBO_quarterly!$B:$B,0),MATCH(Calculations_forecast!$B15,CBO_quarterly!$B$1:$XT$1,0))</f>
        <v>1585.1000000008421</v>
      </c>
      <c r="ES15">
        <f ca="1">INDEX(CBO_quarterly!$B:$XT,MATCH(Calculations_forecast!ES$9,CBO_quarterly!$B:$B,0),MATCH(Calculations_forecast!$B15,CBO_quarterly!$B$1:$XT$1,0))</f>
        <v>1585.1000000387676</v>
      </c>
      <c r="ET15">
        <f ca="1">INDEX(CBO_quarterly!$B:$XT,MATCH(Calculations_forecast!ET$9,CBO_quarterly!$B:$B,0),MATCH(Calculations_forecast!$B15,CBO_quarterly!$B$1:$XT$1,0))</f>
        <v>1585.0999999895341</v>
      </c>
      <c r="EU15">
        <f ca="1">INDEX(CBO_quarterly!$B:$XT,MATCH(Calculations_forecast!EU$9,CBO_quarterly!$B:$B,0),MATCH(Calculations_forecast!$B15,CBO_quarterly!$B$1:$XT$1,0))</f>
        <v>1585.0999999012636</v>
      </c>
      <c r="EV15">
        <f ca="1">INDEX(CBO_quarterly!$B:$XT,MATCH(Calculations_forecast!EV$9,CBO_quarterly!$B:$B,0),MATCH(Calculations_forecast!$B15,CBO_quarterly!$B$1:$XT$1,0))</f>
        <v>1585.1000000738027</v>
      </c>
      <c r="EW15">
        <f ca="1">INDEX(CBO_quarterly!$B:$XT,MATCH(Calculations_forecast!EW$9,CBO_quarterly!$B:$B,0),MATCH(Calculations_forecast!$B15,CBO_quarterly!$B$1:$XT$1,0))</f>
        <v>1585.1000001904699</v>
      </c>
      <c r="EX15">
        <f ca="1">INDEX(CBO_quarterly!$B:$XT,MATCH(Calculations_forecast!EX$9,CBO_quarterly!$B:$B,0),MATCH(Calculations_forecast!$B15,CBO_quarterly!$B$1:$XT$1,0))</f>
        <v>1585.0999997926001</v>
      </c>
      <c r="EY15">
        <f ca="1">INDEX(CBO_quarterly!$B:$XT,MATCH(Calculations_forecast!EY$9,CBO_quarterly!$B:$B,0),MATCH(Calculations_forecast!$B15,CBO_quarterly!$B$1:$XT$1,0))</f>
        <v>1585.0999995481818</v>
      </c>
      <c r="EZ15">
        <f ca="1">INDEX(CBO_quarterly!$B:$XT,MATCH(Calculations_forecast!EZ$9,CBO_quarterly!$B:$B,0),MATCH(Calculations_forecast!$B15,CBO_quarterly!$B$1:$XT$1,0))</f>
        <v>1585.1000007639591</v>
      </c>
      <c r="FA15">
        <f ca="1">INDEX(CBO_quarterly!$B:$XT,MATCH(Calculations_forecast!FA$9,CBO_quarterly!$B:$B,0),MATCH(Calculations_forecast!$B15,CBO_quarterly!$B$1:$XT$1,0))</f>
        <v>1585.1000006571398</v>
      </c>
      <c r="FB15">
        <f ca="1">INDEX(CBO_quarterly!$B:$XT,MATCH(Calculations_forecast!FB$9,CBO_quarterly!$B:$B,0),MATCH(Calculations_forecast!$B15,CBO_quarterly!$B$1:$XT$1,0))</f>
        <v>1585.0999982011194</v>
      </c>
      <c r="FC15">
        <f ca="1">INDEX(CBO_quarterly!$B:$XT,MATCH(Calculations_forecast!FC$9,CBO_quarterly!$B:$B,0),MATCH(Calculations_forecast!$B15,CBO_quarterly!$B$1:$XT$1,0))</f>
        <v>1585.0999985705084</v>
      </c>
      <c r="FD15">
        <f ca="1">INDEX(CBO_quarterly!$B:$XT,MATCH(Calculations_forecast!FD$9,CBO_quarterly!$B:$B,0),MATCH(Calculations_forecast!$B15,CBO_quarterly!$B$1:$XT$1,0))</f>
        <v>1585.1000056270684</v>
      </c>
      <c r="FE15">
        <f ca="1">INDEX(CBO_quarterly!$B:$XT,MATCH(Calculations_forecast!FE$9,CBO_quarterly!$B:$B,0),MATCH(Calculations_forecast!$B15,CBO_quarterly!$B$1:$XT$1,0))</f>
        <v>1585.1000002298629</v>
      </c>
      <c r="FF15">
        <f ca="1">INDEX(CBO_quarterly!$B:$XT,MATCH(Calculations_forecast!FF$9,CBO_quarterly!$B:$B,0),MATCH(Calculations_forecast!$B15,CBO_quarterly!$B$1:$XT$1,0))</f>
        <v>1585.0999883770378</v>
      </c>
      <c r="FG15">
        <f ca="1">INDEX(CBO_quarterly!$B:$XT,MATCH(Calculations_forecast!FG$9,CBO_quarterly!$B:$B,0),MATCH(Calculations_forecast!$B15,CBO_quarterly!$B$1:$XT$1,0))</f>
        <v>1585.1000000480649</v>
      </c>
      <c r="FH15">
        <f ca="1">INDEX(CBO_quarterly!$B:$XT,MATCH(Calculations_forecast!FH$9,CBO_quarterly!$B:$B,0),MATCH(Calculations_forecast!$B15,CBO_quarterly!$B$1:$XT$1,0))</f>
        <v>1585.1000338533074</v>
      </c>
      <c r="FI15">
        <f ca="1">INDEX(CBO_quarterly!$B:$XT,MATCH(Calculations_forecast!FI$9,CBO_quarterly!$B:$B,0),MATCH(Calculations_forecast!$B15,CBO_quarterly!$B$1:$XT$1,0))</f>
        <v>1585.0999786410409</v>
      </c>
      <c r="FJ15">
        <f ca="1">INDEX(CBO_quarterly!$B:$XT,MATCH(Calculations_forecast!FJ$9,CBO_quarterly!$B:$B,0),MATCH(Calculations_forecast!$B15,CBO_quarterly!$B$1:$XT$1,0))</f>
        <v>1585.0999409657379</v>
      </c>
      <c r="FK15">
        <f ca="1">INDEX(CBO_quarterly!$B:$XT,MATCH(Calculations_forecast!FK$9,CBO_quarterly!$B:$B,0),MATCH(Calculations_forecast!$B15,CBO_quarterly!$B$1:$XT$1,0))</f>
        <v>1585.1000467321733</v>
      </c>
      <c r="FL15">
        <f ca="1">INDEX(CBO_quarterly!$B:$XT,MATCH(Calculations_forecast!FL$9,CBO_quarterly!$B:$B,0),MATCH(Calculations_forecast!$B15,CBO_quarterly!$B$1:$XT$1,0))</f>
        <v>1585.1001690742767</v>
      </c>
      <c r="FM15">
        <f ca="1">INDEX(CBO_quarterly!$B:$XT,MATCH(Calculations_forecast!FM$9,CBO_quarterly!$B:$B,0),MATCH(Calculations_forecast!$B15,CBO_quarterly!$B$1:$XT$1,0))</f>
        <v>1585.0997577919761</v>
      </c>
      <c r="FN15">
        <f ca="1">INDEX(CBO_quarterly!$B:$XT,MATCH(Calculations_forecast!FN$9,CBO_quarterly!$B:$B,0),MATCH(Calculations_forecast!$B15,CBO_quarterly!$B$1:$XT$1,0))</f>
        <v>1585.0997902645256</v>
      </c>
      <c r="FO15">
        <f ca="1">INDEX(CBO_quarterly!$B:$XT,MATCH(Calculations_forecast!FO$9,CBO_quarterly!$B:$B,0),MATCH(Calculations_forecast!$B15,CBO_quarterly!$B$1:$XT$1,0))</f>
        <v>1585.1004697979142</v>
      </c>
      <c r="FP15">
        <f ca="1">INDEX(CBO_quarterly!$B:$XT,MATCH(Calculations_forecast!FP$9,CBO_quarterly!$B:$B,0),MATCH(Calculations_forecast!$B15,CBO_quarterly!$B$1:$XT$1,0))</f>
        <v>1585.1006584426905</v>
      </c>
      <c r="FQ15">
        <f ca="1">INDEX(CBO_quarterly!$B:$XT,MATCH(Calculations_forecast!FQ$9,CBO_quarterly!$B:$B,0),MATCH(Calculations_forecast!$B15,CBO_quarterly!$B$1:$XT$1,0))</f>
        <v>1585.0981126627739</v>
      </c>
      <c r="FR15">
        <f ca="1">INDEX(CBO_quarterly!$B:$XT,MATCH(Calculations_forecast!FR$9,CBO_quarterly!$B:$B,0),MATCH(Calculations_forecast!$B15,CBO_quarterly!$B$1:$XT$1,0))</f>
        <v>1585.0999201547238</v>
      </c>
      <c r="FS15">
        <f ca="1">INDEX(CBO_quarterly!$B:$XT,MATCH(Calculations_forecast!FS$9,CBO_quarterly!$B:$B,0),MATCH(Calculations_forecast!$B15,CBO_quarterly!$B$1:$XT$1,0))</f>
        <v>1585.1031879314687</v>
      </c>
      <c r="FT15">
        <f ca="1">INDEX(CBO_quarterly!$B:$XT,MATCH(Calculations_forecast!FT$9,CBO_quarterly!$B:$B,0),MATCH(Calculations_forecast!$B15,CBO_quarterly!$B$1:$XT$1,0))</f>
        <v>1585.1014130217955</v>
      </c>
      <c r="FU15">
        <f ca="1">INDEX(CBO_quarterly!$B:$XT,MATCH(Calculations_forecast!FU$9,CBO_quarterly!$B:$B,0),MATCH(Calculations_forecast!$B15,CBO_quarterly!$B$1:$XT$1,0))</f>
        <v>1585.0879295431077</v>
      </c>
      <c r="FV15">
        <f ca="1">INDEX(CBO_quarterly!$B:$XT,MATCH(Calculations_forecast!FV$9,CBO_quarterly!$B:$B,0),MATCH(Calculations_forecast!$B15,CBO_quarterly!$B$1:$XT$1,0))</f>
        <v>1585.1071501225233</v>
      </c>
      <c r="FW15">
        <f ca="1">INDEX(CBO_quarterly!$B:$XT,MATCH(Calculations_forecast!FW$9,CBO_quarterly!$B:$B,0),MATCH(Calculations_forecast!$B15,CBO_quarterly!$B$1:$XT$1,0))</f>
        <v>1585.1162590384483</v>
      </c>
      <c r="FX15">
        <f ca="1">INDEX(CBO_quarterly!$B:$XT,MATCH(Calculations_forecast!FX$9,CBO_quarterly!$B:$B,0),MATCH(Calculations_forecast!$B15,CBO_quarterly!$B$1:$XT$1,0))</f>
        <v>1585.0943133831024</v>
      </c>
      <c r="FY15">
        <f ca="1">INDEX(CBO_quarterly!$B:$XT,MATCH(Calculations_forecast!FY$9,CBO_quarterly!$B:$B,0),MATCH(Calculations_forecast!$B15,CBO_quarterly!$B$1:$XT$1,0))</f>
        <v>1585.0339956283569</v>
      </c>
      <c r="FZ15">
        <f ca="1">INDEX(CBO_quarterly!$B:$XT,MATCH(Calculations_forecast!FZ$9,CBO_quarterly!$B:$B,0),MATCH(Calculations_forecast!$B15,CBO_quarterly!$B$1:$XT$1,0))</f>
        <v>1585.1840324401855</v>
      </c>
      <c r="GA15">
        <f ca="1">INDEX(CBO_quarterly!$B:$XT,MATCH(Calculations_forecast!GA$9,CBO_quarterly!$B:$B,0),MATCH(Calculations_forecast!$B15,CBO_quarterly!$B$1:$XT$1,0))</f>
        <v>1585.1526947021484</v>
      </c>
      <c r="GB15">
        <f ca="1">INDEX(CBO_quarterly!$B:$XT,MATCH(Calculations_forecast!GB$9,CBO_quarterly!$B:$B,0),MATCH(Calculations_forecast!$B15,CBO_quarterly!$B$1:$XT$1,0))</f>
        <v>1585.0065307617188</v>
      </c>
      <c r="GC15">
        <f ca="1">INDEX(CBO_quarterly!$B:$XT,MATCH(Calculations_forecast!GC$9,CBO_quarterly!$B:$B,0),MATCH(Calculations_forecast!$B15,CBO_quarterly!$B$1:$XT$1,0))</f>
        <v>1584.792724609375</v>
      </c>
      <c r="GD15">
        <f ca="1">INDEX(CBO_quarterly!$B:$XT,MATCH(Calculations_forecast!GD$9,CBO_quarterly!$B:$B,0),MATCH(Calculations_forecast!$B15,CBO_quarterly!$B$1:$XT$1,0))</f>
        <v>1585.7841796875</v>
      </c>
      <c r="GE15">
        <f ca="1">INDEX(CBO_quarterly!$B:$XT,MATCH(Calculations_forecast!GE$9,CBO_quarterly!$B:$B,0),MATCH(Calculations_forecast!$B15,CBO_quarterly!$B$1:$XT$1,0))</f>
        <v>1585.02734375</v>
      </c>
      <c r="GF15">
        <f ca="1">INDEX(CBO_quarterly!$B:$XT,MATCH(Calculations_forecast!GF$9,CBO_quarterly!$B:$B,0),MATCH(Calculations_forecast!$B15,CBO_quarterly!$B$1:$XT$1,0))</f>
        <v>1584.421875</v>
      </c>
      <c r="GG15">
        <f ca="1">INDEX(CBO_quarterly!$B:$XT,MATCH(Calculations_forecast!GG$9,CBO_quarterly!$B:$B,0),MATCH(Calculations_forecast!$B15,CBO_quarterly!$B$1:$XT$1,0))</f>
        <v>1583.9375</v>
      </c>
      <c r="GH15">
        <f ca="1">INDEX(CBO_quarterly!$B:$XT,MATCH(Calculations_forecast!GH$9,CBO_quarterly!$B:$B,0),MATCH(Calculations_forecast!$B15,CBO_quarterly!$B$1:$XT$1,0))</f>
        <v>1589.75</v>
      </c>
      <c r="GI15">
        <f ca="1">INDEX(CBO_quarterly!$B:$XT,MATCH(Calculations_forecast!GI$9,CBO_quarterly!$B:$B,0),MATCH(Calculations_forecast!$B15,CBO_quarterly!$B$1:$XT$1,0))</f>
        <v>1582</v>
      </c>
      <c r="GJ15">
        <f ca="1">INDEX(CBO_quarterly!$B:$XT,MATCH(Calculations_forecast!GJ$9,CBO_quarterly!$B:$B,0),MATCH(Calculations_forecast!$B15,CBO_quarterly!$B$1:$XT$1,0))</f>
        <v>1582</v>
      </c>
      <c r="GK15">
        <f ca="1">INDEX(CBO_quarterly!$B:$XT,MATCH(Calculations_forecast!GK$9,CBO_quarterly!$B:$B,0),MATCH(Calculations_forecast!$B15,CBO_quarterly!$B$1:$XT$1,0))</f>
        <v>1582</v>
      </c>
      <c r="GL15">
        <f ca="1">INDEX(CBO_quarterly!$B:$XT,MATCH(Calculations_forecast!GL$9,CBO_quarterly!$B:$B,0),MATCH(Calculations_forecast!$B15,CBO_quarterly!$B$1:$XT$1,0))</f>
        <v>1613</v>
      </c>
      <c r="GM15">
        <f ca="1">INDEX(CBO_quarterly!$B:$XT,MATCH(Calculations_forecast!GM$9,CBO_quarterly!$B:$B,0),MATCH(Calculations_forecast!$B15,CBO_quarterly!$B$1:$XT$1,0))</f>
        <v>1613</v>
      </c>
      <c r="GN15">
        <f ca="1">INDEX(CBO_quarterly!$B:$XT,MATCH(Calculations_forecast!GN$9,CBO_quarterly!$B:$B,0),MATCH(Calculations_forecast!$B15,CBO_quarterly!$B$1:$XT$1,0))</f>
        <v>1613</v>
      </c>
      <c r="GO15">
        <f ca="1">INDEX(CBO_quarterly!$B:$XT,MATCH(Calculations_forecast!GO$9,CBO_quarterly!$B:$B,0),MATCH(Calculations_forecast!$B15,CBO_quarterly!$B$1:$XT$1,0))</f>
        <v>1613</v>
      </c>
      <c r="GP15">
        <f ca="1">INDEX(CBO_quarterly!$B:$XT,MATCH(Calculations_forecast!GP$9,CBO_quarterly!$B:$B,0),MATCH(Calculations_forecast!$B15,CBO_quarterly!$B$1:$XT$1,0))</f>
        <v>1701</v>
      </c>
      <c r="GQ15">
        <f ca="1">INDEX(CBO_quarterly!$B:$XT,MATCH(Calculations_forecast!GQ$9,CBO_quarterly!$B:$B,0),MATCH(Calculations_forecast!$B15,CBO_quarterly!$B$1:$XT$1,0))</f>
        <v>1701</v>
      </c>
      <c r="GR15">
        <f ca="1">INDEX(CBO_quarterly!$B:$XT,MATCH(Calculations_forecast!GR$9,CBO_quarterly!$B:$B,0),MATCH(Calculations_forecast!$B15,CBO_quarterly!$B$1:$XT$1,0))</f>
        <v>1701</v>
      </c>
      <c r="GS15">
        <f ca="1">INDEX(CBO_quarterly!$B:$XT,MATCH(Calculations_forecast!GS$9,CBO_quarterly!$B:$B,0),MATCH(Calculations_forecast!$B15,CBO_quarterly!$B$1:$XT$1,0))</f>
        <v>1701</v>
      </c>
      <c r="GT15">
        <f ca="1">INDEX(CBO_quarterly!$B:$XT,MATCH(Calculations_forecast!GT$9,CBO_quarterly!$B:$B,0),MATCH(Calculations_forecast!$B15,CBO_quarterly!$B$1:$XT$1,0))</f>
        <v>1787</v>
      </c>
      <c r="GU15">
        <f ca="1">INDEX(CBO_quarterly!$B:$XT,MATCH(Calculations_forecast!GU$9,CBO_quarterly!$B:$B,0),MATCH(Calculations_forecast!$B15,CBO_quarterly!$B$1:$XT$1,0))</f>
        <v>1787</v>
      </c>
      <c r="GV15">
        <f ca="1">INDEX(CBO_quarterly!$B:$XT,MATCH(Calculations_forecast!GV$9,CBO_quarterly!$B:$B,0),MATCH(Calculations_forecast!$B15,CBO_quarterly!$B$1:$XT$1,0))</f>
        <v>1787</v>
      </c>
      <c r="GW15" s="81">
        <f ca="1">INDEX(CBO_quarterly!$B:$XT,MATCH(Calculations_forecast!GW$9,CBO_quarterly!$B:$B,0),MATCH(Calculations_forecast!$B15,CBO_quarterly!$B$1:$XT$1,0))</f>
        <v>1787</v>
      </c>
      <c r="GX15" s="81">
        <f ca="1">INDEX(CBO_quarterly!$B:$XT,MATCH(Calculations_forecast!GX$9,CBO_quarterly!$B:$B,0),MATCH(Calculations_forecast!$B15,CBO_quarterly!$B$1:$XT$1,0))</f>
        <v>1851</v>
      </c>
      <c r="GY15" s="81">
        <f ca="1">INDEX(CBO_quarterly!$B:$XT,MATCH(Calculations_forecast!GY$9,CBO_quarterly!$B:$B,0),MATCH(Calculations_forecast!$B15,CBO_quarterly!$B$1:$XT$1,0))</f>
        <v>1851</v>
      </c>
      <c r="GZ15" s="81">
        <f ca="1">INDEX(CBO_quarterly!$B:$XT,MATCH(Calculations_forecast!GZ$9,CBO_quarterly!$B:$B,0),MATCH(Calculations_forecast!$B15,CBO_quarterly!$B$1:$XT$1,0))</f>
        <v>1851</v>
      </c>
      <c r="HA15" s="81">
        <f ca="1">INDEX(CBO_quarterly!$B:$XT,MATCH(Calculations_forecast!HA$9,CBO_quarterly!$B:$B,0),MATCH(Calculations_forecast!$B15,CBO_quarterly!$B$1:$XT$1,0))</f>
        <v>1851</v>
      </c>
      <c r="HB15" s="81">
        <f ca="1">INDEX(CBO_quarterly!$B:$XT,MATCH(Calculations_forecast!HB$9,CBO_quarterly!$B:$B,0),MATCH(Calculations_forecast!$B15,CBO_quarterly!$B$1:$XT$1,0))</f>
        <v>1939</v>
      </c>
      <c r="HC15" s="81">
        <f ca="1">INDEX(CBO_quarterly!$B:$XT,MATCH(Calculations_forecast!HC$9,CBO_quarterly!$B:$B,0),MATCH(Calculations_forecast!$B15,CBO_quarterly!$B$1:$XT$1,0))</f>
        <v>1939</v>
      </c>
      <c r="HD15" s="81">
        <f ca="1">INDEX(CBO_quarterly!$B:$XT,MATCH(Calculations_forecast!HD$9,CBO_quarterly!$B:$B,0),MATCH(Calculations_forecast!$B15,CBO_quarterly!$B$1:$XT$1,0))</f>
        <v>1939</v>
      </c>
      <c r="HE15" s="81">
        <f ca="1">INDEX(CBO_quarterly!$B:$XT,MATCH(Calculations_forecast!HE$9,CBO_quarterly!$B:$B,0),MATCH(Calculations_forecast!$B15,CBO_quarterly!$B$1:$XT$1,0))</f>
        <v>1939</v>
      </c>
      <c r="HF15" s="81">
        <f ca="1">INDEX(CBO_quarterly!$B:$XT,MATCH(Calculations_forecast!HF$9,CBO_quarterly!$B:$B,0),MATCH(Calculations_forecast!$B15,CBO_quarterly!$B$1:$XT$1,0))</f>
        <v>2039</v>
      </c>
      <c r="HG15" s="81">
        <f ca="1">INDEX(CBO_quarterly!$B:$XT,MATCH(Calculations_forecast!HG$9,CBO_quarterly!$B:$B,0),MATCH(Calculations_forecast!$B15,CBO_quarterly!$B$1:$XT$1,0))</f>
        <v>2039</v>
      </c>
      <c r="HH15" s="81">
        <f ca="1">INDEX(CBO_quarterly!$B:$XT,MATCH(Calculations_forecast!HH$9,CBO_quarterly!$B:$B,0),MATCH(Calculations_forecast!$B15,CBO_quarterly!$B$1:$XT$1,0))</f>
        <v>2039</v>
      </c>
      <c r="HI15" s="81">
        <f ca="1">INDEX(CBO_quarterly!$B:$XT,MATCH(Calculations_forecast!HI$9,CBO_quarterly!$B:$B,0),MATCH(Calculations_forecast!$B15,CBO_quarterly!$B$1:$XT$1,0))</f>
        <v>2039</v>
      </c>
      <c r="HJ15" s="81">
        <f ca="1">INDEX(CBO_quarterly!$B:$XT,MATCH(Calculations_forecast!HJ$9,CBO_quarterly!$B:$B,0),MATCH(Calculations_forecast!$B15,CBO_quarterly!$B$1:$XT$1,0))</f>
        <v>2143</v>
      </c>
      <c r="HK15" s="81">
        <f ca="1">INDEX(CBO_quarterly!$B:$XT,MATCH(Calculations_forecast!HK$9,CBO_quarterly!$B:$B,0),MATCH(Calculations_forecast!$B15,CBO_quarterly!$B$1:$XT$1,0))</f>
        <v>2143</v>
      </c>
      <c r="HL15" s="81">
        <f ca="1">INDEX(CBO_quarterly!$B:$XT,MATCH(Calculations_forecast!HL$9,CBO_quarterly!$B:$B,0),MATCH(Calculations_forecast!$B15,CBO_quarterly!$B$1:$XT$1,0))</f>
        <v>2143</v>
      </c>
      <c r="HM15" s="81">
        <f ca="1">INDEX(CBO_quarterly!$B:$XT,MATCH(Calculations_forecast!HM$9,CBO_quarterly!$B:$B,0),MATCH(Calculations_forecast!$B15,CBO_quarterly!$B$1:$XT$1,0))</f>
        <v>2143</v>
      </c>
      <c r="HN15" s="81">
        <f ca="1">INDEX(CBO_quarterly!$B:$XT,MATCH(Calculations_forecast!HN$9,CBO_quarterly!$B:$B,0),MATCH(Calculations_forecast!$B15,CBO_quarterly!$B$1:$XT$1,0))</f>
        <v>2256</v>
      </c>
      <c r="HO15" s="81">
        <f ca="1">INDEX(CBO_quarterly!$B:$XT,MATCH(Calculations_forecast!HO$9,CBO_quarterly!$B:$B,0),MATCH(Calculations_forecast!$B15,CBO_quarterly!$B$1:$XT$1,0))</f>
        <v>2256</v>
      </c>
      <c r="HP15" s="81">
        <f ca="1">INDEX(CBO_quarterly!$B:$XT,MATCH(Calculations_forecast!HP$9,CBO_quarterly!$B:$B,0),MATCH(Calculations_forecast!$B15,CBO_quarterly!$B$1:$XT$1,0))</f>
        <v>2256</v>
      </c>
      <c r="HQ15" s="81">
        <f ca="1">INDEX(CBO_quarterly!$B:$XT,MATCH(Calculations_forecast!HQ$9,CBO_quarterly!$B:$B,0),MATCH(Calculations_forecast!$B15,CBO_quarterly!$B$1:$XT$1,0))</f>
        <v>2256</v>
      </c>
      <c r="HR15" s="81">
        <f ca="1">INDEX(CBO_quarterly!$B:$XT,MATCH(Calculations_forecast!HR$9,CBO_quarterly!$B:$B,0),MATCH(Calculations_forecast!$B15,CBO_quarterly!$B$1:$XT$1,0))</f>
        <v>2505</v>
      </c>
      <c r="HS15" s="81">
        <f ca="1">INDEX(CBO_quarterly!$B:$XT,MATCH(Calculations_forecast!HS$9,CBO_quarterly!$B:$B,0),MATCH(Calculations_forecast!$B15,CBO_quarterly!$B$1:$XT$1,0))</f>
        <v>2505</v>
      </c>
      <c r="HT15" s="81">
        <f ca="1">INDEX(CBO_quarterly!$B:$XT,MATCH(Calculations_forecast!HT$9,CBO_quarterly!$B:$B,0),MATCH(Calculations_forecast!$B15,CBO_quarterly!$B$1:$XT$1,0))</f>
        <v>2505</v>
      </c>
      <c r="HU15" s="81">
        <f ca="1">INDEX(CBO_quarterly!$B:$XT,MATCH(Calculations_forecast!HU$9,CBO_quarterly!$B:$B,0),MATCH(Calculations_forecast!$B15,CBO_quarterly!$B$1:$XT$1,0))</f>
        <v>2505</v>
      </c>
      <c r="HV15" s="81">
        <f ca="1">INDEX(CBO_quarterly!$B:$XT,MATCH(Calculations_forecast!HV$9,CBO_quarterly!$B:$B,0),MATCH(Calculations_forecast!$B15,CBO_quarterly!$B$1:$XT$1,0))</f>
        <v>2733</v>
      </c>
      <c r="HW15" s="81">
        <f ca="1">INDEX(CBO_quarterly!$B:$XT,MATCH(Calculations_forecast!HW$9,CBO_quarterly!$B:$B,0),MATCH(Calculations_forecast!$B15,CBO_quarterly!$B$1:$XT$1,0))</f>
        <v>2733</v>
      </c>
      <c r="HX15" s="81">
        <f ca="1">INDEX(CBO_quarterly!$B:$XT,MATCH(Calculations_forecast!HX$9,CBO_quarterly!$B:$B,0),MATCH(Calculations_forecast!$B15,CBO_quarterly!$B$1:$XT$1,0))</f>
        <v>2733</v>
      </c>
      <c r="HY15" s="81">
        <f ca="1">INDEX(CBO_quarterly!$B:$XT,MATCH(Calculations_forecast!HY$9,CBO_quarterly!$B:$B,0),MATCH(Calculations_forecast!$B15,CBO_quarterly!$B$1:$XT$1,0))</f>
        <v>2733</v>
      </c>
      <c r="HZ15" s="81">
        <f ca="1">INDEX(CBO_quarterly!$B:$XT,MATCH(Calculations_forecast!HZ$9,CBO_quarterly!$B:$B,0),MATCH(Calculations_forecast!$B15,CBO_quarterly!$B$1:$XT$1,0))</f>
        <v>2850</v>
      </c>
      <c r="IA15" s="81">
        <f ca="1">INDEX(CBO_quarterly!$B:$XT,MATCH(Calculations_forecast!IA$9,CBO_quarterly!$B:$B,0),MATCH(Calculations_forecast!$B15,CBO_quarterly!$B$1:$XT$1,0))</f>
        <v>2850</v>
      </c>
      <c r="IB15" s="81">
        <f ca="1">INDEX(CBO_quarterly!$B:$XT,MATCH(Calculations_forecast!IB$9,CBO_quarterly!$B:$B,0),MATCH(Calculations_forecast!$B15,CBO_quarterly!$B$1:$XT$1,0))</f>
        <v>2850</v>
      </c>
      <c r="IC15" s="81">
        <f ca="1">INDEX(CBO_quarterly!$B:$XT,MATCH(Calculations_forecast!IC$9,CBO_quarterly!$B:$B,0),MATCH(Calculations_forecast!$B15,CBO_quarterly!$B$1:$XT$1,0))</f>
        <v>2850</v>
      </c>
      <c r="ID15" s="81" t="e">
        <f ca="1">INDEX(CBO_quarterly!$B:$XT,MATCH(Calculations_forecast!ID$9,CBO_quarterly!$B:$B,0),MATCH(Calculations_forecast!$B15,CBO_quarterly!$B$1:$XT$1,0))</f>
        <v>#N/A</v>
      </c>
    </row>
    <row r="16" spans="1:238">
      <c r="A16" s="7" t="s">
        <v>178</v>
      </c>
      <c r="B16" s="8" t="s">
        <v>37</v>
      </c>
      <c r="C16">
        <f ca="1">INDEX(CBO_quarterly!$B:$XT,MATCH(Calculations_forecast!C$9,CBO_quarterly!$B:$B,0),MATCH(Calculations_forecast!$B16,CBO_quarterly!$B$1:$XT$1,0))</f>
        <v>83.7</v>
      </c>
      <c r="D16">
        <f ca="1">INDEX(CBO_quarterly!$B:$XT,MATCH(Calculations_forecast!D$9,CBO_quarterly!$B:$B,0),MATCH(Calculations_forecast!$B16,CBO_quarterly!$B$1:$XT$1,0))</f>
        <v>85.7</v>
      </c>
      <c r="E16">
        <f ca="1">INDEX(CBO_quarterly!$B:$XT,MATCH(Calculations_forecast!E$9,CBO_quarterly!$B:$B,0),MATCH(Calculations_forecast!$B16,CBO_quarterly!$B$1:$XT$1,0))</f>
        <v>87.8</v>
      </c>
      <c r="F16">
        <f ca="1">INDEX(CBO_quarterly!$B:$XT,MATCH(Calculations_forecast!F$9,CBO_quarterly!$B:$B,0),MATCH(Calculations_forecast!$B16,CBO_quarterly!$B$1:$XT$1,0))</f>
        <v>89.3</v>
      </c>
      <c r="G16">
        <f ca="1">INDEX(CBO_quarterly!$B:$XT,MATCH(Calculations_forecast!G$9,CBO_quarterly!$B:$B,0),MATCH(Calculations_forecast!$B16,CBO_quarterly!$B$1:$XT$1,0))</f>
        <v>92.9</v>
      </c>
      <c r="H16">
        <f ca="1">INDEX(CBO_quarterly!$B:$XT,MATCH(Calculations_forecast!H$9,CBO_quarterly!$B:$B,0),MATCH(Calculations_forecast!$B16,CBO_quarterly!$B$1:$XT$1,0))</f>
        <v>94.1</v>
      </c>
      <c r="I16">
        <f ca="1">INDEX(CBO_quarterly!$B:$XT,MATCH(Calculations_forecast!I$9,CBO_quarterly!$B:$B,0),MATCH(Calculations_forecast!$B16,CBO_quarterly!$B$1:$XT$1,0))</f>
        <v>97.2</v>
      </c>
      <c r="J16">
        <f ca="1">INDEX(CBO_quarterly!$B:$XT,MATCH(Calculations_forecast!J$9,CBO_quarterly!$B:$B,0),MATCH(Calculations_forecast!$B16,CBO_quarterly!$B$1:$XT$1,0))</f>
        <v>99.1</v>
      </c>
      <c r="K16">
        <f ca="1">INDEX(CBO_quarterly!$B:$XT,MATCH(Calculations_forecast!K$9,CBO_quarterly!$B:$B,0),MATCH(Calculations_forecast!$B16,CBO_quarterly!$B$1:$XT$1,0))</f>
        <v>98.5</v>
      </c>
      <c r="L16">
        <f ca="1">INDEX(CBO_quarterly!$B:$XT,MATCH(Calculations_forecast!L$9,CBO_quarterly!$B:$B,0),MATCH(Calculations_forecast!$B16,CBO_quarterly!$B$1:$XT$1,0))</f>
        <v>100.6</v>
      </c>
      <c r="M16">
        <f ca="1">INDEX(CBO_quarterly!$B:$XT,MATCH(Calculations_forecast!M$9,CBO_quarterly!$B:$B,0),MATCH(Calculations_forecast!$B16,CBO_quarterly!$B$1:$XT$1,0))</f>
        <v>101.7</v>
      </c>
      <c r="N16">
        <f ca="1">INDEX(CBO_quarterly!$B:$XT,MATCH(Calculations_forecast!N$9,CBO_quarterly!$B:$B,0),MATCH(Calculations_forecast!$B16,CBO_quarterly!$B$1:$XT$1,0))</f>
        <v>104.4</v>
      </c>
      <c r="O16">
        <f ca="1">INDEX(CBO_quarterly!$B:$XT,MATCH(Calculations_forecast!O$9,CBO_quarterly!$B:$B,0),MATCH(Calculations_forecast!$B16,CBO_quarterly!$B$1:$XT$1,0))</f>
        <v>108.7</v>
      </c>
      <c r="P16">
        <f ca="1">INDEX(CBO_quarterly!$B:$XT,MATCH(Calculations_forecast!P$9,CBO_quarterly!$B:$B,0),MATCH(Calculations_forecast!$B16,CBO_quarterly!$B$1:$XT$1,0))</f>
        <v>110.5</v>
      </c>
      <c r="Q16">
        <f ca="1">INDEX(CBO_quarterly!$B:$XT,MATCH(Calculations_forecast!Q$9,CBO_quarterly!$B:$B,0),MATCH(Calculations_forecast!$B16,CBO_quarterly!$B$1:$XT$1,0))</f>
        <v>113.7</v>
      </c>
      <c r="R16">
        <f ca="1">INDEX(CBO_quarterly!$B:$XT,MATCH(Calculations_forecast!R$9,CBO_quarterly!$B:$B,0),MATCH(Calculations_forecast!$B16,CBO_quarterly!$B$1:$XT$1,0))</f>
        <v>115.1</v>
      </c>
      <c r="S16">
        <f ca="1">INDEX(CBO_quarterly!$B:$XT,MATCH(Calculations_forecast!S$9,CBO_quarterly!$B:$B,0),MATCH(Calculations_forecast!$B16,CBO_quarterly!$B$1:$XT$1,0))</f>
        <v>117.3</v>
      </c>
      <c r="T16">
        <f ca="1">INDEX(CBO_quarterly!$B:$XT,MATCH(Calculations_forecast!T$9,CBO_quarterly!$B:$B,0),MATCH(Calculations_forecast!$B16,CBO_quarterly!$B$1:$XT$1,0))</f>
        <v>121.2</v>
      </c>
      <c r="U16">
        <f ca="1">INDEX(CBO_quarterly!$B:$XT,MATCH(Calculations_forecast!U$9,CBO_quarterly!$B:$B,0),MATCH(Calculations_forecast!$B16,CBO_quarterly!$B$1:$XT$1,0))</f>
        <v>123.9</v>
      </c>
      <c r="V16">
        <f ca="1">INDEX(CBO_quarterly!$B:$XT,MATCH(Calculations_forecast!V$9,CBO_quarterly!$B:$B,0),MATCH(Calculations_forecast!$B16,CBO_quarterly!$B$1:$XT$1,0))</f>
        <v>124.1</v>
      </c>
      <c r="W16">
        <f ca="1">INDEX(CBO_quarterly!$B:$XT,MATCH(Calculations_forecast!W$9,CBO_quarterly!$B:$B,0),MATCH(Calculations_forecast!$B16,CBO_quarterly!$B$1:$XT$1,0))</f>
        <v>124.6</v>
      </c>
      <c r="X16">
        <f ca="1">INDEX(CBO_quarterly!$B:$XT,MATCH(Calculations_forecast!X$9,CBO_quarterly!$B:$B,0),MATCH(Calculations_forecast!$B16,CBO_quarterly!$B$1:$XT$1,0))</f>
        <v>128.69999999999999</v>
      </c>
      <c r="Y16">
        <f ca="1">INDEX(CBO_quarterly!$B:$XT,MATCH(Calculations_forecast!Y$9,CBO_quarterly!$B:$B,0),MATCH(Calculations_forecast!$B16,CBO_quarterly!$B$1:$XT$1,0))</f>
        <v>133.6</v>
      </c>
      <c r="Z16">
        <f ca="1">INDEX(CBO_quarterly!$B:$XT,MATCH(Calculations_forecast!Z$9,CBO_quarterly!$B:$B,0),MATCH(Calculations_forecast!$B16,CBO_quarterly!$B$1:$XT$1,0))</f>
        <v>136.19999999999999</v>
      </c>
      <c r="AA16">
        <f ca="1">INDEX(CBO_quarterly!$B:$XT,MATCH(Calculations_forecast!AA$9,CBO_quarterly!$B:$B,0),MATCH(Calculations_forecast!$B16,CBO_quarterly!$B$1:$XT$1,0))</f>
        <v>136.5</v>
      </c>
      <c r="AB16">
        <f ca="1">INDEX(CBO_quarterly!$B:$XT,MATCH(Calculations_forecast!AB$9,CBO_quarterly!$B:$B,0),MATCH(Calculations_forecast!$B16,CBO_quarterly!$B$1:$XT$1,0))</f>
        <v>140</v>
      </c>
      <c r="AC16">
        <f ca="1">INDEX(CBO_quarterly!$B:$XT,MATCH(Calculations_forecast!AC$9,CBO_quarterly!$B:$B,0),MATCH(Calculations_forecast!$B16,CBO_quarterly!$B$1:$XT$1,0))</f>
        <v>142.6</v>
      </c>
      <c r="AD16">
        <f ca="1">INDEX(CBO_quarterly!$B:$XT,MATCH(Calculations_forecast!AD$9,CBO_quarterly!$B:$B,0),MATCH(Calculations_forecast!$B16,CBO_quarterly!$B$1:$XT$1,0))</f>
        <v>145.9</v>
      </c>
      <c r="AE16">
        <f ca="1">INDEX(CBO_quarterly!$B:$XT,MATCH(Calculations_forecast!AE$9,CBO_quarterly!$B:$B,0),MATCH(Calculations_forecast!$B16,CBO_quarterly!$B$1:$XT$1,0))</f>
        <v>149</v>
      </c>
      <c r="AF16">
        <f ca="1">INDEX(CBO_quarterly!$B:$XT,MATCH(Calculations_forecast!AF$9,CBO_quarterly!$B:$B,0),MATCH(Calculations_forecast!$B16,CBO_quarterly!$B$1:$XT$1,0))</f>
        <v>152.19999999999999</v>
      </c>
      <c r="AG16">
        <f ca="1">INDEX(CBO_quarterly!$B:$XT,MATCH(Calculations_forecast!AG$9,CBO_quarterly!$B:$B,0),MATCH(Calculations_forecast!$B16,CBO_quarterly!$B$1:$XT$1,0))</f>
        <v>155.1</v>
      </c>
      <c r="AH16">
        <f ca="1">INDEX(CBO_quarterly!$B:$XT,MATCH(Calculations_forecast!AH$9,CBO_quarterly!$B:$B,0),MATCH(Calculations_forecast!$B16,CBO_quarterly!$B$1:$XT$1,0))</f>
        <v>154</v>
      </c>
      <c r="AI16">
        <f ca="1">INDEX(CBO_quarterly!$B:$XT,MATCH(Calculations_forecast!AI$9,CBO_quarterly!$B:$B,0),MATCH(Calculations_forecast!$B16,CBO_quarterly!$B$1:$XT$1,0))</f>
        <v>158.19999999999999</v>
      </c>
      <c r="AJ16">
        <f ca="1">INDEX(CBO_quarterly!$B:$XT,MATCH(Calculations_forecast!AJ$9,CBO_quarterly!$B:$B,0),MATCH(Calculations_forecast!$B16,CBO_quarterly!$B$1:$XT$1,0))</f>
        <v>164.7</v>
      </c>
      <c r="AK16">
        <f ca="1">INDEX(CBO_quarterly!$B:$XT,MATCH(Calculations_forecast!AK$9,CBO_quarterly!$B:$B,0),MATCH(Calculations_forecast!$B16,CBO_quarterly!$B$1:$XT$1,0))</f>
        <v>161.4</v>
      </c>
      <c r="AL16">
        <f ca="1">INDEX(CBO_quarterly!$B:$XT,MATCH(Calculations_forecast!AL$9,CBO_quarterly!$B:$B,0),MATCH(Calculations_forecast!$B16,CBO_quarterly!$B$1:$XT$1,0))</f>
        <v>163.5</v>
      </c>
      <c r="AM16">
        <f ca="1">INDEX(CBO_quarterly!$B:$XT,MATCH(Calculations_forecast!AM$9,CBO_quarterly!$B:$B,0),MATCH(Calculations_forecast!$B16,CBO_quarterly!$B$1:$XT$1,0))</f>
        <v>168.1</v>
      </c>
      <c r="AN16">
        <f ca="1">INDEX(CBO_quarterly!$B:$XT,MATCH(Calculations_forecast!AN$9,CBO_quarterly!$B:$B,0),MATCH(Calculations_forecast!$B16,CBO_quarterly!$B$1:$XT$1,0))</f>
        <v>169.7</v>
      </c>
      <c r="AO16">
        <f ca="1">INDEX(CBO_quarterly!$B:$XT,MATCH(Calculations_forecast!AO$9,CBO_quarterly!$B:$B,0),MATCH(Calculations_forecast!$B16,CBO_quarterly!$B$1:$XT$1,0))</f>
        <v>172.8</v>
      </c>
      <c r="AP16">
        <f ca="1">INDEX(CBO_quarterly!$B:$XT,MATCH(Calculations_forecast!AP$9,CBO_quarterly!$B:$B,0),MATCH(Calculations_forecast!$B16,CBO_quarterly!$B$1:$XT$1,0))</f>
        <v>175.7</v>
      </c>
      <c r="AQ16">
        <f ca="1">INDEX(CBO_quarterly!$B:$XT,MATCH(Calculations_forecast!AQ$9,CBO_quarterly!$B:$B,0),MATCH(Calculations_forecast!$B16,CBO_quarterly!$B$1:$XT$1,0))</f>
        <v>180.3</v>
      </c>
      <c r="AR16">
        <f ca="1">INDEX(CBO_quarterly!$B:$XT,MATCH(Calculations_forecast!AR$9,CBO_quarterly!$B:$B,0),MATCH(Calculations_forecast!$B16,CBO_quarterly!$B$1:$XT$1,0))</f>
        <v>187.3</v>
      </c>
      <c r="AS16">
        <f ca="1">INDEX(CBO_quarterly!$B:$XT,MATCH(Calculations_forecast!AS$9,CBO_quarterly!$B:$B,0),MATCH(Calculations_forecast!$B16,CBO_quarterly!$B$1:$XT$1,0))</f>
        <v>194.2</v>
      </c>
      <c r="AT16">
        <f ca="1">INDEX(CBO_quarterly!$B:$XT,MATCH(Calculations_forecast!AT$9,CBO_quarterly!$B:$B,0),MATCH(Calculations_forecast!$B16,CBO_quarterly!$B$1:$XT$1,0))</f>
        <v>200.3</v>
      </c>
      <c r="AU16">
        <f ca="1">INDEX(CBO_quarterly!$B:$XT,MATCH(Calculations_forecast!AU$9,CBO_quarterly!$B:$B,0),MATCH(Calculations_forecast!$B16,CBO_quarterly!$B$1:$XT$1,0))</f>
        <v>220.3</v>
      </c>
      <c r="AV16">
        <f ca="1">INDEX(CBO_quarterly!$B:$XT,MATCH(Calculations_forecast!AV$9,CBO_quarterly!$B:$B,0),MATCH(Calculations_forecast!$B16,CBO_quarterly!$B$1:$XT$1,0))</f>
        <v>224.8</v>
      </c>
      <c r="AW16">
        <f ca="1">INDEX(CBO_quarterly!$B:$XT,MATCH(Calculations_forecast!AW$9,CBO_quarterly!$B:$B,0),MATCH(Calculations_forecast!$B16,CBO_quarterly!$B$1:$XT$1,0))</f>
        <v>226.3</v>
      </c>
      <c r="AX16">
        <f ca="1">INDEX(CBO_quarterly!$B:$XT,MATCH(Calculations_forecast!AX$9,CBO_quarterly!$B:$B,0),MATCH(Calculations_forecast!$B16,CBO_quarterly!$B$1:$XT$1,0))</f>
        <v>225.3</v>
      </c>
      <c r="AY16">
        <f ca="1">INDEX(CBO_quarterly!$B:$XT,MATCH(Calculations_forecast!AY$9,CBO_quarterly!$B:$B,0),MATCH(Calculations_forecast!$B16,CBO_quarterly!$B$1:$XT$1,0))</f>
        <v>223.4</v>
      </c>
      <c r="AZ16">
        <f ca="1">INDEX(CBO_quarterly!$B:$XT,MATCH(Calculations_forecast!AZ$9,CBO_quarterly!$B:$B,0),MATCH(Calculations_forecast!$B16,CBO_quarterly!$B$1:$XT$1,0))</f>
        <v>224.7</v>
      </c>
      <c r="BA16">
        <f ca="1">INDEX(CBO_quarterly!$B:$XT,MATCH(Calculations_forecast!BA$9,CBO_quarterly!$B:$B,0),MATCH(Calculations_forecast!$B16,CBO_quarterly!$B$1:$XT$1,0))</f>
        <v>228.7</v>
      </c>
      <c r="BB16">
        <f ca="1">INDEX(CBO_quarterly!$B:$XT,MATCH(Calculations_forecast!BB$9,CBO_quarterly!$B:$B,0),MATCH(Calculations_forecast!$B16,CBO_quarterly!$B$1:$XT$1,0))</f>
        <v>226.9</v>
      </c>
      <c r="BC16">
        <f ca="1">INDEX(CBO_quarterly!$B:$XT,MATCH(Calculations_forecast!BC$9,CBO_quarterly!$B:$B,0),MATCH(Calculations_forecast!$B16,CBO_quarterly!$B$1:$XT$1,0))</f>
        <v>230.8</v>
      </c>
      <c r="BD16">
        <f ca="1">INDEX(CBO_quarterly!$B:$XT,MATCH(Calculations_forecast!BD$9,CBO_quarterly!$B:$B,0),MATCH(Calculations_forecast!$B16,CBO_quarterly!$B$1:$XT$1,0))</f>
        <v>239.7</v>
      </c>
      <c r="BE16">
        <f ca="1">INDEX(CBO_quarterly!$B:$XT,MATCH(Calculations_forecast!BE$9,CBO_quarterly!$B:$B,0),MATCH(Calculations_forecast!$B16,CBO_quarterly!$B$1:$XT$1,0))</f>
        <v>245.3</v>
      </c>
      <c r="BF16">
        <f ca="1">INDEX(CBO_quarterly!$B:$XT,MATCH(Calculations_forecast!BF$9,CBO_quarterly!$B:$B,0),MATCH(Calculations_forecast!$B16,CBO_quarterly!$B$1:$XT$1,0))</f>
        <v>252.2</v>
      </c>
      <c r="BG16">
        <f ca="1">INDEX(CBO_quarterly!$B:$XT,MATCH(Calculations_forecast!BG$9,CBO_quarterly!$B:$B,0),MATCH(Calculations_forecast!$B16,CBO_quarterly!$B$1:$XT$1,0))</f>
        <v>260.39999999999998</v>
      </c>
      <c r="BH16">
        <f ca="1">INDEX(CBO_quarterly!$B:$XT,MATCH(Calculations_forecast!BH$9,CBO_quarterly!$B:$B,0),MATCH(Calculations_forecast!$B16,CBO_quarterly!$B$1:$XT$1,0))</f>
        <v>266.8</v>
      </c>
      <c r="BI16">
        <f ca="1">INDEX(CBO_quarterly!$B:$XT,MATCH(Calculations_forecast!BI$9,CBO_quarterly!$B:$B,0),MATCH(Calculations_forecast!$B16,CBO_quarterly!$B$1:$XT$1,0))</f>
        <v>271.3</v>
      </c>
      <c r="BJ16">
        <f ca="1">INDEX(CBO_quarterly!$B:$XT,MATCH(Calculations_forecast!BJ$9,CBO_quarterly!$B:$B,0),MATCH(Calculations_forecast!$B16,CBO_quarterly!$B$1:$XT$1,0))</f>
        <v>276.39999999999998</v>
      </c>
      <c r="BK16">
        <f ca="1">INDEX(CBO_quarterly!$B:$XT,MATCH(Calculations_forecast!BK$9,CBO_quarterly!$B:$B,0),MATCH(Calculations_forecast!$B16,CBO_quarterly!$B$1:$XT$1,0))</f>
        <v>134.1</v>
      </c>
      <c r="BL16">
        <f ca="1">INDEX(CBO_quarterly!$B:$XT,MATCH(Calculations_forecast!BL$9,CBO_quarterly!$B:$B,0),MATCH(Calculations_forecast!$B16,CBO_quarterly!$B$1:$XT$1,0))</f>
        <v>134.1</v>
      </c>
      <c r="BM16">
        <f ca="1">INDEX(CBO_quarterly!$B:$XT,MATCH(Calculations_forecast!BM$9,CBO_quarterly!$B:$B,0),MATCH(Calculations_forecast!$B16,CBO_quarterly!$B$1:$XT$1,0))</f>
        <v>134.1</v>
      </c>
      <c r="BN16">
        <f ca="1">INDEX(CBO_quarterly!$B:$XT,MATCH(Calculations_forecast!BN$9,CBO_quarterly!$B:$B,0),MATCH(Calculations_forecast!$B16,CBO_quarterly!$B$1:$XT$1,0))</f>
        <v>134.1</v>
      </c>
      <c r="BO16">
        <f ca="1">INDEX(CBO_quarterly!$B:$XT,MATCH(Calculations_forecast!BO$9,CBO_quarterly!$B:$B,0),MATCH(Calculations_forecast!$B16,CBO_quarterly!$B$1:$XT$1,0))</f>
        <v>134.1</v>
      </c>
      <c r="BP16">
        <f ca="1">INDEX(CBO_quarterly!$B:$XT,MATCH(Calculations_forecast!BP$9,CBO_quarterly!$B:$B,0),MATCH(Calculations_forecast!$B16,CBO_quarterly!$B$1:$XT$1,0))</f>
        <v>134.1</v>
      </c>
      <c r="BQ16">
        <f ca="1">INDEX(CBO_quarterly!$B:$XT,MATCH(Calculations_forecast!BQ$9,CBO_quarterly!$B:$B,0),MATCH(Calculations_forecast!$B16,CBO_quarterly!$B$1:$XT$1,0))</f>
        <v>134.1</v>
      </c>
      <c r="BR16">
        <f ca="1">INDEX(CBO_quarterly!$B:$XT,MATCH(Calculations_forecast!BR$9,CBO_quarterly!$B:$B,0),MATCH(Calculations_forecast!$B16,CBO_quarterly!$B$1:$XT$1,0))</f>
        <v>134.1</v>
      </c>
      <c r="BS16">
        <f ca="1">INDEX(CBO_quarterly!$B:$XT,MATCH(Calculations_forecast!BS$9,CBO_quarterly!$B:$B,0),MATCH(Calculations_forecast!$B16,CBO_quarterly!$B$1:$XT$1,0))</f>
        <v>134.1</v>
      </c>
      <c r="BT16">
        <f ca="1">INDEX(CBO_quarterly!$B:$XT,MATCH(Calculations_forecast!BT$9,CBO_quarterly!$B:$B,0),MATCH(Calculations_forecast!$B16,CBO_quarterly!$B$1:$XT$1,0))</f>
        <v>134.1</v>
      </c>
      <c r="BU16">
        <f ca="1">INDEX(CBO_quarterly!$B:$XT,MATCH(Calculations_forecast!BU$9,CBO_quarterly!$B:$B,0),MATCH(Calculations_forecast!$B16,CBO_quarterly!$B$1:$XT$1,0))</f>
        <v>134.1</v>
      </c>
      <c r="BV16">
        <f ca="1">INDEX(CBO_quarterly!$B:$XT,MATCH(Calculations_forecast!BV$9,CBO_quarterly!$B:$B,0),MATCH(Calculations_forecast!$B16,CBO_quarterly!$B$1:$XT$1,0))</f>
        <v>134.1</v>
      </c>
      <c r="BW16">
        <f ca="1">INDEX(CBO_quarterly!$B:$XT,MATCH(Calculations_forecast!BW$9,CBO_quarterly!$B:$B,0),MATCH(Calculations_forecast!$B16,CBO_quarterly!$B$1:$XT$1,0))</f>
        <v>134.1</v>
      </c>
      <c r="BX16">
        <f ca="1">INDEX(CBO_quarterly!$B:$XT,MATCH(Calculations_forecast!BX$9,CBO_quarterly!$B:$B,0),MATCH(Calculations_forecast!$B16,CBO_quarterly!$B$1:$XT$1,0))</f>
        <v>134.1</v>
      </c>
      <c r="BY16">
        <f ca="1">INDEX(CBO_quarterly!$B:$XT,MATCH(Calculations_forecast!BY$9,CBO_quarterly!$B:$B,0),MATCH(Calculations_forecast!$B16,CBO_quarterly!$B$1:$XT$1,0))</f>
        <v>134.1</v>
      </c>
      <c r="BZ16">
        <f ca="1">INDEX(CBO_quarterly!$B:$XT,MATCH(Calculations_forecast!BZ$9,CBO_quarterly!$B:$B,0),MATCH(Calculations_forecast!$B16,CBO_quarterly!$B$1:$XT$1,0))</f>
        <v>134.1</v>
      </c>
      <c r="CA16">
        <f ca="1">INDEX(CBO_quarterly!$B:$XT,MATCH(Calculations_forecast!CA$9,CBO_quarterly!$B:$B,0),MATCH(Calculations_forecast!$B16,CBO_quarterly!$B$1:$XT$1,0))</f>
        <v>134.1</v>
      </c>
      <c r="CB16">
        <f ca="1">INDEX(CBO_quarterly!$B:$XT,MATCH(Calculations_forecast!CB$9,CBO_quarterly!$B:$B,0),MATCH(Calculations_forecast!$B16,CBO_quarterly!$B$1:$XT$1,0))</f>
        <v>134.1</v>
      </c>
      <c r="CC16">
        <f ca="1">INDEX(CBO_quarterly!$B:$XT,MATCH(Calculations_forecast!CC$9,CBO_quarterly!$B:$B,0),MATCH(Calculations_forecast!$B16,CBO_quarterly!$B$1:$XT$1,0))</f>
        <v>134.1</v>
      </c>
      <c r="CD16">
        <f ca="1">INDEX(CBO_quarterly!$B:$XT,MATCH(Calculations_forecast!CD$9,CBO_quarterly!$B:$B,0),MATCH(Calculations_forecast!$B16,CBO_quarterly!$B$1:$XT$1,0))</f>
        <v>134.1</v>
      </c>
      <c r="CE16">
        <f ca="1">INDEX(CBO_quarterly!$B:$XT,MATCH(Calculations_forecast!CE$9,CBO_quarterly!$B:$B,0),MATCH(Calculations_forecast!$B16,CBO_quarterly!$B$1:$XT$1,0))</f>
        <v>134.1</v>
      </c>
      <c r="CF16">
        <f ca="1">INDEX(CBO_quarterly!$B:$XT,MATCH(Calculations_forecast!CF$9,CBO_quarterly!$B:$B,0),MATCH(Calculations_forecast!$B16,CBO_quarterly!$B$1:$XT$1,0))</f>
        <v>134.1</v>
      </c>
      <c r="CG16">
        <f ca="1">INDEX(CBO_quarterly!$B:$XT,MATCH(Calculations_forecast!CG$9,CBO_quarterly!$B:$B,0),MATCH(Calculations_forecast!$B16,CBO_quarterly!$B$1:$XT$1,0))</f>
        <v>134.1</v>
      </c>
      <c r="CH16">
        <f ca="1">INDEX(CBO_quarterly!$B:$XT,MATCH(Calculations_forecast!CH$9,CBO_quarterly!$B:$B,0),MATCH(Calculations_forecast!$B16,CBO_quarterly!$B$1:$XT$1,0))</f>
        <v>134.1</v>
      </c>
      <c r="CI16">
        <f ca="1">INDEX(CBO_quarterly!$B:$XT,MATCH(Calculations_forecast!CI$9,CBO_quarterly!$B:$B,0),MATCH(Calculations_forecast!$B16,CBO_quarterly!$B$1:$XT$1,0))</f>
        <v>134.1</v>
      </c>
      <c r="CJ16">
        <f ca="1">INDEX(CBO_quarterly!$B:$XT,MATCH(Calculations_forecast!CJ$9,CBO_quarterly!$B:$B,0),MATCH(Calculations_forecast!$B16,CBO_quarterly!$B$1:$XT$1,0))</f>
        <v>134.1</v>
      </c>
      <c r="CK16">
        <f ca="1">INDEX(CBO_quarterly!$B:$XT,MATCH(Calculations_forecast!CK$9,CBO_quarterly!$B:$B,0),MATCH(Calculations_forecast!$B16,CBO_quarterly!$B$1:$XT$1,0))</f>
        <v>134.1</v>
      </c>
      <c r="CL16">
        <f ca="1">INDEX(CBO_quarterly!$B:$XT,MATCH(Calculations_forecast!CL$9,CBO_quarterly!$B:$B,0),MATCH(Calculations_forecast!$B16,CBO_quarterly!$B$1:$XT$1,0))</f>
        <v>134.1</v>
      </c>
      <c r="CM16">
        <f ca="1">INDEX(CBO_quarterly!$B:$XT,MATCH(Calculations_forecast!CM$9,CBO_quarterly!$B:$B,0),MATCH(Calculations_forecast!$B16,CBO_quarterly!$B$1:$XT$1,0))</f>
        <v>134.1</v>
      </c>
      <c r="CN16">
        <f ca="1">INDEX(CBO_quarterly!$B:$XT,MATCH(Calculations_forecast!CN$9,CBO_quarterly!$B:$B,0),MATCH(Calculations_forecast!$B16,CBO_quarterly!$B$1:$XT$1,0))</f>
        <v>134.1</v>
      </c>
      <c r="CO16">
        <f ca="1">INDEX(CBO_quarterly!$B:$XT,MATCH(Calculations_forecast!CO$9,CBO_quarterly!$B:$B,0),MATCH(Calculations_forecast!$B16,CBO_quarterly!$B$1:$XT$1,0))</f>
        <v>134.1</v>
      </c>
      <c r="CP16">
        <f ca="1">INDEX(CBO_quarterly!$B:$XT,MATCH(Calculations_forecast!CP$9,CBO_quarterly!$B:$B,0),MATCH(Calculations_forecast!$B16,CBO_quarterly!$B$1:$XT$1,0))</f>
        <v>134.1</v>
      </c>
      <c r="CQ16">
        <f ca="1">INDEX(CBO_quarterly!$B:$XT,MATCH(Calculations_forecast!CQ$9,CBO_quarterly!$B:$B,0),MATCH(Calculations_forecast!$B16,CBO_quarterly!$B$1:$XT$1,0))</f>
        <v>134.1</v>
      </c>
      <c r="CR16">
        <f ca="1">INDEX(CBO_quarterly!$B:$XT,MATCH(Calculations_forecast!CR$9,CBO_quarterly!$B:$B,0),MATCH(Calculations_forecast!$B16,CBO_quarterly!$B$1:$XT$1,0))</f>
        <v>134.1</v>
      </c>
      <c r="CS16">
        <f ca="1">INDEX(CBO_quarterly!$B:$XT,MATCH(Calculations_forecast!CS$9,CBO_quarterly!$B:$B,0),MATCH(Calculations_forecast!$B16,CBO_quarterly!$B$1:$XT$1,0))</f>
        <v>134.1</v>
      </c>
      <c r="CT16">
        <f ca="1">INDEX(CBO_quarterly!$B:$XT,MATCH(Calculations_forecast!CT$9,CBO_quarterly!$B:$B,0),MATCH(Calculations_forecast!$B16,CBO_quarterly!$B$1:$XT$1,0))</f>
        <v>134.1</v>
      </c>
      <c r="CU16">
        <f ca="1">INDEX(CBO_quarterly!$B:$XT,MATCH(Calculations_forecast!CU$9,CBO_quarterly!$B:$B,0),MATCH(Calculations_forecast!$B16,CBO_quarterly!$B$1:$XT$1,0))</f>
        <v>134.1</v>
      </c>
      <c r="CV16">
        <f ca="1">INDEX(CBO_quarterly!$B:$XT,MATCH(Calculations_forecast!CV$9,CBO_quarterly!$B:$B,0),MATCH(Calculations_forecast!$B16,CBO_quarterly!$B$1:$XT$1,0))</f>
        <v>134.1</v>
      </c>
      <c r="CW16">
        <f ca="1">INDEX(CBO_quarterly!$B:$XT,MATCH(Calculations_forecast!CW$9,CBO_quarterly!$B:$B,0),MATCH(Calculations_forecast!$B16,CBO_quarterly!$B$1:$XT$1,0))</f>
        <v>134.1</v>
      </c>
      <c r="CX16">
        <f ca="1">INDEX(CBO_quarterly!$B:$XT,MATCH(Calculations_forecast!CX$9,CBO_quarterly!$B:$B,0),MATCH(Calculations_forecast!$B16,CBO_quarterly!$B$1:$XT$1,0))</f>
        <v>134.1</v>
      </c>
      <c r="CY16">
        <f ca="1">INDEX(CBO_quarterly!$B:$XT,MATCH(Calculations_forecast!CY$9,CBO_quarterly!$B:$B,0),MATCH(Calculations_forecast!$B16,CBO_quarterly!$B$1:$XT$1,0))</f>
        <v>134.1</v>
      </c>
      <c r="CZ16">
        <f ca="1">INDEX(CBO_quarterly!$B:$XT,MATCH(Calculations_forecast!CZ$9,CBO_quarterly!$B:$B,0),MATCH(Calculations_forecast!$B16,CBO_quarterly!$B$1:$XT$1,0))</f>
        <v>134.1</v>
      </c>
      <c r="DA16">
        <f ca="1">INDEX(CBO_quarterly!$B:$XT,MATCH(Calculations_forecast!DA$9,CBO_quarterly!$B:$B,0),MATCH(Calculations_forecast!$B16,CBO_quarterly!$B$1:$XT$1,0))</f>
        <v>134.1</v>
      </c>
      <c r="DB16">
        <f ca="1">INDEX(CBO_quarterly!$B:$XT,MATCH(Calculations_forecast!DB$9,CBO_quarterly!$B:$B,0),MATCH(Calculations_forecast!$B16,CBO_quarterly!$B$1:$XT$1,0))</f>
        <v>134.1</v>
      </c>
      <c r="DC16">
        <f ca="1">INDEX(CBO_quarterly!$B:$XT,MATCH(Calculations_forecast!DC$9,CBO_quarterly!$B:$B,0),MATCH(Calculations_forecast!$B16,CBO_quarterly!$B$1:$XT$1,0))</f>
        <v>134.1</v>
      </c>
      <c r="DD16">
        <f ca="1">INDEX(CBO_quarterly!$B:$XT,MATCH(Calculations_forecast!DD$9,CBO_quarterly!$B:$B,0),MATCH(Calculations_forecast!$B16,CBO_quarterly!$B$1:$XT$1,0))</f>
        <v>134.1</v>
      </c>
      <c r="DE16">
        <f ca="1">INDEX(CBO_quarterly!$B:$XT,MATCH(Calculations_forecast!DE$9,CBO_quarterly!$B:$B,0),MATCH(Calculations_forecast!$B16,CBO_quarterly!$B$1:$XT$1,0))</f>
        <v>134.1</v>
      </c>
      <c r="DF16">
        <f ca="1">INDEX(CBO_quarterly!$B:$XT,MATCH(Calculations_forecast!DF$9,CBO_quarterly!$B:$B,0),MATCH(Calculations_forecast!$B16,CBO_quarterly!$B$1:$XT$1,0))</f>
        <v>134.1</v>
      </c>
      <c r="DG16">
        <f ca="1">INDEX(CBO_quarterly!$B:$XT,MATCH(Calculations_forecast!DG$9,CBO_quarterly!$B:$B,0),MATCH(Calculations_forecast!$B16,CBO_quarterly!$B$1:$XT$1,0))</f>
        <v>134.1</v>
      </c>
      <c r="DH16">
        <f ca="1">INDEX(CBO_quarterly!$B:$XT,MATCH(Calculations_forecast!DH$9,CBO_quarterly!$B:$B,0),MATCH(Calculations_forecast!$B16,CBO_quarterly!$B$1:$XT$1,0))</f>
        <v>134.1</v>
      </c>
      <c r="DI16">
        <f ca="1">INDEX(CBO_quarterly!$B:$XT,MATCH(Calculations_forecast!DI$9,CBO_quarterly!$B:$B,0),MATCH(Calculations_forecast!$B16,CBO_quarterly!$B$1:$XT$1,0))</f>
        <v>134.1</v>
      </c>
      <c r="DJ16">
        <f ca="1">INDEX(CBO_quarterly!$B:$XT,MATCH(Calculations_forecast!DJ$9,CBO_quarterly!$B:$B,0),MATCH(Calculations_forecast!$B16,CBO_quarterly!$B$1:$XT$1,0))</f>
        <v>134.1</v>
      </c>
      <c r="DK16">
        <f ca="1">INDEX(CBO_quarterly!$B:$XT,MATCH(Calculations_forecast!DK$9,CBO_quarterly!$B:$B,0),MATCH(Calculations_forecast!$B16,CBO_quarterly!$B$1:$XT$1,0))</f>
        <v>134.1</v>
      </c>
      <c r="DL16">
        <f ca="1">INDEX(CBO_quarterly!$B:$XT,MATCH(Calculations_forecast!DL$9,CBO_quarterly!$B:$B,0),MATCH(Calculations_forecast!$B16,CBO_quarterly!$B$1:$XT$1,0))</f>
        <v>134.1</v>
      </c>
      <c r="DM16">
        <f ca="1">INDEX(CBO_quarterly!$B:$XT,MATCH(Calculations_forecast!DM$9,CBO_quarterly!$B:$B,0),MATCH(Calculations_forecast!$B16,CBO_quarterly!$B$1:$XT$1,0))</f>
        <v>134.1</v>
      </c>
      <c r="DN16">
        <f ca="1">INDEX(CBO_quarterly!$B:$XT,MATCH(Calculations_forecast!DN$9,CBO_quarterly!$B:$B,0),MATCH(Calculations_forecast!$B16,CBO_quarterly!$B$1:$XT$1,0))</f>
        <v>134.1</v>
      </c>
      <c r="DO16">
        <f ca="1">INDEX(CBO_quarterly!$B:$XT,MATCH(Calculations_forecast!DO$9,CBO_quarterly!$B:$B,0),MATCH(Calculations_forecast!$B16,CBO_quarterly!$B$1:$XT$1,0))</f>
        <v>134.10000000000002</v>
      </c>
      <c r="DP16">
        <f ca="1">INDEX(CBO_quarterly!$B:$XT,MATCH(Calculations_forecast!DP$9,CBO_quarterly!$B:$B,0),MATCH(Calculations_forecast!$B16,CBO_quarterly!$B$1:$XT$1,0))</f>
        <v>134.1</v>
      </c>
      <c r="DQ16">
        <f ca="1">INDEX(CBO_quarterly!$B:$XT,MATCH(Calculations_forecast!DQ$9,CBO_quarterly!$B:$B,0),MATCH(Calculations_forecast!$B16,CBO_quarterly!$B$1:$XT$1,0))</f>
        <v>134.09999999999994</v>
      </c>
      <c r="DR16">
        <f ca="1">INDEX(CBO_quarterly!$B:$XT,MATCH(Calculations_forecast!DR$9,CBO_quarterly!$B:$B,0),MATCH(Calculations_forecast!$B16,CBO_quarterly!$B$1:$XT$1,0))</f>
        <v>134.10000000000002</v>
      </c>
      <c r="DS16">
        <f ca="1">INDEX(CBO_quarterly!$B:$XT,MATCH(Calculations_forecast!DS$9,CBO_quarterly!$B:$B,0),MATCH(Calculations_forecast!$B16,CBO_quarterly!$B$1:$XT$1,0))</f>
        <v>134.10000000000014</v>
      </c>
      <c r="DT16">
        <f ca="1">INDEX(CBO_quarterly!$B:$XT,MATCH(Calculations_forecast!DT$9,CBO_quarterly!$B:$B,0),MATCH(Calculations_forecast!$B16,CBO_quarterly!$B$1:$XT$1,0))</f>
        <v>134.09999999999991</v>
      </c>
      <c r="DU16">
        <f ca="1">INDEX(CBO_quarterly!$B:$XT,MATCH(Calculations_forecast!DU$9,CBO_quarterly!$B:$B,0),MATCH(Calculations_forecast!$B16,CBO_quarterly!$B$1:$XT$1,0))</f>
        <v>134.09999999999968</v>
      </c>
      <c r="DV16">
        <f ca="1">INDEX(CBO_quarterly!$B:$XT,MATCH(Calculations_forecast!DV$9,CBO_quarterly!$B:$B,0),MATCH(Calculations_forecast!$B16,CBO_quarterly!$B$1:$XT$1,0))</f>
        <v>134.10000000000034</v>
      </c>
      <c r="DW16">
        <f ca="1">INDEX(CBO_quarterly!$B:$XT,MATCH(Calculations_forecast!DW$9,CBO_quarterly!$B:$B,0),MATCH(Calculations_forecast!$B16,CBO_quarterly!$B$1:$XT$1,0))</f>
        <v>134.10000000000059</v>
      </c>
      <c r="DX16">
        <f ca="1">INDEX(CBO_quarterly!$B:$XT,MATCH(Calculations_forecast!DX$9,CBO_quarterly!$B:$B,0),MATCH(Calculations_forecast!$B16,CBO_quarterly!$B$1:$XT$1,0))</f>
        <v>134.09999999999897</v>
      </c>
      <c r="DY16">
        <f ca="1">INDEX(CBO_quarterly!$B:$XT,MATCH(Calculations_forecast!DY$9,CBO_quarterly!$B:$B,0),MATCH(Calculations_forecast!$B16,CBO_quarterly!$B$1:$XT$1,0))</f>
        <v>134.09999999999883</v>
      </c>
      <c r="DZ16">
        <f ca="1">INDEX(CBO_quarterly!$B:$XT,MATCH(Calculations_forecast!DZ$9,CBO_quarterly!$B:$B,0),MATCH(Calculations_forecast!$B16,CBO_quarterly!$B$1:$XT$1,0))</f>
        <v>134.10000000000292</v>
      </c>
      <c r="EA16">
        <f ca="1">INDEX(CBO_quarterly!$B:$XT,MATCH(Calculations_forecast!EA$9,CBO_quarterly!$B:$B,0),MATCH(Calculations_forecast!$B16,CBO_quarterly!$B$1:$XT$1,0))</f>
        <v>134.10000000000164</v>
      </c>
      <c r="EB16">
        <f ca="1">INDEX(CBO_quarterly!$B:$XT,MATCH(Calculations_forecast!EB$9,CBO_quarterly!$B:$B,0),MATCH(Calculations_forecast!$B16,CBO_quarterly!$B$1:$XT$1,0))</f>
        <v>134.09999999999252</v>
      </c>
      <c r="EC16">
        <f ca="1">INDEX(CBO_quarterly!$B:$XT,MATCH(Calculations_forecast!EC$9,CBO_quarterly!$B:$B,0),MATCH(Calculations_forecast!$B16,CBO_quarterly!$B$1:$XT$1,0))</f>
        <v>134.09999999999826</v>
      </c>
      <c r="ED16">
        <f ca="1">INDEX(CBO_quarterly!$B:$XT,MATCH(Calculations_forecast!ED$9,CBO_quarterly!$B:$B,0),MATCH(Calculations_forecast!$B16,CBO_quarterly!$B$1:$XT$1,0))</f>
        <v>134.10000000001932</v>
      </c>
      <c r="EE16">
        <f ca="1">INDEX(CBO_quarterly!$B:$XT,MATCH(Calculations_forecast!EE$9,CBO_quarterly!$B:$B,0),MATCH(Calculations_forecast!$B16,CBO_quarterly!$B$1:$XT$1,0))</f>
        <v>134.09999999999653</v>
      </c>
      <c r="EF16">
        <f ca="1">INDEX(CBO_quarterly!$B:$XT,MATCH(Calculations_forecast!EF$9,CBO_quarterly!$B:$B,0),MATCH(Calculations_forecast!$B16,CBO_quarterly!$B$1:$XT$1,0))</f>
        <v>134.09999999995605</v>
      </c>
      <c r="EG16">
        <f ca="1">INDEX(CBO_quarterly!$B:$XT,MATCH(Calculations_forecast!EG$9,CBO_quarterly!$B:$B,0),MATCH(Calculations_forecast!$B16,CBO_quarterly!$B$1:$XT$1,0))</f>
        <v>134.10000000002111</v>
      </c>
      <c r="EH16">
        <f ca="1">INDEX(CBO_quarterly!$B:$XT,MATCH(Calculations_forecast!EH$9,CBO_quarterly!$B:$B,0),MATCH(Calculations_forecast!$B16,CBO_quarterly!$B$1:$XT$1,0))</f>
        <v>134.10000000010362</v>
      </c>
      <c r="EI16">
        <f ca="1">INDEX(CBO_quarterly!$B:$XT,MATCH(Calculations_forecast!EI$9,CBO_quarterly!$B:$B,0),MATCH(Calculations_forecast!$B16,CBO_quarterly!$B$1:$XT$1,0))</f>
        <v>134.09999999990532</v>
      </c>
      <c r="EJ16">
        <f ca="1">INDEX(CBO_quarterly!$B:$XT,MATCH(Calculations_forecast!EJ$9,CBO_quarterly!$B:$B,0),MATCH(Calculations_forecast!$B16,CBO_quarterly!$B$1:$XT$1,0))</f>
        <v>134.09999999979414</v>
      </c>
      <c r="EK16">
        <f ca="1">INDEX(CBO_quarterly!$B:$XT,MATCH(Calculations_forecast!EK$9,CBO_quarterly!$B:$B,0),MATCH(Calculations_forecast!$B16,CBO_quarterly!$B$1:$XT$1,0))</f>
        <v>134.10000000028145</v>
      </c>
      <c r="EL16">
        <f ca="1">INDEX(CBO_quarterly!$B:$XT,MATCH(Calculations_forecast!EL$9,CBO_quarterly!$B:$B,0),MATCH(Calculations_forecast!$B16,CBO_quarterly!$B$1:$XT$1,0))</f>
        <v>134.10000000043354</v>
      </c>
      <c r="EM16">
        <f ca="1">INDEX(CBO_quarterly!$B:$XT,MATCH(Calculations_forecast!EM$9,CBO_quarterly!$B:$B,0),MATCH(Calculations_forecast!$B16,CBO_quarterly!$B$1:$XT$1,0))</f>
        <v>134.0999999991121</v>
      </c>
      <c r="EN16">
        <f ca="1">INDEX(CBO_quarterly!$B:$XT,MATCH(Calculations_forecast!EN$9,CBO_quarterly!$B:$B,0),MATCH(Calculations_forecast!$B16,CBO_quarterly!$B$1:$XT$1,0))</f>
        <v>134.09999999934942</v>
      </c>
      <c r="EO16">
        <f ca="1">INDEX(CBO_quarterly!$B:$XT,MATCH(Calculations_forecast!EO$9,CBO_quarterly!$B:$B,0),MATCH(Calculations_forecast!$B16,CBO_quarterly!$B$1:$XT$1,0))</f>
        <v>134.10000000223076</v>
      </c>
      <c r="EP16">
        <f ca="1">INDEX(CBO_quarterly!$B:$XT,MATCH(Calculations_forecast!EP$9,CBO_quarterly!$B:$B,0),MATCH(Calculations_forecast!$B16,CBO_quarterly!$B$1:$XT$1,0))</f>
        <v>134.10000000104185</v>
      </c>
      <c r="EQ16">
        <f ca="1">INDEX(CBO_quarterly!$B:$XT,MATCH(Calculations_forecast!EQ$9,CBO_quarterly!$B:$B,0),MATCH(Calculations_forecast!$B16,CBO_quarterly!$B$1:$XT$1,0))</f>
        <v>134.09999999382637</v>
      </c>
      <c r="ER16">
        <f ca="1">INDEX(CBO_quarterly!$B:$XT,MATCH(Calculations_forecast!ER$9,CBO_quarterly!$B:$B,0),MATCH(Calculations_forecast!$B16,CBO_quarterly!$B$1:$XT$1,0))</f>
        <v>134.10000000029868</v>
      </c>
      <c r="ES16">
        <f ca="1">INDEX(CBO_quarterly!$B:$XT,MATCH(Calculations_forecast!ES$9,CBO_quarterly!$B:$B,0),MATCH(Calculations_forecast!$B16,CBO_quarterly!$B$1:$XT$1,0))</f>
        <v>134.10000001375613</v>
      </c>
      <c r="ET16">
        <f ca="1">INDEX(CBO_quarterly!$B:$XT,MATCH(Calculations_forecast!ET$9,CBO_quarterly!$B:$B,0),MATCH(Calculations_forecast!$B16,CBO_quarterly!$B$1:$XT$1,0))</f>
        <v>134.09999999628619</v>
      </c>
      <c r="EU16">
        <f ca="1">INDEX(CBO_quarterly!$B:$XT,MATCH(Calculations_forecast!EU$9,CBO_quarterly!$B:$B,0),MATCH(Calculations_forecast!$B16,CBO_quarterly!$B$1:$XT$1,0))</f>
        <v>134.09999996496441</v>
      </c>
      <c r="EV16">
        <f ca="1">INDEX(CBO_quarterly!$B:$XT,MATCH(Calculations_forecast!EV$9,CBO_quarterly!$B:$B,0),MATCH(Calculations_forecast!$B16,CBO_quarterly!$B$1:$XT$1,0))</f>
        <v>134.10000002618796</v>
      </c>
      <c r="EW16">
        <f ca="1">INDEX(CBO_quarterly!$B:$XT,MATCH(Calculations_forecast!EW$9,CBO_quarterly!$B:$B,0),MATCH(Calculations_forecast!$B16,CBO_quarterly!$B$1:$XT$1,0))</f>
        <v>134.10000006758605</v>
      </c>
      <c r="EX16">
        <f ca="1">INDEX(CBO_quarterly!$B:$XT,MATCH(Calculations_forecast!EX$9,CBO_quarterly!$B:$B,0),MATCH(Calculations_forecast!$B16,CBO_quarterly!$B$1:$XT$1,0))</f>
        <v>134.09999992640633</v>
      </c>
      <c r="EY16">
        <f ca="1">INDEX(CBO_quarterly!$B:$XT,MATCH(Calculations_forecast!EY$9,CBO_quarterly!$B:$B,0),MATCH(Calculations_forecast!$B16,CBO_quarterly!$B$1:$XT$1,0))</f>
        <v>134.09999983967725</v>
      </c>
      <c r="EZ16">
        <f ca="1">INDEX(CBO_quarterly!$B:$XT,MATCH(Calculations_forecast!EZ$9,CBO_quarterly!$B:$B,0),MATCH(Calculations_forecast!$B16,CBO_quarterly!$B$1:$XT$1,0))</f>
        <v>134.10000027108214</v>
      </c>
      <c r="FA16">
        <f ca="1">INDEX(CBO_quarterly!$B:$XT,MATCH(Calculations_forecast!FA$9,CBO_quarterly!$B:$B,0),MATCH(Calculations_forecast!$B16,CBO_quarterly!$B$1:$XT$1,0))</f>
        <v>134.10000023317852</v>
      </c>
      <c r="FB16">
        <f ca="1">INDEX(CBO_quarterly!$B:$XT,MATCH(Calculations_forecast!FB$9,CBO_quarterly!$B:$B,0),MATCH(Calculations_forecast!$B16,CBO_quarterly!$B$1:$XT$1,0))</f>
        <v>134.09999936168742</v>
      </c>
      <c r="FC16">
        <f ca="1">INDEX(CBO_quarterly!$B:$XT,MATCH(Calculations_forecast!FC$9,CBO_quarterly!$B:$B,0),MATCH(Calculations_forecast!$B16,CBO_quarterly!$B$1:$XT$1,0))</f>
        <v>134.09999949276099</v>
      </c>
      <c r="FD16">
        <f ca="1">INDEX(CBO_quarterly!$B:$XT,MATCH(Calculations_forecast!FD$9,CBO_quarterly!$B:$B,0),MATCH(Calculations_forecast!$B16,CBO_quarterly!$B$1:$XT$1,0))</f>
        <v>134.10000199670156</v>
      </c>
      <c r="FE16">
        <f ca="1">INDEX(CBO_quarterly!$B:$XT,MATCH(Calculations_forecast!FE$9,CBO_quarterly!$B:$B,0),MATCH(Calculations_forecast!$B16,CBO_quarterly!$B$1:$XT$1,0))</f>
        <v>134.10000008156413</v>
      </c>
      <c r="FF16">
        <f ca="1">INDEX(CBO_quarterly!$B:$XT,MATCH(Calculations_forecast!FF$9,CBO_quarterly!$B:$B,0),MATCH(Calculations_forecast!$B16,CBO_quarterly!$B$1:$XT$1,0))</f>
        <v>134.09999587572304</v>
      </c>
      <c r="FG16">
        <f ca="1">INDEX(CBO_quarterly!$B:$XT,MATCH(Calculations_forecast!FG$9,CBO_quarterly!$B:$B,0),MATCH(Calculations_forecast!$B16,CBO_quarterly!$B$1:$XT$1,0))</f>
        <v>134.10000001705524</v>
      </c>
      <c r="FH16">
        <f ca="1">INDEX(CBO_quarterly!$B:$XT,MATCH(Calculations_forecast!FH$9,CBO_quarterly!$B:$B,0),MATCH(Calculations_forecast!$B16,CBO_quarterly!$B$1:$XT$1,0))</f>
        <v>134.10001201246382</v>
      </c>
      <c r="FI16">
        <f ca="1">INDEX(CBO_quarterly!$B:$XT,MATCH(Calculations_forecast!FI$9,CBO_quarterly!$B:$B,0),MATCH(Calculations_forecast!$B16,CBO_quarterly!$B$1:$XT$1,0))</f>
        <v>134.09999242101452</v>
      </c>
      <c r="FJ16">
        <f ca="1">INDEX(CBO_quarterly!$B:$XT,MATCH(Calculations_forecast!FJ$9,CBO_quarterly!$B:$B,0),MATCH(Calculations_forecast!$B16,CBO_quarterly!$B$1:$XT$1,0))</f>
        <v>134.09997905235861</v>
      </c>
      <c r="FK16">
        <f ca="1">INDEX(CBO_quarterly!$B:$XT,MATCH(Calculations_forecast!FK$9,CBO_quarterly!$B:$B,0),MATCH(Calculations_forecast!$B16,CBO_quarterly!$B$1:$XT$1,0))</f>
        <v>134.100016582384</v>
      </c>
      <c r="FL16">
        <f ca="1">INDEX(CBO_quarterly!$B:$XT,MATCH(Calculations_forecast!FL$9,CBO_quarterly!$B:$B,0),MATCH(Calculations_forecast!$B16,CBO_quarterly!$B$1:$XT$1,0))</f>
        <v>134.10005999409816</v>
      </c>
      <c r="FM16">
        <f ca="1">INDEX(CBO_quarterly!$B:$XT,MATCH(Calculations_forecast!FM$9,CBO_quarterly!$B:$B,0),MATCH(Calculations_forecast!$B16,CBO_quarterly!$B$1:$XT$1,0))</f>
        <v>134.09991405521731</v>
      </c>
      <c r="FN16">
        <f ca="1">INDEX(CBO_quarterly!$B:$XT,MATCH(Calculations_forecast!FN$9,CBO_quarterly!$B:$B,0),MATCH(Calculations_forecast!$B16,CBO_quarterly!$B$1:$XT$1,0))</f>
        <v>134.09992557773489</v>
      </c>
      <c r="FO16">
        <f ca="1">INDEX(CBO_quarterly!$B:$XT,MATCH(Calculations_forecast!FO$9,CBO_quarterly!$B:$B,0),MATCH(Calculations_forecast!$B16,CBO_quarterly!$B$1:$XT$1,0))</f>
        <v>134.10016670248569</v>
      </c>
      <c r="FP16">
        <f ca="1">INDEX(CBO_quarterly!$B:$XT,MATCH(Calculations_forecast!FP$9,CBO_quarterly!$B:$B,0),MATCH(Calculations_forecast!$B16,CBO_quarterly!$B$1:$XT$1,0))</f>
        <v>134.10023364095468</v>
      </c>
      <c r="FQ16">
        <f ca="1">INDEX(CBO_quarterly!$B:$XT,MATCH(Calculations_forecast!FQ$9,CBO_quarterly!$B:$B,0),MATCH(Calculations_forecast!$B16,CBO_quarterly!$B$1:$XT$1,0))</f>
        <v>134.09933029969397</v>
      </c>
      <c r="FR16">
        <f ca="1">INDEX(CBO_quarterly!$B:$XT,MATCH(Calculations_forecast!FR$9,CBO_quarterly!$B:$B,0),MATCH(Calculations_forecast!$B16,CBO_quarterly!$B$1:$XT$1,0))</f>
        <v>134.09997166780522</v>
      </c>
      <c r="FS16">
        <f ca="1">INDEX(CBO_quarterly!$B:$XT,MATCH(Calculations_forecast!FS$9,CBO_quarterly!$B:$B,0),MATCH(Calculations_forecast!$B16,CBO_quarterly!$B$1:$XT$1,0))</f>
        <v>134.1011312014889</v>
      </c>
      <c r="FT16">
        <f ca="1">INDEX(CBO_quarterly!$B:$XT,MATCH(Calculations_forecast!FT$9,CBO_quarterly!$B:$B,0),MATCH(Calculations_forecast!$B16,CBO_quarterly!$B$1:$XT$1,0))</f>
        <v>134.10050139483064</v>
      </c>
      <c r="FU16">
        <f ca="1">INDEX(CBO_quarterly!$B:$XT,MATCH(Calculations_forecast!FU$9,CBO_quarterly!$B:$B,0),MATCH(Calculations_forecast!$B16,CBO_quarterly!$B$1:$XT$1,0))</f>
        <v>134.09571693465114</v>
      </c>
      <c r="FV16">
        <f ca="1">INDEX(CBO_quarterly!$B:$XT,MATCH(Calculations_forecast!FV$9,CBO_quarterly!$B:$B,0),MATCH(Calculations_forecast!$B16,CBO_quarterly!$B$1:$XT$1,0))</f>
        <v>134.10253714025021</v>
      </c>
      <c r="FW16">
        <f ca="1">INDEX(CBO_quarterly!$B:$XT,MATCH(Calculations_forecast!FW$9,CBO_quarterly!$B:$B,0),MATCH(Calculations_forecast!$B16,CBO_quarterly!$B$1:$XT$1,0))</f>
        <v>134.1057693362236</v>
      </c>
      <c r="FX16">
        <f ca="1">INDEX(CBO_quarterly!$B:$XT,MATCH(Calculations_forecast!FX$9,CBO_quarterly!$B:$B,0),MATCH(Calculations_forecast!$B16,CBO_quarterly!$B$1:$XT$1,0))</f>
        <v>134.09798216819763</v>
      </c>
      <c r="FY16">
        <f ca="1">INDEX(CBO_quarterly!$B:$XT,MATCH(Calculations_forecast!FY$9,CBO_quarterly!$B:$B,0),MATCH(Calculations_forecast!$B16,CBO_quarterly!$B$1:$XT$1,0))</f>
        <v>134.07657909393311</v>
      </c>
      <c r="FZ16">
        <f ca="1">INDEX(CBO_quarterly!$B:$XT,MATCH(Calculations_forecast!FZ$9,CBO_quarterly!$B:$B,0),MATCH(Calculations_forecast!$B16,CBO_quarterly!$B$1:$XT$1,0))</f>
        <v>134.12981796264648</v>
      </c>
      <c r="GA16">
        <f ca="1">INDEX(CBO_quarterly!$B:$XT,MATCH(Calculations_forecast!GA$9,CBO_quarterly!$B:$B,0),MATCH(Calculations_forecast!$B16,CBO_quarterly!$B$1:$XT$1,0))</f>
        <v>134.11869812011719</v>
      </c>
      <c r="GB16">
        <f ca="1">INDEX(CBO_quarterly!$B:$XT,MATCH(Calculations_forecast!GB$9,CBO_quarterly!$B:$B,0),MATCH(Calculations_forecast!$B16,CBO_quarterly!$B$1:$XT$1,0))</f>
        <v>134.06683349609375</v>
      </c>
      <c r="GC16">
        <f ca="1">INDEX(CBO_quarterly!$B:$XT,MATCH(Calculations_forecast!GC$9,CBO_quarterly!$B:$B,0),MATCH(Calculations_forecast!$B16,CBO_quarterly!$B$1:$XT$1,0))</f>
        <v>133.990966796875</v>
      </c>
      <c r="GD16">
        <f ca="1">INDEX(CBO_quarterly!$B:$XT,MATCH(Calculations_forecast!GD$9,CBO_quarterly!$B:$B,0),MATCH(Calculations_forecast!$B16,CBO_quarterly!$B$1:$XT$1,0))</f>
        <v>134.3427734375</v>
      </c>
      <c r="GE16">
        <f ca="1">INDEX(CBO_quarterly!$B:$XT,MATCH(Calculations_forecast!GE$9,CBO_quarterly!$B:$B,0),MATCH(Calculations_forecast!$B16,CBO_quarterly!$B$1:$XT$1,0))</f>
        <v>134.07421875</v>
      </c>
      <c r="GF16">
        <f ca="1">INDEX(CBO_quarterly!$B:$XT,MATCH(Calculations_forecast!GF$9,CBO_quarterly!$B:$B,0),MATCH(Calculations_forecast!$B16,CBO_quarterly!$B$1:$XT$1,0))</f>
        <v>133.859375</v>
      </c>
      <c r="GG16">
        <f ca="1">INDEX(CBO_quarterly!$B:$XT,MATCH(Calculations_forecast!GG$9,CBO_quarterly!$B:$B,0),MATCH(Calculations_forecast!$B16,CBO_quarterly!$B$1:$XT$1,0))</f>
        <v>133.6875</v>
      </c>
      <c r="GH16">
        <f ca="1">INDEX(CBO_quarterly!$B:$XT,MATCH(Calculations_forecast!GH$9,CBO_quarterly!$B:$B,0),MATCH(Calculations_forecast!$B16,CBO_quarterly!$B$1:$XT$1,0))</f>
        <v>135.75</v>
      </c>
      <c r="GI16">
        <f ca="1">INDEX(CBO_quarterly!$B:$XT,MATCH(Calculations_forecast!GI$9,CBO_quarterly!$B:$B,0),MATCH(Calculations_forecast!$B16,CBO_quarterly!$B$1:$XT$1,0))</f>
        <v>133</v>
      </c>
      <c r="GJ16">
        <f ca="1">INDEX(CBO_quarterly!$B:$XT,MATCH(Calculations_forecast!GJ$9,CBO_quarterly!$B:$B,0),MATCH(Calculations_forecast!$B16,CBO_quarterly!$B$1:$XT$1,0))</f>
        <v>133</v>
      </c>
      <c r="GK16">
        <f ca="1">INDEX(CBO_quarterly!$B:$XT,MATCH(Calculations_forecast!GK$9,CBO_quarterly!$B:$B,0),MATCH(Calculations_forecast!$B16,CBO_quarterly!$B$1:$XT$1,0))</f>
        <v>133</v>
      </c>
      <c r="GL16">
        <f ca="1">INDEX(CBO_quarterly!$B:$XT,MATCH(Calculations_forecast!GL$9,CBO_quarterly!$B:$B,0),MATCH(Calculations_forecast!$B16,CBO_quarterly!$B$1:$XT$1,0))</f>
        <v>144</v>
      </c>
      <c r="GM16">
        <f ca="1">INDEX(CBO_quarterly!$B:$XT,MATCH(Calculations_forecast!GM$9,CBO_quarterly!$B:$B,0),MATCH(Calculations_forecast!$B16,CBO_quarterly!$B$1:$XT$1,0))</f>
        <v>144</v>
      </c>
      <c r="GN16">
        <f ca="1">INDEX(CBO_quarterly!$B:$XT,MATCH(Calculations_forecast!GN$9,CBO_quarterly!$B:$B,0),MATCH(Calculations_forecast!$B16,CBO_quarterly!$B$1:$XT$1,0))</f>
        <v>144</v>
      </c>
      <c r="GO16">
        <f ca="1">INDEX(CBO_quarterly!$B:$XT,MATCH(Calculations_forecast!GO$9,CBO_quarterly!$B:$B,0),MATCH(Calculations_forecast!$B16,CBO_quarterly!$B$1:$XT$1,0))</f>
        <v>144</v>
      </c>
      <c r="GP16">
        <f ca="1">INDEX(CBO_quarterly!$B:$XT,MATCH(Calculations_forecast!GP$9,CBO_quarterly!$B:$B,0),MATCH(Calculations_forecast!$B16,CBO_quarterly!$B$1:$XT$1,0))</f>
        <v>132</v>
      </c>
      <c r="GQ16">
        <f ca="1">INDEX(CBO_quarterly!$B:$XT,MATCH(Calculations_forecast!GQ$9,CBO_quarterly!$B:$B,0),MATCH(Calculations_forecast!$B16,CBO_quarterly!$B$1:$XT$1,0))</f>
        <v>132</v>
      </c>
      <c r="GR16">
        <f ca="1">INDEX(CBO_quarterly!$B:$XT,MATCH(Calculations_forecast!GR$9,CBO_quarterly!$B:$B,0),MATCH(Calculations_forecast!$B16,CBO_quarterly!$B$1:$XT$1,0))</f>
        <v>132</v>
      </c>
      <c r="GS16">
        <f ca="1">INDEX(CBO_quarterly!$B:$XT,MATCH(Calculations_forecast!GS$9,CBO_quarterly!$B:$B,0),MATCH(Calculations_forecast!$B16,CBO_quarterly!$B$1:$XT$1,0))</f>
        <v>132</v>
      </c>
      <c r="GT16">
        <f ca="1">INDEX(CBO_quarterly!$B:$XT,MATCH(Calculations_forecast!GT$9,CBO_quarterly!$B:$B,0),MATCH(Calculations_forecast!$B16,CBO_quarterly!$B$1:$XT$1,0))</f>
        <v>154</v>
      </c>
      <c r="GU16">
        <f ca="1">INDEX(CBO_quarterly!$B:$XT,MATCH(Calculations_forecast!GU$9,CBO_quarterly!$B:$B,0),MATCH(Calculations_forecast!$B16,CBO_quarterly!$B$1:$XT$1,0))</f>
        <v>154</v>
      </c>
      <c r="GV16">
        <f ca="1">INDEX(CBO_quarterly!$B:$XT,MATCH(Calculations_forecast!GV$9,CBO_quarterly!$B:$B,0),MATCH(Calculations_forecast!$B16,CBO_quarterly!$B$1:$XT$1,0))</f>
        <v>154</v>
      </c>
      <c r="GW16" s="81">
        <f ca="1">INDEX(CBO_quarterly!$B:$XT,MATCH(Calculations_forecast!GW$9,CBO_quarterly!$B:$B,0),MATCH(Calculations_forecast!$B16,CBO_quarterly!$B$1:$XT$1,0))</f>
        <v>154</v>
      </c>
      <c r="GX16" s="81">
        <f ca="1">INDEX(CBO_quarterly!$B:$XT,MATCH(Calculations_forecast!GX$9,CBO_quarterly!$B:$B,0),MATCH(Calculations_forecast!$B16,CBO_quarterly!$B$1:$XT$1,0))</f>
        <v>160</v>
      </c>
      <c r="GY16" s="81">
        <f ca="1">INDEX(CBO_quarterly!$B:$XT,MATCH(Calculations_forecast!GY$9,CBO_quarterly!$B:$B,0),MATCH(Calculations_forecast!$B16,CBO_quarterly!$B$1:$XT$1,0))</f>
        <v>160</v>
      </c>
      <c r="GZ16" s="81">
        <f ca="1">INDEX(CBO_quarterly!$B:$XT,MATCH(Calculations_forecast!GZ$9,CBO_quarterly!$B:$B,0),MATCH(Calculations_forecast!$B16,CBO_quarterly!$B$1:$XT$1,0))</f>
        <v>160</v>
      </c>
      <c r="HA16" s="81">
        <f ca="1">INDEX(CBO_quarterly!$B:$XT,MATCH(Calculations_forecast!HA$9,CBO_quarterly!$B:$B,0),MATCH(Calculations_forecast!$B16,CBO_quarterly!$B$1:$XT$1,0))</f>
        <v>160</v>
      </c>
      <c r="HB16" s="81">
        <f ca="1">INDEX(CBO_quarterly!$B:$XT,MATCH(Calculations_forecast!HB$9,CBO_quarterly!$B:$B,0),MATCH(Calculations_forecast!$B16,CBO_quarterly!$B$1:$XT$1,0))</f>
        <v>165</v>
      </c>
      <c r="HC16" s="81">
        <f ca="1">INDEX(CBO_quarterly!$B:$XT,MATCH(Calculations_forecast!HC$9,CBO_quarterly!$B:$B,0),MATCH(Calculations_forecast!$B16,CBO_quarterly!$B$1:$XT$1,0))</f>
        <v>165</v>
      </c>
      <c r="HD16" s="81">
        <f ca="1">INDEX(CBO_quarterly!$B:$XT,MATCH(Calculations_forecast!HD$9,CBO_quarterly!$B:$B,0),MATCH(Calculations_forecast!$B16,CBO_quarterly!$B$1:$XT$1,0))</f>
        <v>165</v>
      </c>
      <c r="HE16" s="81">
        <f ca="1">INDEX(CBO_quarterly!$B:$XT,MATCH(Calculations_forecast!HE$9,CBO_quarterly!$B:$B,0),MATCH(Calculations_forecast!$B16,CBO_quarterly!$B$1:$XT$1,0))</f>
        <v>165</v>
      </c>
      <c r="HF16" s="81">
        <f ca="1">INDEX(CBO_quarterly!$B:$XT,MATCH(Calculations_forecast!HF$9,CBO_quarterly!$B:$B,0),MATCH(Calculations_forecast!$B16,CBO_quarterly!$B$1:$XT$1,0))</f>
        <v>171</v>
      </c>
      <c r="HG16" s="81">
        <f ca="1">INDEX(CBO_quarterly!$B:$XT,MATCH(Calculations_forecast!HG$9,CBO_quarterly!$B:$B,0),MATCH(Calculations_forecast!$B16,CBO_quarterly!$B$1:$XT$1,0))</f>
        <v>171</v>
      </c>
      <c r="HH16" s="81">
        <f ca="1">INDEX(CBO_quarterly!$B:$XT,MATCH(Calculations_forecast!HH$9,CBO_quarterly!$B:$B,0),MATCH(Calculations_forecast!$B16,CBO_quarterly!$B$1:$XT$1,0))</f>
        <v>171</v>
      </c>
      <c r="HI16" s="81">
        <f ca="1">INDEX(CBO_quarterly!$B:$XT,MATCH(Calculations_forecast!HI$9,CBO_quarterly!$B:$B,0),MATCH(Calculations_forecast!$B16,CBO_quarterly!$B$1:$XT$1,0))</f>
        <v>171</v>
      </c>
      <c r="HJ16" s="81">
        <f ca="1">INDEX(CBO_quarterly!$B:$XT,MATCH(Calculations_forecast!HJ$9,CBO_quarterly!$B:$B,0),MATCH(Calculations_forecast!$B16,CBO_quarterly!$B$1:$XT$1,0))</f>
        <v>175</v>
      </c>
      <c r="HK16" s="81">
        <f ca="1">INDEX(CBO_quarterly!$B:$XT,MATCH(Calculations_forecast!HK$9,CBO_quarterly!$B:$B,0),MATCH(Calculations_forecast!$B16,CBO_quarterly!$B$1:$XT$1,0))</f>
        <v>175</v>
      </c>
      <c r="HL16" s="81">
        <f ca="1">INDEX(CBO_quarterly!$B:$XT,MATCH(Calculations_forecast!HL$9,CBO_quarterly!$B:$B,0),MATCH(Calculations_forecast!$B16,CBO_quarterly!$B$1:$XT$1,0))</f>
        <v>175</v>
      </c>
      <c r="HM16" s="81">
        <f ca="1">INDEX(CBO_quarterly!$B:$XT,MATCH(Calculations_forecast!HM$9,CBO_quarterly!$B:$B,0),MATCH(Calculations_forecast!$B16,CBO_quarterly!$B$1:$XT$1,0))</f>
        <v>175</v>
      </c>
      <c r="HN16" s="81">
        <f ca="1">INDEX(CBO_quarterly!$B:$XT,MATCH(Calculations_forecast!HN$9,CBO_quarterly!$B:$B,0),MATCH(Calculations_forecast!$B16,CBO_quarterly!$B$1:$XT$1,0))</f>
        <v>179</v>
      </c>
      <c r="HO16" s="81">
        <f ca="1">INDEX(CBO_quarterly!$B:$XT,MATCH(Calculations_forecast!HO$9,CBO_quarterly!$B:$B,0),MATCH(Calculations_forecast!$B16,CBO_quarterly!$B$1:$XT$1,0))</f>
        <v>179</v>
      </c>
      <c r="HP16" s="81">
        <f ca="1">INDEX(CBO_quarterly!$B:$XT,MATCH(Calculations_forecast!HP$9,CBO_quarterly!$B:$B,0),MATCH(Calculations_forecast!$B16,CBO_quarterly!$B$1:$XT$1,0))</f>
        <v>179</v>
      </c>
      <c r="HQ16" s="81">
        <f ca="1">INDEX(CBO_quarterly!$B:$XT,MATCH(Calculations_forecast!HQ$9,CBO_quarterly!$B:$B,0),MATCH(Calculations_forecast!$B16,CBO_quarterly!$B$1:$XT$1,0))</f>
        <v>179</v>
      </c>
      <c r="HR16" s="81">
        <f ca="1">INDEX(CBO_quarterly!$B:$XT,MATCH(Calculations_forecast!HR$9,CBO_quarterly!$B:$B,0),MATCH(Calculations_forecast!$B16,CBO_quarterly!$B$1:$XT$1,0))</f>
        <v>184</v>
      </c>
      <c r="HS16" s="81">
        <f ca="1">INDEX(CBO_quarterly!$B:$XT,MATCH(Calculations_forecast!HS$9,CBO_quarterly!$B:$B,0),MATCH(Calculations_forecast!$B16,CBO_quarterly!$B$1:$XT$1,0))</f>
        <v>184</v>
      </c>
      <c r="HT16" s="81">
        <f ca="1">INDEX(CBO_quarterly!$B:$XT,MATCH(Calculations_forecast!HT$9,CBO_quarterly!$B:$B,0),MATCH(Calculations_forecast!$B16,CBO_quarterly!$B$1:$XT$1,0))</f>
        <v>184</v>
      </c>
      <c r="HU16" s="81">
        <f ca="1">INDEX(CBO_quarterly!$B:$XT,MATCH(Calculations_forecast!HU$9,CBO_quarterly!$B:$B,0),MATCH(Calculations_forecast!$B16,CBO_quarterly!$B$1:$XT$1,0))</f>
        <v>184</v>
      </c>
      <c r="HV16" s="81">
        <f ca="1">INDEX(CBO_quarterly!$B:$XT,MATCH(Calculations_forecast!HV$9,CBO_quarterly!$B:$B,0),MATCH(Calculations_forecast!$B16,CBO_quarterly!$B$1:$XT$1,0))</f>
        <v>186</v>
      </c>
      <c r="HW16" s="81">
        <f ca="1">INDEX(CBO_quarterly!$B:$XT,MATCH(Calculations_forecast!HW$9,CBO_quarterly!$B:$B,0),MATCH(Calculations_forecast!$B16,CBO_quarterly!$B$1:$XT$1,0))</f>
        <v>186</v>
      </c>
      <c r="HX16" s="81">
        <f ca="1">INDEX(CBO_quarterly!$B:$XT,MATCH(Calculations_forecast!HX$9,CBO_quarterly!$B:$B,0),MATCH(Calculations_forecast!$B16,CBO_quarterly!$B$1:$XT$1,0))</f>
        <v>186</v>
      </c>
      <c r="HY16" s="81">
        <f ca="1">INDEX(CBO_quarterly!$B:$XT,MATCH(Calculations_forecast!HY$9,CBO_quarterly!$B:$B,0),MATCH(Calculations_forecast!$B16,CBO_quarterly!$B$1:$XT$1,0))</f>
        <v>186</v>
      </c>
      <c r="HZ16" s="81">
        <f ca="1">INDEX(CBO_quarterly!$B:$XT,MATCH(Calculations_forecast!HZ$9,CBO_quarterly!$B:$B,0),MATCH(Calculations_forecast!$B16,CBO_quarterly!$B$1:$XT$1,0))</f>
        <v>186</v>
      </c>
      <c r="IA16" s="81">
        <f ca="1">INDEX(CBO_quarterly!$B:$XT,MATCH(Calculations_forecast!IA$9,CBO_quarterly!$B:$B,0),MATCH(Calculations_forecast!$B16,CBO_quarterly!$B$1:$XT$1,0))</f>
        <v>186</v>
      </c>
      <c r="IB16" s="81">
        <f ca="1">INDEX(CBO_quarterly!$B:$XT,MATCH(Calculations_forecast!IB$9,CBO_quarterly!$B:$B,0),MATCH(Calculations_forecast!$B16,CBO_quarterly!$B$1:$XT$1,0))</f>
        <v>186</v>
      </c>
      <c r="IC16" s="81">
        <f ca="1">INDEX(CBO_quarterly!$B:$XT,MATCH(Calculations_forecast!IC$9,CBO_quarterly!$B:$B,0),MATCH(Calculations_forecast!$B16,CBO_quarterly!$B$1:$XT$1,0))</f>
        <v>186</v>
      </c>
      <c r="ID16" s="81" t="e">
        <f ca="1">INDEX(CBO_quarterly!$B:$XT,MATCH(Calculations_forecast!ID$9,CBO_quarterly!$B:$B,0),MATCH(Calculations_forecast!$B16,CBO_quarterly!$B$1:$XT$1,0))</f>
        <v>#N/A</v>
      </c>
    </row>
    <row r="17" spans="1:238">
      <c r="A17" s="7" t="s">
        <v>225</v>
      </c>
      <c r="B17" s="8" t="s">
        <v>219</v>
      </c>
      <c r="C17">
        <f ca="1">IFERROR(INDEX(CBO_quarterly!$B:$XT,MATCH(Calculations_forecast!C$9,CBO_quarterly!$B:$B,0),MATCH(Calculations_forecast!$B17,CBO_quarterly!$B$1:$XT$1,0)),INDEX(CBO_quarterly!$B:$XT,MATCH(Calculations_forecast!B$9,CBO_quarterly!$B:$B,0),MATCH(Calculations_forecast!$B17,CBO_quarterly!$B$1:$XT$1,0)))</f>
        <v>31.1</v>
      </c>
      <c r="D17">
        <f ca="1">IFERROR(INDEX(CBO_quarterly!$B:$XT,MATCH(Calculations_forecast!D$9,CBO_quarterly!$B:$B,0),MATCH(Calculations_forecast!$B17,CBO_quarterly!$B$1:$XT$1,0)),INDEX(CBO_quarterly!$B:$XT,MATCH(Calculations_forecast!C$9,CBO_quarterly!$B:$B,0),MATCH(Calculations_forecast!$B17,CBO_quarterly!$B$1:$XT$1,0)))</f>
        <v>31.2</v>
      </c>
      <c r="E17">
        <f ca="1">IFERROR(INDEX(CBO_quarterly!$B:$XT,MATCH(Calculations_forecast!E$9,CBO_quarterly!$B:$B,0),MATCH(Calculations_forecast!$B17,CBO_quarterly!$B$1:$XT$1,0)),INDEX(CBO_quarterly!$B:$XT,MATCH(Calculations_forecast!D$9,CBO_quarterly!$B:$B,0),MATCH(Calculations_forecast!$B17,CBO_quarterly!$B$1:$XT$1,0)))</f>
        <v>32.1</v>
      </c>
      <c r="F17">
        <f ca="1">IFERROR(INDEX(CBO_quarterly!$B:$XT,MATCH(Calculations_forecast!F$9,CBO_quarterly!$B:$B,0),MATCH(Calculations_forecast!$B17,CBO_quarterly!$B$1:$XT$1,0)),INDEX(CBO_quarterly!$B:$XT,MATCH(Calculations_forecast!E$9,CBO_quarterly!$B:$B,0),MATCH(Calculations_forecast!$B17,CBO_quarterly!$B$1:$XT$1,0)))</f>
        <v>30.7</v>
      </c>
      <c r="G17">
        <f ca="1">IFERROR(INDEX(CBO_quarterly!$B:$XT,MATCH(Calculations_forecast!G$9,CBO_quarterly!$B:$B,0),MATCH(Calculations_forecast!$B17,CBO_quarterly!$B$1:$XT$1,0)),INDEX(CBO_quarterly!$B:$XT,MATCH(Calculations_forecast!F$9,CBO_quarterly!$B:$B,0),MATCH(Calculations_forecast!$B17,CBO_quarterly!$B$1:$XT$1,0)))</f>
        <v>34.4</v>
      </c>
      <c r="H17">
        <f ca="1">IFERROR(INDEX(CBO_quarterly!$B:$XT,MATCH(Calculations_forecast!H$9,CBO_quarterly!$B:$B,0),MATCH(Calculations_forecast!$B17,CBO_quarterly!$B$1:$XT$1,0)),INDEX(CBO_quarterly!$B:$XT,MATCH(Calculations_forecast!G$9,CBO_quarterly!$B:$B,0),MATCH(Calculations_forecast!$B17,CBO_quarterly!$B$1:$XT$1,0)))</f>
        <v>35.299999999999997</v>
      </c>
      <c r="I17">
        <f ca="1">IFERROR(INDEX(CBO_quarterly!$B:$XT,MATCH(Calculations_forecast!I$9,CBO_quarterly!$B:$B,0),MATCH(Calculations_forecast!$B17,CBO_quarterly!$B$1:$XT$1,0)),INDEX(CBO_quarterly!$B:$XT,MATCH(Calculations_forecast!H$9,CBO_quarterly!$B:$B,0),MATCH(Calculations_forecast!$B17,CBO_quarterly!$B$1:$XT$1,0)))</f>
        <v>34.6</v>
      </c>
      <c r="J17">
        <f ca="1">IFERROR(INDEX(CBO_quarterly!$B:$XT,MATCH(Calculations_forecast!J$9,CBO_quarterly!$B:$B,0),MATCH(Calculations_forecast!$B17,CBO_quarterly!$B$1:$XT$1,0)),INDEX(CBO_quarterly!$B:$XT,MATCH(Calculations_forecast!I$9,CBO_quarterly!$B:$B,0),MATCH(Calculations_forecast!$B17,CBO_quarterly!$B$1:$XT$1,0)))</f>
        <v>35</v>
      </c>
      <c r="K17">
        <f ca="1">IFERROR(INDEX(CBO_quarterly!$B:$XT,MATCH(Calculations_forecast!K$9,CBO_quarterly!$B:$B,0),MATCH(Calculations_forecast!$B17,CBO_quarterly!$B$1:$XT$1,0)),INDEX(CBO_quarterly!$B:$XT,MATCH(Calculations_forecast!J$9,CBO_quarterly!$B:$B,0),MATCH(Calculations_forecast!$B17,CBO_quarterly!$B$1:$XT$1,0)))</f>
        <v>37.1</v>
      </c>
      <c r="L17">
        <f ca="1">IFERROR(INDEX(CBO_quarterly!$B:$XT,MATCH(Calculations_forecast!L$9,CBO_quarterly!$B:$B,0),MATCH(Calculations_forecast!$B17,CBO_quarterly!$B$1:$XT$1,0)),INDEX(CBO_quarterly!$B:$XT,MATCH(Calculations_forecast!K$9,CBO_quarterly!$B:$B,0),MATCH(Calculations_forecast!$B17,CBO_quarterly!$B$1:$XT$1,0)))</f>
        <v>37.5</v>
      </c>
      <c r="M17">
        <f ca="1">IFERROR(INDEX(CBO_quarterly!$B:$XT,MATCH(Calculations_forecast!M$9,CBO_quarterly!$B:$B,0),MATCH(Calculations_forecast!$B17,CBO_quarterly!$B$1:$XT$1,0)),INDEX(CBO_quarterly!$B:$XT,MATCH(Calculations_forecast!L$9,CBO_quarterly!$B:$B,0),MATCH(Calculations_forecast!$B17,CBO_quarterly!$B$1:$XT$1,0)))</f>
        <v>38.799999999999997</v>
      </c>
      <c r="N17">
        <f ca="1">IFERROR(INDEX(CBO_quarterly!$B:$XT,MATCH(Calculations_forecast!N$9,CBO_quarterly!$B:$B,0),MATCH(Calculations_forecast!$B17,CBO_quarterly!$B$1:$XT$1,0)),INDEX(CBO_quarterly!$B:$XT,MATCH(Calculations_forecast!M$9,CBO_quarterly!$B:$B,0),MATCH(Calculations_forecast!$B17,CBO_quarterly!$B$1:$XT$1,0)))</f>
        <v>43.1</v>
      </c>
      <c r="O17">
        <f ca="1">IFERROR(INDEX(CBO_quarterly!$B:$XT,MATCH(Calculations_forecast!O$9,CBO_quarterly!$B:$B,0),MATCH(Calculations_forecast!$B17,CBO_quarterly!$B$1:$XT$1,0)),INDEX(CBO_quarterly!$B:$XT,MATCH(Calculations_forecast!N$9,CBO_quarterly!$B:$B,0),MATCH(Calculations_forecast!$B17,CBO_quarterly!$B$1:$XT$1,0)))</f>
        <v>46</v>
      </c>
      <c r="P17">
        <f ca="1">IFERROR(INDEX(CBO_quarterly!$B:$XT,MATCH(Calculations_forecast!P$9,CBO_quarterly!$B:$B,0),MATCH(Calculations_forecast!$B17,CBO_quarterly!$B$1:$XT$1,0)),INDEX(CBO_quarterly!$B:$XT,MATCH(Calculations_forecast!O$9,CBO_quarterly!$B:$B,0),MATCH(Calculations_forecast!$B17,CBO_quarterly!$B$1:$XT$1,0)))</f>
        <v>46</v>
      </c>
      <c r="Q17">
        <f ca="1">IFERROR(INDEX(CBO_quarterly!$B:$XT,MATCH(Calculations_forecast!Q$9,CBO_quarterly!$B:$B,0),MATCH(Calculations_forecast!$B17,CBO_quarterly!$B$1:$XT$1,0)),INDEX(CBO_quarterly!$B:$XT,MATCH(Calculations_forecast!P$9,CBO_quarterly!$B:$B,0),MATCH(Calculations_forecast!$B17,CBO_quarterly!$B$1:$XT$1,0)))</f>
        <v>44</v>
      </c>
      <c r="R17">
        <f ca="1">IFERROR(INDEX(CBO_quarterly!$B:$XT,MATCH(Calculations_forecast!R$9,CBO_quarterly!$B:$B,0),MATCH(Calculations_forecast!$B17,CBO_quarterly!$B$1:$XT$1,0)),INDEX(CBO_quarterly!$B:$XT,MATCH(Calculations_forecast!Q$9,CBO_quarterly!$B:$B,0),MATCH(Calculations_forecast!$B17,CBO_quarterly!$B$1:$XT$1,0)))</f>
        <v>46.5</v>
      </c>
      <c r="S17">
        <f ca="1">IFERROR(INDEX(CBO_quarterly!$B:$XT,MATCH(Calculations_forecast!S$9,CBO_quarterly!$B:$B,0),MATCH(Calculations_forecast!$B17,CBO_quarterly!$B$1:$XT$1,0)),INDEX(CBO_quarterly!$B:$XT,MATCH(Calculations_forecast!R$9,CBO_quarterly!$B:$B,0),MATCH(Calculations_forecast!$B17,CBO_quarterly!$B$1:$XT$1,0)))</f>
        <v>44.6</v>
      </c>
      <c r="T17">
        <f ca="1">IFERROR(INDEX(CBO_quarterly!$B:$XT,MATCH(Calculations_forecast!T$9,CBO_quarterly!$B:$B,0),MATCH(Calculations_forecast!$B17,CBO_quarterly!$B$1:$XT$1,0)),INDEX(CBO_quarterly!$B:$XT,MATCH(Calculations_forecast!S$9,CBO_quarterly!$B:$B,0),MATCH(Calculations_forecast!$B17,CBO_quarterly!$B$1:$XT$1,0)))</f>
        <v>46.7</v>
      </c>
      <c r="U17">
        <f ca="1">IFERROR(INDEX(CBO_quarterly!$B:$XT,MATCH(Calculations_forecast!U$9,CBO_quarterly!$B:$B,0),MATCH(Calculations_forecast!$B17,CBO_quarterly!$B$1:$XT$1,0)),INDEX(CBO_quarterly!$B:$XT,MATCH(Calculations_forecast!T$9,CBO_quarterly!$B:$B,0),MATCH(Calculations_forecast!$B17,CBO_quarterly!$B$1:$XT$1,0)))</f>
        <v>51.5</v>
      </c>
      <c r="V17">
        <f ca="1">IFERROR(INDEX(CBO_quarterly!$B:$XT,MATCH(Calculations_forecast!V$9,CBO_quarterly!$B:$B,0),MATCH(Calculations_forecast!$B17,CBO_quarterly!$B$1:$XT$1,0)),INDEX(CBO_quarterly!$B:$XT,MATCH(Calculations_forecast!U$9,CBO_quarterly!$B:$B,0),MATCH(Calculations_forecast!$B17,CBO_quarterly!$B$1:$XT$1,0)))</f>
        <v>46.2</v>
      </c>
      <c r="W17">
        <f ca="1">IFERROR(INDEX(CBO_quarterly!$B:$XT,MATCH(Calculations_forecast!W$9,CBO_quarterly!$B:$B,0),MATCH(Calculations_forecast!$B17,CBO_quarterly!$B$1:$XT$1,0)),INDEX(CBO_quarterly!$B:$XT,MATCH(Calculations_forecast!V$9,CBO_quarterly!$B:$B,0),MATCH(Calculations_forecast!$B17,CBO_quarterly!$B$1:$XT$1,0)))</f>
        <v>38.299999999999997</v>
      </c>
      <c r="X17">
        <f ca="1">IFERROR(INDEX(CBO_quarterly!$B:$XT,MATCH(Calculations_forecast!X$9,CBO_quarterly!$B:$B,0),MATCH(Calculations_forecast!$B17,CBO_quarterly!$B$1:$XT$1,0)),INDEX(CBO_quarterly!$B:$XT,MATCH(Calculations_forecast!W$9,CBO_quarterly!$B:$B,0),MATCH(Calculations_forecast!$B17,CBO_quarterly!$B$1:$XT$1,0)))</f>
        <v>41.4</v>
      </c>
      <c r="Y17">
        <f ca="1">IFERROR(INDEX(CBO_quarterly!$B:$XT,MATCH(Calculations_forecast!Y$9,CBO_quarterly!$B:$B,0),MATCH(Calculations_forecast!$B17,CBO_quarterly!$B$1:$XT$1,0)),INDEX(CBO_quarterly!$B:$XT,MATCH(Calculations_forecast!X$9,CBO_quarterly!$B:$B,0),MATCH(Calculations_forecast!$B17,CBO_quarterly!$B$1:$XT$1,0)))</f>
        <v>52</v>
      </c>
      <c r="Z17">
        <f ca="1">IFERROR(INDEX(CBO_quarterly!$B:$XT,MATCH(Calculations_forecast!Z$9,CBO_quarterly!$B:$B,0),MATCH(Calculations_forecast!$B17,CBO_quarterly!$B$1:$XT$1,0)),INDEX(CBO_quarterly!$B:$XT,MATCH(Calculations_forecast!Y$9,CBO_quarterly!$B:$B,0),MATCH(Calculations_forecast!$B17,CBO_quarterly!$B$1:$XT$1,0)))</f>
        <v>53.3</v>
      </c>
      <c r="AA17">
        <f ca="1">IFERROR(INDEX(CBO_quarterly!$B:$XT,MATCH(Calculations_forecast!AA$9,CBO_quarterly!$B:$B,0),MATCH(Calculations_forecast!$B17,CBO_quarterly!$B$1:$XT$1,0)),INDEX(CBO_quarterly!$B:$XT,MATCH(Calculations_forecast!Z$9,CBO_quarterly!$B:$B,0),MATCH(Calculations_forecast!$B17,CBO_quarterly!$B$1:$XT$1,0)))</f>
        <v>60.8</v>
      </c>
      <c r="AB17">
        <f ca="1">IFERROR(INDEX(CBO_quarterly!$B:$XT,MATCH(Calculations_forecast!AB$9,CBO_quarterly!$B:$B,0),MATCH(Calculations_forecast!$B17,CBO_quarterly!$B$1:$XT$1,0)),INDEX(CBO_quarterly!$B:$XT,MATCH(Calculations_forecast!AA$9,CBO_quarterly!$B:$B,0),MATCH(Calculations_forecast!$B17,CBO_quarterly!$B$1:$XT$1,0)))</f>
        <v>59.4</v>
      </c>
      <c r="AC17">
        <f ca="1">IFERROR(INDEX(CBO_quarterly!$B:$XT,MATCH(Calculations_forecast!AC$9,CBO_quarterly!$B:$B,0),MATCH(Calculations_forecast!$B17,CBO_quarterly!$B$1:$XT$1,0)),INDEX(CBO_quarterly!$B:$XT,MATCH(Calculations_forecast!AB$9,CBO_quarterly!$B:$B,0),MATCH(Calculations_forecast!$B17,CBO_quarterly!$B$1:$XT$1,0)))</f>
        <v>59</v>
      </c>
      <c r="AD17">
        <f ca="1">IFERROR(INDEX(CBO_quarterly!$B:$XT,MATCH(Calculations_forecast!AD$9,CBO_quarterly!$B:$B,0),MATCH(Calculations_forecast!$B17,CBO_quarterly!$B$1:$XT$1,0)),INDEX(CBO_quarterly!$B:$XT,MATCH(Calculations_forecast!AC$9,CBO_quarterly!$B:$B,0),MATCH(Calculations_forecast!$B17,CBO_quarterly!$B$1:$XT$1,0)))</f>
        <v>58.5</v>
      </c>
      <c r="AE17">
        <f ca="1">IFERROR(INDEX(CBO_quarterly!$B:$XT,MATCH(Calculations_forecast!AE$9,CBO_quarterly!$B:$B,0),MATCH(Calculations_forecast!$B17,CBO_quarterly!$B$1:$XT$1,0)),INDEX(CBO_quarterly!$B:$XT,MATCH(Calculations_forecast!AD$9,CBO_quarterly!$B:$B,0),MATCH(Calculations_forecast!$B17,CBO_quarterly!$B$1:$XT$1,0)))</f>
        <v>62.9</v>
      </c>
      <c r="AF17">
        <f ca="1">IFERROR(INDEX(CBO_quarterly!$B:$XT,MATCH(Calculations_forecast!AF$9,CBO_quarterly!$B:$B,0),MATCH(Calculations_forecast!$B17,CBO_quarterly!$B$1:$XT$1,0)),INDEX(CBO_quarterly!$B:$XT,MATCH(Calculations_forecast!AE$9,CBO_quarterly!$B:$B,0),MATCH(Calculations_forecast!$B17,CBO_quarterly!$B$1:$XT$1,0)))</f>
        <v>68.400000000000006</v>
      </c>
      <c r="AG17">
        <f ca="1">IFERROR(INDEX(CBO_quarterly!$B:$XT,MATCH(Calculations_forecast!AG$9,CBO_quarterly!$B:$B,0),MATCH(Calculations_forecast!$B17,CBO_quarterly!$B$1:$XT$1,0)),INDEX(CBO_quarterly!$B:$XT,MATCH(Calculations_forecast!AF$9,CBO_quarterly!$B:$B,0),MATCH(Calculations_forecast!$B17,CBO_quarterly!$B$1:$XT$1,0)))</f>
        <v>70.8</v>
      </c>
      <c r="AH17">
        <f ca="1">IFERROR(INDEX(CBO_quarterly!$B:$XT,MATCH(Calculations_forecast!AH$9,CBO_quarterly!$B:$B,0),MATCH(Calculations_forecast!$B17,CBO_quarterly!$B$1:$XT$1,0)),INDEX(CBO_quarterly!$B:$XT,MATCH(Calculations_forecast!AG$9,CBO_quarterly!$B:$B,0),MATCH(Calculations_forecast!$B17,CBO_quarterly!$B$1:$XT$1,0)))</f>
        <v>71.8</v>
      </c>
      <c r="AI17">
        <f ca="1">IFERROR(INDEX(CBO_quarterly!$B:$XT,MATCH(Calculations_forecast!AI$9,CBO_quarterly!$B:$B,0),MATCH(Calculations_forecast!$B17,CBO_quarterly!$B$1:$XT$1,0)),INDEX(CBO_quarterly!$B:$XT,MATCH(Calculations_forecast!AH$9,CBO_quarterly!$B:$B,0),MATCH(Calculations_forecast!$B17,CBO_quarterly!$B$1:$XT$1,0)))</f>
        <v>66.2</v>
      </c>
      <c r="AJ17">
        <f ca="1">IFERROR(INDEX(CBO_quarterly!$B:$XT,MATCH(Calculations_forecast!AJ$9,CBO_quarterly!$B:$B,0),MATCH(Calculations_forecast!$B17,CBO_quarterly!$B$1:$XT$1,0)),INDEX(CBO_quarterly!$B:$XT,MATCH(Calculations_forecast!AI$9,CBO_quarterly!$B:$B,0),MATCH(Calculations_forecast!$B17,CBO_quarterly!$B$1:$XT$1,0)))</f>
        <v>80</v>
      </c>
      <c r="AK17">
        <f ca="1">IFERROR(INDEX(CBO_quarterly!$B:$XT,MATCH(Calculations_forecast!AK$9,CBO_quarterly!$B:$B,0),MATCH(Calculations_forecast!$B17,CBO_quarterly!$B$1:$XT$1,0)),INDEX(CBO_quarterly!$B:$XT,MATCH(Calculations_forecast!AJ$9,CBO_quarterly!$B:$B,0),MATCH(Calculations_forecast!$B17,CBO_quarterly!$B$1:$XT$1,0)))</f>
        <v>80.2</v>
      </c>
      <c r="AL17">
        <f ca="1">IFERROR(INDEX(CBO_quarterly!$B:$XT,MATCH(Calculations_forecast!AL$9,CBO_quarterly!$B:$B,0),MATCH(Calculations_forecast!$B17,CBO_quarterly!$B$1:$XT$1,0)),INDEX(CBO_quarterly!$B:$XT,MATCH(Calculations_forecast!AK$9,CBO_quarterly!$B:$B,0),MATCH(Calculations_forecast!$B17,CBO_quarterly!$B$1:$XT$1,0)))</f>
        <v>85</v>
      </c>
      <c r="AM17">
        <f ca="1">IFERROR(INDEX(CBO_quarterly!$B:$XT,MATCH(Calculations_forecast!AM$9,CBO_quarterly!$B:$B,0),MATCH(Calculations_forecast!$B17,CBO_quarterly!$B$1:$XT$1,0)),INDEX(CBO_quarterly!$B:$XT,MATCH(Calculations_forecast!AL$9,CBO_quarterly!$B:$B,0),MATCH(Calculations_forecast!$B17,CBO_quarterly!$B$1:$XT$1,0)))</f>
        <v>81.900000000000006</v>
      </c>
      <c r="AN17">
        <f ca="1">IFERROR(INDEX(CBO_quarterly!$B:$XT,MATCH(Calculations_forecast!AN$9,CBO_quarterly!$B:$B,0),MATCH(Calculations_forecast!$B17,CBO_quarterly!$B$1:$XT$1,0)),INDEX(CBO_quarterly!$B:$XT,MATCH(Calculations_forecast!AM$9,CBO_quarterly!$B:$B,0),MATCH(Calculations_forecast!$B17,CBO_quarterly!$B$1:$XT$1,0)))</f>
        <v>82.1</v>
      </c>
      <c r="AO17">
        <f ca="1">IFERROR(INDEX(CBO_quarterly!$B:$XT,MATCH(Calculations_forecast!AO$9,CBO_quarterly!$B:$B,0),MATCH(Calculations_forecast!$B17,CBO_quarterly!$B$1:$XT$1,0)),INDEX(CBO_quarterly!$B:$XT,MATCH(Calculations_forecast!AN$9,CBO_quarterly!$B:$B,0),MATCH(Calculations_forecast!$B17,CBO_quarterly!$B$1:$XT$1,0)))</f>
        <v>81</v>
      </c>
      <c r="AP17">
        <f ca="1">IFERROR(INDEX(CBO_quarterly!$B:$XT,MATCH(Calculations_forecast!AP$9,CBO_quarterly!$B:$B,0),MATCH(Calculations_forecast!$B17,CBO_quarterly!$B$1:$XT$1,0)),INDEX(CBO_quarterly!$B:$XT,MATCH(Calculations_forecast!AO$9,CBO_quarterly!$B:$B,0),MATCH(Calculations_forecast!$B17,CBO_quarterly!$B$1:$XT$1,0)))</f>
        <v>77.900000000000006</v>
      </c>
      <c r="AQ17">
        <f ca="1">IFERROR(INDEX(CBO_quarterly!$B:$XT,MATCH(Calculations_forecast!AQ$9,CBO_quarterly!$B:$B,0),MATCH(Calculations_forecast!$B17,CBO_quarterly!$B$1:$XT$1,0)),INDEX(CBO_quarterly!$B:$XT,MATCH(Calculations_forecast!AP$9,CBO_quarterly!$B:$B,0),MATCH(Calculations_forecast!$B17,CBO_quarterly!$B$1:$XT$1,0)))</f>
        <v>85.4</v>
      </c>
      <c r="AR17">
        <f ca="1">IFERROR(INDEX(CBO_quarterly!$B:$XT,MATCH(Calculations_forecast!AR$9,CBO_quarterly!$B:$B,0),MATCH(Calculations_forecast!$B17,CBO_quarterly!$B$1:$XT$1,0)),INDEX(CBO_quarterly!$B:$XT,MATCH(Calculations_forecast!AQ$9,CBO_quarterly!$B:$B,0),MATCH(Calculations_forecast!$B17,CBO_quarterly!$B$1:$XT$1,0)))</f>
        <v>64.900000000000006</v>
      </c>
      <c r="AS17">
        <f ca="1">IFERROR(INDEX(CBO_quarterly!$B:$XT,MATCH(Calculations_forecast!AS$9,CBO_quarterly!$B:$B,0),MATCH(Calculations_forecast!$B17,CBO_quarterly!$B$1:$XT$1,0)),INDEX(CBO_quarterly!$B:$XT,MATCH(Calculations_forecast!AR$9,CBO_quarterly!$B:$B,0),MATCH(Calculations_forecast!$B17,CBO_quarterly!$B$1:$XT$1,0)))</f>
        <v>72.099999999999994</v>
      </c>
      <c r="AT17">
        <f ca="1">IFERROR(INDEX(CBO_quarterly!$B:$XT,MATCH(Calculations_forecast!AT$9,CBO_quarterly!$B:$B,0),MATCH(Calculations_forecast!$B17,CBO_quarterly!$B$1:$XT$1,0)),INDEX(CBO_quarterly!$B:$XT,MATCH(Calculations_forecast!AS$9,CBO_quarterly!$B:$B,0),MATCH(Calculations_forecast!$B17,CBO_quarterly!$B$1:$XT$1,0)))</f>
        <v>79.5</v>
      </c>
      <c r="AU17">
        <f ca="1">IFERROR(INDEX(CBO_quarterly!$B:$XT,MATCH(Calculations_forecast!AU$9,CBO_quarterly!$B:$B,0),MATCH(Calculations_forecast!$B17,CBO_quarterly!$B$1:$XT$1,0)),INDEX(CBO_quarterly!$B:$XT,MATCH(Calculations_forecast!AT$9,CBO_quarterly!$B:$B,0),MATCH(Calculations_forecast!$B17,CBO_quarterly!$B$1:$XT$1,0)))</f>
        <v>78.099999999999994</v>
      </c>
      <c r="AV17">
        <f ca="1">IFERROR(INDEX(CBO_quarterly!$B:$XT,MATCH(Calculations_forecast!AV$9,CBO_quarterly!$B:$B,0),MATCH(Calculations_forecast!$B17,CBO_quarterly!$B$1:$XT$1,0)),INDEX(CBO_quarterly!$B:$XT,MATCH(Calculations_forecast!AU$9,CBO_quarterly!$B:$B,0),MATCH(Calculations_forecast!$B17,CBO_quarterly!$B$1:$XT$1,0)))</f>
        <v>69.099999999999994</v>
      </c>
      <c r="AW17">
        <f ca="1">IFERROR(INDEX(CBO_quarterly!$B:$XT,MATCH(Calculations_forecast!AW$9,CBO_quarterly!$B:$B,0),MATCH(Calculations_forecast!$B17,CBO_quarterly!$B$1:$XT$1,0)),INDEX(CBO_quarterly!$B:$XT,MATCH(Calculations_forecast!AV$9,CBO_quarterly!$B:$B,0),MATCH(Calculations_forecast!$B17,CBO_quarterly!$B$1:$XT$1,0)))</f>
        <v>71.599999999999994</v>
      </c>
      <c r="AX17">
        <f ca="1">IFERROR(INDEX(CBO_quarterly!$B:$XT,MATCH(Calculations_forecast!AX$9,CBO_quarterly!$B:$B,0),MATCH(Calculations_forecast!$B17,CBO_quarterly!$B$1:$XT$1,0)),INDEX(CBO_quarterly!$B:$XT,MATCH(Calculations_forecast!AW$9,CBO_quarterly!$B:$B,0),MATCH(Calculations_forecast!$B17,CBO_quarterly!$B$1:$XT$1,0)))</f>
        <v>62.4</v>
      </c>
      <c r="AY17">
        <f ca="1">IFERROR(INDEX(CBO_quarterly!$B:$XT,MATCH(Calculations_forecast!AY$9,CBO_quarterly!$B:$B,0),MATCH(Calculations_forecast!$B17,CBO_quarterly!$B$1:$XT$1,0)),INDEX(CBO_quarterly!$B:$XT,MATCH(Calculations_forecast!AX$9,CBO_quarterly!$B:$B,0),MATCH(Calculations_forecast!$B17,CBO_quarterly!$B$1:$XT$1,0)))</f>
        <v>50.6</v>
      </c>
      <c r="AZ17">
        <f ca="1">IFERROR(INDEX(CBO_quarterly!$B:$XT,MATCH(Calculations_forecast!AZ$9,CBO_quarterly!$B:$B,0),MATCH(Calculations_forecast!$B17,CBO_quarterly!$B$1:$XT$1,0)),INDEX(CBO_quarterly!$B:$XT,MATCH(Calculations_forecast!AY$9,CBO_quarterly!$B:$B,0),MATCH(Calculations_forecast!$B17,CBO_quarterly!$B$1:$XT$1,0)))</f>
        <v>52.7</v>
      </c>
      <c r="BA17">
        <f ca="1">IFERROR(INDEX(CBO_quarterly!$B:$XT,MATCH(Calculations_forecast!BA$9,CBO_quarterly!$B:$B,0),MATCH(Calculations_forecast!$B17,CBO_quarterly!$B$1:$XT$1,0)),INDEX(CBO_quarterly!$B:$XT,MATCH(Calculations_forecast!AZ$9,CBO_quarterly!$B:$B,0),MATCH(Calculations_forecast!$B17,CBO_quarterly!$B$1:$XT$1,0)))</f>
        <v>53.2</v>
      </c>
      <c r="BB17">
        <f ca="1">IFERROR(INDEX(CBO_quarterly!$B:$XT,MATCH(Calculations_forecast!BB$9,CBO_quarterly!$B:$B,0),MATCH(Calculations_forecast!$B17,CBO_quarterly!$B$1:$XT$1,0)),INDEX(CBO_quarterly!$B:$XT,MATCH(Calculations_forecast!BA$9,CBO_quarterly!$B:$B,0),MATCH(Calculations_forecast!$B17,CBO_quarterly!$B$1:$XT$1,0)))</f>
        <v>48.6</v>
      </c>
      <c r="BC17">
        <f ca="1">IFERROR(INDEX(CBO_quarterly!$B:$XT,MATCH(Calculations_forecast!BC$9,CBO_quarterly!$B:$B,0),MATCH(Calculations_forecast!$B17,CBO_quarterly!$B$1:$XT$1,0)),INDEX(CBO_quarterly!$B:$XT,MATCH(Calculations_forecast!BB$9,CBO_quarterly!$B:$B,0),MATCH(Calculations_forecast!$B17,CBO_quarterly!$B$1:$XT$1,0)))</f>
        <v>50.2</v>
      </c>
      <c r="BD17">
        <f ca="1">IFERROR(INDEX(CBO_quarterly!$B:$XT,MATCH(Calculations_forecast!BD$9,CBO_quarterly!$B:$B,0),MATCH(Calculations_forecast!$B17,CBO_quarterly!$B$1:$XT$1,0)),INDEX(CBO_quarterly!$B:$XT,MATCH(Calculations_forecast!BC$9,CBO_quarterly!$B:$B,0),MATCH(Calculations_forecast!$B17,CBO_quarterly!$B$1:$XT$1,0)))</f>
        <v>65.3</v>
      </c>
      <c r="BE17">
        <f ca="1">IFERROR(INDEX(CBO_quarterly!$B:$XT,MATCH(Calculations_forecast!BE$9,CBO_quarterly!$B:$B,0),MATCH(Calculations_forecast!$B17,CBO_quarterly!$B$1:$XT$1,0)),INDEX(CBO_quarterly!$B:$XT,MATCH(Calculations_forecast!BD$9,CBO_quarterly!$B:$B,0),MATCH(Calculations_forecast!$B17,CBO_quarterly!$B$1:$XT$1,0)))</f>
        <v>74</v>
      </c>
      <c r="BF17">
        <f ca="1">IFERROR(INDEX(CBO_quarterly!$B:$XT,MATCH(Calculations_forecast!BF$9,CBO_quarterly!$B:$B,0),MATCH(Calculations_forecast!$B17,CBO_quarterly!$B$1:$XT$1,0)),INDEX(CBO_quarterly!$B:$XT,MATCH(Calculations_forecast!BE$9,CBO_quarterly!$B:$B,0),MATCH(Calculations_forecast!$B17,CBO_quarterly!$B$1:$XT$1,0)))</f>
        <v>76.099999999999994</v>
      </c>
      <c r="BG17">
        <f ca="1">IFERROR(INDEX(CBO_quarterly!$B:$XT,MATCH(Calculations_forecast!BG$9,CBO_quarterly!$B:$B,0),MATCH(Calculations_forecast!$B17,CBO_quarterly!$B$1:$XT$1,0)),INDEX(CBO_quarterly!$B:$XT,MATCH(Calculations_forecast!BF$9,CBO_quarterly!$B:$B,0),MATCH(Calculations_forecast!$B17,CBO_quarterly!$B$1:$XT$1,0)))</f>
        <v>88.4</v>
      </c>
      <c r="BH17">
        <f ca="1">IFERROR(INDEX(CBO_quarterly!$B:$XT,MATCH(Calculations_forecast!BH$9,CBO_quarterly!$B:$B,0),MATCH(Calculations_forecast!$B17,CBO_quarterly!$B$1:$XT$1,0)),INDEX(CBO_quarterly!$B:$XT,MATCH(Calculations_forecast!BG$9,CBO_quarterly!$B:$B,0),MATCH(Calculations_forecast!$B17,CBO_quarterly!$B$1:$XT$1,0)))</f>
        <v>87.1</v>
      </c>
      <c r="BI17">
        <f ca="1">IFERROR(INDEX(CBO_quarterly!$B:$XT,MATCH(Calculations_forecast!BI$9,CBO_quarterly!$B:$B,0),MATCH(Calculations_forecast!$B17,CBO_quarterly!$B$1:$XT$1,0)),INDEX(CBO_quarterly!$B:$XT,MATCH(Calculations_forecast!BH$9,CBO_quarterly!$B:$B,0),MATCH(Calculations_forecast!$B17,CBO_quarterly!$B$1:$XT$1,0)))</f>
        <v>74.7</v>
      </c>
      <c r="BJ17">
        <f ca="1">IFERROR(INDEX(CBO_quarterly!$B:$XT,MATCH(Calculations_forecast!BJ$9,CBO_quarterly!$B:$B,0),MATCH(Calculations_forecast!$B17,CBO_quarterly!$B$1:$XT$1,0)),INDEX(CBO_quarterly!$B:$XT,MATCH(Calculations_forecast!BI$9,CBO_quarterly!$B:$B,0),MATCH(Calculations_forecast!$B17,CBO_quarterly!$B$1:$XT$1,0)))</f>
        <v>75.599999999999994</v>
      </c>
      <c r="BK17">
        <f ca="1">IFERROR(INDEX(CBO_quarterly!$B:$XT,MATCH(Calculations_forecast!BK$9,CBO_quarterly!$B:$B,0),MATCH(Calculations_forecast!$B17,CBO_quarterly!$B$1:$XT$1,0)),INDEX(CBO_quarterly!$B:$XT,MATCH(Calculations_forecast!BJ$9,CBO_quarterly!$B:$B,0),MATCH(Calculations_forecast!$B17,CBO_quarterly!$B$1:$XT$1,0)))</f>
        <v>395.69999999999993</v>
      </c>
      <c r="BL17">
        <f ca="1">IFERROR(INDEX(CBO_quarterly!$B:$XT,MATCH(Calculations_forecast!BL$9,CBO_quarterly!$B:$B,0),MATCH(Calculations_forecast!$B17,CBO_quarterly!$B$1:$XT$1,0)),INDEX(CBO_quarterly!$B:$XT,MATCH(Calculations_forecast!BK$9,CBO_quarterly!$B:$B,0),MATCH(Calculations_forecast!$B17,CBO_quarterly!$B$1:$XT$1,0)))</f>
        <v>395.69999999999993</v>
      </c>
      <c r="BM17">
        <f ca="1">IFERROR(INDEX(CBO_quarterly!$B:$XT,MATCH(Calculations_forecast!BM$9,CBO_quarterly!$B:$B,0),MATCH(Calculations_forecast!$B17,CBO_quarterly!$B$1:$XT$1,0)),INDEX(CBO_quarterly!$B:$XT,MATCH(Calculations_forecast!BL$9,CBO_quarterly!$B:$B,0),MATCH(Calculations_forecast!$B17,CBO_quarterly!$B$1:$XT$1,0)))</f>
        <v>395.69999999999993</v>
      </c>
      <c r="BN17">
        <f ca="1">IFERROR(INDEX(CBO_quarterly!$B:$XT,MATCH(Calculations_forecast!BN$9,CBO_quarterly!$B:$B,0),MATCH(Calculations_forecast!$B17,CBO_quarterly!$B$1:$XT$1,0)),INDEX(CBO_quarterly!$B:$XT,MATCH(Calculations_forecast!BM$9,CBO_quarterly!$B:$B,0),MATCH(Calculations_forecast!$B17,CBO_quarterly!$B$1:$XT$1,0)))</f>
        <v>395.69999999999993</v>
      </c>
      <c r="BO17">
        <f ca="1">IFERROR(INDEX(CBO_quarterly!$B:$XT,MATCH(Calculations_forecast!BO$9,CBO_quarterly!$B:$B,0),MATCH(Calculations_forecast!$B17,CBO_quarterly!$B$1:$XT$1,0)),INDEX(CBO_quarterly!$B:$XT,MATCH(Calculations_forecast!BN$9,CBO_quarterly!$B:$B,0),MATCH(Calculations_forecast!$B17,CBO_quarterly!$B$1:$XT$1,0)))</f>
        <v>395.69999999999993</v>
      </c>
      <c r="BP17">
        <f ca="1">IFERROR(INDEX(CBO_quarterly!$B:$XT,MATCH(Calculations_forecast!BP$9,CBO_quarterly!$B:$B,0),MATCH(Calculations_forecast!$B17,CBO_quarterly!$B$1:$XT$1,0)),INDEX(CBO_quarterly!$B:$XT,MATCH(Calculations_forecast!BO$9,CBO_quarterly!$B:$B,0),MATCH(Calculations_forecast!$B17,CBO_quarterly!$B$1:$XT$1,0)))</f>
        <v>395.69999999999993</v>
      </c>
      <c r="BQ17">
        <f ca="1">IFERROR(INDEX(CBO_quarterly!$B:$XT,MATCH(Calculations_forecast!BQ$9,CBO_quarterly!$B:$B,0),MATCH(Calculations_forecast!$B17,CBO_quarterly!$B$1:$XT$1,0)),INDEX(CBO_quarterly!$B:$XT,MATCH(Calculations_forecast!BP$9,CBO_quarterly!$B:$B,0),MATCH(Calculations_forecast!$B17,CBO_quarterly!$B$1:$XT$1,0)))</f>
        <v>395.69999999999993</v>
      </c>
      <c r="BR17">
        <f ca="1">IFERROR(INDEX(CBO_quarterly!$B:$XT,MATCH(Calculations_forecast!BR$9,CBO_quarterly!$B:$B,0),MATCH(Calculations_forecast!$B17,CBO_quarterly!$B$1:$XT$1,0)),INDEX(CBO_quarterly!$B:$XT,MATCH(Calculations_forecast!BQ$9,CBO_quarterly!$B:$B,0),MATCH(Calculations_forecast!$B17,CBO_quarterly!$B$1:$XT$1,0)))</f>
        <v>395.69999999999993</v>
      </c>
      <c r="BS17">
        <f ca="1">IFERROR(INDEX(CBO_quarterly!$B:$XT,MATCH(Calculations_forecast!BS$9,CBO_quarterly!$B:$B,0),MATCH(Calculations_forecast!$B17,CBO_quarterly!$B$1:$XT$1,0)),INDEX(CBO_quarterly!$B:$XT,MATCH(Calculations_forecast!BR$9,CBO_quarterly!$B:$B,0),MATCH(Calculations_forecast!$B17,CBO_quarterly!$B$1:$XT$1,0)))</f>
        <v>395.69999999999993</v>
      </c>
      <c r="BT17">
        <f ca="1">IFERROR(INDEX(CBO_quarterly!$B:$XT,MATCH(Calculations_forecast!BT$9,CBO_quarterly!$B:$B,0),MATCH(Calculations_forecast!$B17,CBO_quarterly!$B$1:$XT$1,0)),INDEX(CBO_quarterly!$B:$XT,MATCH(Calculations_forecast!BS$9,CBO_quarterly!$B:$B,0),MATCH(Calculations_forecast!$B17,CBO_quarterly!$B$1:$XT$1,0)))</f>
        <v>395.69999999999993</v>
      </c>
      <c r="BU17">
        <f ca="1">IFERROR(INDEX(CBO_quarterly!$B:$XT,MATCH(Calculations_forecast!BU$9,CBO_quarterly!$B:$B,0),MATCH(Calculations_forecast!$B17,CBO_quarterly!$B$1:$XT$1,0)),INDEX(CBO_quarterly!$B:$XT,MATCH(Calculations_forecast!BT$9,CBO_quarterly!$B:$B,0),MATCH(Calculations_forecast!$B17,CBO_quarterly!$B$1:$XT$1,0)))</f>
        <v>395.69999999999993</v>
      </c>
      <c r="BV17">
        <f ca="1">IFERROR(INDEX(CBO_quarterly!$B:$XT,MATCH(Calculations_forecast!BV$9,CBO_quarterly!$B:$B,0),MATCH(Calculations_forecast!$B17,CBO_quarterly!$B$1:$XT$1,0)),INDEX(CBO_quarterly!$B:$XT,MATCH(Calculations_forecast!BU$9,CBO_quarterly!$B:$B,0),MATCH(Calculations_forecast!$B17,CBO_quarterly!$B$1:$XT$1,0)))</f>
        <v>395.69999999999993</v>
      </c>
      <c r="BW17">
        <f ca="1">IFERROR(INDEX(CBO_quarterly!$B:$XT,MATCH(Calculations_forecast!BW$9,CBO_quarterly!$B:$B,0),MATCH(Calculations_forecast!$B17,CBO_quarterly!$B$1:$XT$1,0)),INDEX(CBO_quarterly!$B:$XT,MATCH(Calculations_forecast!BV$9,CBO_quarterly!$B:$B,0),MATCH(Calculations_forecast!$B17,CBO_quarterly!$B$1:$XT$1,0)))</f>
        <v>395.69999999999993</v>
      </c>
      <c r="BX17">
        <f ca="1">IFERROR(INDEX(CBO_quarterly!$B:$XT,MATCH(Calculations_forecast!BX$9,CBO_quarterly!$B:$B,0),MATCH(Calculations_forecast!$B17,CBO_quarterly!$B$1:$XT$1,0)),INDEX(CBO_quarterly!$B:$XT,MATCH(Calculations_forecast!BW$9,CBO_quarterly!$B:$B,0),MATCH(Calculations_forecast!$B17,CBO_quarterly!$B$1:$XT$1,0)))</f>
        <v>395.69999999999993</v>
      </c>
      <c r="BY17">
        <f ca="1">IFERROR(INDEX(CBO_quarterly!$B:$XT,MATCH(Calculations_forecast!BY$9,CBO_quarterly!$B:$B,0),MATCH(Calculations_forecast!$B17,CBO_quarterly!$B$1:$XT$1,0)),INDEX(CBO_quarterly!$B:$XT,MATCH(Calculations_forecast!BX$9,CBO_quarterly!$B:$B,0),MATCH(Calculations_forecast!$B17,CBO_quarterly!$B$1:$XT$1,0)))</f>
        <v>395.69999999999993</v>
      </c>
      <c r="BZ17">
        <f ca="1">IFERROR(INDEX(CBO_quarterly!$B:$XT,MATCH(Calculations_forecast!BZ$9,CBO_quarterly!$B:$B,0),MATCH(Calculations_forecast!$B17,CBO_quarterly!$B$1:$XT$1,0)),INDEX(CBO_quarterly!$B:$XT,MATCH(Calculations_forecast!BY$9,CBO_quarterly!$B:$B,0),MATCH(Calculations_forecast!$B17,CBO_quarterly!$B$1:$XT$1,0)))</f>
        <v>395.69999999999993</v>
      </c>
      <c r="CA17">
        <f ca="1">IFERROR(INDEX(CBO_quarterly!$B:$XT,MATCH(Calculations_forecast!CA$9,CBO_quarterly!$B:$B,0),MATCH(Calculations_forecast!$B17,CBO_quarterly!$B$1:$XT$1,0)),INDEX(CBO_quarterly!$B:$XT,MATCH(Calculations_forecast!BZ$9,CBO_quarterly!$B:$B,0),MATCH(Calculations_forecast!$B17,CBO_quarterly!$B$1:$XT$1,0)))</f>
        <v>395.69999999999993</v>
      </c>
      <c r="CB17">
        <f ca="1">IFERROR(INDEX(CBO_quarterly!$B:$XT,MATCH(Calculations_forecast!CB$9,CBO_quarterly!$B:$B,0),MATCH(Calculations_forecast!$B17,CBO_quarterly!$B$1:$XT$1,0)),INDEX(CBO_quarterly!$B:$XT,MATCH(Calculations_forecast!CA$9,CBO_quarterly!$B:$B,0),MATCH(Calculations_forecast!$B17,CBO_quarterly!$B$1:$XT$1,0)))</f>
        <v>395.69999999999993</v>
      </c>
      <c r="CC17">
        <f ca="1">IFERROR(INDEX(CBO_quarterly!$B:$XT,MATCH(Calculations_forecast!CC$9,CBO_quarterly!$B:$B,0),MATCH(Calculations_forecast!$B17,CBO_quarterly!$B$1:$XT$1,0)),INDEX(CBO_quarterly!$B:$XT,MATCH(Calculations_forecast!CB$9,CBO_quarterly!$B:$B,0),MATCH(Calculations_forecast!$B17,CBO_quarterly!$B$1:$XT$1,0)))</f>
        <v>395.69999999999993</v>
      </c>
      <c r="CD17">
        <f ca="1">IFERROR(INDEX(CBO_quarterly!$B:$XT,MATCH(Calculations_forecast!CD$9,CBO_quarterly!$B:$B,0),MATCH(Calculations_forecast!$B17,CBO_quarterly!$B$1:$XT$1,0)),INDEX(CBO_quarterly!$B:$XT,MATCH(Calculations_forecast!CC$9,CBO_quarterly!$B:$B,0),MATCH(Calculations_forecast!$B17,CBO_quarterly!$B$1:$XT$1,0)))</f>
        <v>395.69999999999993</v>
      </c>
      <c r="CE17">
        <f ca="1">IFERROR(INDEX(CBO_quarterly!$B:$XT,MATCH(Calculations_forecast!CE$9,CBO_quarterly!$B:$B,0),MATCH(Calculations_forecast!$B17,CBO_quarterly!$B$1:$XT$1,0)),INDEX(CBO_quarterly!$B:$XT,MATCH(Calculations_forecast!CD$9,CBO_quarterly!$B:$B,0),MATCH(Calculations_forecast!$B17,CBO_quarterly!$B$1:$XT$1,0)))</f>
        <v>395.69999999999993</v>
      </c>
      <c r="CF17">
        <f ca="1">IFERROR(INDEX(CBO_quarterly!$B:$XT,MATCH(Calculations_forecast!CF$9,CBO_quarterly!$B:$B,0),MATCH(Calculations_forecast!$B17,CBO_quarterly!$B$1:$XT$1,0)),INDEX(CBO_quarterly!$B:$XT,MATCH(Calculations_forecast!CE$9,CBO_quarterly!$B:$B,0),MATCH(Calculations_forecast!$B17,CBO_quarterly!$B$1:$XT$1,0)))</f>
        <v>395.69999999999993</v>
      </c>
      <c r="CG17">
        <f ca="1">IFERROR(INDEX(CBO_quarterly!$B:$XT,MATCH(Calculations_forecast!CG$9,CBO_quarterly!$B:$B,0),MATCH(Calculations_forecast!$B17,CBO_quarterly!$B$1:$XT$1,0)),INDEX(CBO_quarterly!$B:$XT,MATCH(Calculations_forecast!CF$9,CBO_quarterly!$B:$B,0),MATCH(Calculations_forecast!$B17,CBO_quarterly!$B$1:$XT$1,0)))</f>
        <v>395.69999999999993</v>
      </c>
      <c r="CH17">
        <f ca="1">IFERROR(INDEX(CBO_quarterly!$B:$XT,MATCH(Calculations_forecast!CH$9,CBO_quarterly!$B:$B,0),MATCH(Calculations_forecast!$B17,CBO_quarterly!$B$1:$XT$1,0)),INDEX(CBO_quarterly!$B:$XT,MATCH(Calculations_forecast!CG$9,CBO_quarterly!$B:$B,0),MATCH(Calculations_forecast!$B17,CBO_quarterly!$B$1:$XT$1,0)))</f>
        <v>395.69999999999993</v>
      </c>
      <c r="CI17">
        <f ca="1">IFERROR(INDEX(CBO_quarterly!$B:$XT,MATCH(Calculations_forecast!CI$9,CBO_quarterly!$B:$B,0),MATCH(Calculations_forecast!$B17,CBO_quarterly!$B$1:$XT$1,0)),INDEX(CBO_quarterly!$B:$XT,MATCH(Calculations_forecast!CH$9,CBO_quarterly!$B:$B,0),MATCH(Calculations_forecast!$B17,CBO_quarterly!$B$1:$XT$1,0)))</f>
        <v>395.69999999999993</v>
      </c>
      <c r="CJ17">
        <f ca="1">IFERROR(INDEX(CBO_quarterly!$B:$XT,MATCH(Calculations_forecast!CJ$9,CBO_quarterly!$B:$B,0),MATCH(Calculations_forecast!$B17,CBO_quarterly!$B$1:$XT$1,0)),INDEX(CBO_quarterly!$B:$XT,MATCH(Calculations_forecast!CI$9,CBO_quarterly!$B:$B,0),MATCH(Calculations_forecast!$B17,CBO_quarterly!$B$1:$XT$1,0)))</f>
        <v>395.69999999999993</v>
      </c>
      <c r="CK17">
        <f ca="1">IFERROR(INDEX(CBO_quarterly!$B:$XT,MATCH(Calculations_forecast!CK$9,CBO_quarterly!$B:$B,0),MATCH(Calculations_forecast!$B17,CBO_quarterly!$B$1:$XT$1,0)),INDEX(CBO_quarterly!$B:$XT,MATCH(Calculations_forecast!CJ$9,CBO_quarterly!$B:$B,0),MATCH(Calculations_forecast!$B17,CBO_quarterly!$B$1:$XT$1,0)))</f>
        <v>395.69999999999993</v>
      </c>
      <c r="CL17">
        <f ca="1">IFERROR(INDEX(CBO_quarterly!$B:$XT,MATCH(Calculations_forecast!CL$9,CBO_quarterly!$B:$B,0),MATCH(Calculations_forecast!$B17,CBO_quarterly!$B$1:$XT$1,0)),INDEX(CBO_quarterly!$B:$XT,MATCH(Calculations_forecast!CK$9,CBO_quarterly!$B:$B,0),MATCH(Calculations_forecast!$B17,CBO_quarterly!$B$1:$XT$1,0)))</f>
        <v>395.69999999999993</v>
      </c>
      <c r="CM17">
        <f ca="1">IFERROR(INDEX(CBO_quarterly!$B:$XT,MATCH(Calculations_forecast!CM$9,CBO_quarterly!$B:$B,0),MATCH(Calculations_forecast!$B17,CBO_quarterly!$B$1:$XT$1,0)),INDEX(CBO_quarterly!$B:$XT,MATCH(Calculations_forecast!CL$9,CBO_quarterly!$B:$B,0),MATCH(Calculations_forecast!$B17,CBO_quarterly!$B$1:$XT$1,0)))</f>
        <v>395.69999999999993</v>
      </c>
      <c r="CN17">
        <f ca="1">IFERROR(INDEX(CBO_quarterly!$B:$XT,MATCH(Calculations_forecast!CN$9,CBO_quarterly!$B:$B,0),MATCH(Calculations_forecast!$B17,CBO_quarterly!$B$1:$XT$1,0)),INDEX(CBO_quarterly!$B:$XT,MATCH(Calculations_forecast!CM$9,CBO_quarterly!$B:$B,0),MATCH(Calculations_forecast!$B17,CBO_quarterly!$B$1:$XT$1,0)))</f>
        <v>395.69999999999993</v>
      </c>
      <c r="CO17">
        <f ca="1">IFERROR(INDEX(CBO_quarterly!$B:$XT,MATCH(Calculations_forecast!CO$9,CBO_quarterly!$B:$B,0),MATCH(Calculations_forecast!$B17,CBO_quarterly!$B$1:$XT$1,0)),INDEX(CBO_quarterly!$B:$XT,MATCH(Calculations_forecast!CN$9,CBO_quarterly!$B:$B,0),MATCH(Calculations_forecast!$B17,CBO_quarterly!$B$1:$XT$1,0)))</f>
        <v>395.69999999999993</v>
      </c>
      <c r="CP17">
        <f ca="1">IFERROR(INDEX(CBO_quarterly!$B:$XT,MATCH(Calculations_forecast!CP$9,CBO_quarterly!$B:$B,0),MATCH(Calculations_forecast!$B17,CBO_quarterly!$B$1:$XT$1,0)),INDEX(CBO_quarterly!$B:$XT,MATCH(Calculations_forecast!CO$9,CBO_quarterly!$B:$B,0),MATCH(Calculations_forecast!$B17,CBO_quarterly!$B$1:$XT$1,0)))</f>
        <v>395.69999999999993</v>
      </c>
      <c r="CQ17">
        <f ca="1">IFERROR(INDEX(CBO_quarterly!$B:$XT,MATCH(Calculations_forecast!CQ$9,CBO_quarterly!$B:$B,0),MATCH(Calculations_forecast!$B17,CBO_quarterly!$B$1:$XT$1,0)),INDEX(CBO_quarterly!$B:$XT,MATCH(Calculations_forecast!CP$9,CBO_quarterly!$B:$B,0),MATCH(Calculations_forecast!$B17,CBO_quarterly!$B$1:$XT$1,0)))</f>
        <v>395.69999999999993</v>
      </c>
      <c r="CR17">
        <f ca="1">IFERROR(INDEX(CBO_quarterly!$B:$XT,MATCH(Calculations_forecast!CR$9,CBO_quarterly!$B:$B,0),MATCH(Calculations_forecast!$B17,CBO_quarterly!$B$1:$XT$1,0)),INDEX(CBO_quarterly!$B:$XT,MATCH(Calculations_forecast!CQ$9,CBO_quarterly!$B:$B,0),MATCH(Calculations_forecast!$B17,CBO_quarterly!$B$1:$XT$1,0)))</f>
        <v>395.69999999999993</v>
      </c>
      <c r="CS17">
        <f ca="1">IFERROR(INDEX(CBO_quarterly!$B:$XT,MATCH(Calculations_forecast!CS$9,CBO_quarterly!$B:$B,0),MATCH(Calculations_forecast!$B17,CBO_quarterly!$B$1:$XT$1,0)),INDEX(CBO_quarterly!$B:$XT,MATCH(Calculations_forecast!CR$9,CBO_quarterly!$B:$B,0),MATCH(Calculations_forecast!$B17,CBO_quarterly!$B$1:$XT$1,0)))</f>
        <v>395.69999999999993</v>
      </c>
      <c r="CT17">
        <f ca="1">IFERROR(INDEX(CBO_quarterly!$B:$XT,MATCH(Calculations_forecast!CT$9,CBO_quarterly!$B:$B,0),MATCH(Calculations_forecast!$B17,CBO_quarterly!$B$1:$XT$1,0)),INDEX(CBO_quarterly!$B:$XT,MATCH(Calculations_forecast!CS$9,CBO_quarterly!$B:$B,0),MATCH(Calculations_forecast!$B17,CBO_quarterly!$B$1:$XT$1,0)))</f>
        <v>395.69999999999993</v>
      </c>
      <c r="CU17">
        <f ca="1">IFERROR(INDEX(CBO_quarterly!$B:$XT,MATCH(Calculations_forecast!CU$9,CBO_quarterly!$B:$B,0),MATCH(Calculations_forecast!$B17,CBO_quarterly!$B$1:$XT$1,0)),INDEX(CBO_quarterly!$B:$XT,MATCH(Calculations_forecast!CT$9,CBO_quarterly!$B:$B,0),MATCH(Calculations_forecast!$B17,CBO_quarterly!$B$1:$XT$1,0)))</f>
        <v>395.69999999999993</v>
      </c>
      <c r="CV17">
        <f ca="1">IFERROR(INDEX(CBO_quarterly!$B:$XT,MATCH(Calculations_forecast!CV$9,CBO_quarterly!$B:$B,0),MATCH(Calculations_forecast!$B17,CBO_quarterly!$B$1:$XT$1,0)),INDEX(CBO_quarterly!$B:$XT,MATCH(Calculations_forecast!CU$9,CBO_quarterly!$B:$B,0),MATCH(Calculations_forecast!$B17,CBO_quarterly!$B$1:$XT$1,0)))</f>
        <v>395.69999999999993</v>
      </c>
      <c r="CW17">
        <f ca="1">IFERROR(INDEX(CBO_quarterly!$B:$XT,MATCH(Calculations_forecast!CW$9,CBO_quarterly!$B:$B,0),MATCH(Calculations_forecast!$B17,CBO_quarterly!$B$1:$XT$1,0)),INDEX(CBO_quarterly!$B:$XT,MATCH(Calculations_forecast!CV$9,CBO_quarterly!$B:$B,0),MATCH(Calculations_forecast!$B17,CBO_quarterly!$B$1:$XT$1,0)))</f>
        <v>395.69999999999993</v>
      </c>
      <c r="CX17">
        <f ca="1">IFERROR(INDEX(CBO_quarterly!$B:$XT,MATCH(Calculations_forecast!CX$9,CBO_quarterly!$B:$B,0),MATCH(Calculations_forecast!$B17,CBO_quarterly!$B$1:$XT$1,0)),INDEX(CBO_quarterly!$B:$XT,MATCH(Calculations_forecast!CW$9,CBO_quarterly!$B:$B,0),MATCH(Calculations_forecast!$B17,CBO_quarterly!$B$1:$XT$1,0)))</f>
        <v>395.69999999999993</v>
      </c>
      <c r="CY17">
        <f ca="1">IFERROR(INDEX(CBO_quarterly!$B:$XT,MATCH(Calculations_forecast!CY$9,CBO_quarterly!$B:$B,0),MATCH(Calculations_forecast!$B17,CBO_quarterly!$B$1:$XT$1,0)),INDEX(CBO_quarterly!$B:$XT,MATCH(Calculations_forecast!CX$9,CBO_quarterly!$B:$B,0),MATCH(Calculations_forecast!$B17,CBO_quarterly!$B$1:$XT$1,0)))</f>
        <v>395.69999999999993</v>
      </c>
      <c r="CZ17">
        <f ca="1">IFERROR(INDEX(CBO_quarterly!$B:$XT,MATCH(Calculations_forecast!CZ$9,CBO_quarterly!$B:$B,0),MATCH(Calculations_forecast!$B17,CBO_quarterly!$B$1:$XT$1,0)),INDEX(CBO_quarterly!$B:$XT,MATCH(Calculations_forecast!CY$9,CBO_quarterly!$B:$B,0),MATCH(Calculations_forecast!$B17,CBO_quarterly!$B$1:$XT$1,0)))</f>
        <v>395.69999999999993</v>
      </c>
      <c r="DA17">
        <f ca="1">IFERROR(INDEX(CBO_quarterly!$B:$XT,MATCH(Calculations_forecast!DA$9,CBO_quarterly!$B:$B,0),MATCH(Calculations_forecast!$B17,CBO_quarterly!$B$1:$XT$1,0)),INDEX(CBO_quarterly!$B:$XT,MATCH(Calculations_forecast!CZ$9,CBO_quarterly!$B:$B,0),MATCH(Calculations_forecast!$B17,CBO_quarterly!$B$1:$XT$1,0)))</f>
        <v>395.69999999999993</v>
      </c>
      <c r="DB17">
        <f ca="1">IFERROR(INDEX(CBO_quarterly!$B:$XT,MATCH(Calculations_forecast!DB$9,CBO_quarterly!$B:$B,0),MATCH(Calculations_forecast!$B17,CBO_quarterly!$B$1:$XT$1,0)),INDEX(CBO_quarterly!$B:$XT,MATCH(Calculations_forecast!DA$9,CBO_quarterly!$B:$B,0),MATCH(Calculations_forecast!$B17,CBO_quarterly!$B$1:$XT$1,0)))</f>
        <v>395.69999999999993</v>
      </c>
      <c r="DC17">
        <f ca="1">IFERROR(INDEX(CBO_quarterly!$B:$XT,MATCH(Calculations_forecast!DC$9,CBO_quarterly!$B:$B,0),MATCH(Calculations_forecast!$B17,CBO_quarterly!$B$1:$XT$1,0)),INDEX(CBO_quarterly!$B:$XT,MATCH(Calculations_forecast!DB$9,CBO_quarterly!$B:$B,0),MATCH(Calculations_forecast!$B17,CBO_quarterly!$B$1:$XT$1,0)))</f>
        <v>395.69999999999993</v>
      </c>
      <c r="DD17">
        <f ca="1">IFERROR(INDEX(CBO_quarterly!$B:$XT,MATCH(Calculations_forecast!DD$9,CBO_quarterly!$B:$B,0),MATCH(Calculations_forecast!$B17,CBO_quarterly!$B$1:$XT$1,0)),INDEX(CBO_quarterly!$B:$XT,MATCH(Calculations_forecast!DC$9,CBO_quarterly!$B:$B,0),MATCH(Calculations_forecast!$B17,CBO_quarterly!$B$1:$XT$1,0)))</f>
        <v>395.69999999999993</v>
      </c>
      <c r="DE17">
        <f ca="1">IFERROR(INDEX(CBO_quarterly!$B:$XT,MATCH(Calculations_forecast!DE$9,CBO_quarterly!$B:$B,0),MATCH(Calculations_forecast!$B17,CBO_quarterly!$B$1:$XT$1,0)),INDEX(CBO_quarterly!$B:$XT,MATCH(Calculations_forecast!DD$9,CBO_quarterly!$B:$B,0),MATCH(Calculations_forecast!$B17,CBO_quarterly!$B$1:$XT$1,0)))</f>
        <v>395.69999999999993</v>
      </c>
      <c r="DF17">
        <f ca="1">IFERROR(INDEX(CBO_quarterly!$B:$XT,MATCH(Calculations_forecast!DF$9,CBO_quarterly!$B:$B,0),MATCH(Calculations_forecast!$B17,CBO_quarterly!$B$1:$XT$1,0)),INDEX(CBO_quarterly!$B:$XT,MATCH(Calculations_forecast!DE$9,CBO_quarterly!$B:$B,0),MATCH(Calculations_forecast!$B17,CBO_quarterly!$B$1:$XT$1,0)))</f>
        <v>395.69999999999993</v>
      </c>
      <c r="DG17">
        <f ca="1">IFERROR(INDEX(CBO_quarterly!$B:$XT,MATCH(Calculations_forecast!DG$9,CBO_quarterly!$B:$B,0),MATCH(Calculations_forecast!$B17,CBO_quarterly!$B$1:$XT$1,0)),INDEX(CBO_quarterly!$B:$XT,MATCH(Calculations_forecast!DF$9,CBO_quarterly!$B:$B,0),MATCH(Calculations_forecast!$B17,CBO_quarterly!$B$1:$XT$1,0)))</f>
        <v>395.69999999999993</v>
      </c>
      <c r="DH17">
        <f ca="1">IFERROR(INDEX(CBO_quarterly!$B:$XT,MATCH(Calculations_forecast!DH$9,CBO_quarterly!$B:$B,0),MATCH(Calculations_forecast!$B17,CBO_quarterly!$B$1:$XT$1,0)),INDEX(CBO_quarterly!$B:$XT,MATCH(Calculations_forecast!DG$9,CBO_quarterly!$B:$B,0),MATCH(Calculations_forecast!$B17,CBO_quarterly!$B$1:$XT$1,0)))</f>
        <v>395.69999999999987</v>
      </c>
      <c r="DI17">
        <f ca="1">IFERROR(INDEX(CBO_quarterly!$B:$XT,MATCH(Calculations_forecast!DI$9,CBO_quarterly!$B:$B,0),MATCH(Calculations_forecast!$B17,CBO_quarterly!$B$1:$XT$1,0)),INDEX(CBO_quarterly!$B:$XT,MATCH(Calculations_forecast!DH$9,CBO_quarterly!$B:$B,0),MATCH(Calculations_forecast!$B17,CBO_quarterly!$B$1:$XT$1,0)))</f>
        <v>395.69999999999993</v>
      </c>
      <c r="DJ17">
        <f ca="1">IFERROR(INDEX(CBO_quarterly!$B:$XT,MATCH(Calculations_forecast!DJ$9,CBO_quarterly!$B:$B,0),MATCH(Calculations_forecast!$B17,CBO_quarterly!$B$1:$XT$1,0)),INDEX(CBO_quarterly!$B:$XT,MATCH(Calculations_forecast!DI$9,CBO_quarterly!$B:$B,0),MATCH(Calculations_forecast!$B17,CBO_quarterly!$B$1:$XT$1,0)))</f>
        <v>395.69999999999993</v>
      </c>
      <c r="DK17">
        <f ca="1">IFERROR(INDEX(CBO_quarterly!$B:$XT,MATCH(Calculations_forecast!DK$9,CBO_quarterly!$B:$B,0),MATCH(Calculations_forecast!$B17,CBO_quarterly!$B$1:$XT$1,0)),INDEX(CBO_quarterly!$B:$XT,MATCH(Calculations_forecast!DJ$9,CBO_quarterly!$B:$B,0),MATCH(Calculations_forecast!$B17,CBO_quarterly!$B$1:$XT$1,0)))</f>
        <v>395.69999999999987</v>
      </c>
      <c r="DL17">
        <f ca="1">IFERROR(INDEX(CBO_quarterly!$B:$XT,MATCH(Calculations_forecast!DL$9,CBO_quarterly!$B:$B,0),MATCH(Calculations_forecast!$B17,CBO_quarterly!$B$1:$XT$1,0)),INDEX(CBO_quarterly!$B:$XT,MATCH(Calculations_forecast!DK$9,CBO_quarterly!$B:$B,0),MATCH(Calculations_forecast!$B17,CBO_quarterly!$B$1:$XT$1,0)))</f>
        <v>395.69999999999982</v>
      </c>
      <c r="DM17">
        <f ca="1">IFERROR(INDEX(CBO_quarterly!$B:$XT,MATCH(Calculations_forecast!DM$9,CBO_quarterly!$B:$B,0),MATCH(Calculations_forecast!$B17,CBO_quarterly!$B$1:$XT$1,0)),INDEX(CBO_quarterly!$B:$XT,MATCH(Calculations_forecast!DL$9,CBO_quarterly!$B:$B,0),MATCH(Calculations_forecast!$B17,CBO_quarterly!$B$1:$XT$1,0)))</f>
        <v>395.7</v>
      </c>
      <c r="DN17">
        <f ca="1">IFERROR(INDEX(CBO_quarterly!$B:$XT,MATCH(Calculations_forecast!DN$9,CBO_quarterly!$B:$B,0),MATCH(Calculations_forecast!$B17,CBO_quarterly!$B$1:$XT$1,0)),INDEX(CBO_quarterly!$B:$XT,MATCH(Calculations_forecast!DM$9,CBO_quarterly!$B:$B,0),MATCH(Calculations_forecast!$B17,CBO_quarterly!$B$1:$XT$1,0)))</f>
        <v>395.69999999999993</v>
      </c>
      <c r="DO17">
        <f ca="1">IFERROR(INDEX(CBO_quarterly!$B:$XT,MATCH(Calculations_forecast!DO$9,CBO_quarterly!$B:$B,0),MATCH(Calculations_forecast!$B17,CBO_quarterly!$B$1:$XT$1,0)),INDEX(CBO_quarterly!$B:$XT,MATCH(Calculations_forecast!DN$9,CBO_quarterly!$B:$B,0),MATCH(Calculations_forecast!$B17,CBO_quarterly!$B$1:$XT$1,0)))</f>
        <v>395.69999999999965</v>
      </c>
      <c r="DP17">
        <f ca="1">IFERROR(INDEX(CBO_quarterly!$B:$XT,MATCH(Calculations_forecast!DP$9,CBO_quarterly!$B:$B,0),MATCH(Calculations_forecast!$B17,CBO_quarterly!$B$1:$XT$1,0)),INDEX(CBO_quarterly!$B:$XT,MATCH(Calculations_forecast!DO$9,CBO_quarterly!$B:$B,0),MATCH(Calculations_forecast!$B17,CBO_quarterly!$B$1:$XT$1,0)))</f>
        <v>395.69999999999993</v>
      </c>
      <c r="DQ17">
        <f ca="1">IFERROR(INDEX(CBO_quarterly!$B:$XT,MATCH(Calculations_forecast!DQ$9,CBO_quarterly!$B:$B,0),MATCH(Calculations_forecast!$B17,CBO_quarterly!$B$1:$XT$1,0)),INDEX(CBO_quarterly!$B:$XT,MATCH(Calculations_forecast!DP$9,CBO_quarterly!$B:$B,0),MATCH(Calculations_forecast!$B17,CBO_quarterly!$B$1:$XT$1,0)))</f>
        <v>395.7000000000005</v>
      </c>
      <c r="DR17">
        <f ca="1">IFERROR(INDEX(CBO_quarterly!$B:$XT,MATCH(Calculations_forecast!DR$9,CBO_quarterly!$B:$B,0),MATCH(Calculations_forecast!$B17,CBO_quarterly!$B$1:$XT$1,0)),INDEX(CBO_quarterly!$B:$XT,MATCH(Calculations_forecast!DQ$9,CBO_quarterly!$B:$B,0),MATCH(Calculations_forecast!$B17,CBO_quarterly!$B$1:$XT$1,0)))</f>
        <v>395.6999999999997</v>
      </c>
      <c r="DS17">
        <f ca="1">IFERROR(INDEX(CBO_quarterly!$B:$XT,MATCH(Calculations_forecast!DS$9,CBO_quarterly!$B:$B,0),MATCH(Calculations_forecast!$B17,CBO_quarterly!$B$1:$XT$1,0)),INDEX(CBO_quarterly!$B:$XT,MATCH(Calculations_forecast!DR$9,CBO_quarterly!$B:$B,0),MATCH(Calculations_forecast!$B17,CBO_quarterly!$B$1:$XT$1,0)))</f>
        <v>395.69999999999851</v>
      </c>
      <c r="DT17">
        <f ca="1">IFERROR(INDEX(CBO_quarterly!$B:$XT,MATCH(Calculations_forecast!DT$9,CBO_quarterly!$B:$B,0),MATCH(Calculations_forecast!$B17,CBO_quarterly!$B$1:$XT$1,0)),INDEX(CBO_quarterly!$B:$XT,MATCH(Calculations_forecast!DS$9,CBO_quarterly!$B:$B,0),MATCH(Calculations_forecast!$B17,CBO_quarterly!$B$1:$XT$1,0)))</f>
        <v>395.70000000000084</v>
      </c>
      <c r="DU17">
        <f ca="1">IFERROR(INDEX(CBO_quarterly!$B:$XT,MATCH(Calculations_forecast!DU$9,CBO_quarterly!$B:$B,0),MATCH(Calculations_forecast!$B17,CBO_quarterly!$B$1:$XT$1,0)),INDEX(CBO_quarterly!$B:$XT,MATCH(Calculations_forecast!DT$9,CBO_quarterly!$B:$B,0),MATCH(Calculations_forecast!$B17,CBO_quarterly!$B$1:$XT$1,0)))</f>
        <v>395.70000000000306</v>
      </c>
      <c r="DV17">
        <f ca="1">IFERROR(INDEX(CBO_quarterly!$B:$XT,MATCH(Calculations_forecast!DV$9,CBO_quarterly!$B:$B,0),MATCH(Calculations_forecast!$B17,CBO_quarterly!$B$1:$XT$1,0)),INDEX(CBO_quarterly!$B:$XT,MATCH(Calculations_forecast!DU$9,CBO_quarterly!$B:$B,0),MATCH(Calculations_forecast!$B17,CBO_quarterly!$B$1:$XT$1,0)))</f>
        <v>395.69999999999641</v>
      </c>
      <c r="DW17">
        <f ca="1">IFERROR(INDEX(CBO_quarterly!$B:$XT,MATCH(Calculations_forecast!DW$9,CBO_quarterly!$B:$B,0),MATCH(Calculations_forecast!$B17,CBO_quarterly!$B$1:$XT$1,0)),INDEX(CBO_quarterly!$B:$XT,MATCH(Calculations_forecast!DV$9,CBO_quarterly!$B:$B,0),MATCH(Calculations_forecast!$B17,CBO_quarterly!$B$1:$XT$1,0)))</f>
        <v>395.69999999999374</v>
      </c>
      <c r="DX17">
        <f ca="1">IFERROR(INDEX(CBO_quarterly!$B:$XT,MATCH(Calculations_forecast!DX$9,CBO_quarterly!$B:$B,0),MATCH(Calculations_forecast!$B17,CBO_quarterly!$B$1:$XT$1,0)),INDEX(CBO_quarterly!$B:$XT,MATCH(Calculations_forecast!DW$9,CBO_quarterly!$B:$B,0),MATCH(Calculations_forecast!$B17,CBO_quarterly!$B$1:$XT$1,0)))</f>
        <v>395.70000000001033</v>
      </c>
      <c r="DY17">
        <f ca="1">IFERROR(INDEX(CBO_quarterly!$B:$XT,MATCH(Calculations_forecast!DY$9,CBO_quarterly!$B:$B,0),MATCH(Calculations_forecast!$B17,CBO_quarterly!$B$1:$XT$1,0)),INDEX(CBO_quarterly!$B:$XT,MATCH(Calculations_forecast!DX$9,CBO_quarterly!$B:$B,0),MATCH(Calculations_forecast!$B17,CBO_quarterly!$B$1:$XT$1,0)))</f>
        <v>395.70000000001187</v>
      </c>
      <c r="DZ17">
        <f ca="1">IFERROR(INDEX(CBO_quarterly!$B:$XT,MATCH(Calculations_forecast!DZ$9,CBO_quarterly!$B:$B,0),MATCH(Calculations_forecast!$B17,CBO_quarterly!$B$1:$XT$1,0)),INDEX(CBO_quarterly!$B:$XT,MATCH(Calculations_forecast!DY$9,CBO_quarterly!$B:$B,0),MATCH(Calculations_forecast!$B17,CBO_quarterly!$B$1:$XT$1,0)))</f>
        <v>395.6999999999698</v>
      </c>
      <c r="EA17">
        <f ca="1">IFERROR(INDEX(CBO_quarterly!$B:$XT,MATCH(Calculations_forecast!EA$9,CBO_quarterly!$B:$B,0),MATCH(Calculations_forecast!$B17,CBO_quarterly!$B$1:$XT$1,0)),INDEX(CBO_quarterly!$B:$XT,MATCH(Calculations_forecast!DZ$9,CBO_quarterly!$B:$B,0),MATCH(Calculations_forecast!$B17,CBO_quarterly!$B$1:$XT$1,0)))</f>
        <v>395.69999999998299</v>
      </c>
      <c r="EB17">
        <f ca="1">IFERROR(INDEX(CBO_quarterly!$B:$XT,MATCH(Calculations_forecast!EB$9,CBO_quarterly!$B:$B,0),MATCH(Calculations_forecast!$B17,CBO_quarterly!$B$1:$XT$1,0)),INDEX(CBO_quarterly!$B:$XT,MATCH(Calculations_forecast!EA$9,CBO_quarterly!$B:$B,0),MATCH(Calculations_forecast!$B17,CBO_quarterly!$B$1:$XT$1,0)))</f>
        <v>395.70000000007673</v>
      </c>
      <c r="EC17">
        <f ca="1">IFERROR(INDEX(CBO_quarterly!$B:$XT,MATCH(Calculations_forecast!EC$9,CBO_quarterly!$B:$B,0),MATCH(Calculations_forecast!$B17,CBO_quarterly!$B$1:$XT$1,0)),INDEX(CBO_quarterly!$B:$XT,MATCH(Calculations_forecast!EB$9,CBO_quarterly!$B:$B,0),MATCH(Calculations_forecast!$B17,CBO_quarterly!$B$1:$XT$1,0)))</f>
        <v>395.70000000001801</v>
      </c>
      <c r="ED17">
        <f ca="1">IFERROR(INDEX(CBO_quarterly!$B:$XT,MATCH(Calculations_forecast!ED$9,CBO_quarterly!$B:$B,0),MATCH(Calculations_forecast!$B17,CBO_quarterly!$B$1:$XT$1,0)),INDEX(CBO_quarterly!$B:$XT,MATCH(Calculations_forecast!EC$9,CBO_quarterly!$B:$B,0),MATCH(Calculations_forecast!$B17,CBO_quarterly!$B$1:$XT$1,0)))</f>
        <v>395.69999999980155</v>
      </c>
      <c r="EE17">
        <f ca="1">IFERROR(INDEX(CBO_quarterly!$B:$XT,MATCH(Calculations_forecast!EE$9,CBO_quarterly!$B:$B,0),MATCH(Calculations_forecast!$B17,CBO_quarterly!$B$1:$XT$1,0)),INDEX(CBO_quarterly!$B:$XT,MATCH(Calculations_forecast!ED$9,CBO_quarterly!$B:$B,0),MATCH(Calculations_forecast!$B17,CBO_quarterly!$B$1:$XT$1,0)))</f>
        <v>395.7000000000358</v>
      </c>
      <c r="EF17">
        <f ca="1">IFERROR(INDEX(CBO_quarterly!$B:$XT,MATCH(Calculations_forecast!EF$9,CBO_quarterly!$B:$B,0),MATCH(Calculations_forecast!$B17,CBO_quarterly!$B$1:$XT$1,0)),INDEX(CBO_quarterly!$B:$XT,MATCH(Calculations_forecast!EE$9,CBO_quarterly!$B:$B,0),MATCH(Calculations_forecast!$B17,CBO_quarterly!$B$1:$XT$1,0)))</f>
        <v>395.70000000045161</v>
      </c>
      <c r="EG17">
        <f ca="1">IFERROR(INDEX(CBO_quarterly!$B:$XT,MATCH(Calculations_forecast!EG$9,CBO_quarterly!$B:$B,0),MATCH(Calculations_forecast!$B17,CBO_quarterly!$B$1:$XT$1,0)),INDEX(CBO_quarterly!$B:$XT,MATCH(Calculations_forecast!EF$9,CBO_quarterly!$B:$B,0),MATCH(Calculations_forecast!$B17,CBO_quarterly!$B$1:$XT$1,0)))</f>
        <v>395.69999999978302</v>
      </c>
      <c r="EH17">
        <f ca="1">IFERROR(INDEX(CBO_quarterly!$B:$XT,MATCH(Calculations_forecast!EH$9,CBO_quarterly!$B:$B,0),MATCH(Calculations_forecast!$B17,CBO_quarterly!$B$1:$XT$1,0)),INDEX(CBO_quarterly!$B:$XT,MATCH(Calculations_forecast!EG$9,CBO_quarterly!$B:$B,0),MATCH(Calculations_forecast!$B17,CBO_quarterly!$B$1:$XT$1,0)))</f>
        <v>395.69999999893571</v>
      </c>
      <c r="EI17">
        <f ca="1">IFERROR(INDEX(CBO_quarterly!$B:$XT,MATCH(Calculations_forecast!EI$9,CBO_quarterly!$B:$B,0),MATCH(Calculations_forecast!$B17,CBO_quarterly!$B$1:$XT$1,0)),INDEX(CBO_quarterly!$B:$XT,MATCH(Calculations_forecast!EH$9,CBO_quarterly!$B:$B,0),MATCH(Calculations_forecast!$B17,CBO_quarterly!$B$1:$XT$1,0)))</f>
        <v>395.70000000097281</v>
      </c>
      <c r="EJ17">
        <f ca="1">IFERROR(INDEX(CBO_quarterly!$B:$XT,MATCH(Calculations_forecast!EJ$9,CBO_quarterly!$B:$B,0),MATCH(Calculations_forecast!$B17,CBO_quarterly!$B$1:$XT$1,0)),INDEX(CBO_quarterly!$B:$XT,MATCH(Calculations_forecast!EI$9,CBO_quarterly!$B:$B,0),MATCH(Calculations_forecast!$B17,CBO_quarterly!$B$1:$XT$1,0)))</f>
        <v>395.70000000211485</v>
      </c>
      <c r="EK17">
        <f ca="1">IFERROR(INDEX(CBO_quarterly!$B:$XT,MATCH(Calculations_forecast!EK$9,CBO_quarterly!$B:$B,0),MATCH(Calculations_forecast!$B17,CBO_quarterly!$B$1:$XT$1,0)),INDEX(CBO_quarterly!$B:$XT,MATCH(Calculations_forecast!EJ$9,CBO_quarterly!$B:$B,0),MATCH(Calculations_forecast!$B17,CBO_quarterly!$B$1:$XT$1,0)))</f>
        <v>395.6999999971087</v>
      </c>
      <c r="EL17">
        <f ca="1">IFERROR(INDEX(CBO_quarterly!$B:$XT,MATCH(Calculations_forecast!EL$9,CBO_quarterly!$B:$B,0),MATCH(Calculations_forecast!$B17,CBO_quarterly!$B$1:$XT$1,0)),INDEX(CBO_quarterly!$B:$XT,MATCH(Calculations_forecast!EK$9,CBO_quarterly!$B:$B,0),MATCH(Calculations_forecast!$B17,CBO_quarterly!$B$1:$XT$1,0)))</f>
        <v>395.69999999554642</v>
      </c>
      <c r="EM17">
        <f ca="1">IFERROR(INDEX(CBO_quarterly!$B:$XT,MATCH(Calculations_forecast!EM$9,CBO_quarterly!$B:$B,0),MATCH(Calculations_forecast!$B17,CBO_quarterly!$B$1:$XT$1,0)),INDEX(CBO_quarterly!$B:$XT,MATCH(Calculations_forecast!EL$9,CBO_quarterly!$B:$B,0),MATCH(Calculations_forecast!$B17,CBO_quarterly!$B$1:$XT$1,0)))</f>
        <v>395.70000000912114</v>
      </c>
      <c r="EN17">
        <f ca="1">IFERROR(INDEX(CBO_quarterly!$B:$XT,MATCH(Calculations_forecast!EN$9,CBO_quarterly!$B:$B,0),MATCH(Calculations_forecast!$B17,CBO_quarterly!$B$1:$XT$1,0)),INDEX(CBO_quarterly!$B:$XT,MATCH(Calculations_forecast!EM$9,CBO_quarterly!$B:$B,0),MATCH(Calculations_forecast!$B17,CBO_quarterly!$B$1:$XT$1,0)))</f>
        <v>395.7000000066833</v>
      </c>
      <c r="EO17">
        <f ca="1">IFERROR(INDEX(CBO_quarterly!$B:$XT,MATCH(Calculations_forecast!EO$9,CBO_quarterly!$B:$B,0),MATCH(Calculations_forecast!$B17,CBO_quarterly!$B$1:$XT$1,0)),INDEX(CBO_quarterly!$B:$XT,MATCH(Calculations_forecast!EN$9,CBO_quarterly!$B:$B,0),MATCH(Calculations_forecast!$B17,CBO_quarterly!$B$1:$XT$1,0)))</f>
        <v>395.69999997708396</v>
      </c>
      <c r="EP17">
        <f ca="1">IFERROR(INDEX(CBO_quarterly!$B:$XT,MATCH(Calculations_forecast!EP$9,CBO_quarterly!$B:$B,0),MATCH(Calculations_forecast!$B17,CBO_quarterly!$B$1:$XT$1,0)),INDEX(CBO_quarterly!$B:$XT,MATCH(Calculations_forecast!EO$9,CBO_quarterly!$B:$B,0),MATCH(Calculations_forecast!$B17,CBO_quarterly!$B$1:$XT$1,0)))</f>
        <v>395.69999998929734</v>
      </c>
      <c r="EQ17">
        <f ca="1">IFERROR(INDEX(CBO_quarterly!$B:$XT,MATCH(Calculations_forecast!EQ$9,CBO_quarterly!$B:$B,0),MATCH(Calculations_forecast!$B17,CBO_quarterly!$B$1:$XT$1,0)),INDEX(CBO_quarterly!$B:$XT,MATCH(Calculations_forecast!EP$9,CBO_quarterly!$B:$B,0),MATCH(Calculations_forecast!$B17,CBO_quarterly!$B$1:$XT$1,0)))</f>
        <v>395.70000006342013</v>
      </c>
      <c r="ER17">
        <f ca="1">IFERROR(INDEX(CBO_quarterly!$B:$XT,MATCH(Calculations_forecast!ER$9,CBO_quarterly!$B:$B,0),MATCH(Calculations_forecast!$B17,CBO_quarterly!$B$1:$XT$1,0)),INDEX(CBO_quarterly!$B:$XT,MATCH(Calculations_forecast!EQ$9,CBO_quarterly!$B:$B,0),MATCH(Calculations_forecast!$B17,CBO_quarterly!$B$1:$XT$1,0)))</f>
        <v>395.69999999693181</v>
      </c>
      <c r="ES17">
        <f ca="1">IFERROR(INDEX(CBO_quarterly!$B:$XT,MATCH(Calculations_forecast!ES$9,CBO_quarterly!$B:$B,0),MATCH(Calculations_forecast!$B17,CBO_quarterly!$B$1:$XT$1,0)),INDEX(CBO_quarterly!$B:$XT,MATCH(Calculations_forecast!ER$9,CBO_quarterly!$B:$B,0),MATCH(Calculations_forecast!$B17,CBO_quarterly!$B$1:$XT$1,0)))</f>
        <v>395.69999985868674</v>
      </c>
      <c r="ET17">
        <f ca="1">IFERROR(INDEX(CBO_quarterly!$B:$XT,MATCH(Calculations_forecast!ET$9,CBO_quarterly!$B:$B,0),MATCH(Calculations_forecast!$B17,CBO_quarterly!$B$1:$XT$1,0)),INDEX(CBO_quarterly!$B:$XT,MATCH(Calculations_forecast!ES$9,CBO_quarterly!$B:$B,0),MATCH(Calculations_forecast!$B17,CBO_quarterly!$B$1:$XT$1,0)))</f>
        <v>395.7000000381509</v>
      </c>
      <c r="EU17">
        <f ca="1">IFERROR(INDEX(CBO_quarterly!$B:$XT,MATCH(Calculations_forecast!EU$9,CBO_quarterly!$B:$B,0),MATCH(Calculations_forecast!$B17,CBO_quarterly!$B$1:$XT$1,0)),INDEX(CBO_quarterly!$B:$XT,MATCH(Calculations_forecast!ET$9,CBO_quarterly!$B:$B,0),MATCH(Calculations_forecast!$B17,CBO_quarterly!$B$1:$XT$1,0)))</f>
        <v>395.70000035991109</v>
      </c>
      <c r="EV17">
        <f ca="1">IFERROR(INDEX(CBO_quarterly!$B:$XT,MATCH(Calculations_forecast!EV$9,CBO_quarterly!$B:$B,0),MATCH(Calculations_forecast!$B17,CBO_quarterly!$B$1:$XT$1,0)),INDEX(CBO_quarterly!$B:$XT,MATCH(Calculations_forecast!EU$9,CBO_quarterly!$B:$B,0),MATCH(Calculations_forecast!$B17,CBO_quarterly!$B$1:$XT$1,0)))</f>
        <v>395.69999973097833</v>
      </c>
      <c r="EW17">
        <f ca="1">IFERROR(INDEX(CBO_quarterly!$B:$XT,MATCH(Calculations_forecast!EW$9,CBO_quarterly!$B:$B,0),MATCH(Calculations_forecast!$B17,CBO_quarterly!$B$1:$XT$1,0)),INDEX(CBO_quarterly!$B:$XT,MATCH(Calculations_forecast!EV$9,CBO_quarterly!$B:$B,0),MATCH(Calculations_forecast!$B17,CBO_quarterly!$B$1:$XT$1,0)))</f>
        <v>395.69999930570668</v>
      </c>
      <c r="EX17">
        <f ca="1">IFERROR(INDEX(CBO_quarterly!$B:$XT,MATCH(Calculations_forecast!EX$9,CBO_quarterly!$B:$B,0),MATCH(Calculations_forecast!$B17,CBO_quarterly!$B$1:$XT$1,0)),INDEX(CBO_quarterly!$B:$XT,MATCH(Calculations_forecast!EW$9,CBO_quarterly!$B:$B,0),MATCH(Calculations_forecast!$B17,CBO_quarterly!$B$1:$XT$1,0)))</f>
        <v>395.70000075600757</v>
      </c>
      <c r="EY17">
        <f ca="1">IFERROR(INDEX(CBO_quarterly!$B:$XT,MATCH(Calculations_forecast!EY$9,CBO_quarterly!$B:$B,0),MATCH(Calculations_forecast!$B17,CBO_quarterly!$B$1:$XT$1,0)),INDEX(CBO_quarterly!$B:$XT,MATCH(Calculations_forecast!EX$9,CBO_quarterly!$B:$B,0),MATCH(Calculations_forecast!$B17,CBO_quarterly!$B$1:$XT$1,0)))</f>
        <v>395.70000164695165</v>
      </c>
      <c r="EZ17">
        <f ca="1">IFERROR(INDEX(CBO_quarterly!$B:$XT,MATCH(Calculations_forecast!EZ$9,CBO_quarterly!$B:$B,0),MATCH(Calculations_forecast!$B17,CBO_quarterly!$B$1:$XT$1,0)),INDEX(CBO_quarterly!$B:$XT,MATCH(Calculations_forecast!EY$9,CBO_quarterly!$B:$B,0),MATCH(Calculations_forecast!$B17,CBO_quarterly!$B$1:$XT$1,0)))</f>
        <v>395.69999721524721</v>
      </c>
      <c r="FA17">
        <f ca="1">IFERROR(INDEX(CBO_quarterly!$B:$XT,MATCH(Calculations_forecast!FA$9,CBO_quarterly!$B:$B,0),MATCH(Calculations_forecast!$B17,CBO_quarterly!$B$1:$XT$1,0)),INDEX(CBO_quarterly!$B:$XT,MATCH(Calculations_forecast!EZ$9,CBO_quarterly!$B:$B,0),MATCH(Calculations_forecast!$B17,CBO_quarterly!$B$1:$XT$1,0)))</f>
        <v>395.69999760462053</v>
      </c>
      <c r="FB17">
        <f ca="1">IFERROR(INDEX(CBO_quarterly!$B:$XT,MATCH(Calculations_forecast!FB$9,CBO_quarterly!$B:$B,0),MATCH(Calculations_forecast!$B17,CBO_quarterly!$B$1:$XT$1,0)),INDEX(CBO_quarterly!$B:$XT,MATCH(Calculations_forecast!FA$9,CBO_quarterly!$B:$B,0),MATCH(Calculations_forecast!$B17,CBO_quarterly!$B$1:$XT$1,0)))</f>
        <v>395.70000655721088</v>
      </c>
      <c r="FC17">
        <f ca="1">IFERROR(INDEX(CBO_quarterly!$B:$XT,MATCH(Calculations_forecast!FC$9,CBO_quarterly!$B:$B,0),MATCH(Calculations_forecast!$B17,CBO_quarterly!$B$1:$XT$1,0)),INDEX(CBO_quarterly!$B:$XT,MATCH(Calculations_forecast!FB$9,CBO_quarterly!$B:$B,0),MATCH(Calculations_forecast!$B17,CBO_quarterly!$B$1:$XT$1,0)))</f>
        <v>395.70000521072797</v>
      </c>
      <c r="FD17">
        <f ca="1">IFERROR(INDEX(CBO_quarterly!$B:$XT,MATCH(Calculations_forecast!FD$9,CBO_quarterly!$B:$B,0),MATCH(Calculations_forecast!$B17,CBO_quarterly!$B$1:$XT$1,0)),INDEX(CBO_quarterly!$B:$XT,MATCH(Calculations_forecast!FC$9,CBO_quarterly!$B:$B,0),MATCH(Calculations_forecast!$B17,CBO_quarterly!$B$1:$XT$1,0)))</f>
        <v>395.69997948842945</v>
      </c>
      <c r="FE17">
        <f ca="1">IFERROR(INDEX(CBO_quarterly!$B:$XT,MATCH(Calculations_forecast!FE$9,CBO_quarterly!$B:$B,0),MATCH(Calculations_forecast!$B17,CBO_quarterly!$B$1:$XT$1,0)),INDEX(CBO_quarterly!$B:$XT,MATCH(Calculations_forecast!FD$9,CBO_quarterly!$B:$B,0),MATCH(Calculations_forecast!$B17,CBO_quarterly!$B$1:$XT$1,0)))</f>
        <v>395.69999916211373</v>
      </c>
      <c r="FF17">
        <f ca="1">IFERROR(INDEX(CBO_quarterly!$B:$XT,MATCH(Calculations_forecast!FF$9,CBO_quarterly!$B:$B,0),MATCH(Calculations_forecast!$B17,CBO_quarterly!$B$1:$XT$1,0)),INDEX(CBO_quarterly!$B:$XT,MATCH(Calculations_forecast!FE$9,CBO_quarterly!$B:$B,0),MATCH(Calculations_forecast!$B17,CBO_quarterly!$B$1:$XT$1,0)))</f>
        <v>395.70004236757245</v>
      </c>
      <c r="FG17">
        <f ca="1">IFERROR(INDEX(CBO_quarterly!$B:$XT,MATCH(Calculations_forecast!FG$9,CBO_quarterly!$B:$B,0),MATCH(Calculations_forecast!$B17,CBO_quarterly!$B$1:$XT$1,0)),INDEX(CBO_quarterly!$B:$XT,MATCH(Calculations_forecast!FF$9,CBO_quarterly!$B:$B,0),MATCH(Calculations_forecast!$B17,CBO_quarterly!$B$1:$XT$1,0)))</f>
        <v>395.69999982479629</v>
      </c>
      <c r="FH17">
        <f ca="1">IFERROR(INDEX(CBO_quarterly!$B:$XT,MATCH(Calculations_forecast!FH$9,CBO_quarterly!$B:$B,0),MATCH(Calculations_forecast!$B17,CBO_quarterly!$B$1:$XT$1,0)),INDEX(CBO_quarterly!$B:$XT,MATCH(Calculations_forecast!FG$9,CBO_quarterly!$B:$B,0),MATCH(Calculations_forecast!$B17,CBO_quarterly!$B$1:$XT$1,0)))</f>
        <v>395.69987659923538</v>
      </c>
      <c r="FI17">
        <f ca="1">IFERROR(INDEX(CBO_quarterly!$B:$XT,MATCH(Calculations_forecast!FI$9,CBO_quarterly!$B:$B,0),MATCH(Calculations_forecast!$B17,CBO_quarterly!$B$1:$XT$1,0)),INDEX(CBO_quarterly!$B:$XT,MATCH(Calculations_forecast!FH$9,CBO_quarterly!$B:$B,0),MATCH(Calculations_forecast!$B17,CBO_quarterly!$B$1:$XT$1,0)))</f>
        <v>395.7000778568509</v>
      </c>
      <c r="FJ17">
        <f ca="1">IFERROR(INDEX(CBO_quarterly!$B:$XT,MATCH(Calculations_forecast!FJ$9,CBO_quarterly!$B:$B,0),MATCH(Calculations_forecast!$B17,CBO_quarterly!$B$1:$XT$1,0)),INDEX(CBO_quarterly!$B:$XT,MATCH(Calculations_forecast!FI$9,CBO_quarterly!$B:$B,0),MATCH(Calculations_forecast!$B17,CBO_quarterly!$B$1:$XT$1,0)))</f>
        <v>395.70021518940723</v>
      </c>
      <c r="FK17">
        <f ca="1">IFERROR(INDEX(CBO_quarterly!$B:$XT,MATCH(Calculations_forecast!FK$9,CBO_quarterly!$B:$B,0),MATCH(Calculations_forecast!$B17,CBO_quarterly!$B$1:$XT$1,0)),INDEX(CBO_quarterly!$B:$XT,MATCH(Calculations_forecast!FJ$9,CBO_quarterly!$B:$B,0),MATCH(Calculations_forecast!$B17,CBO_quarterly!$B$1:$XT$1,0)))</f>
        <v>395.69982965369149</v>
      </c>
      <c r="FL17">
        <f ca="1">IFERROR(INDEX(CBO_quarterly!$B:$XT,MATCH(Calculations_forecast!FL$9,CBO_quarterly!$B:$B,0),MATCH(Calculations_forecast!$B17,CBO_quarterly!$B$1:$XT$1,0)),INDEX(CBO_quarterly!$B:$XT,MATCH(Calculations_forecast!FK$9,CBO_quarterly!$B:$B,0),MATCH(Calculations_forecast!$B17,CBO_quarterly!$B$1:$XT$1,0)))</f>
        <v>395.69938369699179</v>
      </c>
      <c r="FM17">
        <f ca="1">IFERROR(INDEX(CBO_quarterly!$B:$XT,MATCH(Calculations_forecast!FM$9,CBO_quarterly!$B:$B,0),MATCH(Calculations_forecast!$B17,CBO_quarterly!$B$1:$XT$1,0)),INDEX(CBO_quarterly!$B:$XT,MATCH(Calculations_forecast!FL$9,CBO_quarterly!$B:$B,0),MATCH(Calculations_forecast!$B17,CBO_quarterly!$B$1:$XT$1,0)))</f>
        <v>395.70088288731307</v>
      </c>
      <c r="FN17">
        <f ca="1">IFERROR(INDEX(CBO_quarterly!$B:$XT,MATCH(Calculations_forecast!FN$9,CBO_quarterly!$B:$B,0),MATCH(Calculations_forecast!$B17,CBO_quarterly!$B$1:$XT$1,0)),INDEX(CBO_quarterly!$B:$XT,MATCH(Calculations_forecast!FM$9,CBO_quarterly!$B:$B,0),MATCH(Calculations_forecast!$B17,CBO_quarterly!$B$1:$XT$1,0)))</f>
        <v>395.70076451963246</v>
      </c>
      <c r="FO17">
        <f ca="1">IFERROR(INDEX(CBO_quarterly!$B:$XT,MATCH(Calculations_forecast!FO$9,CBO_quarterly!$B:$B,0),MATCH(Calculations_forecast!$B17,CBO_quarterly!$B$1:$XT$1,0)),INDEX(CBO_quarterly!$B:$XT,MATCH(Calculations_forecast!FN$9,CBO_quarterly!$B:$B,0),MATCH(Calculations_forecast!$B17,CBO_quarterly!$B$1:$XT$1,0)))</f>
        <v>395.69828751082878</v>
      </c>
      <c r="FP17">
        <f ca="1">IFERROR(INDEX(CBO_quarterly!$B:$XT,MATCH(Calculations_forecast!FP$9,CBO_quarterly!$B:$B,0),MATCH(Calculations_forecast!$B17,CBO_quarterly!$B$1:$XT$1,0)),INDEX(CBO_quarterly!$B:$XT,MATCH(Calculations_forecast!FO$9,CBO_quarterly!$B:$B,0),MATCH(Calculations_forecast!$B17,CBO_quarterly!$B$1:$XT$1,0)))</f>
        <v>395.69759987019279</v>
      </c>
      <c r="FQ17">
        <f ca="1">IFERROR(INDEX(CBO_quarterly!$B:$XT,MATCH(Calculations_forecast!FQ$9,CBO_quarterly!$B:$B,0),MATCH(Calculations_forecast!$B17,CBO_quarterly!$B$1:$XT$1,0)),INDEX(CBO_quarterly!$B:$XT,MATCH(Calculations_forecast!FP$9,CBO_quarterly!$B:$B,0),MATCH(Calculations_forecast!$B17,CBO_quarterly!$B$1:$XT$1,0)))</f>
        <v>395.70687964859826</v>
      </c>
      <c r="FR17">
        <f ca="1">IFERROR(INDEX(CBO_quarterly!$B:$XT,MATCH(Calculations_forecast!FR$9,CBO_quarterly!$B:$B,0),MATCH(Calculations_forecast!$B17,CBO_quarterly!$B$1:$XT$1,0)),INDEX(CBO_quarterly!$B:$XT,MATCH(Calculations_forecast!FQ$9,CBO_quarterly!$B:$B,0),MATCH(Calculations_forecast!$B17,CBO_quarterly!$B$1:$XT$1,0)))</f>
        <v>395.70029104891</v>
      </c>
      <c r="FS17">
        <f ca="1">IFERROR(INDEX(CBO_quarterly!$B:$XT,MATCH(Calculations_forecast!FS$9,CBO_quarterly!$B:$B,0),MATCH(Calculations_forecast!$B17,CBO_quarterly!$B$1:$XT$1,0)),INDEX(CBO_quarterly!$B:$XT,MATCH(Calculations_forecast!FR$9,CBO_quarterly!$B:$B,0),MATCH(Calculations_forecast!$B17,CBO_quarterly!$B$1:$XT$1,0)))</f>
        <v>395.68837947561406</v>
      </c>
      <c r="FT17">
        <f ca="1">IFERROR(INDEX(CBO_quarterly!$B:$XT,MATCH(Calculations_forecast!FT$9,CBO_quarterly!$B:$B,0),MATCH(Calculations_forecast!$B17,CBO_quarterly!$B$1:$XT$1,0)),INDEX(CBO_quarterly!$B:$XT,MATCH(Calculations_forecast!FS$9,CBO_quarterly!$B:$B,0),MATCH(Calculations_forecast!$B17,CBO_quarterly!$B$1:$XT$1,0)))</f>
        <v>395.69484930764884</v>
      </c>
      <c r="FU17">
        <f ca="1">IFERROR(INDEX(CBO_quarterly!$B:$XT,MATCH(Calculations_forecast!FU$9,CBO_quarterly!$B:$B,0),MATCH(Calculations_forecast!$B17,CBO_quarterly!$B$1:$XT$1,0)),INDEX(CBO_quarterly!$B:$XT,MATCH(Calculations_forecast!FT$9,CBO_quarterly!$B:$B,0),MATCH(Calculations_forecast!$B17,CBO_quarterly!$B$1:$XT$1,0)))</f>
        <v>395.74399876222014</v>
      </c>
      <c r="FV17">
        <f ca="1">IFERROR(INDEX(CBO_quarterly!$B:$XT,MATCH(Calculations_forecast!FV$9,CBO_quarterly!$B:$B,0),MATCH(Calculations_forecast!$B17,CBO_quarterly!$B$1:$XT$1,0)),INDEX(CBO_quarterly!$B:$XT,MATCH(Calculations_forecast!FU$9,CBO_quarterly!$B:$B,0),MATCH(Calculations_forecast!$B17,CBO_quarterly!$B$1:$XT$1,0)))</f>
        <v>395.67393665015697</v>
      </c>
      <c r="FW17">
        <f ca="1">IFERROR(INDEX(CBO_quarterly!$B:$XT,MATCH(Calculations_forecast!FW$9,CBO_quarterly!$B:$B,0),MATCH(Calculations_forecast!$B17,CBO_quarterly!$B$1:$XT$1,0)),INDEX(CBO_quarterly!$B:$XT,MATCH(Calculations_forecast!FV$9,CBO_quarterly!$B:$B,0),MATCH(Calculations_forecast!$B17,CBO_quarterly!$B$1:$XT$1,0)))</f>
        <v>395.64073318243027</v>
      </c>
      <c r="FX17">
        <f ca="1">IFERROR(INDEX(CBO_quarterly!$B:$XT,MATCH(Calculations_forecast!FX$9,CBO_quarterly!$B:$B,0),MATCH(Calculations_forecast!$B17,CBO_quarterly!$B$1:$XT$1,0)),INDEX(CBO_quarterly!$B:$XT,MATCH(Calculations_forecast!FW$9,CBO_quarterly!$B:$B,0),MATCH(Calculations_forecast!$B17,CBO_quarterly!$B$1:$XT$1,0)))</f>
        <v>395.72072863578796</v>
      </c>
      <c r="FY17">
        <f ca="1">IFERROR(INDEX(CBO_quarterly!$B:$XT,MATCH(Calculations_forecast!FY$9,CBO_quarterly!$B:$B,0),MATCH(Calculations_forecast!$B17,CBO_quarterly!$B$1:$XT$1,0)),INDEX(CBO_quarterly!$B:$XT,MATCH(Calculations_forecast!FX$9,CBO_quarterly!$B:$B,0),MATCH(Calculations_forecast!$B17,CBO_quarterly!$B$1:$XT$1,0)))</f>
        <v>395.94059658050537</v>
      </c>
      <c r="FZ17">
        <f ca="1">IFERROR(INDEX(CBO_quarterly!$B:$XT,MATCH(Calculations_forecast!FZ$9,CBO_quarterly!$B:$B,0),MATCH(Calculations_forecast!$B17,CBO_quarterly!$B$1:$XT$1,0)),INDEX(CBO_quarterly!$B:$XT,MATCH(Calculations_forecast!FY$9,CBO_quarterly!$B:$B,0),MATCH(Calculations_forecast!$B17,CBO_quarterly!$B$1:$XT$1,0)))</f>
        <v>395.3936882019043</v>
      </c>
      <c r="GA17">
        <f ca="1">IFERROR(INDEX(CBO_quarterly!$B:$XT,MATCH(Calculations_forecast!GA$9,CBO_quarterly!$B:$B,0),MATCH(Calculations_forecast!$B17,CBO_quarterly!$B$1:$XT$1,0)),INDEX(CBO_quarterly!$B:$XT,MATCH(Calculations_forecast!FZ$9,CBO_quarterly!$B:$B,0),MATCH(Calculations_forecast!$B17,CBO_quarterly!$B$1:$XT$1,0)))</f>
        <v>395.50791931152344</v>
      </c>
      <c r="GB17">
        <f ca="1">IFERROR(INDEX(CBO_quarterly!$B:$XT,MATCH(Calculations_forecast!GB$9,CBO_quarterly!$B:$B,0),MATCH(Calculations_forecast!$B17,CBO_quarterly!$B$1:$XT$1,0)),INDEX(CBO_quarterly!$B:$XT,MATCH(Calculations_forecast!GA$9,CBO_quarterly!$B:$B,0),MATCH(Calculations_forecast!$B17,CBO_quarterly!$B$1:$XT$1,0)))</f>
        <v>396.04071044921875</v>
      </c>
      <c r="GC17">
        <f ca="1">IFERROR(INDEX(CBO_quarterly!$B:$XT,MATCH(Calculations_forecast!GC$9,CBO_quarterly!$B:$B,0),MATCH(Calculations_forecast!$B17,CBO_quarterly!$B$1:$XT$1,0)),INDEX(CBO_quarterly!$B:$XT,MATCH(Calculations_forecast!GB$9,CBO_quarterly!$B:$B,0),MATCH(Calculations_forecast!$B17,CBO_quarterly!$B$1:$XT$1,0)))</f>
        <v>396.820068359375</v>
      </c>
      <c r="GD17">
        <f ca="1">IFERROR(INDEX(CBO_quarterly!$B:$XT,MATCH(Calculations_forecast!GD$9,CBO_quarterly!$B:$B,0),MATCH(Calculations_forecast!$B17,CBO_quarterly!$B$1:$XT$1,0)),INDEX(CBO_quarterly!$B:$XT,MATCH(Calculations_forecast!GC$9,CBO_quarterly!$B:$B,0),MATCH(Calculations_forecast!$B17,CBO_quarterly!$B$1:$XT$1,0)))</f>
        <v>393.2060546875</v>
      </c>
      <c r="GE17">
        <f ca="1">IFERROR(INDEX(CBO_quarterly!$B:$XT,MATCH(Calculations_forecast!GE$9,CBO_quarterly!$B:$B,0),MATCH(Calculations_forecast!$B17,CBO_quarterly!$B$1:$XT$1,0)),INDEX(CBO_quarterly!$B:$XT,MATCH(Calculations_forecast!GD$9,CBO_quarterly!$B:$B,0),MATCH(Calculations_forecast!$B17,CBO_quarterly!$B$1:$XT$1,0)))</f>
        <v>395.96484375</v>
      </c>
      <c r="GF17">
        <f ca="1">IFERROR(INDEX(CBO_quarterly!$B:$XT,MATCH(Calculations_forecast!GF$9,CBO_quarterly!$B:$B,0),MATCH(Calculations_forecast!$B17,CBO_quarterly!$B$1:$XT$1,0)),INDEX(CBO_quarterly!$B:$XT,MATCH(Calculations_forecast!GE$9,CBO_quarterly!$B:$B,0),MATCH(Calculations_forecast!$B17,CBO_quarterly!$B$1:$XT$1,0)))</f>
        <v>398.171875</v>
      </c>
      <c r="GG17">
        <f ca="1">IFERROR(INDEX(CBO_quarterly!$B:$XT,MATCH(Calculations_forecast!GG$9,CBO_quarterly!$B:$B,0),MATCH(Calculations_forecast!$B17,CBO_quarterly!$B$1:$XT$1,0)),INDEX(CBO_quarterly!$B:$XT,MATCH(Calculations_forecast!GF$9,CBO_quarterly!$B:$B,0),MATCH(Calculations_forecast!$B17,CBO_quarterly!$B$1:$XT$1,0)))</f>
        <v>399.9375</v>
      </c>
      <c r="GH17">
        <f ca="1">IFERROR(INDEX(CBO_quarterly!$B:$XT,MATCH(Calculations_forecast!GH$9,CBO_quarterly!$B:$B,0),MATCH(Calculations_forecast!$B17,CBO_quarterly!$B$1:$XT$1,0)),INDEX(CBO_quarterly!$B:$XT,MATCH(Calculations_forecast!GG$9,CBO_quarterly!$B:$B,0),MATCH(Calculations_forecast!$B17,CBO_quarterly!$B$1:$XT$1,0)))</f>
        <v>378.75</v>
      </c>
      <c r="GI17">
        <f ca="1">IFERROR(INDEX(CBO_quarterly!$B:$XT,MATCH(Calculations_forecast!GI$9,CBO_quarterly!$B:$B,0),MATCH(Calculations_forecast!$B17,CBO_quarterly!$B$1:$XT$1,0)),INDEX(CBO_quarterly!$B:$XT,MATCH(Calculations_forecast!GH$9,CBO_quarterly!$B:$B,0),MATCH(Calculations_forecast!$B17,CBO_quarterly!$B$1:$XT$1,0)))</f>
        <v>407</v>
      </c>
      <c r="GJ17">
        <f ca="1">IFERROR(INDEX(CBO_quarterly!$B:$XT,MATCH(Calculations_forecast!GJ$9,CBO_quarterly!$B:$B,0),MATCH(Calculations_forecast!$B17,CBO_quarterly!$B$1:$XT$1,0)),INDEX(CBO_quarterly!$B:$XT,MATCH(Calculations_forecast!GI$9,CBO_quarterly!$B:$B,0),MATCH(Calculations_forecast!$B17,CBO_quarterly!$B$1:$XT$1,0)))</f>
        <v>407</v>
      </c>
      <c r="GK17">
        <f ca="1">IFERROR(INDEX(CBO_quarterly!$B:$XT,MATCH(Calculations_forecast!GK$9,CBO_quarterly!$B:$B,0),MATCH(Calculations_forecast!$B17,CBO_quarterly!$B$1:$XT$1,0)),INDEX(CBO_quarterly!$B:$XT,MATCH(Calculations_forecast!GJ$9,CBO_quarterly!$B:$B,0),MATCH(Calculations_forecast!$B17,CBO_quarterly!$B$1:$XT$1,0)))</f>
        <v>407</v>
      </c>
      <c r="GL17">
        <f ca="1">IFERROR(INDEX(CBO_quarterly!$B:$XT,MATCH(Calculations_forecast!GL$9,CBO_quarterly!$B:$B,0),MATCH(Calculations_forecast!$B17,CBO_quarterly!$B$1:$XT$1,0)),INDEX(CBO_quarterly!$B:$XT,MATCH(Calculations_forecast!GK$9,CBO_quarterly!$B:$B,0),MATCH(Calculations_forecast!$B17,CBO_quarterly!$B$1:$XT$1,0)))</f>
        <v>294</v>
      </c>
      <c r="GM17">
        <f ca="1">IFERROR(INDEX(CBO_quarterly!$B:$XT,MATCH(Calculations_forecast!GM$9,CBO_quarterly!$B:$B,0),MATCH(Calculations_forecast!$B17,CBO_quarterly!$B$1:$XT$1,0)),INDEX(CBO_quarterly!$B:$XT,MATCH(Calculations_forecast!GL$9,CBO_quarterly!$B:$B,0),MATCH(Calculations_forecast!$B17,CBO_quarterly!$B$1:$XT$1,0)))</f>
        <v>294</v>
      </c>
      <c r="GN17">
        <f ca="1">IFERROR(INDEX(CBO_quarterly!$B:$XT,MATCH(Calculations_forecast!GN$9,CBO_quarterly!$B:$B,0),MATCH(Calculations_forecast!$B17,CBO_quarterly!$B$1:$XT$1,0)),INDEX(CBO_quarterly!$B:$XT,MATCH(Calculations_forecast!GM$9,CBO_quarterly!$B:$B,0),MATCH(Calculations_forecast!$B17,CBO_quarterly!$B$1:$XT$1,0)))</f>
        <v>294</v>
      </c>
      <c r="GO17">
        <f ca="1">IFERROR(INDEX(CBO_quarterly!$B:$XT,MATCH(Calculations_forecast!GO$9,CBO_quarterly!$B:$B,0),MATCH(Calculations_forecast!$B17,CBO_quarterly!$B$1:$XT$1,0)),INDEX(CBO_quarterly!$B:$XT,MATCH(Calculations_forecast!GN$9,CBO_quarterly!$B:$B,0),MATCH(Calculations_forecast!$B17,CBO_quarterly!$B$1:$XT$1,0)))</f>
        <v>294</v>
      </c>
      <c r="GP17">
        <f ca="1">IFERROR(INDEX(CBO_quarterly!$B:$XT,MATCH(Calculations_forecast!GP$9,CBO_quarterly!$B:$B,0),MATCH(Calculations_forecast!$B17,CBO_quarterly!$B$1:$XT$1,0)),INDEX(CBO_quarterly!$B:$XT,MATCH(Calculations_forecast!GO$9,CBO_quarterly!$B:$B,0),MATCH(Calculations_forecast!$B17,CBO_quarterly!$B$1:$XT$1,0)))</f>
        <v>293</v>
      </c>
      <c r="GQ17">
        <f ca="1">IFERROR(INDEX(CBO_quarterly!$B:$XT,MATCH(Calculations_forecast!GQ$9,CBO_quarterly!$B:$B,0),MATCH(Calculations_forecast!$B17,CBO_quarterly!$B$1:$XT$1,0)),INDEX(CBO_quarterly!$B:$XT,MATCH(Calculations_forecast!GP$9,CBO_quarterly!$B:$B,0),MATCH(Calculations_forecast!$B17,CBO_quarterly!$B$1:$XT$1,0)))</f>
        <v>293</v>
      </c>
      <c r="GR17">
        <f ca="1">IFERROR(INDEX(CBO_quarterly!$B:$XT,MATCH(Calculations_forecast!GR$9,CBO_quarterly!$B:$B,0),MATCH(Calculations_forecast!$B17,CBO_quarterly!$B$1:$XT$1,0)),INDEX(CBO_quarterly!$B:$XT,MATCH(Calculations_forecast!GQ$9,CBO_quarterly!$B:$B,0),MATCH(Calculations_forecast!$B17,CBO_quarterly!$B$1:$XT$1,0)))</f>
        <v>293</v>
      </c>
      <c r="GS17">
        <f ca="1">IFERROR(INDEX(CBO_quarterly!$B:$XT,MATCH(Calculations_forecast!GS$9,CBO_quarterly!$B:$B,0),MATCH(Calculations_forecast!$B17,CBO_quarterly!$B$1:$XT$1,0)),INDEX(CBO_quarterly!$B:$XT,MATCH(Calculations_forecast!GR$9,CBO_quarterly!$B:$B,0),MATCH(Calculations_forecast!$B17,CBO_quarterly!$B$1:$XT$1,0)))</f>
        <v>293</v>
      </c>
      <c r="GT17">
        <f ca="1">IFERROR(INDEX(CBO_quarterly!$B:$XT,MATCH(Calculations_forecast!GT$9,CBO_quarterly!$B:$B,0),MATCH(Calculations_forecast!$B17,CBO_quarterly!$B$1:$XT$1,0)),INDEX(CBO_quarterly!$B:$XT,MATCH(Calculations_forecast!GS$9,CBO_quarterly!$B:$B,0),MATCH(Calculations_forecast!$B17,CBO_quarterly!$B$1:$XT$1,0)))</f>
        <v>316</v>
      </c>
      <c r="GU17">
        <f ca="1">IFERROR(INDEX(CBO_quarterly!$B:$XT,MATCH(Calculations_forecast!GU$9,CBO_quarterly!$B:$B,0),MATCH(Calculations_forecast!$B17,CBO_quarterly!$B$1:$XT$1,0)),INDEX(CBO_quarterly!$B:$XT,MATCH(Calculations_forecast!GT$9,CBO_quarterly!$B:$B,0),MATCH(Calculations_forecast!$B17,CBO_quarterly!$B$1:$XT$1,0)))</f>
        <v>316</v>
      </c>
      <c r="GV17">
        <f ca="1">IFERROR(INDEX(CBO_quarterly!$B:$XT,MATCH(Calculations_forecast!GV$9,CBO_quarterly!$B:$B,0),MATCH(Calculations_forecast!$B17,CBO_quarterly!$B$1:$XT$1,0)),INDEX(CBO_quarterly!$B:$XT,MATCH(Calculations_forecast!GU$9,CBO_quarterly!$B:$B,0),MATCH(Calculations_forecast!$B17,CBO_quarterly!$B$1:$XT$1,0)))</f>
        <v>316</v>
      </c>
      <c r="GW17" s="81">
        <f ca="1">IFERROR(INDEX(CBO_quarterly!$B:$XT,MATCH(Calculations_forecast!GW$9,CBO_quarterly!$B:$B,0),MATCH(Calculations_forecast!$B17,CBO_quarterly!$B$1:$XT$1,0)),INDEX(CBO_quarterly!$B:$XT,MATCH(Calculations_forecast!GV$9,CBO_quarterly!$B:$B,0),MATCH(Calculations_forecast!$B17,CBO_quarterly!$B$1:$XT$1,0)))</f>
        <v>316</v>
      </c>
      <c r="GX17" s="81">
        <f ca="1">IFERROR(INDEX(CBO_quarterly!$B:$XT,MATCH(Calculations_forecast!GX$9,CBO_quarterly!$B:$B,0),MATCH(Calculations_forecast!$B17,CBO_quarterly!$B$1:$XT$1,0)),INDEX(CBO_quarterly!$B:$XT,MATCH(Calculations_forecast!GW$9,CBO_quarterly!$B:$B,0),MATCH(Calculations_forecast!$B17,CBO_quarterly!$B$1:$XT$1,0)))</f>
        <v>342</v>
      </c>
      <c r="GY17" s="81">
        <f ca="1">IFERROR(INDEX(CBO_quarterly!$B:$XT,MATCH(Calculations_forecast!GY$9,CBO_quarterly!$B:$B,0),MATCH(Calculations_forecast!$B17,CBO_quarterly!$B$1:$XT$1,0)),INDEX(CBO_quarterly!$B:$XT,MATCH(Calculations_forecast!GX$9,CBO_quarterly!$B:$B,0),MATCH(Calculations_forecast!$B17,CBO_quarterly!$B$1:$XT$1,0)))</f>
        <v>342</v>
      </c>
      <c r="GZ17" s="81">
        <f ca="1">IFERROR(INDEX(CBO_quarterly!$B:$XT,MATCH(Calculations_forecast!GZ$9,CBO_quarterly!$B:$B,0),MATCH(Calculations_forecast!$B17,CBO_quarterly!$B$1:$XT$1,0)),INDEX(CBO_quarterly!$B:$XT,MATCH(Calculations_forecast!GY$9,CBO_quarterly!$B:$B,0),MATCH(Calculations_forecast!$B17,CBO_quarterly!$B$1:$XT$1,0)))</f>
        <v>342</v>
      </c>
      <c r="HA17" s="81">
        <f ca="1">IFERROR(INDEX(CBO_quarterly!$B:$XT,MATCH(Calculations_forecast!HA$9,CBO_quarterly!$B:$B,0),MATCH(Calculations_forecast!$B17,CBO_quarterly!$B$1:$XT$1,0)),INDEX(CBO_quarterly!$B:$XT,MATCH(Calculations_forecast!GZ$9,CBO_quarterly!$B:$B,0),MATCH(Calculations_forecast!$B17,CBO_quarterly!$B$1:$XT$1,0)))</f>
        <v>342</v>
      </c>
      <c r="HB17" s="81">
        <f ca="1">IFERROR(INDEX(CBO_quarterly!$B:$XT,MATCH(Calculations_forecast!HB$9,CBO_quarterly!$B:$B,0),MATCH(Calculations_forecast!$B17,CBO_quarterly!$B$1:$XT$1,0)),INDEX(CBO_quarterly!$B:$XT,MATCH(Calculations_forecast!HA$9,CBO_quarterly!$B:$B,0),MATCH(Calculations_forecast!$B17,CBO_quarterly!$B$1:$XT$1,0)))</f>
        <v>372</v>
      </c>
      <c r="HC17" s="81">
        <f ca="1">IFERROR(INDEX(CBO_quarterly!$B:$XT,MATCH(Calculations_forecast!HC$9,CBO_quarterly!$B:$B,0),MATCH(Calculations_forecast!$B17,CBO_quarterly!$B$1:$XT$1,0)),INDEX(CBO_quarterly!$B:$XT,MATCH(Calculations_forecast!HB$9,CBO_quarterly!$B:$B,0),MATCH(Calculations_forecast!$B17,CBO_quarterly!$B$1:$XT$1,0)))</f>
        <v>372</v>
      </c>
      <c r="HD17" s="81">
        <f ca="1">IFERROR(INDEX(CBO_quarterly!$B:$XT,MATCH(Calculations_forecast!HD$9,CBO_quarterly!$B:$B,0),MATCH(Calculations_forecast!$B17,CBO_quarterly!$B$1:$XT$1,0)),INDEX(CBO_quarterly!$B:$XT,MATCH(Calculations_forecast!HC$9,CBO_quarterly!$B:$B,0),MATCH(Calculations_forecast!$B17,CBO_quarterly!$B$1:$XT$1,0)))</f>
        <v>372</v>
      </c>
      <c r="HE17" s="81">
        <f ca="1">IFERROR(INDEX(CBO_quarterly!$B:$XT,MATCH(Calculations_forecast!HE$9,CBO_quarterly!$B:$B,0),MATCH(Calculations_forecast!$B17,CBO_quarterly!$B$1:$XT$1,0)),INDEX(CBO_quarterly!$B:$XT,MATCH(Calculations_forecast!HD$9,CBO_quarterly!$B:$B,0),MATCH(Calculations_forecast!$B17,CBO_quarterly!$B$1:$XT$1,0)))</f>
        <v>372</v>
      </c>
      <c r="HF17" s="81">
        <f ca="1">IFERROR(INDEX(CBO_quarterly!$B:$XT,MATCH(Calculations_forecast!HF$9,CBO_quarterly!$B:$B,0),MATCH(Calculations_forecast!$B17,CBO_quarterly!$B$1:$XT$1,0)),INDEX(CBO_quarterly!$B:$XT,MATCH(Calculations_forecast!HE$9,CBO_quarterly!$B:$B,0),MATCH(Calculations_forecast!$B17,CBO_quarterly!$B$1:$XT$1,0)))</f>
        <v>408</v>
      </c>
      <c r="HG17" s="81">
        <f ca="1">IFERROR(INDEX(CBO_quarterly!$B:$XT,MATCH(Calculations_forecast!HG$9,CBO_quarterly!$B:$B,0),MATCH(Calculations_forecast!$B17,CBO_quarterly!$B$1:$XT$1,0)),INDEX(CBO_quarterly!$B:$XT,MATCH(Calculations_forecast!HF$9,CBO_quarterly!$B:$B,0),MATCH(Calculations_forecast!$B17,CBO_quarterly!$B$1:$XT$1,0)))</f>
        <v>408</v>
      </c>
      <c r="HH17" s="81">
        <f ca="1">IFERROR(INDEX(CBO_quarterly!$B:$XT,MATCH(Calculations_forecast!HH$9,CBO_quarterly!$B:$B,0),MATCH(Calculations_forecast!$B17,CBO_quarterly!$B$1:$XT$1,0)),INDEX(CBO_quarterly!$B:$XT,MATCH(Calculations_forecast!HG$9,CBO_quarterly!$B:$B,0),MATCH(Calculations_forecast!$B17,CBO_quarterly!$B$1:$XT$1,0)))</f>
        <v>408</v>
      </c>
      <c r="HI17" s="81">
        <f ca="1">IFERROR(INDEX(CBO_quarterly!$B:$XT,MATCH(Calculations_forecast!HI$9,CBO_quarterly!$B:$B,0),MATCH(Calculations_forecast!$B17,CBO_quarterly!$B$1:$XT$1,0)),INDEX(CBO_quarterly!$B:$XT,MATCH(Calculations_forecast!HH$9,CBO_quarterly!$B:$B,0),MATCH(Calculations_forecast!$B17,CBO_quarterly!$B$1:$XT$1,0)))</f>
        <v>408</v>
      </c>
      <c r="HJ17" s="81">
        <f ca="1">IFERROR(INDEX(CBO_quarterly!$B:$XT,MATCH(Calculations_forecast!HJ$9,CBO_quarterly!$B:$B,0),MATCH(Calculations_forecast!$B17,CBO_quarterly!$B$1:$XT$1,0)),INDEX(CBO_quarterly!$B:$XT,MATCH(Calculations_forecast!HI$9,CBO_quarterly!$B:$B,0),MATCH(Calculations_forecast!$B17,CBO_quarterly!$B$1:$XT$1,0)))</f>
        <v>427</v>
      </c>
      <c r="HK17" s="81">
        <f ca="1">IFERROR(INDEX(CBO_quarterly!$B:$XT,MATCH(Calculations_forecast!HK$9,CBO_quarterly!$B:$B,0),MATCH(Calculations_forecast!$B17,CBO_quarterly!$B$1:$XT$1,0)),INDEX(CBO_quarterly!$B:$XT,MATCH(Calculations_forecast!HJ$9,CBO_quarterly!$B:$B,0),MATCH(Calculations_forecast!$B17,CBO_quarterly!$B$1:$XT$1,0)))</f>
        <v>427</v>
      </c>
      <c r="HL17" s="81">
        <f ca="1">IFERROR(INDEX(CBO_quarterly!$B:$XT,MATCH(Calculations_forecast!HL$9,CBO_quarterly!$B:$B,0),MATCH(Calculations_forecast!$B17,CBO_quarterly!$B$1:$XT$1,0)),INDEX(CBO_quarterly!$B:$XT,MATCH(Calculations_forecast!HK$9,CBO_quarterly!$B:$B,0),MATCH(Calculations_forecast!$B17,CBO_quarterly!$B$1:$XT$1,0)))</f>
        <v>427</v>
      </c>
      <c r="HM17" s="81">
        <f ca="1">IFERROR(INDEX(CBO_quarterly!$B:$XT,MATCH(Calculations_forecast!HM$9,CBO_quarterly!$B:$B,0),MATCH(Calculations_forecast!$B17,CBO_quarterly!$B$1:$XT$1,0)),INDEX(CBO_quarterly!$B:$XT,MATCH(Calculations_forecast!HL$9,CBO_quarterly!$B:$B,0),MATCH(Calculations_forecast!$B17,CBO_quarterly!$B$1:$XT$1,0)))</f>
        <v>427</v>
      </c>
      <c r="HN17" s="81">
        <f ca="1">IFERROR(INDEX(CBO_quarterly!$B:$XT,MATCH(Calculations_forecast!HN$9,CBO_quarterly!$B:$B,0),MATCH(Calculations_forecast!$B17,CBO_quarterly!$B$1:$XT$1,0)),INDEX(CBO_quarterly!$B:$XT,MATCH(Calculations_forecast!HM$9,CBO_quarterly!$B:$B,0),MATCH(Calculations_forecast!$B17,CBO_quarterly!$B$1:$XT$1,0)))</f>
        <v>443</v>
      </c>
      <c r="HO17" s="81">
        <f ca="1">IFERROR(INDEX(CBO_quarterly!$B:$XT,MATCH(Calculations_forecast!HO$9,CBO_quarterly!$B:$B,0),MATCH(Calculations_forecast!$B17,CBO_quarterly!$B$1:$XT$1,0)),INDEX(CBO_quarterly!$B:$XT,MATCH(Calculations_forecast!HN$9,CBO_quarterly!$B:$B,0),MATCH(Calculations_forecast!$B17,CBO_quarterly!$B$1:$XT$1,0)))</f>
        <v>443</v>
      </c>
      <c r="HP17" s="81">
        <f ca="1">IFERROR(INDEX(CBO_quarterly!$B:$XT,MATCH(Calculations_forecast!HP$9,CBO_quarterly!$B:$B,0),MATCH(Calculations_forecast!$B17,CBO_quarterly!$B$1:$XT$1,0)),INDEX(CBO_quarterly!$B:$XT,MATCH(Calculations_forecast!HO$9,CBO_quarterly!$B:$B,0),MATCH(Calculations_forecast!$B17,CBO_quarterly!$B$1:$XT$1,0)))</f>
        <v>443</v>
      </c>
      <c r="HQ17" s="81">
        <f ca="1">IFERROR(INDEX(CBO_quarterly!$B:$XT,MATCH(Calculations_forecast!HQ$9,CBO_quarterly!$B:$B,0),MATCH(Calculations_forecast!$B17,CBO_quarterly!$B$1:$XT$1,0)),INDEX(CBO_quarterly!$B:$XT,MATCH(Calculations_forecast!HP$9,CBO_quarterly!$B:$B,0),MATCH(Calculations_forecast!$B17,CBO_quarterly!$B$1:$XT$1,0)))</f>
        <v>443</v>
      </c>
      <c r="HR17" s="81">
        <f ca="1">IFERROR(INDEX(CBO_quarterly!$B:$XT,MATCH(Calculations_forecast!HR$9,CBO_quarterly!$B:$B,0),MATCH(Calculations_forecast!$B17,CBO_quarterly!$B$1:$XT$1,0)),INDEX(CBO_quarterly!$B:$XT,MATCH(Calculations_forecast!HQ$9,CBO_quarterly!$B:$B,0),MATCH(Calculations_forecast!$B17,CBO_quarterly!$B$1:$XT$1,0)))</f>
        <v>478</v>
      </c>
      <c r="HS17" s="81">
        <f ca="1">IFERROR(INDEX(CBO_quarterly!$B:$XT,MATCH(Calculations_forecast!HS$9,CBO_quarterly!$B:$B,0),MATCH(Calculations_forecast!$B17,CBO_quarterly!$B$1:$XT$1,0)),INDEX(CBO_quarterly!$B:$XT,MATCH(Calculations_forecast!HR$9,CBO_quarterly!$B:$B,0),MATCH(Calculations_forecast!$B17,CBO_quarterly!$B$1:$XT$1,0)))</f>
        <v>478</v>
      </c>
      <c r="HT17" s="81">
        <f ca="1">IFERROR(INDEX(CBO_quarterly!$B:$XT,MATCH(Calculations_forecast!HT$9,CBO_quarterly!$B:$B,0),MATCH(Calculations_forecast!$B17,CBO_quarterly!$B$1:$XT$1,0)),INDEX(CBO_quarterly!$B:$XT,MATCH(Calculations_forecast!HS$9,CBO_quarterly!$B:$B,0),MATCH(Calculations_forecast!$B17,CBO_quarterly!$B$1:$XT$1,0)))</f>
        <v>478</v>
      </c>
      <c r="HU17" s="81">
        <f ca="1">IFERROR(INDEX(CBO_quarterly!$B:$XT,MATCH(Calculations_forecast!HU$9,CBO_quarterly!$B:$B,0),MATCH(Calculations_forecast!$B17,CBO_quarterly!$B$1:$XT$1,0)),INDEX(CBO_quarterly!$B:$XT,MATCH(Calculations_forecast!HT$9,CBO_quarterly!$B:$B,0),MATCH(Calculations_forecast!$B17,CBO_quarterly!$B$1:$XT$1,0)))</f>
        <v>478</v>
      </c>
      <c r="HV17" s="81">
        <f ca="1">IFERROR(INDEX(CBO_quarterly!$B:$XT,MATCH(Calculations_forecast!HV$9,CBO_quarterly!$B:$B,0),MATCH(Calculations_forecast!$B17,CBO_quarterly!$B$1:$XT$1,0)),INDEX(CBO_quarterly!$B:$XT,MATCH(Calculations_forecast!HU$9,CBO_quarterly!$B:$B,0),MATCH(Calculations_forecast!$B17,CBO_quarterly!$B$1:$XT$1,0)))</f>
        <v>510</v>
      </c>
      <c r="HW17" s="81">
        <f ca="1">IFERROR(INDEX(CBO_quarterly!$B:$XT,MATCH(Calculations_forecast!HW$9,CBO_quarterly!$B:$B,0),MATCH(Calculations_forecast!$B17,CBO_quarterly!$B$1:$XT$1,0)),INDEX(CBO_quarterly!$B:$XT,MATCH(Calculations_forecast!HV$9,CBO_quarterly!$B:$B,0),MATCH(Calculations_forecast!$B17,CBO_quarterly!$B$1:$XT$1,0)))</f>
        <v>510</v>
      </c>
      <c r="HX17" s="81">
        <f ca="1">IFERROR(INDEX(CBO_quarterly!$B:$XT,MATCH(Calculations_forecast!HX$9,CBO_quarterly!$B:$B,0),MATCH(Calculations_forecast!$B17,CBO_quarterly!$B$1:$XT$1,0)),INDEX(CBO_quarterly!$B:$XT,MATCH(Calculations_forecast!HW$9,CBO_quarterly!$B:$B,0),MATCH(Calculations_forecast!$B17,CBO_quarterly!$B$1:$XT$1,0)))</f>
        <v>510</v>
      </c>
      <c r="HY17" s="81">
        <f ca="1">IFERROR(INDEX(CBO_quarterly!$B:$XT,MATCH(Calculations_forecast!HY$9,CBO_quarterly!$B:$B,0),MATCH(Calculations_forecast!$B17,CBO_quarterly!$B$1:$XT$1,0)),INDEX(CBO_quarterly!$B:$XT,MATCH(Calculations_forecast!HX$9,CBO_quarterly!$B:$B,0),MATCH(Calculations_forecast!$B17,CBO_quarterly!$B$1:$XT$1,0)))</f>
        <v>510</v>
      </c>
      <c r="HZ17" s="81">
        <f ca="1">IFERROR(INDEX(CBO_quarterly!$B:$XT,MATCH(Calculations_forecast!HZ$9,CBO_quarterly!$B:$B,0),MATCH(Calculations_forecast!$B17,CBO_quarterly!$B$1:$XT$1,0)),INDEX(CBO_quarterly!$B:$XT,MATCH(Calculations_forecast!HY$9,CBO_quarterly!$B:$B,0),MATCH(Calculations_forecast!$B17,CBO_quarterly!$B$1:$XT$1,0)))</f>
        <v>530</v>
      </c>
      <c r="IA17" s="81">
        <f ca="1">IFERROR(INDEX(CBO_quarterly!$B:$XT,MATCH(Calculations_forecast!IA$9,CBO_quarterly!$B:$B,0),MATCH(Calculations_forecast!$B17,CBO_quarterly!$B$1:$XT$1,0)),INDEX(CBO_quarterly!$B:$XT,MATCH(Calculations_forecast!HZ$9,CBO_quarterly!$B:$B,0),MATCH(Calculations_forecast!$B17,CBO_quarterly!$B$1:$XT$1,0)))</f>
        <v>530</v>
      </c>
      <c r="IB17" s="81">
        <f ca="1">IFERROR(INDEX(CBO_quarterly!$B:$XT,MATCH(Calculations_forecast!IB$9,CBO_quarterly!$B:$B,0),MATCH(Calculations_forecast!$B17,CBO_quarterly!$B$1:$XT$1,0)),INDEX(CBO_quarterly!$B:$XT,MATCH(Calculations_forecast!IA$9,CBO_quarterly!$B:$B,0),MATCH(Calculations_forecast!$B17,CBO_quarterly!$B$1:$XT$1,0)))</f>
        <v>530</v>
      </c>
      <c r="IC17" s="81">
        <f ca="1">IFERROR(INDEX(CBO_quarterly!$B:$XT,MATCH(Calculations_forecast!IC$9,CBO_quarterly!$B:$B,0),MATCH(Calculations_forecast!$B17,CBO_quarterly!$B$1:$XT$1,0)),INDEX(CBO_quarterly!$B:$XT,MATCH(Calculations_forecast!IB$9,CBO_quarterly!$B:$B,0),MATCH(Calculations_forecast!$B17,CBO_quarterly!$B$1:$XT$1,0)))</f>
        <v>530</v>
      </c>
      <c r="ID17" s="81">
        <f ca="1">IFERROR(INDEX(CBO_quarterly!$B:$XT,MATCH(Calculations_forecast!ID$9,CBO_quarterly!$B:$B,0),MATCH(Calculations_forecast!$B17,CBO_quarterly!$B$1:$XT$1,0)),INDEX(CBO_quarterly!$B:$XT,MATCH(Calculations_forecast!IC$9,CBO_quarterly!$B:$B,0),MATCH(Calculations_forecast!$B17,CBO_quarterly!$B$1:$XT$1,0)))</f>
        <v>530</v>
      </c>
    </row>
    <row r="18" spans="1:238">
      <c r="A18" s="7" t="s">
        <v>226</v>
      </c>
      <c r="B18" s="8" t="s">
        <v>227</v>
      </c>
      <c r="C18">
        <f ca="1">IFERROR(INDEX(CBO_quarterly!$B:$XT,MATCH(Calculations_forecast!C$9,CBO_quarterly!$B:$B,0),MATCH(Calculations_forecast!$B18,CBO_quarterly!$B$1:$XT$1,0)),INDEX(CBO_quarterly!$B:$XT,MATCH(Calculations_forecast!B$9,CBO_quarterly!$B:$B,0),MATCH(Calculations_forecast!$B18,CBO_quarterly!$B$1:$XT$1,0)))</f>
        <v>3.4</v>
      </c>
      <c r="D18">
        <f ca="1">IFERROR(INDEX(CBO_quarterly!$B:$XT,MATCH(Calculations_forecast!D$9,CBO_quarterly!$B:$B,0),MATCH(Calculations_forecast!$B18,CBO_quarterly!$B$1:$XT$1,0)),INDEX(CBO_quarterly!$B:$XT,MATCH(Calculations_forecast!C$9,CBO_quarterly!$B:$B,0),MATCH(Calculations_forecast!$B18,CBO_quarterly!$B$1:$XT$1,0)))</f>
        <v>3.5</v>
      </c>
      <c r="E18">
        <f ca="1">IFERROR(INDEX(CBO_quarterly!$B:$XT,MATCH(Calculations_forecast!E$9,CBO_quarterly!$B:$B,0),MATCH(Calculations_forecast!$B18,CBO_quarterly!$B$1:$XT$1,0)),INDEX(CBO_quarterly!$B:$XT,MATCH(Calculations_forecast!D$9,CBO_quarterly!$B:$B,0),MATCH(Calculations_forecast!$B18,CBO_quarterly!$B$1:$XT$1,0)))</f>
        <v>3.6</v>
      </c>
      <c r="F18">
        <f ca="1">IFERROR(INDEX(CBO_quarterly!$B:$XT,MATCH(Calculations_forecast!F$9,CBO_quarterly!$B:$B,0),MATCH(Calculations_forecast!$B18,CBO_quarterly!$B$1:$XT$1,0)),INDEX(CBO_quarterly!$B:$XT,MATCH(Calculations_forecast!E$9,CBO_quarterly!$B:$B,0),MATCH(Calculations_forecast!$B18,CBO_quarterly!$B$1:$XT$1,0)))</f>
        <v>3.5</v>
      </c>
      <c r="G18">
        <f ca="1">IFERROR(INDEX(CBO_quarterly!$B:$XT,MATCH(Calculations_forecast!G$9,CBO_quarterly!$B:$B,0),MATCH(Calculations_forecast!$B18,CBO_quarterly!$B$1:$XT$1,0)),INDEX(CBO_quarterly!$B:$XT,MATCH(Calculations_forecast!F$9,CBO_quarterly!$B:$B,0),MATCH(Calculations_forecast!$B18,CBO_quarterly!$B$1:$XT$1,0)))</f>
        <v>3.4</v>
      </c>
      <c r="H18">
        <f ca="1">IFERROR(INDEX(CBO_quarterly!$B:$XT,MATCH(Calculations_forecast!H$9,CBO_quarterly!$B:$B,0),MATCH(Calculations_forecast!$B18,CBO_quarterly!$B$1:$XT$1,0)),INDEX(CBO_quarterly!$B:$XT,MATCH(Calculations_forecast!G$9,CBO_quarterly!$B:$B,0),MATCH(Calculations_forecast!$B18,CBO_quarterly!$B$1:$XT$1,0)))</f>
        <v>3.3</v>
      </c>
      <c r="I18">
        <f ca="1">IFERROR(INDEX(CBO_quarterly!$B:$XT,MATCH(Calculations_forecast!I$9,CBO_quarterly!$B:$B,0),MATCH(Calculations_forecast!$B18,CBO_quarterly!$B$1:$XT$1,0)),INDEX(CBO_quarterly!$B:$XT,MATCH(Calculations_forecast!H$9,CBO_quarterly!$B:$B,0),MATCH(Calculations_forecast!$B18,CBO_quarterly!$B$1:$XT$1,0)))</f>
        <v>3.4</v>
      </c>
      <c r="J18">
        <f ca="1">IFERROR(INDEX(CBO_quarterly!$B:$XT,MATCH(Calculations_forecast!J$9,CBO_quarterly!$B:$B,0),MATCH(Calculations_forecast!$B18,CBO_quarterly!$B$1:$XT$1,0)),INDEX(CBO_quarterly!$B:$XT,MATCH(Calculations_forecast!I$9,CBO_quarterly!$B:$B,0),MATCH(Calculations_forecast!$B18,CBO_quarterly!$B$1:$XT$1,0)))</f>
        <v>3.4</v>
      </c>
      <c r="K18">
        <f ca="1">IFERROR(INDEX(CBO_quarterly!$B:$XT,MATCH(Calculations_forecast!K$9,CBO_quarterly!$B:$B,0),MATCH(Calculations_forecast!$B18,CBO_quarterly!$B$1:$XT$1,0)),INDEX(CBO_quarterly!$B:$XT,MATCH(Calculations_forecast!J$9,CBO_quarterly!$B:$B,0),MATCH(Calculations_forecast!$B18,CBO_quarterly!$B$1:$XT$1,0)))</f>
        <v>3.2</v>
      </c>
      <c r="L18">
        <f ca="1">IFERROR(INDEX(CBO_quarterly!$B:$XT,MATCH(Calculations_forecast!L$9,CBO_quarterly!$B:$B,0),MATCH(Calculations_forecast!$B18,CBO_quarterly!$B$1:$XT$1,0)),INDEX(CBO_quarterly!$B:$XT,MATCH(Calculations_forecast!K$9,CBO_quarterly!$B:$B,0),MATCH(Calculations_forecast!$B18,CBO_quarterly!$B$1:$XT$1,0)))</f>
        <v>3.2</v>
      </c>
      <c r="M18">
        <f ca="1">IFERROR(INDEX(CBO_quarterly!$B:$XT,MATCH(Calculations_forecast!M$9,CBO_quarterly!$B:$B,0),MATCH(Calculations_forecast!$B18,CBO_quarterly!$B$1:$XT$1,0)),INDEX(CBO_quarterly!$B:$XT,MATCH(Calculations_forecast!L$9,CBO_quarterly!$B:$B,0),MATCH(Calculations_forecast!$B18,CBO_quarterly!$B$1:$XT$1,0)))</f>
        <v>3.2</v>
      </c>
      <c r="N18">
        <f ca="1">IFERROR(INDEX(CBO_quarterly!$B:$XT,MATCH(Calculations_forecast!N$9,CBO_quarterly!$B:$B,0),MATCH(Calculations_forecast!$B18,CBO_quarterly!$B$1:$XT$1,0)),INDEX(CBO_quarterly!$B:$XT,MATCH(Calculations_forecast!M$9,CBO_quarterly!$B:$B,0),MATCH(Calculations_forecast!$B18,CBO_quarterly!$B$1:$XT$1,0)))</f>
        <v>3.3</v>
      </c>
      <c r="O18">
        <f ca="1">IFERROR(INDEX(CBO_quarterly!$B:$XT,MATCH(Calculations_forecast!O$9,CBO_quarterly!$B:$B,0),MATCH(Calculations_forecast!$B18,CBO_quarterly!$B$1:$XT$1,0)),INDEX(CBO_quarterly!$B:$XT,MATCH(Calculations_forecast!N$9,CBO_quarterly!$B:$B,0),MATCH(Calculations_forecast!$B18,CBO_quarterly!$B$1:$XT$1,0)))</f>
        <v>3.7</v>
      </c>
      <c r="P18">
        <f ca="1">IFERROR(INDEX(CBO_quarterly!$B:$XT,MATCH(Calculations_forecast!P$9,CBO_quarterly!$B:$B,0),MATCH(Calculations_forecast!$B18,CBO_quarterly!$B$1:$XT$1,0)),INDEX(CBO_quarterly!$B:$XT,MATCH(Calculations_forecast!O$9,CBO_quarterly!$B:$B,0),MATCH(Calculations_forecast!$B18,CBO_quarterly!$B$1:$XT$1,0)))</f>
        <v>4.2</v>
      </c>
      <c r="Q18">
        <f ca="1">IFERROR(INDEX(CBO_quarterly!$B:$XT,MATCH(Calculations_forecast!Q$9,CBO_quarterly!$B:$B,0),MATCH(Calculations_forecast!$B18,CBO_quarterly!$B$1:$XT$1,0)),INDEX(CBO_quarterly!$B:$XT,MATCH(Calculations_forecast!P$9,CBO_quarterly!$B:$B,0),MATCH(Calculations_forecast!$B18,CBO_quarterly!$B$1:$XT$1,0)))</f>
        <v>4.5999999999999996</v>
      </c>
      <c r="R18">
        <f ca="1">IFERROR(INDEX(CBO_quarterly!$B:$XT,MATCH(Calculations_forecast!R$9,CBO_quarterly!$B:$B,0),MATCH(Calculations_forecast!$B18,CBO_quarterly!$B$1:$XT$1,0)),INDEX(CBO_quarterly!$B:$XT,MATCH(Calculations_forecast!Q$9,CBO_quarterly!$B:$B,0),MATCH(Calculations_forecast!$B18,CBO_quarterly!$B$1:$XT$1,0)))</f>
        <v>4.9000000000000004</v>
      </c>
      <c r="S18">
        <f ca="1">IFERROR(INDEX(CBO_quarterly!$B:$XT,MATCH(Calculations_forecast!S$9,CBO_quarterly!$B:$B,0),MATCH(Calculations_forecast!$B18,CBO_quarterly!$B$1:$XT$1,0)),INDEX(CBO_quarterly!$B:$XT,MATCH(Calculations_forecast!R$9,CBO_quarterly!$B:$B,0),MATCH(Calculations_forecast!$B18,CBO_quarterly!$B$1:$XT$1,0)))</f>
        <v>5.0999999999999996</v>
      </c>
      <c r="T18">
        <f ca="1">IFERROR(INDEX(CBO_quarterly!$B:$XT,MATCH(Calculations_forecast!T$9,CBO_quarterly!$B:$B,0),MATCH(Calculations_forecast!$B18,CBO_quarterly!$B$1:$XT$1,0)),INDEX(CBO_quarterly!$B:$XT,MATCH(Calculations_forecast!S$9,CBO_quarterly!$B:$B,0),MATCH(Calculations_forecast!$B18,CBO_quarterly!$B$1:$XT$1,0)))</f>
        <v>5.5</v>
      </c>
      <c r="U18">
        <f ca="1">IFERROR(INDEX(CBO_quarterly!$B:$XT,MATCH(Calculations_forecast!U$9,CBO_quarterly!$B:$B,0),MATCH(Calculations_forecast!$B18,CBO_quarterly!$B$1:$XT$1,0)),INDEX(CBO_quarterly!$B:$XT,MATCH(Calculations_forecast!T$9,CBO_quarterly!$B:$B,0),MATCH(Calculations_forecast!$B18,CBO_quarterly!$B$1:$XT$1,0)))</f>
        <v>5.8</v>
      </c>
      <c r="V18">
        <f ca="1">IFERROR(INDEX(CBO_quarterly!$B:$XT,MATCH(Calculations_forecast!V$9,CBO_quarterly!$B:$B,0),MATCH(Calculations_forecast!$B18,CBO_quarterly!$B$1:$XT$1,0)),INDEX(CBO_quarterly!$B:$XT,MATCH(Calculations_forecast!U$9,CBO_quarterly!$B:$B,0),MATCH(Calculations_forecast!$B18,CBO_quarterly!$B$1:$XT$1,0)))</f>
        <v>5.8</v>
      </c>
      <c r="W18">
        <f ca="1">IFERROR(INDEX(CBO_quarterly!$B:$XT,MATCH(Calculations_forecast!W$9,CBO_quarterly!$B:$B,0),MATCH(Calculations_forecast!$B18,CBO_quarterly!$B$1:$XT$1,0)),INDEX(CBO_quarterly!$B:$XT,MATCH(Calculations_forecast!V$9,CBO_quarterly!$B:$B,0),MATCH(Calculations_forecast!$B18,CBO_quarterly!$B$1:$XT$1,0)))</f>
        <v>5.5</v>
      </c>
      <c r="X18">
        <f ca="1">IFERROR(INDEX(CBO_quarterly!$B:$XT,MATCH(Calculations_forecast!X$9,CBO_quarterly!$B:$B,0),MATCH(Calculations_forecast!$B18,CBO_quarterly!$B$1:$XT$1,0)),INDEX(CBO_quarterly!$B:$XT,MATCH(Calculations_forecast!W$9,CBO_quarterly!$B:$B,0),MATCH(Calculations_forecast!$B18,CBO_quarterly!$B$1:$XT$1,0)))</f>
        <v>5.4</v>
      </c>
      <c r="Y18">
        <f ca="1">IFERROR(INDEX(CBO_quarterly!$B:$XT,MATCH(Calculations_forecast!Y$9,CBO_quarterly!$B:$B,0),MATCH(Calculations_forecast!$B18,CBO_quarterly!$B$1:$XT$1,0)),INDEX(CBO_quarterly!$B:$XT,MATCH(Calculations_forecast!X$9,CBO_quarterly!$B:$B,0),MATCH(Calculations_forecast!$B18,CBO_quarterly!$B$1:$XT$1,0)))</f>
        <v>5.2</v>
      </c>
      <c r="Z18">
        <f ca="1">IFERROR(INDEX(CBO_quarterly!$B:$XT,MATCH(Calculations_forecast!Z$9,CBO_quarterly!$B:$B,0),MATCH(Calculations_forecast!$B18,CBO_quarterly!$B$1:$XT$1,0)),INDEX(CBO_quarterly!$B:$XT,MATCH(Calculations_forecast!Y$9,CBO_quarterly!$B:$B,0),MATCH(Calculations_forecast!$B18,CBO_quarterly!$B$1:$XT$1,0)))</f>
        <v>5.5</v>
      </c>
      <c r="AA18">
        <f ca="1">IFERROR(INDEX(CBO_quarterly!$B:$XT,MATCH(Calculations_forecast!AA$9,CBO_quarterly!$B:$B,0),MATCH(Calculations_forecast!$B18,CBO_quarterly!$B$1:$XT$1,0)),INDEX(CBO_quarterly!$B:$XT,MATCH(Calculations_forecast!Z$9,CBO_quarterly!$B:$B,0),MATCH(Calculations_forecast!$B18,CBO_quarterly!$B$1:$XT$1,0)))</f>
        <v>5.8</v>
      </c>
      <c r="AB18">
        <f ca="1">IFERROR(INDEX(CBO_quarterly!$B:$XT,MATCH(Calculations_forecast!AB$9,CBO_quarterly!$B:$B,0),MATCH(Calculations_forecast!$B18,CBO_quarterly!$B$1:$XT$1,0)),INDEX(CBO_quarterly!$B:$XT,MATCH(Calculations_forecast!AA$9,CBO_quarterly!$B:$B,0),MATCH(Calculations_forecast!$B18,CBO_quarterly!$B$1:$XT$1,0)))</f>
        <v>5.8</v>
      </c>
      <c r="AC18">
        <f ca="1">IFERROR(INDEX(CBO_quarterly!$B:$XT,MATCH(Calculations_forecast!AC$9,CBO_quarterly!$B:$B,0),MATCH(Calculations_forecast!$B18,CBO_quarterly!$B$1:$XT$1,0)),INDEX(CBO_quarterly!$B:$XT,MATCH(Calculations_forecast!AB$9,CBO_quarterly!$B:$B,0),MATCH(Calculations_forecast!$B18,CBO_quarterly!$B$1:$XT$1,0)))</f>
        <v>5.9</v>
      </c>
      <c r="AD18">
        <f ca="1">IFERROR(INDEX(CBO_quarterly!$B:$XT,MATCH(Calculations_forecast!AD$9,CBO_quarterly!$B:$B,0),MATCH(Calculations_forecast!$B18,CBO_quarterly!$B$1:$XT$1,0)),INDEX(CBO_quarterly!$B:$XT,MATCH(Calculations_forecast!AC$9,CBO_quarterly!$B:$B,0),MATCH(Calculations_forecast!$B18,CBO_quarterly!$B$1:$XT$1,0)))</f>
        <v>6</v>
      </c>
      <c r="AE18">
        <f ca="1">IFERROR(INDEX(CBO_quarterly!$B:$XT,MATCH(Calculations_forecast!AE$9,CBO_quarterly!$B:$B,0),MATCH(Calculations_forecast!$B18,CBO_quarterly!$B$1:$XT$1,0)),INDEX(CBO_quarterly!$B:$XT,MATCH(Calculations_forecast!AD$9,CBO_quarterly!$B:$B,0),MATCH(Calculations_forecast!$B18,CBO_quarterly!$B$1:$XT$1,0)))</f>
        <v>5.9</v>
      </c>
      <c r="AF18">
        <f ca="1">IFERROR(INDEX(CBO_quarterly!$B:$XT,MATCH(Calculations_forecast!AF$9,CBO_quarterly!$B:$B,0),MATCH(Calculations_forecast!$B18,CBO_quarterly!$B$1:$XT$1,0)),INDEX(CBO_quarterly!$B:$XT,MATCH(Calculations_forecast!AE$9,CBO_quarterly!$B:$B,0),MATCH(Calculations_forecast!$B18,CBO_quarterly!$B$1:$XT$1,0)))</f>
        <v>6</v>
      </c>
      <c r="AG18">
        <f ca="1">IFERROR(INDEX(CBO_quarterly!$B:$XT,MATCH(Calculations_forecast!AG$9,CBO_quarterly!$B:$B,0),MATCH(Calculations_forecast!$B18,CBO_quarterly!$B$1:$XT$1,0)),INDEX(CBO_quarterly!$B:$XT,MATCH(Calculations_forecast!AF$9,CBO_quarterly!$B:$B,0),MATCH(Calculations_forecast!$B18,CBO_quarterly!$B$1:$XT$1,0)))</f>
        <v>5.9</v>
      </c>
      <c r="AH18">
        <f ca="1">IFERROR(INDEX(CBO_quarterly!$B:$XT,MATCH(Calculations_forecast!AH$9,CBO_quarterly!$B:$B,0),MATCH(Calculations_forecast!$B18,CBO_quarterly!$B$1:$XT$1,0)),INDEX(CBO_quarterly!$B:$XT,MATCH(Calculations_forecast!AG$9,CBO_quarterly!$B:$B,0),MATCH(Calculations_forecast!$B18,CBO_quarterly!$B$1:$XT$1,0)))</f>
        <v>6</v>
      </c>
      <c r="AI18">
        <f ca="1">IFERROR(INDEX(CBO_quarterly!$B:$XT,MATCH(Calculations_forecast!AI$9,CBO_quarterly!$B:$B,0),MATCH(Calculations_forecast!$B18,CBO_quarterly!$B$1:$XT$1,0)),INDEX(CBO_quarterly!$B:$XT,MATCH(Calculations_forecast!AH$9,CBO_quarterly!$B:$B,0),MATCH(Calculations_forecast!$B18,CBO_quarterly!$B$1:$XT$1,0)))</f>
        <v>6.3</v>
      </c>
      <c r="AJ18">
        <f ca="1">IFERROR(INDEX(CBO_quarterly!$B:$XT,MATCH(Calculations_forecast!AJ$9,CBO_quarterly!$B:$B,0),MATCH(Calculations_forecast!$B18,CBO_quarterly!$B$1:$XT$1,0)),INDEX(CBO_quarterly!$B:$XT,MATCH(Calculations_forecast!AI$9,CBO_quarterly!$B:$B,0),MATCH(Calculations_forecast!$B18,CBO_quarterly!$B$1:$XT$1,0)))</f>
        <v>6.6</v>
      </c>
      <c r="AK18">
        <f ca="1">IFERROR(INDEX(CBO_quarterly!$B:$XT,MATCH(Calculations_forecast!AK$9,CBO_quarterly!$B:$B,0),MATCH(Calculations_forecast!$B18,CBO_quarterly!$B$1:$XT$1,0)),INDEX(CBO_quarterly!$B:$XT,MATCH(Calculations_forecast!AJ$9,CBO_quarterly!$B:$B,0),MATCH(Calculations_forecast!$B18,CBO_quarterly!$B$1:$XT$1,0)))</f>
        <v>7.2</v>
      </c>
      <c r="AL18">
        <f ca="1">IFERROR(INDEX(CBO_quarterly!$B:$XT,MATCH(Calculations_forecast!AL$9,CBO_quarterly!$B:$B,0),MATCH(Calculations_forecast!$B18,CBO_quarterly!$B$1:$XT$1,0)),INDEX(CBO_quarterly!$B:$XT,MATCH(Calculations_forecast!AK$9,CBO_quarterly!$B:$B,0),MATCH(Calculations_forecast!$B18,CBO_quarterly!$B$1:$XT$1,0)))</f>
        <v>7.9</v>
      </c>
      <c r="AM18">
        <f ca="1">IFERROR(INDEX(CBO_quarterly!$B:$XT,MATCH(Calculations_forecast!AM$9,CBO_quarterly!$B:$B,0),MATCH(Calculations_forecast!$B18,CBO_quarterly!$B$1:$XT$1,0)),INDEX(CBO_quarterly!$B:$XT,MATCH(Calculations_forecast!AL$9,CBO_quarterly!$B:$B,0),MATCH(Calculations_forecast!$B18,CBO_quarterly!$B$1:$XT$1,0)))</f>
        <v>8.1999999999999993</v>
      </c>
      <c r="AN18">
        <f ca="1">IFERROR(INDEX(CBO_quarterly!$B:$XT,MATCH(Calculations_forecast!AN$9,CBO_quarterly!$B:$B,0),MATCH(Calculations_forecast!$B18,CBO_quarterly!$B$1:$XT$1,0)),INDEX(CBO_quarterly!$B:$XT,MATCH(Calculations_forecast!AM$9,CBO_quarterly!$B:$B,0),MATCH(Calculations_forecast!$B18,CBO_quarterly!$B$1:$XT$1,0)))</f>
        <v>8.8000000000000007</v>
      </c>
      <c r="AO18">
        <f ca="1">IFERROR(INDEX(CBO_quarterly!$B:$XT,MATCH(Calculations_forecast!AO$9,CBO_quarterly!$B:$B,0),MATCH(Calculations_forecast!$B18,CBO_quarterly!$B$1:$XT$1,0)),INDEX(CBO_quarterly!$B:$XT,MATCH(Calculations_forecast!AN$9,CBO_quarterly!$B:$B,0),MATCH(Calculations_forecast!$B18,CBO_quarterly!$B$1:$XT$1,0)))</f>
        <v>9.5</v>
      </c>
      <c r="AP18">
        <f ca="1">IFERROR(INDEX(CBO_quarterly!$B:$XT,MATCH(Calculations_forecast!AP$9,CBO_quarterly!$B:$B,0),MATCH(Calculations_forecast!$B18,CBO_quarterly!$B$1:$XT$1,0)),INDEX(CBO_quarterly!$B:$XT,MATCH(Calculations_forecast!AO$9,CBO_quarterly!$B:$B,0),MATCH(Calculations_forecast!$B18,CBO_quarterly!$B$1:$XT$1,0)))</f>
        <v>10.6</v>
      </c>
      <c r="AQ18">
        <f ca="1">IFERROR(INDEX(CBO_quarterly!$B:$XT,MATCH(Calculations_forecast!AQ$9,CBO_quarterly!$B:$B,0),MATCH(Calculations_forecast!$B18,CBO_quarterly!$B$1:$XT$1,0)),INDEX(CBO_quarterly!$B:$XT,MATCH(Calculations_forecast!AP$9,CBO_quarterly!$B:$B,0),MATCH(Calculations_forecast!$B18,CBO_quarterly!$B$1:$XT$1,0)))</f>
        <v>11.6</v>
      </c>
      <c r="AR18">
        <f ca="1">IFERROR(INDEX(CBO_quarterly!$B:$XT,MATCH(Calculations_forecast!AR$9,CBO_quarterly!$B:$B,0),MATCH(Calculations_forecast!$B18,CBO_quarterly!$B$1:$XT$1,0)),INDEX(CBO_quarterly!$B:$XT,MATCH(Calculations_forecast!AQ$9,CBO_quarterly!$B:$B,0),MATCH(Calculations_forecast!$B18,CBO_quarterly!$B$1:$XT$1,0)))</f>
        <v>12.3</v>
      </c>
      <c r="AS18">
        <f ca="1">IFERROR(INDEX(CBO_quarterly!$B:$XT,MATCH(Calculations_forecast!AS$9,CBO_quarterly!$B:$B,0),MATCH(Calculations_forecast!$B18,CBO_quarterly!$B$1:$XT$1,0)),INDEX(CBO_quarterly!$B:$XT,MATCH(Calculations_forecast!AR$9,CBO_quarterly!$B:$B,0),MATCH(Calculations_forecast!$B18,CBO_quarterly!$B$1:$XT$1,0)))</f>
        <v>11</v>
      </c>
      <c r="AT18">
        <f ca="1">IFERROR(INDEX(CBO_quarterly!$B:$XT,MATCH(Calculations_forecast!AT$9,CBO_quarterly!$B:$B,0),MATCH(Calculations_forecast!$B18,CBO_quarterly!$B$1:$XT$1,0)),INDEX(CBO_quarterly!$B:$XT,MATCH(Calculations_forecast!AS$9,CBO_quarterly!$B:$B,0),MATCH(Calculations_forecast!$B18,CBO_quarterly!$B$1:$XT$1,0)))</f>
        <v>11.9</v>
      </c>
      <c r="AU18">
        <f ca="1">IFERROR(INDEX(CBO_quarterly!$B:$XT,MATCH(Calculations_forecast!AU$9,CBO_quarterly!$B:$B,0),MATCH(Calculations_forecast!$B18,CBO_quarterly!$B$1:$XT$1,0)),INDEX(CBO_quarterly!$B:$XT,MATCH(Calculations_forecast!AT$9,CBO_quarterly!$B:$B,0),MATCH(Calculations_forecast!$B18,CBO_quarterly!$B$1:$XT$1,0)))</f>
        <v>13</v>
      </c>
      <c r="AV18">
        <f ca="1">IFERROR(INDEX(CBO_quarterly!$B:$XT,MATCH(Calculations_forecast!AV$9,CBO_quarterly!$B:$B,0),MATCH(Calculations_forecast!$B18,CBO_quarterly!$B$1:$XT$1,0)),INDEX(CBO_quarterly!$B:$XT,MATCH(Calculations_forecast!AU$9,CBO_quarterly!$B:$B,0),MATCH(Calculations_forecast!$B18,CBO_quarterly!$B$1:$XT$1,0)))</f>
        <v>13.6</v>
      </c>
      <c r="AW18">
        <f ca="1">IFERROR(INDEX(CBO_quarterly!$B:$XT,MATCH(Calculations_forecast!AW$9,CBO_quarterly!$B:$B,0),MATCH(Calculations_forecast!$B18,CBO_quarterly!$B$1:$XT$1,0)),INDEX(CBO_quarterly!$B:$XT,MATCH(Calculations_forecast!AV$9,CBO_quarterly!$B:$B,0),MATCH(Calculations_forecast!$B18,CBO_quarterly!$B$1:$XT$1,0)))</f>
        <v>14.5</v>
      </c>
      <c r="AX18">
        <f ca="1">IFERROR(INDEX(CBO_quarterly!$B:$XT,MATCH(Calculations_forecast!AX$9,CBO_quarterly!$B:$B,0),MATCH(Calculations_forecast!$B18,CBO_quarterly!$B$1:$XT$1,0)),INDEX(CBO_quarterly!$B:$XT,MATCH(Calculations_forecast!AW$9,CBO_quarterly!$B:$B,0),MATCH(Calculations_forecast!$B18,CBO_quarterly!$B$1:$XT$1,0)))</f>
        <v>15</v>
      </c>
      <c r="AY18">
        <f ca="1">IFERROR(INDEX(CBO_quarterly!$B:$XT,MATCH(Calculations_forecast!AY$9,CBO_quarterly!$B:$B,0),MATCH(Calculations_forecast!$B18,CBO_quarterly!$B$1:$XT$1,0)),INDEX(CBO_quarterly!$B:$XT,MATCH(Calculations_forecast!AX$9,CBO_quarterly!$B:$B,0),MATCH(Calculations_forecast!$B18,CBO_quarterly!$B$1:$XT$1,0)))</f>
        <v>15.1</v>
      </c>
      <c r="AZ18">
        <f ca="1">IFERROR(INDEX(CBO_quarterly!$B:$XT,MATCH(Calculations_forecast!AZ$9,CBO_quarterly!$B:$B,0),MATCH(Calculations_forecast!$B18,CBO_quarterly!$B$1:$XT$1,0)),INDEX(CBO_quarterly!$B:$XT,MATCH(Calculations_forecast!AY$9,CBO_quarterly!$B:$B,0),MATCH(Calculations_forecast!$B18,CBO_quarterly!$B$1:$XT$1,0)))</f>
        <v>15.7</v>
      </c>
      <c r="BA18">
        <f ca="1">IFERROR(INDEX(CBO_quarterly!$B:$XT,MATCH(Calculations_forecast!BA$9,CBO_quarterly!$B:$B,0),MATCH(Calculations_forecast!$B18,CBO_quarterly!$B$1:$XT$1,0)),INDEX(CBO_quarterly!$B:$XT,MATCH(Calculations_forecast!AZ$9,CBO_quarterly!$B:$B,0),MATCH(Calculations_forecast!$B18,CBO_quarterly!$B$1:$XT$1,0)))</f>
        <v>15.4</v>
      </c>
      <c r="BB18">
        <f ca="1">IFERROR(INDEX(CBO_quarterly!$B:$XT,MATCH(Calculations_forecast!BB$9,CBO_quarterly!$B:$B,0),MATCH(Calculations_forecast!$B18,CBO_quarterly!$B$1:$XT$1,0)),INDEX(CBO_quarterly!$B:$XT,MATCH(Calculations_forecast!BA$9,CBO_quarterly!$B:$B,0),MATCH(Calculations_forecast!$B18,CBO_quarterly!$B$1:$XT$1,0)))</f>
        <v>14.6</v>
      </c>
      <c r="BC18">
        <f ca="1">IFERROR(INDEX(CBO_quarterly!$B:$XT,MATCH(Calculations_forecast!BC$9,CBO_quarterly!$B:$B,0),MATCH(Calculations_forecast!$B18,CBO_quarterly!$B$1:$XT$1,0)),INDEX(CBO_quarterly!$B:$XT,MATCH(Calculations_forecast!BB$9,CBO_quarterly!$B:$B,0),MATCH(Calculations_forecast!$B18,CBO_quarterly!$B$1:$XT$1,0)))</f>
        <v>13.9</v>
      </c>
      <c r="BD18">
        <f ca="1">IFERROR(INDEX(CBO_quarterly!$B:$XT,MATCH(Calculations_forecast!BD$9,CBO_quarterly!$B:$B,0),MATCH(Calculations_forecast!$B18,CBO_quarterly!$B$1:$XT$1,0)),INDEX(CBO_quarterly!$B:$XT,MATCH(Calculations_forecast!BC$9,CBO_quarterly!$B:$B,0),MATCH(Calculations_forecast!$B18,CBO_quarterly!$B$1:$XT$1,0)))</f>
        <v>13.9</v>
      </c>
      <c r="BE18">
        <f ca="1">IFERROR(INDEX(CBO_quarterly!$B:$XT,MATCH(Calculations_forecast!BE$9,CBO_quarterly!$B:$B,0),MATCH(Calculations_forecast!$B18,CBO_quarterly!$B$1:$XT$1,0)),INDEX(CBO_quarterly!$B:$XT,MATCH(Calculations_forecast!BD$9,CBO_quarterly!$B:$B,0),MATCH(Calculations_forecast!$B18,CBO_quarterly!$B$1:$XT$1,0)))</f>
        <v>14.3</v>
      </c>
      <c r="BF18">
        <f ca="1">IFERROR(INDEX(CBO_quarterly!$B:$XT,MATCH(Calculations_forecast!BF$9,CBO_quarterly!$B:$B,0),MATCH(Calculations_forecast!$B18,CBO_quarterly!$B$1:$XT$1,0)),INDEX(CBO_quarterly!$B:$XT,MATCH(Calculations_forecast!BE$9,CBO_quarterly!$B:$B,0),MATCH(Calculations_forecast!$B18,CBO_quarterly!$B$1:$XT$1,0)))</f>
        <v>14.8</v>
      </c>
      <c r="BG18">
        <f ca="1">IFERROR(INDEX(CBO_quarterly!$B:$XT,MATCH(Calculations_forecast!BG$9,CBO_quarterly!$B:$B,0),MATCH(Calculations_forecast!$B18,CBO_quarterly!$B$1:$XT$1,0)),INDEX(CBO_quarterly!$B:$XT,MATCH(Calculations_forecast!BF$9,CBO_quarterly!$B:$B,0),MATCH(Calculations_forecast!$B18,CBO_quarterly!$B$1:$XT$1,0)))</f>
        <v>15.4</v>
      </c>
      <c r="BH18">
        <f ca="1">IFERROR(INDEX(CBO_quarterly!$B:$XT,MATCH(Calculations_forecast!BH$9,CBO_quarterly!$B:$B,0),MATCH(Calculations_forecast!$B18,CBO_quarterly!$B$1:$XT$1,0)),INDEX(CBO_quarterly!$B:$XT,MATCH(Calculations_forecast!BG$9,CBO_quarterly!$B:$B,0),MATCH(Calculations_forecast!$B18,CBO_quarterly!$B$1:$XT$1,0)))</f>
        <v>15.7</v>
      </c>
      <c r="BI18">
        <f ca="1">IFERROR(INDEX(CBO_quarterly!$B:$XT,MATCH(Calculations_forecast!BI$9,CBO_quarterly!$B:$B,0),MATCH(Calculations_forecast!$B18,CBO_quarterly!$B$1:$XT$1,0)),INDEX(CBO_quarterly!$B:$XT,MATCH(Calculations_forecast!BH$9,CBO_quarterly!$B:$B,0),MATCH(Calculations_forecast!$B18,CBO_quarterly!$B$1:$XT$1,0)))</f>
        <v>16.3</v>
      </c>
      <c r="BJ18">
        <f ca="1">IFERROR(INDEX(CBO_quarterly!$B:$XT,MATCH(Calculations_forecast!BJ$9,CBO_quarterly!$B:$B,0),MATCH(Calculations_forecast!$B18,CBO_quarterly!$B$1:$XT$1,0)),INDEX(CBO_quarterly!$B:$XT,MATCH(Calculations_forecast!BI$9,CBO_quarterly!$B:$B,0),MATCH(Calculations_forecast!$B18,CBO_quarterly!$B$1:$XT$1,0)))</f>
        <v>16.7</v>
      </c>
      <c r="BK18">
        <f ca="1">IFERROR(INDEX(CBO_quarterly!$B:$XT,MATCH(Calculations_forecast!BK$9,CBO_quarterly!$B:$B,0),MATCH(Calculations_forecast!$B18,CBO_quarterly!$B$1:$XT$1,0)),INDEX(CBO_quarterly!$B:$XT,MATCH(Calculations_forecast!BJ$9,CBO_quarterly!$B:$B,0),MATCH(Calculations_forecast!$B18,CBO_quarterly!$B$1:$XT$1,0)))</f>
        <v>18.2</v>
      </c>
      <c r="BL18">
        <f ca="1">IFERROR(INDEX(CBO_quarterly!$B:$XT,MATCH(Calculations_forecast!BL$9,CBO_quarterly!$B:$B,0),MATCH(Calculations_forecast!$B18,CBO_quarterly!$B$1:$XT$1,0)),INDEX(CBO_quarterly!$B:$XT,MATCH(Calculations_forecast!BK$9,CBO_quarterly!$B:$B,0),MATCH(Calculations_forecast!$B18,CBO_quarterly!$B$1:$XT$1,0)))</f>
        <v>18.2</v>
      </c>
      <c r="BM18">
        <f ca="1">IFERROR(INDEX(CBO_quarterly!$B:$XT,MATCH(Calculations_forecast!BM$9,CBO_quarterly!$B:$B,0),MATCH(Calculations_forecast!$B18,CBO_quarterly!$B$1:$XT$1,0)),INDEX(CBO_quarterly!$B:$XT,MATCH(Calculations_forecast!BL$9,CBO_quarterly!$B:$B,0),MATCH(Calculations_forecast!$B18,CBO_quarterly!$B$1:$XT$1,0)))</f>
        <v>17.5</v>
      </c>
      <c r="BN18">
        <f ca="1">IFERROR(INDEX(CBO_quarterly!$B:$XT,MATCH(Calculations_forecast!BN$9,CBO_quarterly!$B:$B,0),MATCH(Calculations_forecast!$B18,CBO_quarterly!$B$1:$XT$1,0)),INDEX(CBO_quarterly!$B:$XT,MATCH(Calculations_forecast!BM$9,CBO_quarterly!$B:$B,0),MATCH(Calculations_forecast!$B18,CBO_quarterly!$B$1:$XT$1,0)))</f>
        <v>17.3</v>
      </c>
      <c r="BO18">
        <f ca="1">IFERROR(INDEX(CBO_quarterly!$B:$XT,MATCH(Calculations_forecast!BO$9,CBO_quarterly!$B:$B,0),MATCH(Calculations_forecast!$B18,CBO_quarterly!$B$1:$XT$1,0)),INDEX(CBO_quarterly!$B:$XT,MATCH(Calculations_forecast!BN$9,CBO_quarterly!$B:$B,0),MATCH(Calculations_forecast!$B18,CBO_quarterly!$B$1:$XT$1,0)))</f>
        <v>18.7</v>
      </c>
      <c r="BP18">
        <f ca="1">IFERROR(INDEX(CBO_quarterly!$B:$XT,MATCH(Calculations_forecast!BP$9,CBO_quarterly!$B:$B,0),MATCH(Calculations_forecast!$B18,CBO_quarterly!$B$1:$XT$1,0)),INDEX(CBO_quarterly!$B:$XT,MATCH(Calculations_forecast!BO$9,CBO_quarterly!$B:$B,0),MATCH(Calculations_forecast!$B18,CBO_quarterly!$B$1:$XT$1,0)))</f>
        <v>17.899999999999999</v>
      </c>
      <c r="BQ18">
        <f ca="1">IFERROR(INDEX(CBO_quarterly!$B:$XT,MATCH(Calculations_forecast!BQ$9,CBO_quarterly!$B:$B,0),MATCH(Calculations_forecast!$B18,CBO_quarterly!$B$1:$XT$1,0)),INDEX(CBO_quarterly!$B:$XT,MATCH(Calculations_forecast!BP$9,CBO_quarterly!$B:$B,0),MATCH(Calculations_forecast!$B18,CBO_quarterly!$B$1:$XT$1,0)))</f>
        <v>17.3</v>
      </c>
      <c r="BR18">
        <f ca="1">IFERROR(INDEX(CBO_quarterly!$B:$XT,MATCH(Calculations_forecast!BR$9,CBO_quarterly!$B:$B,0),MATCH(Calculations_forecast!$B18,CBO_quarterly!$B$1:$XT$1,0)),INDEX(CBO_quarterly!$B:$XT,MATCH(Calculations_forecast!BQ$9,CBO_quarterly!$B:$B,0),MATCH(Calculations_forecast!$B18,CBO_quarterly!$B$1:$XT$1,0)))</f>
        <v>17.2</v>
      </c>
      <c r="BS18">
        <f ca="1">IFERROR(INDEX(CBO_quarterly!$B:$XT,MATCH(Calculations_forecast!BS$9,CBO_quarterly!$B:$B,0),MATCH(Calculations_forecast!$B18,CBO_quarterly!$B$1:$XT$1,0)),INDEX(CBO_quarterly!$B:$XT,MATCH(Calculations_forecast!BR$9,CBO_quarterly!$B:$B,0),MATCH(Calculations_forecast!$B18,CBO_quarterly!$B$1:$XT$1,0)))</f>
        <v>17.2</v>
      </c>
      <c r="BT18">
        <f ca="1">IFERROR(INDEX(CBO_quarterly!$B:$XT,MATCH(Calculations_forecast!BT$9,CBO_quarterly!$B:$B,0),MATCH(Calculations_forecast!$B18,CBO_quarterly!$B$1:$XT$1,0)),INDEX(CBO_quarterly!$B:$XT,MATCH(Calculations_forecast!BS$9,CBO_quarterly!$B:$B,0),MATCH(Calculations_forecast!$B18,CBO_quarterly!$B$1:$XT$1,0)))</f>
        <v>17.7</v>
      </c>
      <c r="BU18">
        <f ca="1">IFERROR(INDEX(CBO_quarterly!$B:$XT,MATCH(Calculations_forecast!BU$9,CBO_quarterly!$B:$B,0),MATCH(Calculations_forecast!$B18,CBO_quarterly!$B$1:$XT$1,0)),INDEX(CBO_quarterly!$B:$XT,MATCH(Calculations_forecast!BT$9,CBO_quarterly!$B:$B,0),MATCH(Calculations_forecast!$B18,CBO_quarterly!$B$1:$XT$1,0)))</f>
        <v>18</v>
      </c>
      <c r="BV18">
        <f ca="1">IFERROR(INDEX(CBO_quarterly!$B:$XT,MATCH(Calculations_forecast!BV$9,CBO_quarterly!$B:$B,0),MATCH(Calculations_forecast!$B18,CBO_quarterly!$B$1:$XT$1,0)),INDEX(CBO_quarterly!$B:$XT,MATCH(Calculations_forecast!BU$9,CBO_quarterly!$B:$B,0),MATCH(Calculations_forecast!$B18,CBO_quarterly!$B$1:$XT$1,0)))</f>
        <v>18.100000000000001</v>
      </c>
      <c r="BW18">
        <f ca="1">IFERROR(INDEX(CBO_quarterly!$B:$XT,MATCH(Calculations_forecast!BW$9,CBO_quarterly!$B:$B,0),MATCH(Calculations_forecast!$B18,CBO_quarterly!$B$1:$XT$1,0)),INDEX(CBO_quarterly!$B:$XT,MATCH(Calculations_forecast!BV$9,CBO_quarterly!$B:$B,0),MATCH(Calculations_forecast!$B18,CBO_quarterly!$B$1:$XT$1,0)))</f>
        <v>16.7</v>
      </c>
      <c r="BX18">
        <f ca="1">IFERROR(INDEX(CBO_quarterly!$B:$XT,MATCH(Calculations_forecast!BX$9,CBO_quarterly!$B:$B,0),MATCH(Calculations_forecast!$B18,CBO_quarterly!$B$1:$XT$1,0)),INDEX(CBO_quarterly!$B:$XT,MATCH(Calculations_forecast!BW$9,CBO_quarterly!$B:$B,0),MATCH(Calculations_forecast!$B18,CBO_quarterly!$B$1:$XT$1,0)))</f>
        <v>16.600000000000001</v>
      </c>
      <c r="BY18">
        <f ca="1">IFERROR(INDEX(CBO_quarterly!$B:$XT,MATCH(Calculations_forecast!BY$9,CBO_quarterly!$B:$B,0),MATCH(Calculations_forecast!$B18,CBO_quarterly!$B$1:$XT$1,0)),INDEX(CBO_quarterly!$B:$XT,MATCH(Calculations_forecast!BX$9,CBO_quarterly!$B:$B,0),MATCH(Calculations_forecast!$B18,CBO_quarterly!$B$1:$XT$1,0)))</f>
        <v>17.5</v>
      </c>
      <c r="BZ18">
        <f ca="1">IFERROR(INDEX(CBO_quarterly!$B:$XT,MATCH(Calculations_forecast!BZ$9,CBO_quarterly!$B:$B,0),MATCH(Calculations_forecast!$B18,CBO_quarterly!$B$1:$XT$1,0)),INDEX(CBO_quarterly!$B:$XT,MATCH(Calculations_forecast!BY$9,CBO_quarterly!$B:$B,0),MATCH(Calculations_forecast!$B18,CBO_quarterly!$B$1:$XT$1,0)))</f>
        <v>18.600000000000001</v>
      </c>
      <c r="CA18">
        <f ca="1">IFERROR(INDEX(CBO_quarterly!$B:$XT,MATCH(Calculations_forecast!CA$9,CBO_quarterly!$B:$B,0),MATCH(Calculations_forecast!$B18,CBO_quarterly!$B$1:$XT$1,0)),INDEX(CBO_quarterly!$B:$XT,MATCH(Calculations_forecast!BZ$9,CBO_quarterly!$B:$B,0),MATCH(Calculations_forecast!$B18,CBO_quarterly!$B$1:$XT$1,0)))</f>
        <v>21.2</v>
      </c>
      <c r="CB18">
        <f ca="1">IFERROR(INDEX(CBO_quarterly!$B:$XT,MATCH(Calculations_forecast!CB$9,CBO_quarterly!$B:$B,0),MATCH(Calculations_forecast!$B18,CBO_quarterly!$B$1:$XT$1,0)),INDEX(CBO_quarterly!$B:$XT,MATCH(Calculations_forecast!CA$9,CBO_quarterly!$B:$B,0),MATCH(Calculations_forecast!$B18,CBO_quarterly!$B$1:$XT$1,0)))</f>
        <v>22.1</v>
      </c>
      <c r="CC18">
        <f ca="1">IFERROR(INDEX(CBO_quarterly!$B:$XT,MATCH(Calculations_forecast!CC$9,CBO_quarterly!$B:$B,0),MATCH(Calculations_forecast!$B18,CBO_quarterly!$B$1:$XT$1,0)),INDEX(CBO_quarterly!$B:$XT,MATCH(Calculations_forecast!CB$9,CBO_quarterly!$B:$B,0),MATCH(Calculations_forecast!$B18,CBO_quarterly!$B$1:$XT$1,0)))</f>
        <v>21.5</v>
      </c>
      <c r="CD18">
        <f ca="1">IFERROR(INDEX(CBO_quarterly!$B:$XT,MATCH(Calculations_forecast!CD$9,CBO_quarterly!$B:$B,0),MATCH(Calculations_forecast!$B18,CBO_quarterly!$B$1:$XT$1,0)),INDEX(CBO_quarterly!$B:$XT,MATCH(Calculations_forecast!CC$9,CBO_quarterly!$B:$B,0),MATCH(Calculations_forecast!$B18,CBO_quarterly!$B$1:$XT$1,0)))</f>
        <v>21.8</v>
      </c>
      <c r="CE18">
        <f ca="1">IFERROR(INDEX(CBO_quarterly!$B:$XT,MATCH(Calculations_forecast!CE$9,CBO_quarterly!$B:$B,0),MATCH(Calculations_forecast!$B18,CBO_quarterly!$B$1:$XT$1,0)),INDEX(CBO_quarterly!$B:$XT,MATCH(Calculations_forecast!CD$9,CBO_quarterly!$B:$B,0),MATCH(Calculations_forecast!$B18,CBO_quarterly!$B$1:$XT$1,0)))</f>
        <v>22.6</v>
      </c>
      <c r="CF18">
        <f ca="1">IFERROR(INDEX(CBO_quarterly!$B:$XT,MATCH(Calculations_forecast!CF$9,CBO_quarterly!$B:$B,0),MATCH(Calculations_forecast!$B18,CBO_quarterly!$B$1:$XT$1,0)),INDEX(CBO_quarterly!$B:$XT,MATCH(Calculations_forecast!CE$9,CBO_quarterly!$B:$B,0),MATCH(Calculations_forecast!$B18,CBO_quarterly!$B$1:$XT$1,0)))</f>
        <v>23.2</v>
      </c>
      <c r="CG18">
        <f ca="1">IFERROR(INDEX(CBO_quarterly!$B:$XT,MATCH(Calculations_forecast!CG$9,CBO_quarterly!$B:$B,0),MATCH(Calculations_forecast!$B18,CBO_quarterly!$B$1:$XT$1,0)),INDEX(CBO_quarterly!$B:$XT,MATCH(Calculations_forecast!CF$9,CBO_quarterly!$B:$B,0),MATCH(Calculations_forecast!$B18,CBO_quarterly!$B$1:$XT$1,0)))</f>
        <v>24.7</v>
      </c>
      <c r="CH18">
        <f ca="1">IFERROR(INDEX(CBO_quarterly!$B:$XT,MATCH(Calculations_forecast!CH$9,CBO_quarterly!$B:$B,0),MATCH(Calculations_forecast!$B18,CBO_quarterly!$B$1:$XT$1,0)),INDEX(CBO_quarterly!$B:$XT,MATCH(Calculations_forecast!CG$9,CBO_quarterly!$B:$B,0),MATCH(Calculations_forecast!$B18,CBO_quarterly!$B$1:$XT$1,0)))</f>
        <v>24</v>
      </c>
      <c r="CI18">
        <f ca="1">IFERROR(INDEX(CBO_quarterly!$B:$XT,MATCH(Calculations_forecast!CI$9,CBO_quarterly!$B:$B,0),MATCH(Calculations_forecast!$B18,CBO_quarterly!$B$1:$XT$1,0)),INDEX(CBO_quarterly!$B:$XT,MATCH(Calculations_forecast!CH$9,CBO_quarterly!$B:$B,0),MATCH(Calculations_forecast!$B18,CBO_quarterly!$B$1:$XT$1,0)))</f>
        <v>21.5</v>
      </c>
      <c r="CJ18">
        <f ca="1">IFERROR(INDEX(CBO_quarterly!$B:$XT,MATCH(Calculations_forecast!CJ$9,CBO_quarterly!$B:$B,0),MATCH(Calculations_forecast!$B18,CBO_quarterly!$B$1:$XT$1,0)),INDEX(CBO_quarterly!$B:$XT,MATCH(Calculations_forecast!CI$9,CBO_quarterly!$B:$B,0),MATCH(Calculations_forecast!$B18,CBO_quarterly!$B$1:$XT$1,0)))</f>
        <v>20.8</v>
      </c>
      <c r="CK18">
        <f ca="1">IFERROR(INDEX(CBO_quarterly!$B:$XT,MATCH(Calculations_forecast!CK$9,CBO_quarterly!$B:$B,0),MATCH(Calculations_forecast!$B18,CBO_quarterly!$B$1:$XT$1,0)),INDEX(CBO_quarterly!$B:$XT,MATCH(Calculations_forecast!CJ$9,CBO_quarterly!$B:$B,0),MATCH(Calculations_forecast!$B18,CBO_quarterly!$B$1:$XT$1,0)))</f>
        <v>20.5</v>
      </c>
      <c r="CL18">
        <f ca="1">IFERROR(INDEX(CBO_quarterly!$B:$XT,MATCH(Calculations_forecast!CL$9,CBO_quarterly!$B:$B,0),MATCH(Calculations_forecast!$B18,CBO_quarterly!$B$1:$XT$1,0)),INDEX(CBO_quarterly!$B:$XT,MATCH(Calculations_forecast!CK$9,CBO_quarterly!$B:$B,0),MATCH(Calculations_forecast!$B18,CBO_quarterly!$B$1:$XT$1,0)))</f>
        <v>20.3</v>
      </c>
      <c r="CM18">
        <f ca="1">IFERROR(INDEX(CBO_quarterly!$B:$XT,MATCH(Calculations_forecast!CM$9,CBO_quarterly!$B:$B,0),MATCH(Calculations_forecast!$B18,CBO_quarterly!$B$1:$XT$1,0)),INDEX(CBO_quarterly!$B:$XT,MATCH(Calculations_forecast!CL$9,CBO_quarterly!$B:$B,0),MATCH(Calculations_forecast!$B18,CBO_quarterly!$B$1:$XT$1,0)))</f>
        <v>17.8</v>
      </c>
      <c r="CN18">
        <f ca="1">IFERROR(INDEX(CBO_quarterly!$B:$XT,MATCH(Calculations_forecast!CN$9,CBO_quarterly!$B:$B,0),MATCH(Calculations_forecast!$B18,CBO_quarterly!$B$1:$XT$1,0)),INDEX(CBO_quarterly!$B:$XT,MATCH(Calculations_forecast!CM$9,CBO_quarterly!$B:$B,0),MATCH(Calculations_forecast!$B18,CBO_quarterly!$B$1:$XT$1,0)))</f>
        <v>17.399999999999999</v>
      </c>
      <c r="CO18">
        <f ca="1">IFERROR(INDEX(CBO_quarterly!$B:$XT,MATCH(Calculations_forecast!CO$9,CBO_quarterly!$B:$B,0),MATCH(Calculations_forecast!$B18,CBO_quarterly!$B$1:$XT$1,0)),INDEX(CBO_quarterly!$B:$XT,MATCH(Calculations_forecast!CN$9,CBO_quarterly!$B:$B,0),MATCH(Calculations_forecast!$B18,CBO_quarterly!$B$1:$XT$1,0)))</f>
        <v>16.2</v>
      </c>
      <c r="CP18">
        <f ca="1">IFERROR(INDEX(CBO_quarterly!$B:$XT,MATCH(Calculations_forecast!CP$9,CBO_quarterly!$B:$B,0),MATCH(Calculations_forecast!$B18,CBO_quarterly!$B$1:$XT$1,0)),INDEX(CBO_quarterly!$B:$XT,MATCH(Calculations_forecast!CO$9,CBO_quarterly!$B:$B,0),MATCH(Calculations_forecast!$B18,CBO_quarterly!$B$1:$XT$1,0)))</f>
        <v>15.7</v>
      </c>
      <c r="CQ18">
        <f ca="1">IFERROR(INDEX(CBO_quarterly!$B:$XT,MATCH(Calculations_forecast!CQ$9,CBO_quarterly!$B:$B,0),MATCH(Calculations_forecast!$B18,CBO_quarterly!$B$1:$XT$1,0)),INDEX(CBO_quarterly!$B:$XT,MATCH(Calculations_forecast!CP$9,CBO_quarterly!$B:$B,0),MATCH(Calculations_forecast!$B18,CBO_quarterly!$B$1:$XT$1,0)))</f>
        <v>16.399999999999999</v>
      </c>
      <c r="CR18">
        <f ca="1">IFERROR(INDEX(CBO_quarterly!$B:$XT,MATCH(Calculations_forecast!CR$9,CBO_quarterly!$B:$B,0),MATCH(Calculations_forecast!$B18,CBO_quarterly!$B$1:$XT$1,0)),INDEX(CBO_quarterly!$B:$XT,MATCH(Calculations_forecast!CQ$9,CBO_quarterly!$B:$B,0),MATCH(Calculations_forecast!$B18,CBO_quarterly!$B$1:$XT$1,0)))</f>
        <v>16</v>
      </c>
      <c r="CS18">
        <f ca="1">IFERROR(INDEX(CBO_quarterly!$B:$XT,MATCH(Calculations_forecast!CS$9,CBO_quarterly!$B:$B,0),MATCH(Calculations_forecast!$B18,CBO_quarterly!$B$1:$XT$1,0)),INDEX(CBO_quarterly!$B:$XT,MATCH(Calculations_forecast!CR$9,CBO_quarterly!$B:$B,0),MATCH(Calculations_forecast!$B18,CBO_quarterly!$B$1:$XT$1,0)))</f>
        <v>15.7</v>
      </c>
      <c r="CT18">
        <f ca="1">IFERROR(INDEX(CBO_quarterly!$B:$XT,MATCH(Calculations_forecast!CT$9,CBO_quarterly!$B:$B,0),MATCH(Calculations_forecast!$B18,CBO_quarterly!$B$1:$XT$1,0)),INDEX(CBO_quarterly!$B:$XT,MATCH(Calculations_forecast!CS$9,CBO_quarterly!$B:$B,0),MATCH(Calculations_forecast!$B18,CBO_quarterly!$B$1:$XT$1,0)))</f>
        <v>15.8</v>
      </c>
      <c r="CU18">
        <f ca="1">IFERROR(INDEX(CBO_quarterly!$B:$XT,MATCH(Calculations_forecast!CU$9,CBO_quarterly!$B:$B,0),MATCH(Calculations_forecast!$B18,CBO_quarterly!$B$1:$XT$1,0)),INDEX(CBO_quarterly!$B:$XT,MATCH(Calculations_forecast!CT$9,CBO_quarterly!$B:$B,0),MATCH(Calculations_forecast!$B18,CBO_quarterly!$B$1:$XT$1,0)))</f>
        <v>18.600000000000001</v>
      </c>
      <c r="CV18">
        <f ca="1">IFERROR(INDEX(CBO_quarterly!$B:$XT,MATCH(Calculations_forecast!CV$9,CBO_quarterly!$B:$B,0),MATCH(Calculations_forecast!$B18,CBO_quarterly!$B$1:$XT$1,0)),INDEX(CBO_quarterly!$B:$XT,MATCH(Calculations_forecast!CU$9,CBO_quarterly!$B:$B,0),MATCH(Calculations_forecast!$B18,CBO_quarterly!$B$1:$XT$1,0)))</f>
        <v>19.5</v>
      </c>
      <c r="CW18">
        <f ca="1">IFERROR(INDEX(CBO_quarterly!$B:$XT,MATCH(Calculations_forecast!CW$9,CBO_quarterly!$B:$B,0),MATCH(Calculations_forecast!$B18,CBO_quarterly!$B$1:$XT$1,0)),INDEX(CBO_quarterly!$B:$XT,MATCH(Calculations_forecast!CV$9,CBO_quarterly!$B:$B,0),MATCH(Calculations_forecast!$B18,CBO_quarterly!$B$1:$XT$1,0)))</f>
        <v>20.9</v>
      </c>
      <c r="CX18">
        <f ca="1">IFERROR(INDEX(CBO_quarterly!$B:$XT,MATCH(Calculations_forecast!CX$9,CBO_quarterly!$B:$B,0),MATCH(Calculations_forecast!$B18,CBO_quarterly!$B$1:$XT$1,0)),INDEX(CBO_quarterly!$B:$XT,MATCH(Calculations_forecast!CW$9,CBO_quarterly!$B:$B,0),MATCH(Calculations_forecast!$B18,CBO_quarterly!$B$1:$XT$1,0)))</f>
        <v>22.9</v>
      </c>
      <c r="CY18">
        <f ca="1">IFERROR(INDEX(CBO_quarterly!$B:$XT,MATCH(Calculations_forecast!CY$9,CBO_quarterly!$B:$B,0),MATCH(Calculations_forecast!$B18,CBO_quarterly!$B$1:$XT$1,0)),INDEX(CBO_quarterly!$B:$XT,MATCH(Calculations_forecast!CX$9,CBO_quarterly!$B:$B,0),MATCH(Calculations_forecast!$B18,CBO_quarterly!$B$1:$XT$1,0)))</f>
        <v>22.8</v>
      </c>
      <c r="CZ18">
        <f ca="1">IFERROR(INDEX(CBO_quarterly!$B:$XT,MATCH(Calculations_forecast!CZ$9,CBO_quarterly!$B:$B,0),MATCH(Calculations_forecast!$B18,CBO_quarterly!$B$1:$XT$1,0)),INDEX(CBO_quarterly!$B:$XT,MATCH(Calculations_forecast!CY$9,CBO_quarterly!$B:$B,0),MATCH(Calculations_forecast!$B18,CBO_quarterly!$B$1:$XT$1,0)))</f>
        <v>23.8</v>
      </c>
      <c r="DA18">
        <f ca="1">IFERROR(INDEX(CBO_quarterly!$B:$XT,MATCH(Calculations_forecast!DA$9,CBO_quarterly!$B:$B,0),MATCH(Calculations_forecast!$B18,CBO_quarterly!$B$1:$XT$1,0)),INDEX(CBO_quarterly!$B:$XT,MATCH(Calculations_forecast!CZ$9,CBO_quarterly!$B:$B,0),MATCH(Calculations_forecast!$B18,CBO_quarterly!$B$1:$XT$1,0)))</f>
        <v>23.6</v>
      </c>
      <c r="DB18">
        <f ca="1">IFERROR(INDEX(CBO_quarterly!$B:$XT,MATCH(Calculations_forecast!DB$9,CBO_quarterly!$B:$B,0),MATCH(Calculations_forecast!$B18,CBO_quarterly!$B$1:$XT$1,0)),INDEX(CBO_quarterly!$B:$XT,MATCH(Calculations_forecast!DA$9,CBO_quarterly!$B:$B,0),MATCH(Calculations_forecast!$B18,CBO_quarterly!$B$1:$XT$1,0)))</f>
        <v>23.3</v>
      </c>
      <c r="DC18">
        <f ca="1">IFERROR(INDEX(CBO_quarterly!$B:$XT,MATCH(Calculations_forecast!DC$9,CBO_quarterly!$B:$B,0),MATCH(Calculations_forecast!$B18,CBO_quarterly!$B$1:$XT$1,0)),INDEX(CBO_quarterly!$B:$XT,MATCH(Calculations_forecast!DB$9,CBO_quarterly!$B:$B,0),MATCH(Calculations_forecast!$B18,CBO_quarterly!$B$1:$XT$1,0)))</f>
        <v>19.899999999999999</v>
      </c>
      <c r="DD18">
        <f ca="1">IFERROR(INDEX(CBO_quarterly!$B:$XT,MATCH(Calculations_forecast!DD$9,CBO_quarterly!$B:$B,0),MATCH(Calculations_forecast!$B18,CBO_quarterly!$B$1:$XT$1,0)),INDEX(CBO_quarterly!$B:$XT,MATCH(Calculations_forecast!DC$9,CBO_quarterly!$B:$B,0),MATCH(Calculations_forecast!$B18,CBO_quarterly!$B$1:$XT$1,0)))</f>
        <v>20</v>
      </c>
      <c r="DE18">
        <f ca="1">IFERROR(INDEX(CBO_quarterly!$B:$XT,MATCH(Calculations_forecast!DE$9,CBO_quarterly!$B:$B,0),MATCH(Calculations_forecast!$B18,CBO_quarterly!$B$1:$XT$1,0)),INDEX(CBO_quarterly!$B:$XT,MATCH(Calculations_forecast!DD$9,CBO_quarterly!$B:$B,0),MATCH(Calculations_forecast!$B18,CBO_quarterly!$B$1:$XT$1,0)))</f>
        <v>20.100000000000001</v>
      </c>
      <c r="DF18">
        <f ca="1">IFERROR(INDEX(CBO_quarterly!$B:$XT,MATCH(Calculations_forecast!DF$9,CBO_quarterly!$B:$B,0),MATCH(Calculations_forecast!$B18,CBO_quarterly!$B$1:$XT$1,0)),INDEX(CBO_quarterly!$B:$XT,MATCH(Calculations_forecast!DE$9,CBO_quarterly!$B:$B,0),MATCH(Calculations_forecast!$B18,CBO_quarterly!$B$1:$XT$1,0)))</f>
        <v>20.3</v>
      </c>
      <c r="DG18">
        <f ca="1">IFERROR(INDEX(CBO_quarterly!$B:$XT,MATCH(Calculations_forecast!DG$9,CBO_quarterly!$B:$B,0),MATCH(Calculations_forecast!$B18,CBO_quarterly!$B$1:$XT$1,0)),INDEX(CBO_quarterly!$B:$XT,MATCH(Calculations_forecast!DF$9,CBO_quarterly!$B:$B,0),MATCH(Calculations_forecast!$B18,CBO_quarterly!$B$1:$XT$1,0)))</f>
        <v>20</v>
      </c>
      <c r="DH18">
        <f ca="1">IFERROR(INDEX(CBO_quarterly!$B:$XT,MATCH(Calculations_forecast!DH$9,CBO_quarterly!$B:$B,0),MATCH(Calculations_forecast!$B18,CBO_quarterly!$B$1:$XT$1,0)),INDEX(CBO_quarterly!$B:$XT,MATCH(Calculations_forecast!DG$9,CBO_quarterly!$B:$B,0),MATCH(Calculations_forecast!$B18,CBO_quarterly!$B$1:$XT$1,0)))</f>
        <v>20.5</v>
      </c>
      <c r="DI18">
        <f ca="1">IFERROR(INDEX(CBO_quarterly!$B:$XT,MATCH(Calculations_forecast!DI$9,CBO_quarterly!$B:$B,0),MATCH(Calculations_forecast!$B18,CBO_quarterly!$B$1:$XT$1,0)),INDEX(CBO_quarterly!$B:$XT,MATCH(Calculations_forecast!DH$9,CBO_quarterly!$B:$B,0),MATCH(Calculations_forecast!$B18,CBO_quarterly!$B$1:$XT$1,0)))</f>
        <v>20.9</v>
      </c>
      <c r="DJ18">
        <f ca="1">IFERROR(INDEX(CBO_quarterly!$B:$XT,MATCH(Calculations_forecast!DJ$9,CBO_quarterly!$B:$B,0),MATCH(Calculations_forecast!$B18,CBO_quarterly!$B$1:$XT$1,0)),INDEX(CBO_quarterly!$B:$XT,MATCH(Calculations_forecast!DI$9,CBO_quarterly!$B:$B,0),MATCH(Calculations_forecast!$B18,CBO_quarterly!$B$1:$XT$1,0)))</f>
        <v>21.3</v>
      </c>
      <c r="DK18">
        <f ca="1">IFERROR(INDEX(CBO_quarterly!$B:$XT,MATCH(Calculations_forecast!DK$9,CBO_quarterly!$B:$B,0),MATCH(Calculations_forecast!$B18,CBO_quarterly!$B$1:$XT$1,0)),INDEX(CBO_quarterly!$B:$XT,MATCH(Calculations_forecast!DJ$9,CBO_quarterly!$B:$B,0),MATCH(Calculations_forecast!$B18,CBO_quarterly!$B$1:$XT$1,0)))</f>
        <v>26.4</v>
      </c>
      <c r="DL18">
        <f ca="1">IFERROR(INDEX(CBO_quarterly!$B:$XT,MATCH(Calculations_forecast!DL$9,CBO_quarterly!$B:$B,0),MATCH(Calculations_forecast!$B18,CBO_quarterly!$B$1:$XT$1,0)),INDEX(CBO_quarterly!$B:$XT,MATCH(Calculations_forecast!DK$9,CBO_quarterly!$B:$B,0),MATCH(Calculations_forecast!$B18,CBO_quarterly!$B$1:$XT$1,0)))</f>
        <v>26.6</v>
      </c>
      <c r="DM18">
        <f ca="1">IFERROR(INDEX(CBO_quarterly!$B:$XT,MATCH(Calculations_forecast!DM$9,CBO_quarterly!$B:$B,0),MATCH(Calculations_forecast!$B18,CBO_quarterly!$B$1:$XT$1,0)),INDEX(CBO_quarterly!$B:$XT,MATCH(Calculations_forecast!DL$9,CBO_quarterly!$B:$B,0),MATCH(Calculations_forecast!$B18,CBO_quarterly!$B$1:$XT$1,0)))</f>
        <v>26.8</v>
      </c>
      <c r="DN18">
        <f ca="1">IFERROR(INDEX(CBO_quarterly!$B:$XT,MATCH(Calculations_forecast!DN$9,CBO_quarterly!$B:$B,0),MATCH(Calculations_forecast!$B18,CBO_quarterly!$B$1:$XT$1,0)),INDEX(CBO_quarterly!$B:$XT,MATCH(Calculations_forecast!DM$9,CBO_quarterly!$B:$B,0),MATCH(Calculations_forecast!$B18,CBO_quarterly!$B$1:$XT$1,0)))</f>
        <v>26.6</v>
      </c>
      <c r="DO18">
        <f ca="1">IFERROR(INDEX(CBO_quarterly!$B:$XT,MATCH(Calculations_forecast!DO$9,CBO_quarterly!$B:$B,0),MATCH(Calculations_forecast!$B18,CBO_quarterly!$B$1:$XT$1,0)),INDEX(CBO_quarterly!$B:$XT,MATCH(Calculations_forecast!DN$9,CBO_quarterly!$B:$B,0),MATCH(Calculations_forecast!$B18,CBO_quarterly!$B$1:$XT$1,0)))</f>
        <v>24</v>
      </c>
      <c r="DP18">
        <f ca="1">IFERROR(INDEX(CBO_quarterly!$B:$XT,MATCH(Calculations_forecast!DP$9,CBO_quarterly!$B:$B,0),MATCH(Calculations_forecast!$B18,CBO_quarterly!$B$1:$XT$1,0)),INDEX(CBO_quarterly!$B:$XT,MATCH(Calculations_forecast!DO$9,CBO_quarterly!$B:$B,0),MATCH(Calculations_forecast!$B18,CBO_quarterly!$B$1:$XT$1,0)))</f>
        <v>24.6</v>
      </c>
      <c r="DQ18">
        <f ca="1">IFERROR(INDEX(CBO_quarterly!$B:$XT,MATCH(Calculations_forecast!DQ$9,CBO_quarterly!$B:$B,0),MATCH(Calculations_forecast!$B18,CBO_quarterly!$B$1:$XT$1,0)),INDEX(CBO_quarterly!$B:$XT,MATCH(Calculations_forecast!DP$9,CBO_quarterly!$B:$B,0),MATCH(Calculations_forecast!$B18,CBO_quarterly!$B$1:$XT$1,0)))</f>
        <v>25.3</v>
      </c>
      <c r="DR18">
        <f ca="1">IFERROR(INDEX(CBO_quarterly!$B:$XT,MATCH(Calculations_forecast!DR$9,CBO_quarterly!$B:$B,0),MATCH(Calculations_forecast!$B18,CBO_quarterly!$B$1:$XT$1,0)),INDEX(CBO_quarterly!$B:$XT,MATCH(Calculations_forecast!DQ$9,CBO_quarterly!$B:$B,0),MATCH(Calculations_forecast!$B18,CBO_quarterly!$B$1:$XT$1,0)))</f>
        <v>27.7</v>
      </c>
      <c r="DS18">
        <f ca="1">IFERROR(INDEX(CBO_quarterly!$B:$XT,MATCH(Calculations_forecast!DS$9,CBO_quarterly!$B:$B,0),MATCH(Calculations_forecast!$B18,CBO_quarterly!$B$1:$XT$1,0)),INDEX(CBO_quarterly!$B:$XT,MATCH(Calculations_forecast!DR$9,CBO_quarterly!$B:$B,0),MATCH(Calculations_forecast!$B18,CBO_quarterly!$B$1:$XT$1,0)))</f>
        <v>24.7</v>
      </c>
      <c r="DT18">
        <f ca="1">IFERROR(INDEX(CBO_quarterly!$B:$XT,MATCH(Calculations_forecast!DT$9,CBO_quarterly!$B:$B,0),MATCH(Calculations_forecast!$B18,CBO_quarterly!$B$1:$XT$1,0)),INDEX(CBO_quarterly!$B:$XT,MATCH(Calculations_forecast!DS$9,CBO_quarterly!$B:$B,0),MATCH(Calculations_forecast!$B18,CBO_quarterly!$B$1:$XT$1,0)))</f>
        <v>25</v>
      </c>
      <c r="DU18">
        <f ca="1">IFERROR(INDEX(CBO_quarterly!$B:$XT,MATCH(Calculations_forecast!DU$9,CBO_quarterly!$B:$B,0),MATCH(Calculations_forecast!$B18,CBO_quarterly!$B$1:$XT$1,0)),INDEX(CBO_quarterly!$B:$XT,MATCH(Calculations_forecast!DT$9,CBO_quarterly!$B:$B,0),MATCH(Calculations_forecast!$B18,CBO_quarterly!$B$1:$XT$1,0)))</f>
        <v>25.6</v>
      </c>
      <c r="DV18">
        <f ca="1">IFERROR(INDEX(CBO_quarterly!$B:$XT,MATCH(Calculations_forecast!DV$9,CBO_quarterly!$B:$B,0),MATCH(Calculations_forecast!$B18,CBO_quarterly!$B$1:$XT$1,0)),INDEX(CBO_quarterly!$B:$XT,MATCH(Calculations_forecast!DU$9,CBO_quarterly!$B:$B,0),MATCH(Calculations_forecast!$B18,CBO_quarterly!$B$1:$XT$1,0)))</f>
        <v>26.1</v>
      </c>
      <c r="DW18">
        <f ca="1">IFERROR(INDEX(CBO_quarterly!$B:$XT,MATCH(Calculations_forecast!DW$9,CBO_quarterly!$B:$B,0),MATCH(Calculations_forecast!$B18,CBO_quarterly!$B$1:$XT$1,0)),INDEX(CBO_quarterly!$B:$XT,MATCH(Calculations_forecast!DV$9,CBO_quarterly!$B:$B,0),MATCH(Calculations_forecast!$B18,CBO_quarterly!$B$1:$XT$1,0)))</f>
        <v>29.8</v>
      </c>
      <c r="DX18">
        <f ca="1">IFERROR(INDEX(CBO_quarterly!$B:$XT,MATCH(Calculations_forecast!DX$9,CBO_quarterly!$B:$B,0),MATCH(Calculations_forecast!$B18,CBO_quarterly!$B$1:$XT$1,0)),INDEX(CBO_quarterly!$B:$XT,MATCH(Calculations_forecast!DW$9,CBO_quarterly!$B:$B,0),MATCH(Calculations_forecast!$B18,CBO_quarterly!$B$1:$XT$1,0)))</f>
        <v>28</v>
      </c>
      <c r="DY18">
        <f ca="1">IFERROR(INDEX(CBO_quarterly!$B:$XT,MATCH(Calculations_forecast!DY$9,CBO_quarterly!$B:$B,0),MATCH(Calculations_forecast!$B18,CBO_quarterly!$B$1:$XT$1,0)),INDEX(CBO_quarterly!$B:$XT,MATCH(Calculations_forecast!DX$9,CBO_quarterly!$B:$B,0),MATCH(Calculations_forecast!$B18,CBO_quarterly!$B$1:$XT$1,0)))</f>
        <v>26.4</v>
      </c>
      <c r="DZ18">
        <f ca="1">IFERROR(INDEX(CBO_quarterly!$B:$XT,MATCH(Calculations_forecast!DZ$9,CBO_quarterly!$B:$B,0),MATCH(Calculations_forecast!$B18,CBO_quarterly!$B$1:$XT$1,0)),INDEX(CBO_quarterly!$B:$XT,MATCH(Calculations_forecast!DY$9,CBO_quarterly!$B:$B,0),MATCH(Calculations_forecast!$B18,CBO_quarterly!$B$1:$XT$1,0)))</f>
        <v>24.2</v>
      </c>
      <c r="EA18">
        <f ca="1">IFERROR(INDEX(CBO_quarterly!$B:$XT,MATCH(Calculations_forecast!EA$9,CBO_quarterly!$B:$B,0),MATCH(Calculations_forecast!$B18,CBO_quarterly!$B$1:$XT$1,0)),INDEX(CBO_quarterly!$B:$XT,MATCH(Calculations_forecast!DZ$9,CBO_quarterly!$B:$B,0),MATCH(Calculations_forecast!$B18,CBO_quarterly!$B$1:$XT$1,0)))</f>
        <v>25.3</v>
      </c>
      <c r="EB18">
        <f ca="1">IFERROR(INDEX(CBO_quarterly!$B:$XT,MATCH(Calculations_forecast!EB$9,CBO_quarterly!$B:$B,0),MATCH(Calculations_forecast!$B18,CBO_quarterly!$B$1:$XT$1,0)),INDEX(CBO_quarterly!$B:$XT,MATCH(Calculations_forecast!EA$9,CBO_quarterly!$B:$B,0),MATCH(Calculations_forecast!$B18,CBO_quarterly!$B$1:$XT$1,0)))</f>
        <v>25.3</v>
      </c>
      <c r="EC18">
        <f ca="1">IFERROR(INDEX(CBO_quarterly!$B:$XT,MATCH(Calculations_forecast!EC$9,CBO_quarterly!$B:$B,0),MATCH(Calculations_forecast!$B18,CBO_quarterly!$B$1:$XT$1,0)),INDEX(CBO_quarterly!$B:$XT,MATCH(Calculations_forecast!EB$9,CBO_quarterly!$B:$B,0),MATCH(Calculations_forecast!$B18,CBO_quarterly!$B$1:$XT$1,0)))</f>
        <v>24.3</v>
      </c>
      <c r="ED18">
        <f ca="1">IFERROR(INDEX(CBO_quarterly!$B:$XT,MATCH(Calculations_forecast!ED$9,CBO_quarterly!$B:$B,0),MATCH(Calculations_forecast!$B18,CBO_quarterly!$B$1:$XT$1,0)),INDEX(CBO_quarterly!$B:$XT,MATCH(Calculations_forecast!EC$9,CBO_quarterly!$B:$B,0),MATCH(Calculations_forecast!$B18,CBO_quarterly!$B$1:$XT$1,0)))</f>
        <v>23.1</v>
      </c>
      <c r="EE18">
        <f ca="1">IFERROR(INDEX(CBO_quarterly!$B:$XT,MATCH(Calculations_forecast!EE$9,CBO_quarterly!$B:$B,0),MATCH(Calculations_forecast!$B18,CBO_quarterly!$B$1:$XT$1,0)),INDEX(CBO_quarterly!$B:$XT,MATCH(Calculations_forecast!ED$9,CBO_quarterly!$B:$B,0),MATCH(Calculations_forecast!$B18,CBO_quarterly!$B$1:$XT$1,0)))</f>
        <v>23.8</v>
      </c>
      <c r="EF18">
        <f ca="1">IFERROR(INDEX(CBO_quarterly!$B:$XT,MATCH(Calculations_forecast!EF$9,CBO_quarterly!$B:$B,0),MATCH(Calculations_forecast!$B18,CBO_quarterly!$B$1:$XT$1,0)),INDEX(CBO_quarterly!$B:$XT,MATCH(Calculations_forecast!EE$9,CBO_quarterly!$B:$B,0),MATCH(Calculations_forecast!$B18,CBO_quarterly!$B$1:$XT$1,0)))</f>
        <v>22.8</v>
      </c>
      <c r="EG18">
        <f ca="1">IFERROR(INDEX(CBO_quarterly!$B:$XT,MATCH(Calculations_forecast!EG$9,CBO_quarterly!$B:$B,0),MATCH(Calculations_forecast!$B18,CBO_quarterly!$B$1:$XT$1,0)),INDEX(CBO_quarterly!$B:$XT,MATCH(Calculations_forecast!EF$9,CBO_quarterly!$B:$B,0),MATCH(Calculations_forecast!$B18,CBO_quarterly!$B$1:$XT$1,0)))</f>
        <v>21.4</v>
      </c>
      <c r="EH18">
        <f ca="1">IFERROR(INDEX(CBO_quarterly!$B:$XT,MATCH(Calculations_forecast!EH$9,CBO_quarterly!$B:$B,0),MATCH(Calculations_forecast!$B18,CBO_quarterly!$B$1:$XT$1,0)),INDEX(CBO_quarterly!$B:$XT,MATCH(Calculations_forecast!EG$9,CBO_quarterly!$B:$B,0),MATCH(Calculations_forecast!$B18,CBO_quarterly!$B$1:$XT$1,0)))</f>
        <v>20.100000000000001</v>
      </c>
      <c r="EI18">
        <f ca="1">IFERROR(INDEX(CBO_quarterly!$B:$XT,MATCH(Calculations_forecast!EI$9,CBO_quarterly!$B:$B,0),MATCH(Calculations_forecast!$B18,CBO_quarterly!$B$1:$XT$1,0)),INDEX(CBO_quarterly!$B:$XT,MATCH(Calculations_forecast!EH$9,CBO_quarterly!$B:$B,0),MATCH(Calculations_forecast!$B18,CBO_quarterly!$B$1:$XT$1,0)))</f>
        <v>17.2</v>
      </c>
      <c r="EJ18">
        <f ca="1">IFERROR(INDEX(CBO_quarterly!$B:$XT,MATCH(Calculations_forecast!EJ$9,CBO_quarterly!$B:$B,0),MATCH(Calculations_forecast!$B18,CBO_quarterly!$B$1:$XT$1,0)),INDEX(CBO_quarterly!$B:$XT,MATCH(Calculations_forecast!EI$9,CBO_quarterly!$B:$B,0),MATCH(Calculations_forecast!$B18,CBO_quarterly!$B$1:$XT$1,0)))</f>
        <v>17.2</v>
      </c>
      <c r="EK18">
        <f ca="1">IFERROR(INDEX(CBO_quarterly!$B:$XT,MATCH(Calculations_forecast!EK$9,CBO_quarterly!$B:$B,0),MATCH(Calculations_forecast!$B18,CBO_quarterly!$B$1:$XT$1,0)),INDEX(CBO_quarterly!$B:$XT,MATCH(Calculations_forecast!EJ$9,CBO_quarterly!$B:$B,0),MATCH(Calculations_forecast!$B18,CBO_quarterly!$B$1:$XT$1,0)))</f>
        <v>18.100000000000001</v>
      </c>
      <c r="EL18">
        <f ca="1">IFERROR(INDEX(CBO_quarterly!$B:$XT,MATCH(Calculations_forecast!EL$9,CBO_quarterly!$B:$B,0),MATCH(Calculations_forecast!$B18,CBO_quarterly!$B$1:$XT$1,0)),INDEX(CBO_quarterly!$B:$XT,MATCH(Calculations_forecast!EK$9,CBO_quarterly!$B:$B,0),MATCH(Calculations_forecast!$B18,CBO_quarterly!$B$1:$XT$1,0)))</f>
        <v>19.8</v>
      </c>
      <c r="EM18">
        <f ca="1">IFERROR(INDEX(CBO_quarterly!$B:$XT,MATCH(Calculations_forecast!EM$9,CBO_quarterly!$B:$B,0),MATCH(Calculations_forecast!$B18,CBO_quarterly!$B$1:$XT$1,0)),INDEX(CBO_quarterly!$B:$XT,MATCH(Calculations_forecast!EL$9,CBO_quarterly!$B:$B,0),MATCH(Calculations_forecast!$B18,CBO_quarterly!$B$1:$XT$1,0)))</f>
        <v>18.5</v>
      </c>
      <c r="EN18">
        <f ca="1">IFERROR(INDEX(CBO_quarterly!$B:$XT,MATCH(Calculations_forecast!EN$9,CBO_quarterly!$B:$B,0),MATCH(Calculations_forecast!$B18,CBO_quarterly!$B$1:$XT$1,0)),INDEX(CBO_quarterly!$B:$XT,MATCH(Calculations_forecast!EM$9,CBO_quarterly!$B:$B,0),MATCH(Calculations_forecast!$B18,CBO_quarterly!$B$1:$XT$1,0)))</f>
        <v>20.6</v>
      </c>
      <c r="EO18">
        <f ca="1">IFERROR(INDEX(CBO_quarterly!$B:$XT,MATCH(Calculations_forecast!EO$9,CBO_quarterly!$B:$B,0),MATCH(Calculations_forecast!$B18,CBO_quarterly!$B$1:$XT$1,0)),INDEX(CBO_quarterly!$B:$XT,MATCH(Calculations_forecast!EN$9,CBO_quarterly!$B:$B,0),MATCH(Calculations_forecast!$B18,CBO_quarterly!$B$1:$XT$1,0)))</f>
        <v>21.6</v>
      </c>
      <c r="EP18">
        <f ca="1">IFERROR(INDEX(CBO_quarterly!$B:$XT,MATCH(Calculations_forecast!EP$9,CBO_quarterly!$B:$B,0),MATCH(Calculations_forecast!$B18,CBO_quarterly!$B$1:$XT$1,0)),INDEX(CBO_quarterly!$B:$XT,MATCH(Calculations_forecast!EO$9,CBO_quarterly!$B:$B,0),MATCH(Calculations_forecast!$B18,CBO_quarterly!$B$1:$XT$1,0)))</f>
        <v>25.1</v>
      </c>
      <c r="EQ18">
        <f ca="1">IFERROR(INDEX(CBO_quarterly!$B:$XT,MATCH(Calculations_forecast!EQ$9,CBO_quarterly!$B:$B,0),MATCH(Calculations_forecast!$B18,CBO_quarterly!$B$1:$XT$1,0)),INDEX(CBO_quarterly!$B:$XT,MATCH(Calculations_forecast!EP$9,CBO_quarterly!$B:$B,0),MATCH(Calculations_forecast!$B18,CBO_quarterly!$B$1:$XT$1,0)))</f>
        <v>26.6</v>
      </c>
      <c r="ER18">
        <f ca="1">IFERROR(INDEX(CBO_quarterly!$B:$XT,MATCH(Calculations_forecast!ER$9,CBO_quarterly!$B:$B,0),MATCH(Calculations_forecast!$B18,CBO_quarterly!$B$1:$XT$1,0)),INDEX(CBO_quarterly!$B:$XT,MATCH(Calculations_forecast!EQ$9,CBO_quarterly!$B:$B,0),MATCH(Calculations_forecast!$B18,CBO_quarterly!$B$1:$XT$1,0)))</f>
        <v>28.9</v>
      </c>
      <c r="ES18">
        <f ca="1">IFERROR(INDEX(CBO_quarterly!$B:$XT,MATCH(Calculations_forecast!ES$9,CBO_quarterly!$B:$B,0),MATCH(Calculations_forecast!$B18,CBO_quarterly!$B$1:$XT$1,0)),INDEX(CBO_quarterly!$B:$XT,MATCH(Calculations_forecast!ER$9,CBO_quarterly!$B:$B,0),MATCH(Calculations_forecast!$B18,CBO_quarterly!$B$1:$XT$1,0)))</f>
        <v>30.7</v>
      </c>
      <c r="ET18">
        <f ca="1">IFERROR(INDEX(CBO_quarterly!$B:$XT,MATCH(Calculations_forecast!ET$9,CBO_quarterly!$B:$B,0),MATCH(Calculations_forecast!$B18,CBO_quarterly!$B$1:$XT$1,0)),INDEX(CBO_quarterly!$B:$XT,MATCH(Calculations_forecast!ES$9,CBO_quarterly!$B:$B,0),MATCH(Calculations_forecast!$B18,CBO_quarterly!$B$1:$XT$1,0)))</f>
        <v>30</v>
      </c>
      <c r="EU18">
        <f ca="1">IFERROR(INDEX(CBO_quarterly!$B:$XT,MATCH(Calculations_forecast!EU$9,CBO_quarterly!$B:$B,0),MATCH(Calculations_forecast!$B18,CBO_quarterly!$B$1:$XT$1,0)),INDEX(CBO_quarterly!$B:$XT,MATCH(Calculations_forecast!ET$9,CBO_quarterly!$B:$B,0),MATCH(Calculations_forecast!$B18,CBO_quarterly!$B$1:$XT$1,0)))</f>
        <v>38.4</v>
      </c>
      <c r="EV18">
        <f ca="1">IFERROR(INDEX(CBO_quarterly!$B:$XT,MATCH(Calculations_forecast!EV$9,CBO_quarterly!$B:$B,0),MATCH(Calculations_forecast!$B18,CBO_quarterly!$B$1:$XT$1,0)),INDEX(CBO_quarterly!$B:$XT,MATCH(Calculations_forecast!EU$9,CBO_quarterly!$B:$B,0),MATCH(Calculations_forecast!$B18,CBO_quarterly!$B$1:$XT$1,0)))</f>
        <v>36.200000000000003</v>
      </c>
      <c r="EW18">
        <f ca="1">IFERROR(INDEX(CBO_quarterly!$B:$XT,MATCH(Calculations_forecast!EW$9,CBO_quarterly!$B:$B,0),MATCH(Calculations_forecast!$B18,CBO_quarterly!$B$1:$XT$1,0)),INDEX(CBO_quarterly!$B:$XT,MATCH(Calculations_forecast!EV$9,CBO_quarterly!$B:$B,0),MATCH(Calculations_forecast!$B18,CBO_quarterly!$B$1:$XT$1,0)))</f>
        <v>34.5</v>
      </c>
      <c r="EX18">
        <f ca="1">IFERROR(INDEX(CBO_quarterly!$B:$XT,MATCH(Calculations_forecast!EX$9,CBO_quarterly!$B:$B,0),MATCH(Calculations_forecast!$B18,CBO_quarterly!$B$1:$XT$1,0)),INDEX(CBO_quarterly!$B:$XT,MATCH(Calculations_forecast!EW$9,CBO_quarterly!$B:$B,0),MATCH(Calculations_forecast!$B18,CBO_quarterly!$B$1:$XT$1,0)))</f>
        <v>29.3</v>
      </c>
      <c r="EY18">
        <f ca="1">IFERROR(INDEX(CBO_quarterly!$B:$XT,MATCH(Calculations_forecast!EY$9,CBO_quarterly!$B:$B,0),MATCH(Calculations_forecast!$B18,CBO_quarterly!$B$1:$XT$1,0)),INDEX(CBO_quarterly!$B:$XT,MATCH(Calculations_forecast!EX$9,CBO_quarterly!$B:$B,0),MATCH(Calculations_forecast!$B18,CBO_quarterly!$B$1:$XT$1,0)))</f>
        <v>35.200000000000003</v>
      </c>
      <c r="EZ18">
        <f ca="1">IFERROR(INDEX(CBO_quarterly!$B:$XT,MATCH(Calculations_forecast!EZ$9,CBO_quarterly!$B:$B,0),MATCH(Calculations_forecast!$B18,CBO_quarterly!$B$1:$XT$1,0)),INDEX(CBO_quarterly!$B:$XT,MATCH(Calculations_forecast!EY$9,CBO_quarterly!$B:$B,0),MATCH(Calculations_forecast!$B18,CBO_quarterly!$B$1:$XT$1,0)))</f>
        <v>36.700000000000003</v>
      </c>
      <c r="FA18">
        <f ca="1">IFERROR(INDEX(CBO_quarterly!$B:$XT,MATCH(Calculations_forecast!FA$9,CBO_quarterly!$B:$B,0),MATCH(Calculations_forecast!$B18,CBO_quarterly!$B$1:$XT$1,0)),INDEX(CBO_quarterly!$B:$XT,MATCH(Calculations_forecast!EZ$9,CBO_quarterly!$B:$B,0),MATCH(Calculations_forecast!$B18,CBO_quarterly!$B$1:$XT$1,0)))</f>
        <v>20.6</v>
      </c>
      <c r="FB18">
        <f ca="1">IFERROR(INDEX(CBO_quarterly!$B:$XT,MATCH(Calculations_forecast!FB$9,CBO_quarterly!$B:$B,0),MATCH(Calculations_forecast!$B18,CBO_quarterly!$B$1:$XT$1,0)),INDEX(CBO_quarterly!$B:$XT,MATCH(Calculations_forecast!FA$9,CBO_quarterly!$B:$B,0),MATCH(Calculations_forecast!$B18,CBO_quarterly!$B$1:$XT$1,0)))</f>
        <v>34.299999999999997</v>
      </c>
      <c r="FC18">
        <f ca="1">IFERROR(INDEX(CBO_quarterly!$B:$XT,MATCH(Calculations_forecast!FC$9,CBO_quarterly!$B:$B,0),MATCH(Calculations_forecast!$B18,CBO_quarterly!$B$1:$XT$1,0)),INDEX(CBO_quarterly!$B:$XT,MATCH(Calculations_forecast!FB$9,CBO_quarterly!$B:$B,0),MATCH(Calculations_forecast!$B18,CBO_quarterly!$B$1:$XT$1,0)))</f>
        <v>21.6</v>
      </c>
      <c r="FD18">
        <f ca="1">IFERROR(INDEX(CBO_quarterly!$B:$XT,MATCH(Calculations_forecast!FD$9,CBO_quarterly!$B:$B,0),MATCH(Calculations_forecast!$B18,CBO_quarterly!$B$1:$XT$1,0)),INDEX(CBO_quarterly!$B:$XT,MATCH(Calculations_forecast!FC$9,CBO_quarterly!$B:$B,0),MATCH(Calculations_forecast!$B18,CBO_quarterly!$B$1:$XT$1,0)))</f>
        <v>35.6</v>
      </c>
      <c r="FE18">
        <f ca="1">IFERROR(INDEX(CBO_quarterly!$B:$XT,MATCH(Calculations_forecast!FE$9,CBO_quarterly!$B:$B,0),MATCH(Calculations_forecast!$B18,CBO_quarterly!$B$1:$XT$1,0)),INDEX(CBO_quarterly!$B:$XT,MATCH(Calculations_forecast!FD$9,CBO_quarterly!$B:$B,0),MATCH(Calculations_forecast!$B18,CBO_quarterly!$B$1:$XT$1,0)))</f>
        <v>57.5</v>
      </c>
      <c r="FF18">
        <f ca="1">IFERROR(INDEX(CBO_quarterly!$B:$XT,MATCH(Calculations_forecast!FF$9,CBO_quarterly!$B:$B,0),MATCH(Calculations_forecast!$B18,CBO_quarterly!$B$1:$XT$1,0)),INDEX(CBO_quarterly!$B:$XT,MATCH(Calculations_forecast!FE$9,CBO_quarterly!$B:$B,0),MATCH(Calculations_forecast!$B18,CBO_quarterly!$B$1:$XT$1,0)))</f>
        <v>75.099999999999994</v>
      </c>
      <c r="FG18">
        <f ca="1">IFERROR(INDEX(CBO_quarterly!$B:$XT,MATCH(Calculations_forecast!FG$9,CBO_quarterly!$B:$B,0),MATCH(Calculations_forecast!$B18,CBO_quarterly!$B$1:$XT$1,0)),INDEX(CBO_quarterly!$B:$XT,MATCH(Calculations_forecast!FF$9,CBO_quarterly!$B:$B,0),MATCH(Calculations_forecast!$B18,CBO_quarterly!$B$1:$XT$1,0)))</f>
        <v>72.099999999999994</v>
      </c>
      <c r="FH18">
        <f ca="1">IFERROR(INDEX(CBO_quarterly!$B:$XT,MATCH(Calculations_forecast!FH$9,CBO_quarterly!$B:$B,0),MATCH(Calculations_forecast!$B18,CBO_quarterly!$B$1:$XT$1,0)),INDEX(CBO_quarterly!$B:$XT,MATCH(Calculations_forecast!FG$9,CBO_quarterly!$B:$B,0),MATCH(Calculations_forecast!$B18,CBO_quarterly!$B$1:$XT$1,0)))</f>
        <v>70.2</v>
      </c>
      <c r="FI18">
        <f ca="1">IFERROR(INDEX(CBO_quarterly!$B:$XT,MATCH(Calculations_forecast!FI$9,CBO_quarterly!$B:$B,0),MATCH(Calculations_forecast!$B18,CBO_quarterly!$B$1:$XT$1,0)),INDEX(CBO_quarterly!$B:$XT,MATCH(Calculations_forecast!FH$9,CBO_quarterly!$B:$B,0),MATCH(Calculations_forecast!$B18,CBO_quarterly!$B$1:$XT$1,0)))</f>
        <v>85.7</v>
      </c>
      <c r="FJ18">
        <f ca="1">IFERROR(INDEX(CBO_quarterly!$B:$XT,MATCH(Calculations_forecast!FJ$9,CBO_quarterly!$B:$B,0),MATCH(Calculations_forecast!$B18,CBO_quarterly!$B$1:$XT$1,0)),INDEX(CBO_quarterly!$B:$XT,MATCH(Calculations_forecast!FI$9,CBO_quarterly!$B:$B,0),MATCH(Calculations_forecast!$B18,CBO_quarterly!$B$1:$XT$1,0)))</f>
        <v>89.1</v>
      </c>
      <c r="FK18">
        <f ca="1">IFERROR(INDEX(CBO_quarterly!$B:$XT,MATCH(Calculations_forecast!FK$9,CBO_quarterly!$B:$B,0),MATCH(Calculations_forecast!$B18,CBO_quarterly!$B$1:$XT$1,0)),INDEX(CBO_quarterly!$B:$XT,MATCH(Calculations_forecast!FJ$9,CBO_quarterly!$B:$B,0),MATCH(Calculations_forecast!$B18,CBO_quarterly!$B$1:$XT$1,0)))</f>
        <v>90</v>
      </c>
      <c r="FL18">
        <f ca="1">IFERROR(INDEX(CBO_quarterly!$B:$XT,MATCH(Calculations_forecast!FL$9,CBO_quarterly!$B:$B,0),MATCH(Calculations_forecast!$B18,CBO_quarterly!$B$1:$XT$1,0)),INDEX(CBO_quarterly!$B:$XT,MATCH(Calculations_forecast!FK$9,CBO_quarterly!$B:$B,0),MATCH(Calculations_forecast!$B18,CBO_quarterly!$B$1:$XT$1,0)))</f>
        <v>79.2</v>
      </c>
      <c r="FM18">
        <f ca="1">IFERROR(INDEX(CBO_quarterly!$B:$XT,MATCH(Calculations_forecast!FM$9,CBO_quarterly!$B:$B,0),MATCH(Calculations_forecast!$B18,CBO_quarterly!$B$1:$XT$1,0)),INDEX(CBO_quarterly!$B:$XT,MATCH(Calculations_forecast!FL$9,CBO_quarterly!$B:$B,0),MATCH(Calculations_forecast!$B18,CBO_quarterly!$B$1:$XT$1,0)))</f>
        <v>68.5</v>
      </c>
      <c r="FN18">
        <f ca="1">IFERROR(INDEX(CBO_quarterly!$B:$XT,MATCH(Calculations_forecast!FN$9,CBO_quarterly!$B:$B,0),MATCH(Calculations_forecast!$B18,CBO_quarterly!$B$1:$XT$1,0)),INDEX(CBO_quarterly!$B:$XT,MATCH(Calculations_forecast!FM$9,CBO_quarterly!$B:$B,0),MATCH(Calculations_forecast!$B18,CBO_quarterly!$B$1:$XT$1,0)))</f>
        <v>64</v>
      </c>
      <c r="FO18">
        <f ca="1">IFERROR(INDEX(CBO_quarterly!$B:$XT,MATCH(Calculations_forecast!FO$9,CBO_quarterly!$B:$B,0),MATCH(Calculations_forecast!$B18,CBO_quarterly!$B$1:$XT$1,0)),INDEX(CBO_quarterly!$B:$XT,MATCH(Calculations_forecast!FN$9,CBO_quarterly!$B:$B,0),MATCH(Calculations_forecast!$B18,CBO_quarterly!$B$1:$XT$1,0)))</f>
        <v>99.6</v>
      </c>
      <c r="FP18">
        <f ca="1">IFERROR(INDEX(CBO_quarterly!$B:$XT,MATCH(Calculations_forecast!FP$9,CBO_quarterly!$B:$B,0),MATCH(Calculations_forecast!$B18,CBO_quarterly!$B$1:$XT$1,0)),INDEX(CBO_quarterly!$B:$XT,MATCH(Calculations_forecast!FO$9,CBO_quarterly!$B:$B,0),MATCH(Calculations_forecast!$B18,CBO_quarterly!$B$1:$XT$1,0)))</f>
        <v>90.3</v>
      </c>
      <c r="FQ18">
        <f ca="1">IFERROR(INDEX(CBO_quarterly!$B:$XT,MATCH(Calculations_forecast!FQ$9,CBO_quarterly!$B:$B,0),MATCH(Calculations_forecast!$B18,CBO_quarterly!$B$1:$XT$1,0)),INDEX(CBO_quarterly!$B:$XT,MATCH(Calculations_forecast!FP$9,CBO_quarterly!$B:$B,0),MATCH(Calculations_forecast!$B18,CBO_quarterly!$B$1:$XT$1,0)))</f>
        <v>85</v>
      </c>
      <c r="FR18">
        <f ca="1">IFERROR(INDEX(CBO_quarterly!$B:$XT,MATCH(Calculations_forecast!FR$9,CBO_quarterly!$B:$B,0),MATCH(Calculations_forecast!$B18,CBO_quarterly!$B$1:$XT$1,0)),INDEX(CBO_quarterly!$B:$XT,MATCH(Calculations_forecast!FQ$9,CBO_quarterly!$B:$B,0),MATCH(Calculations_forecast!$B18,CBO_quarterly!$B$1:$XT$1,0)))</f>
        <v>78.8</v>
      </c>
      <c r="FS18">
        <f ca="1">IFERROR(INDEX(CBO_quarterly!$B:$XT,MATCH(Calculations_forecast!FS$9,CBO_quarterly!$B:$B,0),MATCH(Calculations_forecast!$B18,CBO_quarterly!$B$1:$XT$1,0)),INDEX(CBO_quarterly!$B:$XT,MATCH(Calculations_forecast!FR$9,CBO_quarterly!$B:$B,0),MATCH(Calculations_forecast!$B18,CBO_quarterly!$B$1:$XT$1,0)))</f>
        <v>67.599999999999994</v>
      </c>
      <c r="FT18">
        <f ca="1">IFERROR(INDEX(CBO_quarterly!$B:$XT,MATCH(Calculations_forecast!FT$9,CBO_quarterly!$B:$B,0),MATCH(Calculations_forecast!$B18,CBO_quarterly!$B$1:$XT$1,0)),INDEX(CBO_quarterly!$B:$XT,MATCH(Calculations_forecast!FS$9,CBO_quarterly!$B:$B,0),MATCH(Calculations_forecast!$B18,CBO_quarterly!$B$1:$XT$1,0)))</f>
        <v>76.3</v>
      </c>
      <c r="FU18">
        <f ca="1">IFERROR(INDEX(CBO_quarterly!$B:$XT,MATCH(Calculations_forecast!FU$9,CBO_quarterly!$B:$B,0),MATCH(Calculations_forecast!$B18,CBO_quarterly!$B$1:$XT$1,0)),INDEX(CBO_quarterly!$B:$XT,MATCH(Calculations_forecast!FT$9,CBO_quarterly!$B:$B,0),MATCH(Calculations_forecast!$B18,CBO_quarterly!$B$1:$XT$1,0)))</f>
        <v>84.3</v>
      </c>
      <c r="FV18">
        <f ca="1">IFERROR(INDEX(CBO_quarterly!$B:$XT,MATCH(Calculations_forecast!FV$9,CBO_quarterly!$B:$B,0),MATCH(Calculations_forecast!$B18,CBO_quarterly!$B$1:$XT$1,0)),INDEX(CBO_quarterly!$B:$XT,MATCH(Calculations_forecast!FU$9,CBO_quarterly!$B:$B,0),MATCH(Calculations_forecast!$B18,CBO_quarterly!$B$1:$XT$1,0)))</f>
        <v>90.4</v>
      </c>
      <c r="FW18">
        <f ca="1">IFERROR(INDEX(CBO_quarterly!$B:$XT,MATCH(Calculations_forecast!FW$9,CBO_quarterly!$B:$B,0),MATCH(Calculations_forecast!$B18,CBO_quarterly!$B$1:$XT$1,0)),INDEX(CBO_quarterly!$B:$XT,MATCH(Calculations_forecast!FV$9,CBO_quarterly!$B:$B,0),MATCH(Calculations_forecast!$B18,CBO_quarterly!$B$1:$XT$1,0)))</f>
        <v>101.8</v>
      </c>
      <c r="FX18">
        <f ca="1">IFERROR(INDEX(CBO_quarterly!$B:$XT,MATCH(Calculations_forecast!FX$9,CBO_quarterly!$B:$B,0),MATCH(Calculations_forecast!$B18,CBO_quarterly!$B$1:$XT$1,0)),INDEX(CBO_quarterly!$B:$XT,MATCH(Calculations_forecast!FW$9,CBO_quarterly!$B:$B,0),MATCH(Calculations_forecast!$B18,CBO_quarterly!$B$1:$XT$1,0)))</f>
        <v>101.9</v>
      </c>
      <c r="FY18">
        <f ca="1">IFERROR(INDEX(CBO_quarterly!$B:$XT,MATCH(Calculations_forecast!FY$9,CBO_quarterly!$B:$B,0),MATCH(Calculations_forecast!$B18,CBO_quarterly!$B$1:$XT$1,0)),INDEX(CBO_quarterly!$B:$XT,MATCH(Calculations_forecast!FX$9,CBO_quarterly!$B:$B,0),MATCH(Calculations_forecast!$B18,CBO_quarterly!$B$1:$XT$1,0)))</f>
        <v>92.6</v>
      </c>
      <c r="FZ18">
        <f ca="1">IFERROR(INDEX(CBO_quarterly!$B:$XT,MATCH(Calculations_forecast!FZ$9,CBO_quarterly!$B:$B,0),MATCH(Calculations_forecast!$B18,CBO_quarterly!$B$1:$XT$1,0)),INDEX(CBO_quarterly!$B:$XT,MATCH(Calculations_forecast!FY$9,CBO_quarterly!$B:$B,0),MATCH(Calculations_forecast!$B18,CBO_quarterly!$B$1:$XT$1,0)))</f>
        <v>91.4</v>
      </c>
      <c r="GA18">
        <f ca="1">IFERROR(INDEX(CBO_quarterly!$B:$XT,MATCH(Calculations_forecast!GA$9,CBO_quarterly!$B:$B,0),MATCH(Calculations_forecast!$B18,CBO_quarterly!$B$1:$XT$1,0)),INDEX(CBO_quarterly!$B:$XT,MATCH(Calculations_forecast!FZ$9,CBO_quarterly!$B:$B,0),MATCH(Calculations_forecast!$B18,CBO_quarterly!$B$1:$XT$1,0)))</f>
        <v>86.4</v>
      </c>
      <c r="GB18">
        <f ca="1">IFERROR(INDEX(CBO_quarterly!$B:$XT,MATCH(Calculations_forecast!GB$9,CBO_quarterly!$B:$B,0),MATCH(Calculations_forecast!$B18,CBO_quarterly!$B$1:$XT$1,0)),INDEX(CBO_quarterly!$B:$XT,MATCH(Calculations_forecast!GA$9,CBO_quarterly!$B:$B,0),MATCH(Calculations_forecast!$B18,CBO_quarterly!$B$1:$XT$1,0)))</f>
        <v>91.5</v>
      </c>
      <c r="GC18">
        <f ca="1">IFERROR(INDEX(CBO_quarterly!$B:$XT,MATCH(Calculations_forecast!GC$9,CBO_quarterly!$B:$B,0),MATCH(Calculations_forecast!$B18,CBO_quarterly!$B$1:$XT$1,0)),INDEX(CBO_quarterly!$B:$XT,MATCH(Calculations_forecast!GB$9,CBO_quarterly!$B:$B,0),MATCH(Calculations_forecast!$B18,CBO_quarterly!$B$1:$XT$1,0)))</f>
        <v>94.2</v>
      </c>
      <c r="GD18">
        <f ca="1">IFERROR(INDEX(CBO_quarterly!$B:$XT,MATCH(Calculations_forecast!GD$9,CBO_quarterly!$B:$B,0),MATCH(Calculations_forecast!$B18,CBO_quarterly!$B$1:$XT$1,0)),INDEX(CBO_quarterly!$B:$XT,MATCH(Calculations_forecast!GC$9,CBO_quarterly!$B:$B,0),MATCH(Calculations_forecast!$B18,CBO_quarterly!$B$1:$XT$1,0)))</f>
        <v>169.8</v>
      </c>
      <c r="GE18">
        <f ca="1">IFERROR(INDEX(CBO_quarterly!$B:$XT,MATCH(Calculations_forecast!GE$9,CBO_quarterly!$B:$B,0),MATCH(Calculations_forecast!$B18,CBO_quarterly!$B$1:$XT$1,0)),INDEX(CBO_quarterly!$B:$XT,MATCH(Calculations_forecast!GD$9,CBO_quarterly!$B:$B,0),MATCH(Calculations_forecast!$B18,CBO_quarterly!$B$1:$XT$1,0)))</f>
        <v>101</v>
      </c>
      <c r="GF18">
        <f ca="1">IFERROR(INDEX(CBO_quarterly!$B:$XT,MATCH(Calculations_forecast!GF$9,CBO_quarterly!$B:$B,0),MATCH(Calculations_forecast!$B18,CBO_quarterly!$B$1:$XT$1,0)),INDEX(CBO_quarterly!$B:$XT,MATCH(Calculations_forecast!GE$9,CBO_quarterly!$B:$B,0),MATCH(Calculations_forecast!$B18,CBO_quarterly!$B$1:$XT$1,0)))</f>
        <v>101</v>
      </c>
      <c r="GG18">
        <f ca="1">IFERROR(INDEX(CBO_quarterly!$B:$XT,MATCH(Calculations_forecast!GG$9,CBO_quarterly!$B:$B,0),MATCH(Calculations_forecast!$B18,CBO_quarterly!$B$1:$XT$1,0)),INDEX(CBO_quarterly!$B:$XT,MATCH(Calculations_forecast!GF$9,CBO_quarterly!$B:$B,0),MATCH(Calculations_forecast!$B18,CBO_quarterly!$B$1:$XT$1,0)))</f>
        <v>90.8</v>
      </c>
      <c r="GH18">
        <f ca="1">IFERROR(INDEX(CBO_quarterly!$B:$XT,MATCH(Calculations_forecast!GH$9,CBO_quarterly!$B:$B,0),MATCH(Calculations_forecast!$B18,CBO_quarterly!$B$1:$XT$1,0)),INDEX(CBO_quarterly!$B:$XT,MATCH(Calculations_forecast!GG$9,CBO_quarterly!$B:$B,0),MATCH(Calculations_forecast!$B18,CBO_quarterly!$B$1:$XT$1,0)))</f>
        <v>73.099999999999994</v>
      </c>
      <c r="GI18">
        <f ca="1">IFERROR(INDEX(CBO_quarterly!$B:$XT,MATCH(Calculations_forecast!GI$9,CBO_quarterly!$B:$B,0),MATCH(Calculations_forecast!$B18,CBO_quarterly!$B$1:$XT$1,0)),INDEX(CBO_quarterly!$B:$XT,MATCH(Calculations_forecast!GH$9,CBO_quarterly!$B:$B,0),MATCH(Calculations_forecast!$B18,CBO_quarterly!$B$1:$XT$1,0)))</f>
        <v>0</v>
      </c>
      <c r="GJ18">
        <f ca="1">IFERROR(INDEX(CBO_quarterly!$B:$XT,MATCH(Calculations_forecast!GJ$9,CBO_quarterly!$B:$B,0),MATCH(Calculations_forecast!$B18,CBO_quarterly!$B$1:$XT$1,0)),INDEX(CBO_quarterly!$B:$XT,MATCH(Calculations_forecast!GI$9,CBO_quarterly!$B:$B,0),MATCH(Calculations_forecast!$B18,CBO_quarterly!$B$1:$XT$1,0)))</f>
        <v>0</v>
      </c>
      <c r="GK18">
        <f ca="1">IFERROR(INDEX(CBO_quarterly!$B:$XT,MATCH(Calculations_forecast!GK$9,CBO_quarterly!$B:$B,0),MATCH(Calculations_forecast!$B18,CBO_quarterly!$B$1:$XT$1,0)),INDEX(CBO_quarterly!$B:$XT,MATCH(Calculations_forecast!GJ$9,CBO_quarterly!$B:$B,0),MATCH(Calculations_forecast!$B18,CBO_quarterly!$B$1:$XT$1,0)))</f>
        <v>0</v>
      </c>
      <c r="GL18">
        <f ca="1">IFERROR(INDEX(CBO_quarterly!$B:$XT,MATCH(Calculations_forecast!GL$9,CBO_quarterly!$B:$B,0),MATCH(Calculations_forecast!$B18,CBO_quarterly!$B$1:$XT$1,0)),INDEX(CBO_quarterly!$B:$XT,MATCH(Calculations_forecast!GK$9,CBO_quarterly!$B:$B,0),MATCH(Calculations_forecast!$B18,CBO_quarterly!$B$1:$XT$1,0)))</f>
        <v>0</v>
      </c>
      <c r="GM18">
        <f ca="1">IFERROR(INDEX(CBO_quarterly!$B:$XT,MATCH(Calculations_forecast!GM$9,CBO_quarterly!$B:$B,0),MATCH(Calculations_forecast!$B18,CBO_quarterly!$B$1:$XT$1,0)),INDEX(CBO_quarterly!$B:$XT,MATCH(Calculations_forecast!GL$9,CBO_quarterly!$B:$B,0),MATCH(Calculations_forecast!$B18,CBO_quarterly!$B$1:$XT$1,0)))</f>
        <v>0</v>
      </c>
      <c r="GN18">
        <f ca="1">IFERROR(INDEX(CBO_quarterly!$B:$XT,MATCH(Calculations_forecast!GN$9,CBO_quarterly!$B:$B,0),MATCH(Calculations_forecast!$B18,CBO_quarterly!$B$1:$XT$1,0)),INDEX(CBO_quarterly!$B:$XT,MATCH(Calculations_forecast!GM$9,CBO_quarterly!$B:$B,0),MATCH(Calculations_forecast!$B18,CBO_quarterly!$B$1:$XT$1,0)))</f>
        <v>0</v>
      </c>
      <c r="GO18">
        <f ca="1">IFERROR(INDEX(CBO_quarterly!$B:$XT,MATCH(Calculations_forecast!GO$9,CBO_quarterly!$B:$B,0),MATCH(Calculations_forecast!$B18,CBO_quarterly!$B$1:$XT$1,0)),INDEX(CBO_quarterly!$B:$XT,MATCH(Calculations_forecast!GN$9,CBO_quarterly!$B:$B,0),MATCH(Calculations_forecast!$B18,CBO_quarterly!$B$1:$XT$1,0)))</f>
        <v>0</v>
      </c>
      <c r="GP18">
        <f ca="1">IFERROR(INDEX(CBO_quarterly!$B:$XT,MATCH(Calculations_forecast!GP$9,CBO_quarterly!$B:$B,0),MATCH(Calculations_forecast!$B18,CBO_quarterly!$B$1:$XT$1,0)),INDEX(CBO_quarterly!$B:$XT,MATCH(Calculations_forecast!GO$9,CBO_quarterly!$B:$B,0),MATCH(Calculations_forecast!$B18,CBO_quarterly!$B$1:$XT$1,0)))</f>
        <v>0</v>
      </c>
      <c r="GQ18">
        <f ca="1">IFERROR(INDEX(CBO_quarterly!$B:$XT,MATCH(Calculations_forecast!GQ$9,CBO_quarterly!$B:$B,0),MATCH(Calculations_forecast!$B18,CBO_quarterly!$B$1:$XT$1,0)),INDEX(CBO_quarterly!$B:$XT,MATCH(Calculations_forecast!GP$9,CBO_quarterly!$B:$B,0),MATCH(Calculations_forecast!$B18,CBO_quarterly!$B$1:$XT$1,0)))</f>
        <v>0</v>
      </c>
      <c r="GR18">
        <f ca="1">IFERROR(INDEX(CBO_quarterly!$B:$XT,MATCH(Calculations_forecast!GR$9,CBO_quarterly!$B:$B,0),MATCH(Calculations_forecast!$B18,CBO_quarterly!$B$1:$XT$1,0)),INDEX(CBO_quarterly!$B:$XT,MATCH(Calculations_forecast!GQ$9,CBO_quarterly!$B:$B,0),MATCH(Calculations_forecast!$B18,CBO_quarterly!$B$1:$XT$1,0)))</f>
        <v>0</v>
      </c>
      <c r="GS18">
        <f ca="1">IFERROR(INDEX(CBO_quarterly!$B:$XT,MATCH(Calculations_forecast!GS$9,CBO_quarterly!$B:$B,0),MATCH(Calculations_forecast!$B18,CBO_quarterly!$B$1:$XT$1,0)),INDEX(CBO_quarterly!$B:$XT,MATCH(Calculations_forecast!GR$9,CBO_quarterly!$B:$B,0),MATCH(Calculations_forecast!$B18,CBO_quarterly!$B$1:$XT$1,0)))</f>
        <v>0</v>
      </c>
      <c r="GT18">
        <f ca="1">IFERROR(INDEX(CBO_quarterly!$B:$XT,MATCH(Calculations_forecast!GT$9,CBO_quarterly!$B:$B,0),MATCH(Calculations_forecast!$B18,CBO_quarterly!$B$1:$XT$1,0)),INDEX(CBO_quarterly!$B:$XT,MATCH(Calculations_forecast!GS$9,CBO_quarterly!$B:$B,0),MATCH(Calculations_forecast!$B18,CBO_quarterly!$B$1:$XT$1,0)))</f>
        <v>0</v>
      </c>
      <c r="GU18">
        <f ca="1">IFERROR(INDEX(CBO_quarterly!$B:$XT,MATCH(Calculations_forecast!GU$9,CBO_quarterly!$B:$B,0),MATCH(Calculations_forecast!$B18,CBO_quarterly!$B$1:$XT$1,0)),INDEX(CBO_quarterly!$B:$XT,MATCH(Calculations_forecast!GT$9,CBO_quarterly!$B:$B,0),MATCH(Calculations_forecast!$B18,CBO_quarterly!$B$1:$XT$1,0)))</f>
        <v>0</v>
      </c>
      <c r="GV18">
        <f ca="1">IFERROR(INDEX(CBO_quarterly!$B:$XT,MATCH(Calculations_forecast!GV$9,CBO_quarterly!$B:$B,0),MATCH(Calculations_forecast!$B18,CBO_quarterly!$B$1:$XT$1,0)),INDEX(CBO_quarterly!$B:$XT,MATCH(Calculations_forecast!GU$9,CBO_quarterly!$B:$B,0),MATCH(Calculations_forecast!$B18,CBO_quarterly!$B$1:$XT$1,0)))</f>
        <v>0</v>
      </c>
      <c r="GW18" s="81">
        <f ca="1">IFERROR(INDEX(CBO_quarterly!$B:$XT,MATCH(Calculations_forecast!GW$9,CBO_quarterly!$B:$B,0),MATCH(Calculations_forecast!$B18,CBO_quarterly!$B$1:$XT$1,0)),INDEX(CBO_quarterly!$B:$XT,MATCH(Calculations_forecast!GV$9,CBO_quarterly!$B:$B,0),MATCH(Calculations_forecast!$B18,CBO_quarterly!$B$1:$XT$1,0)))</f>
        <v>0</v>
      </c>
      <c r="GX18" s="81">
        <f ca="1">IFERROR(INDEX(CBO_quarterly!$B:$XT,MATCH(Calculations_forecast!GX$9,CBO_quarterly!$B:$B,0),MATCH(Calculations_forecast!$B18,CBO_quarterly!$B$1:$XT$1,0)),INDEX(CBO_quarterly!$B:$XT,MATCH(Calculations_forecast!GW$9,CBO_quarterly!$B:$B,0),MATCH(Calculations_forecast!$B18,CBO_quarterly!$B$1:$XT$1,0)))</f>
        <v>0</v>
      </c>
      <c r="GY18" s="81">
        <f ca="1">IFERROR(INDEX(CBO_quarterly!$B:$XT,MATCH(Calculations_forecast!GY$9,CBO_quarterly!$B:$B,0),MATCH(Calculations_forecast!$B18,CBO_quarterly!$B$1:$XT$1,0)),INDEX(CBO_quarterly!$B:$XT,MATCH(Calculations_forecast!GX$9,CBO_quarterly!$B:$B,0),MATCH(Calculations_forecast!$B18,CBO_quarterly!$B$1:$XT$1,0)))</f>
        <v>0</v>
      </c>
      <c r="GZ18" s="81">
        <f ca="1">IFERROR(INDEX(CBO_quarterly!$B:$XT,MATCH(Calculations_forecast!GZ$9,CBO_quarterly!$B:$B,0),MATCH(Calculations_forecast!$B18,CBO_quarterly!$B$1:$XT$1,0)),INDEX(CBO_quarterly!$B:$XT,MATCH(Calculations_forecast!GY$9,CBO_quarterly!$B:$B,0),MATCH(Calculations_forecast!$B18,CBO_quarterly!$B$1:$XT$1,0)))</f>
        <v>0</v>
      </c>
      <c r="HA18" s="81">
        <f ca="1">IFERROR(INDEX(CBO_quarterly!$B:$XT,MATCH(Calculations_forecast!HA$9,CBO_quarterly!$B:$B,0),MATCH(Calculations_forecast!$B18,CBO_quarterly!$B$1:$XT$1,0)),INDEX(CBO_quarterly!$B:$XT,MATCH(Calculations_forecast!GZ$9,CBO_quarterly!$B:$B,0),MATCH(Calculations_forecast!$B18,CBO_quarterly!$B$1:$XT$1,0)))</f>
        <v>0</v>
      </c>
      <c r="HB18" s="81">
        <f ca="1">IFERROR(INDEX(CBO_quarterly!$B:$XT,MATCH(Calculations_forecast!HB$9,CBO_quarterly!$B:$B,0),MATCH(Calculations_forecast!$B18,CBO_quarterly!$B$1:$XT$1,0)),INDEX(CBO_quarterly!$B:$XT,MATCH(Calculations_forecast!HA$9,CBO_quarterly!$B:$B,0),MATCH(Calculations_forecast!$B18,CBO_quarterly!$B$1:$XT$1,0)))</f>
        <v>0</v>
      </c>
      <c r="HC18" s="81">
        <f ca="1">IFERROR(INDEX(CBO_quarterly!$B:$XT,MATCH(Calculations_forecast!HC$9,CBO_quarterly!$B:$B,0),MATCH(Calculations_forecast!$B18,CBO_quarterly!$B$1:$XT$1,0)),INDEX(CBO_quarterly!$B:$XT,MATCH(Calculations_forecast!HB$9,CBO_quarterly!$B:$B,0),MATCH(Calculations_forecast!$B18,CBO_quarterly!$B$1:$XT$1,0)))</f>
        <v>0</v>
      </c>
      <c r="HD18" s="81">
        <f ca="1">IFERROR(INDEX(CBO_quarterly!$B:$XT,MATCH(Calculations_forecast!HD$9,CBO_quarterly!$B:$B,0),MATCH(Calculations_forecast!$B18,CBO_quarterly!$B$1:$XT$1,0)),INDEX(CBO_quarterly!$B:$XT,MATCH(Calculations_forecast!HC$9,CBO_quarterly!$B:$B,0),MATCH(Calculations_forecast!$B18,CBO_quarterly!$B$1:$XT$1,0)))</f>
        <v>0</v>
      </c>
      <c r="HE18" s="81">
        <f ca="1">IFERROR(INDEX(CBO_quarterly!$B:$XT,MATCH(Calculations_forecast!HE$9,CBO_quarterly!$B:$B,0),MATCH(Calculations_forecast!$B18,CBO_quarterly!$B$1:$XT$1,0)),INDEX(CBO_quarterly!$B:$XT,MATCH(Calculations_forecast!HD$9,CBO_quarterly!$B:$B,0),MATCH(Calculations_forecast!$B18,CBO_quarterly!$B$1:$XT$1,0)))</f>
        <v>0</v>
      </c>
      <c r="HF18" s="81">
        <f ca="1">IFERROR(INDEX(CBO_quarterly!$B:$XT,MATCH(Calculations_forecast!HF$9,CBO_quarterly!$B:$B,0),MATCH(Calculations_forecast!$B18,CBO_quarterly!$B$1:$XT$1,0)),INDEX(CBO_quarterly!$B:$XT,MATCH(Calculations_forecast!HE$9,CBO_quarterly!$B:$B,0),MATCH(Calculations_forecast!$B18,CBO_quarterly!$B$1:$XT$1,0)))</f>
        <v>0</v>
      </c>
      <c r="HG18" s="81">
        <f ca="1">IFERROR(INDEX(CBO_quarterly!$B:$XT,MATCH(Calculations_forecast!HG$9,CBO_quarterly!$B:$B,0),MATCH(Calculations_forecast!$B18,CBO_quarterly!$B$1:$XT$1,0)),INDEX(CBO_quarterly!$B:$XT,MATCH(Calculations_forecast!HF$9,CBO_quarterly!$B:$B,0),MATCH(Calculations_forecast!$B18,CBO_quarterly!$B$1:$XT$1,0)))</f>
        <v>0</v>
      </c>
      <c r="HH18" s="81">
        <f ca="1">IFERROR(INDEX(CBO_quarterly!$B:$XT,MATCH(Calculations_forecast!HH$9,CBO_quarterly!$B:$B,0),MATCH(Calculations_forecast!$B18,CBO_quarterly!$B$1:$XT$1,0)),INDEX(CBO_quarterly!$B:$XT,MATCH(Calculations_forecast!HG$9,CBO_quarterly!$B:$B,0),MATCH(Calculations_forecast!$B18,CBO_quarterly!$B$1:$XT$1,0)))</f>
        <v>0</v>
      </c>
      <c r="HI18" s="81">
        <f ca="1">IFERROR(INDEX(CBO_quarterly!$B:$XT,MATCH(Calculations_forecast!HI$9,CBO_quarterly!$B:$B,0),MATCH(Calculations_forecast!$B18,CBO_quarterly!$B$1:$XT$1,0)),INDEX(CBO_quarterly!$B:$XT,MATCH(Calculations_forecast!HH$9,CBO_quarterly!$B:$B,0),MATCH(Calculations_forecast!$B18,CBO_quarterly!$B$1:$XT$1,0)))</f>
        <v>0</v>
      </c>
      <c r="HJ18" s="81">
        <f ca="1">IFERROR(INDEX(CBO_quarterly!$B:$XT,MATCH(Calculations_forecast!HJ$9,CBO_quarterly!$B:$B,0),MATCH(Calculations_forecast!$B18,CBO_quarterly!$B$1:$XT$1,0)),INDEX(CBO_quarterly!$B:$XT,MATCH(Calculations_forecast!HI$9,CBO_quarterly!$B:$B,0),MATCH(Calculations_forecast!$B18,CBO_quarterly!$B$1:$XT$1,0)))</f>
        <v>0</v>
      </c>
      <c r="HK18" s="81">
        <f ca="1">IFERROR(INDEX(CBO_quarterly!$B:$XT,MATCH(Calculations_forecast!HK$9,CBO_quarterly!$B:$B,0),MATCH(Calculations_forecast!$B18,CBO_quarterly!$B$1:$XT$1,0)),INDEX(CBO_quarterly!$B:$XT,MATCH(Calculations_forecast!HJ$9,CBO_quarterly!$B:$B,0),MATCH(Calculations_forecast!$B18,CBO_quarterly!$B$1:$XT$1,0)))</f>
        <v>0</v>
      </c>
      <c r="HL18" s="81">
        <f ca="1">IFERROR(INDEX(CBO_quarterly!$B:$XT,MATCH(Calculations_forecast!HL$9,CBO_quarterly!$B:$B,0),MATCH(Calculations_forecast!$B18,CBO_quarterly!$B$1:$XT$1,0)),INDEX(CBO_quarterly!$B:$XT,MATCH(Calculations_forecast!HK$9,CBO_quarterly!$B:$B,0),MATCH(Calculations_forecast!$B18,CBO_quarterly!$B$1:$XT$1,0)))</f>
        <v>0</v>
      </c>
      <c r="HM18" s="81">
        <f ca="1">IFERROR(INDEX(CBO_quarterly!$B:$XT,MATCH(Calculations_forecast!HM$9,CBO_quarterly!$B:$B,0),MATCH(Calculations_forecast!$B18,CBO_quarterly!$B$1:$XT$1,0)),INDEX(CBO_quarterly!$B:$XT,MATCH(Calculations_forecast!HL$9,CBO_quarterly!$B:$B,0),MATCH(Calculations_forecast!$B18,CBO_quarterly!$B$1:$XT$1,0)))</f>
        <v>0</v>
      </c>
      <c r="HN18" s="81">
        <f ca="1">IFERROR(INDEX(CBO_quarterly!$B:$XT,MATCH(Calculations_forecast!HN$9,CBO_quarterly!$B:$B,0),MATCH(Calculations_forecast!$B18,CBO_quarterly!$B$1:$XT$1,0)),INDEX(CBO_quarterly!$B:$XT,MATCH(Calculations_forecast!HM$9,CBO_quarterly!$B:$B,0),MATCH(Calculations_forecast!$B18,CBO_quarterly!$B$1:$XT$1,0)))</f>
        <v>0</v>
      </c>
      <c r="HO18" s="81">
        <f ca="1">IFERROR(INDEX(CBO_quarterly!$B:$XT,MATCH(Calculations_forecast!HO$9,CBO_quarterly!$B:$B,0),MATCH(Calculations_forecast!$B18,CBO_quarterly!$B$1:$XT$1,0)),INDEX(CBO_quarterly!$B:$XT,MATCH(Calculations_forecast!HN$9,CBO_quarterly!$B:$B,0),MATCH(Calculations_forecast!$B18,CBO_quarterly!$B$1:$XT$1,0)))</f>
        <v>0</v>
      </c>
      <c r="HP18" s="81">
        <f ca="1">IFERROR(INDEX(CBO_quarterly!$B:$XT,MATCH(Calculations_forecast!HP$9,CBO_quarterly!$B:$B,0),MATCH(Calculations_forecast!$B18,CBO_quarterly!$B$1:$XT$1,0)),INDEX(CBO_quarterly!$B:$XT,MATCH(Calculations_forecast!HO$9,CBO_quarterly!$B:$B,0),MATCH(Calculations_forecast!$B18,CBO_quarterly!$B$1:$XT$1,0)))</f>
        <v>0</v>
      </c>
      <c r="HQ18" s="81">
        <f ca="1">IFERROR(INDEX(CBO_quarterly!$B:$XT,MATCH(Calculations_forecast!HQ$9,CBO_quarterly!$B:$B,0),MATCH(Calculations_forecast!$B18,CBO_quarterly!$B$1:$XT$1,0)),INDEX(CBO_quarterly!$B:$XT,MATCH(Calculations_forecast!HP$9,CBO_quarterly!$B:$B,0),MATCH(Calculations_forecast!$B18,CBO_quarterly!$B$1:$XT$1,0)))</f>
        <v>0</v>
      </c>
      <c r="HR18" s="81">
        <f ca="1">IFERROR(INDEX(CBO_quarterly!$B:$XT,MATCH(Calculations_forecast!HR$9,CBO_quarterly!$B:$B,0),MATCH(Calculations_forecast!$B18,CBO_quarterly!$B$1:$XT$1,0)),INDEX(CBO_quarterly!$B:$XT,MATCH(Calculations_forecast!HQ$9,CBO_quarterly!$B:$B,0),MATCH(Calculations_forecast!$B18,CBO_quarterly!$B$1:$XT$1,0)))</f>
        <v>0</v>
      </c>
      <c r="HS18" s="81">
        <f ca="1">IFERROR(INDEX(CBO_quarterly!$B:$XT,MATCH(Calculations_forecast!HS$9,CBO_quarterly!$B:$B,0),MATCH(Calculations_forecast!$B18,CBO_quarterly!$B$1:$XT$1,0)),INDEX(CBO_quarterly!$B:$XT,MATCH(Calculations_forecast!HR$9,CBO_quarterly!$B:$B,0),MATCH(Calculations_forecast!$B18,CBO_quarterly!$B$1:$XT$1,0)))</f>
        <v>0</v>
      </c>
      <c r="HT18" s="81">
        <f ca="1">IFERROR(INDEX(CBO_quarterly!$B:$XT,MATCH(Calculations_forecast!HT$9,CBO_quarterly!$B:$B,0),MATCH(Calculations_forecast!$B18,CBO_quarterly!$B$1:$XT$1,0)),INDEX(CBO_quarterly!$B:$XT,MATCH(Calculations_forecast!HS$9,CBO_quarterly!$B:$B,0),MATCH(Calculations_forecast!$B18,CBO_quarterly!$B$1:$XT$1,0)))</f>
        <v>0</v>
      </c>
      <c r="HU18" s="81">
        <f ca="1">IFERROR(INDEX(CBO_quarterly!$B:$XT,MATCH(Calculations_forecast!HU$9,CBO_quarterly!$B:$B,0),MATCH(Calculations_forecast!$B18,CBO_quarterly!$B$1:$XT$1,0)),INDEX(CBO_quarterly!$B:$XT,MATCH(Calculations_forecast!HT$9,CBO_quarterly!$B:$B,0),MATCH(Calculations_forecast!$B18,CBO_quarterly!$B$1:$XT$1,0)))</f>
        <v>0</v>
      </c>
      <c r="HV18" s="81">
        <f ca="1">IFERROR(INDEX(CBO_quarterly!$B:$XT,MATCH(Calculations_forecast!HV$9,CBO_quarterly!$B:$B,0),MATCH(Calculations_forecast!$B18,CBO_quarterly!$B$1:$XT$1,0)),INDEX(CBO_quarterly!$B:$XT,MATCH(Calculations_forecast!HU$9,CBO_quarterly!$B:$B,0),MATCH(Calculations_forecast!$B18,CBO_quarterly!$B$1:$XT$1,0)))</f>
        <v>0</v>
      </c>
      <c r="HW18" s="81">
        <f ca="1">IFERROR(INDEX(CBO_quarterly!$B:$XT,MATCH(Calculations_forecast!HW$9,CBO_quarterly!$B:$B,0),MATCH(Calculations_forecast!$B18,CBO_quarterly!$B$1:$XT$1,0)),INDEX(CBO_quarterly!$B:$XT,MATCH(Calculations_forecast!HV$9,CBO_quarterly!$B:$B,0),MATCH(Calculations_forecast!$B18,CBO_quarterly!$B$1:$XT$1,0)))</f>
        <v>0</v>
      </c>
      <c r="HX18" s="81">
        <f ca="1">IFERROR(INDEX(CBO_quarterly!$B:$XT,MATCH(Calculations_forecast!HX$9,CBO_quarterly!$B:$B,0),MATCH(Calculations_forecast!$B18,CBO_quarterly!$B$1:$XT$1,0)),INDEX(CBO_quarterly!$B:$XT,MATCH(Calculations_forecast!HW$9,CBO_quarterly!$B:$B,0),MATCH(Calculations_forecast!$B18,CBO_quarterly!$B$1:$XT$1,0)))</f>
        <v>0</v>
      </c>
      <c r="HY18" s="81">
        <f ca="1">IFERROR(INDEX(CBO_quarterly!$B:$XT,MATCH(Calculations_forecast!HY$9,CBO_quarterly!$B:$B,0),MATCH(Calculations_forecast!$B18,CBO_quarterly!$B$1:$XT$1,0)),INDEX(CBO_quarterly!$B:$XT,MATCH(Calculations_forecast!HX$9,CBO_quarterly!$B:$B,0),MATCH(Calculations_forecast!$B18,CBO_quarterly!$B$1:$XT$1,0)))</f>
        <v>0</v>
      </c>
      <c r="HZ18" s="81">
        <f ca="1">IFERROR(INDEX(CBO_quarterly!$B:$XT,MATCH(Calculations_forecast!HZ$9,CBO_quarterly!$B:$B,0),MATCH(Calculations_forecast!$B18,CBO_quarterly!$B$1:$XT$1,0)),INDEX(CBO_quarterly!$B:$XT,MATCH(Calculations_forecast!HY$9,CBO_quarterly!$B:$B,0),MATCH(Calculations_forecast!$B18,CBO_quarterly!$B$1:$XT$1,0)))</f>
        <v>0</v>
      </c>
      <c r="IA18" s="81">
        <f ca="1">IFERROR(INDEX(CBO_quarterly!$B:$XT,MATCH(Calculations_forecast!IA$9,CBO_quarterly!$B:$B,0),MATCH(Calculations_forecast!$B18,CBO_quarterly!$B$1:$XT$1,0)),INDEX(CBO_quarterly!$B:$XT,MATCH(Calculations_forecast!HZ$9,CBO_quarterly!$B:$B,0),MATCH(Calculations_forecast!$B18,CBO_quarterly!$B$1:$XT$1,0)))</f>
        <v>0</v>
      </c>
      <c r="IB18" s="81">
        <f ca="1">IFERROR(INDEX(CBO_quarterly!$B:$XT,MATCH(Calculations_forecast!IB$9,CBO_quarterly!$B:$B,0),MATCH(Calculations_forecast!$B18,CBO_quarterly!$B$1:$XT$1,0)),INDEX(CBO_quarterly!$B:$XT,MATCH(Calculations_forecast!IA$9,CBO_quarterly!$B:$B,0),MATCH(Calculations_forecast!$B18,CBO_quarterly!$B$1:$XT$1,0)))</f>
        <v>0</v>
      </c>
      <c r="IC18" s="81">
        <f ca="1">IFERROR(INDEX(CBO_quarterly!$B:$XT,MATCH(Calculations_forecast!IC$9,CBO_quarterly!$B:$B,0),MATCH(Calculations_forecast!$B18,CBO_quarterly!$B$1:$XT$1,0)),INDEX(CBO_quarterly!$B:$XT,MATCH(Calculations_forecast!IB$9,CBO_quarterly!$B:$B,0),MATCH(Calculations_forecast!$B18,CBO_quarterly!$B$1:$XT$1,0)))</f>
        <v>0</v>
      </c>
      <c r="ID18" s="81">
        <f ca="1">IFERROR(INDEX(CBO_quarterly!$B:$XT,MATCH(Calculations_forecast!ID$9,CBO_quarterly!$B:$B,0),MATCH(Calculations_forecast!$B18,CBO_quarterly!$B$1:$XT$1,0)),INDEX(CBO_quarterly!$B:$XT,MATCH(Calculations_forecast!IC$9,CBO_quarterly!$B:$B,0),MATCH(Calculations_forecast!$B18,CBO_quarterly!$B$1:$XT$1,0)))</f>
        <v>0</v>
      </c>
    </row>
    <row r="19" spans="1:238">
      <c r="A19" s="7" t="s">
        <v>179</v>
      </c>
      <c r="B19" s="8" t="s">
        <v>8</v>
      </c>
      <c r="C19">
        <f>INDEX(CBO_quarterly!$B:$XT,MATCH(Calculations_forecast!C$9,CBO_quarterly!$B:$B,0),MATCH(Calculations_forecast!$B19,CBO_quarterly!$B$1:$XT$1,0))</f>
        <v>4707.1000000000004</v>
      </c>
      <c r="D19">
        <f>INDEX(CBO_quarterly!$B:$XT,MATCH(Calculations_forecast!D$9,CBO_quarterly!$B:$B,0),MATCH(Calculations_forecast!$B19,CBO_quarterly!$B$1:$XT$1,0))</f>
        <v>4715.3999999999996</v>
      </c>
      <c r="E19">
        <f>INDEX(CBO_quarterly!$B:$XT,MATCH(Calculations_forecast!E$9,CBO_quarterly!$B:$B,0),MATCH(Calculations_forecast!$B19,CBO_quarterly!$B$1:$XT$1,0))</f>
        <v>4757.2</v>
      </c>
      <c r="F19">
        <f>INDEX(CBO_quarterly!$B:$XT,MATCH(Calculations_forecast!F$9,CBO_quarterly!$B:$B,0),MATCH(Calculations_forecast!$B19,CBO_quarterly!$B$1:$XT$1,0))</f>
        <v>4708.3</v>
      </c>
      <c r="G19">
        <f>INDEX(CBO_quarterly!$B:$XT,MATCH(Calculations_forecast!G$9,CBO_quarterly!$B:$B,0),MATCH(Calculations_forecast!$B19,CBO_quarterly!$B$1:$XT$1,0))</f>
        <v>4834.3</v>
      </c>
      <c r="H19">
        <f>INDEX(CBO_quarterly!$B:$XT,MATCH(Calculations_forecast!H$9,CBO_quarterly!$B:$B,0),MATCH(Calculations_forecast!$B19,CBO_quarterly!$B$1:$XT$1,0))</f>
        <v>4861.8999999999996</v>
      </c>
      <c r="I19">
        <f>INDEX(CBO_quarterly!$B:$XT,MATCH(Calculations_forecast!I$9,CBO_quarterly!$B:$B,0),MATCH(Calculations_forecast!$B19,CBO_quarterly!$B$1:$XT$1,0))</f>
        <v>4900</v>
      </c>
      <c r="J19">
        <f>INDEX(CBO_quarterly!$B:$XT,MATCH(Calculations_forecast!J$9,CBO_quarterly!$B:$B,0),MATCH(Calculations_forecast!$B19,CBO_quarterly!$B$1:$XT$1,0))</f>
        <v>4914.3</v>
      </c>
      <c r="K19">
        <f>INDEX(CBO_quarterly!$B:$XT,MATCH(Calculations_forecast!K$9,CBO_quarterly!$B:$B,0),MATCH(Calculations_forecast!$B19,CBO_quarterly!$B$1:$XT$1,0))</f>
        <v>5002.3999999999996</v>
      </c>
      <c r="L19">
        <f>INDEX(CBO_quarterly!$B:$XT,MATCH(Calculations_forecast!L$9,CBO_quarterly!$B:$B,0),MATCH(Calculations_forecast!$B19,CBO_quarterly!$B$1:$XT$1,0))</f>
        <v>5118.3</v>
      </c>
      <c r="M19">
        <f>INDEX(CBO_quarterly!$B:$XT,MATCH(Calculations_forecast!M$9,CBO_quarterly!$B:$B,0),MATCH(Calculations_forecast!$B19,CBO_quarterly!$B$1:$XT$1,0))</f>
        <v>5165.3999999999996</v>
      </c>
      <c r="N19">
        <f>INDEX(CBO_quarterly!$B:$XT,MATCH(Calculations_forecast!N$9,CBO_quarterly!$B:$B,0),MATCH(Calculations_forecast!$B19,CBO_quarterly!$B$1:$XT$1,0))</f>
        <v>5251.2</v>
      </c>
      <c r="O19">
        <f>INDEX(CBO_quarterly!$B:$XT,MATCH(Calculations_forecast!O$9,CBO_quarterly!$B:$B,0),MATCH(Calculations_forecast!$B19,CBO_quarterly!$B$1:$XT$1,0))</f>
        <v>5380.5</v>
      </c>
      <c r="P19">
        <f>INDEX(CBO_quarterly!$B:$XT,MATCH(Calculations_forecast!P$9,CBO_quarterly!$B:$B,0),MATCH(Calculations_forecast!$B19,CBO_quarterly!$B$1:$XT$1,0))</f>
        <v>5441.5</v>
      </c>
      <c r="Q19">
        <f>INDEX(CBO_quarterly!$B:$XT,MATCH(Calculations_forecast!Q$9,CBO_quarterly!$B:$B,0),MATCH(Calculations_forecast!$B19,CBO_quarterly!$B$1:$XT$1,0))</f>
        <v>5411.9</v>
      </c>
      <c r="R19">
        <f>INDEX(CBO_quarterly!$B:$XT,MATCH(Calculations_forecast!R$9,CBO_quarterly!$B:$B,0),MATCH(Calculations_forecast!$B19,CBO_quarterly!$B$1:$XT$1,0))</f>
        <v>5462.4</v>
      </c>
      <c r="S19">
        <f>INDEX(CBO_quarterly!$B:$XT,MATCH(Calculations_forecast!S$9,CBO_quarterly!$B:$B,0),MATCH(Calculations_forecast!$B19,CBO_quarterly!$B$1:$XT$1,0))</f>
        <v>5417</v>
      </c>
      <c r="T19">
        <f>INDEX(CBO_quarterly!$B:$XT,MATCH(Calculations_forecast!T$9,CBO_quarterly!$B:$B,0),MATCH(Calculations_forecast!$B19,CBO_quarterly!$B$1:$XT$1,0))</f>
        <v>5431.3</v>
      </c>
      <c r="U19">
        <f>INDEX(CBO_quarterly!$B:$XT,MATCH(Calculations_forecast!U$9,CBO_quarterly!$B:$B,0),MATCH(Calculations_forecast!$B19,CBO_quarterly!$B$1:$XT$1,0))</f>
        <v>5378.7</v>
      </c>
      <c r="V19">
        <f>INDEX(CBO_quarterly!$B:$XT,MATCH(Calculations_forecast!V$9,CBO_quarterly!$B:$B,0),MATCH(Calculations_forecast!$B19,CBO_quarterly!$B$1:$XT$1,0))</f>
        <v>5357.2</v>
      </c>
      <c r="W19">
        <f>INDEX(CBO_quarterly!$B:$XT,MATCH(Calculations_forecast!W$9,CBO_quarterly!$B:$B,0),MATCH(Calculations_forecast!$B19,CBO_quarterly!$B$1:$XT$1,0))</f>
        <v>5292.4</v>
      </c>
      <c r="X19">
        <f>INDEX(CBO_quarterly!$B:$XT,MATCH(Calculations_forecast!X$9,CBO_quarterly!$B:$B,0),MATCH(Calculations_forecast!$B19,CBO_quarterly!$B$1:$XT$1,0))</f>
        <v>5333.2</v>
      </c>
      <c r="Y19">
        <f>INDEX(CBO_quarterly!$B:$XT,MATCH(Calculations_forecast!Y$9,CBO_quarterly!$B:$B,0),MATCH(Calculations_forecast!$B19,CBO_quarterly!$B$1:$XT$1,0))</f>
        <v>5421.4</v>
      </c>
      <c r="Z19">
        <f>INDEX(CBO_quarterly!$B:$XT,MATCH(Calculations_forecast!Z$9,CBO_quarterly!$B:$B,0),MATCH(Calculations_forecast!$B19,CBO_quarterly!$B$1:$XT$1,0))</f>
        <v>5494.4</v>
      </c>
      <c r="AA19">
        <f>INDEX(CBO_quarterly!$B:$XT,MATCH(Calculations_forecast!AA$9,CBO_quarterly!$B:$B,0),MATCH(Calculations_forecast!$B19,CBO_quarterly!$B$1:$XT$1,0))</f>
        <v>5618.5</v>
      </c>
      <c r="AB19">
        <f>INDEX(CBO_quarterly!$B:$XT,MATCH(Calculations_forecast!AB$9,CBO_quarterly!$B:$B,0),MATCH(Calculations_forecast!$B19,CBO_quarterly!$B$1:$XT$1,0))</f>
        <v>5661</v>
      </c>
      <c r="AC19">
        <f>INDEX(CBO_quarterly!$B:$XT,MATCH(Calculations_forecast!AC$9,CBO_quarterly!$B:$B,0),MATCH(Calculations_forecast!$B19,CBO_quarterly!$B$1:$XT$1,0))</f>
        <v>5689.8</v>
      </c>
      <c r="AD19">
        <f>INDEX(CBO_quarterly!$B:$XT,MATCH(Calculations_forecast!AD$9,CBO_quarterly!$B:$B,0),MATCH(Calculations_forecast!$B19,CBO_quarterly!$B$1:$XT$1,0))</f>
        <v>5732.5</v>
      </c>
      <c r="AE19">
        <f>INDEX(CBO_quarterly!$B:$XT,MATCH(Calculations_forecast!AE$9,CBO_quarterly!$B:$B,0),MATCH(Calculations_forecast!$B19,CBO_quarterly!$B$1:$XT$1,0))</f>
        <v>5799.2</v>
      </c>
      <c r="AF19">
        <f>INDEX(CBO_quarterly!$B:$XT,MATCH(Calculations_forecast!AF$9,CBO_quarterly!$B:$B,0),MATCH(Calculations_forecast!$B19,CBO_quarterly!$B$1:$XT$1,0))</f>
        <v>5913</v>
      </c>
      <c r="AG19">
        <f>INDEX(CBO_quarterly!$B:$XT,MATCH(Calculations_forecast!AG$9,CBO_quarterly!$B:$B,0),MATCH(Calculations_forecast!$B19,CBO_quarterly!$B$1:$XT$1,0))</f>
        <v>6017.6</v>
      </c>
      <c r="AH19">
        <f>INDEX(CBO_quarterly!$B:$XT,MATCH(Calculations_forecast!AH$9,CBO_quarterly!$B:$B,0),MATCH(Calculations_forecast!$B19,CBO_quarterly!$B$1:$XT$1,0))</f>
        <v>6018.2</v>
      </c>
      <c r="AI19">
        <f>INDEX(CBO_quarterly!$B:$XT,MATCH(Calculations_forecast!AI$9,CBO_quarterly!$B:$B,0),MATCH(Calculations_forecast!$B19,CBO_quarterly!$B$1:$XT$1,0))</f>
        <v>6039.2</v>
      </c>
      <c r="AJ19">
        <f>INDEX(CBO_quarterly!$B:$XT,MATCH(Calculations_forecast!AJ$9,CBO_quarterly!$B:$B,0),MATCH(Calculations_forecast!$B19,CBO_quarterly!$B$1:$XT$1,0))</f>
        <v>6274</v>
      </c>
      <c r="AK19">
        <f>INDEX(CBO_quarterly!$B:$XT,MATCH(Calculations_forecast!AK$9,CBO_quarterly!$B:$B,0),MATCH(Calculations_forecast!$B19,CBO_quarterly!$B$1:$XT$1,0))</f>
        <v>6335.3</v>
      </c>
      <c r="AL19">
        <f>INDEX(CBO_quarterly!$B:$XT,MATCH(Calculations_forecast!AL$9,CBO_quarterly!$B:$B,0),MATCH(Calculations_forecast!$B19,CBO_quarterly!$B$1:$XT$1,0))</f>
        <v>6420.3</v>
      </c>
      <c r="AM19">
        <f>INDEX(CBO_quarterly!$B:$XT,MATCH(Calculations_forecast!AM$9,CBO_quarterly!$B:$B,0),MATCH(Calculations_forecast!$B19,CBO_quarterly!$B$1:$XT$1,0))</f>
        <v>6433</v>
      </c>
      <c r="AN19">
        <f>INDEX(CBO_quarterly!$B:$XT,MATCH(Calculations_forecast!AN$9,CBO_quarterly!$B:$B,0),MATCH(Calculations_forecast!$B19,CBO_quarterly!$B$1:$XT$1,0))</f>
        <v>6440.8</v>
      </c>
      <c r="AO19">
        <f>INDEX(CBO_quarterly!$B:$XT,MATCH(Calculations_forecast!AO$9,CBO_quarterly!$B:$B,0),MATCH(Calculations_forecast!$B19,CBO_quarterly!$B$1:$XT$1,0))</f>
        <v>6487.1</v>
      </c>
      <c r="AP19">
        <f>INDEX(CBO_quarterly!$B:$XT,MATCH(Calculations_forecast!AP$9,CBO_quarterly!$B:$B,0),MATCH(Calculations_forecast!$B19,CBO_quarterly!$B$1:$XT$1,0))</f>
        <v>6503.9</v>
      </c>
      <c r="AQ19">
        <f>INDEX(CBO_quarterly!$B:$XT,MATCH(Calculations_forecast!AQ$9,CBO_quarterly!$B:$B,0),MATCH(Calculations_forecast!$B19,CBO_quarterly!$B$1:$XT$1,0))</f>
        <v>6524.9</v>
      </c>
      <c r="AR19">
        <f>INDEX(CBO_quarterly!$B:$XT,MATCH(Calculations_forecast!AR$9,CBO_quarterly!$B:$B,0),MATCH(Calculations_forecast!$B19,CBO_quarterly!$B$1:$XT$1,0))</f>
        <v>6392.6</v>
      </c>
      <c r="AS19">
        <f>INDEX(CBO_quarterly!$B:$XT,MATCH(Calculations_forecast!AS$9,CBO_quarterly!$B:$B,0),MATCH(Calculations_forecast!$B19,CBO_quarterly!$B$1:$XT$1,0))</f>
        <v>6382.9</v>
      </c>
      <c r="AT19">
        <f>INDEX(CBO_quarterly!$B:$XT,MATCH(Calculations_forecast!AT$9,CBO_quarterly!$B:$B,0),MATCH(Calculations_forecast!$B19,CBO_quarterly!$B$1:$XT$1,0))</f>
        <v>6501.2</v>
      </c>
      <c r="AU19">
        <f>INDEX(CBO_quarterly!$B:$XT,MATCH(Calculations_forecast!AU$9,CBO_quarterly!$B:$B,0),MATCH(Calculations_forecast!$B19,CBO_quarterly!$B$1:$XT$1,0))</f>
        <v>6635.7</v>
      </c>
      <c r="AV19">
        <f>INDEX(CBO_quarterly!$B:$XT,MATCH(Calculations_forecast!AV$9,CBO_quarterly!$B:$B,0),MATCH(Calculations_forecast!$B19,CBO_quarterly!$B$1:$XT$1,0))</f>
        <v>6587.3</v>
      </c>
      <c r="AW19">
        <f>INDEX(CBO_quarterly!$B:$XT,MATCH(Calculations_forecast!AW$9,CBO_quarterly!$B:$B,0),MATCH(Calculations_forecast!$B19,CBO_quarterly!$B$1:$XT$1,0))</f>
        <v>6662.9</v>
      </c>
      <c r="AX19">
        <f>INDEX(CBO_quarterly!$B:$XT,MATCH(Calculations_forecast!AX$9,CBO_quarterly!$B:$B,0),MATCH(Calculations_forecast!$B19,CBO_quarterly!$B$1:$XT$1,0))</f>
        <v>6585.1</v>
      </c>
      <c r="AY19">
        <f>INDEX(CBO_quarterly!$B:$XT,MATCH(Calculations_forecast!AY$9,CBO_quarterly!$B:$B,0),MATCH(Calculations_forecast!$B19,CBO_quarterly!$B$1:$XT$1,0))</f>
        <v>6475</v>
      </c>
      <c r="AZ19">
        <f>INDEX(CBO_quarterly!$B:$XT,MATCH(Calculations_forecast!AZ$9,CBO_quarterly!$B:$B,0),MATCH(Calculations_forecast!$B19,CBO_quarterly!$B$1:$XT$1,0))</f>
        <v>6510.2</v>
      </c>
      <c r="BA19">
        <f>INDEX(CBO_quarterly!$B:$XT,MATCH(Calculations_forecast!BA$9,CBO_quarterly!$B:$B,0),MATCH(Calculations_forecast!$B19,CBO_quarterly!$B$1:$XT$1,0))</f>
        <v>6486.8</v>
      </c>
      <c r="BB19">
        <f>INDEX(CBO_quarterly!$B:$XT,MATCH(Calculations_forecast!BB$9,CBO_quarterly!$B:$B,0),MATCH(Calculations_forecast!$B19,CBO_quarterly!$B$1:$XT$1,0))</f>
        <v>6493.1</v>
      </c>
      <c r="BC19">
        <f>INDEX(CBO_quarterly!$B:$XT,MATCH(Calculations_forecast!BC$9,CBO_quarterly!$B:$B,0),MATCH(Calculations_forecast!$B19,CBO_quarterly!$B$1:$XT$1,0))</f>
        <v>6578.2</v>
      </c>
      <c r="BD19">
        <f>INDEX(CBO_quarterly!$B:$XT,MATCH(Calculations_forecast!BD$9,CBO_quarterly!$B:$B,0),MATCH(Calculations_forecast!$B19,CBO_quarterly!$B$1:$XT$1,0))</f>
        <v>6728.3</v>
      </c>
      <c r="BE19">
        <f>INDEX(CBO_quarterly!$B:$XT,MATCH(Calculations_forecast!BE$9,CBO_quarterly!$B:$B,0),MATCH(Calculations_forecast!$B19,CBO_quarterly!$B$1:$XT$1,0))</f>
        <v>6860</v>
      </c>
      <c r="BF19">
        <f>INDEX(CBO_quarterly!$B:$XT,MATCH(Calculations_forecast!BF$9,CBO_quarterly!$B:$B,0),MATCH(Calculations_forecast!$B19,CBO_quarterly!$B$1:$XT$1,0))</f>
        <v>7001.5</v>
      </c>
      <c r="BG19">
        <f>INDEX(CBO_quarterly!$B:$XT,MATCH(Calculations_forecast!BG$9,CBO_quarterly!$B:$B,0),MATCH(Calculations_forecast!$B19,CBO_quarterly!$B$1:$XT$1,0))</f>
        <v>7140.6</v>
      </c>
      <c r="BH19">
        <f>INDEX(CBO_quarterly!$B:$XT,MATCH(Calculations_forecast!BH$9,CBO_quarterly!$B:$B,0),MATCH(Calculations_forecast!$B19,CBO_quarterly!$B$1:$XT$1,0))</f>
        <v>7266</v>
      </c>
      <c r="BI19">
        <f>INDEX(CBO_quarterly!$B:$XT,MATCH(Calculations_forecast!BI$9,CBO_quarterly!$B:$B,0),MATCH(Calculations_forecast!$B19,CBO_quarterly!$B$1:$XT$1,0))</f>
        <v>7337.5</v>
      </c>
      <c r="BJ19">
        <f>INDEX(CBO_quarterly!$B:$XT,MATCH(Calculations_forecast!BJ$9,CBO_quarterly!$B:$B,0),MATCH(Calculations_forecast!$B19,CBO_quarterly!$B$1:$XT$1,0))</f>
        <v>7396</v>
      </c>
      <c r="BK19">
        <f>INDEX(CBO_quarterly!$B:$XT,MATCH(Calculations_forecast!BK$9,CBO_quarterly!$B:$B,0),MATCH(Calculations_forecast!$B19,CBO_quarterly!$B$1:$XT$1,0))</f>
        <v>7469.5</v>
      </c>
      <c r="BL19">
        <f>INDEX(CBO_quarterly!$B:$XT,MATCH(Calculations_forecast!BL$9,CBO_quarterly!$B:$B,0),MATCH(Calculations_forecast!$B19,CBO_quarterly!$B$1:$XT$1,0))</f>
        <v>7537.9</v>
      </c>
      <c r="BM19">
        <f>INDEX(CBO_quarterly!$B:$XT,MATCH(Calculations_forecast!BM$9,CBO_quarterly!$B:$B,0),MATCH(Calculations_forecast!$B19,CBO_quarterly!$B$1:$XT$1,0))</f>
        <v>7655.2</v>
      </c>
      <c r="BN19">
        <f>INDEX(CBO_quarterly!$B:$XT,MATCH(Calculations_forecast!BN$9,CBO_quarterly!$B:$B,0),MATCH(Calculations_forecast!$B19,CBO_quarterly!$B$1:$XT$1,0))</f>
        <v>7712.6</v>
      </c>
      <c r="BO19">
        <f>INDEX(CBO_quarterly!$B:$XT,MATCH(Calculations_forecast!BO$9,CBO_quarterly!$B:$B,0),MATCH(Calculations_forecast!$B19,CBO_quarterly!$B$1:$XT$1,0))</f>
        <v>7784.1</v>
      </c>
      <c r="BP19">
        <f>INDEX(CBO_quarterly!$B:$XT,MATCH(Calculations_forecast!BP$9,CBO_quarterly!$B:$B,0),MATCH(Calculations_forecast!$B19,CBO_quarterly!$B$1:$XT$1,0))</f>
        <v>7819.8</v>
      </c>
      <c r="BQ19">
        <f>INDEX(CBO_quarterly!$B:$XT,MATCH(Calculations_forecast!BQ$9,CBO_quarterly!$B:$B,0),MATCH(Calculations_forecast!$B19,CBO_quarterly!$B$1:$XT$1,0))</f>
        <v>7898.6</v>
      </c>
      <c r="BR19">
        <f>INDEX(CBO_quarterly!$B:$XT,MATCH(Calculations_forecast!BR$9,CBO_quarterly!$B:$B,0),MATCH(Calculations_forecast!$B19,CBO_quarterly!$B$1:$XT$1,0))</f>
        <v>7939.5</v>
      </c>
      <c r="BS19">
        <f>INDEX(CBO_quarterly!$B:$XT,MATCH(Calculations_forecast!BS$9,CBO_quarterly!$B:$B,0),MATCH(Calculations_forecast!$B19,CBO_quarterly!$B$1:$XT$1,0))</f>
        <v>7995</v>
      </c>
      <c r="BT19">
        <f>INDEX(CBO_quarterly!$B:$XT,MATCH(Calculations_forecast!BT$9,CBO_quarterly!$B:$B,0),MATCH(Calculations_forecast!$B19,CBO_quarterly!$B$1:$XT$1,0))</f>
        <v>8084.7</v>
      </c>
      <c r="BU19">
        <f>INDEX(CBO_quarterly!$B:$XT,MATCH(Calculations_forecast!BU$9,CBO_quarterly!$B:$B,0),MATCH(Calculations_forecast!$B19,CBO_quarterly!$B$1:$XT$1,0))</f>
        <v>8158</v>
      </c>
      <c r="BV19">
        <f>INDEX(CBO_quarterly!$B:$XT,MATCH(Calculations_forecast!BV$9,CBO_quarterly!$B:$B,0),MATCH(Calculations_forecast!$B19,CBO_quarterly!$B$1:$XT$1,0))</f>
        <v>8292.7000000000007</v>
      </c>
      <c r="BW19">
        <f>INDEX(CBO_quarterly!$B:$XT,MATCH(Calculations_forecast!BW$9,CBO_quarterly!$B:$B,0),MATCH(Calculations_forecast!$B19,CBO_quarterly!$B$1:$XT$1,0))</f>
        <v>8339.2999999999993</v>
      </c>
      <c r="BX19">
        <f>INDEX(CBO_quarterly!$B:$XT,MATCH(Calculations_forecast!BX$9,CBO_quarterly!$B:$B,0),MATCH(Calculations_forecast!$B19,CBO_quarterly!$B$1:$XT$1,0))</f>
        <v>8449.5</v>
      </c>
      <c r="BY19">
        <f>INDEX(CBO_quarterly!$B:$XT,MATCH(Calculations_forecast!BY$9,CBO_quarterly!$B:$B,0),MATCH(Calculations_forecast!$B19,CBO_quarterly!$B$1:$XT$1,0))</f>
        <v>8498.2999999999993</v>
      </c>
      <c r="BZ19">
        <f>INDEX(CBO_quarterly!$B:$XT,MATCH(Calculations_forecast!BZ$9,CBO_quarterly!$B:$B,0),MATCH(Calculations_forecast!$B19,CBO_quarterly!$B$1:$XT$1,0))</f>
        <v>8610.9</v>
      </c>
      <c r="CA19">
        <f>INDEX(CBO_quarterly!$B:$XT,MATCH(Calculations_forecast!CA$9,CBO_quarterly!$B:$B,0),MATCH(Calculations_forecast!$B19,CBO_quarterly!$B$1:$XT$1,0))</f>
        <v>8697.7000000000007</v>
      </c>
      <c r="CB19">
        <f>INDEX(CBO_quarterly!$B:$XT,MATCH(Calculations_forecast!CB$9,CBO_quarterly!$B:$B,0),MATCH(Calculations_forecast!$B19,CBO_quarterly!$B$1:$XT$1,0))</f>
        <v>8766.1</v>
      </c>
      <c r="CC19">
        <f>INDEX(CBO_quarterly!$B:$XT,MATCH(Calculations_forecast!CC$9,CBO_quarterly!$B:$B,0),MATCH(Calculations_forecast!$B19,CBO_quarterly!$B$1:$XT$1,0))</f>
        <v>8831.5</v>
      </c>
      <c r="CD19">
        <f>INDEX(CBO_quarterly!$B:$XT,MATCH(Calculations_forecast!CD$9,CBO_quarterly!$B:$B,0),MATCH(Calculations_forecast!$B19,CBO_quarterly!$B$1:$XT$1,0))</f>
        <v>8850.2000000000007</v>
      </c>
      <c r="CE19">
        <f>INDEX(CBO_quarterly!$B:$XT,MATCH(Calculations_forecast!CE$9,CBO_quarterly!$B:$B,0),MATCH(Calculations_forecast!$B19,CBO_quarterly!$B$1:$XT$1,0))</f>
        <v>8947.1</v>
      </c>
      <c r="CF19">
        <f>INDEX(CBO_quarterly!$B:$XT,MATCH(Calculations_forecast!CF$9,CBO_quarterly!$B:$B,0),MATCH(Calculations_forecast!$B19,CBO_quarterly!$B$1:$XT$1,0))</f>
        <v>8981.7000000000007</v>
      </c>
      <c r="CG19">
        <f>INDEX(CBO_quarterly!$B:$XT,MATCH(Calculations_forecast!CG$9,CBO_quarterly!$B:$B,0),MATCH(Calculations_forecast!$B19,CBO_quarterly!$B$1:$XT$1,0))</f>
        <v>8983.9</v>
      </c>
      <c r="CH19">
        <f>INDEX(CBO_quarterly!$B:$XT,MATCH(Calculations_forecast!CH$9,CBO_quarterly!$B:$B,0),MATCH(Calculations_forecast!$B19,CBO_quarterly!$B$1:$XT$1,0))</f>
        <v>8907.4</v>
      </c>
      <c r="CI19">
        <f>INDEX(CBO_quarterly!$B:$XT,MATCH(Calculations_forecast!CI$9,CBO_quarterly!$B:$B,0),MATCH(Calculations_forecast!$B19,CBO_quarterly!$B$1:$XT$1,0))</f>
        <v>8865.6</v>
      </c>
      <c r="CJ19">
        <f>INDEX(CBO_quarterly!$B:$XT,MATCH(Calculations_forecast!CJ$9,CBO_quarterly!$B:$B,0),MATCH(Calculations_forecast!$B19,CBO_quarterly!$B$1:$XT$1,0))</f>
        <v>8934.4</v>
      </c>
      <c r="CK19">
        <f>INDEX(CBO_quarterly!$B:$XT,MATCH(Calculations_forecast!CK$9,CBO_quarterly!$B:$B,0),MATCH(Calculations_forecast!$B19,CBO_quarterly!$B$1:$XT$1,0))</f>
        <v>8977.2999999999993</v>
      </c>
      <c r="CL19">
        <f>INDEX(CBO_quarterly!$B:$XT,MATCH(Calculations_forecast!CL$9,CBO_quarterly!$B:$B,0),MATCH(Calculations_forecast!$B19,CBO_quarterly!$B$1:$XT$1,0))</f>
        <v>9016.4</v>
      </c>
      <c r="CM19">
        <f>INDEX(CBO_quarterly!$B:$XT,MATCH(Calculations_forecast!CM$9,CBO_quarterly!$B:$B,0),MATCH(Calculations_forecast!$B19,CBO_quarterly!$B$1:$XT$1,0))</f>
        <v>9123</v>
      </c>
      <c r="CN19">
        <f>INDEX(CBO_quarterly!$B:$XT,MATCH(Calculations_forecast!CN$9,CBO_quarterly!$B:$B,0),MATCH(Calculations_forecast!$B19,CBO_quarterly!$B$1:$XT$1,0))</f>
        <v>9223.5</v>
      </c>
      <c r="CO19">
        <f>INDEX(CBO_quarterly!$B:$XT,MATCH(Calculations_forecast!CO$9,CBO_quarterly!$B:$B,0),MATCH(Calculations_forecast!$B19,CBO_quarterly!$B$1:$XT$1,0))</f>
        <v>9313.2000000000007</v>
      </c>
      <c r="CP19">
        <f>INDEX(CBO_quarterly!$B:$XT,MATCH(Calculations_forecast!CP$9,CBO_quarterly!$B:$B,0),MATCH(Calculations_forecast!$B19,CBO_quarterly!$B$1:$XT$1,0))</f>
        <v>9406.5</v>
      </c>
      <c r="CQ19">
        <f>INDEX(CBO_quarterly!$B:$XT,MATCH(Calculations_forecast!CQ$9,CBO_quarterly!$B:$B,0),MATCH(Calculations_forecast!$B19,CBO_quarterly!$B$1:$XT$1,0))</f>
        <v>9424.1</v>
      </c>
      <c r="CR19">
        <f>INDEX(CBO_quarterly!$B:$XT,MATCH(Calculations_forecast!CR$9,CBO_quarterly!$B:$B,0),MATCH(Calculations_forecast!$B19,CBO_quarterly!$B$1:$XT$1,0))</f>
        <v>9480.1</v>
      </c>
      <c r="CS19">
        <f>INDEX(CBO_quarterly!$B:$XT,MATCH(Calculations_forecast!CS$9,CBO_quarterly!$B:$B,0),MATCH(Calculations_forecast!$B19,CBO_quarterly!$B$1:$XT$1,0))</f>
        <v>9526.2999999999993</v>
      </c>
      <c r="CT19">
        <f>INDEX(CBO_quarterly!$B:$XT,MATCH(Calculations_forecast!CT$9,CBO_quarterly!$B:$B,0),MATCH(Calculations_forecast!$B19,CBO_quarterly!$B$1:$XT$1,0))</f>
        <v>9653.5</v>
      </c>
      <c r="CU19">
        <f>INDEX(CBO_quarterly!$B:$XT,MATCH(Calculations_forecast!CU$9,CBO_quarterly!$B:$B,0),MATCH(Calculations_forecast!$B19,CBO_quarterly!$B$1:$XT$1,0))</f>
        <v>9748.2000000000007</v>
      </c>
      <c r="CV19">
        <f>INDEX(CBO_quarterly!$B:$XT,MATCH(Calculations_forecast!CV$9,CBO_quarterly!$B:$B,0),MATCH(Calculations_forecast!$B19,CBO_quarterly!$B$1:$XT$1,0))</f>
        <v>9881.4</v>
      </c>
      <c r="CW19">
        <f>INDEX(CBO_quarterly!$B:$XT,MATCH(Calculations_forecast!CW$9,CBO_quarterly!$B:$B,0),MATCH(Calculations_forecast!$B19,CBO_quarterly!$B$1:$XT$1,0))</f>
        <v>9939.7000000000007</v>
      </c>
      <c r="CX19">
        <f>INDEX(CBO_quarterly!$B:$XT,MATCH(Calculations_forecast!CX$9,CBO_quarterly!$B:$B,0),MATCH(Calculations_forecast!$B19,CBO_quarterly!$B$1:$XT$1,0))</f>
        <v>10052.5</v>
      </c>
      <c r="CY19">
        <f>INDEX(CBO_quarterly!$B:$XT,MATCH(Calculations_forecast!CY$9,CBO_quarterly!$B:$B,0),MATCH(Calculations_forecast!$B19,CBO_quarterly!$B$1:$XT$1,0))</f>
        <v>10086.9</v>
      </c>
      <c r="CZ19">
        <f>INDEX(CBO_quarterly!$B:$XT,MATCH(Calculations_forecast!CZ$9,CBO_quarterly!$B:$B,0),MATCH(Calculations_forecast!$B19,CBO_quarterly!$B$1:$XT$1,0))</f>
        <v>10122.1</v>
      </c>
      <c r="DA19">
        <f>INDEX(CBO_quarterly!$B:$XT,MATCH(Calculations_forecast!DA$9,CBO_quarterly!$B:$B,0),MATCH(Calculations_forecast!$B19,CBO_quarterly!$B$1:$XT$1,0))</f>
        <v>10208.799999999999</v>
      </c>
      <c r="DB19">
        <f>INDEX(CBO_quarterly!$B:$XT,MATCH(Calculations_forecast!DB$9,CBO_quarterly!$B:$B,0),MATCH(Calculations_forecast!$B19,CBO_quarterly!$B$1:$XT$1,0))</f>
        <v>10281.200000000001</v>
      </c>
      <c r="DC19">
        <f>INDEX(CBO_quarterly!$B:$XT,MATCH(Calculations_forecast!DC$9,CBO_quarterly!$B:$B,0),MATCH(Calculations_forecast!$B19,CBO_quarterly!$B$1:$XT$1,0))</f>
        <v>10348.700000000001</v>
      </c>
      <c r="DD19">
        <f>INDEX(CBO_quarterly!$B:$XT,MATCH(Calculations_forecast!DD$9,CBO_quarterly!$B:$B,0),MATCH(Calculations_forecast!$B19,CBO_quarterly!$B$1:$XT$1,0))</f>
        <v>10529.4</v>
      </c>
      <c r="DE19">
        <f>INDEX(CBO_quarterly!$B:$XT,MATCH(Calculations_forecast!DE$9,CBO_quarterly!$B:$B,0),MATCH(Calculations_forecast!$B19,CBO_quarterly!$B$1:$XT$1,0))</f>
        <v>10626.8</v>
      </c>
      <c r="DF19">
        <f>INDEX(CBO_quarterly!$B:$XT,MATCH(Calculations_forecast!DF$9,CBO_quarterly!$B:$B,0),MATCH(Calculations_forecast!$B19,CBO_quarterly!$B$1:$XT$1,0))</f>
        <v>10739.1</v>
      </c>
      <c r="DG19">
        <f>INDEX(CBO_quarterly!$B:$XT,MATCH(Calculations_forecast!DG$9,CBO_quarterly!$B:$B,0),MATCH(Calculations_forecast!$B19,CBO_quarterly!$B$1:$XT$1,0))</f>
        <v>10820.9</v>
      </c>
      <c r="DH19">
        <f>INDEX(CBO_quarterly!$B:$XT,MATCH(Calculations_forecast!DH$9,CBO_quarterly!$B:$B,0),MATCH(Calculations_forecast!$B19,CBO_quarterly!$B$1:$XT$1,0))</f>
        <v>10984.2</v>
      </c>
      <c r="DI19">
        <f>INDEX(CBO_quarterly!$B:$XT,MATCH(Calculations_forecast!DI$9,CBO_quarterly!$B:$B,0),MATCH(Calculations_forecast!$B19,CBO_quarterly!$B$1:$XT$1,0))</f>
        <v>11124</v>
      </c>
      <c r="DJ19">
        <f>INDEX(CBO_quarterly!$B:$XT,MATCH(Calculations_forecast!DJ$9,CBO_quarterly!$B:$B,0),MATCH(Calculations_forecast!$B19,CBO_quarterly!$B$1:$XT$1,0))</f>
        <v>11210.3</v>
      </c>
      <c r="DK19">
        <f>INDEX(CBO_quarterly!$B:$XT,MATCH(Calculations_forecast!DK$9,CBO_quarterly!$B:$B,0),MATCH(Calculations_forecast!$B19,CBO_quarterly!$B$1:$XT$1,0))</f>
        <v>11321.2</v>
      </c>
      <c r="DL19">
        <f>INDEX(CBO_quarterly!$B:$XT,MATCH(Calculations_forecast!DL$9,CBO_quarterly!$B:$B,0),MATCH(Calculations_forecast!$B19,CBO_quarterly!$B$1:$XT$1,0))</f>
        <v>11431</v>
      </c>
      <c r="DM19">
        <f>INDEX(CBO_quarterly!$B:$XT,MATCH(Calculations_forecast!DM$9,CBO_quarterly!$B:$B,0),MATCH(Calculations_forecast!$B19,CBO_quarterly!$B$1:$XT$1,0))</f>
        <v>11580.6</v>
      </c>
      <c r="DN19">
        <f>INDEX(CBO_quarterly!$B:$XT,MATCH(Calculations_forecast!DN$9,CBO_quarterly!$B:$B,0),MATCH(Calculations_forecast!$B19,CBO_quarterly!$B$1:$XT$1,0))</f>
        <v>11770.7</v>
      </c>
      <c r="DO19">
        <f>INDEX(CBO_quarterly!$B:$XT,MATCH(Calculations_forecast!DO$9,CBO_quarterly!$B:$B,0),MATCH(Calculations_forecast!$B19,CBO_quarterly!$B$1:$XT$1,0))</f>
        <v>11864.7</v>
      </c>
      <c r="DP19">
        <f>INDEX(CBO_quarterly!$B:$XT,MATCH(Calculations_forecast!DP$9,CBO_quarterly!$B:$B,0),MATCH(Calculations_forecast!$B19,CBO_quarterly!$B$1:$XT$1,0))</f>
        <v>11962.5</v>
      </c>
      <c r="DQ19">
        <f>INDEX(CBO_quarterly!$B:$XT,MATCH(Calculations_forecast!DQ$9,CBO_quarterly!$B:$B,0),MATCH(Calculations_forecast!$B19,CBO_quarterly!$B$1:$XT$1,0))</f>
        <v>12113.1</v>
      </c>
      <c r="DR19">
        <f>INDEX(CBO_quarterly!$B:$XT,MATCH(Calculations_forecast!DR$9,CBO_quarterly!$B:$B,0),MATCH(Calculations_forecast!$B19,CBO_quarterly!$B$1:$XT$1,0))</f>
        <v>12323.3</v>
      </c>
      <c r="DS19">
        <f>INDEX(CBO_quarterly!$B:$XT,MATCH(Calculations_forecast!DS$9,CBO_quarterly!$B:$B,0),MATCH(Calculations_forecast!$B19,CBO_quarterly!$B$1:$XT$1,0))</f>
        <v>12359.1</v>
      </c>
      <c r="DT19">
        <f>INDEX(CBO_quarterly!$B:$XT,MATCH(Calculations_forecast!DT$9,CBO_quarterly!$B:$B,0),MATCH(Calculations_forecast!$B19,CBO_quarterly!$B$1:$XT$1,0))</f>
        <v>12592.5</v>
      </c>
      <c r="DU19">
        <f>INDEX(CBO_quarterly!$B:$XT,MATCH(Calculations_forecast!DU$9,CBO_quarterly!$B:$B,0),MATCH(Calculations_forecast!$B19,CBO_quarterly!$B$1:$XT$1,0))</f>
        <v>12607.7</v>
      </c>
      <c r="DV19">
        <f>INDEX(CBO_quarterly!$B:$XT,MATCH(Calculations_forecast!DV$9,CBO_quarterly!$B:$B,0),MATCH(Calculations_forecast!$B19,CBO_quarterly!$B$1:$XT$1,0))</f>
        <v>12679.3</v>
      </c>
      <c r="DW19">
        <f>INDEX(CBO_quarterly!$B:$XT,MATCH(Calculations_forecast!DW$9,CBO_quarterly!$B:$B,0),MATCH(Calculations_forecast!$B19,CBO_quarterly!$B$1:$XT$1,0))</f>
        <v>12643.3</v>
      </c>
      <c r="DX19">
        <f>INDEX(CBO_quarterly!$B:$XT,MATCH(Calculations_forecast!DX$9,CBO_quarterly!$B:$B,0),MATCH(Calculations_forecast!$B19,CBO_quarterly!$B$1:$XT$1,0))</f>
        <v>12710.3</v>
      </c>
      <c r="DY19">
        <f>INDEX(CBO_quarterly!$B:$XT,MATCH(Calculations_forecast!DY$9,CBO_quarterly!$B:$B,0),MATCH(Calculations_forecast!$B19,CBO_quarterly!$B$1:$XT$1,0))</f>
        <v>12670.1</v>
      </c>
      <c r="DZ19">
        <f>INDEX(CBO_quarterly!$B:$XT,MATCH(Calculations_forecast!DZ$9,CBO_quarterly!$B:$B,0),MATCH(Calculations_forecast!$B19,CBO_quarterly!$B$1:$XT$1,0))</f>
        <v>12705.3</v>
      </c>
      <c r="EA19">
        <f>INDEX(CBO_quarterly!$B:$XT,MATCH(Calculations_forecast!EA$9,CBO_quarterly!$B:$B,0),MATCH(Calculations_forecast!$B19,CBO_quarterly!$B$1:$XT$1,0))</f>
        <v>12822.3</v>
      </c>
      <c r="EB19">
        <f>INDEX(CBO_quarterly!$B:$XT,MATCH(Calculations_forecast!EB$9,CBO_quarterly!$B:$B,0),MATCH(Calculations_forecast!$B19,CBO_quarterly!$B$1:$XT$1,0))</f>
        <v>12893</v>
      </c>
      <c r="EC19">
        <f>INDEX(CBO_quarterly!$B:$XT,MATCH(Calculations_forecast!EC$9,CBO_quarterly!$B:$B,0),MATCH(Calculations_forecast!$B19,CBO_quarterly!$B$1:$XT$1,0))</f>
        <v>12955.8</v>
      </c>
      <c r="ED19">
        <f>INDEX(CBO_quarterly!$B:$XT,MATCH(Calculations_forecast!ED$9,CBO_quarterly!$B:$B,0),MATCH(Calculations_forecast!$B19,CBO_quarterly!$B$1:$XT$1,0))</f>
        <v>12964</v>
      </c>
      <c r="EE19">
        <f>INDEX(CBO_quarterly!$B:$XT,MATCH(Calculations_forecast!EE$9,CBO_quarterly!$B:$B,0),MATCH(Calculations_forecast!$B19,CBO_quarterly!$B$1:$XT$1,0))</f>
        <v>13031.2</v>
      </c>
      <c r="EF19">
        <f>INDEX(CBO_quarterly!$B:$XT,MATCH(Calculations_forecast!EF$9,CBO_quarterly!$B:$B,0),MATCH(Calculations_forecast!$B19,CBO_quarterly!$B$1:$XT$1,0))</f>
        <v>13152.1</v>
      </c>
      <c r="EG19">
        <f>INDEX(CBO_quarterly!$B:$XT,MATCH(Calculations_forecast!EG$9,CBO_quarterly!$B:$B,0),MATCH(Calculations_forecast!$B19,CBO_quarterly!$B$1:$XT$1,0))</f>
        <v>13372.4</v>
      </c>
      <c r="EH19">
        <f>INDEX(CBO_quarterly!$B:$XT,MATCH(Calculations_forecast!EH$9,CBO_quarterly!$B:$B,0),MATCH(Calculations_forecast!$B19,CBO_quarterly!$B$1:$XT$1,0))</f>
        <v>13528.7</v>
      </c>
      <c r="EI19">
        <f>INDEX(CBO_quarterly!$B:$XT,MATCH(Calculations_forecast!EI$9,CBO_quarterly!$B:$B,0),MATCH(Calculations_forecast!$B19,CBO_quarterly!$B$1:$XT$1,0))</f>
        <v>13606.5</v>
      </c>
      <c r="EJ19">
        <f>INDEX(CBO_quarterly!$B:$XT,MATCH(Calculations_forecast!EJ$9,CBO_quarterly!$B:$B,0),MATCH(Calculations_forecast!$B19,CBO_quarterly!$B$1:$XT$1,0))</f>
        <v>13706.2</v>
      </c>
      <c r="EK19">
        <f>INDEX(CBO_quarterly!$B:$XT,MATCH(Calculations_forecast!EK$9,CBO_quarterly!$B:$B,0),MATCH(Calculations_forecast!$B19,CBO_quarterly!$B$1:$XT$1,0))</f>
        <v>13830.8</v>
      </c>
      <c r="EL19">
        <f>INDEX(CBO_quarterly!$B:$XT,MATCH(Calculations_forecast!EL$9,CBO_quarterly!$B:$B,0),MATCH(Calculations_forecast!$B19,CBO_quarterly!$B$1:$XT$1,0))</f>
        <v>13950.4</v>
      </c>
      <c r="EM19">
        <f>INDEX(CBO_quarterly!$B:$XT,MATCH(Calculations_forecast!EM$9,CBO_quarterly!$B:$B,0),MATCH(Calculations_forecast!$B19,CBO_quarterly!$B$1:$XT$1,0))</f>
        <v>14099.1</v>
      </c>
      <c r="EN19">
        <f>INDEX(CBO_quarterly!$B:$XT,MATCH(Calculations_forecast!EN$9,CBO_quarterly!$B:$B,0),MATCH(Calculations_forecast!$B19,CBO_quarterly!$B$1:$XT$1,0))</f>
        <v>14172.7</v>
      </c>
      <c r="EO19">
        <f>INDEX(CBO_quarterly!$B:$XT,MATCH(Calculations_forecast!EO$9,CBO_quarterly!$B:$B,0),MATCH(Calculations_forecast!$B19,CBO_quarterly!$B$1:$XT$1,0))</f>
        <v>14291.8</v>
      </c>
      <c r="EP19">
        <f>INDEX(CBO_quarterly!$B:$XT,MATCH(Calculations_forecast!EP$9,CBO_quarterly!$B:$B,0),MATCH(Calculations_forecast!$B19,CBO_quarterly!$B$1:$XT$1,0))</f>
        <v>14373.4</v>
      </c>
      <c r="EQ19">
        <f>INDEX(CBO_quarterly!$B:$XT,MATCH(Calculations_forecast!EQ$9,CBO_quarterly!$B:$B,0),MATCH(Calculations_forecast!$B19,CBO_quarterly!$B$1:$XT$1,0))</f>
        <v>14546.1</v>
      </c>
      <c r="ER19">
        <f>INDEX(CBO_quarterly!$B:$XT,MATCH(Calculations_forecast!ER$9,CBO_quarterly!$B:$B,0),MATCH(Calculations_forecast!$B19,CBO_quarterly!$B$1:$XT$1,0))</f>
        <v>14589.6</v>
      </c>
      <c r="ES19">
        <f>INDEX(CBO_quarterly!$B:$XT,MATCH(Calculations_forecast!ES$9,CBO_quarterly!$B:$B,0),MATCH(Calculations_forecast!$B19,CBO_quarterly!$B$1:$XT$1,0))</f>
        <v>14602.6</v>
      </c>
      <c r="ET19">
        <f>INDEX(CBO_quarterly!$B:$XT,MATCH(Calculations_forecast!ET$9,CBO_quarterly!$B:$B,0),MATCH(Calculations_forecast!$B19,CBO_quarterly!$B$1:$XT$1,0))</f>
        <v>14716.9</v>
      </c>
      <c r="EU19">
        <f>INDEX(CBO_quarterly!$B:$XT,MATCH(Calculations_forecast!EU$9,CBO_quarterly!$B:$B,0),MATCH(Calculations_forecast!$B19,CBO_quarterly!$B$1:$XT$1,0))</f>
        <v>14726</v>
      </c>
      <c r="EV19">
        <f>INDEX(CBO_quarterly!$B:$XT,MATCH(Calculations_forecast!EV$9,CBO_quarterly!$B:$B,0),MATCH(Calculations_forecast!$B19,CBO_quarterly!$B$1:$XT$1,0))</f>
        <v>14838.7</v>
      </c>
      <c r="EW19">
        <f>INDEX(CBO_quarterly!$B:$XT,MATCH(Calculations_forecast!EW$9,CBO_quarterly!$B:$B,0),MATCH(Calculations_forecast!$B19,CBO_quarterly!$B$1:$XT$1,0))</f>
        <v>14938.5</v>
      </c>
      <c r="EX19">
        <f>INDEX(CBO_quarterly!$B:$XT,MATCH(Calculations_forecast!EX$9,CBO_quarterly!$B:$B,0),MATCH(Calculations_forecast!$B19,CBO_quarterly!$B$1:$XT$1,0))</f>
        <v>14991.8</v>
      </c>
      <c r="EY19">
        <f>INDEX(CBO_quarterly!$B:$XT,MATCH(Calculations_forecast!EY$9,CBO_quarterly!$B:$B,0),MATCH(Calculations_forecast!$B19,CBO_quarterly!$B$1:$XT$1,0))</f>
        <v>14889.5</v>
      </c>
      <c r="EZ19">
        <f>INDEX(CBO_quarterly!$B:$XT,MATCH(Calculations_forecast!EZ$9,CBO_quarterly!$B:$B,0),MATCH(Calculations_forecast!$B19,CBO_quarterly!$B$1:$XT$1,0))</f>
        <v>14963.4</v>
      </c>
      <c r="FA19">
        <f>INDEX(CBO_quarterly!$B:$XT,MATCH(Calculations_forecast!FA$9,CBO_quarterly!$B:$B,0),MATCH(Calculations_forecast!$B19,CBO_quarterly!$B$1:$XT$1,0))</f>
        <v>14891.6</v>
      </c>
      <c r="FB19">
        <f>INDEX(CBO_quarterly!$B:$XT,MATCH(Calculations_forecast!FB$9,CBO_quarterly!$B:$B,0),MATCH(Calculations_forecast!$B19,CBO_quarterly!$B$1:$XT$1,0))</f>
        <v>14577</v>
      </c>
      <c r="FC19">
        <f>INDEX(CBO_quarterly!$B:$XT,MATCH(Calculations_forecast!FC$9,CBO_quarterly!$B:$B,0),MATCH(Calculations_forecast!$B19,CBO_quarterly!$B$1:$XT$1,0))</f>
        <v>14375</v>
      </c>
      <c r="FD19">
        <f>INDEX(CBO_quarterly!$B:$XT,MATCH(Calculations_forecast!FD$9,CBO_quarterly!$B:$B,0),MATCH(Calculations_forecast!$B19,CBO_quarterly!$B$1:$XT$1,0))</f>
        <v>14355.6</v>
      </c>
      <c r="FE19">
        <f>INDEX(CBO_quarterly!$B:$XT,MATCH(Calculations_forecast!FE$9,CBO_quarterly!$B:$B,0),MATCH(Calculations_forecast!$B19,CBO_quarterly!$B$1:$XT$1,0))</f>
        <v>14402.5</v>
      </c>
      <c r="FF19">
        <f>INDEX(CBO_quarterly!$B:$XT,MATCH(Calculations_forecast!FF$9,CBO_quarterly!$B:$B,0),MATCH(Calculations_forecast!$B19,CBO_quarterly!$B$1:$XT$1,0))</f>
        <v>14541.9</v>
      </c>
      <c r="FG19">
        <f>INDEX(CBO_quarterly!$B:$XT,MATCH(Calculations_forecast!FG$9,CBO_quarterly!$B:$B,0),MATCH(Calculations_forecast!$B19,CBO_quarterly!$B$1:$XT$1,0))</f>
        <v>14604.8</v>
      </c>
      <c r="FH19">
        <f>INDEX(CBO_quarterly!$B:$XT,MATCH(Calculations_forecast!FH$9,CBO_quarterly!$B:$B,0),MATCH(Calculations_forecast!$B19,CBO_quarterly!$B$1:$XT$1,0))</f>
        <v>14745.9</v>
      </c>
      <c r="FI19">
        <f>INDEX(CBO_quarterly!$B:$XT,MATCH(Calculations_forecast!FI$9,CBO_quarterly!$B:$B,0),MATCH(Calculations_forecast!$B19,CBO_quarterly!$B$1:$XT$1,0))</f>
        <v>14845.5</v>
      </c>
      <c r="FJ19">
        <f>INDEX(CBO_quarterly!$B:$XT,MATCH(Calculations_forecast!FJ$9,CBO_quarterly!$B:$B,0),MATCH(Calculations_forecast!$B19,CBO_quarterly!$B$1:$XT$1,0))</f>
        <v>14939</v>
      </c>
      <c r="FK19">
        <f>INDEX(CBO_quarterly!$B:$XT,MATCH(Calculations_forecast!FK$9,CBO_quarterly!$B:$B,0),MATCH(Calculations_forecast!$B19,CBO_quarterly!$B$1:$XT$1,0))</f>
        <v>14881.3</v>
      </c>
      <c r="FL19">
        <f>INDEX(CBO_quarterly!$B:$XT,MATCH(Calculations_forecast!FL$9,CBO_quarterly!$B:$B,0),MATCH(Calculations_forecast!$B19,CBO_quarterly!$B$1:$XT$1,0))</f>
        <v>14989.6</v>
      </c>
      <c r="FM19">
        <f>INDEX(CBO_quarterly!$B:$XT,MATCH(Calculations_forecast!FM$9,CBO_quarterly!$B:$B,0),MATCH(Calculations_forecast!$B19,CBO_quarterly!$B$1:$XT$1,0))</f>
        <v>15021.1</v>
      </c>
      <c r="FN19">
        <f>INDEX(CBO_quarterly!$B:$XT,MATCH(Calculations_forecast!FN$9,CBO_quarterly!$B:$B,0),MATCH(Calculations_forecast!$B19,CBO_quarterly!$B$1:$XT$1,0))</f>
        <v>15190.3</v>
      </c>
      <c r="FO19">
        <f>INDEX(CBO_quarterly!$B:$XT,MATCH(Calculations_forecast!FO$9,CBO_quarterly!$B:$B,0),MATCH(Calculations_forecast!$B19,CBO_quarterly!$B$1:$XT$1,0))</f>
        <v>15291</v>
      </c>
      <c r="FP19">
        <f>INDEX(CBO_quarterly!$B:$XT,MATCH(Calculations_forecast!FP$9,CBO_quarterly!$B:$B,0),MATCH(Calculations_forecast!$B19,CBO_quarterly!$B$1:$XT$1,0))</f>
        <v>15362.4</v>
      </c>
      <c r="FQ19">
        <f>INDEX(CBO_quarterly!$B:$XT,MATCH(Calculations_forecast!FQ$9,CBO_quarterly!$B:$B,0),MATCH(Calculations_forecast!$B19,CBO_quarterly!$B$1:$XT$1,0))</f>
        <v>15380.8</v>
      </c>
      <c r="FR19">
        <f>INDEX(CBO_quarterly!$B:$XT,MATCH(Calculations_forecast!FR$9,CBO_quarterly!$B:$B,0),MATCH(Calculations_forecast!$B19,CBO_quarterly!$B$1:$XT$1,0))</f>
        <v>15384.3</v>
      </c>
      <c r="FS19">
        <f>INDEX(CBO_quarterly!$B:$XT,MATCH(Calculations_forecast!FS$9,CBO_quarterly!$B:$B,0),MATCH(Calculations_forecast!$B19,CBO_quarterly!$B$1:$XT$1,0))</f>
        <v>15491.9</v>
      </c>
      <c r="FT19">
        <f>INDEX(CBO_quarterly!$B:$XT,MATCH(Calculations_forecast!FT$9,CBO_quarterly!$B:$B,0),MATCH(Calculations_forecast!$B19,CBO_quarterly!$B$1:$XT$1,0))</f>
        <v>15521.6</v>
      </c>
      <c r="FU19">
        <f>INDEX(CBO_quarterly!$B:$XT,MATCH(Calculations_forecast!FU$9,CBO_quarterly!$B:$B,0),MATCH(Calculations_forecast!$B19,CBO_quarterly!$B$1:$XT$1,0))</f>
        <v>15641.3</v>
      </c>
      <c r="FV19">
        <f>INDEX(CBO_quarterly!$B:$XT,MATCH(Calculations_forecast!FV$9,CBO_quarterly!$B:$B,0),MATCH(Calculations_forecast!$B19,CBO_quarterly!$B$1:$XT$1,0))</f>
        <v>15793.9</v>
      </c>
      <c r="FW19">
        <f>INDEX(CBO_quarterly!$B:$XT,MATCH(Calculations_forecast!FW$9,CBO_quarterly!$B:$B,0),MATCH(Calculations_forecast!$B19,CBO_quarterly!$B$1:$XT$1,0))</f>
        <v>15724.9</v>
      </c>
      <c r="FX19">
        <f>INDEX(CBO_quarterly!$B:$XT,MATCH(Calculations_forecast!FX$9,CBO_quarterly!$B:$B,0),MATCH(Calculations_forecast!$B19,CBO_quarterly!$B$1:$XT$1,0))</f>
        <v>15901.5</v>
      </c>
      <c r="FY19">
        <f>INDEX(CBO_quarterly!$B:$XT,MATCH(Calculations_forecast!FY$9,CBO_quarterly!$B:$B,0),MATCH(Calculations_forecast!$B19,CBO_quarterly!$B$1:$XT$1,0))</f>
        <v>16068.8</v>
      </c>
      <c r="FZ19">
        <f>INDEX(CBO_quarterly!$B:$XT,MATCH(Calculations_forecast!FZ$9,CBO_quarterly!$B:$B,0),MATCH(Calculations_forecast!$B19,CBO_quarterly!$B$1:$XT$1,0))</f>
        <v>16151.4</v>
      </c>
      <c r="GA19">
        <f>INDEX(CBO_quarterly!$B:$XT,MATCH(Calculations_forecast!GA$9,CBO_quarterly!$B:$B,0),MATCH(Calculations_forecast!$B19,CBO_quarterly!$B$1:$XT$1,0))</f>
        <v>16269</v>
      </c>
      <c r="GB19">
        <f>INDEX(CBO_quarterly!$B:$XT,MATCH(Calculations_forecast!GB$9,CBO_quarterly!$B:$B,0),MATCH(Calculations_forecast!$B19,CBO_quarterly!$B$1:$XT$1,0))</f>
        <v>16374.2</v>
      </c>
      <c r="GC19">
        <f>INDEX(CBO_quarterly!$B:$XT,MATCH(Calculations_forecast!GC$9,CBO_quarterly!$B:$B,0),MATCH(Calculations_forecast!$B19,CBO_quarterly!$B$1:$XT$1,0))</f>
        <v>16454.900000000001</v>
      </c>
      <c r="GD19">
        <f>INDEX(CBO_quarterly!$B:$XT,MATCH(Calculations_forecast!GD$9,CBO_quarterly!$B:$B,0),MATCH(Calculations_forecast!$B19,CBO_quarterly!$B$1:$XT$1,0))</f>
        <v>16490.7</v>
      </c>
      <c r="GE19">
        <f>INDEX(CBO_quarterly!$B:$XT,MATCH(Calculations_forecast!GE$9,CBO_quarterly!$B:$B,0),MATCH(Calculations_forecast!$B19,CBO_quarterly!$B$1:$XT$1,0))</f>
        <v>16571.599999999999</v>
      </c>
      <c r="GF19">
        <f>INDEX(CBO_quarterly!$B:$XT,MATCH(Calculations_forecast!GF$9,CBO_quarterly!$B:$B,0),MATCH(Calculations_forecast!$B19,CBO_quarterly!$B$1:$XT$1,0))</f>
        <v>16663.5</v>
      </c>
      <c r="GG19">
        <f>INDEX(CBO_quarterly!$B:$XT,MATCH(Calculations_forecast!GG$9,CBO_quarterly!$B:$B,0),MATCH(Calculations_forecast!$B19,CBO_quarterly!$B$1:$XT$1,0))</f>
        <v>16778.099999999999</v>
      </c>
      <c r="GH19">
        <f>INDEX(CBO_quarterly!$B:$XT,MATCH(Calculations_forecast!GH$9,CBO_quarterly!$B:$B,0),MATCH(Calculations_forecast!$B19,CBO_quarterly!$B$1:$XT$1,0))</f>
        <v>16851.400000000001</v>
      </c>
      <c r="GI19">
        <f>INDEX(CBO_quarterly!$B:$XT,MATCH(Calculations_forecast!GI$9,CBO_quarterly!$B:$B,0),MATCH(Calculations_forecast!$B19,CBO_quarterly!$B$1:$XT$1,0))</f>
        <v>16903.2</v>
      </c>
      <c r="GJ19">
        <f>INDEX(CBO_quarterly!$B:$XT,MATCH(Calculations_forecast!GJ$9,CBO_quarterly!$B:$B,0),MATCH(Calculations_forecast!$B19,CBO_quarterly!$B$1:$XT$1,0))</f>
        <v>17031.099999999999</v>
      </c>
      <c r="GK19">
        <f>INDEX(CBO_quarterly!$B:$XT,MATCH(Calculations_forecast!GK$9,CBO_quarterly!$B:$B,0),MATCH(Calculations_forecast!$B19,CBO_quarterly!$B$1:$XT$1,0))</f>
        <v>17163.900000000001</v>
      </c>
      <c r="GL19">
        <f>INDEX(CBO_quarterly!$B:$XT,MATCH(Calculations_forecast!GL$9,CBO_quarterly!$B:$B,0),MATCH(Calculations_forecast!$B19,CBO_quarterly!$B$1:$XT$1,0))</f>
        <v>17272.5</v>
      </c>
      <c r="GM19">
        <f>INDEX(CBO_quarterly!$B:$XT,MATCH(Calculations_forecast!GM$9,CBO_quarterly!$B:$B,0),MATCH(Calculations_forecast!$B19,CBO_quarterly!$B$1:$XT$1,0))</f>
        <v>17380.400000000001</v>
      </c>
      <c r="GN19">
        <f>INDEX(CBO_quarterly!$B:$XT,MATCH(Calculations_forecast!GN$9,CBO_quarterly!$B:$B,0),MATCH(Calculations_forecast!$B19,CBO_quarterly!$B$1:$XT$1,0))</f>
        <v>17532.400000000001</v>
      </c>
      <c r="GO19">
        <f>INDEX(CBO_quarterly!$B:$XT,MATCH(Calculations_forecast!GO$9,CBO_quarterly!$B:$B,0),MATCH(Calculations_forecast!$B19,CBO_quarterly!$B$1:$XT$1,0))</f>
        <v>17695.599999999999</v>
      </c>
      <c r="GP19">
        <f>INDEX(CBO_quarterly!$B:$XT,MATCH(Calculations_forecast!GP$9,CBO_quarterly!$B:$B,0),MATCH(Calculations_forecast!$B19,CBO_quarterly!$B$1:$XT$1,0))</f>
        <v>17845.099999999999</v>
      </c>
      <c r="GQ19">
        <f>INDEX(CBO_quarterly!$B:$XT,MATCH(Calculations_forecast!GQ$9,CBO_quarterly!$B:$B,0),MATCH(Calculations_forecast!$B19,CBO_quarterly!$B$1:$XT$1,0))</f>
        <v>17962.5</v>
      </c>
      <c r="GR19">
        <f>INDEX(CBO_quarterly!$B:$XT,MATCH(Calculations_forecast!GR$9,CBO_quarterly!$B:$B,0),MATCH(Calculations_forecast!$B19,CBO_quarterly!$B$1:$XT$1,0))</f>
        <v>18071.8</v>
      </c>
      <c r="GS19">
        <f>INDEX(CBO_quarterly!$B:$XT,MATCH(Calculations_forecast!GS$9,CBO_quarterly!$B:$B,0),MATCH(Calculations_forecast!$B19,CBO_quarterly!$B$1:$XT$1,0))</f>
        <v>18172.3</v>
      </c>
      <c r="GT19">
        <f>INDEX(CBO_quarterly!$B:$XT,MATCH(Calculations_forecast!GT$9,CBO_quarterly!$B:$B,0),MATCH(Calculations_forecast!$B19,CBO_quarterly!$B$1:$XT$1,0))</f>
        <v>18264.599999999999</v>
      </c>
      <c r="GU19">
        <f>INDEX(CBO_quarterly!$B:$XT,MATCH(Calculations_forecast!GU$9,CBO_quarterly!$B:$B,0),MATCH(Calculations_forecast!$B19,CBO_quarterly!$B$1:$XT$1,0))</f>
        <v>18354.3</v>
      </c>
      <c r="GV19">
        <f>INDEX(CBO_quarterly!$B:$XT,MATCH(Calculations_forecast!GV$9,CBO_quarterly!$B:$B,0),MATCH(Calculations_forecast!$B19,CBO_quarterly!$B$1:$XT$1,0))</f>
        <v>18435.3</v>
      </c>
      <c r="GW19" s="81">
        <f>INDEX(CBO_quarterly!$B:$XT,MATCH(Calculations_forecast!GW$9,CBO_quarterly!$B:$B,0),MATCH(Calculations_forecast!$B19,CBO_quarterly!$B$1:$XT$1,0))</f>
        <v>18512</v>
      </c>
      <c r="GX19" s="81">
        <f>INDEX(CBO_quarterly!$B:$XT,MATCH(Calculations_forecast!GX$9,CBO_quarterly!$B:$B,0),MATCH(Calculations_forecast!$B19,CBO_quarterly!$B$1:$XT$1,0))</f>
        <v>18584.5</v>
      </c>
      <c r="GY19" s="81">
        <f>INDEX(CBO_quarterly!$B:$XT,MATCH(Calculations_forecast!GY$9,CBO_quarterly!$B:$B,0),MATCH(Calculations_forecast!$B19,CBO_quarterly!$B$1:$XT$1,0))</f>
        <v>18653.3</v>
      </c>
      <c r="GZ19" s="81">
        <f>INDEX(CBO_quarterly!$B:$XT,MATCH(Calculations_forecast!GZ$9,CBO_quarterly!$B:$B,0),MATCH(Calculations_forecast!$B19,CBO_quarterly!$B$1:$XT$1,0))</f>
        <v>18720.400000000001</v>
      </c>
      <c r="HA19" s="81">
        <f>INDEX(CBO_quarterly!$B:$XT,MATCH(Calculations_forecast!HA$9,CBO_quarterly!$B:$B,0),MATCH(Calculations_forecast!$B19,CBO_quarterly!$B$1:$XT$1,0))</f>
        <v>18787.099999999999</v>
      </c>
      <c r="HB19" s="81">
        <f>INDEX(CBO_quarterly!$B:$XT,MATCH(Calculations_forecast!HB$9,CBO_quarterly!$B:$B,0),MATCH(Calculations_forecast!$B19,CBO_quarterly!$B$1:$XT$1,0))</f>
        <v>18855.3</v>
      </c>
      <c r="HC19" s="81">
        <f>INDEX(CBO_quarterly!$B:$XT,MATCH(Calculations_forecast!HC$9,CBO_quarterly!$B:$B,0),MATCH(Calculations_forecast!$B19,CBO_quarterly!$B$1:$XT$1,0))</f>
        <v>18926.900000000001</v>
      </c>
      <c r="HD19" s="81">
        <f>INDEX(CBO_quarterly!$B:$XT,MATCH(Calculations_forecast!HD$9,CBO_quarterly!$B:$B,0),MATCH(Calculations_forecast!$B19,CBO_quarterly!$B$1:$XT$1,0))</f>
        <v>19001.8</v>
      </c>
      <c r="HE19" s="81">
        <f>INDEX(CBO_quarterly!$B:$XT,MATCH(Calculations_forecast!HE$9,CBO_quarterly!$B:$B,0),MATCH(Calculations_forecast!$B19,CBO_quarterly!$B$1:$XT$1,0))</f>
        <v>19076.7</v>
      </c>
      <c r="HF19" s="81">
        <f>INDEX(CBO_quarterly!$B:$XT,MATCH(Calculations_forecast!HF$9,CBO_quarterly!$B:$B,0),MATCH(Calculations_forecast!$B19,CBO_quarterly!$B$1:$XT$1,0))</f>
        <v>19153.599999999999</v>
      </c>
      <c r="HG19" s="81">
        <f>INDEX(CBO_quarterly!$B:$XT,MATCH(Calculations_forecast!HG$9,CBO_quarterly!$B:$B,0),MATCH(Calculations_forecast!$B19,CBO_quarterly!$B$1:$XT$1,0))</f>
        <v>19228.2</v>
      </c>
      <c r="HH19" s="81">
        <f>INDEX(CBO_quarterly!$B:$XT,MATCH(Calculations_forecast!HH$9,CBO_quarterly!$B:$B,0),MATCH(Calculations_forecast!$B19,CBO_quarterly!$B$1:$XT$1,0))</f>
        <v>19305.599999999999</v>
      </c>
      <c r="HI19" s="81">
        <f>INDEX(CBO_quarterly!$B:$XT,MATCH(Calculations_forecast!HI$9,CBO_quarterly!$B:$B,0),MATCH(Calculations_forecast!$B19,CBO_quarterly!$B$1:$XT$1,0))</f>
        <v>19387.099999999999</v>
      </c>
      <c r="HJ19" s="81">
        <f>INDEX(CBO_quarterly!$B:$XT,MATCH(Calculations_forecast!HJ$9,CBO_quarterly!$B:$B,0),MATCH(Calculations_forecast!$B19,CBO_quarterly!$B$1:$XT$1,0))</f>
        <v>19468.400000000001</v>
      </c>
      <c r="HK19" s="81">
        <f>INDEX(CBO_quarterly!$B:$XT,MATCH(Calculations_forecast!HK$9,CBO_quarterly!$B:$B,0),MATCH(Calculations_forecast!$B19,CBO_quarterly!$B$1:$XT$1,0))</f>
        <v>19550.2</v>
      </c>
      <c r="HL19" s="81">
        <f>INDEX(CBO_quarterly!$B:$XT,MATCH(Calculations_forecast!HL$9,CBO_quarterly!$B:$B,0),MATCH(Calculations_forecast!$B19,CBO_quarterly!$B$1:$XT$1,0))</f>
        <v>19633.099999999999</v>
      </c>
      <c r="HM19" s="81">
        <f>INDEX(CBO_quarterly!$B:$XT,MATCH(Calculations_forecast!HM$9,CBO_quarterly!$B:$B,0),MATCH(Calculations_forecast!$B19,CBO_quarterly!$B$1:$XT$1,0))</f>
        <v>19721</v>
      </c>
      <c r="HN19" s="81">
        <f>INDEX(CBO_quarterly!$B:$XT,MATCH(Calculations_forecast!HN$9,CBO_quarterly!$B:$B,0),MATCH(Calculations_forecast!$B19,CBO_quarterly!$B$1:$XT$1,0))</f>
        <v>19811</v>
      </c>
      <c r="HO19" s="81">
        <f>INDEX(CBO_quarterly!$B:$XT,MATCH(Calculations_forecast!HO$9,CBO_quarterly!$B:$B,0),MATCH(Calculations_forecast!$B19,CBO_quarterly!$B$1:$XT$1,0))</f>
        <v>19900.2</v>
      </c>
      <c r="HP19" s="81">
        <f>INDEX(CBO_quarterly!$B:$XT,MATCH(Calculations_forecast!HP$9,CBO_quarterly!$B:$B,0),MATCH(Calculations_forecast!$B19,CBO_quarterly!$B$1:$XT$1,0))</f>
        <v>19988.599999999999</v>
      </c>
      <c r="HQ19" s="81">
        <f>INDEX(CBO_quarterly!$B:$XT,MATCH(Calculations_forecast!HQ$9,CBO_quarterly!$B:$B,0),MATCH(Calculations_forecast!$B19,CBO_quarterly!$B$1:$XT$1,0))</f>
        <v>20071.599999999999</v>
      </c>
      <c r="HR19" s="81">
        <f>INDEX(CBO_quarterly!$B:$XT,MATCH(Calculations_forecast!HR$9,CBO_quarterly!$B:$B,0),MATCH(Calculations_forecast!$B19,CBO_quarterly!$B$1:$XT$1,0))</f>
        <v>20153.099999999999</v>
      </c>
      <c r="HS19" s="81">
        <f>INDEX(CBO_quarterly!$B:$XT,MATCH(Calculations_forecast!HS$9,CBO_quarterly!$B:$B,0),MATCH(Calculations_forecast!$B19,CBO_quarterly!$B$1:$XT$1,0))</f>
        <v>20234.3</v>
      </c>
      <c r="HT19" s="81">
        <f>INDEX(CBO_quarterly!$B:$XT,MATCH(Calculations_forecast!HT$9,CBO_quarterly!$B:$B,0),MATCH(Calculations_forecast!$B19,CBO_quarterly!$B$1:$XT$1,0))</f>
        <v>20316.599999999999</v>
      </c>
      <c r="HU19" s="81">
        <f>INDEX(CBO_quarterly!$B:$XT,MATCH(Calculations_forecast!HU$9,CBO_quarterly!$B:$B,0),MATCH(Calculations_forecast!$B19,CBO_quarterly!$B$1:$XT$1,0))</f>
        <v>20401.8</v>
      </c>
      <c r="HV19" s="81">
        <f>INDEX(CBO_quarterly!$B:$XT,MATCH(Calculations_forecast!HV$9,CBO_quarterly!$B:$B,0),MATCH(Calculations_forecast!$B19,CBO_quarterly!$B$1:$XT$1,0))</f>
        <v>20491.400000000001</v>
      </c>
      <c r="HW19" s="81">
        <f>INDEX(CBO_quarterly!$B:$XT,MATCH(Calculations_forecast!HW$9,CBO_quarterly!$B:$B,0),MATCH(Calculations_forecast!$B19,CBO_quarterly!$B$1:$XT$1,0))</f>
        <v>20584.599999999999</v>
      </c>
      <c r="HX19" s="81">
        <f>INDEX(CBO_quarterly!$B:$XT,MATCH(Calculations_forecast!HX$9,CBO_quarterly!$B:$B,0),MATCH(Calculations_forecast!$B19,CBO_quarterly!$B$1:$XT$1,0))</f>
        <v>20680.7</v>
      </c>
      <c r="HY19" s="81">
        <f>INDEX(CBO_quarterly!$B:$XT,MATCH(Calculations_forecast!HY$9,CBO_quarterly!$B:$B,0),MATCH(Calculations_forecast!$B19,CBO_quarterly!$B$1:$XT$1,0))</f>
        <v>20776.7</v>
      </c>
      <c r="HZ19" s="81">
        <f>INDEX(CBO_quarterly!$B:$XT,MATCH(Calculations_forecast!HZ$9,CBO_quarterly!$B:$B,0),MATCH(Calculations_forecast!$B19,CBO_quarterly!$B$1:$XT$1,0))</f>
        <v>20871.3</v>
      </c>
      <c r="IA19" s="81">
        <f>INDEX(CBO_quarterly!$B:$XT,MATCH(Calculations_forecast!IA$9,CBO_quarterly!$B:$B,0),MATCH(Calculations_forecast!$B19,CBO_quarterly!$B$1:$XT$1,0))</f>
        <v>20962.599999999999</v>
      </c>
      <c r="IB19" s="81">
        <f>INDEX(CBO_quarterly!$B:$XT,MATCH(Calculations_forecast!IB$9,CBO_quarterly!$B:$B,0),MATCH(Calculations_forecast!$B19,CBO_quarterly!$B$1:$XT$1,0))</f>
        <v>21054.7</v>
      </c>
      <c r="IC19" s="81">
        <f>INDEX(CBO_quarterly!$B:$XT,MATCH(Calculations_forecast!IC$9,CBO_quarterly!$B:$B,0),MATCH(Calculations_forecast!$B19,CBO_quarterly!$B$1:$XT$1,0))</f>
        <v>21147.4</v>
      </c>
      <c r="ID19" s="81">
        <f>INDEX(CBO_quarterly!$B:$XT,MATCH(Calculations_forecast!ID$9,CBO_quarterly!$B:$B,0),MATCH(Calculations_forecast!$B19,CBO_quarterly!$B$1:$XT$1,0))</f>
        <v>21240.5</v>
      </c>
    </row>
    <row r="20" spans="1:238">
      <c r="A20" s="7" t="s">
        <v>195</v>
      </c>
      <c r="B20" s="8" t="s">
        <v>193</v>
      </c>
      <c r="C20">
        <f>INDEX(CBO_quarterly!$B:$XT,MATCH(Calculations_forecast!C$9,CBO_quarterly!$B:$B,0),MATCH(Calculations_forecast!$B20,CBO_quarterly!$B$1:$XT$1,0))</f>
        <v>1058.9000000000001</v>
      </c>
      <c r="D20">
        <f>INDEX(CBO_quarterly!$B:$XT,MATCH(Calculations_forecast!D$9,CBO_quarterly!$B:$B,0),MATCH(Calculations_forecast!$B20,CBO_quarterly!$B$1:$XT$1,0))</f>
        <v>1082.8</v>
      </c>
      <c r="E20">
        <f>INDEX(CBO_quarterly!$B:$XT,MATCH(Calculations_forecast!E$9,CBO_quarterly!$B:$B,0),MATCH(Calculations_forecast!$B20,CBO_quarterly!$B$1:$XT$1,0))</f>
        <v>1099.9000000000001</v>
      </c>
      <c r="F20">
        <f>INDEX(CBO_quarterly!$B:$XT,MATCH(Calculations_forecast!F$9,CBO_quarterly!$B:$B,0),MATCH(Calculations_forecast!$B20,CBO_quarterly!$B$1:$XT$1,0))</f>
        <v>1122.5</v>
      </c>
      <c r="G20">
        <f>INDEX(CBO_quarterly!$B:$XT,MATCH(Calculations_forecast!G$9,CBO_quarterly!$B:$B,0),MATCH(Calculations_forecast!$B20,CBO_quarterly!$B$1:$XT$1,0))</f>
        <v>1148.0999999999999</v>
      </c>
      <c r="H20">
        <f>INDEX(CBO_quarterly!$B:$XT,MATCH(Calculations_forecast!H$9,CBO_quarterly!$B:$B,0),MATCH(Calculations_forecast!$B20,CBO_quarterly!$B$1:$XT$1,0))</f>
        <v>1172.3</v>
      </c>
      <c r="I20">
        <f>INDEX(CBO_quarterly!$B:$XT,MATCH(Calculations_forecast!I$9,CBO_quarterly!$B:$B,0),MATCH(Calculations_forecast!$B20,CBO_quarterly!$B$1:$XT$1,0))</f>
        <v>1193</v>
      </c>
      <c r="J20">
        <f>INDEX(CBO_quarterly!$B:$XT,MATCH(Calculations_forecast!J$9,CBO_quarterly!$B:$B,0),MATCH(Calculations_forecast!$B20,CBO_quarterly!$B$1:$XT$1,0))</f>
        <v>1211.8</v>
      </c>
      <c r="K20">
        <f>INDEX(CBO_quarterly!$B:$XT,MATCH(Calculations_forecast!K$9,CBO_quarterly!$B:$B,0),MATCH(Calculations_forecast!$B20,CBO_quarterly!$B$1:$XT$1,0))</f>
        <v>1241.0999999999999</v>
      </c>
      <c r="L20">
        <f>INDEX(CBO_quarterly!$B:$XT,MATCH(Calculations_forecast!L$9,CBO_quarterly!$B:$B,0),MATCH(Calculations_forecast!$B20,CBO_quarterly!$B$1:$XT$1,0))</f>
        <v>1257.9000000000001</v>
      </c>
      <c r="M20">
        <f>INDEX(CBO_quarterly!$B:$XT,MATCH(Calculations_forecast!M$9,CBO_quarterly!$B:$B,0),MATCH(Calculations_forecast!$B20,CBO_quarterly!$B$1:$XT$1,0))</f>
        <v>1278.5999999999999</v>
      </c>
      <c r="N20">
        <f>INDEX(CBO_quarterly!$B:$XT,MATCH(Calculations_forecast!N$9,CBO_quarterly!$B:$B,0),MATCH(Calculations_forecast!$B20,CBO_quarterly!$B$1:$XT$1,0))</f>
        <v>1302.9000000000001</v>
      </c>
      <c r="O20">
        <f>INDEX(CBO_quarterly!$B:$XT,MATCH(Calculations_forecast!O$9,CBO_quarterly!$B:$B,0),MATCH(Calculations_forecast!$B20,CBO_quarterly!$B$1:$XT$1,0))</f>
        <v>1329.8</v>
      </c>
      <c r="P20">
        <f>INDEX(CBO_quarterly!$B:$XT,MATCH(Calculations_forecast!P$9,CBO_quarterly!$B:$B,0),MATCH(Calculations_forecast!$B20,CBO_quarterly!$B$1:$XT$1,0))</f>
        <v>1362.4</v>
      </c>
      <c r="Q20">
        <f>INDEX(CBO_quarterly!$B:$XT,MATCH(Calculations_forecast!Q$9,CBO_quarterly!$B:$B,0),MATCH(Calculations_forecast!$B20,CBO_quarterly!$B$1:$XT$1,0))</f>
        <v>1399.4</v>
      </c>
      <c r="R20">
        <f>INDEX(CBO_quarterly!$B:$XT,MATCH(Calculations_forecast!R$9,CBO_quarterly!$B:$B,0),MATCH(Calculations_forecast!$B20,CBO_quarterly!$B$1:$XT$1,0))</f>
        <v>1435.7</v>
      </c>
      <c r="S20">
        <f>INDEX(CBO_quarterly!$B:$XT,MATCH(Calculations_forecast!S$9,CBO_quarterly!$B:$B,0),MATCH(Calculations_forecast!$B20,CBO_quarterly!$B$1:$XT$1,0))</f>
        <v>1478.2</v>
      </c>
      <c r="T20">
        <f>INDEX(CBO_quarterly!$B:$XT,MATCH(Calculations_forecast!T$9,CBO_quarterly!$B:$B,0),MATCH(Calculations_forecast!$B20,CBO_quarterly!$B$1:$XT$1,0))</f>
        <v>1525.3</v>
      </c>
      <c r="U20">
        <f>INDEX(CBO_quarterly!$B:$XT,MATCH(Calculations_forecast!U$9,CBO_quarterly!$B:$B,0),MATCH(Calculations_forecast!$B20,CBO_quarterly!$B$1:$XT$1,0))</f>
        <v>1586.6</v>
      </c>
      <c r="V20">
        <f>INDEX(CBO_quarterly!$B:$XT,MATCH(Calculations_forecast!V$9,CBO_quarterly!$B:$B,0),MATCH(Calculations_forecast!$B20,CBO_quarterly!$B$1:$XT$1,0))</f>
        <v>1650</v>
      </c>
      <c r="W20">
        <f>INDEX(CBO_quarterly!$B:$XT,MATCH(Calculations_forecast!W$9,CBO_quarterly!$B:$B,0),MATCH(Calculations_forecast!$B20,CBO_quarterly!$B$1:$XT$1,0))</f>
        <v>1702.6</v>
      </c>
      <c r="X20">
        <f>INDEX(CBO_quarterly!$B:$XT,MATCH(Calculations_forecast!X$9,CBO_quarterly!$B:$B,0),MATCH(Calculations_forecast!$B20,CBO_quarterly!$B$1:$XT$1,0))</f>
        <v>1742.5</v>
      </c>
      <c r="Y20">
        <f>INDEX(CBO_quarterly!$B:$XT,MATCH(Calculations_forecast!Y$9,CBO_quarterly!$B:$B,0),MATCH(Calculations_forecast!$B20,CBO_quarterly!$B$1:$XT$1,0))</f>
        <v>1788.5</v>
      </c>
      <c r="Z20">
        <f>INDEX(CBO_quarterly!$B:$XT,MATCH(Calculations_forecast!Z$9,CBO_quarterly!$B:$B,0),MATCH(Calculations_forecast!$B20,CBO_quarterly!$B$1:$XT$1,0))</f>
        <v>1833.4</v>
      </c>
      <c r="AA20">
        <f>INDEX(CBO_quarterly!$B:$XT,MATCH(Calculations_forecast!AA$9,CBO_quarterly!$B:$B,0),MATCH(Calculations_forecast!$B20,CBO_quarterly!$B$1:$XT$1,0))</f>
        <v>1868</v>
      </c>
      <c r="AB20">
        <f>INDEX(CBO_quarterly!$B:$XT,MATCH(Calculations_forecast!AB$9,CBO_quarterly!$B:$B,0),MATCH(Calculations_forecast!$B20,CBO_quarterly!$B$1:$XT$1,0))</f>
        <v>1901.5</v>
      </c>
      <c r="AC20">
        <f>INDEX(CBO_quarterly!$B:$XT,MATCH(Calculations_forecast!AC$9,CBO_quarterly!$B:$B,0),MATCH(Calculations_forecast!$B20,CBO_quarterly!$B$1:$XT$1,0))</f>
        <v>1940.9</v>
      </c>
      <c r="AD20">
        <f>INDEX(CBO_quarterly!$B:$XT,MATCH(Calculations_forecast!AD$9,CBO_quarterly!$B:$B,0),MATCH(Calculations_forecast!$B20,CBO_quarterly!$B$1:$XT$1,0))</f>
        <v>1989</v>
      </c>
      <c r="AE20">
        <f>INDEX(CBO_quarterly!$B:$XT,MATCH(Calculations_forecast!AE$9,CBO_quarterly!$B:$B,0),MATCH(Calculations_forecast!$B20,CBO_quarterly!$B$1:$XT$1,0))</f>
        <v>2037.3</v>
      </c>
      <c r="AF20">
        <f>INDEX(CBO_quarterly!$B:$XT,MATCH(Calculations_forecast!AF$9,CBO_quarterly!$B:$B,0),MATCH(Calculations_forecast!$B20,CBO_quarterly!$B$1:$XT$1,0))</f>
        <v>2086.3000000000002</v>
      </c>
      <c r="AG20">
        <f>INDEX(CBO_quarterly!$B:$XT,MATCH(Calculations_forecast!AG$9,CBO_quarterly!$B:$B,0),MATCH(Calculations_forecast!$B20,CBO_quarterly!$B$1:$XT$1,0))</f>
        <v>2132.8000000000002</v>
      </c>
      <c r="AH20">
        <f>INDEX(CBO_quarterly!$B:$XT,MATCH(Calculations_forecast!AH$9,CBO_quarterly!$B:$B,0),MATCH(Calculations_forecast!$B20,CBO_quarterly!$B$1:$XT$1,0))</f>
        <v>2187</v>
      </c>
      <c r="AI20">
        <f>INDEX(CBO_quarterly!$B:$XT,MATCH(Calculations_forecast!AI$9,CBO_quarterly!$B:$B,0),MATCH(Calculations_forecast!$B20,CBO_quarterly!$B$1:$XT$1,0))</f>
        <v>2242.6</v>
      </c>
      <c r="AJ20">
        <f>INDEX(CBO_quarterly!$B:$XT,MATCH(Calculations_forecast!AJ$9,CBO_quarterly!$B:$B,0),MATCH(Calculations_forecast!$B20,CBO_quarterly!$B$1:$XT$1,0))</f>
        <v>2305.8000000000002</v>
      </c>
      <c r="AK20">
        <f>INDEX(CBO_quarterly!$B:$XT,MATCH(Calculations_forecast!AK$9,CBO_quarterly!$B:$B,0),MATCH(Calculations_forecast!$B20,CBO_quarterly!$B$1:$XT$1,0))</f>
        <v>2366.8000000000002</v>
      </c>
      <c r="AL20">
        <f>INDEX(CBO_quarterly!$B:$XT,MATCH(Calculations_forecast!AL$9,CBO_quarterly!$B:$B,0),MATCH(Calculations_forecast!$B20,CBO_quarterly!$B$1:$XT$1,0))</f>
        <v>2436.1999999999998</v>
      </c>
      <c r="AM20">
        <f>INDEX(CBO_quarterly!$B:$XT,MATCH(Calculations_forecast!AM$9,CBO_quarterly!$B:$B,0),MATCH(Calculations_forecast!$B20,CBO_quarterly!$B$1:$XT$1,0))</f>
        <v>2502.1999999999998</v>
      </c>
      <c r="AN20">
        <f>INDEX(CBO_quarterly!$B:$XT,MATCH(Calculations_forecast!AN$9,CBO_quarterly!$B:$B,0),MATCH(Calculations_forecast!$B20,CBO_quarterly!$B$1:$XT$1,0))</f>
        <v>2583.1</v>
      </c>
      <c r="AO20">
        <f>INDEX(CBO_quarterly!$B:$XT,MATCH(Calculations_forecast!AO$9,CBO_quarterly!$B:$B,0),MATCH(Calculations_forecast!$B20,CBO_quarterly!$B$1:$XT$1,0))</f>
        <v>2656.6</v>
      </c>
      <c r="AP20">
        <f>INDEX(CBO_quarterly!$B:$XT,MATCH(Calculations_forecast!AP$9,CBO_quarterly!$B:$B,0),MATCH(Calculations_forecast!$B20,CBO_quarterly!$B$1:$XT$1,0))</f>
        <v>2728.9</v>
      </c>
      <c r="AQ20">
        <f>INDEX(CBO_quarterly!$B:$XT,MATCH(Calculations_forecast!AQ$9,CBO_quarterly!$B:$B,0),MATCH(Calculations_forecast!$B20,CBO_quarterly!$B$1:$XT$1,0))</f>
        <v>2806.7</v>
      </c>
      <c r="AR20">
        <f>INDEX(CBO_quarterly!$B:$XT,MATCH(Calculations_forecast!AR$9,CBO_quarterly!$B:$B,0),MATCH(Calculations_forecast!$B20,CBO_quarterly!$B$1:$XT$1,0))</f>
        <v>2884.5</v>
      </c>
      <c r="AS20">
        <f>INDEX(CBO_quarterly!$B:$XT,MATCH(Calculations_forecast!AS$9,CBO_quarterly!$B:$B,0),MATCH(Calculations_forecast!$B20,CBO_quarterly!$B$1:$XT$1,0))</f>
        <v>2966.8</v>
      </c>
      <c r="AT20">
        <f>INDEX(CBO_quarterly!$B:$XT,MATCH(Calculations_forecast!AT$9,CBO_quarterly!$B:$B,0),MATCH(Calculations_forecast!$B20,CBO_quarterly!$B$1:$XT$1,0))</f>
        <v>3066.4</v>
      </c>
      <c r="AU20">
        <f>INDEX(CBO_quarterly!$B:$XT,MATCH(Calculations_forecast!AU$9,CBO_quarterly!$B:$B,0),MATCH(Calculations_forecast!$B20,CBO_quarterly!$B$1:$XT$1,0))</f>
        <v>3162.8</v>
      </c>
      <c r="AV20">
        <f>INDEX(CBO_quarterly!$B:$XT,MATCH(Calculations_forecast!AV$9,CBO_quarterly!$B:$B,0),MATCH(Calculations_forecast!$B20,CBO_quarterly!$B$1:$XT$1,0))</f>
        <v>3238.3</v>
      </c>
      <c r="AW20">
        <f>INDEX(CBO_quarterly!$B:$XT,MATCH(Calculations_forecast!AW$9,CBO_quarterly!$B:$B,0),MATCH(Calculations_forecast!$B20,CBO_quarterly!$B$1:$XT$1,0))</f>
        <v>3319.7</v>
      </c>
      <c r="AX20">
        <f>INDEX(CBO_quarterly!$B:$XT,MATCH(Calculations_forecast!AX$9,CBO_quarterly!$B:$B,0),MATCH(Calculations_forecast!$B20,CBO_quarterly!$B$1:$XT$1,0))</f>
        <v>3402.2</v>
      </c>
      <c r="AY20">
        <f>INDEX(CBO_quarterly!$B:$XT,MATCH(Calculations_forecast!AY$9,CBO_quarterly!$B:$B,0),MATCH(Calculations_forecast!$B20,CBO_quarterly!$B$1:$XT$1,0))</f>
        <v>3473.8</v>
      </c>
      <c r="AZ20">
        <f>INDEX(CBO_quarterly!$B:$XT,MATCH(Calculations_forecast!AZ$9,CBO_quarterly!$B:$B,0),MATCH(Calculations_forecast!$B20,CBO_quarterly!$B$1:$XT$1,0))</f>
        <v>3543.5</v>
      </c>
      <c r="BA20">
        <f>INDEX(CBO_quarterly!$B:$XT,MATCH(Calculations_forecast!BA$9,CBO_quarterly!$B:$B,0),MATCH(Calculations_forecast!$B20,CBO_quarterly!$B$1:$XT$1,0))</f>
        <v>3621.4</v>
      </c>
      <c r="BB20">
        <f>INDEX(CBO_quarterly!$B:$XT,MATCH(Calculations_forecast!BB$9,CBO_quarterly!$B:$B,0),MATCH(Calculations_forecast!$B20,CBO_quarterly!$B$1:$XT$1,0))</f>
        <v>3689.4</v>
      </c>
      <c r="BC20">
        <f>INDEX(CBO_quarterly!$B:$XT,MATCH(Calculations_forecast!BC$9,CBO_quarterly!$B:$B,0),MATCH(Calculations_forecast!$B20,CBO_quarterly!$B$1:$XT$1,0))</f>
        <v>3748.6</v>
      </c>
      <c r="BD20">
        <f>INDEX(CBO_quarterly!$B:$XT,MATCH(Calculations_forecast!BD$9,CBO_quarterly!$B:$B,0),MATCH(Calculations_forecast!$B20,CBO_quarterly!$B$1:$XT$1,0))</f>
        <v>3802.3</v>
      </c>
      <c r="BE20">
        <f>INDEX(CBO_quarterly!$B:$XT,MATCH(Calculations_forecast!BE$9,CBO_quarterly!$B:$B,0),MATCH(Calculations_forecast!$B20,CBO_quarterly!$B$1:$XT$1,0))</f>
        <v>3871.5</v>
      </c>
      <c r="BF20">
        <f>INDEX(CBO_quarterly!$B:$XT,MATCH(Calculations_forecast!BF$9,CBO_quarterly!$B:$B,0),MATCH(Calculations_forecast!$B20,CBO_quarterly!$B$1:$XT$1,0))</f>
        <v>3930</v>
      </c>
      <c r="BG20">
        <f>INDEX(CBO_quarterly!$B:$XT,MATCH(Calculations_forecast!BG$9,CBO_quarterly!$B:$B,0),MATCH(Calculations_forecast!$B20,CBO_quarterly!$B$1:$XT$1,0))</f>
        <v>4003.4</v>
      </c>
      <c r="BH20">
        <f>INDEX(CBO_quarterly!$B:$XT,MATCH(Calculations_forecast!BH$9,CBO_quarterly!$B:$B,0),MATCH(Calculations_forecast!$B20,CBO_quarterly!$B$1:$XT$1,0))</f>
        <v>4073.2</v>
      </c>
      <c r="BI20">
        <f>INDEX(CBO_quarterly!$B:$XT,MATCH(Calculations_forecast!BI$9,CBO_quarterly!$B:$B,0),MATCH(Calculations_forecast!$B20,CBO_quarterly!$B$1:$XT$1,0))</f>
        <v>4142.6000000000004</v>
      </c>
      <c r="BJ20">
        <f>INDEX(CBO_quarterly!$B:$XT,MATCH(Calculations_forecast!BJ$9,CBO_quarterly!$B:$B,0),MATCH(Calculations_forecast!$B20,CBO_quarterly!$B$1:$XT$1,0))</f>
        <v>4205.2</v>
      </c>
      <c r="BK20">
        <f>INDEX(CBO_quarterly!$B:$XT,MATCH(Calculations_forecast!BK$9,CBO_quarterly!$B:$B,0),MATCH(Calculations_forecast!$B20,CBO_quarterly!$B$1:$XT$1,0))</f>
        <v>4293.3</v>
      </c>
      <c r="BL20">
        <f>INDEX(CBO_quarterly!$B:$XT,MATCH(Calculations_forecast!BL$9,CBO_quarterly!$B:$B,0),MATCH(Calculations_forecast!$B20,CBO_quarterly!$B$1:$XT$1,0))</f>
        <v>4356.8</v>
      </c>
      <c r="BM20">
        <f>INDEX(CBO_quarterly!$B:$XT,MATCH(Calculations_forecast!BM$9,CBO_quarterly!$B:$B,0),MATCH(Calculations_forecast!$B20,CBO_quarterly!$B$1:$XT$1,0))</f>
        <v>4424.6000000000004</v>
      </c>
      <c r="BN20">
        <f>INDEX(CBO_quarterly!$B:$XT,MATCH(Calculations_forecast!BN$9,CBO_quarterly!$B:$B,0),MATCH(Calculations_forecast!$B20,CBO_quarterly!$B$1:$XT$1,0))</f>
        <v>4488.6000000000004</v>
      </c>
      <c r="BO20">
        <f>INDEX(CBO_quarterly!$B:$XT,MATCH(Calculations_forecast!BO$9,CBO_quarterly!$B:$B,0),MATCH(Calculations_forecast!$B20,CBO_quarterly!$B$1:$XT$1,0))</f>
        <v>4550.3</v>
      </c>
      <c r="BP20">
        <f>INDEX(CBO_quarterly!$B:$XT,MATCH(Calculations_forecast!BP$9,CBO_quarterly!$B:$B,0),MATCH(Calculations_forecast!$B20,CBO_quarterly!$B$1:$XT$1,0))</f>
        <v>4607.3999999999996</v>
      </c>
      <c r="BQ20">
        <f>INDEX(CBO_quarterly!$B:$XT,MATCH(Calculations_forecast!BQ$9,CBO_quarterly!$B:$B,0),MATCH(Calculations_forecast!$B20,CBO_quarterly!$B$1:$XT$1,0))</f>
        <v>4669.1000000000004</v>
      </c>
      <c r="BR20">
        <f>INDEX(CBO_quarterly!$B:$XT,MATCH(Calculations_forecast!BR$9,CBO_quarterly!$B:$B,0),MATCH(Calculations_forecast!$B20,CBO_quarterly!$B$1:$XT$1,0))</f>
        <v>4737.6000000000004</v>
      </c>
      <c r="BS20">
        <f>INDEX(CBO_quarterly!$B:$XT,MATCH(Calculations_forecast!BS$9,CBO_quarterly!$B:$B,0),MATCH(Calculations_forecast!$B20,CBO_quarterly!$B$1:$XT$1,0))</f>
        <v>4805.6000000000004</v>
      </c>
      <c r="BT20">
        <f>INDEX(CBO_quarterly!$B:$XT,MATCH(Calculations_forecast!BT$9,CBO_quarterly!$B:$B,0),MATCH(Calculations_forecast!$B20,CBO_quarterly!$B$1:$XT$1,0))</f>
        <v>4877.1000000000004</v>
      </c>
      <c r="BU20">
        <f>INDEX(CBO_quarterly!$B:$XT,MATCH(Calculations_forecast!BU$9,CBO_quarterly!$B:$B,0),MATCH(Calculations_forecast!$B20,CBO_quarterly!$B$1:$XT$1,0))</f>
        <v>4953.1000000000004</v>
      </c>
      <c r="BV20">
        <f>INDEX(CBO_quarterly!$B:$XT,MATCH(Calculations_forecast!BV$9,CBO_quarterly!$B:$B,0),MATCH(Calculations_forecast!$B20,CBO_quarterly!$B$1:$XT$1,0))</f>
        <v>5031.8</v>
      </c>
      <c r="BW20">
        <f>INDEX(CBO_quarterly!$B:$XT,MATCH(Calculations_forecast!BW$9,CBO_quarterly!$B:$B,0),MATCH(Calculations_forecast!$B20,CBO_quarterly!$B$1:$XT$1,0))</f>
        <v>5110.6000000000004</v>
      </c>
      <c r="BX20">
        <f>INDEX(CBO_quarterly!$B:$XT,MATCH(Calculations_forecast!BX$9,CBO_quarterly!$B:$B,0),MATCH(Calculations_forecast!$B20,CBO_quarterly!$B$1:$XT$1,0))</f>
        <v>5201.1000000000004</v>
      </c>
      <c r="BY20">
        <f>INDEX(CBO_quarterly!$B:$XT,MATCH(Calculations_forecast!BY$9,CBO_quarterly!$B:$B,0),MATCH(Calculations_forecast!$B20,CBO_quarterly!$B$1:$XT$1,0))</f>
        <v>5304</v>
      </c>
      <c r="BZ20">
        <f>INDEX(CBO_quarterly!$B:$XT,MATCH(Calculations_forecast!BZ$9,CBO_quarterly!$B:$B,0),MATCH(Calculations_forecast!$B20,CBO_quarterly!$B$1:$XT$1,0))</f>
        <v>5389.8</v>
      </c>
      <c r="CA20">
        <f>INDEX(CBO_quarterly!$B:$XT,MATCH(Calculations_forecast!CA$9,CBO_quarterly!$B:$B,0),MATCH(Calculations_forecast!$B20,CBO_quarterly!$B$1:$XT$1,0))</f>
        <v>5485.6</v>
      </c>
      <c r="CB20">
        <f>INDEX(CBO_quarterly!$B:$XT,MATCH(Calculations_forecast!CB$9,CBO_quarterly!$B:$B,0),MATCH(Calculations_forecast!$B20,CBO_quarterly!$B$1:$XT$1,0))</f>
        <v>5584.8</v>
      </c>
      <c r="CC20">
        <f>INDEX(CBO_quarterly!$B:$XT,MATCH(Calculations_forecast!CC$9,CBO_quarterly!$B:$B,0),MATCH(Calculations_forecast!$B20,CBO_quarterly!$B$1:$XT$1,0))</f>
        <v>5667.8</v>
      </c>
      <c r="CD20">
        <f>INDEX(CBO_quarterly!$B:$XT,MATCH(Calculations_forecast!CD$9,CBO_quarterly!$B:$B,0),MATCH(Calculations_forecast!$B20,CBO_quarterly!$B$1:$XT$1,0))</f>
        <v>5747.6</v>
      </c>
      <c r="CE20">
        <f>INDEX(CBO_quarterly!$B:$XT,MATCH(Calculations_forecast!CE$9,CBO_quarterly!$B:$B,0),MATCH(Calculations_forecast!$B20,CBO_quarterly!$B$1:$XT$1,0))</f>
        <v>5854.6</v>
      </c>
      <c r="CF20">
        <f>INDEX(CBO_quarterly!$B:$XT,MATCH(Calculations_forecast!CF$9,CBO_quarterly!$B:$B,0),MATCH(Calculations_forecast!$B20,CBO_quarterly!$B$1:$XT$1,0))</f>
        <v>5958.2</v>
      </c>
      <c r="CG20">
        <f>INDEX(CBO_quarterly!$B:$XT,MATCH(Calculations_forecast!CG$9,CBO_quarterly!$B:$B,0),MATCH(Calculations_forecast!$B20,CBO_quarterly!$B$1:$XT$1,0))</f>
        <v>6055.6</v>
      </c>
      <c r="CH20">
        <f>INDEX(CBO_quarterly!$B:$XT,MATCH(Calculations_forecast!CH$9,CBO_quarterly!$B:$B,0),MATCH(Calculations_forecast!$B20,CBO_quarterly!$B$1:$XT$1,0))</f>
        <v>6146.5</v>
      </c>
      <c r="CI20">
        <f>INDEX(CBO_quarterly!$B:$XT,MATCH(Calculations_forecast!CI$9,CBO_quarterly!$B:$B,0),MATCH(Calculations_forecast!$B20,CBO_quarterly!$B$1:$XT$1,0))</f>
        <v>6251.3</v>
      </c>
      <c r="CJ20">
        <f>INDEX(CBO_quarterly!$B:$XT,MATCH(Calculations_forecast!CJ$9,CBO_quarterly!$B:$B,0),MATCH(Calculations_forecast!$B20,CBO_quarterly!$B$1:$XT$1,0))</f>
        <v>6336.8</v>
      </c>
      <c r="CK20">
        <f>INDEX(CBO_quarterly!$B:$XT,MATCH(Calculations_forecast!CK$9,CBO_quarterly!$B:$B,0),MATCH(Calculations_forecast!$B20,CBO_quarterly!$B$1:$XT$1,0))</f>
        <v>6426.2</v>
      </c>
      <c r="CL20">
        <f>INDEX(CBO_quarterly!$B:$XT,MATCH(Calculations_forecast!CL$9,CBO_quarterly!$B:$B,0),MATCH(Calculations_forecast!$B20,CBO_quarterly!$B$1:$XT$1,0))</f>
        <v>6504.5</v>
      </c>
      <c r="CM20">
        <f>INDEX(CBO_quarterly!$B:$XT,MATCH(Calculations_forecast!CM$9,CBO_quarterly!$B:$B,0),MATCH(Calculations_forecast!$B20,CBO_quarterly!$B$1:$XT$1,0))</f>
        <v>6579.4</v>
      </c>
      <c r="CN20">
        <f>INDEX(CBO_quarterly!$B:$XT,MATCH(Calculations_forecast!CN$9,CBO_quarterly!$B:$B,0),MATCH(Calculations_forecast!$B20,CBO_quarterly!$B$1:$XT$1,0))</f>
        <v>6667.3</v>
      </c>
      <c r="CO20">
        <f>INDEX(CBO_quarterly!$B:$XT,MATCH(Calculations_forecast!CO$9,CBO_quarterly!$B:$B,0),MATCH(Calculations_forecast!$B20,CBO_quarterly!$B$1:$XT$1,0))</f>
        <v>6745.7</v>
      </c>
      <c r="CP20">
        <f>INDEX(CBO_quarterly!$B:$XT,MATCH(Calculations_forecast!CP$9,CBO_quarterly!$B:$B,0),MATCH(Calculations_forecast!$B20,CBO_quarterly!$B$1:$XT$1,0))</f>
        <v>6841.1</v>
      </c>
      <c r="CQ20">
        <f>INDEX(CBO_quarterly!$B:$XT,MATCH(Calculations_forecast!CQ$9,CBO_quarterly!$B:$B,0),MATCH(Calculations_forecast!$B20,CBO_quarterly!$B$1:$XT$1,0))</f>
        <v>6933.1</v>
      </c>
      <c r="CR20">
        <f>INDEX(CBO_quarterly!$B:$XT,MATCH(Calculations_forecast!CR$9,CBO_quarterly!$B:$B,0),MATCH(Calculations_forecast!$B20,CBO_quarterly!$B$1:$XT$1,0))</f>
        <v>7026.8</v>
      </c>
      <c r="CS20">
        <f>INDEX(CBO_quarterly!$B:$XT,MATCH(Calculations_forecast!CS$9,CBO_quarterly!$B:$B,0),MATCH(Calculations_forecast!$B20,CBO_quarterly!$B$1:$XT$1,0))</f>
        <v>7115.9</v>
      </c>
      <c r="CT20">
        <f>INDEX(CBO_quarterly!$B:$XT,MATCH(Calculations_forecast!CT$9,CBO_quarterly!$B:$B,0),MATCH(Calculations_forecast!$B20,CBO_quarterly!$B$1:$XT$1,0))</f>
        <v>7210.7</v>
      </c>
      <c r="CU20">
        <f>INDEX(CBO_quarterly!$B:$XT,MATCH(Calculations_forecast!CU$9,CBO_quarterly!$B:$B,0),MATCH(Calculations_forecast!$B20,CBO_quarterly!$B$1:$XT$1,0))</f>
        <v>7303.8</v>
      </c>
      <c r="CV20">
        <f>INDEX(CBO_quarterly!$B:$XT,MATCH(Calculations_forecast!CV$9,CBO_quarterly!$B:$B,0),MATCH(Calculations_forecast!$B20,CBO_quarterly!$B$1:$XT$1,0))</f>
        <v>7397.4</v>
      </c>
      <c r="CW20">
        <f>INDEX(CBO_quarterly!$B:$XT,MATCH(Calculations_forecast!CW$9,CBO_quarterly!$B:$B,0),MATCH(Calculations_forecast!$B20,CBO_quarterly!$B$1:$XT$1,0))</f>
        <v>7493.5</v>
      </c>
      <c r="CX20">
        <f>INDEX(CBO_quarterly!$B:$XT,MATCH(Calculations_forecast!CX$9,CBO_quarterly!$B:$B,0),MATCH(Calculations_forecast!$B20,CBO_quarterly!$B$1:$XT$1,0))</f>
        <v>7596.1</v>
      </c>
      <c r="CY20">
        <f>INDEX(CBO_quarterly!$B:$XT,MATCH(Calculations_forecast!CY$9,CBO_quarterly!$B:$B,0),MATCH(Calculations_forecast!$B20,CBO_quarterly!$B$1:$XT$1,0))</f>
        <v>7703.6</v>
      </c>
      <c r="CZ20">
        <f>INDEX(CBO_quarterly!$B:$XT,MATCH(Calculations_forecast!CZ$9,CBO_quarterly!$B:$B,0),MATCH(Calculations_forecast!$B20,CBO_quarterly!$B$1:$XT$1,0))</f>
        <v>7800.2</v>
      </c>
      <c r="DA20">
        <f>INDEX(CBO_quarterly!$B:$XT,MATCH(Calculations_forecast!DA$9,CBO_quarterly!$B:$B,0),MATCH(Calculations_forecast!$B20,CBO_quarterly!$B$1:$XT$1,0))</f>
        <v>7896.4</v>
      </c>
      <c r="DB20">
        <f>INDEX(CBO_quarterly!$B:$XT,MATCH(Calculations_forecast!DB$9,CBO_quarterly!$B:$B,0),MATCH(Calculations_forecast!$B20,CBO_quarterly!$B$1:$XT$1,0))</f>
        <v>7997.4</v>
      </c>
      <c r="DC20">
        <f>INDEX(CBO_quarterly!$B:$XT,MATCH(Calculations_forecast!DC$9,CBO_quarterly!$B:$B,0),MATCH(Calculations_forecast!$B20,CBO_quarterly!$B$1:$XT$1,0))</f>
        <v>8101.7</v>
      </c>
      <c r="DD20">
        <f>INDEX(CBO_quarterly!$B:$XT,MATCH(Calculations_forecast!DD$9,CBO_quarterly!$B:$B,0),MATCH(Calculations_forecast!$B20,CBO_quarterly!$B$1:$XT$1,0))</f>
        <v>8196.1</v>
      </c>
      <c r="DE20">
        <f>INDEX(CBO_quarterly!$B:$XT,MATCH(Calculations_forecast!DE$9,CBO_quarterly!$B:$B,0),MATCH(Calculations_forecast!$B20,CBO_quarterly!$B$1:$XT$1,0))</f>
        <v>8298.1</v>
      </c>
      <c r="DF20">
        <f>INDEX(CBO_quarterly!$B:$XT,MATCH(Calculations_forecast!DF$9,CBO_quarterly!$B:$B,0),MATCH(Calculations_forecast!$B20,CBO_quarterly!$B$1:$XT$1,0))</f>
        <v>8399.2000000000007</v>
      </c>
      <c r="DG20">
        <f>INDEX(CBO_quarterly!$B:$XT,MATCH(Calculations_forecast!DG$9,CBO_quarterly!$B:$B,0),MATCH(Calculations_forecast!$B20,CBO_quarterly!$B$1:$XT$1,0))</f>
        <v>8508.4</v>
      </c>
      <c r="DH20">
        <f>INDEX(CBO_quarterly!$B:$XT,MATCH(Calculations_forecast!DH$9,CBO_quarterly!$B:$B,0),MATCH(Calculations_forecast!$B20,CBO_quarterly!$B$1:$XT$1,0))</f>
        <v>8617.9</v>
      </c>
      <c r="DI20">
        <f>INDEX(CBO_quarterly!$B:$XT,MATCH(Calculations_forecast!DI$9,CBO_quarterly!$B:$B,0),MATCH(Calculations_forecast!$B20,CBO_quarterly!$B$1:$XT$1,0))</f>
        <v>8714.5</v>
      </c>
      <c r="DJ20">
        <f>INDEX(CBO_quarterly!$B:$XT,MATCH(Calculations_forecast!DJ$9,CBO_quarterly!$B:$B,0),MATCH(Calculations_forecast!$B20,CBO_quarterly!$B$1:$XT$1,0))</f>
        <v>8817.7000000000007</v>
      </c>
      <c r="DK20">
        <f>INDEX(CBO_quarterly!$B:$XT,MATCH(Calculations_forecast!DK$9,CBO_quarterly!$B:$B,0),MATCH(Calculations_forecast!$B20,CBO_quarterly!$B$1:$XT$1,0))</f>
        <v>8905.7000000000007</v>
      </c>
      <c r="DL20">
        <f>INDEX(CBO_quarterly!$B:$XT,MATCH(Calculations_forecast!DL$9,CBO_quarterly!$B:$B,0),MATCH(Calculations_forecast!$B20,CBO_quarterly!$B$1:$XT$1,0))</f>
        <v>9003.7000000000007</v>
      </c>
      <c r="DM20">
        <f>INDEX(CBO_quarterly!$B:$XT,MATCH(Calculations_forecast!DM$9,CBO_quarterly!$B:$B,0),MATCH(Calculations_forecast!$B20,CBO_quarterly!$B$1:$XT$1,0))</f>
        <v>9115.4</v>
      </c>
      <c r="DN20">
        <f>INDEX(CBO_quarterly!$B:$XT,MATCH(Calculations_forecast!DN$9,CBO_quarterly!$B:$B,0),MATCH(Calculations_forecast!$B20,CBO_quarterly!$B$1:$XT$1,0))</f>
        <v>9219.2999999999993</v>
      </c>
      <c r="DO20">
        <f>INDEX(CBO_quarterly!$B:$XT,MATCH(Calculations_forecast!DO$9,CBO_quarterly!$B:$B,0),MATCH(Calculations_forecast!$B20,CBO_quarterly!$B$1:$XT$1,0))</f>
        <v>9334.6</v>
      </c>
      <c r="DP20">
        <f>INDEX(CBO_quarterly!$B:$XT,MATCH(Calculations_forecast!DP$9,CBO_quarterly!$B:$B,0),MATCH(Calculations_forecast!$B20,CBO_quarterly!$B$1:$XT$1,0))</f>
        <v>9453.7999999999993</v>
      </c>
      <c r="DQ20">
        <f>INDEX(CBO_quarterly!$B:$XT,MATCH(Calculations_forecast!DQ$9,CBO_quarterly!$B:$B,0),MATCH(Calculations_forecast!$B20,CBO_quarterly!$B$1:$XT$1,0))</f>
        <v>9568.2000000000007</v>
      </c>
      <c r="DR20">
        <f>INDEX(CBO_quarterly!$B:$XT,MATCH(Calculations_forecast!DR$9,CBO_quarterly!$B:$B,0),MATCH(Calculations_forecast!$B20,CBO_quarterly!$B$1:$XT$1,0))</f>
        <v>9697.5</v>
      </c>
      <c r="DS20">
        <f>INDEX(CBO_quarterly!$B:$XT,MATCH(Calculations_forecast!DS$9,CBO_quarterly!$B:$B,0),MATCH(Calculations_forecast!$B20,CBO_quarterly!$B$1:$XT$1,0))</f>
        <v>9852.9</v>
      </c>
      <c r="DT20">
        <f>INDEX(CBO_quarterly!$B:$XT,MATCH(Calculations_forecast!DT$9,CBO_quarterly!$B:$B,0),MATCH(Calculations_forecast!$B20,CBO_quarterly!$B$1:$XT$1,0))</f>
        <v>9994.7000000000007</v>
      </c>
      <c r="DU20">
        <f>INDEX(CBO_quarterly!$B:$XT,MATCH(Calculations_forecast!DU$9,CBO_quarterly!$B:$B,0),MATCH(Calculations_forecast!$B20,CBO_quarterly!$B$1:$XT$1,0))</f>
        <v>10148.299999999999</v>
      </c>
      <c r="DV20">
        <f>INDEX(CBO_quarterly!$B:$XT,MATCH(Calculations_forecast!DV$9,CBO_quarterly!$B:$B,0),MATCH(Calculations_forecast!$B20,CBO_quarterly!$B$1:$XT$1,0))</f>
        <v>10293.4</v>
      </c>
      <c r="DW20">
        <f>INDEX(CBO_quarterly!$B:$XT,MATCH(Calculations_forecast!DW$9,CBO_quarterly!$B:$B,0),MATCH(Calculations_forecast!$B20,CBO_quarterly!$B$1:$XT$1,0))</f>
        <v>10453</v>
      </c>
      <c r="DX20">
        <f>INDEX(CBO_quarterly!$B:$XT,MATCH(Calculations_forecast!DX$9,CBO_quarterly!$B:$B,0),MATCH(Calculations_forecast!$B20,CBO_quarterly!$B$1:$XT$1,0))</f>
        <v>10620.6</v>
      </c>
      <c r="DY20">
        <f>INDEX(CBO_quarterly!$B:$XT,MATCH(Calculations_forecast!DY$9,CBO_quarterly!$B:$B,0),MATCH(Calculations_forecast!$B20,CBO_quarterly!$B$1:$XT$1,0))</f>
        <v>10749.1</v>
      </c>
      <c r="DZ20">
        <f>INDEX(CBO_quarterly!$B:$XT,MATCH(Calculations_forecast!DZ$9,CBO_quarterly!$B:$B,0),MATCH(Calculations_forecast!$B20,CBO_quarterly!$B$1:$XT$1,0))</f>
        <v>10875.7</v>
      </c>
      <c r="EA20">
        <f>INDEX(CBO_quarterly!$B:$XT,MATCH(Calculations_forecast!EA$9,CBO_quarterly!$B:$B,0),MATCH(Calculations_forecast!$B20,CBO_quarterly!$B$1:$XT$1,0))</f>
        <v>10996.7</v>
      </c>
      <c r="EB20">
        <f>INDEX(CBO_quarterly!$B:$XT,MATCH(Calculations_forecast!EB$9,CBO_quarterly!$B:$B,0),MATCH(Calculations_forecast!$B20,CBO_quarterly!$B$1:$XT$1,0))</f>
        <v>11130.1</v>
      </c>
      <c r="EC20">
        <f>INDEX(CBO_quarterly!$B:$XT,MATCH(Calculations_forecast!EC$9,CBO_quarterly!$B:$B,0),MATCH(Calculations_forecast!$B20,CBO_quarterly!$B$1:$XT$1,0))</f>
        <v>11265.5</v>
      </c>
      <c r="ED20">
        <f>INDEX(CBO_quarterly!$B:$XT,MATCH(Calculations_forecast!ED$9,CBO_quarterly!$B:$B,0),MATCH(Calculations_forecast!$B20,CBO_quarterly!$B$1:$XT$1,0))</f>
        <v>11408.6</v>
      </c>
      <c r="EE20">
        <f>INDEX(CBO_quarterly!$B:$XT,MATCH(Calculations_forecast!EE$9,CBO_quarterly!$B:$B,0),MATCH(Calculations_forecast!$B20,CBO_quarterly!$B$1:$XT$1,0))</f>
        <v>11562.3</v>
      </c>
      <c r="EF20">
        <f>INDEX(CBO_quarterly!$B:$XT,MATCH(Calculations_forecast!EF$9,CBO_quarterly!$B:$B,0),MATCH(Calculations_forecast!$B20,CBO_quarterly!$B$1:$XT$1,0))</f>
        <v>11678.6</v>
      </c>
      <c r="EG20">
        <f>INDEX(CBO_quarterly!$B:$XT,MATCH(Calculations_forecast!EG$9,CBO_quarterly!$B:$B,0),MATCH(Calculations_forecast!$B20,CBO_quarterly!$B$1:$XT$1,0))</f>
        <v>11818.5</v>
      </c>
      <c r="EH20">
        <f>INDEX(CBO_quarterly!$B:$XT,MATCH(Calculations_forecast!EH$9,CBO_quarterly!$B:$B,0),MATCH(Calculations_forecast!$B20,CBO_quarterly!$B$1:$XT$1,0))</f>
        <v>11951.4</v>
      </c>
      <c r="EI20">
        <f>INDEX(CBO_quarterly!$B:$XT,MATCH(Calculations_forecast!EI$9,CBO_quarterly!$B:$B,0),MATCH(Calculations_forecast!$B20,CBO_quarterly!$B$1:$XT$1,0))</f>
        <v>12125.9</v>
      </c>
      <c r="EJ20">
        <f>INDEX(CBO_quarterly!$B:$XT,MATCH(Calculations_forecast!EJ$9,CBO_quarterly!$B:$B,0),MATCH(Calculations_forecast!$B20,CBO_quarterly!$B$1:$XT$1,0))</f>
        <v>12297.1</v>
      </c>
      <c r="EK20">
        <f>INDEX(CBO_quarterly!$B:$XT,MATCH(Calculations_forecast!EK$9,CBO_quarterly!$B:$B,0),MATCH(Calculations_forecast!$B20,CBO_quarterly!$B$1:$XT$1,0))</f>
        <v>12445.8</v>
      </c>
      <c r="EL20">
        <f>INDEX(CBO_quarterly!$B:$XT,MATCH(Calculations_forecast!EL$9,CBO_quarterly!$B:$B,0),MATCH(Calculations_forecast!$B20,CBO_quarterly!$B$1:$XT$1,0))</f>
        <v>12600.6</v>
      </c>
      <c r="EM20">
        <f>INDEX(CBO_quarterly!$B:$XT,MATCH(Calculations_forecast!EM$9,CBO_quarterly!$B:$B,0),MATCH(Calculations_forecast!$B20,CBO_quarterly!$B$1:$XT$1,0))</f>
        <v>12786.4</v>
      </c>
      <c r="EN20">
        <f>INDEX(CBO_quarterly!$B:$XT,MATCH(Calculations_forecast!EN$9,CBO_quarterly!$B:$B,0),MATCH(Calculations_forecast!$B20,CBO_quarterly!$B$1:$XT$1,0))</f>
        <v>12949.2</v>
      </c>
      <c r="EO20">
        <f>INDEX(CBO_quarterly!$B:$XT,MATCH(Calculations_forecast!EO$9,CBO_quarterly!$B:$B,0),MATCH(Calculations_forecast!$B20,CBO_quarterly!$B$1:$XT$1,0))</f>
        <v>13141.1</v>
      </c>
      <c r="EP20">
        <f>INDEX(CBO_quarterly!$B:$XT,MATCH(Calculations_forecast!EP$9,CBO_quarterly!$B:$B,0),MATCH(Calculations_forecast!$B20,CBO_quarterly!$B$1:$XT$1,0))</f>
        <v>13313.4</v>
      </c>
      <c r="EQ20">
        <f>INDEX(CBO_quarterly!$B:$XT,MATCH(Calculations_forecast!EQ$9,CBO_quarterly!$B:$B,0),MATCH(Calculations_forecast!$B20,CBO_quarterly!$B$1:$XT$1,0))</f>
        <v>13491</v>
      </c>
      <c r="ER20">
        <f>INDEX(CBO_quarterly!$B:$XT,MATCH(Calculations_forecast!ER$9,CBO_quarterly!$B:$B,0),MATCH(Calculations_forecast!$B20,CBO_quarterly!$B$1:$XT$1,0))</f>
        <v>13678.9</v>
      </c>
      <c r="ES20">
        <f>INDEX(CBO_quarterly!$B:$XT,MATCH(Calculations_forecast!ES$9,CBO_quarterly!$B:$B,0),MATCH(Calculations_forecast!$B20,CBO_quarterly!$B$1:$XT$1,0))</f>
        <v>13851.9</v>
      </c>
      <c r="ET20">
        <f>INDEX(CBO_quarterly!$B:$XT,MATCH(Calculations_forecast!ET$9,CBO_quarterly!$B:$B,0),MATCH(Calculations_forecast!$B20,CBO_quarterly!$B$1:$XT$1,0))</f>
        <v>13978.7</v>
      </c>
      <c r="EU20">
        <f>INDEX(CBO_quarterly!$B:$XT,MATCH(Calculations_forecast!EU$9,CBO_quarterly!$B:$B,0),MATCH(Calculations_forecast!$B20,CBO_quarterly!$B$1:$XT$1,0))</f>
        <v>14211.7</v>
      </c>
      <c r="EV20">
        <f>INDEX(CBO_quarterly!$B:$XT,MATCH(Calculations_forecast!EV$9,CBO_quarterly!$B:$B,0),MATCH(Calculations_forecast!$B20,CBO_quarterly!$B$1:$XT$1,0))</f>
        <v>14369.8</v>
      </c>
      <c r="EW20">
        <f>INDEX(CBO_quarterly!$B:$XT,MATCH(Calculations_forecast!EW$9,CBO_quarterly!$B:$B,0),MATCH(Calculations_forecast!$B20,CBO_quarterly!$B$1:$XT$1,0))</f>
        <v>14492.5</v>
      </c>
      <c r="EX20">
        <f>INDEX(CBO_quarterly!$B:$XT,MATCH(Calculations_forecast!EX$9,CBO_quarterly!$B:$B,0),MATCH(Calculations_forecast!$B20,CBO_quarterly!$B$1:$XT$1,0))</f>
        <v>14626.5</v>
      </c>
      <c r="EY20">
        <f>INDEX(CBO_quarterly!$B:$XT,MATCH(Calculations_forecast!EY$9,CBO_quarterly!$B:$B,0),MATCH(Calculations_forecast!$B20,CBO_quarterly!$B$1:$XT$1,0))</f>
        <v>14781.4</v>
      </c>
      <c r="EZ20">
        <f>INDEX(CBO_quarterly!$B:$XT,MATCH(Calculations_forecast!EZ$9,CBO_quarterly!$B:$B,0),MATCH(Calculations_forecast!$B20,CBO_quarterly!$B$1:$XT$1,0))</f>
        <v>14917.2</v>
      </c>
      <c r="FA20">
        <f>INDEX(CBO_quarterly!$B:$XT,MATCH(Calculations_forecast!FA$9,CBO_quarterly!$B:$B,0),MATCH(Calculations_forecast!$B20,CBO_quarterly!$B$1:$XT$1,0))</f>
        <v>15087.6</v>
      </c>
      <c r="FB20">
        <f>INDEX(CBO_quarterly!$B:$XT,MATCH(Calculations_forecast!FB$9,CBO_quarterly!$B:$B,0),MATCH(Calculations_forecast!$B20,CBO_quarterly!$B$1:$XT$1,0))</f>
        <v>15180.3</v>
      </c>
      <c r="FC20">
        <f>INDEX(CBO_quarterly!$B:$XT,MATCH(Calculations_forecast!FC$9,CBO_quarterly!$B:$B,0),MATCH(Calculations_forecast!$B20,CBO_quarterly!$B$1:$XT$1,0))</f>
        <v>15276.9</v>
      </c>
      <c r="FD20">
        <f>INDEX(CBO_quarterly!$B:$XT,MATCH(Calculations_forecast!FD$9,CBO_quarterly!$B:$B,0),MATCH(Calculations_forecast!$B20,CBO_quarterly!$B$1:$XT$1,0))</f>
        <v>15304.6</v>
      </c>
      <c r="FE20">
        <f>INDEX(CBO_quarterly!$B:$XT,MATCH(Calculations_forecast!FE$9,CBO_quarterly!$B:$B,0),MATCH(Calculations_forecast!$B20,CBO_quarterly!$B$1:$XT$1,0))</f>
        <v>15350.9</v>
      </c>
      <c r="FF20">
        <f>INDEX(CBO_quarterly!$B:$XT,MATCH(Calculations_forecast!FF$9,CBO_quarterly!$B:$B,0),MATCH(Calculations_forecast!$B20,CBO_quarterly!$B$1:$XT$1,0))</f>
        <v>15441.2</v>
      </c>
      <c r="FG20">
        <f>INDEX(CBO_quarterly!$B:$XT,MATCH(Calculations_forecast!FG$9,CBO_quarterly!$B:$B,0),MATCH(Calculations_forecast!$B20,CBO_quarterly!$B$1:$XT$1,0))</f>
        <v>15532.6</v>
      </c>
      <c r="FH20">
        <f>INDEX(CBO_quarterly!$B:$XT,MATCH(Calculations_forecast!FH$9,CBO_quarterly!$B:$B,0),MATCH(Calculations_forecast!$B20,CBO_quarterly!$B$1:$XT$1,0))</f>
        <v>15643.4</v>
      </c>
      <c r="FI20">
        <f>INDEX(CBO_quarterly!$B:$XT,MATCH(Calculations_forecast!FI$9,CBO_quarterly!$B:$B,0),MATCH(Calculations_forecast!$B20,CBO_quarterly!$B$1:$XT$1,0))</f>
        <v>15754.2</v>
      </c>
      <c r="FJ20">
        <f>INDEX(CBO_quarterly!$B:$XT,MATCH(Calculations_forecast!FJ$9,CBO_quarterly!$B:$B,0),MATCH(Calculations_forecast!$B20,CBO_quarterly!$B$1:$XT$1,0))</f>
        <v>15875.3</v>
      </c>
      <c r="FK20">
        <f>INDEX(CBO_quarterly!$B:$XT,MATCH(Calculations_forecast!FK$9,CBO_quarterly!$B:$B,0),MATCH(Calculations_forecast!$B20,CBO_quarterly!$B$1:$XT$1,0))</f>
        <v>15991.2</v>
      </c>
      <c r="FL20">
        <f>INDEX(CBO_quarterly!$B:$XT,MATCH(Calculations_forecast!FL$9,CBO_quarterly!$B:$B,0),MATCH(Calculations_forecast!$B20,CBO_quarterly!$B$1:$XT$1,0))</f>
        <v>16158.7</v>
      </c>
      <c r="FM20">
        <f>INDEX(CBO_quarterly!$B:$XT,MATCH(Calculations_forecast!FM$9,CBO_quarterly!$B:$B,0),MATCH(Calculations_forecast!$B20,CBO_quarterly!$B$1:$XT$1,0))</f>
        <v>16303.9</v>
      </c>
      <c r="FN20">
        <f>INDEX(CBO_quarterly!$B:$XT,MATCH(Calculations_forecast!FN$9,CBO_quarterly!$B:$B,0),MATCH(Calculations_forecast!$B20,CBO_quarterly!$B$1:$XT$1,0))</f>
        <v>16379.7</v>
      </c>
      <c r="FO20">
        <f>INDEX(CBO_quarterly!$B:$XT,MATCH(Calculations_forecast!FO$9,CBO_quarterly!$B:$B,0),MATCH(Calculations_forecast!$B20,CBO_quarterly!$B$1:$XT$1,0))</f>
        <v>16522.099999999999</v>
      </c>
      <c r="FP20">
        <f>INDEX(CBO_quarterly!$B:$XT,MATCH(Calculations_forecast!FP$9,CBO_quarterly!$B:$B,0),MATCH(Calculations_forecast!$B20,CBO_quarterly!$B$1:$XT$1,0))</f>
        <v>16653.900000000001</v>
      </c>
      <c r="FQ20">
        <f>INDEX(CBO_quarterly!$B:$XT,MATCH(Calculations_forecast!FQ$9,CBO_quarterly!$B:$B,0),MATCH(Calculations_forecast!$B20,CBO_quarterly!$B$1:$XT$1,0))</f>
        <v>16812.599999999999</v>
      </c>
      <c r="FR20">
        <f>INDEX(CBO_quarterly!$B:$XT,MATCH(Calculations_forecast!FR$9,CBO_quarterly!$B:$B,0),MATCH(Calculations_forecast!$B20,CBO_quarterly!$B$1:$XT$1,0))</f>
        <v>16937.5</v>
      </c>
      <c r="FS20">
        <f>INDEX(CBO_quarterly!$B:$XT,MATCH(Calculations_forecast!FS$9,CBO_quarterly!$B:$B,0),MATCH(Calculations_forecast!$B20,CBO_quarterly!$B$1:$XT$1,0))</f>
        <v>17065.7</v>
      </c>
      <c r="FT20">
        <f>INDEX(CBO_quarterly!$B:$XT,MATCH(Calculations_forecast!FT$9,CBO_quarterly!$B:$B,0),MATCH(Calculations_forecast!$B20,CBO_quarterly!$B$1:$XT$1,0))</f>
        <v>17178.8</v>
      </c>
      <c r="FU20">
        <f>INDEX(CBO_quarterly!$B:$XT,MATCH(Calculations_forecast!FU$9,CBO_quarterly!$B:$B,0),MATCH(Calculations_forecast!$B20,CBO_quarterly!$B$1:$XT$1,0))</f>
        <v>17331.7</v>
      </c>
      <c r="FV20">
        <f>INDEX(CBO_quarterly!$B:$XT,MATCH(Calculations_forecast!FV$9,CBO_quarterly!$B:$B,0),MATCH(Calculations_forecast!$B20,CBO_quarterly!$B$1:$XT$1,0))</f>
        <v>17477.5</v>
      </c>
      <c r="FW20">
        <f>INDEX(CBO_quarterly!$B:$XT,MATCH(Calculations_forecast!FW$9,CBO_quarterly!$B:$B,0),MATCH(Calculations_forecast!$B20,CBO_quarterly!$B$1:$XT$1,0))</f>
        <v>17610.8</v>
      </c>
      <c r="FX20">
        <f>INDEX(CBO_quarterly!$B:$XT,MATCH(Calculations_forecast!FX$9,CBO_quarterly!$B:$B,0),MATCH(Calculations_forecast!$B20,CBO_quarterly!$B$1:$XT$1,0))</f>
        <v>17778.900000000001</v>
      </c>
      <c r="FY20">
        <f>INDEX(CBO_quarterly!$B:$XT,MATCH(Calculations_forecast!FY$9,CBO_quarterly!$B:$B,0),MATCH(Calculations_forecast!$B20,CBO_quarterly!$B$1:$XT$1,0))</f>
        <v>17920.8</v>
      </c>
      <c r="FZ20">
        <f>INDEX(CBO_quarterly!$B:$XT,MATCH(Calculations_forecast!FZ$9,CBO_quarterly!$B:$B,0),MATCH(Calculations_forecast!$B20,CBO_quarterly!$B$1:$XT$1,0))</f>
        <v>17998.5</v>
      </c>
      <c r="GA20">
        <f>INDEX(CBO_quarterly!$B:$XT,MATCH(Calculations_forecast!GA$9,CBO_quarterly!$B:$B,0),MATCH(Calculations_forecast!$B20,CBO_quarterly!$B$1:$XT$1,0))</f>
        <v>18006.3</v>
      </c>
      <c r="GB20">
        <f>INDEX(CBO_quarterly!$B:$XT,MATCH(Calculations_forecast!GB$9,CBO_quarterly!$B:$B,0),MATCH(Calculations_forecast!$B20,CBO_quarterly!$B$1:$XT$1,0))</f>
        <v>18181.3</v>
      </c>
      <c r="GC20">
        <f>INDEX(CBO_quarterly!$B:$XT,MATCH(Calculations_forecast!GC$9,CBO_quarterly!$B:$B,0),MATCH(Calculations_forecast!$B20,CBO_quarterly!$B$1:$XT$1,0))</f>
        <v>18312.2</v>
      </c>
      <c r="GD20">
        <f>INDEX(CBO_quarterly!$B:$XT,MATCH(Calculations_forecast!GD$9,CBO_quarterly!$B:$B,0),MATCH(Calculations_forecast!$B20,CBO_quarterly!$B$1:$XT$1,0))</f>
        <v>18423.7</v>
      </c>
      <c r="GE20">
        <f>INDEX(CBO_quarterly!$B:$XT,MATCH(Calculations_forecast!GE$9,CBO_quarterly!$B:$B,0),MATCH(Calculations_forecast!$B20,CBO_quarterly!$B$1:$XT$1,0))</f>
        <v>18619.900000000001</v>
      </c>
      <c r="GF20">
        <f>INDEX(CBO_quarterly!$B:$XT,MATCH(Calculations_forecast!GF$9,CBO_quarterly!$B:$B,0),MATCH(Calculations_forecast!$B20,CBO_quarterly!$B$1:$XT$1,0))</f>
        <v>18808.8</v>
      </c>
      <c r="GG20">
        <f>INDEX(CBO_quarterly!$B:$XT,MATCH(Calculations_forecast!GG$9,CBO_quarterly!$B:$B,0),MATCH(Calculations_forecast!$B20,CBO_quarterly!$B$1:$XT$1,0))</f>
        <v>18950</v>
      </c>
      <c r="GH20">
        <f>INDEX(CBO_quarterly!$B:$XT,MATCH(Calculations_forecast!GH$9,CBO_quarterly!$B:$B,0),MATCH(Calculations_forecast!$B20,CBO_quarterly!$B$1:$XT$1,0))</f>
        <v>19120.2</v>
      </c>
      <c r="GI20">
        <f>INDEX(CBO_quarterly!$B:$XT,MATCH(Calculations_forecast!GI$9,CBO_quarterly!$B:$B,0),MATCH(Calculations_forecast!$B20,CBO_quarterly!$B$1:$XT$1,0))</f>
        <v>19292.8</v>
      </c>
      <c r="GJ20">
        <f>INDEX(CBO_quarterly!$B:$XT,MATCH(Calculations_forecast!GJ$9,CBO_quarterly!$B:$B,0),MATCH(Calculations_forecast!$B20,CBO_quarterly!$B$1:$XT$1,0))</f>
        <v>19421.3</v>
      </c>
      <c r="GK20">
        <f>INDEX(CBO_quarterly!$B:$XT,MATCH(Calculations_forecast!GK$9,CBO_quarterly!$B:$B,0),MATCH(Calculations_forecast!$B20,CBO_quarterly!$B$1:$XT$1,0))</f>
        <v>19605.2</v>
      </c>
      <c r="GL20">
        <f>INDEX(CBO_quarterly!$B:$XT,MATCH(Calculations_forecast!GL$9,CBO_quarterly!$B:$B,0),MATCH(Calculations_forecast!$B20,CBO_quarterly!$B$1:$XT$1,0))</f>
        <v>19806.5</v>
      </c>
      <c r="GM20">
        <f>INDEX(CBO_quarterly!$B:$XT,MATCH(Calculations_forecast!GM$9,CBO_quarterly!$B:$B,0),MATCH(Calculations_forecast!$B20,CBO_quarterly!$B$1:$XT$1,0))</f>
        <v>20022.099999999999</v>
      </c>
      <c r="GN20">
        <f>INDEX(CBO_quarterly!$B:$XT,MATCH(Calculations_forecast!GN$9,CBO_quarterly!$B:$B,0),MATCH(Calculations_forecast!$B20,CBO_quarterly!$B$1:$XT$1,0))</f>
        <v>20161</v>
      </c>
      <c r="GO20">
        <f>INDEX(CBO_quarterly!$B:$XT,MATCH(Calculations_forecast!GO$9,CBO_quarterly!$B:$B,0),MATCH(Calculations_forecast!$B20,CBO_quarterly!$B$1:$XT$1,0))</f>
        <v>20355.400000000001</v>
      </c>
      <c r="GP20">
        <f>INDEX(CBO_quarterly!$B:$XT,MATCH(Calculations_forecast!GP$9,CBO_quarterly!$B:$B,0),MATCH(Calculations_forecast!$B20,CBO_quarterly!$B$1:$XT$1,0))</f>
        <v>20573.400000000001</v>
      </c>
      <c r="GQ20">
        <f>INDEX(CBO_quarterly!$B:$XT,MATCH(Calculations_forecast!GQ$9,CBO_quarterly!$B:$B,0),MATCH(Calculations_forecast!$B20,CBO_quarterly!$B$1:$XT$1,0))</f>
        <v>20793.2</v>
      </c>
      <c r="GR20">
        <f>INDEX(CBO_quarterly!$B:$XT,MATCH(Calculations_forecast!GR$9,CBO_quarterly!$B:$B,0),MATCH(Calculations_forecast!$B20,CBO_quarterly!$B$1:$XT$1,0))</f>
        <v>21007.7</v>
      </c>
      <c r="GS20">
        <f>INDEX(CBO_quarterly!$B:$XT,MATCH(Calculations_forecast!GS$9,CBO_quarterly!$B:$B,0),MATCH(Calculations_forecast!$B20,CBO_quarterly!$B$1:$XT$1,0))</f>
        <v>21225.200000000001</v>
      </c>
      <c r="GT20">
        <f>INDEX(CBO_quarterly!$B:$XT,MATCH(Calculations_forecast!GT$9,CBO_quarterly!$B:$B,0),MATCH(Calculations_forecast!$B20,CBO_quarterly!$B$1:$XT$1,0))</f>
        <v>21446.3</v>
      </c>
      <c r="GU20">
        <f>INDEX(CBO_quarterly!$B:$XT,MATCH(Calculations_forecast!GU$9,CBO_quarterly!$B:$B,0),MATCH(Calculations_forecast!$B20,CBO_quarterly!$B$1:$XT$1,0))</f>
        <v>21679.3</v>
      </c>
      <c r="GV20">
        <f>INDEX(CBO_quarterly!$B:$XT,MATCH(Calculations_forecast!GV$9,CBO_quarterly!$B:$B,0),MATCH(Calculations_forecast!$B20,CBO_quarterly!$B$1:$XT$1,0))</f>
        <v>21906.3</v>
      </c>
      <c r="GW20" s="81">
        <f>INDEX(CBO_quarterly!$B:$XT,MATCH(Calculations_forecast!GW$9,CBO_quarterly!$B:$B,0),MATCH(Calculations_forecast!$B20,CBO_quarterly!$B$1:$XT$1,0))</f>
        <v>22135.7</v>
      </c>
      <c r="GX20" s="81">
        <f>INDEX(CBO_quarterly!$B:$XT,MATCH(Calculations_forecast!GX$9,CBO_quarterly!$B:$B,0),MATCH(Calculations_forecast!$B20,CBO_quarterly!$B$1:$XT$1,0))</f>
        <v>22367.9</v>
      </c>
      <c r="GY20" s="81">
        <f>INDEX(CBO_quarterly!$B:$XT,MATCH(Calculations_forecast!GY$9,CBO_quarterly!$B:$B,0),MATCH(Calculations_forecast!$B20,CBO_quarterly!$B$1:$XT$1,0))</f>
        <v>22614.2</v>
      </c>
      <c r="GZ20" s="81">
        <f>INDEX(CBO_quarterly!$B:$XT,MATCH(Calculations_forecast!GZ$9,CBO_quarterly!$B:$B,0),MATCH(Calculations_forecast!$B20,CBO_quarterly!$B$1:$XT$1,0))</f>
        <v>22848.2</v>
      </c>
      <c r="HA20" s="81">
        <f>INDEX(CBO_quarterly!$B:$XT,MATCH(Calculations_forecast!HA$9,CBO_quarterly!$B:$B,0),MATCH(Calculations_forecast!$B20,CBO_quarterly!$B$1:$XT$1,0))</f>
        <v>23083</v>
      </c>
      <c r="HB20" s="81">
        <f>INDEX(CBO_quarterly!$B:$XT,MATCH(Calculations_forecast!HB$9,CBO_quarterly!$B:$B,0),MATCH(Calculations_forecast!$B20,CBO_quarterly!$B$1:$XT$1,0))</f>
        <v>23319.8</v>
      </c>
      <c r="HC20" s="81">
        <f>INDEX(CBO_quarterly!$B:$XT,MATCH(Calculations_forecast!HC$9,CBO_quarterly!$B:$B,0),MATCH(Calculations_forecast!$B20,CBO_quarterly!$B$1:$XT$1,0))</f>
        <v>23571.1</v>
      </c>
      <c r="HD20" s="81">
        <f>INDEX(CBO_quarterly!$B:$XT,MATCH(Calculations_forecast!HD$9,CBO_quarterly!$B:$B,0),MATCH(Calculations_forecast!$B20,CBO_quarterly!$B$1:$XT$1,0))</f>
        <v>23810.7</v>
      </c>
      <c r="HE20" s="81">
        <f>INDEX(CBO_quarterly!$B:$XT,MATCH(Calculations_forecast!HE$9,CBO_quarterly!$B:$B,0),MATCH(Calculations_forecast!$B20,CBO_quarterly!$B$1:$XT$1,0))</f>
        <v>24053.1</v>
      </c>
      <c r="HF20" s="81">
        <f>INDEX(CBO_quarterly!$B:$XT,MATCH(Calculations_forecast!HF$9,CBO_quarterly!$B:$B,0),MATCH(Calculations_forecast!$B20,CBO_quarterly!$B$1:$XT$1,0))</f>
        <v>24298.3</v>
      </c>
      <c r="HG20" s="81">
        <f>INDEX(CBO_quarterly!$B:$XT,MATCH(Calculations_forecast!HG$9,CBO_quarterly!$B:$B,0),MATCH(Calculations_forecast!$B20,CBO_quarterly!$B$1:$XT$1,0))</f>
        <v>24557.8</v>
      </c>
      <c r="HH20" s="81">
        <f>INDEX(CBO_quarterly!$B:$XT,MATCH(Calculations_forecast!HH$9,CBO_quarterly!$B:$B,0),MATCH(Calculations_forecast!$B20,CBO_quarterly!$B$1:$XT$1,0))</f>
        <v>24806.9</v>
      </c>
      <c r="HI20" s="81">
        <f>INDEX(CBO_quarterly!$B:$XT,MATCH(Calculations_forecast!HI$9,CBO_quarterly!$B:$B,0),MATCH(Calculations_forecast!$B20,CBO_quarterly!$B$1:$XT$1,0))</f>
        <v>25059.3</v>
      </c>
      <c r="HJ20" s="81">
        <f>INDEX(CBO_quarterly!$B:$XT,MATCH(Calculations_forecast!HJ$9,CBO_quarterly!$B:$B,0),MATCH(Calculations_forecast!$B20,CBO_quarterly!$B$1:$XT$1,0))</f>
        <v>25312.1</v>
      </c>
      <c r="HK20" s="81">
        <f>INDEX(CBO_quarterly!$B:$XT,MATCH(Calculations_forecast!HK$9,CBO_quarterly!$B:$B,0),MATCH(Calculations_forecast!$B20,CBO_quarterly!$B$1:$XT$1,0))</f>
        <v>25577</v>
      </c>
      <c r="HL20" s="81">
        <f>INDEX(CBO_quarterly!$B:$XT,MATCH(Calculations_forecast!HL$9,CBO_quarterly!$B:$B,0),MATCH(Calculations_forecast!$B20,CBO_quarterly!$B$1:$XT$1,0))</f>
        <v>25830.5</v>
      </c>
      <c r="HM20" s="81">
        <f>INDEX(CBO_quarterly!$B:$XT,MATCH(Calculations_forecast!HM$9,CBO_quarterly!$B:$B,0),MATCH(Calculations_forecast!$B20,CBO_quarterly!$B$1:$XT$1,0))</f>
        <v>26084.400000000001</v>
      </c>
      <c r="HN20" s="81">
        <f>INDEX(CBO_quarterly!$B:$XT,MATCH(Calculations_forecast!HN$9,CBO_quarterly!$B:$B,0),MATCH(Calculations_forecast!$B20,CBO_quarterly!$B$1:$XT$1,0))</f>
        <v>26338.7</v>
      </c>
      <c r="HO20" s="81">
        <f>INDEX(CBO_quarterly!$B:$XT,MATCH(Calculations_forecast!HO$9,CBO_quarterly!$B:$B,0),MATCH(Calculations_forecast!$B20,CBO_quarterly!$B$1:$XT$1,0))</f>
        <v>26605.8</v>
      </c>
      <c r="HP20" s="81">
        <f>INDEX(CBO_quarterly!$B:$XT,MATCH(Calculations_forecast!HP$9,CBO_quarterly!$B:$B,0),MATCH(Calculations_forecast!$B20,CBO_quarterly!$B$1:$XT$1,0))</f>
        <v>26861.1</v>
      </c>
      <c r="HQ20" s="81">
        <f>INDEX(CBO_quarterly!$B:$XT,MATCH(Calculations_forecast!HQ$9,CBO_quarterly!$B:$B,0),MATCH(Calculations_forecast!$B20,CBO_quarterly!$B$1:$XT$1,0))</f>
        <v>27117.3</v>
      </c>
      <c r="HR20" s="81">
        <f>INDEX(CBO_quarterly!$B:$XT,MATCH(Calculations_forecast!HR$9,CBO_quarterly!$B:$B,0),MATCH(Calculations_forecast!$B20,CBO_quarterly!$B$1:$XT$1,0))</f>
        <v>27374.5</v>
      </c>
      <c r="HS20" s="81">
        <f>INDEX(CBO_quarterly!$B:$XT,MATCH(Calculations_forecast!HS$9,CBO_quarterly!$B:$B,0),MATCH(Calculations_forecast!$B20,CBO_quarterly!$B$1:$XT$1,0))</f>
        <v>27645.5</v>
      </c>
      <c r="HT20" s="81">
        <f>INDEX(CBO_quarterly!$B:$XT,MATCH(Calculations_forecast!HT$9,CBO_quarterly!$B:$B,0),MATCH(Calculations_forecast!$B20,CBO_quarterly!$B$1:$XT$1,0))</f>
        <v>27905.200000000001</v>
      </c>
      <c r="HU20" s="81">
        <f>INDEX(CBO_quarterly!$B:$XT,MATCH(Calculations_forecast!HU$9,CBO_quarterly!$B:$B,0),MATCH(Calculations_forecast!$B20,CBO_quarterly!$B$1:$XT$1,0))</f>
        <v>28166.400000000001</v>
      </c>
      <c r="HV20" s="81">
        <f>INDEX(CBO_quarterly!$B:$XT,MATCH(Calculations_forecast!HV$9,CBO_quarterly!$B:$B,0),MATCH(Calculations_forecast!$B20,CBO_quarterly!$B$1:$XT$1,0))</f>
        <v>28429.4</v>
      </c>
      <c r="HW20" s="81">
        <f>INDEX(CBO_quarterly!$B:$XT,MATCH(Calculations_forecast!HW$9,CBO_quarterly!$B:$B,0),MATCH(Calculations_forecast!$B20,CBO_quarterly!$B$1:$XT$1,0))</f>
        <v>28708</v>
      </c>
      <c r="HX20" s="81">
        <f>INDEX(CBO_quarterly!$B:$XT,MATCH(Calculations_forecast!HX$9,CBO_quarterly!$B:$B,0),MATCH(Calculations_forecast!$B20,CBO_quarterly!$B$1:$XT$1,0))</f>
        <v>28977</v>
      </c>
      <c r="HY20" s="81">
        <f>INDEX(CBO_quarterly!$B:$XT,MATCH(Calculations_forecast!HY$9,CBO_quarterly!$B:$B,0),MATCH(Calculations_forecast!$B20,CBO_quarterly!$B$1:$XT$1,0))</f>
        <v>29248.5</v>
      </c>
      <c r="HZ20" s="81">
        <f>INDEX(CBO_quarterly!$B:$XT,MATCH(Calculations_forecast!HZ$9,CBO_quarterly!$B:$B,0),MATCH(Calculations_forecast!$B20,CBO_quarterly!$B$1:$XT$1,0))</f>
        <v>29523</v>
      </c>
      <c r="IA20" s="81">
        <f>INDEX(CBO_quarterly!$B:$XT,MATCH(Calculations_forecast!IA$9,CBO_quarterly!$B:$B,0),MATCH(Calculations_forecast!$B20,CBO_quarterly!$B$1:$XT$1,0))</f>
        <v>29813.9</v>
      </c>
      <c r="IB20" s="81">
        <f>INDEX(CBO_quarterly!$B:$XT,MATCH(Calculations_forecast!IB$9,CBO_quarterly!$B:$B,0),MATCH(Calculations_forecast!$B20,CBO_quarterly!$B$1:$XT$1,0))</f>
        <v>30094.9</v>
      </c>
      <c r="IC20" s="81">
        <f>INDEX(CBO_quarterly!$B:$XT,MATCH(Calculations_forecast!IC$9,CBO_quarterly!$B:$B,0),MATCH(Calculations_forecast!$B20,CBO_quarterly!$B$1:$XT$1,0))</f>
        <v>30379</v>
      </c>
      <c r="ID20" s="81">
        <f>INDEX(CBO_quarterly!$B:$XT,MATCH(Calculations_forecast!ID$9,CBO_quarterly!$B:$B,0),MATCH(Calculations_forecast!$B20,CBO_quarterly!$B$1:$XT$1,0))</f>
        <v>30665.8</v>
      </c>
    </row>
    <row r="21" spans="1:238">
      <c r="A21" s="7" t="s">
        <v>180</v>
      </c>
      <c r="B21" s="8" t="s">
        <v>9</v>
      </c>
      <c r="C21">
        <f ca="1">INDEX(CBO_quarterly!$B:$XT,MATCH(Calculations_forecast!C$9,CBO_quarterly!$B:$B,0),MATCH(Calculations_forecast!$B21,CBO_quarterly!$B$1:$XT$1,0))</f>
        <v>3065.1</v>
      </c>
      <c r="D21">
        <f ca="1">INDEX(CBO_quarterly!$B:$XT,MATCH(Calculations_forecast!D$9,CBO_quarterly!$B:$B,0),MATCH(Calculations_forecast!$B21,CBO_quarterly!$B$1:$XT$1,0))</f>
        <v>3079</v>
      </c>
      <c r="E21">
        <f ca="1">INDEX(CBO_quarterly!$B:$XT,MATCH(Calculations_forecast!E$9,CBO_quarterly!$B:$B,0),MATCH(Calculations_forecast!$B21,CBO_quarterly!$B$1:$XT$1,0))</f>
        <v>3106</v>
      </c>
      <c r="F21">
        <f ca="1">INDEX(CBO_quarterly!$B:$XT,MATCH(Calculations_forecast!F$9,CBO_quarterly!$B:$B,0),MATCH(Calculations_forecast!$B21,CBO_quarterly!$B$1:$XT$1,0))</f>
        <v>3097.5</v>
      </c>
      <c r="G21">
        <f ca="1">INDEX(CBO_quarterly!$B:$XT,MATCH(Calculations_forecast!G$9,CBO_quarterly!$B:$B,0),MATCH(Calculations_forecast!$B21,CBO_quarterly!$B$1:$XT$1,0))</f>
        <v>3157</v>
      </c>
      <c r="H21">
        <f ca="1">INDEX(CBO_quarterly!$B:$XT,MATCH(Calculations_forecast!H$9,CBO_quarterly!$B:$B,0),MATCH(Calculations_forecast!$B21,CBO_quarterly!$B$1:$XT$1,0))</f>
        <v>3186</v>
      </c>
      <c r="I21">
        <f ca="1">INDEX(CBO_quarterly!$B:$XT,MATCH(Calculations_forecast!I$9,CBO_quarterly!$B:$B,0),MATCH(Calculations_forecast!$B21,CBO_quarterly!$B$1:$XT$1,0))</f>
        <v>3211.4</v>
      </c>
      <c r="J21">
        <f ca="1">INDEX(CBO_quarterly!$B:$XT,MATCH(Calculations_forecast!J$9,CBO_quarterly!$B:$B,0),MATCH(Calculations_forecast!$B21,CBO_quarterly!$B$1:$XT$1,0))</f>
        <v>3264.7</v>
      </c>
      <c r="K21">
        <f ca="1">INDEX(CBO_quarterly!$B:$XT,MATCH(Calculations_forecast!K$9,CBO_quarterly!$B:$B,0),MATCH(Calculations_forecast!$B21,CBO_quarterly!$B$1:$XT$1,0))</f>
        <v>3307.8</v>
      </c>
      <c r="L21">
        <f ca="1">INDEX(CBO_quarterly!$B:$XT,MATCH(Calculations_forecast!L$9,CBO_quarterly!$B:$B,0),MATCH(Calculations_forecast!$B21,CBO_quarterly!$B$1:$XT$1,0))</f>
        <v>3370.7</v>
      </c>
      <c r="M21">
        <f ca="1">INDEX(CBO_quarterly!$B:$XT,MATCH(Calculations_forecast!M$9,CBO_quarterly!$B:$B,0),MATCH(Calculations_forecast!$B21,CBO_quarterly!$B$1:$XT$1,0))</f>
        <v>3422.7</v>
      </c>
      <c r="N21">
        <f ca="1">INDEX(CBO_quarterly!$B:$XT,MATCH(Calculations_forecast!N$9,CBO_quarterly!$B:$B,0),MATCH(Calculations_forecast!$B21,CBO_quarterly!$B$1:$XT$1,0))</f>
        <v>3503</v>
      </c>
      <c r="O21">
        <f ca="1">INDEX(CBO_quarterly!$B:$XT,MATCH(Calculations_forecast!O$9,CBO_quarterly!$B:$B,0),MATCH(Calculations_forecast!$B21,CBO_quarterly!$B$1:$XT$1,0))</f>
        <v>3567</v>
      </c>
      <c r="P21">
        <f ca="1">INDEX(CBO_quarterly!$B:$XT,MATCH(Calculations_forecast!P$9,CBO_quarterly!$B:$B,0),MATCH(Calculations_forecast!$B21,CBO_quarterly!$B$1:$XT$1,0))</f>
        <v>3565.3</v>
      </c>
      <c r="Q21">
        <f ca="1">INDEX(CBO_quarterly!$B:$XT,MATCH(Calculations_forecast!Q$9,CBO_quarterly!$B:$B,0),MATCH(Calculations_forecast!$B21,CBO_quarterly!$B$1:$XT$1,0))</f>
        <v>3577.9</v>
      </c>
      <c r="R21">
        <f ca="1">INDEX(CBO_quarterly!$B:$XT,MATCH(Calculations_forecast!R$9,CBO_quarterly!$B:$B,0),MATCH(Calculations_forecast!$B21,CBO_quarterly!$B$1:$XT$1,0))</f>
        <v>3567.2</v>
      </c>
      <c r="S21">
        <f ca="1">INDEX(CBO_quarterly!$B:$XT,MATCH(Calculations_forecast!S$9,CBO_quarterly!$B:$B,0),MATCH(Calculations_forecast!$B21,CBO_quarterly!$B$1:$XT$1,0))</f>
        <v>3535.3</v>
      </c>
      <c r="T21">
        <f ca="1">INDEX(CBO_quarterly!$B:$XT,MATCH(Calculations_forecast!T$9,CBO_quarterly!$B:$B,0),MATCH(Calculations_forecast!$B21,CBO_quarterly!$B$1:$XT$1,0))</f>
        <v>3548</v>
      </c>
      <c r="U21">
        <f ca="1">INDEX(CBO_quarterly!$B:$XT,MATCH(Calculations_forecast!U$9,CBO_quarterly!$B:$B,0),MATCH(Calculations_forecast!$B21,CBO_quarterly!$B$1:$XT$1,0))</f>
        <v>3563.3</v>
      </c>
      <c r="V21">
        <f ca="1">INDEX(CBO_quarterly!$B:$XT,MATCH(Calculations_forecast!V$9,CBO_quarterly!$B:$B,0),MATCH(Calculations_forecast!$B21,CBO_quarterly!$B$1:$XT$1,0))</f>
        <v>3511.2</v>
      </c>
      <c r="W21">
        <f ca="1">INDEX(CBO_quarterly!$B:$XT,MATCH(Calculations_forecast!W$9,CBO_quarterly!$B:$B,0),MATCH(Calculations_forecast!$B21,CBO_quarterly!$B$1:$XT$1,0))</f>
        <v>3540.6</v>
      </c>
      <c r="X21">
        <f ca="1">INDEX(CBO_quarterly!$B:$XT,MATCH(Calculations_forecast!X$9,CBO_quarterly!$B:$B,0),MATCH(Calculations_forecast!$B21,CBO_quarterly!$B$1:$XT$1,0))</f>
        <v>3598.9</v>
      </c>
      <c r="Y21">
        <f ca="1">INDEX(CBO_quarterly!$B:$XT,MATCH(Calculations_forecast!Y$9,CBO_quarterly!$B:$B,0),MATCH(Calculations_forecast!$B21,CBO_quarterly!$B$1:$XT$1,0))</f>
        <v>3650</v>
      </c>
      <c r="Z21">
        <f ca="1">INDEX(CBO_quarterly!$B:$XT,MATCH(Calculations_forecast!Z$9,CBO_quarterly!$B:$B,0),MATCH(Calculations_forecast!$B21,CBO_quarterly!$B$1:$XT$1,0))</f>
        <v>3689.3</v>
      </c>
      <c r="AA21">
        <f ca="1">INDEX(CBO_quarterly!$B:$XT,MATCH(Calculations_forecast!AA$9,CBO_quarterly!$B:$B,0),MATCH(Calculations_forecast!$B21,CBO_quarterly!$B$1:$XT$1,0))</f>
        <v>3763</v>
      </c>
      <c r="AB21">
        <f ca="1">INDEX(CBO_quarterly!$B:$XT,MATCH(Calculations_forecast!AB$9,CBO_quarterly!$B:$B,0),MATCH(Calculations_forecast!$B21,CBO_quarterly!$B$1:$XT$1,0))</f>
        <v>3797.7</v>
      </c>
      <c r="AC21">
        <f ca="1">INDEX(CBO_quarterly!$B:$XT,MATCH(Calculations_forecast!AC$9,CBO_quarterly!$B:$B,0),MATCH(Calculations_forecast!$B21,CBO_quarterly!$B$1:$XT$1,0))</f>
        <v>3837.7</v>
      </c>
      <c r="AD21">
        <f ca="1">INDEX(CBO_quarterly!$B:$XT,MATCH(Calculations_forecast!AD$9,CBO_quarterly!$B:$B,0),MATCH(Calculations_forecast!$B21,CBO_quarterly!$B$1:$XT$1,0))</f>
        <v>3887.4</v>
      </c>
      <c r="AE21">
        <f ca="1">INDEX(CBO_quarterly!$B:$XT,MATCH(Calculations_forecast!AE$9,CBO_quarterly!$B:$B,0),MATCH(Calculations_forecast!$B21,CBO_quarterly!$B$1:$XT$1,0))</f>
        <v>3933.3</v>
      </c>
      <c r="AF21">
        <f ca="1">INDEX(CBO_quarterly!$B:$XT,MATCH(Calculations_forecast!AF$9,CBO_quarterly!$B:$B,0),MATCH(Calculations_forecast!$B21,CBO_quarterly!$B$1:$XT$1,0))</f>
        <v>3954.6</v>
      </c>
      <c r="AG21">
        <f ca="1">INDEX(CBO_quarterly!$B:$XT,MATCH(Calculations_forecast!AG$9,CBO_quarterly!$B:$B,0),MATCH(Calculations_forecast!$B21,CBO_quarterly!$B$1:$XT$1,0))</f>
        <v>3992</v>
      </c>
      <c r="AH21">
        <f ca="1">INDEX(CBO_quarterly!$B:$XT,MATCH(Calculations_forecast!AH$9,CBO_quarterly!$B:$B,0),MATCH(Calculations_forecast!$B21,CBO_quarterly!$B$1:$XT$1,0))</f>
        <v>4052</v>
      </c>
      <c r="AI21">
        <f ca="1">INDEX(CBO_quarterly!$B:$XT,MATCH(Calculations_forecast!AI$9,CBO_quarterly!$B:$B,0),MATCH(Calculations_forecast!$B21,CBO_quarterly!$B$1:$XT$1,0))</f>
        <v>4074.8</v>
      </c>
      <c r="AJ21">
        <f ca="1">INDEX(CBO_quarterly!$B:$XT,MATCH(Calculations_forecast!AJ$9,CBO_quarterly!$B:$B,0),MATCH(Calculations_forecast!$B21,CBO_quarterly!$B$1:$XT$1,0))</f>
        <v>4161.8999999999996</v>
      </c>
      <c r="AK21">
        <f ca="1">INDEX(CBO_quarterly!$B:$XT,MATCH(Calculations_forecast!AK$9,CBO_quarterly!$B:$B,0),MATCH(Calculations_forecast!$B21,CBO_quarterly!$B$1:$XT$1,0))</f>
        <v>4179.3999999999996</v>
      </c>
      <c r="AL21">
        <f ca="1">INDEX(CBO_quarterly!$B:$XT,MATCH(Calculations_forecast!AL$9,CBO_quarterly!$B:$B,0),MATCH(Calculations_forecast!$B21,CBO_quarterly!$B$1:$XT$1,0))</f>
        <v>4213.1000000000004</v>
      </c>
      <c r="AM21">
        <f ca="1">INDEX(CBO_quarterly!$B:$XT,MATCH(Calculations_forecast!AM$9,CBO_quarterly!$B:$B,0),MATCH(Calculations_forecast!$B21,CBO_quarterly!$B$1:$XT$1,0))</f>
        <v>4234.8999999999996</v>
      </c>
      <c r="AN21">
        <f ca="1">INDEX(CBO_quarterly!$B:$XT,MATCH(Calculations_forecast!AN$9,CBO_quarterly!$B:$B,0),MATCH(Calculations_forecast!$B21,CBO_quarterly!$B$1:$XT$1,0))</f>
        <v>4232.2</v>
      </c>
      <c r="AO21">
        <f ca="1">INDEX(CBO_quarterly!$B:$XT,MATCH(Calculations_forecast!AO$9,CBO_quarterly!$B:$B,0),MATCH(Calculations_forecast!$B21,CBO_quarterly!$B$1:$XT$1,0))</f>
        <v>4273.3</v>
      </c>
      <c r="AP21">
        <f ca="1">INDEX(CBO_quarterly!$B:$XT,MATCH(Calculations_forecast!AP$9,CBO_quarterly!$B:$B,0),MATCH(Calculations_forecast!$B21,CBO_quarterly!$B$1:$XT$1,0))</f>
        <v>4284</v>
      </c>
      <c r="AQ21">
        <f ca="1">INDEX(CBO_quarterly!$B:$XT,MATCH(Calculations_forecast!AQ$9,CBO_quarterly!$B:$B,0),MATCH(Calculations_forecast!$B21,CBO_quarterly!$B$1:$XT$1,0))</f>
        <v>4277.8999999999996</v>
      </c>
      <c r="AR21">
        <f ca="1">INDEX(CBO_quarterly!$B:$XT,MATCH(Calculations_forecast!AR$9,CBO_quarterly!$B:$B,0),MATCH(Calculations_forecast!$B21,CBO_quarterly!$B$1:$XT$1,0))</f>
        <v>4181.5</v>
      </c>
      <c r="AS21">
        <f ca="1">INDEX(CBO_quarterly!$B:$XT,MATCH(Calculations_forecast!AS$9,CBO_quarterly!$B:$B,0),MATCH(Calculations_forecast!$B21,CBO_quarterly!$B$1:$XT$1,0))</f>
        <v>4227.3999999999996</v>
      </c>
      <c r="AT21">
        <f ca="1">INDEX(CBO_quarterly!$B:$XT,MATCH(Calculations_forecast!AT$9,CBO_quarterly!$B:$B,0),MATCH(Calculations_forecast!$B21,CBO_quarterly!$B$1:$XT$1,0))</f>
        <v>4284.5</v>
      </c>
      <c r="AU21">
        <f ca="1">INDEX(CBO_quarterly!$B:$XT,MATCH(Calculations_forecast!AU$9,CBO_quarterly!$B:$B,0),MATCH(Calculations_forecast!$B21,CBO_quarterly!$B$1:$XT$1,0))</f>
        <v>4298.8</v>
      </c>
      <c r="AV21">
        <f ca="1">INDEX(CBO_quarterly!$B:$XT,MATCH(Calculations_forecast!AV$9,CBO_quarterly!$B:$B,0),MATCH(Calculations_forecast!$B21,CBO_quarterly!$B$1:$XT$1,0))</f>
        <v>4299.2</v>
      </c>
      <c r="AW21">
        <f ca="1">INDEX(CBO_quarterly!$B:$XT,MATCH(Calculations_forecast!AW$9,CBO_quarterly!$B:$B,0),MATCH(Calculations_forecast!$B21,CBO_quarterly!$B$1:$XT$1,0))</f>
        <v>4319</v>
      </c>
      <c r="AX21">
        <f ca="1">INDEX(CBO_quarterly!$B:$XT,MATCH(Calculations_forecast!AX$9,CBO_quarterly!$B:$B,0),MATCH(Calculations_forecast!$B21,CBO_quarterly!$B$1:$XT$1,0))</f>
        <v>4289.5</v>
      </c>
      <c r="AY21">
        <f ca="1">INDEX(CBO_quarterly!$B:$XT,MATCH(Calculations_forecast!AY$9,CBO_quarterly!$B:$B,0),MATCH(Calculations_forecast!$B21,CBO_quarterly!$B$1:$XT$1,0))</f>
        <v>4321.1000000000004</v>
      </c>
      <c r="AZ21">
        <f ca="1">INDEX(CBO_quarterly!$B:$XT,MATCH(Calculations_forecast!AZ$9,CBO_quarterly!$B:$B,0),MATCH(Calculations_forecast!$B21,CBO_quarterly!$B$1:$XT$1,0))</f>
        <v>4334.3</v>
      </c>
      <c r="BA21">
        <f ca="1">INDEX(CBO_quarterly!$B:$XT,MATCH(Calculations_forecast!BA$9,CBO_quarterly!$B:$B,0),MATCH(Calculations_forecast!$B21,CBO_quarterly!$B$1:$XT$1,0))</f>
        <v>4363.3</v>
      </c>
      <c r="BB21">
        <f ca="1">INDEX(CBO_quarterly!$B:$XT,MATCH(Calculations_forecast!BB$9,CBO_quarterly!$B:$B,0),MATCH(Calculations_forecast!$B21,CBO_quarterly!$B$1:$XT$1,0))</f>
        <v>4439.7</v>
      </c>
      <c r="BC21">
        <f ca="1">INDEX(CBO_quarterly!$B:$XT,MATCH(Calculations_forecast!BC$9,CBO_quarterly!$B:$B,0),MATCH(Calculations_forecast!$B21,CBO_quarterly!$B$1:$XT$1,0))</f>
        <v>4483.6000000000004</v>
      </c>
      <c r="BD21">
        <f ca="1">INDEX(CBO_quarterly!$B:$XT,MATCH(Calculations_forecast!BD$9,CBO_quarterly!$B:$B,0),MATCH(Calculations_forecast!$B21,CBO_quarterly!$B$1:$XT$1,0))</f>
        <v>4574.8999999999996</v>
      </c>
      <c r="BE21">
        <f ca="1">INDEX(CBO_quarterly!$B:$XT,MATCH(Calculations_forecast!BE$9,CBO_quarterly!$B:$B,0),MATCH(Calculations_forecast!$B21,CBO_quarterly!$B$1:$XT$1,0))</f>
        <v>4657</v>
      </c>
      <c r="BF21">
        <f ca="1">INDEX(CBO_quarterly!$B:$XT,MATCH(Calculations_forecast!BF$9,CBO_quarterly!$B:$B,0),MATCH(Calculations_forecast!$B21,CBO_quarterly!$B$1:$XT$1,0))</f>
        <v>4731.2</v>
      </c>
      <c r="BG21">
        <f ca="1">INDEX(CBO_quarterly!$B:$XT,MATCH(Calculations_forecast!BG$9,CBO_quarterly!$B:$B,0),MATCH(Calculations_forecast!$B21,CBO_quarterly!$B$1:$XT$1,0))</f>
        <v>4770.5</v>
      </c>
      <c r="BH21">
        <f ca="1">INDEX(CBO_quarterly!$B:$XT,MATCH(Calculations_forecast!BH$9,CBO_quarterly!$B:$B,0),MATCH(Calculations_forecast!$B21,CBO_quarterly!$B$1:$XT$1,0))</f>
        <v>4837.3</v>
      </c>
      <c r="BI21">
        <f ca="1">INDEX(CBO_quarterly!$B:$XT,MATCH(Calculations_forecast!BI$9,CBO_quarterly!$B:$B,0),MATCH(Calculations_forecast!$B21,CBO_quarterly!$B$1:$XT$1,0))</f>
        <v>4873.2</v>
      </c>
      <c r="BJ21">
        <f ca="1">INDEX(CBO_quarterly!$B:$XT,MATCH(Calculations_forecast!BJ$9,CBO_quarterly!$B:$B,0),MATCH(Calculations_forecast!$B21,CBO_quarterly!$B$1:$XT$1,0))</f>
        <v>4936.3</v>
      </c>
      <c r="BK21">
        <f ca="1">INDEX(CBO_quarterly!$B:$XT,MATCH(Calculations_forecast!BK$9,CBO_quarterly!$B:$B,0),MATCH(Calculations_forecast!$B21,CBO_quarterly!$B$1:$XT$1,0))</f>
        <v>5020.2</v>
      </c>
      <c r="BL21">
        <f ca="1">INDEX(CBO_quarterly!$B:$XT,MATCH(Calculations_forecast!BL$9,CBO_quarterly!$B:$B,0),MATCH(Calculations_forecast!$B21,CBO_quarterly!$B$1:$XT$1,0))</f>
        <v>5066.3</v>
      </c>
      <c r="BM21">
        <f ca="1">INDEX(CBO_quarterly!$B:$XT,MATCH(Calculations_forecast!BM$9,CBO_quarterly!$B:$B,0),MATCH(Calculations_forecast!$B21,CBO_quarterly!$B$1:$XT$1,0))</f>
        <v>5162.5</v>
      </c>
      <c r="BN21">
        <f ca="1">INDEX(CBO_quarterly!$B:$XT,MATCH(Calculations_forecast!BN$9,CBO_quarterly!$B:$B,0),MATCH(Calculations_forecast!$B21,CBO_quarterly!$B$1:$XT$1,0))</f>
        <v>5173.6000000000004</v>
      </c>
      <c r="BO21">
        <f ca="1">INDEX(CBO_quarterly!$B:$XT,MATCH(Calculations_forecast!BO$9,CBO_quarterly!$B:$B,0),MATCH(Calculations_forecast!$B21,CBO_quarterly!$B$1:$XT$1,0))</f>
        <v>5218.8999999999996</v>
      </c>
      <c r="BP21">
        <f ca="1">INDEX(CBO_quarterly!$B:$XT,MATCH(Calculations_forecast!BP$9,CBO_quarterly!$B:$B,0),MATCH(Calculations_forecast!$B21,CBO_quarterly!$B$1:$XT$1,0))</f>
        <v>5275.7</v>
      </c>
      <c r="BQ21">
        <f ca="1">INDEX(CBO_quarterly!$B:$XT,MATCH(Calculations_forecast!BQ$9,CBO_quarterly!$B:$B,0),MATCH(Calculations_forecast!$B21,CBO_quarterly!$B$1:$XT$1,0))</f>
        <v>5369</v>
      </c>
      <c r="BR21">
        <f ca="1">INDEX(CBO_quarterly!$B:$XT,MATCH(Calculations_forecast!BR$9,CBO_quarterly!$B:$B,0),MATCH(Calculations_forecast!$B21,CBO_quarterly!$B$1:$XT$1,0))</f>
        <v>5402</v>
      </c>
      <c r="BS21">
        <f ca="1">INDEX(CBO_quarterly!$B:$XT,MATCH(Calculations_forecast!BS$9,CBO_quarterly!$B:$B,0),MATCH(Calculations_forecast!$B21,CBO_quarterly!$B$1:$XT$1,0))</f>
        <v>5407.4</v>
      </c>
      <c r="BT21">
        <f ca="1">INDEX(CBO_quarterly!$B:$XT,MATCH(Calculations_forecast!BT$9,CBO_quarterly!$B:$B,0),MATCH(Calculations_forecast!$B21,CBO_quarterly!$B$1:$XT$1,0))</f>
        <v>5481.2</v>
      </c>
      <c r="BU21">
        <f ca="1">INDEX(CBO_quarterly!$B:$XT,MATCH(Calculations_forecast!BU$9,CBO_quarterly!$B:$B,0),MATCH(Calculations_forecast!$B21,CBO_quarterly!$B$1:$XT$1,0))</f>
        <v>5543.7</v>
      </c>
      <c r="BV21">
        <f ca="1">INDEX(CBO_quarterly!$B:$XT,MATCH(Calculations_forecast!BV$9,CBO_quarterly!$B:$B,0),MATCH(Calculations_forecast!$B21,CBO_quarterly!$B$1:$XT$1,0))</f>
        <v>5555.5</v>
      </c>
      <c r="BW21">
        <f ca="1">INDEX(CBO_quarterly!$B:$XT,MATCH(Calculations_forecast!BW$9,CBO_quarterly!$B:$B,0),MATCH(Calculations_forecast!$B21,CBO_quarterly!$B$1:$XT$1,0))</f>
        <v>5653.6</v>
      </c>
      <c r="BX21">
        <f ca="1">INDEX(CBO_quarterly!$B:$XT,MATCH(Calculations_forecast!BX$9,CBO_quarterly!$B:$B,0),MATCH(Calculations_forecast!$B21,CBO_quarterly!$B$1:$XT$1,0))</f>
        <v>5695.3</v>
      </c>
      <c r="BY21">
        <f ca="1">INDEX(CBO_quarterly!$B:$XT,MATCH(Calculations_forecast!BY$9,CBO_quarterly!$B:$B,0),MATCH(Calculations_forecast!$B21,CBO_quarterly!$B$1:$XT$1,0))</f>
        <v>5745.9</v>
      </c>
      <c r="BZ21">
        <f ca="1">INDEX(CBO_quarterly!$B:$XT,MATCH(Calculations_forecast!BZ$9,CBO_quarterly!$B:$B,0),MATCH(Calculations_forecast!$B21,CBO_quarterly!$B$1:$XT$1,0))</f>
        <v>5811.3</v>
      </c>
      <c r="CA21">
        <f ca="1">INDEX(CBO_quarterly!$B:$XT,MATCH(Calculations_forecast!CA$9,CBO_quarterly!$B:$B,0),MATCH(Calculations_forecast!$B21,CBO_quarterly!$B$1:$XT$1,0))</f>
        <v>5838.2</v>
      </c>
      <c r="CB21">
        <f ca="1">INDEX(CBO_quarterly!$B:$XT,MATCH(Calculations_forecast!CB$9,CBO_quarterly!$B:$B,0),MATCH(Calculations_forecast!$B21,CBO_quarterly!$B$1:$XT$1,0))</f>
        <v>5865.5</v>
      </c>
      <c r="CC21">
        <f ca="1">INDEX(CBO_quarterly!$B:$XT,MATCH(Calculations_forecast!CC$9,CBO_quarterly!$B:$B,0),MATCH(Calculations_forecast!$B21,CBO_quarterly!$B$1:$XT$1,0))</f>
        <v>5922.3</v>
      </c>
      <c r="CD21">
        <f ca="1">INDEX(CBO_quarterly!$B:$XT,MATCH(Calculations_forecast!CD$9,CBO_quarterly!$B:$B,0),MATCH(Calculations_forecast!$B21,CBO_quarterly!$B$1:$XT$1,0))</f>
        <v>5948</v>
      </c>
      <c r="CE21">
        <f ca="1">INDEX(CBO_quarterly!$B:$XT,MATCH(Calculations_forecast!CE$9,CBO_quarterly!$B:$B,0),MATCH(Calculations_forecast!$B21,CBO_quarterly!$B$1:$XT$1,0))</f>
        <v>5998.1</v>
      </c>
      <c r="CF21">
        <f ca="1">INDEX(CBO_quarterly!$B:$XT,MATCH(Calculations_forecast!CF$9,CBO_quarterly!$B:$B,0),MATCH(Calculations_forecast!$B21,CBO_quarterly!$B$1:$XT$1,0))</f>
        <v>6016.3</v>
      </c>
      <c r="CG21">
        <f ca="1">INDEX(CBO_quarterly!$B:$XT,MATCH(Calculations_forecast!CG$9,CBO_quarterly!$B:$B,0),MATCH(Calculations_forecast!$B21,CBO_quarterly!$B$1:$XT$1,0))</f>
        <v>6040.2</v>
      </c>
      <c r="CH21">
        <f ca="1">INDEX(CBO_quarterly!$B:$XT,MATCH(Calculations_forecast!CH$9,CBO_quarterly!$B:$B,0),MATCH(Calculations_forecast!$B21,CBO_quarterly!$B$1:$XT$1,0))</f>
        <v>5994.2</v>
      </c>
      <c r="CI21">
        <f ca="1">INDEX(CBO_quarterly!$B:$XT,MATCH(Calculations_forecast!CI$9,CBO_quarterly!$B:$B,0),MATCH(Calculations_forecast!$B21,CBO_quarterly!$B$1:$XT$1,0))</f>
        <v>5971.7</v>
      </c>
      <c r="CJ21">
        <f ca="1">INDEX(CBO_quarterly!$B:$XT,MATCH(Calculations_forecast!CJ$9,CBO_quarterly!$B:$B,0),MATCH(Calculations_forecast!$B21,CBO_quarterly!$B$1:$XT$1,0))</f>
        <v>6021.2</v>
      </c>
      <c r="CK21">
        <f ca="1">INDEX(CBO_quarterly!$B:$XT,MATCH(Calculations_forecast!CK$9,CBO_quarterly!$B:$B,0),MATCH(Calculations_forecast!$B21,CBO_quarterly!$B$1:$XT$1,0))</f>
        <v>6051.2</v>
      </c>
      <c r="CL21">
        <f ca="1">INDEX(CBO_quarterly!$B:$XT,MATCH(Calculations_forecast!CL$9,CBO_quarterly!$B:$B,0),MATCH(Calculations_forecast!$B21,CBO_quarterly!$B$1:$XT$1,0))</f>
        <v>6048.2</v>
      </c>
      <c r="CM21">
        <f ca="1">INDEX(CBO_quarterly!$B:$XT,MATCH(Calculations_forecast!CM$9,CBO_quarterly!$B:$B,0),MATCH(Calculations_forecast!$B21,CBO_quarterly!$B$1:$XT$1,0))</f>
        <v>6161.4</v>
      </c>
      <c r="CN21">
        <f ca="1">INDEX(CBO_quarterly!$B:$XT,MATCH(Calculations_forecast!CN$9,CBO_quarterly!$B:$B,0),MATCH(Calculations_forecast!$B21,CBO_quarterly!$B$1:$XT$1,0))</f>
        <v>6203.2</v>
      </c>
      <c r="CO21">
        <f ca="1">INDEX(CBO_quarterly!$B:$XT,MATCH(Calculations_forecast!CO$9,CBO_quarterly!$B:$B,0),MATCH(Calculations_forecast!$B21,CBO_quarterly!$B$1:$XT$1,0))</f>
        <v>6269.7</v>
      </c>
      <c r="CP21">
        <f ca="1">INDEX(CBO_quarterly!$B:$XT,MATCH(Calculations_forecast!CP$9,CBO_quarterly!$B:$B,0),MATCH(Calculations_forecast!$B21,CBO_quarterly!$B$1:$XT$1,0))</f>
        <v>6344.4</v>
      </c>
      <c r="CQ21">
        <f ca="1">INDEX(CBO_quarterly!$B:$XT,MATCH(Calculations_forecast!CQ$9,CBO_quarterly!$B:$B,0),MATCH(Calculations_forecast!$B21,CBO_quarterly!$B$1:$XT$1,0))</f>
        <v>6368.8</v>
      </c>
      <c r="CR21">
        <f ca="1">INDEX(CBO_quarterly!$B:$XT,MATCH(Calculations_forecast!CR$9,CBO_quarterly!$B:$B,0),MATCH(Calculations_forecast!$B21,CBO_quarterly!$B$1:$XT$1,0))</f>
        <v>6426.7</v>
      </c>
      <c r="CS21">
        <f ca="1">INDEX(CBO_quarterly!$B:$XT,MATCH(Calculations_forecast!CS$9,CBO_quarterly!$B:$B,0),MATCH(Calculations_forecast!$B21,CBO_quarterly!$B$1:$XT$1,0))</f>
        <v>6498.2</v>
      </c>
      <c r="CT21">
        <f ca="1">INDEX(CBO_quarterly!$B:$XT,MATCH(Calculations_forecast!CT$9,CBO_quarterly!$B:$B,0),MATCH(Calculations_forecast!$B21,CBO_quarterly!$B$1:$XT$1,0))</f>
        <v>6555.3</v>
      </c>
      <c r="CU21">
        <f ca="1">INDEX(CBO_quarterly!$B:$XT,MATCH(Calculations_forecast!CU$9,CBO_quarterly!$B:$B,0),MATCH(Calculations_forecast!$B21,CBO_quarterly!$B$1:$XT$1,0))</f>
        <v>6630.3</v>
      </c>
      <c r="CV21">
        <f ca="1">INDEX(CBO_quarterly!$B:$XT,MATCH(Calculations_forecast!CV$9,CBO_quarterly!$B:$B,0),MATCH(Calculations_forecast!$B21,CBO_quarterly!$B$1:$XT$1,0))</f>
        <v>6681.8</v>
      </c>
      <c r="CW21">
        <f ca="1">INDEX(CBO_quarterly!$B:$XT,MATCH(Calculations_forecast!CW$9,CBO_quarterly!$B:$B,0),MATCH(Calculations_forecast!$B21,CBO_quarterly!$B$1:$XT$1,0))</f>
        <v>6732.8</v>
      </c>
      <c r="CX21">
        <f ca="1">INDEX(CBO_quarterly!$B:$XT,MATCH(Calculations_forecast!CX$9,CBO_quarterly!$B:$B,0),MATCH(Calculations_forecast!$B21,CBO_quarterly!$B$1:$XT$1,0))</f>
        <v>6805.6</v>
      </c>
      <c r="CY21">
        <f ca="1">INDEX(CBO_quarterly!$B:$XT,MATCH(Calculations_forecast!CY$9,CBO_quarterly!$B:$B,0),MATCH(Calculations_forecast!$B21,CBO_quarterly!$B$1:$XT$1,0))</f>
        <v>6822.5</v>
      </c>
      <c r="CZ21">
        <f ca="1">INDEX(CBO_quarterly!$B:$XT,MATCH(Calculations_forecast!CZ$9,CBO_quarterly!$B:$B,0),MATCH(Calculations_forecast!$B21,CBO_quarterly!$B$1:$XT$1,0))</f>
        <v>6882.3</v>
      </c>
      <c r="DA21">
        <f ca="1">INDEX(CBO_quarterly!$B:$XT,MATCH(Calculations_forecast!DA$9,CBO_quarterly!$B:$B,0),MATCH(Calculations_forecast!$B21,CBO_quarterly!$B$1:$XT$1,0))</f>
        <v>6944.7</v>
      </c>
      <c r="DB21">
        <f ca="1">INDEX(CBO_quarterly!$B:$XT,MATCH(Calculations_forecast!DB$9,CBO_quarterly!$B:$B,0),MATCH(Calculations_forecast!$B21,CBO_quarterly!$B$1:$XT$1,0))</f>
        <v>6993.1</v>
      </c>
      <c r="DC21">
        <f ca="1">INDEX(CBO_quarterly!$B:$XT,MATCH(Calculations_forecast!DC$9,CBO_quarterly!$B:$B,0),MATCH(Calculations_forecast!$B21,CBO_quarterly!$B$1:$XT$1,0))</f>
        <v>7057.6</v>
      </c>
      <c r="DD21">
        <f ca="1">INDEX(CBO_quarterly!$B:$XT,MATCH(Calculations_forecast!DD$9,CBO_quarterly!$B:$B,0),MATCH(Calculations_forecast!$B21,CBO_quarterly!$B$1:$XT$1,0))</f>
        <v>7133.6</v>
      </c>
      <c r="DE21">
        <f ca="1">INDEX(CBO_quarterly!$B:$XT,MATCH(Calculations_forecast!DE$9,CBO_quarterly!$B:$B,0),MATCH(Calculations_forecast!$B21,CBO_quarterly!$B$1:$XT$1,0))</f>
        <v>7176.8</v>
      </c>
      <c r="DF21">
        <f ca="1">INDEX(CBO_quarterly!$B:$XT,MATCH(Calculations_forecast!DF$9,CBO_quarterly!$B:$B,0),MATCH(Calculations_forecast!$B21,CBO_quarterly!$B$1:$XT$1,0))</f>
        <v>7233.9</v>
      </c>
      <c r="DG21">
        <f ca="1">INDEX(CBO_quarterly!$B:$XT,MATCH(Calculations_forecast!DG$9,CBO_quarterly!$B:$B,0),MATCH(Calculations_forecast!$B21,CBO_quarterly!$B$1:$XT$1,0))</f>
        <v>7310.2</v>
      </c>
      <c r="DH21">
        <f ca="1">INDEX(CBO_quarterly!$B:$XT,MATCH(Calculations_forecast!DH$9,CBO_quarterly!$B:$B,0),MATCH(Calculations_forecast!$B21,CBO_quarterly!$B$1:$XT$1,0))</f>
        <v>7343.1</v>
      </c>
      <c r="DI21">
        <f ca="1">INDEX(CBO_quarterly!$B:$XT,MATCH(Calculations_forecast!DI$9,CBO_quarterly!$B:$B,0),MATCH(Calculations_forecast!$B21,CBO_quarterly!$B$1:$XT$1,0))</f>
        <v>7468.2</v>
      </c>
      <c r="DJ21">
        <f ca="1">INDEX(CBO_quarterly!$B:$XT,MATCH(Calculations_forecast!DJ$9,CBO_quarterly!$B:$B,0),MATCH(Calculations_forecast!$B21,CBO_quarterly!$B$1:$XT$1,0))</f>
        <v>7557.4</v>
      </c>
      <c r="DK21">
        <f ca="1">INDEX(CBO_quarterly!$B:$XT,MATCH(Calculations_forecast!DK$9,CBO_quarterly!$B:$B,0),MATCH(Calculations_forecast!$B21,CBO_quarterly!$B$1:$XT$1,0))</f>
        <v>7633.9</v>
      </c>
      <c r="DL21">
        <f ca="1">INDEX(CBO_quarterly!$B:$XT,MATCH(Calculations_forecast!DL$9,CBO_quarterly!$B:$B,0),MATCH(Calculations_forecast!$B21,CBO_quarterly!$B$1:$XT$1,0))</f>
        <v>7768.3</v>
      </c>
      <c r="DM21">
        <f ca="1">INDEX(CBO_quarterly!$B:$XT,MATCH(Calculations_forecast!DM$9,CBO_quarterly!$B:$B,0),MATCH(Calculations_forecast!$B21,CBO_quarterly!$B$1:$XT$1,0))</f>
        <v>7869.6</v>
      </c>
      <c r="DN21">
        <f ca="1">INDEX(CBO_quarterly!$B:$XT,MATCH(Calculations_forecast!DN$9,CBO_quarterly!$B:$B,0),MATCH(Calculations_forecast!$B21,CBO_quarterly!$B$1:$XT$1,0))</f>
        <v>7983.3</v>
      </c>
      <c r="DO21">
        <f ca="1">INDEX(CBO_quarterly!$B:$XT,MATCH(Calculations_forecast!DO$9,CBO_quarterly!$B:$B,0),MATCH(Calculations_forecast!$B21,CBO_quarterly!$B$1:$XT$1,0))</f>
        <v>8060.8</v>
      </c>
      <c r="DP21">
        <f ca="1">INDEX(CBO_quarterly!$B:$XT,MATCH(Calculations_forecast!DP$9,CBO_quarterly!$B:$B,0),MATCH(Calculations_forecast!$B21,CBO_quarterly!$B$1:$XT$1,0))</f>
        <v>8178.3</v>
      </c>
      <c r="DQ21">
        <f ca="1">INDEX(CBO_quarterly!$B:$XT,MATCH(Calculations_forecast!DQ$9,CBO_quarterly!$B:$B,0),MATCH(Calculations_forecast!$B21,CBO_quarterly!$B$1:$XT$1,0))</f>
        <v>8270.6</v>
      </c>
      <c r="DR21">
        <f ca="1">INDEX(CBO_quarterly!$B:$XT,MATCH(Calculations_forecast!DR$9,CBO_quarterly!$B:$B,0),MATCH(Calculations_forecast!$B21,CBO_quarterly!$B$1:$XT$1,0))</f>
        <v>8391.7999999999993</v>
      </c>
      <c r="DS21">
        <f ca="1">INDEX(CBO_quarterly!$B:$XT,MATCH(Calculations_forecast!DS$9,CBO_quarterly!$B:$B,0),MATCH(Calculations_forecast!$B21,CBO_quarterly!$B$1:$XT$1,0))</f>
        <v>8520.7000000000007</v>
      </c>
      <c r="DT21">
        <f ca="1">INDEX(CBO_quarterly!$B:$XT,MATCH(Calculations_forecast!DT$9,CBO_quarterly!$B:$B,0),MATCH(Calculations_forecast!$B21,CBO_quarterly!$B$1:$XT$1,0))</f>
        <v>8603</v>
      </c>
      <c r="DU21">
        <f ca="1">INDEX(CBO_quarterly!$B:$XT,MATCH(Calculations_forecast!DU$9,CBO_quarterly!$B:$B,0),MATCH(Calculations_forecast!$B21,CBO_quarterly!$B$1:$XT$1,0))</f>
        <v>8687.5</v>
      </c>
      <c r="DV21">
        <f ca="1">INDEX(CBO_quarterly!$B:$XT,MATCH(Calculations_forecast!DV$9,CBO_quarterly!$B:$B,0),MATCH(Calculations_forecast!$B21,CBO_quarterly!$B$1:$XT$1,0))</f>
        <v>8762.2000000000007</v>
      </c>
      <c r="DW21">
        <f ca="1">INDEX(CBO_quarterly!$B:$XT,MATCH(Calculations_forecast!DW$9,CBO_quarterly!$B:$B,0),MATCH(Calculations_forecast!$B21,CBO_quarterly!$B$1:$XT$1,0))</f>
        <v>8797.2999999999993</v>
      </c>
      <c r="DX21">
        <f ca="1">INDEX(CBO_quarterly!$B:$XT,MATCH(Calculations_forecast!DX$9,CBO_quarterly!$B:$B,0),MATCH(Calculations_forecast!$B21,CBO_quarterly!$B$1:$XT$1,0))</f>
        <v>8818.1</v>
      </c>
      <c r="DY21">
        <f ca="1">INDEX(CBO_quarterly!$B:$XT,MATCH(Calculations_forecast!DY$9,CBO_quarterly!$B:$B,0),MATCH(Calculations_forecast!$B21,CBO_quarterly!$B$1:$XT$1,0))</f>
        <v>8848.2999999999993</v>
      </c>
      <c r="DZ21">
        <f ca="1">INDEX(CBO_quarterly!$B:$XT,MATCH(Calculations_forecast!DZ$9,CBO_quarterly!$B:$B,0),MATCH(Calculations_forecast!$B21,CBO_quarterly!$B$1:$XT$1,0))</f>
        <v>8980.6</v>
      </c>
      <c r="EA21">
        <f ca="1">INDEX(CBO_quarterly!$B:$XT,MATCH(Calculations_forecast!EA$9,CBO_quarterly!$B:$B,0),MATCH(Calculations_forecast!$B21,CBO_quarterly!$B$1:$XT$1,0))</f>
        <v>9008.1</v>
      </c>
      <c r="EB21">
        <f ca="1">INDEX(CBO_quarterly!$B:$XT,MATCH(Calculations_forecast!EB$9,CBO_quarterly!$B:$B,0),MATCH(Calculations_forecast!$B21,CBO_quarterly!$B$1:$XT$1,0))</f>
        <v>9054.2999999999993</v>
      </c>
      <c r="EC21">
        <f ca="1">INDEX(CBO_quarterly!$B:$XT,MATCH(Calculations_forecast!EC$9,CBO_quarterly!$B:$B,0),MATCH(Calculations_forecast!$B21,CBO_quarterly!$B$1:$XT$1,0))</f>
        <v>9119.9</v>
      </c>
      <c r="ED21">
        <f ca="1">INDEX(CBO_quarterly!$B:$XT,MATCH(Calculations_forecast!ED$9,CBO_quarterly!$B:$B,0),MATCH(Calculations_forecast!$B21,CBO_quarterly!$B$1:$XT$1,0))</f>
        <v>9172.4</v>
      </c>
      <c r="EE21">
        <f ca="1">INDEX(CBO_quarterly!$B:$XT,MATCH(Calculations_forecast!EE$9,CBO_quarterly!$B:$B,0),MATCH(Calculations_forecast!$B21,CBO_quarterly!$B$1:$XT$1,0))</f>
        <v>9215.5</v>
      </c>
      <c r="EF21">
        <f ca="1">INDEX(CBO_quarterly!$B:$XT,MATCH(Calculations_forecast!EF$9,CBO_quarterly!$B:$B,0),MATCH(Calculations_forecast!$B21,CBO_quarterly!$B$1:$XT$1,0))</f>
        <v>9319</v>
      </c>
      <c r="EG21">
        <f ca="1">INDEX(CBO_quarterly!$B:$XT,MATCH(Calculations_forecast!EG$9,CBO_quarterly!$B:$B,0),MATCH(Calculations_forecast!$B21,CBO_quarterly!$B$1:$XT$1,0))</f>
        <v>9455.7000000000007</v>
      </c>
      <c r="EH21">
        <f ca="1">INDEX(CBO_quarterly!$B:$XT,MATCH(Calculations_forecast!EH$9,CBO_quarterly!$B:$B,0),MATCH(Calculations_forecast!$B21,CBO_quarterly!$B$1:$XT$1,0))</f>
        <v>9519.7999999999993</v>
      </c>
      <c r="EI21">
        <f ca="1">INDEX(CBO_quarterly!$B:$XT,MATCH(Calculations_forecast!EI$9,CBO_quarterly!$B:$B,0),MATCH(Calculations_forecast!$B21,CBO_quarterly!$B$1:$XT$1,0))</f>
        <v>9604.5</v>
      </c>
      <c r="EJ21">
        <f ca="1">INDEX(CBO_quarterly!$B:$XT,MATCH(Calculations_forecast!EJ$9,CBO_quarterly!$B:$B,0),MATCH(Calculations_forecast!$B21,CBO_quarterly!$B$1:$XT$1,0))</f>
        <v>9664.2999999999993</v>
      </c>
      <c r="EK21">
        <f ca="1">INDEX(CBO_quarterly!$B:$XT,MATCH(Calculations_forecast!EK$9,CBO_quarterly!$B:$B,0),MATCH(Calculations_forecast!$B21,CBO_quarterly!$B$1:$XT$1,0))</f>
        <v>9771.1</v>
      </c>
      <c r="EL21">
        <f ca="1">INDEX(CBO_quarterly!$B:$XT,MATCH(Calculations_forecast!EL$9,CBO_quarterly!$B:$B,0),MATCH(Calculations_forecast!$B21,CBO_quarterly!$B$1:$XT$1,0))</f>
        <v>9877.4</v>
      </c>
      <c r="EM21">
        <f ca="1">INDEX(CBO_quarterly!$B:$XT,MATCH(Calculations_forecast!EM$9,CBO_quarterly!$B:$B,0),MATCH(Calculations_forecast!$B21,CBO_quarterly!$B$1:$XT$1,0))</f>
        <v>9935</v>
      </c>
      <c r="EN21">
        <f ca="1">INDEX(CBO_quarterly!$B:$XT,MATCH(Calculations_forecast!EN$9,CBO_quarterly!$B:$B,0),MATCH(Calculations_forecast!$B21,CBO_quarterly!$B$1:$XT$1,0))</f>
        <v>10047.799999999999</v>
      </c>
      <c r="EO21">
        <f ca="1">INDEX(CBO_quarterly!$B:$XT,MATCH(Calculations_forecast!EO$9,CBO_quarterly!$B:$B,0),MATCH(Calculations_forecast!$B21,CBO_quarterly!$B$1:$XT$1,0))</f>
        <v>10145.299999999999</v>
      </c>
      <c r="EP21">
        <f ca="1">INDEX(CBO_quarterly!$B:$XT,MATCH(Calculations_forecast!EP$9,CBO_quarterly!$B:$B,0),MATCH(Calculations_forecast!$B21,CBO_quarterly!$B$1:$XT$1,0))</f>
        <v>10175.4</v>
      </c>
      <c r="EQ21">
        <f ca="1">INDEX(CBO_quarterly!$B:$XT,MATCH(Calculations_forecast!EQ$9,CBO_quarterly!$B:$B,0),MATCH(Calculations_forecast!$B21,CBO_quarterly!$B$1:$XT$1,0))</f>
        <v>10288.9</v>
      </c>
      <c r="ER21">
        <f ca="1">INDEX(CBO_quarterly!$B:$XT,MATCH(Calculations_forecast!ER$9,CBO_quarterly!$B:$B,0),MATCH(Calculations_forecast!$B21,CBO_quarterly!$B$1:$XT$1,0))</f>
        <v>10341</v>
      </c>
      <c r="ES21">
        <f ca="1">INDEX(CBO_quarterly!$B:$XT,MATCH(Calculations_forecast!ES$9,CBO_quarterly!$B:$B,0),MATCH(Calculations_forecast!$B21,CBO_quarterly!$B$1:$XT$1,0))</f>
        <v>10403.799999999999</v>
      </c>
      <c r="ET21">
        <f ca="1">INDEX(CBO_quarterly!$B:$XT,MATCH(Calculations_forecast!ET$9,CBO_quarterly!$B:$B,0),MATCH(Calculations_forecast!$B21,CBO_quarterly!$B$1:$XT$1,0))</f>
        <v>10504.5</v>
      </c>
      <c r="EU21">
        <f ca="1">INDEX(CBO_quarterly!$B:$XT,MATCH(Calculations_forecast!EU$9,CBO_quarterly!$B:$B,0),MATCH(Calculations_forecast!$B21,CBO_quarterly!$B$1:$XT$1,0))</f>
        <v>10563.3</v>
      </c>
      <c r="EV21">
        <f ca="1">INDEX(CBO_quarterly!$B:$XT,MATCH(Calculations_forecast!EV$9,CBO_quarterly!$B:$B,0),MATCH(Calculations_forecast!$B21,CBO_quarterly!$B$1:$XT$1,0))</f>
        <v>10582.8</v>
      </c>
      <c r="EW21">
        <f ca="1">INDEX(CBO_quarterly!$B:$XT,MATCH(Calculations_forecast!EW$9,CBO_quarterly!$B:$B,0),MATCH(Calculations_forecast!$B21,CBO_quarterly!$B$1:$XT$1,0))</f>
        <v>10642.5</v>
      </c>
      <c r="EX21">
        <f ca="1">INDEX(CBO_quarterly!$B:$XT,MATCH(Calculations_forecast!EX$9,CBO_quarterly!$B:$B,0),MATCH(Calculations_forecast!$B21,CBO_quarterly!$B$1:$XT$1,0))</f>
        <v>10672.8</v>
      </c>
      <c r="EY21">
        <f ca="1">INDEX(CBO_quarterly!$B:$XT,MATCH(Calculations_forecast!EY$9,CBO_quarterly!$B:$B,0),MATCH(Calculations_forecast!$B21,CBO_quarterly!$B$1:$XT$1,0))</f>
        <v>10644.4</v>
      </c>
      <c r="EZ21">
        <f ca="1">INDEX(CBO_quarterly!$B:$XT,MATCH(Calculations_forecast!EZ$9,CBO_quarterly!$B:$B,0),MATCH(Calculations_forecast!$B21,CBO_quarterly!$B$1:$XT$1,0))</f>
        <v>10661.7</v>
      </c>
      <c r="FA21">
        <f ca="1">INDEX(CBO_quarterly!$B:$XT,MATCH(Calculations_forecast!FA$9,CBO_quarterly!$B:$B,0),MATCH(Calculations_forecast!$B21,CBO_quarterly!$B$1:$XT$1,0))</f>
        <v>10581.9</v>
      </c>
      <c r="FB21">
        <f ca="1">INDEX(CBO_quarterly!$B:$XT,MATCH(Calculations_forecast!FB$9,CBO_quarterly!$B:$B,0),MATCH(Calculations_forecast!$B21,CBO_quarterly!$B$1:$XT$1,0))</f>
        <v>10483.4</v>
      </c>
      <c r="FC21">
        <f ca="1">INDEX(CBO_quarterly!$B:$XT,MATCH(Calculations_forecast!FC$9,CBO_quarterly!$B:$B,0),MATCH(Calculations_forecast!$B21,CBO_quarterly!$B$1:$XT$1,0))</f>
        <v>10459.700000000001</v>
      </c>
      <c r="FD21">
        <f ca="1">INDEX(CBO_quarterly!$B:$XT,MATCH(Calculations_forecast!FD$9,CBO_quarterly!$B:$B,0),MATCH(Calculations_forecast!$B21,CBO_quarterly!$B$1:$XT$1,0))</f>
        <v>10417.299999999999</v>
      </c>
      <c r="FE21">
        <f ca="1">INDEX(CBO_quarterly!$B:$XT,MATCH(Calculations_forecast!FE$9,CBO_quarterly!$B:$B,0),MATCH(Calculations_forecast!$B21,CBO_quarterly!$B$1:$XT$1,0))</f>
        <v>10489.2</v>
      </c>
      <c r="FF21">
        <f ca="1">INDEX(CBO_quarterly!$B:$XT,MATCH(Calculations_forecast!FF$9,CBO_quarterly!$B:$B,0),MATCH(Calculations_forecast!$B21,CBO_quarterly!$B$1:$XT$1,0))</f>
        <v>10473.6</v>
      </c>
      <c r="FG21">
        <f ca="1">INDEX(CBO_quarterly!$B:$XT,MATCH(Calculations_forecast!FG$9,CBO_quarterly!$B:$B,0),MATCH(Calculations_forecast!$B21,CBO_quarterly!$B$1:$XT$1,0))</f>
        <v>10525.4</v>
      </c>
      <c r="FH21">
        <f ca="1">INDEX(CBO_quarterly!$B:$XT,MATCH(Calculations_forecast!FH$9,CBO_quarterly!$B:$B,0),MATCH(Calculations_forecast!$B21,CBO_quarterly!$B$1:$XT$1,0))</f>
        <v>10609.1</v>
      </c>
      <c r="FI21">
        <f ca="1">INDEX(CBO_quarterly!$B:$XT,MATCH(Calculations_forecast!FI$9,CBO_quarterly!$B:$B,0),MATCH(Calculations_forecast!$B21,CBO_quarterly!$B$1:$XT$1,0))</f>
        <v>10683.3</v>
      </c>
      <c r="FJ21">
        <f ca="1">INDEX(CBO_quarterly!$B:$XT,MATCH(Calculations_forecast!FJ$9,CBO_quarterly!$B:$B,0),MATCH(Calculations_forecast!$B21,CBO_quarterly!$B$1:$XT$1,0))</f>
        <v>10754</v>
      </c>
      <c r="FK21">
        <f ca="1">INDEX(CBO_quarterly!$B:$XT,MATCH(Calculations_forecast!FK$9,CBO_quarterly!$B:$B,0),MATCH(Calculations_forecast!$B21,CBO_quarterly!$B$1:$XT$1,0))</f>
        <v>10799.7</v>
      </c>
      <c r="FL21">
        <f ca="1">INDEX(CBO_quarterly!$B:$XT,MATCH(Calculations_forecast!FL$9,CBO_quarterly!$B:$B,0),MATCH(Calculations_forecast!$B21,CBO_quarterly!$B$1:$XT$1,0))</f>
        <v>10823.7</v>
      </c>
      <c r="FM21">
        <f ca="1">INDEX(CBO_quarterly!$B:$XT,MATCH(Calculations_forecast!FM$9,CBO_quarterly!$B:$B,0),MATCH(Calculations_forecast!$B21,CBO_quarterly!$B$1:$XT$1,0))</f>
        <v>10866</v>
      </c>
      <c r="FN21">
        <f ca="1">INDEX(CBO_quarterly!$B:$XT,MATCH(Calculations_forecast!FN$9,CBO_quarterly!$B:$B,0),MATCH(Calculations_forecast!$B21,CBO_quarterly!$B$1:$XT$1,0))</f>
        <v>10885.9</v>
      </c>
      <c r="FO21">
        <f ca="1">INDEX(CBO_quarterly!$B:$XT,MATCH(Calculations_forecast!FO$9,CBO_quarterly!$B:$B,0),MATCH(Calculations_forecast!$B21,CBO_quarterly!$B$1:$XT$1,0))</f>
        <v>10973.3</v>
      </c>
      <c r="FP21">
        <f ca="1">INDEX(CBO_quarterly!$B:$XT,MATCH(Calculations_forecast!FP$9,CBO_quarterly!$B:$B,0),MATCH(Calculations_forecast!$B21,CBO_quarterly!$B$1:$XT$1,0))</f>
        <v>10989.6</v>
      </c>
      <c r="FQ21">
        <f ca="1">INDEX(CBO_quarterly!$B:$XT,MATCH(Calculations_forecast!FQ$9,CBO_quarterly!$B:$B,0),MATCH(Calculations_forecast!$B21,CBO_quarterly!$B$1:$XT$1,0))</f>
        <v>11007.5</v>
      </c>
      <c r="FR21">
        <f ca="1">INDEX(CBO_quarterly!$B:$XT,MATCH(Calculations_forecast!FR$9,CBO_quarterly!$B:$B,0),MATCH(Calculations_forecast!$B21,CBO_quarterly!$B$1:$XT$1,0))</f>
        <v>11056.9</v>
      </c>
      <c r="FS21">
        <f ca="1">INDEX(CBO_quarterly!$B:$XT,MATCH(Calculations_forecast!FS$9,CBO_quarterly!$B:$B,0),MATCH(Calculations_forecast!$B21,CBO_quarterly!$B$1:$XT$1,0))</f>
        <v>11114.2</v>
      </c>
      <c r="FT21">
        <f ca="1">INDEX(CBO_quarterly!$B:$XT,MATCH(Calculations_forecast!FT$9,CBO_quarterly!$B:$B,0),MATCH(Calculations_forecast!$B21,CBO_quarterly!$B$1:$XT$1,0))</f>
        <v>11122.2</v>
      </c>
      <c r="FU21">
        <f ca="1">INDEX(CBO_quarterly!$B:$XT,MATCH(Calculations_forecast!FU$9,CBO_quarterly!$B:$B,0),MATCH(Calculations_forecast!$B21,CBO_quarterly!$B$1:$XT$1,0))</f>
        <v>11167.4</v>
      </c>
      <c r="FV21">
        <f ca="1">INDEX(CBO_quarterly!$B:$XT,MATCH(Calculations_forecast!FV$9,CBO_quarterly!$B:$B,0),MATCH(Calculations_forecast!$B21,CBO_quarterly!$B$1:$XT$1,0))</f>
        <v>11263.6</v>
      </c>
      <c r="FW21">
        <f ca="1">INDEX(CBO_quarterly!$B:$XT,MATCH(Calculations_forecast!FW$9,CBO_quarterly!$B:$B,0),MATCH(Calculations_forecast!$B21,CBO_quarterly!$B$1:$XT$1,0))</f>
        <v>11307.3</v>
      </c>
      <c r="FX21">
        <f ca="1">INDEX(CBO_quarterly!$B:$XT,MATCH(Calculations_forecast!FX$9,CBO_quarterly!$B:$B,0),MATCH(Calculations_forecast!$B21,CBO_quarterly!$B$1:$XT$1,0))</f>
        <v>11428.7</v>
      </c>
      <c r="FY21">
        <f ca="1">INDEX(CBO_quarterly!$B:$XT,MATCH(Calculations_forecast!FY$9,CBO_quarterly!$B:$B,0),MATCH(Calculations_forecast!$B21,CBO_quarterly!$B$1:$XT$1,0))</f>
        <v>11554.2</v>
      </c>
      <c r="FZ21">
        <f ca="1">INDEX(CBO_quarterly!$B:$XT,MATCH(Calculations_forecast!FZ$9,CBO_quarterly!$B:$B,0),MATCH(Calculations_forecast!$B21,CBO_quarterly!$B$1:$XT$1,0))</f>
        <v>11687.1</v>
      </c>
      <c r="GA21">
        <f ca="1">INDEX(CBO_quarterly!$B:$XT,MATCH(Calculations_forecast!GA$9,CBO_quarterly!$B:$B,0),MATCH(Calculations_forecast!$B21,CBO_quarterly!$B$1:$XT$1,0))</f>
        <v>11788.4</v>
      </c>
      <c r="GB21">
        <f ca="1">INDEX(CBO_quarterly!$B:$XT,MATCH(Calculations_forecast!GB$9,CBO_quarterly!$B:$B,0),MATCH(Calculations_forecast!$B21,CBO_quarterly!$B$1:$XT$1,0))</f>
        <v>11887.5</v>
      </c>
      <c r="GC21">
        <f ca="1">INDEX(CBO_quarterly!$B:$XT,MATCH(Calculations_forecast!GC$9,CBO_quarterly!$B:$B,0),MATCH(Calculations_forecast!$B21,CBO_quarterly!$B$1:$XT$1,0))</f>
        <v>11972</v>
      </c>
      <c r="GD21">
        <f ca="1">INDEX(CBO_quarterly!$B:$XT,MATCH(Calculations_forecast!GD$9,CBO_quarterly!$B:$B,0),MATCH(Calculations_forecast!$B21,CBO_quarterly!$B$1:$XT$1,0))</f>
        <v>12039.7</v>
      </c>
      <c r="GE21">
        <f>INDEX(CBO_quarterly!$B:$XT,MATCH(Calculations_forecast!GE$9,CBO_quarterly!$B:$B,0),MATCH(Calculations_forecast!$B21,CBO_quarterly!$B$1:$XT$1,0))</f>
        <v>11430.5</v>
      </c>
      <c r="GF21">
        <f>INDEX(CBO_quarterly!$B:$XT,MATCH(Calculations_forecast!GF$9,CBO_quarterly!$B:$B,0),MATCH(Calculations_forecast!$B21,CBO_quarterly!$B$1:$XT$1,0))</f>
        <v>11537.7</v>
      </c>
      <c r="GG21">
        <f>INDEX(CBO_quarterly!$B:$XT,MATCH(Calculations_forecast!GG$9,CBO_quarterly!$B:$B,0),MATCH(Calculations_forecast!$B21,CBO_quarterly!$B$1:$XT$1,0))</f>
        <v>11618.1</v>
      </c>
      <c r="GH21">
        <f>INDEX(CBO_quarterly!$B:$XT,MATCH(Calculations_forecast!GH$9,CBO_quarterly!$B:$B,0),MATCH(Calculations_forecast!$B21,CBO_quarterly!$B$1:$XT$1,0))</f>
        <v>11702.1</v>
      </c>
      <c r="GI21">
        <f>INDEX(CBO_quarterly!$B:$XT,MATCH(Calculations_forecast!GI$9,CBO_quarterly!$B:$B,0),MATCH(Calculations_forecast!$B21,CBO_quarterly!$B$1:$XT$1,0))</f>
        <v>11758</v>
      </c>
      <c r="GJ21">
        <f>INDEX(CBO_quarterly!$B:$XT,MATCH(Calculations_forecast!GJ$9,CBO_quarterly!$B:$B,0),MATCH(Calculations_forecast!$B21,CBO_quarterly!$B$1:$XT$1,0))</f>
        <v>11853</v>
      </c>
      <c r="GK21">
        <f>INDEX(CBO_quarterly!$B:$XT,MATCH(Calculations_forecast!GK$9,CBO_quarterly!$B:$B,0),MATCH(Calculations_forecast!$B21,CBO_quarterly!$B$1:$XT$1,0))</f>
        <v>11916.6</v>
      </c>
      <c r="GL21">
        <f>INDEX(CBO_quarterly!$B:$XT,MATCH(Calculations_forecast!GL$9,CBO_quarterly!$B:$B,0),MATCH(Calculations_forecast!$B21,CBO_quarterly!$B$1:$XT$1,0))</f>
        <v>12028.1</v>
      </c>
      <c r="GM21">
        <f>INDEX(CBO_quarterly!$B:$XT,MATCH(Calculations_forecast!GM$9,CBO_quarterly!$B:$B,0),MATCH(Calculations_forecast!$B21,CBO_quarterly!$B$1:$XT$1,0))</f>
        <v>12088.9</v>
      </c>
      <c r="GN21">
        <f>INDEX(CBO_quarterly!$B:$XT,MATCH(Calculations_forecast!GN$9,CBO_quarterly!$B:$B,0),MATCH(Calculations_forecast!$B21,CBO_quarterly!$B$1:$XT$1,0))</f>
        <v>12159.1</v>
      </c>
      <c r="GO21">
        <f>INDEX(CBO_quarterly!$B:$XT,MATCH(Calculations_forecast!GO$9,CBO_quarterly!$B:$B,0),MATCH(Calculations_forecast!$B21,CBO_quarterly!$B$1:$XT$1,0))</f>
        <v>12244.9</v>
      </c>
      <c r="GP21">
        <f>INDEX(CBO_quarterly!$B:$XT,MATCH(Calculations_forecast!GP$9,CBO_quarterly!$B:$B,0),MATCH(Calculations_forecast!$B21,CBO_quarterly!$B$1:$XT$1,0))</f>
        <v>12330.4</v>
      </c>
      <c r="GQ21">
        <f>INDEX(CBO_quarterly!$B:$XT,MATCH(Calculations_forecast!GQ$9,CBO_quarterly!$B:$B,0),MATCH(Calculations_forecast!$B21,CBO_quarterly!$B$1:$XT$1,0))</f>
        <v>12423.5</v>
      </c>
      <c r="GR21">
        <f>INDEX(CBO_quarterly!$B:$XT,MATCH(Calculations_forecast!GR$9,CBO_quarterly!$B:$B,0),MATCH(Calculations_forecast!$B21,CBO_quarterly!$B$1:$XT$1,0))</f>
        <v>12509.5</v>
      </c>
      <c r="GS21">
        <f>INDEX(CBO_quarterly!$B:$XT,MATCH(Calculations_forecast!GS$9,CBO_quarterly!$B:$B,0),MATCH(Calculations_forecast!$B21,CBO_quarterly!$B$1:$XT$1,0))</f>
        <v>12585.4</v>
      </c>
      <c r="GT21">
        <f>INDEX(CBO_quarterly!$B:$XT,MATCH(Calculations_forecast!GT$9,CBO_quarterly!$B:$B,0),MATCH(Calculations_forecast!$B21,CBO_quarterly!$B$1:$XT$1,0))</f>
        <v>12659.2</v>
      </c>
      <c r="GU21">
        <f>INDEX(CBO_quarterly!$B:$XT,MATCH(Calculations_forecast!GU$9,CBO_quarterly!$B:$B,0),MATCH(Calculations_forecast!$B21,CBO_quarterly!$B$1:$XT$1,0))</f>
        <v>12742.1</v>
      </c>
      <c r="GV21">
        <f>INDEX(CBO_quarterly!$B:$XT,MATCH(Calculations_forecast!GV$9,CBO_quarterly!$B:$B,0),MATCH(Calculations_forecast!$B21,CBO_quarterly!$B$1:$XT$1,0))</f>
        <v>12803.2</v>
      </c>
      <c r="GW21" s="81">
        <f>INDEX(CBO_quarterly!$B:$XT,MATCH(Calculations_forecast!GW$9,CBO_quarterly!$B:$B,0),MATCH(Calculations_forecast!$B21,CBO_quarterly!$B$1:$XT$1,0))</f>
        <v>12855.9</v>
      </c>
      <c r="GX21" s="81">
        <f>INDEX(CBO_quarterly!$B:$XT,MATCH(Calculations_forecast!GX$9,CBO_quarterly!$B:$B,0),MATCH(Calculations_forecast!$B21,CBO_quarterly!$B$1:$XT$1,0))</f>
        <v>12915.6</v>
      </c>
      <c r="GY21" s="81">
        <f>INDEX(CBO_quarterly!$B:$XT,MATCH(Calculations_forecast!GY$9,CBO_quarterly!$B:$B,0),MATCH(Calculations_forecast!$B21,CBO_quarterly!$B$1:$XT$1,0))</f>
        <v>12978.3</v>
      </c>
      <c r="GZ21" s="81">
        <f>INDEX(CBO_quarterly!$B:$XT,MATCH(Calculations_forecast!GZ$9,CBO_quarterly!$B:$B,0),MATCH(Calculations_forecast!$B21,CBO_quarterly!$B$1:$XT$1,0))</f>
        <v>13039.9</v>
      </c>
      <c r="HA21" s="81">
        <f>INDEX(CBO_quarterly!$B:$XT,MATCH(Calculations_forecast!HA$9,CBO_quarterly!$B:$B,0),MATCH(Calculations_forecast!$B21,CBO_quarterly!$B$1:$XT$1,0))</f>
        <v>13105.8</v>
      </c>
      <c r="HB21" s="81">
        <f>INDEX(CBO_quarterly!$B:$XT,MATCH(Calculations_forecast!HB$9,CBO_quarterly!$B:$B,0),MATCH(Calculations_forecast!$B21,CBO_quarterly!$B$1:$XT$1,0))</f>
        <v>13170.1</v>
      </c>
      <c r="HC21" s="81">
        <f>INDEX(CBO_quarterly!$B:$XT,MATCH(Calculations_forecast!HC$9,CBO_quarterly!$B:$B,0),MATCH(Calculations_forecast!$B21,CBO_quarterly!$B$1:$XT$1,0))</f>
        <v>13235.4</v>
      </c>
      <c r="HD21" s="81">
        <f>INDEX(CBO_quarterly!$B:$XT,MATCH(Calculations_forecast!HD$9,CBO_quarterly!$B:$B,0),MATCH(Calculations_forecast!$B21,CBO_quarterly!$B$1:$XT$1,0))</f>
        <v>13302.2</v>
      </c>
      <c r="HE21" s="81">
        <f>INDEX(CBO_quarterly!$B:$XT,MATCH(Calculations_forecast!HE$9,CBO_quarterly!$B:$B,0),MATCH(Calculations_forecast!$B21,CBO_quarterly!$B$1:$XT$1,0))</f>
        <v>13364.9</v>
      </c>
      <c r="HF21" s="81">
        <f>INDEX(CBO_quarterly!$B:$XT,MATCH(Calculations_forecast!HF$9,CBO_quarterly!$B:$B,0),MATCH(Calculations_forecast!$B21,CBO_quarterly!$B$1:$XT$1,0))</f>
        <v>13426.4</v>
      </c>
      <c r="HG21" s="81">
        <f>INDEX(CBO_quarterly!$B:$XT,MATCH(Calculations_forecast!HG$9,CBO_quarterly!$B:$B,0),MATCH(Calculations_forecast!$B21,CBO_quarterly!$B$1:$XT$1,0))</f>
        <v>13491.8</v>
      </c>
      <c r="HH21" s="81">
        <f>INDEX(CBO_quarterly!$B:$XT,MATCH(Calculations_forecast!HH$9,CBO_quarterly!$B:$B,0),MATCH(Calculations_forecast!$B21,CBO_quarterly!$B$1:$XT$1,0))</f>
        <v>13553.1</v>
      </c>
      <c r="HI21" s="81">
        <f>INDEX(CBO_quarterly!$B:$XT,MATCH(Calculations_forecast!HI$9,CBO_quarterly!$B:$B,0),MATCH(Calculations_forecast!$B21,CBO_quarterly!$B$1:$XT$1,0))</f>
        <v>13614.8</v>
      </c>
      <c r="HJ21" s="81">
        <f>INDEX(CBO_quarterly!$B:$XT,MATCH(Calculations_forecast!HJ$9,CBO_quarterly!$B:$B,0),MATCH(Calculations_forecast!$B21,CBO_quarterly!$B$1:$XT$1,0))</f>
        <v>13674.4</v>
      </c>
      <c r="HK21" s="81">
        <f>INDEX(CBO_quarterly!$B:$XT,MATCH(Calculations_forecast!HK$9,CBO_quarterly!$B:$B,0),MATCH(Calculations_forecast!$B21,CBO_quarterly!$B$1:$XT$1,0))</f>
        <v>13742.1</v>
      </c>
      <c r="HL21" s="81">
        <f>INDEX(CBO_quarterly!$B:$XT,MATCH(Calculations_forecast!HL$9,CBO_quarterly!$B:$B,0),MATCH(Calculations_forecast!$B21,CBO_quarterly!$B$1:$XT$1,0))</f>
        <v>13805.5</v>
      </c>
      <c r="HM21" s="81">
        <f>INDEX(CBO_quarterly!$B:$XT,MATCH(Calculations_forecast!HM$9,CBO_quarterly!$B:$B,0),MATCH(Calculations_forecast!$B21,CBO_quarterly!$B$1:$XT$1,0))</f>
        <v>13875.2</v>
      </c>
      <c r="HN21" s="81">
        <f>INDEX(CBO_quarterly!$B:$XT,MATCH(Calculations_forecast!HN$9,CBO_quarterly!$B:$B,0),MATCH(Calculations_forecast!$B21,CBO_quarterly!$B$1:$XT$1,0))</f>
        <v>13949</v>
      </c>
      <c r="HO21" s="81">
        <f>INDEX(CBO_quarterly!$B:$XT,MATCH(Calculations_forecast!HO$9,CBO_quarterly!$B:$B,0),MATCH(Calculations_forecast!$B21,CBO_quarterly!$B$1:$XT$1,0))</f>
        <v>14022.5</v>
      </c>
      <c r="HP21" s="81">
        <f>INDEX(CBO_quarterly!$B:$XT,MATCH(Calculations_forecast!HP$9,CBO_quarterly!$B:$B,0),MATCH(Calculations_forecast!$B21,CBO_quarterly!$B$1:$XT$1,0))</f>
        <v>14093.3</v>
      </c>
      <c r="HQ21" s="81">
        <f>INDEX(CBO_quarterly!$B:$XT,MATCH(Calculations_forecast!HQ$9,CBO_quarterly!$B:$B,0),MATCH(Calculations_forecast!$B21,CBO_quarterly!$B$1:$XT$1,0))</f>
        <v>14159.2</v>
      </c>
      <c r="HR21" s="81">
        <f>INDEX(CBO_quarterly!$B:$XT,MATCH(Calculations_forecast!HR$9,CBO_quarterly!$B:$B,0),MATCH(Calculations_forecast!$B21,CBO_quarterly!$B$1:$XT$1,0))</f>
        <v>14224.6</v>
      </c>
      <c r="HS21" s="81">
        <f>INDEX(CBO_quarterly!$B:$XT,MATCH(Calculations_forecast!HS$9,CBO_quarterly!$B:$B,0),MATCH(Calculations_forecast!$B21,CBO_quarterly!$B$1:$XT$1,0))</f>
        <v>14290.5</v>
      </c>
      <c r="HT21" s="81">
        <f>INDEX(CBO_quarterly!$B:$XT,MATCH(Calculations_forecast!HT$9,CBO_quarterly!$B:$B,0),MATCH(Calculations_forecast!$B21,CBO_quarterly!$B$1:$XT$1,0))</f>
        <v>14354.1</v>
      </c>
      <c r="HU21" s="81">
        <f>INDEX(CBO_quarterly!$B:$XT,MATCH(Calculations_forecast!HU$9,CBO_quarterly!$B:$B,0),MATCH(Calculations_forecast!$B21,CBO_quarterly!$B$1:$XT$1,0))</f>
        <v>14419.5</v>
      </c>
      <c r="HV21" s="81">
        <f>INDEX(CBO_quarterly!$B:$XT,MATCH(Calculations_forecast!HV$9,CBO_quarterly!$B:$B,0),MATCH(Calculations_forecast!$B21,CBO_quarterly!$B$1:$XT$1,0))</f>
        <v>14488.3</v>
      </c>
      <c r="HW21" s="81">
        <f>INDEX(CBO_quarterly!$B:$XT,MATCH(Calculations_forecast!HW$9,CBO_quarterly!$B:$B,0),MATCH(Calculations_forecast!$B21,CBO_quarterly!$B$1:$XT$1,0))</f>
        <v>14565</v>
      </c>
      <c r="HX21" s="81">
        <f>INDEX(CBO_quarterly!$B:$XT,MATCH(Calculations_forecast!HX$9,CBO_quarterly!$B:$B,0),MATCH(Calculations_forecast!$B21,CBO_quarterly!$B$1:$XT$1,0))</f>
        <v>14641.8</v>
      </c>
      <c r="HY21" s="81">
        <f>INDEX(CBO_quarterly!$B:$XT,MATCH(Calculations_forecast!HY$9,CBO_quarterly!$B:$B,0),MATCH(Calculations_forecast!$B21,CBO_quarterly!$B$1:$XT$1,0))</f>
        <v>14717.7</v>
      </c>
      <c r="HZ21" s="81">
        <f>INDEX(CBO_quarterly!$B:$XT,MATCH(Calculations_forecast!HZ$9,CBO_quarterly!$B:$B,0),MATCH(Calculations_forecast!$B21,CBO_quarterly!$B$1:$XT$1,0))</f>
        <v>14792.8</v>
      </c>
      <c r="IA21" s="81">
        <f>INDEX(CBO_quarterly!$B:$XT,MATCH(Calculations_forecast!IA$9,CBO_quarterly!$B:$B,0),MATCH(Calculations_forecast!$B21,CBO_quarterly!$B$1:$XT$1,0))</f>
        <v>14865.8</v>
      </c>
      <c r="IB21" s="81">
        <f>INDEX(CBO_quarterly!$B:$XT,MATCH(Calculations_forecast!IB$9,CBO_quarterly!$B:$B,0),MATCH(Calculations_forecast!$B21,CBO_quarterly!$B$1:$XT$1,0))</f>
        <v>14939.5</v>
      </c>
      <c r="IC21" s="81">
        <f>INDEX(CBO_quarterly!$B:$XT,MATCH(Calculations_forecast!IC$9,CBO_quarterly!$B:$B,0),MATCH(Calculations_forecast!$B21,CBO_quarterly!$B$1:$XT$1,0))</f>
        <v>15014.6</v>
      </c>
      <c r="ID21" s="81">
        <f>INDEX(CBO_quarterly!$B:$XT,MATCH(Calculations_forecast!ID$9,CBO_quarterly!$B:$B,0),MATCH(Calculations_forecast!$B21,CBO_quarterly!$B$1:$XT$1,0))</f>
        <v>15090.2</v>
      </c>
    </row>
    <row r="22" spans="1:238">
      <c r="A22" s="7" t="s">
        <v>181</v>
      </c>
      <c r="B22" s="8" t="s">
        <v>10</v>
      </c>
      <c r="C22">
        <f ca="1">INDEX(CBO_quarterly!$B:$XT,MATCH(Calculations_forecast!C$9,CBO_quarterly!$B:$B,0),MATCH(Calculations_forecast!$B22,CBO_quarterly!$B$1:$XT$1,0))</f>
        <v>631.70000000000005</v>
      </c>
      <c r="D22">
        <f ca="1">INDEX(CBO_quarterly!$B:$XT,MATCH(Calculations_forecast!D$9,CBO_quarterly!$B:$B,0),MATCH(Calculations_forecast!$B22,CBO_quarterly!$B$1:$XT$1,0))</f>
        <v>641.6</v>
      </c>
      <c r="E22">
        <f ca="1">INDEX(CBO_quarterly!$B:$XT,MATCH(Calculations_forecast!E$9,CBO_quarterly!$B:$B,0),MATCH(Calculations_forecast!$B22,CBO_quarterly!$B$1:$XT$1,0))</f>
        <v>653.5</v>
      </c>
      <c r="F22">
        <f ca="1">INDEX(CBO_quarterly!$B:$XT,MATCH(Calculations_forecast!F$9,CBO_quarterly!$B:$B,0),MATCH(Calculations_forecast!$B22,CBO_quarterly!$B$1:$XT$1,0))</f>
        <v>660.2</v>
      </c>
      <c r="G22">
        <f ca="1">INDEX(CBO_quarterly!$B:$XT,MATCH(Calculations_forecast!G$9,CBO_quarterly!$B:$B,0),MATCH(Calculations_forecast!$B22,CBO_quarterly!$B$1:$XT$1,0))</f>
        <v>679.2</v>
      </c>
      <c r="H22">
        <f ca="1">INDEX(CBO_quarterly!$B:$XT,MATCH(Calculations_forecast!H$9,CBO_quarterly!$B:$B,0),MATCH(Calculations_forecast!$B22,CBO_quarterly!$B$1:$XT$1,0))</f>
        <v>693.2</v>
      </c>
      <c r="I22">
        <f ca="1">INDEX(CBO_quarterly!$B:$XT,MATCH(Calculations_forecast!I$9,CBO_quarterly!$B:$B,0),MATCH(Calculations_forecast!$B22,CBO_quarterly!$B$1:$XT$1,0))</f>
        <v>705.6</v>
      </c>
      <c r="J22">
        <f ca="1">INDEX(CBO_quarterly!$B:$XT,MATCH(Calculations_forecast!J$9,CBO_quarterly!$B:$B,0),MATCH(Calculations_forecast!$B22,CBO_quarterly!$B$1:$XT$1,0))</f>
        <v>721.7</v>
      </c>
      <c r="K22">
        <f ca="1">INDEX(CBO_quarterly!$B:$XT,MATCH(Calculations_forecast!K$9,CBO_quarterly!$B:$B,0),MATCH(Calculations_forecast!$B22,CBO_quarterly!$B$1:$XT$1,0))</f>
        <v>738.9</v>
      </c>
      <c r="L22">
        <f ca="1">INDEX(CBO_quarterly!$B:$XT,MATCH(Calculations_forecast!L$9,CBO_quarterly!$B:$B,0),MATCH(Calculations_forecast!$B22,CBO_quarterly!$B$1:$XT$1,0))</f>
        <v>757.4</v>
      </c>
      <c r="M22">
        <f ca="1">INDEX(CBO_quarterly!$B:$XT,MATCH(Calculations_forecast!M$9,CBO_quarterly!$B:$B,0),MATCH(Calculations_forecast!$B22,CBO_quarterly!$B$1:$XT$1,0))</f>
        <v>775.8</v>
      </c>
      <c r="N22">
        <f ca="1">INDEX(CBO_quarterly!$B:$XT,MATCH(Calculations_forecast!N$9,CBO_quarterly!$B:$B,0),MATCH(Calculations_forecast!$B22,CBO_quarterly!$B$1:$XT$1,0))</f>
        <v>800.5</v>
      </c>
      <c r="O22">
        <f ca="1">INDEX(CBO_quarterly!$B:$XT,MATCH(Calculations_forecast!O$9,CBO_quarterly!$B:$B,0),MATCH(Calculations_forecast!$B22,CBO_quarterly!$B$1:$XT$1,0))</f>
        <v>825</v>
      </c>
      <c r="P22">
        <f ca="1">INDEX(CBO_quarterly!$B:$XT,MATCH(Calculations_forecast!P$9,CBO_quarterly!$B:$B,0),MATCH(Calculations_forecast!$B22,CBO_quarterly!$B$1:$XT$1,0))</f>
        <v>840.5</v>
      </c>
      <c r="Q22">
        <f ca="1">INDEX(CBO_quarterly!$B:$XT,MATCH(Calculations_forecast!Q$9,CBO_quarterly!$B:$B,0),MATCH(Calculations_forecast!$B22,CBO_quarterly!$B$1:$XT$1,0))</f>
        <v>858.9</v>
      </c>
      <c r="R22">
        <f ca="1">INDEX(CBO_quarterly!$B:$XT,MATCH(Calculations_forecast!R$9,CBO_quarterly!$B:$B,0),MATCH(Calculations_forecast!$B22,CBO_quarterly!$B$1:$XT$1,0))</f>
        <v>873.9</v>
      </c>
      <c r="S22">
        <f ca="1">INDEX(CBO_quarterly!$B:$XT,MATCH(Calculations_forecast!S$9,CBO_quarterly!$B:$B,0),MATCH(Calculations_forecast!$B22,CBO_quarterly!$B$1:$XT$1,0))</f>
        <v>891.9</v>
      </c>
      <c r="T22">
        <f ca="1">INDEX(CBO_quarterly!$B:$XT,MATCH(Calculations_forecast!T$9,CBO_quarterly!$B:$B,0),MATCH(Calculations_forecast!$B22,CBO_quarterly!$B$1:$XT$1,0))</f>
        <v>920.4</v>
      </c>
      <c r="U22">
        <f ca="1">INDEX(CBO_quarterly!$B:$XT,MATCH(Calculations_forecast!U$9,CBO_quarterly!$B:$B,0),MATCH(Calculations_forecast!$B22,CBO_quarterly!$B$1:$XT$1,0))</f>
        <v>949.3</v>
      </c>
      <c r="V22">
        <f ca="1">INDEX(CBO_quarterly!$B:$XT,MATCH(Calculations_forecast!V$9,CBO_quarterly!$B:$B,0),MATCH(Calculations_forecast!$B22,CBO_quarterly!$B$1:$XT$1,0))</f>
        <v>959.1</v>
      </c>
      <c r="W22">
        <f ca="1">INDEX(CBO_quarterly!$B:$XT,MATCH(Calculations_forecast!W$9,CBO_quarterly!$B:$B,0),MATCH(Calculations_forecast!$B22,CBO_quarterly!$B$1:$XT$1,0))</f>
        <v>985.2</v>
      </c>
      <c r="X22">
        <f ca="1">INDEX(CBO_quarterly!$B:$XT,MATCH(Calculations_forecast!X$9,CBO_quarterly!$B:$B,0),MATCH(Calculations_forecast!$B22,CBO_quarterly!$B$1:$XT$1,0))</f>
        <v>1013.6</v>
      </c>
      <c r="Y22">
        <f ca="1">INDEX(CBO_quarterly!$B:$XT,MATCH(Calculations_forecast!Y$9,CBO_quarterly!$B:$B,0),MATCH(Calculations_forecast!$B22,CBO_quarterly!$B$1:$XT$1,0))</f>
        <v>1047.2</v>
      </c>
      <c r="Z22">
        <f ca="1">INDEX(CBO_quarterly!$B:$XT,MATCH(Calculations_forecast!Z$9,CBO_quarterly!$B:$B,0),MATCH(Calculations_forecast!$B22,CBO_quarterly!$B$1:$XT$1,0))</f>
        <v>1076.2</v>
      </c>
      <c r="AA22">
        <f ca="1">INDEX(CBO_quarterly!$B:$XT,MATCH(Calculations_forecast!AA$9,CBO_quarterly!$B:$B,0),MATCH(Calculations_forecast!$B22,CBO_quarterly!$B$1:$XT$1,0))</f>
        <v>1109.9000000000001</v>
      </c>
      <c r="AB22">
        <f ca="1">INDEX(CBO_quarterly!$B:$XT,MATCH(Calculations_forecast!AB$9,CBO_quarterly!$B:$B,0),MATCH(Calculations_forecast!$B22,CBO_quarterly!$B$1:$XT$1,0))</f>
        <v>1129.5</v>
      </c>
      <c r="AC22">
        <f ca="1">INDEX(CBO_quarterly!$B:$XT,MATCH(Calculations_forecast!AC$9,CBO_quarterly!$B:$B,0),MATCH(Calculations_forecast!$B22,CBO_quarterly!$B$1:$XT$1,0))</f>
        <v>1158.8</v>
      </c>
      <c r="AD22">
        <f ca="1">INDEX(CBO_quarterly!$B:$XT,MATCH(Calculations_forecast!AD$9,CBO_quarterly!$B:$B,0),MATCH(Calculations_forecast!$B22,CBO_quarterly!$B$1:$XT$1,0))</f>
        <v>1192.4000000000001</v>
      </c>
      <c r="AE22">
        <f ca="1">INDEX(CBO_quarterly!$B:$XT,MATCH(Calculations_forecast!AE$9,CBO_quarterly!$B:$B,0),MATCH(Calculations_forecast!$B22,CBO_quarterly!$B$1:$XT$1,0))</f>
        <v>1228.2</v>
      </c>
      <c r="AF22">
        <f ca="1">INDEX(CBO_quarterly!$B:$XT,MATCH(Calculations_forecast!AF$9,CBO_quarterly!$B:$B,0),MATCH(Calculations_forecast!$B22,CBO_quarterly!$B$1:$XT$1,0))</f>
        <v>1256</v>
      </c>
      <c r="AG22">
        <f ca="1">INDEX(CBO_quarterly!$B:$XT,MATCH(Calculations_forecast!AG$9,CBO_quarterly!$B:$B,0),MATCH(Calculations_forecast!$B22,CBO_quarterly!$B$1:$XT$1,0))</f>
        <v>1286.9000000000001</v>
      </c>
      <c r="AH22">
        <f ca="1">INDEX(CBO_quarterly!$B:$XT,MATCH(Calculations_forecast!AH$9,CBO_quarterly!$B:$B,0),MATCH(Calculations_forecast!$B22,CBO_quarterly!$B$1:$XT$1,0))</f>
        <v>1324.8</v>
      </c>
      <c r="AI22">
        <f ca="1">INDEX(CBO_quarterly!$B:$XT,MATCH(Calculations_forecast!AI$9,CBO_quarterly!$B:$B,0),MATCH(Calculations_forecast!$B22,CBO_quarterly!$B$1:$XT$1,0))</f>
        <v>1354.1</v>
      </c>
      <c r="AJ22">
        <f ca="1">INDEX(CBO_quarterly!$B:$XT,MATCH(Calculations_forecast!AJ$9,CBO_quarterly!$B:$B,0),MATCH(Calculations_forecast!$B22,CBO_quarterly!$B$1:$XT$1,0))</f>
        <v>1411.4</v>
      </c>
      <c r="AK22">
        <f ca="1">INDEX(CBO_quarterly!$B:$XT,MATCH(Calculations_forecast!AK$9,CBO_quarterly!$B:$B,0),MATCH(Calculations_forecast!$B22,CBO_quarterly!$B$1:$XT$1,0))</f>
        <v>1442.2</v>
      </c>
      <c r="AL22">
        <f ca="1">INDEX(CBO_quarterly!$B:$XT,MATCH(Calculations_forecast!AL$9,CBO_quarterly!$B:$B,0),MATCH(Calculations_forecast!$B22,CBO_quarterly!$B$1:$XT$1,0))</f>
        <v>1481.4</v>
      </c>
      <c r="AM22">
        <f ca="1">INDEX(CBO_quarterly!$B:$XT,MATCH(Calculations_forecast!AM$9,CBO_quarterly!$B:$B,0),MATCH(Calculations_forecast!$B22,CBO_quarterly!$B$1:$XT$1,0))</f>
        <v>1517.1</v>
      </c>
      <c r="AN22">
        <f ca="1">INDEX(CBO_quarterly!$B:$XT,MATCH(Calculations_forecast!AN$9,CBO_quarterly!$B:$B,0),MATCH(Calculations_forecast!$B22,CBO_quarterly!$B$1:$XT$1,0))</f>
        <v>1557.6</v>
      </c>
      <c r="AO22">
        <f ca="1">INDEX(CBO_quarterly!$B:$XT,MATCH(Calculations_forecast!AO$9,CBO_quarterly!$B:$B,0),MATCH(Calculations_forecast!$B22,CBO_quarterly!$B$1:$XT$1,0))</f>
        <v>1611.9</v>
      </c>
      <c r="AP22">
        <f ca="1">INDEX(CBO_quarterly!$B:$XT,MATCH(Calculations_forecast!AP$9,CBO_quarterly!$B:$B,0),MATCH(Calculations_forecast!$B22,CBO_quarterly!$B$1:$XT$1,0))</f>
        <v>1655</v>
      </c>
      <c r="AQ22">
        <f ca="1">INDEX(CBO_quarterly!$B:$XT,MATCH(Calculations_forecast!AQ$9,CBO_quarterly!$B:$B,0),MATCH(Calculations_forecast!$B22,CBO_quarterly!$B$1:$XT$1,0))</f>
        <v>1702.3</v>
      </c>
      <c r="AR22">
        <f ca="1">INDEX(CBO_quarterly!$B:$XT,MATCH(Calculations_forecast!AR$9,CBO_quarterly!$B:$B,0),MATCH(Calculations_forecast!$B22,CBO_quarterly!$B$1:$XT$1,0))</f>
        <v>1704.7</v>
      </c>
      <c r="AS22">
        <f ca="1">INDEX(CBO_quarterly!$B:$XT,MATCH(Calculations_forecast!AS$9,CBO_quarterly!$B:$B,0),MATCH(Calculations_forecast!$B22,CBO_quarterly!$B$1:$XT$1,0))</f>
        <v>1763.8</v>
      </c>
      <c r="AT22">
        <f ca="1">INDEX(CBO_quarterly!$B:$XT,MATCH(Calculations_forecast!AT$9,CBO_quarterly!$B:$B,0),MATCH(Calculations_forecast!$B22,CBO_quarterly!$B$1:$XT$1,0))</f>
        <v>1831.9</v>
      </c>
      <c r="AU22">
        <f ca="1">INDEX(CBO_quarterly!$B:$XT,MATCH(Calculations_forecast!AU$9,CBO_quarterly!$B:$B,0),MATCH(Calculations_forecast!$B22,CBO_quarterly!$B$1:$XT$1,0))</f>
        <v>1885.7</v>
      </c>
      <c r="AV22">
        <f ca="1">INDEX(CBO_quarterly!$B:$XT,MATCH(Calculations_forecast!AV$9,CBO_quarterly!$B:$B,0),MATCH(Calculations_forecast!$B22,CBO_quarterly!$B$1:$XT$1,0))</f>
        <v>1917.5</v>
      </c>
      <c r="AW22">
        <f ca="1">INDEX(CBO_quarterly!$B:$XT,MATCH(Calculations_forecast!AW$9,CBO_quarterly!$B:$B,0),MATCH(Calculations_forecast!$B22,CBO_quarterly!$B$1:$XT$1,0))</f>
        <v>1958.1</v>
      </c>
      <c r="AX22">
        <f ca="1">INDEX(CBO_quarterly!$B:$XT,MATCH(Calculations_forecast!AX$9,CBO_quarterly!$B:$B,0),MATCH(Calculations_forecast!$B22,CBO_quarterly!$B$1:$XT$1,0))</f>
        <v>1974.4</v>
      </c>
      <c r="AY22">
        <f ca="1">INDEX(CBO_quarterly!$B:$XT,MATCH(Calculations_forecast!AY$9,CBO_quarterly!$B:$B,0),MATCH(Calculations_forecast!$B22,CBO_quarterly!$B$1:$XT$1,0))</f>
        <v>2014.2</v>
      </c>
      <c r="AZ22">
        <f ca="1">INDEX(CBO_quarterly!$B:$XT,MATCH(Calculations_forecast!AZ$9,CBO_quarterly!$B:$B,0),MATCH(Calculations_forecast!$B22,CBO_quarterly!$B$1:$XT$1,0))</f>
        <v>2039.6</v>
      </c>
      <c r="BA22">
        <f ca="1">INDEX(CBO_quarterly!$B:$XT,MATCH(Calculations_forecast!BA$9,CBO_quarterly!$B:$B,0),MATCH(Calculations_forecast!$B22,CBO_quarterly!$B$1:$XT$1,0))</f>
        <v>2085.6999999999998</v>
      </c>
      <c r="BB22">
        <f ca="1">INDEX(CBO_quarterly!$B:$XT,MATCH(Calculations_forecast!BB$9,CBO_quarterly!$B:$B,0),MATCH(Calculations_forecast!$B22,CBO_quarterly!$B$1:$XT$1,0))</f>
        <v>2145.6</v>
      </c>
      <c r="BC22">
        <f ca="1">INDEX(CBO_quarterly!$B:$XT,MATCH(Calculations_forecast!BC$9,CBO_quarterly!$B:$B,0),MATCH(Calculations_forecast!$B22,CBO_quarterly!$B$1:$XT$1,0))</f>
        <v>2184.6</v>
      </c>
      <c r="BD22">
        <f ca="1">INDEX(CBO_quarterly!$B:$XT,MATCH(Calculations_forecast!BD$9,CBO_quarterly!$B:$B,0),MATCH(Calculations_forecast!$B22,CBO_quarterly!$B$1:$XT$1,0))</f>
        <v>2249.4</v>
      </c>
      <c r="BE22">
        <f ca="1">INDEX(CBO_quarterly!$B:$XT,MATCH(Calculations_forecast!BE$9,CBO_quarterly!$B:$B,0),MATCH(Calculations_forecast!$B22,CBO_quarterly!$B$1:$XT$1,0))</f>
        <v>2319.9</v>
      </c>
      <c r="BF22">
        <f ca="1">INDEX(CBO_quarterly!$B:$XT,MATCH(Calculations_forecast!BF$9,CBO_quarterly!$B:$B,0),MATCH(Calculations_forecast!$B22,CBO_quarterly!$B$1:$XT$1,0))</f>
        <v>2372.5</v>
      </c>
      <c r="BG22">
        <f ca="1">INDEX(CBO_quarterly!$B:$XT,MATCH(Calculations_forecast!BG$9,CBO_quarterly!$B:$B,0),MATCH(Calculations_forecast!$B22,CBO_quarterly!$B$1:$XT$1,0))</f>
        <v>2418.1999999999998</v>
      </c>
      <c r="BH22">
        <f ca="1">INDEX(CBO_quarterly!$B:$XT,MATCH(Calculations_forecast!BH$9,CBO_quarterly!$B:$B,0),MATCH(Calculations_forecast!$B22,CBO_quarterly!$B$1:$XT$1,0))</f>
        <v>2475.9</v>
      </c>
      <c r="BI22">
        <f ca="1">INDEX(CBO_quarterly!$B:$XT,MATCH(Calculations_forecast!BI$9,CBO_quarterly!$B:$B,0),MATCH(Calculations_forecast!$B22,CBO_quarterly!$B$1:$XT$1,0))</f>
        <v>2513.5</v>
      </c>
      <c r="BJ22">
        <f ca="1">INDEX(CBO_quarterly!$B:$XT,MATCH(Calculations_forecast!BJ$9,CBO_quarterly!$B:$B,0),MATCH(Calculations_forecast!$B22,CBO_quarterly!$B$1:$XT$1,0))</f>
        <v>2561.8000000000002</v>
      </c>
      <c r="BK22">
        <f ca="1">INDEX(CBO_quarterly!$B:$XT,MATCH(Calculations_forecast!BK$9,CBO_quarterly!$B:$B,0),MATCH(Calculations_forecast!$B22,CBO_quarterly!$B$1:$XT$1,0))</f>
        <v>2636</v>
      </c>
      <c r="BL22">
        <f ca="1">INDEX(CBO_quarterly!$B:$XT,MATCH(Calculations_forecast!BL$9,CBO_quarterly!$B:$B,0),MATCH(Calculations_forecast!$B22,CBO_quarterly!$B$1:$XT$1,0))</f>
        <v>2681.8</v>
      </c>
      <c r="BM22">
        <f ca="1">INDEX(CBO_quarterly!$B:$XT,MATCH(Calculations_forecast!BM$9,CBO_quarterly!$B:$B,0),MATCH(Calculations_forecast!$B22,CBO_quarterly!$B$1:$XT$1,0))</f>
        <v>2754.1</v>
      </c>
      <c r="BN22">
        <f ca="1">INDEX(CBO_quarterly!$B:$XT,MATCH(Calculations_forecast!BN$9,CBO_quarterly!$B:$B,0),MATCH(Calculations_forecast!$B22,CBO_quarterly!$B$1:$XT$1,0))</f>
        <v>2779.4</v>
      </c>
      <c r="BO22">
        <f ca="1">INDEX(CBO_quarterly!$B:$XT,MATCH(Calculations_forecast!BO$9,CBO_quarterly!$B:$B,0),MATCH(Calculations_forecast!$B22,CBO_quarterly!$B$1:$XT$1,0))</f>
        <v>2823.6</v>
      </c>
      <c r="BP22">
        <f ca="1">INDEX(CBO_quarterly!$B:$XT,MATCH(Calculations_forecast!BP$9,CBO_quarterly!$B:$B,0),MATCH(Calculations_forecast!$B22,CBO_quarterly!$B$1:$XT$1,0))</f>
        <v>2851.5</v>
      </c>
      <c r="BQ22">
        <f ca="1">INDEX(CBO_quarterly!$B:$XT,MATCH(Calculations_forecast!BQ$9,CBO_quarterly!$B:$B,0),MATCH(Calculations_forecast!$B22,CBO_quarterly!$B$1:$XT$1,0))</f>
        <v>2917.2</v>
      </c>
      <c r="BR22">
        <f ca="1">INDEX(CBO_quarterly!$B:$XT,MATCH(Calculations_forecast!BR$9,CBO_quarterly!$B:$B,0),MATCH(Calculations_forecast!$B22,CBO_quarterly!$B$1:$XT$1,0))</f>
        <v>2952.8</v>
      </c>
      <c r="BS22">
        <f ca="1">INDEX(CBO_quarterly!$B:$XT,MATCH(Calculations_forecast!BS$9,CBO_quarterly!$B:$B,0),MATCH(Calculations_forecast!$B22,CBO_quarterly!$B$1:$XT$1,0))</f>
        <v>2983.5</v>
      </c>
      <c r="BT22">
        <f ca="1">INDEX(CBO_quarterly!$B:$XT,MATCH(Calculations_forecast!BT$9,CBO_quarterly!$B:$B,0),MATCH(Calculations_forecast!$B22,CBO_quarterly!$B$1:$XT$1,0))</f>
        <v>3053.3</v>
      </c>
      <c r="BU22">
        <f ca="1">INDEX(CBO_quarterly!$B:$XT,MATCH(Calculations_forecast!BU$9,CBO_quarterly!$B:$B,0),MATCH(Calculations_forecast!$B22,CBO_quarterly!$B$1:$XT$1,0))</f>
        <v>3117.4</v>
      </c>
      <c r="BV22">
        <f ca="1">INDEX(CBO_quarterly!$B:$XT,MATCH(Calculations_forecast!BV$9,CBO_quarterly!$B:$B,0),MATCH(Calculations_forecast!$B22,CBO_quarterly!$B$1:$XT$1,0))</f>
        <v>3150.9</v>
      </c>
      <c r="BW22">
        <f ca="1">INDEX(CBO_quarterly!$B:$XT,MATCH(Calculations_forecast!BW$9,CBO_quarterly!$B:$B,0),MATCH(Calculations_forecast!$B22,CBO_quarterly!$B$1:$XT$1,0))</f>
        <v>3231.9</v>
      </c>
      <c r="BX22">
        <f ca="1">INDEX(CBO_quarterly!$B:$XT,MATCH(Calculations_forecast!BX$9,CBO_quarterly!$B:$B,0),MATCH(Calculations_forecast!$B22,CBO_quarterly!$B$1:$XT$1,0))</f>
        <v>3291.7</v>
      </c>
      <c r="BY22">
        <f ca="1">INDEX(CBO_quarterly!$B:$XT,MATCH(Calculations_forecast!BY$9,CBO_quarterly!$B:$B,0),MATCH(Calculations_forecast!$B22,CBO_quarterly!$B$1:$XT$1,0))</f>
        <v>3361.9</v>
      </c>
      <c r="BZ22">
        <f ca="1">INDEX(CBO_quarterly!$B:$XT,MATCH(Calculations_forecast!BZ$9,CBO_quarterly!$B:$B,0),MATCH(Calculations_forecast!$B22,CBO_quarterly!$B$1:$XT$1,0))</f>
        <v>3434.5</v>
      </c>
      <c r="CA22">
        <f ca="1">INDEX(CBO_quarterly!$B:$XT,MATCH(Calculations_forecast!CA$9,CBO_quarterly!$B:$B,0),MATCH(Calculations_forecast!$B22,CBO_quarterly!$B$1:$XT$1,0))</f>
        <v>3490.2</v>
      </c>
      <c r="CB22">
        <f ca="1">INDEX(CBO_quarterly!$B:$XT,MATCH(Calculations_forecast!CB$9,CBO_quarterly!$B:$B,0),MATCH(Calculations_forecast!$B22,CBO_quarterly!$B$1:$XT$1,0))</f>
        <v>3553.8</v>
      </c>
      <c r="CC22">
        <f ca="1">INDEX(CBO_quarterly!$B:$XT,MATCH(Calculations_forecast!CC$9,CBO_quarterly!$B:$B,0),MATCH(Calculations_forecast!$B22,CBO_quarterly!$B$1:$XT$1,0))</f>
        <v>3609.4</v>
      </c>
      <c r="CD22">
        <f ca="1">INDEX(CBO_quarterly!$B:$XT,MATCH(Calculations_forecast!CD$9,CBO_quarterly!$B:$B,0),MATCH(Calculations_forecast!$B22,CBO_quarterly!$B$1:$XT$1,0))</f>
        <v>3653.7</v>
      </c>
      <c r="CE22">
        <f ca="1">INDEX(CBO_quarterly!$B:$XT,MATCH(Calculations_forecast!CE$9,CBO_quarterly!$B:$B,0),MATCH(Calculations_forecast!$B22,CBO_quarterly!$B$1:$XT$1,0))</f>
        <v>3737.9</v>
      </c>
      <c r="CF22">
        <f ca="1">INDEX(CBO_quarterly!$B:$XT,MATCH(Calculations_forecast!CF$9,CBO_quarterly!$B:$B,0),MATCH(Calculations_forecast!$B22,CBO_quarterly!$B$1:$XT$1,0))</f>
        <v>3783.4</v>
      </c>
      <c r="CG22">
        <f ca="1">INDEX(CBO_quarterly!$B:$XT,MATCH(Calculations_forecast!CG$9,CBO_quarterly!$B:$B,0),MATCH(Calculations_forecast!$B22,CBO_quarterly!$B$1:$XT$1,0))</f>
        <v>3846.7</v>
      </c>
      <c r="CH22">
        <f ca="1">INDEX(CBO_quarterly!$B:$XT,MATCH(Calculations_forecast!CH$9,CBO_quarterly!$B:$B,0),MATCH(Calculations_forecast!$B22,CBO_quarterly!$B$1:$XT$1,0))</f>
        <v>3867.9</v>
      </c>
      <c r="CI22">
        <f ca="1">INDEX(CBO_quarterly!$B:$XT,MATCH(Calculations_forecast!CI$9,CBO_quarterly!$B:$B,0),MATCH(Calculations_forecast!$B22,CBO_quarterly!$B$1:$XT$1,0))</f>
        <v>3873.6</v>
      </c>
      <c r="CJ22">
        <f ca="1">INDEX(CBO_quarterly!$B:$XT,MATCH(Calculations_forecast!CJ$9,CBO_quarterly!$B:$B,0),MATCH(Calculations_forecast!$B22,CBO_quarterly!$B$1:$XT$1,0))</f>
        <v>3926.9</v>
      </c>
      <c r="CK22">
        <f ca="1">INDEX(CBO_quarterly!$B:$XT,MATCH(Calculations_forecast!CK$9,CBO_quarterly!$B:$B,0),MATCH(Calculations_forecast!$B22,CBO_quarterly!$B$1:$XT$1,0))</f>
        <v>3973.3</v>
      </c>
      <c r="CL22">
        <f ca="1">INDEX(CBO_quarterly!$B:$XT,MATCH(Calculations_forecast!CL$9,CBO_quarterly!$B:$B,0),MATCH(Calculations_forecast!$B22,CBO_quarterly!$B$1:$XT$1,0))</f>
        <v>4000</v>
      </c>
      <c r="CM22">
        <f ca="1">INDEX(CBO_quarterly!$B:$XT,MATCH(Calculations_forecast!CM$9,CBO_quarterly!$B:$B,0),MATCH(Calculations_forecast!$B22,CBO_quarterly!$B$1:$XT$1,0))</f>
        <v>4100.3999999999996</v>
      </c>
      <c r="CN22">
        <f ca="1">INDEX(CBO_quarterly!$B:$XT,MATCH(Calculations_forecast!CN$9,CBO_quarterly!$B:$B,0),MATCH(Calculations_forecast!$B22,CBO_quarterly!$B$1:$XT$1,0))</f>
        <v>4155.7</v>
      </c>
      <c r="CO22">
        <f ca="1">INDEX(CBO_quarterly!$B:$XT,MATCH(Calculations_forecast!CO$9,CBO_quarterly!$B:$B,0),MATCH(Calculations_forecast!$B22,CBO_quarterly!$B$1:$XT$1,0))</f>
        <v>4227</v>
      </c>
      <c r="CP22">
        <f ca="1">INDEX(CBO_quarterly!$B:$XT,MATCH(Calculations_forecast!CP$9,CBO_quarterly!$B:$B,0),MATCH(Calculations_forecast!$B22,CBO_quarterly!$B$1:$XT$1,0))</f>
        <v>4307.2</v>
      </c>
      <c r="CQ22">
        <f ca="1">INDEX(CBO_quarterly!$B:$XT,MATCH(Calculations_forecast!CQ$9,CBO_quarterly!$B:$B,0),MATCH(Calculations_forecast!$B22,CBO_quarterly!$B$1:$XT$1,0))</f>
        <v>4349.5</v>
      </c>
      <c r="CR22">
        <f ca="1">INDEX(CBO_quarterly!$B:$XT,MATCH(Calculations_forecast!CR$9,CBO_quarterly!$B:$B,0),MATCH(Calculations_forecast!$B22,CBO_quarterly!$B$1:$XT$1,0))</f>
        <v>4418.6000000000004</v>
      </c>
      <c r="CS22">
        <f ca="1">INDEX(CBO_quarterly!$B:$XT,MATCH(Calculations_forecast!CS$9,CBO_quarterly!$B:$B,0),MATCH(Calculations_forecast!$B22,CBO_quarterly!$B$1:$XT$1,0))</f>
        <v>4487.2</v>
      </c>
      <c r="CT22">
        <f ca="1">INDEX(CBO_quarterly!$B:$XT,MATCH(Calculations_forecast!CT$9,CBO_quarterly!$B:$B,0),MATCH(Calculations_forecast!$B22,CBO_quarterly!$B$1:$XT$1,0))</f>
        <v>4552.7</v>
      </c>
      <c r="CU22">
        <f ca="1">INDEX(CBO_quarterly!$B:$XT,MATCH(Calculations_forecast!CU$9,CBO_quarterly!$B:$B,0),MATCH(Calculations_forecast!$B22,CBO_quarterly!$B$1:$XT$1,0))</f>
        <v>4621.2</v>
      </c>
      <c r="CV22">
        <f ca="1">INDEX(CBO_quarterly!$B:$XT,MATCH(Calculations_forecast!CV$9,CBO_quarterly!$B:$B,0),MATCH(Calculations_forecast!$B22,CBO_quarterly!$B$1:$XT$1,0))</f>
        <v>4683.2</v>
      </c>
      <c r="CW22">
        <f ca="1">INDEX(CBO_quarterly!$B:$XT,MATCH(Calculations_forecast!CW$9,CBO_quarterly!$B:$B,0),MATCH(Calculations_forecast!$B22,CBO_quarterly!$B$1:$XT$1,0))</f>
        <v>4752.8</v>
      </c>
      <c r="CX22">
        <f ca="1">INDEX(CBO_quarterly!$B:$XT,MATCH(Calculations_forecast!CX$9,CBO_quarterly!$B:$B,0),MATCH(Calculations_forecast!$B22,CBO_quarterly!$B$1:$XT$1,0))</f>
        <v>4826.7</v>
      </c>
      <c r="CY22">
        <f ca="1">INDEX(CBO_quarterly!$B:$XT,MATCH(Calculations_forecast!CY$9,CBO_quarterly!$B:$B,0),MATCH(Calculations_forecast!$B22,CBO_quarterly!$B$1:$XT$1,0))</f>
        <v>4862.3999999999996</v>
      </c>
      <c r="CZ22">
        <f ca="1">INDEX(CBO_quarterly!$B:$XT,MATCH(Calculations_forecast!CZ$9,CBO_quarterly!$B:$B,0),MATCH(Calculations_forecast!$B22,CBO_quarterly!$B$1:$XT$1,0))</f>
        <v>4933.6000000000004</v>
      </c>
      <c r="DA22">
        <f ca="1">INDEX(CBO_quarterly!$B:$XT,MATCH(Calculations_forecast!DA$9,CBO_quarterly!$B:$B,0),MATCH(Calculations_forecast!$B22,CBO_quarterly!$B$1:$XT$1,0))</f>
        <v>4998.7</v>
      </c>
      <c r="DB22">
        <f ca="1">INDEX(CBO_quarterly!$B:$XT,MATCH(Calculations_forecast!DB$9,CBO_quarterly!$B:$B,0),MATCH(Calculations_forecast!$B22,CBO_quarterly!$B$1:$XT$1,0))</f>
        <v>5055.7</v>
      </c>
      <c r="DC22">
        <f ca="1">INDEX(CBO_quarterly!$B:$XT,MATCH(Calculations_forecast!DC$9,CBO_quarterly!$B:$B,0),MATCH(Calculations_forecast!$B22,CBO_quarterly!$B$1:$XT$1,0))</f>
        <v>5130.6000000000004</v>
      </c>
      <c r="DD22">
        <f ca="1">INDEX(CBO_quarterly!$B:$XT,MATCH(Calculations_forecast!DD$9,CBO_quarterly!$B:$B,0),MATCH(Calculations_forecast!$B22,CBO_quarterly!$B$1:$XT$1,0))</f>
        <v>5220.5</v>
      </c>
      <c r="DE22">
        <f ca="1">INDEX(CBO_quarterly!$B:$XT,MATCH(Calculations_forecast!DE$9,CBO_quarterly!$B:$B,0),MATCH(Calculations_forecast!$B22,CBO_quarterly!$B$1:$XT$1,0))</f>
        <v>5274.5</v>
      </c>
      <c r="DF22">
        <f ca="1">INDEX(CBO_quarterly!$B:$XT,MATCH(Calculations_forecast!DF$9,CBO_quarterly!$B:$B,0),MATCH(Calculations_forecast!$B22,CBO_quarterly!$B$1:$XT$1,0))</f>
        <v>5352.8</v>
      </c>
      <c r="DG22">
        <f ca="1">INDEX(CBO_quarterly!$B:$XT,MATCH(Calculations_forecast!DG$9,CBO_quarterly!$B:$B,0),MATCH(Calculations_forecast!$B22,CBO_quarterly!$B$1:$XT$1,0))</f>
        <v>5433.1</v>
      </c>
      <c r="DH22">
        <f ca="1">INDEX(CBO_quarterly!$B:$XT,MATCH(Calculations_forecast!DH$9,CBO_quarterly!$B:$B,0),MATCH(Calculations_forecast!$B22,CBO_quarterly!$B$1:$XT$1,0))</f>
        <v>5471.3</v>
      </c>
      <c r="DI22">
        <f ca="1">INDEX(CBO_quarterly!$B:$XT,MATCH(Calculations_forecast!DI$9,CBO_quarterly!$B:$B,0),MATCH(Calculations_forecast!$B22,CBO_quarterly!$B$1:$XT$1,0))</f>
        <v>5579.2</v>
      </c>
      <c r="DJ22">
        <f ca="1">INDEX(CBO_quarterly!$B:$XT,MATCH(Calculations_forecast!DJ$9,CBO_quarterly!$B:$B,0),MATCH(Calculations_forecast!$B22,CBO_quarterly!$B$1:$XT$1,0))</f>
        <v>5663.6</v>
      </c>
      <c r="DK22">
        <f ca="1">INDEX(CBO_quarterly!$B:$XT,MATCH(Calculations_forecast!DK$9,CBO_quarterly!$B:$B,0),MATCH(Calculations_forecast!$B22,CBO_quarterly!$B$1:$XT$1,0))</f>
        <v>5721.3</v>
      </c>
      <c r="DL22">
        <f ca="1">INDEX(CBO_quarterly!$B:$XT,MATCH(Calculations_forecast!DL$9,CBO_quarterly!$B:$B,0),MATCH(Calculations_forecast!$B22,CBO_quarterly!$B$1:$XT$1,0))</f>
        <v>5832.6</v>
      </c>
      <c r="DM22">
        <f ca="1">INDEX(CBO_quarterly!$B:$XT,MATCH(Calculations_forecast!DM$9,CBO_quarterly!$B:$B,0),MATCH(Calculations_forecast!$B22,CBO_quarterly!$B$1:$XT$1,0))</f>
        <v>5926.8</v>
      </c>
      <c r="DN22">
        <f ca="1">INDEX(CBO_quarterly!$B:$XT,MATCH(Calculations_forecast!DN$9,CBO_quarterly!$B:$B,0),MATCH(Calculations_forecast!$B22,CBO_quarterly!$B$1:$XT$1,0))</f>
        <v>6028.2</v>
      </c>
      <c r="DO22">
        <f ca="1">INDEX(CBO_quarterly!$B:$XT,MATCH(Calculations_forecast!DO$9,CBO_quarterly!$B:$B,0),MATCH(Calculations_forecast!$B22,CBO_quarterly!$B$1:$XT$1,0))</f>
        <v>6102.5</v>
      </c>
      <c r="DP22">
        <f ca="1">INDEX(CBO_quarterly!$B:$XT,MATCH(Calculations_forecast!DP$9,CBO_quarterly!$B:$B,0),MATCH(Calculations_forecast!$B22,CBO_quarterly!$B$1:$XT$1,0))</f>
        <v>6225.3</v>
      </c>
      <c r="DQ22">
        <f ca="1">INDEX(CBO_quarterly!$B:$XT,MATCH(Calculations_forecast!DQ$9,CBO_quarterly!$B:$B,0),MATCH(Calculations_forecast!$B22,CBO_quarterly!$B$1:$XT$1,0))</f>
        <v>6328.9</v>
      </c>
      <c r="DR22">
        <f ca="1">INDEX(CBO_quarterly!$B:$XT,MATCH(Calculations_forecast!DR$9,CBO_quarterly!$B:$B,0),MATCH(Calculations_forecast!$B22,CBO_quarterly!$B$1:$XT$1,0))</f>
        <v>6459.6</v>
      </c>
      <c r="DS22">
        <f ca="1">INDEX(CBO_quarterly!$B:$XT,MATCH(Calculations_forecast!DS$9,CBO_quarterly!$B:$B,0),MATCH(Calculations_forecast!$B22,CBO_quarterly!$B$1:$XT$1,0))</f>
        <v>6613.6</v>
      </c>
      <c r="DT22">
        <f ca="1">INDEX(CBO_quarterly!$B:$XT,MATCH(Calculations_forecast!DT$9,CBO_quarterly!$B:$B,0),MATCH(Calculations_forecast!$B22,CBO_quarterly!$B$1:$XT$1,0))</f>
        <v>6707.5</v>
      </c>
      <c r="DU22">
        <f ca="1">INDEX(CBO_quarterly!$B:$XT,MATCH(Calculations_forecast!DU$9,CBO_quarterly!$B:$B,0),MATCH(Calculations_forecast!$B22,CBO_quarterly!$B$1:$XT$1,0))</f>
        <v>6815.4</v>
      </c>
      <c r="DV22">
        <f ca="1">INDEX(CBO_quarterly!$B:$XT,MATCH(Calculations_forecast!DV$9,CBO_quarterly!$B:$B,0),MATCH(Calculations_forecast!$B22,CBO_quarterly!$B$1:$XT$1,0))</f>
        <v>6912.1</v>
      </c>
      <c r="DW22">
        <f ca="1">INDEX(CBO_quarterly!$B:$XT,MATCH(Calculations_forecast!DW$9,CBO_quarterly!$B:$B,0),MATCH(Calculations_forecast!$B22,CBO_quarterly!$B$1:$XT$1,0))</f>
        <v>6986.9</v>
      </c>
      <c r="DX22">
        <f ca="1">INDEX(CBO_quarterly!$B:$XT,MATCH(Calculations_forecast!DX$9,CBO_quarterly!$B:$B,0),MATCH(Calculations_forecast!$B22,CBO_quarterly!$B$1:$XT$1,0))</f>
        <v>7036.3</v>
      </c>
      <c r="DY22">
        <f ca="1">INDEX(CBO_quarterly!$B:$XT,MATCH(Calculations_forecast!DY$9,CBO_quarterly!$B:$B,0),MATCH(Calculations_forecast!$B22,CBO_quarterly!$B$1:$XT$1,0))</f>
        <v>7064.7</v>
      </c>
      <c r="DZ22">
        <f ca="1">INDEX(CBO_quarterly!$B:$XT,MATCH(Calculations_forecast!DZ$9,CBO_quarterly!$B:$B,0),MATCH(Calculations_forecast!$B22,CBO_quarterly!$B$1:$XT$1,0))</f>
        <v>7174.7</v>
      </c>
      <c r="EA22">
        <f ca="1">INDEX(CBO_quarterly!$B:$XT,MATCH(Calculations_forecast!EA$9,CBO_quarterly!$B:$B,0),MATCH(Calculations_forecast!$B22,CBO_quarterly!$B$1:$XT$1,0))</f>
        <v>7209.9</v>
      </c>
      <c r="EB22">
        <f ca="1">INDEX(CBO_quarterly!$B:$XT,MATCH(Calculations_forecast!EB$9,CBO_quarterly!$B:$B,0),MATCH(Calculations_forecast!$B22,CBO_quarterly!$B$1:$XT$1,0))</f>
        <v>7302.1</v>
      </c>
      <c r="EC22">
        <f ca="1">INDEX(CBO_quarterly!$B:$XT,MATCH(Calculations_forecast!EC$9,CBO_quarterly!$B:$B,0),MATCH(Calculations_forecast!$B22,CBO_quarterly!$B$1:$XT$1,0))</f>
        <v>7390.9</v>
      </c>
      <c r="ED22">
        <f ca="1">INDEX(CBO_quarterly!$B:$XT,MATCH(Calculations_forecast!ED$9,CBO_quarterly!$B:$B,0),MATCH(Calculations_forecast!$B22,CBO_quarterly!$B$1:$XT$1,0))</f>
        <v>7467.7</v>
      </c>
      <c r="EE22">
        <f ca="1">INDEX(CBO_quarterly!$B:$XT,MATCH(Calculations_forecast!EE$9,CBO_quarterly!$B:$B,0),MATCH(Calculations_forecast!$B22,CBO_quarterly!$B$1:$XT$1,0))</f>
        <v>7555.8</v>
      </c>
      <c r="EF22">
        <f ca="1">INDEX(CBO_quarterly!$B:$XT,MATCH(Calculations_forecast!EF$9,CBO_quarterly!$B:$B,0),MATCH(Calculations_forecast!$B22,CBO_quarterly!$B$1:$XT$1,0))</f>
        <v>7642.6</v>
      </c>
      <c r="EG22">
        <f ca="1">INDEX(CBO_quarterly!$B:$XT,MATCH(Calculations_forecast!EG$9,CBO_quarterly!$B:$B,0),MATCH(Calculations_forecast!$B22,CBO_quarterly!$B$1:$XT$1,0))</f>
        <v>7802.6</v>
      </c>
      <c r="EH22">
        <f ca="1">INDEX(CBO_quarterly!$B:$XT,MATCH(Calculations_forecast!EH$9,CBO_quarterly!$B:$B,0),MATCH(Calculations_forecast!$B22,CBO_quarterly!$B$1:$XT$1,0))</f>
        <v>7891.5</v>
      </c>
      <c r="EI22">
        <f ca="1">INDEX(CBO_quarterly!$B:$XT,MATCH(Calculations_forecast!EI$9,CBO_quarterly!$B:$B,0),MATCH(Calculations_forecast!$B22,CBO_quarterly!$B$1:$XT$1,0))</f>
        <v>8027.7</v>
      </c>
      <c r="EJ22">
        <f ca="1">INDEX(CBO_quarterly!$B:$XT,MATCH(Calculations_forecast!EJ$9,CBO_quarterly!$B:$B,0),MATCH(Calculations_forecast!$B22,CBO_quarterly!$B$1:$XT$1,0))</f>
        <v>8133</v>
      </c>
      <c r="EK22">
        <f ca="1">INDEX(CBO_quarterly!$B:$XT,MATCH(Calculations_forecast!EK$9,CBO_quarterly!$B:$B,0),MATCH(Calculations_forecast!$B22,CBO_quarterly!$B$1:$XT$1,0))</f>
        <v>8264.2999999999993</v>
      </c>
      <c r="EL22">
        <f ca="1">INDEX(CBO_quarterly!$B:$XT,MATCH(Calculations_forecast!EL$9,CBO_quarterly!$B:$B,0),MATCH(Calculations_forecast!$B22,CBO_quarterly!$B$1:$XT$1,0))</f>
        <v>8425.6</v>
      </c>
      <c r="EM22">
        <f ca="1">INDEX(CBO_quarterly!$B:$XT,MATCH(Calculations_forecast!EM$9,CBO_quarterly!$B:$B,0),MATCH(Calculations_forecast!$B22,CBO_quarterly!$B$1:$XT$1,0))</f>
        <v>8523</v>
      </c>
      <c r="EN22">
        <f ca="1">INDEX(CBO_quarterly!$B:$XT,MATCH(Calculations_forecast!EN$9,CBO_quarterly!$B:$B,0),MATCH(Calculations_forecast!$B22,CBO_quarterly!$B$1:$XT$1,0))</f>
        <v>8671.4</v>
      </c>
      <c r="EO22">
        <f ca="1">INDEX(CBO_quarterly!$B:$XT,MATCH(Calculations_forecast!EO$9,CBO_quarterly!$B:$B,0),MATCH(Calculations_forecast!$B22,CBO_quarterly!$B$1:$XT$1,0))</f>
        <v>8849.2000000000007</v>
      </c>
      <c r="EP22">
        <f ca="1">INDEX(CBO_quarterly!$B:$XT,MATCH(Calculations_forecast!EP$9,CBO_quarterly!$B:$B,0),MATCH(Calculations_forecast!$B22,CBO_quarterly!$B$1:$XT$1,0))</f>
        <v>8944.9</v>
      </c>
      <c r="EQ22">
        <f ca="1">INDEX(CBO_quarterly!$B:$XT,MATCH(Calculations_forecast!EQ$9,CBO_quarterly!$B:$B,0),MATCH(Calculations_forecast!$B22,CBO_quarterly!$B$1:$XT$1,0))</f>
        <v>9090.7000000000007</v>
      </c>
      <c r="ER22">
        <f ca="1">INDEX(CBO_quarterly!$B:$XT,MATCH(Calculations_forecast!ER$9,CBO_quarterly!$B:$B,0),MATCH(Calculations_forecast!$B22,CBO_quarterly!$B$1:$XT$1,0))</f>
        <v>9210.2000000000007</v>
      </c>
      <c r="ES22">
        <f ca="1">INDEX(CBO_quarterly!$B:$XT,MATCH(Calculations_forecast!ES$9,CBO_quarterly!$B:$B,0),MATCH(Calculations_forecast!$B22,CBO_quarterly!$B$1:$XT$1,0))</f>
        <v>9333</v>
      </c>
      <c r="ET22">
        <f ca="1">INDEX(CBO_quarterly!$B:$XT,MATCH(Calculations_forecast!ET$9,CBO_quarterly!$B:$B,0),MATCH(Calculations_forecast!$B22,CBO_quarterly!$B$1:$XT$1,0))</f>
        <v>9407.5</v>
      </c>
      <c r="EU22">
        <f ca="1">INDEX(CBO_quarterly!$B:$XT,MATCH(Calculations_forecast!EU$9,CBO_quarterly!$B:$B,0),MATCH(Calculations_forecast!$B22,CBO_quarterly!$B$1:$XT$1,0))</f>
        <v>9549.4</v>
      </c>
      <c r="EV22">
        <f ca="1">INDEX(CBO_quarterly!$B:$XT,MATCH(Calculations_forecast!EV$9,CBO_quarterly!$B:$B,0),MATCH(Calculations_forecast!$B22,CBO_quarterly!$B$1:$XT$1,0))</f>
        <v>9644.7000000000007</v>
      </c>
      <c r="EW22">
        <f ca="1">INDEX(CBO_quarterly!$B:$XT,MATCH(Calculations_forecast!EW$9,CBO_quarterly!$B:$B,0),MATCH(Calculations_forecast!$B22,CBO_quarterly!$B$1:$XT$1,0))</f>
        <v>9753.7999999999993</v>
      </c>
      <c r="EX22">
        <f ca="1">INDEX(CBO_quarterly!$B:$XT,MATCH(Calculations_forecast!EX$9,CBO_quarterly!$B:$B,0),MATCH(Calculations_forecast!$B22,CBO_quarterly!$B$1:$XT$1,0))</f>
        <v>9877.7999999999993</v>
      </c>
      <c r="EY22">
        <f ca="1">INDEX(CBO_quarterly!$B:$XT,MATCH(Calculations_forecast!EY$9,CBO_quarterly!$B:$B,0),MATCH(Calculations_forecast!$B22,CBO_quarterly!$B$1:$XT$1,0))</f>
        <v>9934.2999999999993</v>
      </c>
      <c r="EZ22">
        <f ca="1">INDEX(CBO_quarterly!$B:$XT,MATCH(Calculations_forecast!EZ$9,CBO_quarterly!$B:$B,0),MATCH(Calculations_forecast!$B22,CBO_quarterly!$B$1:$XT$1,0))</f>
        <v>10052.799999999999</v>
      </c>
      <c r="FA22">
        <f ca="1">INDEX(CBO_quarterly!$B:$XT,MATCH(Calculations_forecast!FA$9,CBO_quarterly!$B:$B,0),MATCH(Calculations_forecast!$B22,CBO_quarterly!$B$1:$XT$1,0))</f>
        <v>10081</v>
      </c>
      <c r="FB22">
        <f ca="1">INDEX(CBO_quarterly!$B:$XT,MATCH(Calculations_forecast!FB$9,CBO_quarterly!$B:$B,0),MATCH(Calculations_forecast!$B22,CBO_quarterly!$B$1:$XT$1,0))</f>
        <v>9837.2999999999993</v>
      </c>
      <c r="FC22">
        <f ca="1">INDEX(CBO_quarterly!$B:$XT,MATCH(Calculations_forecast!FC$9,CBO_quarterly!$B:$B,0),MATCH(Calculations_forecast!$B22,CBO_quarterly!$B$1:$XT$1,0))</f>
        <v>9756.1</v>
      </c>
      <c r="FD22">
        <f ca="1">INDEX(CBO_quarterly!$B:$XT,MATCH(Calculations_forecast!FD$9,CBO_quarterly!$B:$B,0),MATCH(Calculations_forecast!$B22,CBO_quarterly!$B$1:$XT$1,0))</f>
        <v>9760.2000000000007</v>
      </c>
      <c r="FE22">
        <f ca="1">INDEX(CBO_quarterly!$B:$XT,MATCH(Calculations_forecast!FE$9,CBO_quarterly!$B:$B,0),MATCH(Calculations_forecast!$B22,CBO_quarterly!$B$1:$XT$1,0))</f>
        <v>9895.4</v>
      </c>
      <c r="FF22">
        <f ca="1">INDEX(CBO_quarterly!$B:$XT,MATCH(Calculations_forecast!FF$9,CBO_quarterly!$B:$B,0),MATCH(Calculations_forecast!$B22,CBO_quarterly!$B$1:$XT$1,0))</f>
        <v>9957.1</v>
      </c>
      <c r="FG22">
        <f ca="1">INDEX(CBO_quarterly!$B:$XT,MATCH(Calculations_forecast!FG$9,CBO_quarterly!$B:$B,0),MATCH(Calculations_forecast!$B22,CBO_quarterly!$B$1:$XT$1,0))</f>
        <v>10040.5</v>
      </c>
      <c r="FH22">
        <f ca="1">INDEX(CBO_quarterly!$B:$XT,MATCH(Calculations_forecast!FH$9,CBO_quarterly!$B:$B,0),MATCH(Calculations_forecast!$B22,CBO_quarterly!$B$1:$XT$1,0))</f>
        <v>10131.799999999999</v>
      </c>
      <c r="FI22">
        <f ca="1">INDEX(CBO_quarterly!$B:$XT,MATCH(Calculations_forecast!FI$9,CBO_quarterly!$B:$B,0),MATCH(Calculations_forecast!$B22,CBO_quarterly!$B$1:$XT$1,0))</f>
        <v>10220.6</v>
      </c>
      <c r="FJ22">
        <f ca="1">INDEX(CBO_quarterly!$B:$XT,MATCH(Calculations_forecast!FJ$9,CBO_quarterly!$B:$B,0),MATCH(Calculations_forecast!$B22,CBO_quarterly!$B$1:$XT$1,0))</f>
        <v>10350.5</v>
      </c>
      <c r="FK22">
        <f ca="1">INDEX(CBO_quarterly!$B:$XT,MATCH(Calculations_forecast!FK$9,CBO_quarterly!$B:$B,0),MATCH(Calculations_forecast!$B22,CBO_quarterly!$B$1:$XT$1,0))</f>
        <v>10485.4</v>
      </c>
      <c r="FL22">
        <f ca="1">INDEX(CBO_quarterly!$B:$XT,MATCH(Calculations_forecast!FL$9,CBO_quarterly!$B:$B,0),MATCH(Calculations_forecast!$B22,CBO_quarterly!$B$1:$XT$1,0))</f>
        <v>10612.1</v>
      </c>
      <c r="FM22">
        <f ca="1">INDEX(CBO_quarterly!$B:$XT,MATCH(Calculations_forecast!FM$9,CBO_quarterly!$B:$B,0),MATCH(Calculations_forecast!$B22,CBO_quarterly!$B$1:$XT$1,0))</f>
        <v>10705.4</v>
      </c>
      <c r="FN22">
        <f ca="1">INDEX(CBO_quarterly!$B:$XT,MATCH(Calculations_forecast!FN$9,CBO_quarterly!$B:$B,0),MATCH(Calculations_forecast!$B22,CBO_quarterly!$B$1:$XT$1,0))</f>
        <v>10761.6</v>
      </c>
      <c r="FO22">
        <f ca="1">INDEX(CBO_quarterly!$B:$XT,MATCH(Calculations_forecast!FO$9,CBO_quarterly!$B:$B,0),MATCH(Calculations_forecast!$B22,CBO_quarterly!$B$1:$XT$1,0))</f>
        <v>10922.4</v>
      </c>
      <c r="FP22">
        <f ca="1">INDEX(CBO_quarterly!$B:$XT,MATCH(Calculations_forecast!FP$9,CBO_quarterly!$B:$B,0),MATCH(Calculations_forecast!$B22,CBO_quarterly!$B$1:$XT$1,0))</f>
        <v>10964.9</v>
      </c>
      <c r="FQ22">
        <f ca="1">INDEX(CBO_quarterly!$B:$XT,MATCH(Calculations_forecast!FQ$9,CBO_quarterly!$B:$B,0),MATCH(Calculations_forecast!$B22,CBO_quarterly!$B$1:$XT$1,0))</f>
        <v>11014.2</v>
      </c>
      <c r="FR22">
        <f ca="1">INDEX(CBO_quarterly!$B:$XT,MATCH(Calculations_forecast!FR$9,CBO_quarterly!$B:$B,0),MATCH(Calculations_forecast!$B22,CBO_quarterly!$B$1:$XT$1,0))</f>
        <v>11125.7</v>
      </c>
      <c r="FS22">
        <f ca="1">INDEX(CBO_quarterly!$B:$XT,MATCH(Calculations_forecast!FS$9,CBO_quarterly!$B:$B,0),MATCH(Calculations_forecast!$B22,CBO_quarterly!$B$1:$XT$1,0))</f>
        <v>11223.2</v>
      </c>
      <c r="FT22">
        <f ca="1">INDEX(CBO_quarterly!$B:$XT,MATCH(Calculations_forecast!FT$9,CBO_quarterly!$B:$B,0),MATCH(Calculations_forecast!$B22,CBO_quarterly!$B$1:$XT$1,0))</f>
        <v>11239.6</v>
      </c>
      <c r="FU22">
        <f ca="1">INDEX(CBO_quarterly!$B:$XT,MATCH(Calculations_forecast!FU$9,CBO_quarterly!$B:$B,0),MATCH(Calculations_forecast!$B22,CBO_quarterly!$B$1:$XT$1,0))</f>
        <v>11330.9</v>
      </c>
      <c r="FV22">
        <f ca="1">INDEX(CBO_quarterly!$B:$XT,MATCH(Calculations_forecast!FV$9,CBO_quarterly!$B:$B,0),MATCH(Calculations_forecast!$B22,CBO_quarterly!$B$1:$XT$1,0))</f>
        <v>11475.1</v>
      </c>
      <c r="FW22">
        <f ca="1">INDEX(CBO_quarterly!$B:$XT,MATCH(Calculations_forecast!FW$9,CBO_quarterly!$B:$B,0),MATCH(Calculations_forecast!$B22,CBO_quarterly!$B$1:$XT$1,0))</f>
        <v>11573.9</v>
      </c>
      <c r="FX22">
        <f ca="1">INDEX(CBO_quarterly!$B:$XT,MATCH(Calculations_forecast!FX$9,CBO_quarterly!$B:$B,0),MATCH(Calculations_forecast!$B22,CBO_quarterly!$B$1:$XT$1,0))</f>
        <v>11756</v>
      </c>
      <c r="FY22">
        <f ca="1">INDEX(CBO_quarterly!$B:$XT,MATCH(Calculations_forecast!FY$9,CBO_quarterly!$B:$B,0),MATCH(Calculations_forecast!$B22,CBO_quarterly!$B$1:$XT$1,0))</f>
        <v>11920.7</v>
      </c>
      <c r="FZ22">
        <f ca="1">INDEX(CBO_quarterly!$B:$XT,MATCH(Calculations_forecast!FZ$9,CBO_quarterly!$B:$B,0),MATCH(Calculations_forecast!$B22,CBO_quarterly!$B$1:$XT$1,0))</f>
        <v>12045.5</v>
      </c>
      <c r="GA22">
        <f ca="1">INDEX(CBO_quarterly!$B:$XT,MATCH(Calculations_forecast!GA$9,CBO_quarterly!$B:$B,0),MATCH(Calculations_forecast!$B22,CBO_quarterly!$B$1:$XT$1,0))</f>
        <v>12095.6</v>
      </c>
      <c r="GB22">
        <f ca="1">INDEX(CBO_quarterly!$B:$XT,MATCH(Calculations_forecast!GB$9,CBO_quarterly!$B:$B,0),MATCH(Calculations_forecast!$B22,CBO_quarterly!$B$1:$XT$1,0))</f>
        <v>12256.7</v>
      </c>
      <c r="GC22">
        <f ca="1">INDEX(CBO_quarterly!$B:$XT,MATCH(Calculations_forecast!GC$9,CBO_quarterly!$B:$B,0),MATCH(Calculations_forecast!$B22,CBO_quarterly!$B$1:$XT$1,0))</f>
        <v>12380.7</v>
      </c>
      <c r="GD22">
        <f ca="1">INDEX(CBO_quarterly!$B:$XT,MATCH(Calculations_forecast!GD$9,CBO_quarterly!$B:$B,0),MATCH(Calculations_forecast!$B22,CBO_quarterly!$B$1:$XT$1,0))</f>
        <v>12445.1</v>
      </c>
      <c r="GE22">
        <f>INDEX(CBO_quarterly!$B:$XT,MATCH(Calculations_forecast!GE$9,CBO_quarterly!$B:$B,0),MATCH(Calculations_forecast!$B22,CBO_quarterly!$B$1:$XT$1,0))</f>
        <v>12571.5</v>
      </c>
      <c r="GF22">
        <f>INDEX(CBO_quarterly!$B:$XT,MATCH(Calculations_forecast!GF$9,CBO_quarterly!$B:$B,0),MATCH(Calculations_forecast!$B22,CBO_quarterly!$B$1:$XT$1,0))</f>
        <v>12755</v>
      </c>
      <c r="GG22">
        <f>INDEX(CBO_quarterly!$B:$XT,MATCH(Calculations_forecast!GG$9,CBO_quarterly!$B:$B,0),MATCH(Calculations_forecast!$B22,CBO_quarterly!$B$1:$XT$1,0))</f>
        <v>12899.4</v>
      </c>
      <c r="GH22">
        <f>INDEX(CBO_quarterly!$B:$XT,MATCH(Calculations_forecast!GH$9,CBO_quarterly!$B:$B,0),MATCH(Calculations_forecast!$B22,CBO_quarterly!$B$1:$XT$1,0))</f>
        <v>13056.9</v>
      </c>
      <c r="GI22">
        <f>INDEX(CBO_quarterly!$B:$XT,MATCH(Calculations_forecast!GI$9,CBO_quarterly!$B:$B,0),MATCH(Calculations_forecast!$B22,CBO_quarterly!$B$1:$XT$1,0))</f>
        <v>13191.6</v>
      </c>
      <c r="GJ22">
        <f>INDEX(CBO_quarterly!$B:$XT,MATCH(Calculations_forecast!GJ$9,CBO_quarterly!$B:$B,0),MATCH(Calculations_forecast!$B22,CBO_quarterly!$B$1:$XT$1,0))</f>
        <v>13307</v>
      </c>
      <c r="GK22">
        <f>INDEX(CBO_quarterly!$B:$XT,MATCH(Calculations_forecast!GK$9,CBO_quarterly!$B:$B,0),MATCH(Calculations_forecast!$B22,CBO_quarterly!$B$1:$XT$1,0))</f>
        <v>13429.1</v>
      </c>
      <c r="GL22">
        <f>INDEX(CBO_quarterly!$B:$XT,MATCH(Calculations_forecast!GL$9,CBO_quarterly!$B:$B,0),MATCH(Calculations_forecast!$B22,CBO_quarterly!$B$1:$XT$1,0))</f>
        <v>13647.1</v>
      </c>
      <c r="GM22">
        <f>INDEX(CBO_quarterly!$B:$XT,MATCH(Calculations_forecast!GM$9,CBO_quarterly!$B:$B,0),MATCH(Calculations_forecast!$B22,CBO_quarterly!$B$1:$XT$1,0))</f>
        <v>13798.2</v>
      </c>
      <c r="GN22">
        <f>INDEX(CBO_quarterly!$B:$XT,MATCH(Calculations_forecast!GN$9,CBO_quarterly!$B:$B,0),MATCH(Calculations_forecast!$B22,CBO_quarterly!$B$1:$XT$1,0))</f>
        <v>13901.7</v>
      </c>
      <c r="GO22">
        <f>INDEX(CBO_quarterly!$B:$XT,MATCH(Calculations_forecast!GO$9,CBO_quarterly!$B:$B,0),MATCH(Calculations_forecast!$B22,CBO_quarterly!$B$1:$XT$1,0))</f>
        <v>14062.3</v>
      </c>
      <c r="GP22">
        <f>INDEX(CBO_quarterly!$B:$XT,MATCH(Calculations_forecast!GP$9,CBO_quarterly!$B:$B,0),MATCH(Calculations_forecast!$B22,CBO_quarterly!$B$1:$XT$1,0))</f>
        <v>14239.5</v>
      </c>
      <c r="GQ22">
        <f>INDEX(CBO_quarterly!$B:$XT,MATCH(Calculations_forecast!GQ$9,CBO_quarterly!$B:$B,0),MATCH(Calculations_forecast!$B22,CBO_quarterly!$B$1:$XT$1,0))</f>
        <v>14416.4</v>
      </c>
      <c r="GR22">
        <f>INDEX(CBO_quarterly!$B:$XT,MATCH(Calculations_forecast!GR$9,CBO_quarterly!$B:$B,0),MATCH(Calculations_forecast!$B22,CBO_quarterly!$B$1:$XT$1,0))</f>
        <v>14588.1</v>
      </c>
      <c r="GS22">
        <f>INDEX(CBO_quarterly!$B:$XT,MATCH(Calculations_forecast!GS$9,CBO_quarterly!$B:$B,0),MATCH(Calculations_forecast!$B22,CBO_quarterly!$B$1:$XT$1,0))</f>
        <v>14751.5</v>
      </c>
      <c r="GT22">
        <f>INDEX(CBO_quarterly!$B:$XT,MATCH(Calculations_forecast!GT$9,CBO_quarterly!$B:$B,0),MATCH(Calculations_forecast!$B22,CBO_quarterly!$B$1:$XT$1,0))</f>
        <v>14914.4</v>
      </c>
      <c r="GU22">
        <f>INDEX(CBO_quarterly!$B:$XT,MATCH(Calculations_forecast!GU$9,CBO_quarterly!$B:$B,0),MATCH(Calculations_forecast!$B22,CBO_quarterly!$B$1:$XT$1,0))</f>
        <v>15090.1</v>
      </c>
      <c r="GV22">
        <f>INDEX(CBO_quarterly!$B:$XT,MATCH(Calculations_forecast!GV$9,CBO_quarterly!$B:$B,0),MATCH(Calculations_forecast!$B22,CBO_quarterly!$B$1:$XT$1,0))</f>
        <v>15242.8</v>
      </c>
      <c r="GW22" s="81">
        <f>INDEX(CBO_quarterly!$B:$XT,MATCH(Calculations_forecast!GW$9,CBO_quarterly!$B:$B,0),MATCH(Calculations_forecast!$B22,CBO_quarterly!$B$1:$XT$1,0))</f>
        <v>15386.5</v>
      </c>
      <c r="GX22" s="81">
        <f>INDEX(CBO_quarterly!$B:$XT,MATCH(Calculations_forecast!GX$9,CBO_quarterly!$B:$B,0),MATCH(Calculations_forecast!$B22,CBO_quarterly!$B$1:$XT$1,0))</f>
        <v>15540.4</v>
      </c>
      <c r="GY22" s="81">
        <f>INDEX(CBO_quarterly!$B:$XT,MATCH(Calculations_forecast!GY$9,CBO_quarterly!$B:$B,0),MATCH(Calculations_forecast!$B22,CBO_quarterly!$B$1:$XT$1,0))</f>
        <v>15700.1</v>
      </c>
      <c r="GZ22" s="81">
        <f>INDEX(CBO_quarterly!$B:$XT,MATCH(Calculations_forecast!GZ$9,CBO_quarterly!$B:$B,0),MATCH(Calculations_forecast!$B22,CBO_quarterly!$B$1:$XT$1,0))</f>
        <v>15858.3</v>
      </c>
      <c r="HA22" s="81">
        <f>INDEX(CBO_quarterly!$B:$XT,MATCH(Calculations_forecast!HA$9,CBO_quarterly!$B:$B,0),MATCH(Calculations_forecast!$B22,CBO_quarterly!$B$1:$XT$1,0))</f>
        <v>16022.5</v>
      </c>
      <c r="HB22" s="81">
        <f>INDEX(CBO_quarterly!$B:$XT,MATCH(Calculations_forecast!HB$9,CBO_quarterly!$B:$B,0),MATCH(Calculations_forecast!$B22,CBO_quarterly!$B$1:$XT$1,0))</f>
        <v>16185.9</v>
      </c>
      <c r="HC22" s="81">
        <f>INDEX(CBO_quarterly!$B:$XT,MATCH(Calculations_forecast!HC$9,CBO_quarterly!$B:$B,0),MATCH(Calculations_forecast!$B22,CBO_quarterly!$B$1:$XT$1,0))</f>
        <v>16352.7</v>
      </c>
      <c r="HD22" s="81">
        <f>INDEX(CBO_quarterly!$B:$XT,MATCH(Calculations_forecast!HD$9,CBO_quarterly!$B:$B,0),MATCH(Calculations_forecast!$B22,CBO_quarterly!$B$1:$XT$1,0))</f>
        <v>16522.099999999999</v>
      </c>
      <c r="HE22" s="81">
        <f>INDEX(CBO_quarterly!$B:$XT,MATCH(Calculations_forecast!HE$9,CBO_quarterly!$B:$B,0),MATCH(Calculations_forecast!$B22,CBO_quarterly!$B$1:$XT$1,0))</f>
        <v>16687.8</v>
      </c>
      <c r="HF22" s="81">
        <f>INDEX(CBO_quarterly!$B:$XT,MATCH(Calculations_forecast!HF$9,CBO_quarterly!$B:$B,0),MATCH(Calculations_forecast!$B22,CBO_quarterly!$B$1:$XT$1,0))</f>
        <v>16853.5</v>
      </c>
      <c r="HG22" s="81">
        <f>INDEX(CBO_quarterly!$B:$XT,MATCH(Calculations_forecast!HG$9,CBO_quarterly!$B:$B,0),MATCH(Calculations_forecast!$B22,CBO_quarterly!$B$1:$XT$1,0))</f>
        <v>17024.7</v>
      </c>
      <c r="HH22" s="81">
        <f>INDEX(CBO_quarterly!$B:$XT,MATCH(Calculations_forecast!HH$9,CBO_quarterly!$B:$B,0),MATCH(Calculations_forecast!$B22,CBO_quarterly!$B$1:$XT$1,0))</f>
        <v>17191.3</v>
      </c>
      <c r="HI22" s="81">
        <f>INDEX(CBO_quarterly!$B:$XT,MATCH(Calculations_forecast!HI$9,CBO_quarterly!$B:$B,0),MATCH(Calculations_forecast!$B22,CBO_quarterly!$B$1:$XT$1,0))</f>
        <v>17360.5</v>
      </c>
      <c r="HJ22" s="81">
        <f>INDEX(CBO_quarterly!$B:$XT,MATCH(Calculations_forecast!HJ$9,CBO_quarterly!$B:$B,0),MATCH(Calculations_forecast!$B22,CBO_quarterly!$B$1:$XT$1,0))</f>
        <v>17527</v>
      </c>
      <c r="HK22" s="81">
        <f>INDEX(CBO_quarterly!$B:$XT,MATCH(Calculations_forecast!HK$9,CBO_quarterly!$B:$B,0),MATCH(Calculations_forecast!$B22,CBO_quarterly!$B$1:$XT$1,0))</f>
        <v>17703.900000000001</v>
      </c>
      <c r="HL22" s="81">
        <f>INDEX(CBO_quarterly!$B:$XT,MATCH(Calculations_forecast!HL$9,CBO_quarterly!$B:$B,0),MATCH(Calculations_forecast!$B22,CBO_quarterly!$B$1:$XT$1,0))</f>
        <v>17875.900000000001</v>
      </c>
      <c r="HM22" s="81">
        <f>INDEX(CBO_quarterly!$B:$XT,MATCH(Calculations_forecast!HM$9,CBO_quarterly!$B:$B,0),MATCH(Calculations_forecast!$B22,CBO_quarterly!$B$1:$XT$1,0))</f>
        <v>18056.900000000001</v>
      </c>
      <c r="HN22" s="81">
        <f>INDEX(CBO_quarterly!$B:$XT,MATCH(Calculations_forecast!HN$9,CBO_quarterly!$B:$B,0),MATCH(Calculations_forecast!$B22,CBO_quarterly!$B$1:$XT$1,0))</f>
        <v>18244</v>
      </c>
      <c r="HO22" s="81">
        <f>INDEX(CBO_quarterly!$B:$XT,MATCH(Calculations_forecast!HO$9,CBO_quarterly!$B:$B,0),MATCH(Calculations_forecast!$B22,CBO_quarterly!$B$1:$XT$1,0))</f>
        <v>18431.8</v>
      </c>
      <c r="HP22" s="81">
        <f>INDEX(CBO_quarterly!$B:$XT,MATCH(Calculations_forecast!HP$9,CBO_quarterly!$B:$B,0),MATCH(Calculations_forecast!$B22,CBO_quarterly!$B$1:$XT$1,0))</f>
        <v>18617.099999999999</v>
      </c>
      <c r="HQ22" s="81">
        <f>INDEX(CBO_quarterly!$B:$XT,MATCH(Calculations_forecast!HQ$9,CBO_quarterly!$B:$B,0),MATCH(Calculations_forecast!$B22,CBO_quarterly!$B$1:$XT$1,0))</f>
        <v>18797.2</v>
      </c>
      <c r="HR22" s="81">
        <f>INDEX(CBO_quarterly!$B:$XT,MATCH(Calculations_forecast!HR$9,CBO_quarterly!$B:$B,0),MATCH(Calculations_forecast!$B22,CBO_quarterly!$B$1:$XT$1,0))</f>
        <v>18977.599999999999</v>
      </c>
      <c r="HS22" s="81">
        <f>INDEX(CBO_quarterly!$B:$XT,MATCH(Calculations_forecast!HS$9,CBO_quarterly!$B:$B,0),MATCH(Calculations_forecast!$B22,CBO_quarterly!$B$1:$XT$1,0))</f>
        <v>19160</v>
      </c>
      <c r="HT22" s="81">
        <f>INDEX(CBO_quarterly!$B:$XT,MATCH(Calculations_forecast!HT$9,CBO_quarterly!$B:$B,0),MATCH(Calculations_forecast!$B22,CBO_quarterly!$B$1:$XT$1,0))</f>
        <v>19340.3</v>
      </c>
      <c r="HU22" s="81">
        <f>INDEX(CBO_quarterly!$B:$XT,MATCH(Calculations_forecast!HU$9,CBO_quarterly!$B:$B,0),MATCH(Calculations_forecast!$B22,CBO_quarterly!$B$1:$XT$1,0))</f>
        <v>19524.2</v>
      </c>
      <c r="HV22" s="81">
        <f>INDEX(CBO_quarterly!$B:$XT,MATCH(Calculations_forecast!HV$9,CBO_quarterly!$B:$B,0),MATCH(Calculations_forecast!$B22,CBO_quarterly!$B$1:$XT$1,0))</f>
        <v>19714</v>
      </c>
      <c r="HW22" s="81">
        <f>INDEX(CBO_quarterly!$B:$XT,MATCH(Calculations_forecast!HW$9,CBO_quarterly!$B:$B,0),MATCH(Calculations_forecast!$B22,CBO_quarterly!$B$1:$XT$1,0))</f>
        <v>19916</v>
      </c>
      <c r="HX22" s="81">
        <f>INDEX(CBO_quarterly!$B:$XT,MATCH(Calculations_forecast!HX$9,CBO_quarterly!$B:$B,0),MATCH(Calculations_forecast!$B22,CBO_quarterly!$B$1:$XT$1,0))</f>
        <v>20119.599999999999</v>
      </c>
      <c r="HY22" s="81">
        <f>INDEX(CBO_quarterly!$B:$XT,MATCH(Calculations_forecast!HY$9,CBO_quarterly!$B:$B,0),MATCH(Calculations_forecast!$B22,CBO_quarterly!$B$1:$XT$1,0))</f>
        <v>20323.400000000001</v>
      </c>
      <c r="HZ22" s="81">
        <f>INDEX(CBO_quarterly!$B:$XT,MATCH(Calculations_forecast!HZ$9,CBO_quarterly!$B:$B,0),MATCH(Calculations_forecast!$B22,CBO_quarterly!$B$1:$XT$1,0))</f>
        <v>20527.8</v>
      </c>
      <c r="IA22" s="81">
        <f>INDEX(CBO_quarterly!$B:$XT,MATCH(Calculations_forecast!IA$9,CBO_quarterly!$B:$B,0),MATCH(Calculations_forecast!$B22,CBO_quarterly!$B$1:$XT$1,0))</f>
        <v>20730.8</v>
      </c>
      <c r="IB22" s="81">
        <f>INDEX(CBO_quarterly!$B:$XT,MATCH(Calculations_forecast!IB$9,CBO_quarterly!$B:$B,0),MATCH(Calculations_forecast!$B22,CBO_quarterly!$B$1:$XT$1,0))</f>
        <v>20936.2</v>
      </c>
      <c r="IC22" s="81">
        <f>INDEX(CBO_quarterly!$B:$XT,MATCH(Calculations_forecast!IC$9,CBO_quarterly!$B:$B,0),MATCH(Calculations_forecast!$B22,CBO_quarterly!$B$1:$XT$1,0))</f>
        <v>21145.3</v>
      </c>
      <c r="ID22" s="81">
        <f>INDEX(CBO_quarterly!$B:$XT,MATCH(Calculations_forecast!ID$9,CBO_quarterly!$B:$B,0),MATCH(Calculations_forecast!$B22,CBO_quarterly!$B$1:$XT$1,0))</f>
        <v>21356.799999999999</v>
      </c>
    </row>
    <row r="23" spans="1:238">
      <c r="A23" s="7" t="s">
        <v>182</v>
      </c>
      <c r="B23" s="8" t="s">
        <v>11</v>
      </c>
      <c r="C23">
        <f>INDEX(CBO_quarterly!$B:$XT,MATCH(Calculations_forecast!C$9,CBO_quarterly!$B:$B,0),MATCH(Calculations_forecast!$B23,CBO_quarterly!$B$1:$XT$1,0))/100</f>
        <v>0.21962000000000001</v>
      </c>
      <c r="D23">
        <f>INDEX(CBO_quarterly!$B:$XT,MATCH(Calculations_forecast!D$9,CBO_quarterly!$B:$B,0),MATCH(Calculations_forecast!$B23,CBO_quarterly!$B$1:$XT$1,0))/100</f>
        <v>0.22204999999999997</v>
      </c>
      <c r="E23">
        <f>INDEX(CBO_quarterly!$B:$XT,MATCH(Calculations_forecast!E$9,CBO_quarterly!$B:$B,0),MATCH(Calculations_forecast!$B23,CBO_quarterly!$B$1:$XT$1,0))/100</f>
        <v>0.22420999999999999</v>
      </c>
      <c r="F23">
        <f>INDEX(CBO_quarterly!$B:$XT,MATCH(Calculations_forecast!F$9,CBO_quarterly!$B:$B,0),MATCH(Calculations_forecast!$B23,CBO_quarterly!$B$1:$XT$1,0))/100</f>
        <v>0.22711999999999999</v>
      </c>
      <c r="G23">
        <f>INDEX(CBO_quarterly!$B:$XT,MATCH(Calculations_forecast!G$9,CBO_quarterly!$B:$B,0),MATCH(Calculations_forecast!$B23,CBO_quarterly!$B$1:$XT$1,0))/100</f>
        <v>0.22927</v>
      </c>
      <c r="H23">
        <f>INDEX(CBO_quarterly!$B:$XT,MATCH(Calculations_forecast!H$9,CBO_quarterly!$B:$B,0),MATCH(Calculations_forecast!$B23,CBO_quarterly!$B$1:$XT$1,0))/100</f>
        <v>0.23189000000000001</v>
      </c>
      <c r="I23">
        <f>INDEX(CBO_quarterly!$B:$XT,MATCH(Calculations_forecast!I$9,CBO_quarterly!$B:$B,0),MATCH(Calculations_forecast!$B23,CBO_quarterly!$B$1:$XT$1,0))/100</f>
        <v>0.23417000000000002</v>
      </c>
      <c r="J23">
        <f>INDEX(CBO_quarterly!$B:$XT,MATCH(Calculations_forecast!J$9,CBO_quarterly!$B:$B,0),MATCH(Calculations_forecast!$B23,CBO_quarterly!$B$1:$XT$1,0))/100</f>
        <v>0.23562999999999998</v>
      </c>
      <c r="K23">
        <f>INDEX(CBO_quarterly!$B:$XT,MATCH(Calculations_forecast!K$9,CBO_quarterly!$B:$B,0),MATCH(Calculations_forecast!$B23,CBO_quarterly!$B$1:$XT$1,0))/100</f>
        <v>0.23812</v>
      </c>
      <c r="L23">
        <f>INDEX(CBO_quarterly!$B:$XT,MATCH(Calculations_forecast!L$9,CBO_quarterly!$B:$B,0),MATCH(Calculations_forecast!$B23,CBO_quarterly!$B$1:$XT$1,0))/100</f>
        <v>0.23949999999999999</v>
      </c>
      <c r="M23">
        <f>INDEX(CBO_quarterly!$B:$XT,MATCH(Calculations_forecast!M$9,CBO_quarterly!$B:$B,0),MATCH(Calculations_forecast!$B23,CBO_quarterly!$B$1:$XT$1,0))/100</f>
        <v>0.24161000000000002</v>
      </c>
      <c r="N23">
        <f>INDEX(CBO_quarterly!$B:$XT,MATCH(Calculations_forecast!N$9,CBO_quarterly!$B:$B,0),MATCH(Calculations_forecast!$B23,CBO_quarterly!$B$1:$XT$1,0))/100</f>
        <v>0.24358000000000002</v>
      </c>
      <c r="O23">
        <f>INDEX(CBO_quarterly!$B:$XT,MATCH(Calculations_forecast!O$9,CBO_quarterly!$B:$B,0),MATCH(Calculations_forecast!$B23,CBO_quarterly!$B$1:$XT$1,0))/100</f>
        <v>0.24652000000000002</v>
      </c>
      <c r="P23">
        <f>INDEX(CBO_quarterly!$B:$XT,MATCH(Calculations_forecast!P$9,CBO_quarterly!$B:$B,0),MATCH(Calculations_forecast!$B23,CBO_quarterly!$B$1:$XT$1,0))/100</f>
        <v>0.25126999999999999</v>
      </c>
      <c r="Q23">
        <f>INDEX(CBO_quarterly!$B:$XT,MATCH(Calculations_forecast!Q$9,CBO_quarterly!$B:$B,0),MATCH(Calculations_forecast!$B23,CBO_quarterly!$B$1:$XT$1,0))/100</f>
        <v>0.25584000000000001</v>
      </c>
      <c r="R23">
        <f>INDEX(CBO_quarterly!$B:$XT,MATCH(Calculations_forecast!R$9,CBO_quarterly!$B:$B,0),MATCH(Calculations_forecast!$B23,CBO_quarterly!$B$1:$XT$1,0))/100</f>
        <v>0.26107999999999998</v>
      </c>
      <c r="S23">
        <f>INDEX(CBO_quarterly!$B:$XT,MATCH(Calculations_forecast!S$9,CBO_quarterly!$B:$B,0),MATCH(Calculations_forecast!$B23,CBO_quarterly!$B$1:$XT$1,0))/100</f>
        <v>0.26884000000000002</v>
      </c>
      <c r="T23">
        <f>INDEX(CBO_quarterly!$B:$XT,MATCH(Calculations_forecast!T$9,CBO_quarterly!$B:$B,0),MATCH(Calculations_forecast!$B23,CBO_quarterly!$B$1:$XT$1,0))/100</f>
        <v>0.27644999999999997</v>
      </c>
      <c r="U23">
        <f>INDEX(CBO_quarterly!$B:$XT,MATCH(Calculations_forecast!U$9,CBO_quarterly!$B:$B,0),MATCH(Calculations_forecast!$B23,CBO_quarterly!$B$1:$XT$1,0))/100</f>
        <v>0.28392000000000001</v>
      </c>
      <c r="V23">
        <f>INDEX(CBO_quarterly!$B:$XT,MATCH(Calculations_forecast!V$9,CBO_quarterly!$B:$B,0),MATCH(Calculations_forecast!$B23,CBO_quarterly!$B$1:$XT$1,0))/100</f>
        <v>0.29114000000000001</v>
      </c>
      <c r="W23">
        <f>INDEX(CBO_quarterly!$B:$XT,MATCH(Calculations_forecast!W$9,CBO_quarterly!$B:$B,0),MATCH(Calculations_forecast!$B23,CBO_quarterly!$B$1:$XT$1,0))/100</f>
        <v>0.29664000000000001</v>
      </c>
      <c r="X23">
        <f>INDEX(CBO_quarterly!$B:$XT,MATCH(Calculations_forecast!X$9,CBO_quarterly!$B:$B,0),MATCH(Calculations_forecast!$B23,CBO_quarterly!$B$1:$XT$1,0))/100</f>
        <v>0.30030000000000001</v>
      </c>
      <c r="Y23">
        <f>INDEX(CBO_quarterly!$B:$XT,MATCH(Calculations_forecast!Y$9,CBO_quarterly!$B:$B,0),MATCH(Calculations_forecast!$B23,CBO_quarterly!$B$1:$XT$1,0))/100</f>
        <v>0.30591999999999997</v>
      </c>
      <c r="Z23">
        <f>INDEX(CBO_quarterly!$B:$XT,MATCH(Calculations_forecast!Z$9,CBO_quarterly!$B:$B,0),MATCH(Calculations_forecast!$B23,CBO_quarterly!$B$1:$XT$1,0))/100</f>
        <v>0.31104999999999999</v>
      </c>
      <c r="AA23">
        <f>INDEX(CBO_quarterly!$B:$XT,MATCH(Calculations_forecast!AA$9,CBO_quarterly!$B:$B,0),MATCH(Calculations_forecast!$B23,CBO_quarterly!$B$1:$XT$1,0))/100</f>
        <v>0.31448999999999999</v>
      </c>
      <c r="AB23">
        <f>INDEX(CBO_quarterly!$B:$XT,MATCH(Calculations_forecast!AB$9,CBO_quarterly!$B:$B,0),MATCH(Calculations_forecast!$B23,CBO_quarterly!$B$1:$XT$1,0))/100</f>
        <v>0.31711</v>
      </c>
      <c r="AC23">
        <f>INDEX(CBO_quarterly!$B:$XT,MATCH(Calculations_forecast!AC$9,CBO_quarterly!$B:$B,0),MATCH(Calculations_forecast!$B23,CBO_quarterly!$B$1:$XT$1,0))/100</f>
        <v>0.32191999999999998</v>
      </c>
      <c r="AD23">
        <f>INDEX(CBO_quarterly!$B:$XT,MATCH(Calculations_forecast!AD$9,CBO_quarterly!$B:$B,0),MATCH(Calculations_forecast!$B23,CBO_quarterly!$B$1:$XT$1,0))/100</f>
        <v>0.32700000000000001</v>
      </c>
      <c r="AE23">
        <f>INDEX(CBO_quarterly!$B:$XT,MATCH(Calculations_forecast!AE$9,CBO_quarterly!$B:$B,0),MATCH(Calculations_forecast!$B23,CBO_quarterly!$B$1:$XT$1,0))/100</f>
        <v>0.33284999999999998</v>
      </c>
      <c r="AF23">
        <f>INDEX(CBO_quarterly!$B:$XT,MATCH(Calculations_forecast!AF$9,CBO_quarterly!$B:$B,0),MATCH(Calculations_forecast!$B23,CBO_quarterly!$B$1:$XT$1,0))/100</f>
        <v>0.33854999999999996</v>
      </c>
      <c r="AG23">
        <f>INDEX(CBO_quarterly!$B:$XT,MATCH(Calculations_forecast!AG$9,CBO_quarterly!$B:$B,0),MATCH(Calculations_forecast!$B23,CBO_quarterly!$B$1:$XT$1,0))/100</f>
        <v>0.34366000000000002</v>
      </c>
      <c r="AH23">
        <f>INDEX(CBO_quarterly!$B:$XT,MATCH(Calculations_forecast!AH$9,CBO_quarterly!$B:$B,0),MATCH(Calculations_forecast!$B23,CBO_quarterly!$B$1:$XT$1,0))/100</f>
        <v>0.34859000000000001</v>
      </c>
      <c r="AI23">
        <f>INDEX(CBO_quarterly!$B:$XT,MATCH(Calculations_forecast!AI$9,CBO_quarterly!$B:$B,0),MATCH(Calculations_forecast!$B23,CBO_quarterly!$B$1:$XT$1,0))/100</f>
        <v>0.35438999999999998</v>
      </c>
      <c r="AJ23">
        <f>INDEX(CBO_quarterly!$B:$XT,MATCH(Calculations_forecast!AJ$9,CBO_quarterly!$B:$B,0),MATCH(Calculations_forecast!$B23,CBO_quarterly!$B$1:$XT$1,0))/100</f>
        <v>0.36170000000000002</v>
      </c>
      <c r="AK23">
        <f>INDEX(CBO_quarterly!$B:$XT,MATCH(Calculations_forecast!AK$9,CBO_quarterly!$B:$B,0),MATCH(Calculations_forecast!$B23,CBO_quarterly!$B$1:$XT$1,0))/100</f>
        <v>0.36806</v>
      </c>
      <c r="AL23">
        <f>INDEX(CBO_quarterly!$B:$XT,MATCH(Calculations_forecast!AL$9,CBO_quarterly!$B:$B,0),MATCH(Calculations_forecast!$B23,CBO_quarterly!$B$1:$XT$1,0))/100</f>
        <v>0.37502000000000002</v>
      </c>
      <c r="AM23">
        <f>INDEX(CBO_quarterly!$B:$XT,MATCH(Calculations_forecast!AM$9,CBO_quarterly!$B:$B,0),MATCH(Calculations_forecast!$B23,CBO_quarterly!$B$1:$XT$1,0))/100</f>
        <v>0.38205</v>
      </c>
      <c r="AN23">
        <f>INDEX(CBO_quarterly!$B:$XT,MATCH(Calculations_forecast!AN$9,CBO_quarterly!$B:$B,0),MATCH(Calculations_forecast!$B23,CBO_quarterly!$B$1:$XT$1,0))/100</f>
        <v>0.39246000000000003</v>
      </c>
      <c r="AO23">
        <f>INDEX(CBO_quarterly!$B:$XT,MATCH(Calculations_forecast!AO$9,CBO_quarterly!$B:$B,0),MATCH(Calculations_forecast!$B23,CBO_quarterly!$B$1:$XT$1,0))/100</f>
        <v>0.40216999999999997</v>
      </c>
      <c r="AP23">
        <f>INDEX(CBO_quarterly!$B:$XT,MATCH(Calculations_forecast!AP$9,CBO_quarterly!$B:$B,0),MATCH(Calculations_forecast!$B23,CBO_quarterly!$B$1:$XT$1,0))/100</f>
        <v>0.41186999999999996</v>
      </c>
      <c r="AQ23">
        <f>INDEX(CBO_quarterly!$B:$XT,MATCH(Calculations_forecast!AQ$9,CBO_quarterly!$B:$B,0),MATCH(Calculations_forecast!$B23,CBO_quarterly!$B$1:$XT$1,0))/100</f>
        <v>0.42418999999999996</v>
      </c>
      <c r="AR23">
        <f>INDEX(CBO_quarterly!$B:$XT,MATCH(Calculations_forecast!AR$9,CBO_quarterly!$B:$B,0),MATCH(Calculations_forecast!$B23,CBO_quarterly!$B$1:$XT$1,0))/100</f>
        <v>0.43456000000000006</v>
      </c>
      <c r="AS23">
        <f>INDEX(CBO_quarterly!$B:$XT,MATCH(Calculations_forecast!AS$9,CBO_quarterly!$B:$B,0),MATCH(Calculations_forecast!$B23,CBO_quarterly!$B$1:$XT$1,0))/100</f>
        <v>0.44469999999999998</v>
      </c>
      <c r="AT23">
        <f>INDEX(CBO_quarterly!$B:$XT,MATCH(Calculations_forecast!AT$9,CBO_quarterly!$B:$B,0),MATCH(Calculations_forecast!$B23,CBO_quarterly!$B$1:$XT$1,0))/100</f>
        <v>0.45567999999999997</v>
      </c>
      <c r="AU23">
        <f>INDEX(CBO_quarterly!$B:$XT,MATCH(Calculations_forecast!AU$9,CBO_quarterly!$B:$B,0),MATCH(Calculations_forecast!$B23,CBO_quarterly!$B$1:$XT$1,0))/100</f>
        <v>0.46749000000000002</v>
      </c>
      <c r="AV23">
        <f>INDEX(CBO_quarterly!$B:$XT,MATCH(Calculations_forecast!AV$9,CBO_quarterly!$B:$B,0),MATCH(Calculations_forecast!$B23,CBO_quarterly!$B$1:$XT$1,0))/100</f>
        <v>0.4753</v>
      </c>
      <c r="AW23">
        <f>INDEX(CBO_quarterly!$B:$XT,MATCH(Calculations_forecast!AW$9,CBO_quarterly!$B:$B,0),MATCH(Calculations_forecast!$B23,CBO_quarterly!$B$1:$XT$1,0))/100</f>
        <v>0.48308000000000001</v>
      </c>
      <c r="AX23">
        <f>INDEX(CBO_quarterly!$B:$XT,MATCH(Calculations_forecast!AX$9,CBO_quarterly!$B:$B,0),MATCH(Calculations_forecast!$B23,CBO_quarterly!$B$1:$XT$1,0))/100</f>
        <v>0.49043999999999999</v>
      </c>
      <c r="AY23">
        <f>INDEX(CBO_quarterly!$B:$XT,MATCH(Calculations_forecast!AY$9,CBO_quarterly!$B:$B,0),MATCH(Calculations_forecast!$B23,CBO_quarterly!$B$1:$XT$1,0))/100</f>
        <v>0.49659999999999999</v>
      </c>
      <c r="AZ23">
        <f>INDEX(CBO_quarterly!$B:$XT,MATCH(Calculations_forecast!AZ$9,CBO_quarterly!$B:$B,0),MATCH(Calculations_forecast!$B23,CBO_quarterly!$B$1:$XT$1,0))/100</f>
        <v>0.50134999999999996</v>
      </c>
      <c r="BA23">
        <f>INDEX(CBO_quarterly!$B:$XT,MATCH(Calculations_forecast!BA$9,CBO_quarterly!$B:$B,0),MATCH(Calculations_forecast!$B23,CBO_quarterly!$B$1:$XT$1,0))/100</f>
        <v>0.50924999999999998</v>
      </c>
      <c r="BB23">
        <f>INDEX(CBO_quarterly!$B:$XT,MATCH(Calculations_forecast!BB$9,CBO_quarterly!$B:$B,0),MATCH(Calculations_forecast!$B23,CBO_quarterly!$B$1:$XT$1,0))/100</f>
        <v>0.51490999999999998</v>
      </c>
      <c r="BC23">
        <f>INDEX(CBO_quarterly!$B:$XT,MATCH(Calculations_forecast!BC$9,CBO_quarterly!$B:$B,0),MATCH(Calculations_forecast!$B23,CBO_quarterly!$B$1:$XT$1,0))/100</f>
        <v>0.51936000000000004</v>
      </c>
      <c r="BD23">
        <f>INDEX(CBO_quarterly!$B:$XT,MATCH(Calculations_forecast!BD$9,CBO_quarterly!$B:$B,0),MATCH(Calculations_forecast!$B23,CBO_quarterly!$B$1:$XT$1,0))/100</f>
        <v>0.52415999999999996</v>
      </c>
      <c r="BE23">
        <f>INDEX(CBO_quarterly!$B:$XT,MATCH(Calculations_forecast!BE$9,CBO_quarterly!$B:$B,0),MATCH(Calculations_forecast!$B23,CBO_quarterly!$B$1:$XT$1,0))/100</f>
        <v>0.53105999999999998</v>
      </c>
      <c r="BF23">
        <f>INDEX(CBO_quarterly!$B:$XT,MATCH(Calculations_forecast!BF$9,CBO_quarterly!$B:$B,0),MATCH(Calculations_forecast!$B23,CBO_quarterly!$B$1:$XT$1,0))/100</f>
        <v>0.53457999999999994</v>
      </c>
      <c r="BG23">
        <f>INDEX(CBO_quarterly!$B:$XT,MATCH(Calculations_forecast!BG$9,CBO_quarterly!$B:$B,0),MATCH(Calculations_forecast!$B23,CBO_quarterly!$B$1:$XT$1,0))/100</f>
        <v>0.54034000000000004</v>
      </c>
      <c r="BH23">
        <f>INDEX(CBO_quarterly!$B:$XT,MATCH(Calculations_forecast!BH$9,CBO_quarterly!$B:$B,0),MATCH(Calculations_forecast!$B23,CBO_quarterly!$B$1:$XT$1,0))/100</f>
        <v>0.54557999999999995</v>
      </c>
      <c r="BI23">
        <f>INDEX(CBO_quarterly!$B:$XT,MATCH(Calculations_forecast!BI$9,CBO_quarterly!$B:$B,0),MATCH(Calculations_forecast!$B23,CBO_quarterly!$B$1:$XT$1,0))/100</f>
        <v>0.54981000000000002</v>
      </c>
      <c r="BJ23">
        <f>INDEX(CBO_quarterly!$B:$XT,MATCH(Calculations_forecast!BJ$9,CBO_quarterly!$B:$B,0),MATCH(Calculations_forecast!$B23,CBO_quarterly!$B$1:$XT$1,0))/100</f>
        <v>0.55323</v>
      </c>
      <c r="BK23">
        <f>INDEX(CBO_quarterly!$B:$XT,MATCH(Calculations_forecast!BK$9,CBO_quarterly!$B:$B,0),MATCH(Calculations_forecast!$B23,CBO_quarterly!$B$1:$XT$1,0))/100</f>
        <v>0.55984999999999996</v>
      </c>
      <c r="BL23">
        <f>INDEX(CBO_quarterly!$B:$XT,MATCH(Calculations_forecast!BL$9,CBO_quarterly!$B:$B,0),MATCH(Calculations_forecast!$B23,CBO_quarterly!$B$1:$XT$1,0))/100</f>
        <v>0.56456000000000006</v>
      </c>
      <c r="BM23">
        <f>INDEX(CBO_quarterly!$B:$XT,MATCH(Calculations_forecast!BM$9,CBO_quarterly!$B:$B,0),MATCH(Calculations_forecast!$B23,CBO_quarterly!$B$1:$XT$1,0))/100</f>
        <v>0.56906000000000001</v>
      </c>
      <c r="BN23">
        <f>INDEX(CBO_quarterly!$B:$XT,MATCH(Calculations_forecast!BN$9,CBO_quarterly!$B:$B,0),MATCH(Calculations_forecast!$B23,CBO_quarterly!$B$1:$XT$1,0))/100</f>
        <v>0.57296000000000002</v>
      </c>
      <c r="BO23">
        <f>INDEX(CBO_quarterly!$B:$XT,MATCH(Calculations_forecast!BO$9,CBO_quarterly!$B:$B,0),MATCH(Calculations_forecast!$B23,CBO_quarterly!$B$1:$XT$1,0))/100</f>
        <v>0.57706000000000002</v>
      </c>
      <c r="BP23">
        <f>INDEX(CBO_quarterly!$B:$XT,MATCH(Calculations_forecast!BP$9,CBO_quarterly!$B:$B,0),MATCH(Calculations_forecast!$B23,CBO_quarterly!$B$1:$XT$1,0))/100</f>
        <v>0.57637000000000005</v>
      </c>
      <c r="BQ23">
        <f>INDEX(CBO_quarterly!$B:$XT,MATCH(Calculations_forecast!BQ$9,CBO_quarterly!$B:$B,0),MATCH(Calculations_forecast!$B23,CBO_quarterly!$B$1:$XT$1,0))/100</f>
        <v>0.57930000000000004</v>
      </c>
      <c r="BR23">
        <f>INDEX(CBO_quarterly!$B:$XT,MATCH(Calculations_forecast!BR$9,CBO_quarterly!$B:$B,0),MATCH(Calculations_forecast!$B23,CBO_quarterly!$B$1:$XT$1,0))/100</f>
        <v>0.58274999999999999</v>
      </c>
      <c r="BS23">
        <f>INDEX(CBO_quarterly!$B:$XT,MATCH(Calculations_forecast!BS$9,CBO_quarterly!$B:$B,0),MATCH(Calculations_forecast!$B23,CBO_quarterly!$B$1:$XT$1,0))/100</f>
        <v>0.58821000000000001</v>
      </c>
      <c r="BT23">
        <f>INDEX(CBO_quarterly!$B:$XT,MATCH(Calculations_forecast!BT$9,CBO_quarterly!$B:$B,0),MATCH(Calculations_forecast!$B23,CBO_quarterly!$B$1:$XT$1,0))/100</f>
        <v>0.59379999999999999</v>
      </c>
      <c r="BU23">
        <f>INDEX(CBO_quarterly!$B:$XT,MATCH(Calculations_forecast!BU$9,CBO_quarterly!$B:$B,0),MATCH(Calculations_forecast!$B23,CBO_quarterly!$B$1:$XT$1,0))/100</f>
        <v>0.59936999999999996</v>
      </c>
      <c r="BV23">
        <f>INDEX(CBO_quarterly!$B:$XT,MATCH(Calculations_forecast!BV$9,CBO_quarterly!$B:$B,0),MATCH(Calculations_forecast!$B23,CBO_quarterly!$B$1:$XT$1,0))/100</f>
        <v>0.60463</v>
      </c>
      <c r="BW23">
        <f>INDEX(CBO_quarterly!$B:$XT,MATCH(Calculations_forecast!BW$9,CBO_quarterly!$B:$B,0),MATCH(Calculations_forecast!$B23,CBO_quarterly!$B$1:$XT$1,0))/100</f>
        <v>0.60933999999999999</v>
      </c>
      <c r="BX23">
        <f>INDEX(CBO_quarterly!$B:$XT,MATCH(Calculations_forecast!BX$9,CBO_quarterly!$B:$B,0),MATCH(Calculations_forecast!$B23,CBO_quarterly!$B$1:$XT$1,0))/100</f>
        <v>0.61607000000000001</v>
      </c>
      <c r="BY23">
        <f>INDEX(CBO_quarterly!$B:$XT,MATCH(Calculations_forecast!BY$9,CBO_quarterly!$B:$B,0),MATCH(Calculations_forecast!$B23,CBO_quarterly!$B$1:$XT$1,0))/100</f>
        <v>0.62365999999999999</v>
      </c>
      <c r="BZ23">
        <f>INDEX(CBO_quarterly!$B:$XT,MATCH(Calculations_forecast!BZ$9,CBO_quarterly!$B:$B,0),MATCH(Calculations_forecast!$B23,CBO_quarterly!$B$1:$XT$1,0))/100</f>
        <v>0.62990000000000002</v>
      </c>
      <c r="CA23">
        <f>INDEX(CBO_quarterly!$B:$XT,MATCH(Calculations_forecast!CA$9,CBO_quarterly!$B:$B,0),MATCH(Calculations_forecast!$B23,CBO_quarterly!$B$1:$XT$1,0))/100</f>
        <v>0.63695999999999997</v>
      </c>
      <c r="CB23">
        <f>INDEX(CBO_quarterly!$B:$XT,MATCH(Calculations_forecast!CB$9,CBO_quarterly!$B:$B,0),MATCH(Calculations_forecast!$B23,CBO_quarterly!$B$1:$XT$1,0))/100</f>
        <v>0.64543000000000006</v>
      </c>
      <c r="CC23">
        <f>INDEX(CBO_quarterly!$B:$XT,MATCH(Calculations_forecast!CC$9,CBO_quarterly!$B:$B,0),MATCH(Calculations_forecast!$B23,CBO_quarterly!$B$1:$XT$1,0))/100</f>
        <v>0.64910000000000001</v>
      </c>
      <c r="CD23">
        <f>INDEX(CBO_quarterly!$B:$XT,MATCH(Calculations_forecast!CD$9,CBO_quarterly!$B:$B,0),MATCH(Calculations_forecast!$B23,CBO_quarterly!$B$1:$XT$1,0))/100</f>
        <v>0.65417000000000003</v>
      </c>
      <c r="CE23">
        <f>INDEX(CBO_quarterly!$B:$XT,MATCH(Calculations_forecast!CE$9,CBO_quarterly!$B:$B,0),MATCH(Calculations_forecast!$B23,CBO_quarterly!$B$1:$XT$1,0))/100</f>
        <v>0.66349999999999998</v>
      </c>
      <c r="CF23">
        <f>INDEX(CBO_quarterly!$B:$XT,MATCH(Calculations_forecast!CF$9,CBO_quarterly!$B:$B,0),MATCH(Calculations_forecast!$B23,CBO_quarterly!$B$1:$XT$1,0))/100</f>
        <v>0.66945999999999994</v>
      </c>
      <c r="CG23">
        <f>INDEX(CBO_quarterly!$B:$XT,MATCH(Calculations_forecast!CG$9,CBO_quarterly!$B:$B,0),MATCH(Calculations_forecast!$B23,CBO_quarterly!$B$1:$XT$1,0))/100</f>
        <v>0.67787000000000008</v>
      </c>
      <c r="CH23">
        <f>INDEX(CBO_quarterly!$B:$XT,MATCH(Calculations_forecast!CH$9,CBO_quarterly!$B:$B,0),MATCH(Calculations_forecast!$B23,CBO_quarterly!$B$1:$XT$1,0))/100</f>
        <v>0.68676000000000004</v>
      </c>
      <c r="CI23">
        <f>INDEX(CBO_quarterly!$B:$XT,MATCH(Calculations_forecast!CI$9,CBO_quarterly!$B:$B,0),MATCH(Calculations_forecast!$B23,CBO_quarterly!$B$1:$XT$1,0))/100</f>
        <v>0.69016999999999995</v>
      </c>
      <c r="CJ23">
        <f>INDEX(CBO_quarterly!$B:$XT,MATCH(Calculations_forecast!CJ$9,CBO_quarterly!$B:$B,0),MATCH(Calculations_forecast!$B23,CBO_quarterly!$B$1:$XT$1,0))/100</f>
        <v>0.69384000000000001</v>
      </c>
      <c r="CK23">
        <f>INDEX(CBO_quarterly!$B:$XT,MATCH(Calculations_forecast!CK$9,CBO_quarterly!$B:$B,0),MATCH(Calculations_forecast!$B23,CBO_quarterly!$B$1:$XT$1,0))/100</f>
        <v>0.69853999999999994</v>
      </c>
      <c r="CL23">
        <f>INDEX(CBO_quarterly!$B:$XT,MATCH(Calculations_forecast!CL$9,CBO_quarterly!$B:$B,0),MATCH(Calculations_forecast!$B23,CBO_quarterly!$B$1:$XT$1,0))/100</f>
        <v>0.70355000000000001</v>
      </c>
      <c r="CM23">
        <f>INDEX(CBO_quarterly!$B:$XT,MATCH(Calculations_forecast!CM$9,CBO_quarterly!$B:$B,0),MATCH(Calculations_forecast!$B23,CBO_quarterly!$B$1:$XT$1,0))/100</f>
        <v>0.70787999999999995</v>
      </c>
      <c r="CN23">
        <f>INDEX(CBO_quarterly!$B:$XT,MATCH(Calculations_forecast!CN$9,CBO_quarterly!$B:$B,0),MATCH(Calculations_forecast!$B23,CBO_quarterly!$B$1:$XT$1,0))/100</f>
        <v>0.71257999999999999</v>
      </c>
      <c r="CO23">
        <f>INDEX(CBO_quarterly!$B:$XT,MATCH(Calculations_forecast!CO$9,CBO_quarterly!$B:$B,0),MATCH(Calculations_forecast!$B23,CBO_quarterly!$B$1:$XT$1,0))/100</f>
        <v>0.71711999999999998</v>
      </c>
      <c r="CP23">
        <f>INDEX(CBO_quarterly!$B:$XT,MATCH(Calculations_forecast!CP$9,CBO_quarterly!$B:$B,0),MATCH(Calculations_forecast!$B23,CBO_quarterly!$B$1:$XT$1,0))/100</f>
        <v>0.72216999999999998</v>
      </c>
      <c r="CQ23">
        <f>INDEX(CBO_quarterly!$B:$XT,MATCH(Calculations_forecast!CQ$9,CBO_quarterly!$B:$B,0),MATCH(Calculations_forecast!$B23,CBO_quarterly!$B$1:$XT$1,0))/100</f>
        <v>0.72645999999999999</v>
      </c>
      <c r="CR23">
        <f>INDEX(CBO_quarterly!$B:$XT,MATCH(Calculations_forecast!CR$9,CBO_quarterly!$B:$B,0),MATCH(Calculations_forecast!$B23,CBO_quarterly!$B$1:$XT$1,0))/100</f>
        <v>0.73136000000000001</v>
      </c>
      <c r="CS23">
        <f>INDEX(CBO_quarterly!$B:$XT,MATCH(Calculations_forecast!CS$9,CBO_quarterly!$B:$B,0),MATCH(Calculations_forecast!$B23,CBO_quarterly!$B$1:$XT$1,0))/100</f>
        <v>0.73455000000000004</v>
      </c>
      <c r="CT23">
        <f>INDEX(CBO_quarterly!$B:$XT,MATCH(Calculations_forecast!CT$9,CBO_quarterly!$B:$B,0),MATCH(Calculations_forecast!$B23,CBO_quarterly!$B$1:$XT$1,0))/100</f>
        <v>0.73876999999999993</v>
      </c>
      <c r="CU23">
        <f>INDEX(CBO_quarterly!$B:$XT,MATCH(Calculations_forecast!CU$9,CBO_quarterly!$B:$B,0),MATCH(Calculations_forecast!$B23,CBO_quarterly!$B$1:$XT$1,0))/100</f>
        <v>0.74138999999999999</v>
      </c>
      <c r="CV23">
        <f>INDEX(CBO_quarterly!$B:$XT,MATCH(Calculations_forecast!CV$9,CBO_quarterly!$B:$B,0),MATCH(Calculations_forecast!$B23,CBO_quarterly!$B$1:$XT$1,0))/100</f>
        <v>0.74552000000000007</v>
      </c>
      <c r="CW23">
        <f>INDEX(CBO_quarterly!$B:$XT,MATCH(Calculations_forecast!CW$9,CBO_quarterly!$B:$B,0),MATCH(Calculations_forecast!$B23,CBO_quarterly!$B$1:$XT$1,0))/100</f>
        <v>0.75084000000000006</v>
      </c>
      <c r="CX23">
        <f>INDEX(CBO_quarterly!$B:$XT,MATCH(Calculations_forecast!CX$9,CBO_quarterly!$B:$B,0),MATCH(Calculations_forecast!$B23,CBO_quarterly!$B$1:$XT$1,0))/100</f>
        <v>0.75436999999999999</v>
      </c>
      <c r="CY23">
        <f>INDEX(CBO_quarterly!$B:$XT,MATCH(Calculations_forecast!CY$9,CBO_quarterly!$B:$B,0),MATCH(Calculations_forecast!$B23,CBO_quarterly!$B$1:$XT$1,0))/100</f>
        <v>0.75797999999999999</v>
      </c>
      <c r="CZ23">
        <f>INDEX(CBO_quarterly!$B:$XT,MATCH(Calculations_forecast!CZ$9,CBO_quarterly!$B:$B,0),MATCH(Calculations_forecast!$B23,CBO_quarterly!$B$1:$XT$1,0))/100</f>
        <v>0.76225999999999994</v>
      </c>
      <c r="DA23">
        <f>INDEX(CBO_quarterly!$B:$XT,MATCH(Calculations_forecast!DA$9,CBO_quarterly!$B:$B,0),MATCH(Calculations_forecast!$B23,CBO_quarterly!$B$1:$XT$1,0))/100</f>
        <v>0.76531000000000005</v>
      </c>
      <c r="DB23">
        <f>INDEX(CBO_quarterly!$B:$XT,MATCH(Calculations_forecast!DB$9,CBO_quarterly!$B:$B,0),MATCH(Calculations_forecast!$B23,CBO_quarterly!$B$1:$XT$1,0))/100</f>
        <v>0.76867999999999992</v>
      </c>
      <c r="DC23">
        <f>INDEX(CBO_quarterly!$B:$XT,MATCH(Calculations_forecast!DC$9,CBO_quarterly!$B:$B,0),MATCH(Calculations_forecast!$B23,CBO_quarterly!$B$1:$XT$1,0))/100</f>
        <v>0.77299000000000007</v>
      </c>
      <c r="DD23">
        <f>INDEX(CBO_quarterly!$B:$XT,MATCH(Calculations_forecast!DD$9,CBO_quarterly!$B:$B,0),MATCH(Calculations_forecast!$B23,CBO_quarterly!$B$1:$XT$1,0))/100</f>
        <v>0.77810000000000001</v>
      </c>
      <c r="DE23">
        <f>INDEX(CBO_quarterly!$B:$XT,MATCH(Calculations_forecast!DE$9,CBO_quarterly!$B:$B,0),MATCH(Calculations_forecast!$B23,CBO_quarterly!$B$1:$XT$1,0))/100</f>
        <v>0.78142</v>
      </c>
      <c r="DF23">
        <f>INDEX(CBO_quarterly!$B:$XT,MATCH(Calculations_forecast!DF$9,CBO_quarterly!$B:$B,0),MATCH(Calculations_forecast!$B23,CBO_quarterly!$B$1:$XT$1,0))/100</f>
        <v>0.78671000000000002</v>
      </c>
      <c r="DG23">
        <f>INDEX(CBO_quarterly!$B:$XT,MATCH(Calculations_forecast!DG$9,CBO_quarterly!$B:$B,0),MATCH(Calculations_forecast!$B23,CBO_quarterly!$B$1:$XT$1,0))/100</f>
        <v>0.79016999999999993</v>
      </c>
      <c r="DH23">
        <f>INDEX(CBO_quarterly!$B:$XT,MATCH(Calculations_forecast!DH$9,CBO_quarterly!$B:$B,0),MATCH(Calculations_forecast!$B23,CBO_quarterly!$B$1:$XT$1,0))/100</f>
        <v>0.79212000000000005</v>
      </c>
      <c r="DI23">
        <f>INDEX(CBO_quarterly!$B:$XT,MATCH(Calculations_forecast!DI$9,CBO_quarterly!$B:$B,0),MATCH(Calculations_forecast!$B23,CBO_quarterly!$B$1:$XT$1,0))/100</f>
        <v>0.79415000000000002</v>
      </c>
      <c r="DJ23">
        <f>INDEX(CBO_quarterly!$B:$XT,MATCH(Calculations_forecast!DJ$9,CBO_quarterly!$B:$B,0),MATCH(Calculations_forecast!$B23,CBO_quarterly!$B$1:$XT$1,0))/100</f>
        <v>0.79662000000000011</v>
      </c>
      <c r="DK23">
        <f>INDEX(CBO_quarterly!$B:$XT,MATCH(Calculations_forecast!DK$9,CBO_quarterly!$B:$B,0),MATCH(Calculations_forecast!$B23,CBO_quarterly!$B$1:$XT$1,0))/100</f>
        <v>0.79657</v>
      </c>
      <c r="DL23">
        <f>INDEX(CBO_quarterly!$B:$XT,MATCH(Calculations_forecast!DL$9,CBO_quarterly!$B:$B,0),MATCH(Calculations_forecast!$B23,CBO_quarterly!$B$1:$XT$1,0))/100</f>
        <v>0.79799000000000009</v>
      </c>
      <c r="DM23">
        <f>INDEX(CBO_quarterly!$B:$XT,MATCH(Calculations_forecast!DM$9,CBO_quarterly!$B:$B,0),MATCH(Calculations_forecast!$B23,CBO_quarterly!$B$1:$XT$1,0))/100</f>
        <v>0.80040999999999995</v>
      </c>
      <c r="DN23">
        <f>INDEX(CBO_quarterly!$B:$XT,MATCH(Calculations_forecast!DN$9,CBO_quarterly!$B:$B,0),MATCH(Calculations_forecast!$B23,CBO_quarterly!$B$1:$XT$1,0))/100</f>
        <v>0.80244000000000004</v>
      </c>
      <c r="DO23">
        <f>INDEX(CBO_quarterly!$B:$XT,MATCH(Calculations_forecast!DO$9,CBO_quarterly!$B:$B,0),MATCH(Calculations_forecast!$B23,CBO_quarterly!$B$1:$XT$1,0))/100</f>
        <v>0.80453000000000008</v>
      </c>
      <c r="DP23">
        <f>INDEX(CBO_quarterly!$B:$XT,MATCH(Calculations_forecast!DP$9,CBO_quarterly!$B:$B,0),MATCH(Calculations_forecast!$B23,CBO_quarterly!$B$1:$XT$1,0))/100</f>
        <v>0.80884</v>
      </c>
      <c r="DQ23">
        <f>INDEX(CBO_quarterly!$B:$XT,MATCH(Calculations_forecast!DQ$9,CBO_quarterly!$B:$B,0),MATCH(Calculations_forecast!$B23,CBO_quarterly!$B$1:$XT$1,0))/100</f>
        <v>0.81310000000000004</v>
      </c>
      <c r="DR23">
        <f>INDEX(CBO_quarterly!$B:$XT,MATCH(Calculations_forecast!DR$9,CBO_quarterly!$B:$B,0),MATCH(Calculations_forecast!$B23,CBO_quarterly!$B$1:$XT$1,0))/100</f>
        <v>0.81791999999999998</v>
      </c>
      <c r="DS23">
        <f>INDEX(CBO_quarterly!$B:$XT,MATCH(Calculations_forecast!DS$9,CBO_quarterly!$B:$B,0),MATCH(Calculations_forecast!$B23,CBO_quarterly!$B$1:$XT$1,0))/100</f>
        <v>0.82475999999999994</v>
      </c>
      <c r="DT23">
        <f>INDEX(CBO_quarterly!$B:$XT,MATCH(Calculations_forecast!DT$9,CBO_quarterly!$B:$B,0),MATCH(Calculations_forecast!$B23,CBO_quarterly!$B$1:$XT$1,0))/100</f>
        <v>0.82852999999999999</v>
      </c>
      <c r="DU23">
        <f>INDEX(CBO_quarterly!$B:$XT,MATCH(Calculations_forecast!DU$9,CBO_quarterly!$B:$B,0),MATCH(Calculations_forecast!$B23,CBO_quarterly!$B$1:$XT$1,0))/100</f>
        <v>0.83367999999999998</v>
      </c>
      <c r="DV23">
        <f>INDEX(CBO_quarterly!$B:$XT,MATCH(Calculations_forecast!DV$9,CBO_quarterly!$B:$B,0),MATCH(Calculations_forecast!$B23,CBO_quarterly!$B$1:$XT$1,0))/100</f>
        <v>0.83828999999999998</v>
      </c>
      <c r="DW23">
        <f>INDEX(CBO_quarterly!$B:$XT,MATCH(Calculations_forecast!DW$9,CBO_quarterly!$B:$B,0),MATCH(Calculations_forecast!$B23,CBO_quarterly!$B$1:$XT$1,0))/100</f>
        <v>0.84387000000000001</v>
      </c>
      <c r="DX23">
        <f>INDEX(CBO_quarterly!$B:$XT,MATCH(Calculations_forecast!DX$9,CBO_quarterly!$B:$B,0),MATCH(Calculations_forecast!$B23,CBO_quarterly!$B$1:$XT$1,0))/100</f>
        <v>0.8479000000000001</v>
      </c>
      <c r="DY23">
        <f>INDEX(CBO_quarterly!$B:$XT,MATCH(Calculations_forecast!DY$9,CBO_quarterly!$B:$B,0),MATCH(Calculations_forecast!$B23,CBO_quarterly!$B$1:$XT$1,0))/100</f>
        <v>0.84855000000000003</v>
      </c>
      <c r="DZ23">
        <f>INDEX(CBO_quarterly!$B:$XT,MATCH(Calculations_forecast!DZ$9,CBO_quarterly!$B:$B,0),MATCH(Calculations_forecast!$B23,CBO_quarterly!$B$1:$XT$1,0))/100</f>
        <v>0.84911000000000003</v>
      </c>
      <c r="EA23">
        <f>INDEX(CBO_quarterly!$B:$XT,MATCH(Calculations_forecast!EA$9,CBO_quarterly!$B:$B,0),MATCH(Calculations_forecast!$B23,CBO_quarterly!$B$1:$XT$1,0))/100</f>
        <v>0.85066999999999993</v>
      </c>
      <c r="EB23">
        <f>INDEX(CBO_quarterly!$B:$XT,MATCH(Calculations_forecast!EB$9,CBO_quarterly!$B:$B,0),MATCH(Calculations_forecast!$B23,CBO_quarterly!$B$1:$XT$1,0))/100</f>
        <v>0.85721999999999998</v>
      </c>
      <c r="EC23">
        <f>INDEX(CBO_quarterly!$B:$XT,MATCH(Calculations_forecast!EC$9,CBO_quarterly!$B:$B,0),MATCH(Calculations_forecast!$B23,CBO_quarterly!$B$1:$XT$1,0))/100</f>
        <v>0.86155000000000004</v>
      </c>
      <c r="ED23">
        <f>INDEX(CBO_quarterly!$B:$XT,MATCH(Calculations_forecast!ED$9,CBO_quarterly!$B:$B,0),MATCH(Calculations_forecast!$B23,CBO_quarterly!$B$1:$XT$1,0))/100</f>
        <v>0.86549999999999994</v>
      </c>
      <c r="EE23">
        <f>INDEX(CBO_quarterly!$B:$XT,MATCH(Calculations_forecast!EE$9,CBO_quarterly!$B:$B,0),MATCH(Calculations_forecast!$B23,CBO_quarterly!$B$1:$XT$1,0))/100</f>
        <v>0.87161</v>
      </c>
      <c r="EF23">
        <f>INDEX(CBO_quarterly!$B:$XT,MATCH(Calculations_forecast!EF$9,CBO_quarterly!$B:$B,0),MATCH(Calculations_forecast!$B23,CBO_quarterly!$B$1:$XT$1,0))/100</f>
        <v>0.87234999999999996</v>
      </c>
      <c r="EG23">
        <f>INDEX(CBO_quarterly!$B:$XT,MATCH(Calculations_forecast!EG$9,CBO_quarterly!$B:$B,0),MATCH(Calculations_forecast!$B23,CBO_quarterly!$B$1:$XT$1,0))/100</f>
        <v>0.87769000000000008</v>
      </c>
      <c r="EH23">
        <f>INDEX(CBO_quarterly!$B:$XT,MATCH(Calculations_forecast!EH$9,CBO_quarterly!$B:$B,0),MATCH(Calculations_forecast!$B23,CBO_quarterly!$B$1:$XT$1,0))/100</f>
        <v>0.88123999999999991</v>
      </c>
      <c r="EI23">
        <f>INDEX(CBO_quarterly!$B:$XT,MATCH(Calculations_forecast!EI$9,CBO_quarterly!$B:$B,0),MATCH(Calculations_forecast!$B23,CBO_quarterly!$B$1:$XT$1,0))/100</f>
        <v>0.88796999999999993</v>
      </c>
      <c r="EJ23">
        <f>INDEX(CBO_quarterly!$B:$XT,MATCH(Calculations_forecast!EJ$9,CBO_quarterly!$B:$B,0),MATCH(Calculations_forecast!$B23,CBO_quarterly!$B$1:$XT$1,0))/100</f>
        <v>0.89421000000000006</v>
      </c>
      <c r="EK23">
        <f>INDEX(CBO_quarterly!$B:$XT,MATCH(Calculations_forecast!EK$9,CBO_quarterly!$B:$B,0),MATCH(Calculations_forecast!$B23,CBO_quarterly!$B$1:$XT$1,0))/100</f>
        <v>0.89941999999999989</v>
      </c>
      <c r="EL23">
        <f>INDEX(CBO_quarterly!$B:$XT,MATCH(Calculations_forecast!EL$9,CBO_quarterly!$B:$B,0),MATCH(Calculations_forecast!$B23,CBO_quarterly!$B$1:$XT$1,0))/100</f>
        <v>0.90651999999999999</v>
      </c>
      <c r="EM23">
        <f>INDEX(CBO_quarterly!$B:$XT,MATCH(Calculations_forecast!EM$9,CBO_quarterly!$B:$B,0),MATCH(Calculations_forecast!$B23,CBO_quarterly!$B$1:$XT$1,0))/100</f>
        <v>0.91122000000000003</v>
      </c>
      <c r="EN23">
        <f>INDEX(CBO_quarterly!$B:$XT,MATCH(Calculations_forecast!EN$9,CBO_quarterly!$B:$B,0),MATCH(Calculations_forecast!$B23,CBO_quarterly!$B$1:$XT$1,0))/100</f>
        <v>0.91727999999999998</v>
      </c>
      <c r="EO23">
        <f>INDEX(CBO_quarterly!$B:$XT,MATCH(Calculations_forecast!EO$9,CBO_quarterly!$B:$B,0),MATCH(Calculations_forecast!$B23,CBO_quarterly!$B$1:$XT$1,0))/100</f>
        <v>0.92733999999999994</v>
      </c>
      <c r="EP23">
        <f>INDEX(CBO_quarterly!$B:$XT,MATCH(Calculations_forecast!EP$9,CBO_quarterly!$B:$B,0),MATCH(Calculations_forecast!$B23,CBO_quarterly!$B$1:$XT$1,0))/100</f>
        <v>0.93457999999999997</v>
      </c>
      <c r="EQ23">
        <f>INDEX(CBO_quarterly!$B:$XT,MATCH(Calculations_forecast!EQ$9,CBO_quarterly!$B:$B,0),MATCH(Calculations_forecast!$B23,CBO_quarterly!$B$1:$XT$1,0))/100</f>
        <v>0.93889999999999996</v>
      </c>
      <c r="ER23">
        <f>INDEX(CBO_quarterly!$B:$XT,MATCH(Calculations_forecast!ER$9,CBO_quarterly!$B:$B,0),MATCH(Calculations_forecast!$B23,CBO_quarterly!$B$1:$XT$1,0))/100</f>
        <v>0.94613000000000003</v>
      </c>
      <c r="ES23">
        <f>INDEX(CBO_quarterly!$B:$XT,MATCH(Calculations_forecast!ES$9,CBO_quarterly!$B:$B,0),MATCH(Calculations_forecast!$B23,CBO_quarterly!$B$1:$XT$1,0))/100</f>
        <v>0.95289000000000001</v>
      </c>
      <c r="ET23">
        <f>INDEX(CBO_quarterly!$B:$XT,MATCH(Calculations_forecast!ET$9,CBO_quarterly!$B:$B,0),MATCH(Calculations_forecast!$B23,CBO_quarterly!$B$1:$XT$1,0))/100</f>
        <v>0.95125000000000004</v>
      </c>
      <c r="EU23">
        <f>INDEX(CBO_quarterly!$B:$XT,MATCH(Calculations_forecast!EU$9,CBO_quarterly!$B:$B,0),MATCH(Calculations_forecast!$B23,CBO_quarterly!$B$1:$XT$1,0))/100</f>
        <v>0.96010999999999991</v>
      </c>
      <c r="EV23">
        <f>INDEX(CBO_quarterly!$B:$XT,MATCH(Calculations_forecast!EV$9,CBO_quarterly!$B:$B,0),MATCH(Calculations_forecast!$B23,CBO_quarterly!$B$1:$XT$1,0))/100</f>
        <v>0.96774000000000004</v>
      </c>
      <c r="EW23">
        <f>INDEX(CBO_quarterly!$B:$XT,MATCH(Calculations_forecast!EW$9,CBO_quarterly!$B:$B,0),MATCH(Calculations_forecast!$B23,CBO_quarterly!$B$1:$XT$1,0))/100</f>
        <v>0.97321999999999997</v>
      </c>
      <c r="EX23">
        <f>INDEX(CBO_quarterly!$B:$XT,MATCH(Calculations_forecast!EX$9,CBO_quarterly!$B:$B,0),MATCH(Calculations_forecast!$B23,CBO_quarterly!$B$1:$XT$1,0))/100</f>
        <v>0.98297999999999996</v>
      </c>
      <c r="EY23">
        <f>INDEX(CBO_quarterly!$B:$XT,MATCH(Calculations_forecast!EY$9,CBO_quarterly!$B:$B,0),MATCH(Calculations_forecast!$B23,CBO_quarterly!$B$1:$XT$1,0))/100</f>
        <v>0.99140000000000006</v>
      </c>
      <c r="EZ23">
        <f>INDEX(CBO_quarterly!$B:$XT,MATCH(Calculations_forecast!EZ$9,CBO_quarterly!$B:$B,0),MATCH(Calculations_forecast!$B23,CBO_quarterly!$B$1:$XT$1,0))/100</f>
        <v>1.00177</v>
      </c>
      <c r="FA23">
        <f>INDEX(CBO_quarterly!$B:$XT,MATCH(Calculations_forecast!FA$9,CBO_quarterly!$B:$B,0),MATCH(Calculations_forecast!$B23,CBO_quarterly!$B$1:$XT$1,0))/100</f>
        <v>1.01196</v>
      </c>
      <c r="FB23">
        <f>INDEX(CBO_quarterly!$B:$XT,MATCH(Calculations_forecast!FB$9,CBO_quarterly!$B:$B,0),MATCH(Calculations_forecast!$B23,CBO_quarterly!$B$1:$XT$1,0))/100</f>
        <v>0.99745000000000006</v>
      </c>
      <c r="FC23">
        <f>INDEX(CBO_quarterly!$B:$XT,MATCH(Calculations_forecast!FC$9,CBO_quarterly!$B:$B,0),MATCH(Calculations_forecast!$B23,CBO_quarterly!$B$1:$XT$1,0))/100</f>
        <v>0.99182000000000003</v>
      </c>
      <c r="FD23">
        <f>INDEX(CBO_quarterly!$B:$XT,MATCH(Calculations_forecast!FD$9,CBO_quarterly!$B:$B,0),MATCH(Calculations_forecast!$B23,CBO_quarterly!$B$1:$XT$1,0))/100</f>
        <v>0.99626999999999999</v>
      </c>
      <c r="FE23">
        <f>INDEX(CBO_quarterly!$B:$XT,MATCH(Calculations_forecast!FE$9,CBO_quarterly!$B:$B,0),MATCH(Calculations_forecast!$B23,CBO_quarterly!$B$1:$XT$1,0))/100</f>
        <v>1.00254</v>
      </c>
      <c r="FF23">
        <f>INDEX(CBO_quarterly!$B:$XT,MATCH(Calculations_forecast!FF$9,CBO_quarterly!$B:$B,0),MATCH(Calculations_forecast!$B23,CBO_quarterly!$B$1:$XT$1,0))/100</f>
        <v>1.0093699999999999</v>
      </c>
      <c r="FG23">
        <f>INDEX(CBO_quarterly!$B:$XT,MATCH(Calculations_forecast!FG$9,CBO_quarterly!$B:$B,0),MATCH(Calculations_forecast!$B23,CBO_quarterly!$B$1:$XT$1,0))/100</f>
        <v>1.0128200000000001</v>
      </c>
      <c r="FH23">
        <f>INDEX(CBO_quarterly!$B:$XT,MATCH(Calculations_forecast!FH$9,CBO_quarterly!$B:$B,0),MATCH(Calculations_forecast!$B23,CBO_quarterly!$B$1:$XT$1,0))/100</f>
        <v>1.01396</v>
      </c>
      <c r="FI23">
        <f>INDEX(CBO_quarterly!$B:$XT,MATCH(Calculations_forecast!FI$9,CBO_quarterly!$B:$B,0),MATCH(Calculations_forecast!$B23,CBO_quarterly!$B$1:$XT$1,0))/100</f>
        <v>1.0169600000000001</v>
      </c>
      <c r="FJ23">
        <f>INDEX(CBO_quarterly!$B:$XT,MATCH(Calculations_forecast!FJ$9,CBO_quarterly!$B:$B,0),MATCH(Calculations_forecast!$B23,CBO_quarterly!$B$1:$XT$1,0))/100</f>
        <v>1.02237</v>
      </c>
      <c r="FK23">
        <f>INDEX(CBO_quarterly!$B:$XT,MATCH(Calculations_forecast!FK$9,CBO_quarterly!$B:$B,0),MATCH(Calculations_forecast!$B23,CBO_quarterly!$B$1:$XT$1,0))/100</f>
        <v>1.0300199999999999</v>
      </c>
      <c r="FL23">
        <f>INDEX(CBO_quarterly!$B:$XT,MATCH(Calculations_forecast!FL$9,CBO_quarterly!$B:$B,0),MATCH(Calculations_forecast!$B23,CBO_quarterly!$B$1:$XT$1,0))/100</f>
        <v>1.04043</v>
      </c>
      <c r="FM23">
        <f>INDEX(CBO_quarterly!$B:$XT,MATCH(Calculations_forecast!FM$9,CBO_quarterly!$B:$B,0),MATCH(Calculations_forecast!$B23,CBO_quarterly!$B$1:$XT$1,0))/100</f>
        <v>1.0459499999999999</v>
      </c>
      <c r="FN23">
        <f>INDEX(CBO_quarterly!$B:$XT,MATCH(Calculations_forecast!FN$9,CBO_quarterly!$B:$B,0),MATCH(Calculations_forecast!$B23,CBO_quarterly!$B$1:$XT$1,0))/100</f>
        <v>1.04956</v>
      </c>
      <c r="FO23">
        <f>INDEX(CBO_quarterly!$B:$XT,MATCH(Calculations_forecast!FO$9,CBO_quarterly!$B:$B,0),MATCH(Calculations_forecast!$B23,CBO_quarterly!$B$1:$XT$1,0))/100</f>
        <v>1.0556300000000001</v>
      </c>
      <c r="FP23">
        <f>INDEX(CBO_quarterly!$B:$XT,MATCH(Calculations_forecast!FP$9,CBO_quarterly!$B:$B,0),MATCH(Calculations_forecast!$B23,CBO_quarterly!$B$1:$XT$1,0))/100</f>
        <v>1.0588500000000001</v>
      </c>
      <c r="FQ23">
        <f>INDEX(CBO_quarterly!$B:$XT,MATCH(Calculations_forecast!FQ$9,CBO_quarterly!$B:$B,0),MATCH(Calculations_forecast!$B23,CBO_quarterly!$B$1:$XT$1,0))/100</f>
        <v>1.0623199999999999</v>
      </c>
      <c r="FR23">
        <f>INDEX(CBO_quarterly!$B:$XT,MATCH(Calculations_forecast!FR$9,CBO_quarterly!$B:$B,0),MATCH(Calculations_forecast!$B23,CBO_quarterly!$B$1:$XT$1,0))/100</f>
        <v>1.0680400000000001</v>
      </c>
      <c r="FS23">
        <f>INDEX(CBO_quarterly!$B:$XT,MATCH(Calculations_forecast!FS$9,CBO_quarterly!$B:$B,0),MATCH(Calculations_forecast!$B23,CBO_quarterly!$B$1:$XT$1,0))/100</f>
        <v>1.0718399999999999</v>
      </c>
      <c r="FT23">
        <f>INDEX(CBO_quarterly!$B:$XT,MATCH(Calculations_forecast!FT$9,CBO_quarterly!$B:$B,0),MATCH(Calculations_forecast!$B23,CBO_quarterly!$B$1:$XT$1,0))/100</f>
        <v>1.07229</v>
      </c>
      <c r="FU23">
        <f>INDEX(CBO_quarterly!$B:$XT,MATCH(Calculations_forecast!FU$9,CBO_quarterly!$B:$B,0),MATCH(Calculations_forecast!$B23,CBO_quarterly!$B$1:$XT$1,0))/100</f>
        <v>1.0762499999999999</v>
      </c>
      <c r="FV23">
        <f>INDEX(CBO_quarterly!$B:$XT,MATCH(Calculations_forecast!FV$9,CBO_quarterly!$B:$B,0),MATCH(Calculations_forecast!$B23,CBO_quarterly!$B$1:$XT$1,0))/100</f>
        <v>1.0808899999999999</v>
      </c>
      <c r="FW23">
        <f>INDEX(CBO_quarterly!$B:$XT,MATCH(Calculations_forecast!FW$9,CBO_quarterly!$B:$B,0),MATCH(Calculations_forecast!$B23,CBO_quarterly!$B$1:$XT$1,0))/100</f>
        <v>1.0854000000000001</v>
      </c>
      <c r="FX23">
        <f>INDEX(CBO_quarterly!$B:$XT,MATCH(Calculations_forecast!FX$9,CBO_quarterly!$B:$B,0),MATCH(Calculations_forecast!$B23,CBO_quarterly!$B$1:$XT$1,0))/100</f>
        <v>1.09117</v>
      </c>
      <c r="FY23">
        <f>INDEX(CBO_quarterly!$B:$XT,MATCH(Calculations_forecast!FY$9,CBO_quarterly!$B:$B,0),MATCH(Calculations_forecast!$B23,CBO_quarterly!$B$1:$XT$1,0))/100</f>
        <v>1.0944100000000001</v>
      </c>
      <c r="FZ23">
        <f>INDEX(CBO_quarterly!$B:$XT,MATCH(Calculations_forecast!FZ$9,CBO_quarterly!$B:$B,0),MATCH(Calculations_forecast!$B23,CBO_quarterly!$B$1:$XT$1,0))/100</f>
        <v>1.0932200000000001</v>
      </c>
      <c r="GA23">
        <f>INDEX(CBO_quarterly!$B:$XT,MATCH(Calculations_forecast!GA$9,CBO_quarterly!$B:$B,0),MATCH(Calculations_forecast!$B23,CBO_quarterly!$B$1:$XT$1,0))/100</f>
        <v>1.08979</v>
      </c>
      <c r="GB23">
        <f>INDEX(CBO_quarterly!$B:$XT,MATCH(Calculations_forecast!GB$9,CBO_quarterly!$B:$B,0),MATCH(Calculations_forecast!$B23,CBO_quarterly!$B$1:$XT$1,0))/100</f>
        <v>1.0947199999999999</v>
      </c>
      <c r="GC23">
        <f>INDEX(CBO_quarterly!$B:$XT,MATCH(Calculations_forecast!GC$9,CBO_quarterly!$B:$B,0),MATCH(Calculations_forecast!$B23,CBO_quarterly!$B$1:$XT$1,0))/100</f>
        <v>1.0978400000000001</v>
      </c>
      <c r="GD23">
        <f>INDEX(CBO_quarterly!$B:$XT,MATCH(Calculations_forecast!GD$9,CBO_quarterly!$B:$B,0),MATCH(Calculations_forecast!$B23,CBO_quarterly!$B$1:$XT$1,0))/100</f>
        <v>1.0989199999999999</v>
      </c>
      <c r="GE23">
        <f>INDEX(CBO_quarterly!$B:$XT,MATCH(Calculations_forecast!GE$9,CBO_quarterly!$B:$B,0),MATCH(Calculations_forecast!$B23,CBO_quarterly!$B$1:$XT$1,0))/100</f>
        <v>1.09985</v>
      </c>
      <c r="GF23">
        <f>INDEX(CBO_quarterly!$B:$XT,MATCH(Calculations_forecast!GF$9,CBO_quarterly!$B:$B,0),MATCH(Calculations_forecast!$B23,CBO_quarterly!$B$1:$XT$1,0))/100</f>
        <v>1.10555</v>
      </c>
      <c r="GG23">
        <f>INDEX(CBO_quarterly!$B:$XT,MATCH(Calculations_forecast!GG$9,CBO_quarterly!$B:$B,0),MATCH(Calculations_forecast!$B23,CBO_quarterly!$B$1:$XT$1,0))/100</f>
        <v>1.1103400000000001</v>
      </c>
      <c r="GH23">
        <f>INDEX(CBO_quarterly!$B:$XT,MATCH(Calculations_forecast!GH$9,CBO_quarterly!$B:$B,0),MATCH(Calculations_forecast!$B23,CBO_quarterly!$B$1:$XT$1,0))/100</f>
        <v>1.1158299999999999</v>
      </c>
      <c r="GI23">
        <f>INDEX(CBO_quarterly!$B:$XT,MATCH(Calculations_forecast!GI$9,CBO_quarterly!$B:$B,0),MATCH(Calculations_forecast!$B23,CBO_quarterly!$B$1:$XT$1,0))/100</f>
        <v>1.12198</v>
      </c>
      <c r="GJ23">
        <f>INDEX(CBO_quarterly!$B:$XT,MATCH(Calculations_forecast!GJ$9,CBO_quarterly!$B:$B,0),MATCH(Calculations_forecast!$B23,CBO_quarterly!$B$1:$XT$1,0))/100</f>
        <v>1.12273</v>
      </c>
      <c r="GK23">
        <f>INDEX(CBO_quarterly!$B:$XT,MATCH(Calculations_forecast!GK$9,CBO_quarterly!$B:$B,0),MATCH(Calculations_forecast!$B23,CBO_quarterly!$B$1:$XT$1,0))/100</f>
        <v>1.1269899999999999</v>
      </c>
      <c r="GL23">
        <f>INDEX(CBO_quarterly!$B:$XT,MATCH(Calculations_forecast!GL$9,CBO_quarterly!$B:$B,0),MATCH(Calculations_forecast!$B23,CBO_quarterly!$B$1:$XT$1,0))/100</f>
        <v>1.13466</v>
      </c>
      <c r="GM23">
        <f>INDEX(CBO_quarterly!$B:$XT,MATCH(Calculations_forecast!GM$9,CBO_quarterly!$B:$B,0),MATCH(Calculations_forecast!$B23,CBO_quarterly!$B$1:$XT$1,0))/100</f>
        <v>1.1413899999999999</v>
      </c>
      <c r="GN23">
        <f>INDEX(CBO_quarterly!$B:$XT,MATCH(Calculations_forecast!GN$9,CBO_quarterly!$B:$B,0),MATCH(Calculations_forecast!$B23,CBO_quarterly!$B$1:$XT$1,0))/100</f>
        <v>1.14331</v>
      </c>
      <c r="GO23">
        <f>INDEX(CBO_quarterly!$B:$XT,MATCH(Calculations_forecast!GO$9,CBO_quarterly!$B:$B,0),MATCH(Calculations_forecast!$B23,CBO_quarterly!$B$1:$XT$1,0))/100</f>
        <v>1.14842</v>
      </c>
      <c r="GP23">
        <f>INDEX(CBO_quarterly!$B:$XT,MATCH(Calculations_forecast!GP$9,CBO_quarterly!$B:$B,0),MATCH(Calculations_forecast!$B23,CBO_quarterly!$B$1:$XT$1,0))/100</f>
        <v>1.15482</v>
      </c>
      <c r="GQ23">
        <f>INDEX(CBO_quarterly!$B:$XT,MATCH(Calculations_forecast!GQ$9,CBO_quarterly!$B:$B,0),MATCH(Calculations_forecast!$B23,CBO_quarterly!$B$1:$XT$1,0))/100</f>
        <v>1.1604099999999999</v>
      </c>
      <c r="GR23">
        <f>INDEX(CBO_quarterly!$B:$XT,MATCH(Calculations_forecast!GR$9,CBO_quarterly!$B:$B,0),MATCH(Calculations_forecast!$B23,CBO_quarterly!$B$1:$XT$1,0))/100</f>
        <v>1.1661600000000001</v>
      </c>
      <c r="GS23">
        <f>INDEX(CBO_quarterly!$B:$XT,MATCH(Calculations_forecast!GS$9,CBO_quarterly!$B:$B,0),MATCH(Calculations_forecast!$B23,CBO_quarterly!$B$1:$XT$1,0))/100</f>
        <v>1.17211</v>
      </c>
      <c r="GT23">
        <f>INDEX(CBO_quarterly!$B:$XT,MATCH(Calculations_forecast!GT$9,CBO_quarterly!$B:$B,0),MATCH(Calculations_forecast!$B23,CBO_quarterly!$B$1:$XT$1,0))/100</f>
        <v>1.17814</v>
      </c>
      <c r="GU23">
        <f>INDEX(CBO_quarterly!$B:$XT,MATCH(Calculations_forecast!GU$9,CBO_quarterly!$B:$B,0),MATCH(Calculations_forecast!$B23,CBO_quarterly!$B$1:$XT$1,0))/100</f>
        <v>1.1842700000000002</v>
      </c>
      <c r="GV23">
        <f>INDEX(CBO_quarterly!$B:$XT,MATCH(Calculations_forecast!GV$9,CBO_quarterly!$B:$B,0),MATCH(Calculations_forecast!$B23,CBO_quarterly!$B$1:$XT$1,0))/100</f>
        <v>1.1905399999999999</v>
      </c>
      <c r="GW23" s="81">
        <f>INDEX(CBO_quarterly!$B:$XT,MATCH(Calculations_forecast!GW$9,CBO_quarterly!$B:$B,0),MATCH(Calculations_forecast!$B23,CBO_quarterly!$B$1:$XT$1,0))/100</f>
        <v>1.1968300000000001</v>
      </c>
      <c r="GX23" s="81">
        <f>INDEX(CBO_quarterly!$B:$XT,MATCH(Calculations_forecast!GX$9,CBO_quarterly!$B:$B,0),MATCH(Calculations_forecast!$B23,CBO_quarterly!$B$1:$XT$1,0))/100</f>
        <v>1.20322</v>
      </c>
      <c r="GY23" s="81">
        <f>INDEX(CBO_quarterly!$B:$XT,MATCH(Calculations_forecast!GY$9,CBO_quarterly!$B:$B,0),MATCH(Calculations_forecast!$B23,CBO_quarterly!$B$1:$XT$1,0))/100</f>
        <v>1.2097100000000001</v>
      </c>
      <c r="GZ23" s="81">
        <f>INDEX(CBO_quarterly!$B:$XT,MATCH(Calculations_forecast!GZ$9,CBO_quarterly!$B:$B,0),MATCH(Calculations_forecast!$B23,CBO_quarterly!$B$1:$XT$1,0))/100</f>
        <v>1.2161299999999999</v>
      </c>
      <c r="HA23" s="81">
        <f>INDEX(CBO_quarterly!$B:$XT,MATCH(Calculations_forecast!HA$9,CBO_quarterly!$B:$B,0),MATCH(Calculations_forecast!$B23,CBO_quarterly!$B$1:$XT$1,0))/100</f>
        <v>1.22255</v>
      </c>
      <c r="HB23" s="81">
        <f>INDEX(CBO_quarterly!$B:$XT,MATCH(Calculations_forecast!HB$9,CBO_quarterly!$B:$B,0),MATCH(Calculations_forecast!$B23,CBO_quarterly!$B$1:$XT$1,0))/100</f>
        <v>1.22899</v>
      </c>
      <c r="HC23" s="81">
        <f>INDEX(CBO_quarterly!$B:$XT,MATCH(Calculations_forecast!HC$9,CBO_quarterly!$B:$B,0),MATCH(Calculations_forecast!$B23,CBO_quarterly!$B$1:$XT$1,0))/100</f>
        <v>1.2355200000000002</v>
      </c>
      <c r="HD23" s="81">
        <f>INDEX(CBO_quarterly!$B:$XT,MATCH(Calculations_forecast!HD$9,CBO_quarterly!$B:$B,0),MATCH(Calculations_forecast!$B23,CBO_quarterly!$B$1:$XT$1,0))/100</f>
        <v>1.2420599999999999</v>
      </c>
      <c r="HE23" s="81">
        <f>INDEX(CBO_quarterly!$B:$XT,MATCH(Calculations_forecast!HE$9,CBO_quarterly!$B:$B,0),MATCH(Calculations_forecast!$B23,CBO_quarterly!$B$1:$XT$1,0))/100</f>
        <v>1.2486299999999999</v>
      </c>
      <c r="HF23" s="81">
        <f>INDEX(CBO_quarterly!$B:$XT,MATCH(Calculations_forecast!HF$9,CBO_quarterly!$B:$B,0),MATCH(Calculations_forecast!$B23,CBO_quarterly!$B$1:$XT$1,0))/100</f>
        <v>1.2552399999999999</v>
      </c>
      <c r="HG23" s="81">
        <f>INDEX(CBO_quarterly!$B:$XT,MATCH(Calculations_forecast!HG$9,CBO_quarterly!$B:$B,0),MATCH(Calculations_forecast!$B23,CBO_quarterly!$B$1:$XT$1,0))/100</f>
        <v>1.2618499999999999</v>
      </c>
      <c r="HH23" s="81">
        <f>INDEX(CBO_quarterly!$B:$XT,MATCH(Calculations_forecast!HH$9,CBO_quarterly!$B:$B,0),MATCH(Calculations_forecast!$B23,CBO_quarterly!$B$1:$XT$1,0))/100</f>
        <v>1.26844</v>
      </c>
      <c r="HI23" s="81">
        <f>INDEX(CBO_quarterly!$B:$XT,MATCH(Calculations_forecast!HI$9,CBO_quarterly!$B:$B,0),MATCH(Calculations_forecast!$B23,CBO_quarterly!$B$1:$XT$1,0))/100</f>
        <v>1.27511</v>
      </c>
      <c r="HJ23" s="81">
        <f>INDEX(CBO_quarterly!$B:$XT,MATCH(Calculations_forecast!HJ$9,CBO_quarterly!$B:$B,0),MATCH(Calculations_forecast!$B23,CBO_quarterly!$B$1:$XT$1,0))/100</f>
        <v>1.28173</v>
      </c>
      <c r="HK23" s="81">
        <f>INDEX(CBO_quarterly!$B:$XT,MATCH(Calculations_forecast!HK$9,CBO_quarterly!$B:$B,0),MATCH(Calculations_forecast!$B23,CBO_quarterly!$B$1:$XT$1,0))/100</f>
        <v>1.2882900000000002</v>
      </c>
      <c r="HL23" s="81">
        <f>INDEX(CBO_quarterly!$B:$XT,MATCH(Calculations_forecast!HL$9,CBO_quarterly!$B:$B,0),MATCH(Calculations_forecast!$B23,CBO_quarterly!$B$1:$XT$1,0))/100</f>
        <v>1.29484</v>
      </c>
      <c r="HM23" s="81">
        <f>INDEX(CBO_quarterly!$B:$XT,MATCH(Calculations_forecast!HM$9,CBO_quarterly!$B:$B,0),MATCH(Calculations_forecast!$B23,CBO_quarterly!$B$1:$XT$1,0))/100</f>
        <v>1.3013699999999999</v>
      </c>
      <c r="HN23" s="81">
        <f>INDEX(CBO_quarterly!$B:$XT,MATCH(Calculations_forecast!HN$9,CBO_quarterly!$B:$B,0),MATCH(Calculations_forecast!$B23,CBO_quarterly!$B$1:$XT$1,0))/100</f>
        <v>1.3078999999999998</v>
      </c>
      <c r="HO23" s="81">
        <f>INDEX(CBO_quarterly!$B:$XT,MATCH(Calculations_forecast!HO$9,CBO_quarterly!$B:$B,0),MATCH(Calculations_forecast!$B23,CBO_quarterly!$B$1:$XT$1,0))/100</f>
        <v>1.3144399999999998</v>
      </c>
      <c r="HP23" s="81">
        <f>INDEX(CBO_quarterly!$B:$XT,MATCH(Calculations_forecast!HP$9,CBO_quarterly!$B:$B,0),MATCH(Calculations_forecast!$B23,CBO_quarterly!$B$1:$XT$1,0))/100</f>
        <v>1.3209899999999999</v>
      </c>
      <c r="HQ23" s="81">
        <f>INDEX(CBO_quarterly!$B:$XT,MATCH(Calculations_forecast!HQ$9,CBO_quarterly!$B:$B,0),MATCH(Calculations_forecast!$B23,CBO_quarterly!$B$1:$XT$1,0))/100</f>
        <v>1.3275600000000001</v>
      </c>
      <c r="HR23" s="81">
        <f>INDEX(CBO_quarterly!$B:$XT,MATCH(Calculations_forecast!HR$9,CBO_quarterly!$B:$B,0),MATCH(Calculations_forecast!$B23,CBO_quarterly!$B$1:$XT$1,0))/100</f>
        <v>1.3341399999999999</v>
      </c>
      <c r="HS23" s="81">
        <f>INDEX(CBO_quarterly!$B:$XT,MATCH(Calculations_forecast!HS$9,CBO_quarterly!$B:$B,0),MATCH(Calculations_forecast!$B23,CBO_quarterly!$B$1:$XT$1,0))/100</f>
        <v>1.34074</v>
      </c>
      <c r="HT23" s="81">
        <f>INDEX(CBO_quarterly!$B:$XT,MATCH(Calculations_forecast!HT$9,CBO_quarterly!$B:$B,0),MATCH(Calculations_forecast!$B23,CBO_quarterly!$B$1:$XT$1,0))/100</f>
        <v>1.3473599999999999</v>
      </c>
      <c r="HU23" s="81">
        <f>INDEX(CBO_quarterly!$B:$XT,MATCH(Calculations_forecast!HU$9,CBO_quarterly!$B:$B,0),MATCH(Calculations_forecast!$B23,CBO_quarterly!$B$1:$XT$1,0))/100</f>
        <v>1.3540100000000002</v>
      </c>
      <c r="HV23" s="81">
        <f>INDEX(CBO_quarterly!$B:$XT,MATCH(Calculations_forecast!HV$9,CBO_quarterly!$B:$B,0),MATCH(Calculations_forecast!$B23,CBO_quarterly!$B$1:$XT$1,0))/100</f>
        <v>1.3606800000000001</v>
      </c>
      <c r="HW23" s="81">
        <f>INDEX(CBO_quarterly!$B:$XT,MATCH(Calculations_forecast!HW$9,CBO_quarterly!$B:$B,0),MATCH(Calculations_forecast!$B23,CBO_quarterly!$B$1:$XT$1,0))/100</f>
        <v>1.36738</v>
      </c>
      <c r="HX23" s="81">
        <f>INDEX(CBO_quarterly!$B:$XT,MATCH(Calculations_forecast!HX$9,CBO_quarterly!$B:$B,0),MATCH(Calculations_forecast!$B23,CBO_quarterly!$B$1:$XT$1,0))/100</f>
        <v>1.3741099999999999</v>
      </c>
      <c r="HY23" s="81">
        <f>INDEX(CBO_quarterly!$B:$XT,MATCH(Calculations_forecast!HY$9,CBO_quarterly!$B:$B,0),MATCH(Calculations_forecast!$B23,CBO_quarterly!$B$1:$XT$1,0))/100</f>
        <v>1.3808799999999999</v>
      </c>
      <c r="HZ23" s="81">
        <f>INDEX(CBO_quarterly!$B:$XT,MATCH(Calculations_forecast!HZ$9,CBO_quarterly!$B:$B,0),MATCH(Calculations_forecast!$B23,CBO_quarterly!$B$1:$XT$1,0))/100</f>
        <v>1.38768</v>
      </c>
      <c r="IA23" s="81">
        <f>INDEX(CBO_quarterly!$B:$XT,MATCH(Calculations_forecast!IA$9,CBO_quarterly!$B:$B,0),MATCH(Calculations_forecast!$B23,CBO_quarterly!$B$1:$XT$1,0))/100</f>
        <v>1.39452</v>
      </c>
      <c r="IB23" s="81">
        <f>INDEX(CBO_quarterly!$B:$XT,MATCH(Calculations_forecast!IB$9,CBO_quarterly!$B:$B,0),MATCH(Calculations_forecast!$B23,CBO_quarterly!$B$1:$XT$1,0))/100</f>
        <v>1.4013900000000001</v>
      </c>
      <c r="IC23" s="81">
        <f>INDEX(CBO_quarterly!$B:$XT,MATCH(Calculations_forecast!IC$9,CBO_quarterly!$B:$B,0),MATCH(Calculations_forecast!$B23,CBO_quarterly!$B$1:$XT$1,0))/100</f>
        <v>1.40831</v>
      </c>
      <c r="ID23" s="81">
        <f>INDEX(CBO_quarterly!$B:$XT,MATCH(Calculations_forecast!ID$9,CBO_quarterly!$B:$B,0),MATCH(Calculations_forecast!$B23,CBO_quarterly!$B$1:$XT$1,0))/100</f>
        <v>1.4152699999999998</v>
      </c>
    </row>
    <row r="24" spans="1:238">
      <c r="A24" s="7" t="s">
        <v>183</v>
      </c>
      <c r="B24" s="8" t="s">
        <v>12</v>
      </c>
      <c r="C24">
        <f>INDEX(CBO_quarterly!$B:$XT,MATCH(Calculations_forecast!C$9,CBO_quarterly!$B:$B,0),MATCH(Calculations_forecast!$B24,CBO_quarterly!$B$1:$XT$1,0))</f>
        <v>1053.5</v>
      </c>
      <c r="D24">
        <f>INDEX(CBO_quarterly!$B:$XT,MATCH(Calculations_forecast!D$9,CBO_quarterly!$B:$B,0),MATCH(Calculations_forecast!$B24,CBO_quarterly!$B$1:$XT$1,0))</f>
        <v>1070.0999999999999</v>
      </c>
      <c r="E24">
        <f>INDEX(CBO_quarterly!$B:$XT,MATCH(Calculations_forecast!E$9,CBO_quarterly!$B:$B,0),MATCH(Calculations_forecast!$B24,CBO_quarterly!$B$1:$XT$1,0))</f>
        <v>1088.5</v>
      </c>
      <c r="F24">
        <f>INDEX(CBO_quarterly!$B:$XT,MATCH(Calculations_forecast!F$9,CBO_quarterly!$B:$B,0),MATCH(Calculations_forecast!$B24,CBO_quarterly!$B$1:$XT$1,0))</f>
        <v>1091.5</v>
      </c>
      <c r="G24">
        <f>INDEX(CBO_quarterly!$B:$XT,MATCH(Calculations_forecast!G$9,CBO_quarterly!$B:$B,0),MATCH(Calculations_forecast!$B24,CBO_quarterly!$B$1:$XT$1,0))</f>
        <v>1137.8</v>
      </c>
      <c r="H24">
        <f>INDEX(CBO_quarterly!$B:$XT,MATCH(Calculations_forecast!H$9,CBO_quarterly!$B:$B,0),MATCH(Calculations_forecast!$B24,CBO_quarterly!$B$1:$XT$1,0))</f>
        <v>1159.4000000000001</v>
      </c>
      <c r="I24">
        <f>INDEX(CBO_quarterly!$B:$XT,MATCH(Calculations_forecast!I$9,CBO_quarterly!$B:$B,0),MATCH(Calculations_forecast!$B24,CBO_quarterly!$B$1:$XT$1,0))</f>
        <v>1180.3</v>
      </c>
      <c r="J24">
        <f>INDEX(CBO_quarterly!$B:$XT,MATCH(Calculations_forecast!J$9,CBO_quarterly!$B:$B,0),MATCH(Calculations_forecast!$B24,CBO_quarterly!$B$1:$XT$1,0))</f>
        <v>1193.5999999999999</v>
      </c>
      <c r="K24">
        <f>INDEX(CBO_quarterly!$B:$XT,MATCH(Calculations_forecast!K$9,CBO_quarterly!$B:$B,0),MATCH(Calculations_forecast!$B24,CBO_quarterly!$B$1:$XT$1,0))</f>
        <v>1233.8</v>
      </c>
      <c r="L24">
        <f>INDEX(CBO_quarterly!$B:$XT,MATCH(Calculations_forecast!L$9,CBO_quarterly!$B:$B,0),MATCH(Calculations_forecast!$B24,CBO_quarterly!$B$1:$XT$1,0))</f>
        <v>1270.0999999999999</v>
      </c>
      <c r="M24">
        <f>INDEX(CBO_quarterly!$B:$XT,MATCH(Calculations_forecast!M$9,CBO_quarterly!$B:$B,0),MATCH(Calculations_forecast!$B24,CBO_quarterly!$B$1:$XT$1,0))</f>
        <v>1293.8</v>
      </c>
      <c r="N24">
        <f>INDEX(CBO_quarterly!$B:$XT,MATCH(Calculations_forecast!N$9,CBO_quarterly!$B:$B,0),MATCH(Calculations_forecast!$B24,CBO_quarterly!$B$1:$XT$1,0))</f>
        <v>1332</v>
      </c>
      <c r="O24">
        <f>INDEX(CBO_quarterly!$B:$XT,MATCH(Calculations_forecast!O$9,CBO_quarterly!$B:$B,0),MATCH(Calculations_forecast!$B24,CBO_quarterly!$B$1:$XT$1,0))</f>
        <v>1380.7</v>
      </c>
      <c r="P24">
        <f>INDEX(CBO_quarterly!$B:$XT,MATCH(Calculations_forecast!P$9,CBO_quarterly!$B:$B,0),MATCH(Calculations_forecast!$B24,CBO_quarterly!$B$1:$XT$1,0))</f>
        <v>1417.6</v>
      </c>
      <c r="Q24">
        <f>INDEX(CBO_quarterly!$B:$XT,MATCH(Calculations_forecast!Q$9,CBO_quarterly!$B:$B,0),MATCH(Calculations_forecast!$B24,CBO_quarterly!$B$1:$XT$1,0))</f>
        <v>1436.8</v>
      </c>
      <c r="R24">
        <f>INDEX(CBO_quarterly!$B:$XT,MATCH(Calculations_forecast!R$9,CBO_quarterly!$B:$B,0),MATCH(Calculations_forecast!$B24,CBO_quarterly!$B$1:$XT$1,0))</f>
        <v>1479.1</v>
      </c>
      <c r="S24">
        <f>INDEX(CBO_quarterly!$B:$XT,MATCH(Calculations_forecast!S$9,CBO_quarterly!$B:$B,0),MATCH(Calculations_forecast!$B24,CBO_quarterly!$B$1:$XT$1,0))</f>
        <v>1494.7</v>
      </c>
      <c r="T24">
        <f>INDEX(CBO_quarterly!$B:$XT,MATCH(Calculations_forecast!T$9,CBO_quarterly!$B:$B,0),MATCH(Calculations_forecast!$B24,CBO_quarterly!$B$1:$XT$1,0))</f>
        <v>1534.2</v>
      </c>
      <c r="U24">
        <f>INDEX(CBO_quarterly!$B:$XT,MATCH(Calculations_forecast!U$9,CBO_quarterly!$B:$B,0),MATCH(Calculations_forecast!$B24,CBO_quarterly!$B$1:$XT$1,0))</f>
        <v>1563.4</v>
      </c>
      <c r="V24">
        <f>INDEX(CBO_quarterly!$B:$XT,MATCH(Calculations_forecast!V$9,CBO_quarterly!$B:$B,0),MATCH(Calculations_forecast!$B24,CBO_quarterly!$B$1:$XT$1,0))</f>
        <v>1603</v>
      </c>
      <c r="W24">
        <f>INDEX(CBO_quarterly!$B:$XT,MATCH(Calculations_forecast!W$9,CBO_quarterly!$B:$B,0),MATCH(Calculations_forecast!$B24,CBO_quarterly!$B$1:$XT$1,0))</f>
        <v>1619.6</v>
      </c>
      <c r="X24">
        <f>INDEX(CBO_quarterly!$B:$XT,MATCH(Calculations_forecast!X$9,CBO_quarterly!$B:$B,0),MATCH(Calculations_forecast!$B24,CBO_quarterly!$B$1:$XT$1,0))</f>
        <v>1656.4</v>
      </c>
      <c r="Y24">
        <f>INDEX(CBO_quarterly!$B:$XT,MATCH(Calculations_forecast!Y$9,CBO_quarterly!$B:$B,0),MATCH(Calculations_forecast!$B24,CBO_quarterly!$B$1:$XT$1,0))</f>
        <v>1713.8</v>
      </c>
      <c r="Z24">
        <f>INDEX(CBO_quarterly!$B:$XT,MATCH(Calculations_forecast!Z$9,CBO_quarterly!$B:$B,0),MATCH(Calculations_forecast!$B24,CBO_quarterly!$B$1:$XT$1,0))</f>
        <v>1765.9</v>
      </c>
      <c r="AA24">
        <f>INDEX(CBO_quarterly!$B:$XT,MATCH(Calculations_forecast!AA$9,CBO_quarterly!$B:$B,0),MATCH(Calculations_forecast!$B24,CBO_quarterly!$B$1:$XT$1,0))</f>
        <v>1824.5</v>
      </c>
      <c r="AB24">
        <f>INDEX(CBO_quarterly!$B:$XT,MATCH(Calculations_forecast!AB$9,CBO_quarterly!$B:$B,0),MATCH(Calculations_forecast!$B24,CBO_quarterly!$B$1:$XT$1,0))</f>
        <v>1856.9</v>
      </c>
      <c r="AC24">
        <f>INDEX(CBO_quarterly!$B:$XT,MATCH(Calculations_forecast!AC$9,CBO_quarterly!$B:$B,0),MATCH(Calculations_forecast!$B24,CBO_quarterly!$B$1:$XT$1,0))</f>
        <v>1890.5</v>
      </c>
      <c r="AD24">
        <f>INDEX(CBO_quarterly!$B:$XT,MATCH(Calculations_forecast!AD$9,CBO_quarterly!$B:$B,0),MATCH(Calculations_forecast!$B24,CBO_quarterly!$B$1:$XT$1,0))</f>
        <v>1938.4</v>
      </c>
      <c r="AE24">
        <f>INDEX(CBO_quarterly!$B:$XT,MATCH(Calculations_forecast!AE$9,CBO_quarterly!$B:$B,0),MATCH(Calculations_forecast!$B24,CBO_quarterly!$B$1:$XT$1,0))</f>
        <v>1992.5</v>
      </c>
      <c r="AF24">
        <f>INDEX(CBO_quarterly!$B:$XT,MATCH(Calculations_forecast!AF$9,CBO_quarterly!$B:$B,0),MATCH(Calculations_forecast!$B24,CBO_quarterly!$B$1:$XT$1,0))</f>
        <v>2060.1999999999998</v>
      </c>
      <c r="AG24">
        <f>INDEX(CBO_quarterly!$B:$XT,MATCH(Calculations_forecast!AG$9,CBO_quarterly!$B:$B,0),MATCH(Calculations_forecast!$B24,CBO_quarterly!$B$1:$XT$1,0))</f>
        <v>2122.4</v>
      </c>
      <c r="AH24">
        <f>INDEX(CBO_quarterly!$B:$XT,MATCH(Calculations_forecast!AH$9,CBO_quarterly!$B:$B,0),MATCH(Calculations_forecast!$B24,CBO_quarterly!$B$1:$XT$1,0))</f>
        <v>2168.6999999999998</v>
      </c>
      <c r="AI24">
        <f>INDEX(CBO_quarterly!$B:$XT,MATCH(Calculations_forecast!AI$9,CBO_quarterly!$B:$B,0),MATCH(Calculations_forecast!$B24,CBO_quarterly!$B$1:$XT$1,0))</f>
        <v>2208.6999999999998</v>
      </c>
      <c r="AJ24">
        <f>INDEX(CBO_quarterly!$B:$XT,MATCH(Calculations_forecast!AJ$9,CBO_quarterly!$B:$B,0),MATCH(Calculations_forecast!$B24,CBO_quarterly!$B$1:$XT$1,0))</f>
        <v>2336.6</v>
      </c>
      <c r="AK24">
        <f>INDEX(CBO_quarterly!$B:$XT,MATCH(Calculations_forecast!AK$9,CBO_quarterly!$B:$B,0),MATCH(Calculations_forecast!$B24,CBO_quarterly!$B$1:$XT$1,0))</f>
        <v>2398.9</v>
      </c>
      <c r="AL24">
        <f>INDEX(CBO_quarterly!$B:$XT,MATCH(Calculations_forecast!AL$9,CBO_quarterly!$B:$B,0),MATCH(Calculations_forecast!$B24,CBO_quarterly!$B$1:$XT$1,0))</f>
        <v>2482.1999999999998</v>
      </c>
      <c r="AM24">
        <f>INDEX(CBO_quarterly!$B:$XT,MATCH(Calculations_forecast!AM$9,CBO_quarterly!$B:$B,0),MATCH(Calculations_forecast!$B24,CBO_quarterly!$B$1:$XT$1,0))</f>
        <v>2531.6</v>
      </c>
      <c r="AN24">
        <f>INDEX(CBO_quarterly!$B:$XT,MATCH(Calculations_forecast!AN$9,CBO_quarterly!$B:$B,0),MATCH(Calculations_forecast!$B24,CBO_quarterly!$B$1:$XT$1,0))</f>
        <v>2595.9</v>
      </c>
      <c r="AO24">
        <f>INDEX(CBO_quarterly!$B:$XT,MATCH(Calculations_forecast!AO$9,CBO_quarterly!$B:$B,0),MATCH(Calculations_forecast!$B24,CBO_quarterly!$B$1:$XT$1,0))</f>
        <v>2670.4</v>
      </c>
      <c r="AP24">
        <f>INDEX(CBO_quarterly!$B:$XT,MATCH(Calculations_forecast!AP$9,CBO_quarterly!$B:$B,0),MATCH(Calculations_forecast!$B24,CBO_quarterly!$B$1:$XT$1,0))</f>
        <v>2730.7</v>
      </c>
      <c r="AQ24">
        <f>INDEX(CBO_quarterly!$B:$XT,MATCH(Calculations_forecast!AQ$9,CBO_quarterly!$B:$B,0),MATCH(Calculations_forecast!$B24,CBO_quarterly!$B$1:$XT$1,0))</f>
        <v>2796.5</v>
      </c>
      <c r="AR24">
        <f>INDEX(CBO_quarterly!$B:$XT,MATCH(Calculations_forecast!AR$9,CBO_quarterly!$B:$B,0),MATCH(Calculations_forecast!$B24,CBO_quarterly!$B$1:$XT$1,0))</f>
        <v>2799.9</v>
      </c>
      <c r="AS24">
        <f>INDEX(CBO_quarterly!$B:$XT,MATCH(Calculations_forecast!AS$9,CBO_quarterly!$B:$B,0),MATCH(Calculations_forecast!$B24,CBO_quarterly!$B$1:$XT$1,0))</f>
        <v>2860</v>
      </c>
      <c r="AT24">
        <f>INDEX(CBO_quarterly!$B:$XT,MATCH(Calculations_forecast!AT$9,CBO_quarterly!$B:$B,0),MATCH(Calculations_forecast!$B24,CBO_quarterly!$B$1:$XT$1,0))</f>
        <v>2993.5</v>
      </c>
      <c r="AU24">
        <f>INDEX(CBO_quarterly!$B:$XT,MATCH(Calculations_forecast!AU$9,CBO_quarterly!$B:$B,0),MATCH(Calculations_forecast!$B24,CBO_quarterly!$B$1:$XT$1,0))</f>
        <v>3131.8</v>
      </c>
      <c r="AV24">
        <f>INDEX(CBO_quarterly!$B:$XT,MATCH(Calculations_forecast!AV$9,CBO_quarterly!$B:$B,0),MATCH(Calculations_forecast!$B24,CBO_quarterly!$B$1:$XT$1,0))</f>
        <v>3167.3</v>
      </c>
      <c r="AW24">
        <f>INDEX(CBO_quarterly!$B:$XT,MATCH(Calculations_forecast!AW$9,CBO_quarterly!$B:$B,0),MATCH(Calculations_forecast!$B24,CBO_quarterly!$B$1:$XT$1,0))</f>
        <v>3261.2</v>
      </c>
      <c r="AX24">
        <f>INDEX(CBO_quarterly!$B:$XT,MATCH(Calculations_forecast!AX$9,CBO_quarterly!$B:$B,0),MATCH(Calculations_forecast!$B24,CBO_quarterly!$B$1:$XT$1,0))</f>
        <v>3283.5</v>
      </c>
      <c r="AY24">
        <f>INDEX(CBO_quarterly!$B:$XT,MATCH(Calculations_forecast!AY$9,CBO_quarterly!$B:$B,0),MATCH(Calculations_forecast!$B24,CBO_quarterly!$B$1:$XT$1,0))</f>
        <v>3273.8</v>
      </c>
      <c r="AZ24">
        <f>INDEX(CBO_quarterly!$B:$XT,MATCH(Calculations_forecast!AZ$9,CBO_quarterly!$B:$B,0),MATCH(Calculations_forecast!$B24,CBO_quarterly!$B$1:$XT$1,0))</f>
        <v>3331.3</v>
      </c>
      <c r="BA24">
        <f>INDEX(CBO_quarterly!$B:$XT,MATCH(Calculations_forecast!BA$9,CBO_quarterly!$B:$B,0),MATCH(Calculations_forecast!$B24,CBO_quarterly!$B$1:$XT$1,0))</f>
        <v>3367.1</v>
      </c>
      <c r="BB24">
        <f>INDEX(CBO_quarterly!$B:$XT,MATCH(Calculations_forecast!BB$9,CBO_quarterly!$B:$B,0),MATCH(Calculations_forecast!$B24,CBO_quarterly!$B$1:$XT$1,0))</f>
        <v>3407.8</v>
      </c>
      <c r="BC24">
        <f>INDEX(CBO_quarterly!$B:$XT,MATCH(Calculations_forecast!BC$9,CBO_quarterly!$B:$B,0),MATCH(Calculations_forecast!$B24,CBO_quarterly!$B$1:$XT$1,0))</f>
        <v>3480.3</v>
      </c>
      <c r="BD24">
        <f>INDEX(CBO_quarterly!$B:$XT,MATCH(Calculations_forecast!BD$9,CBO_quarterly!$B:$B,0),MATCH(Calculations_forecast!$B24,CBO_quarterly!$B$1:$XT$1,0))</f>
        <v>3583.8</v>
      </c>
      <c r="BE24">
        <f>INDEX(CBO_quarterly!$B:$XT,MATCH(Calculations_forecast!BE$9,CBO_quarterly!$B:$B,0),MATCH(Calculations_forecast!$B24,CBO_quarterly!$B$1:$XT$1,0))</f>
        <v>3692.3</v>
      </c>
      <c r="BF24">
        <f>INDEX(CBO_quarterly!$B:$XT,MATCH(Calculations_forecast!BF$9,CBO_quarterly!$B:$B,0),MATCH(Calculations_forecast!$B24,CBO_quarterly!$B$1:$XT$1,0))</f>
        <v>3796.1</v>
      </c>
      <c r="BG24">
        <f>INDEX(CBO_quarterly!$B:$XT,MATCH(Calculations_forecast!BG$9,CBO_quarterly!$B:$B,0),MATCH(Calculations_forecast!$B24,CBO_quarterly!$B$1:$XT$1,0))</f>
        <v>3912.8</v>
      </c>
      <c r="BH24">
        <f>INDEX(CBO_quarterly!$B:$XT,MATCH(Calculations_forecast!BH$9,CBO_quarterly!$B:$B,0),MATCH(Calculations_forecast!$B24,CBO_quarterly!$B$1:$XT$1,0))</f>
        <v>4015</v>
      </c>
      <c r="BI24">
        <f>INDEX(CBO_quarterly!$B:$XT,MATCH(Calculations_forecast!BI$9,CBO_quarterly!$B:$B,0),MATCH(Calculations_forecast!$B24,CBO_quarterly!$B$1:$XT$1,0))</f>
        <v>4087.4</v>
      </c>
      <c r="BJ24">
        <f>INDEX(CBO_quarterly!$B:$XT,MATCH(Calculations_forecast!BJ$9,CBO_quarterly!$B:$B,0),MATCH(Calculations_forecast!$B24,CBO_quarterly!$B$1:$XT$1,0))</f>
        <v>4147.6000000000004</v>
      </c>
      <c r="BK24">
        <f>INDEX(CBO_quarterly!$B:$XT,MATCH(Calculations_forecast!BK$9,CBO_quarterly!$B:$B,0),MATCH(Calculations_forecast!$B24,CBO_quarterly!$B$1:$XT$1,0))</f>
        <v>4237</v>
      </c>
      <c r="BL24">
        <f>INDEX(CBO_quarterly!$B:$XT,MATCH(Calculations_forecast!BL$9,CBO_quarterly!$B:$B,0),MATCH(Calculations_forecast!$B24,CBO_quarterly!$B$1:$XT$1,0))</f>
        <v>4302.3</v>
      </c>
      <c r="BM24">
        <f>INDEX(CBO_quarterly!$B:$XT,MATCH(Calculations_forecast!BM$9,CBO_quarterly!$B:$B,0),MATCH(Calculations_forecast!$B24,CBO_quarterly!$B$1:$XT$1,0))</f>
        <v>4394.6000000000004</v>
      </c>
      <c r="BN24">
        <f>INDEX(CBO_quarterly!$B:$XT,MATCH(Calculations_forecast!BN$9,CBO_quarterly!$B:$B,0),MATCH(Calculations_forecast!$B24,CBO_quarterly!$B$1:$XT$1,0))</f>
        <v>4453.1000000000004</v>
      </c>
      <c r="BO24">
        <f>INDEX(CBO_quarterly!$B:$XT,MATCH(Calculations_forecast!BO$9,CBO_quarterly!$B:$B,0),MATCH(Calculations_forecast!$B24,CBO_quarterly!$B$1:$XT$1,0))</f>
        <v>4516.3</v>
      </c>
      <c r="BP24">
        <f>INDEX(CBO_quarterly!$B:$XT,MATCH(Calculations_forecast!BP$9,CBO_quarterly!$B:$B,0),MATCH(Calculations_forecast!$B24,CBO_quarterly!$B$1:$XT$1,0))</f>
        <v>4555.2</v>
      </c>
      <c r="BQ24">
        <f>INDEX(CBO_quarterly!$B:$XT,MATCH(Calculations_forecast!BQ$9,CBO_quarterly!$B:$B,0),MATCH(Calculations_forecast!$B24,CBO_quarterly!$B$1:$XT$1,0))</f>
        <v>4619.6000000000004</v>
      </c>
      <c r="BR24">
        <f>INDEX(CBO_quarterly!$B:$XT,MATCH(Calculations_forecast!BR$9,CBO_quarterly!$B:$B,0),MATCH(Calculations_forecast!$B24,CBO_quarterly!$B$1:$XT$1,0))</f>
        <v>4669.3999999999996</v>
      </c>
      <c r="BS24">
        <f>INDEX(CBO_quarterly!$B:$XT,MATCH(Calculations_forecast!BS$9,CBO_quarterly!$B:$B,0),MATCH(Calculations_forecast!$B24,CBO_quarterly!$B$1:$XT$1,0))</f>
        <v>4736.2</v>
      </c>
      <c r="BT24">
        <f>INDEX(CBO_quarterly!$B:$XT,MATCH(Calculations_forecast!BT$9,CBO_quarterly!$B:$B,0),MATCH(Calculations_forecast!$B24,CBO_quarterly!$B$1:$XT$1,0))</f>
        <v>4821.5</v>
      </c>
      <c r="BU24">
        <f>INDEX(CBO_quarterly!$B:$XT,MATCH(Calculations_forecast!BU$9,CBO_quarterly!$B:$B,0),MATCH(Calculations_forecast!$B24,CBO_quarterly!$B$1:$XT$1,0))</f>
        <v>4900.5</v>
      </c>
      <c r="BV24">
        <f>INDEX(CBO_quarterly!$B:$XT,MATCH(Calculations_forecast!BV$9,CBO_quarterly!$B:$B,0),MATCH(Calculations_forecast!$B24,CBO_quarterly!$B$1:$XT$1,0))</f>
        <v>5022.7</v>
      </c>
      <c r="BW24">
        <f>INDEX(CBO_quarterly!$B:$XT,MATCH(Calculations_forecast!BW$9,CBO_quarterly!$B:$B,0),MATCH(Calculations_forecast!$B24,CBO_quarterly!$B$1:$XT$1,0))</f>
        <v>5090.6000000000004</v>
      </c>
      <c r="BX24">
        <f>INDEX(CBO_quarterly!$B:$XT,MATCH(Calculations_forecast!BX$9,CBO_quarterly!$B:$B,0),MATCH(Calculations_forecast!$B24,CBO_quarterly!$B$1:$XT$1,0))</f>
        <v>5207.7</v>
      </c>
      <c r="BY24">
        <f>INDEX(CBO_quarterly!$B:$XT,MATCH(Calculations_forecast!BY$9,CBO_quarterly!$B:$B,0),MATCH(Calculations_forecast!$B24,CBO_quarterly!$B$1:$XT$1,0))</f>
        <v>5299.5</v>
      </c>
      <c r="BZ24">
        <f>INDEX(CBO_quarterly!$B:$XT,MATCH(Calculations_forecast!BZ$9,CBO_quarterly!$B:$B,0),MATCH(Calculations_forecast!$B24,CBO_quarterly!$B$1:$XT$1,0))</f>
        <v>5412.7</v>
      </c>
      <c r="CA24">
        <f>INDEX(CBO_quarterly!$B:$XT,MATCH(Calculations_forecast!CA$9,CBO_quarterly!$B:$B,0),MATCH(Calculations_forecast!$B24,CBO_quarterly!$B$1:$XT$1,0))</f>
        <v>5527.4</v>
      </c>
      <c r="CB24">
        <f>INDEX(CBO_quarterly!$B:$XT,MATCH(Calculations_forecast!CB$9,CBO_quarterly!$B:$B,0),MATCH(Calculations_forecast!$B24,CBO_quarterly!$B$1:$XT$1,0))</f>
        <v>5628.4</v>
      </c>
      <c r="CC24">
        <f>INDEX(CBO_quarterly!$B:$XT,MATCH(Calculations_forecast!CC$9,CBO_quarterly!$B:$B,0),MATCH(Calculations_forecast!$B24,CBO_quarterly!$B$1:$XT$1,0))</f>
        <v>5711.6</v>
      </c>
      <c r="CD24">
        <f>INDEX(CBO_quarterly!$B:$XT,MATCH(Calculations_forecast!CD$9,CBO_quarterly!$B:$B,0),MATCH(Calculations_forecast!$B24,CBO_quarterly!$B$1:$XT$1,0))</f>
        <v>5763.4</v>
      </c>
      <c r="CE24">
        <f>INDEX(CBO_quarterly!$B:$XT,MATCH(Calculations_forecast!CE$9,CBO_quarterly!$B:$B,0),MATCH(Calculations_forecast!$B24,CBO_quarterly!$B$1:$XT$1,0))</f>
        <v>5890.8</v>
      </c>
      <c r="CF24">
        <f>INDEX(CBO_quarterly!$B:$XT,MATCH(Calculations_forecast!CF$9,CBO_quarterly!$B:$B,0),MATCH(Calculations_forecast!$B24,CBO_quarterly!$B$1:$XT$1,0))</f>
        <v>5974.7</v>
      </c>
      <c r="CG24">
        <f>INDEX(CBO_quarterly!$B:$XT,MATCH(Calculations_forecast!CG$9,CBO_quarterly!$B:$B,0),MATCH(Calculations_forecast!$B24,CBO_quarterly!$B$1:$XT$1,0))</f>
        <v>6029.5</v>
      </c>
      <c r="CH24">
        <f>INDEX(CBO_quarterly!$B:$XT,MATCH(Calculations_forecast!CH$9,CBO_quarterly!$B:$B,0),MATCH(Calculations_forecast!$B24,CBO_quarterly!$B$1:$XT$1,0))</f>
        <v>6023.3</v>
      </c>
      <c r="CI24">
        <f>INDEX(CBO_quarterly!$B:$XT,MATCH(Calculations_forecast!CI$9,CBO_quarterly!$B:$B,0),MATCH(Calculations_forecast!$B24,CBO_quarterly!$B$1:$XT$1,0))</f>
        <v>6054.9</v>
      </c>
      <c r="CJ24">
        <f>INDEX(CBO_quarterly!$B:$XT,MATCH(Calculations_forecast!CJ$9,CBO_quarterly!$B:$B,0),MATCH(Calculations_forecast!$B24,CBO_quarterly!$B$1:$XT$1,0))</f>
        <v>6143.6</v>
      </c>
      <c r="CK24">
        <f>INDEX(CBO_quarterly!$B:$XT,MATCH(Calculations_forecast!CK$9,CBO_quarterly!$B:$B,0),MATCH(Calculations_forecast!$B24,CBO_quarterly!$B$1:$XT$1,0))</f>
        <v>6218.4</v>
      </c>
      <c r="CL24">
        <f>INDEX(CBO_quarterly!$B:$XT,MATCH(Calculations_forecast!CL$9,CBO_quarterly!$B:$B,0),MATCH(Calculations_forecast!$B24,CBO_quarterly!$B$1:$XT$1,0))</f>
        <v>6279.3</v>
      </c>
      <c r="CM24">
        <f>INDEX(CBO_quarterly!$B:$XT,MATCH(Calculations_forecast!CM$9,CBO_quarterly!$B:$B,0),MATCH(Calculations_forecast!$B24,CBO_quarterly!$B$1:$XT$1,0))</f>
        <v>6380.8</v>
      </c>
      <c r="CN24">
        <f>INDEX(CBO_quarterly!$B:$XT,MATCH(Calculations_forecast!CN$9,CBO_quarterly!$B:$B,0),MATCH(Calculations_forecast!$B24,CBO_quarterly!$B$1:$XT$1,0))</f>
        <v>6492.3</v>
      </c>
      <c r="CO24">
        <f>INDEX(CBO_quarterly!$B:$XT,MATCH(Calculations_forecast!CO$9,CBO_quarterly!$B:$B,0),MATCH(Calculations_forecast!$B24,CBO_quarterly!$B$1:$XT$1,0))</f>
        <v>6586.5</v>
      </c>
      <c r="CP24">
        <f>INDEX(CBO_quarterly!$B:$XT,MATCH(Calculations_forecast!CP$9,CBO_quarterly!$B:$B,0),MATCH(Calculations_forecast!$B24,CBO_quarterly!$B$1:$XT$1,0))</f>
        <v>6697.6</v>
      </c>
      <c r="CQ24">
        <f>INDEX(CBO_quarterly!$B:$XT,MATCH(Calculations_forecast!CQ$9,CBO_quarterly!$B:$B,0),MATCH(Calculations_forecast!$B24,CBO_quarterly!$B$1:$XT$1,0))</f>
        <v>6748.2</v>
      </c>
      <c r="CR24">
        <f>INDEX(CBO_quarterly!$B:$XT,MATCH(Calculations_forecast!CR$9,CBO_quarterly!$B:$B,0),MATCH(Calculations_forecast!$B24,CBO_quarterly!$B$1:$XT$1,0))</f>
        <v>6829.6</v>
      </c>
      <c r="CS24">
        <f>INDEX(CBO_quarterly!$B:$XT,MATCH(Calculations_forecast!CS$9,CBO_quarterly!$B:$B,0),MATCH(Calculations_forecast!$B24,CBO_quarterly!$B$1:$XT$1,0))</f>
        <v>6904.2</v>
      </c>
      <c r="CT24">
        <f>INDEX(CBO_quarterly!$B:$XT,MATCH(Calculations_forecast!CT$9,CBO_quarterly!$B:$B,0),MATCH(Calculations_forecast!$B24,CBO_quarterly!$B$1:$XT$1,0))</f>
        <v>7032.8</v>
      </c>
      <c r="CU24">
        <f>INDEX(CBO_quarterly!$B:$XT,MATCH(Calculations_forecast!CU$9,CBO_quarterly!$B:$B,0),MATCH(Calculations_forecast!$B24,CBO_quarterly!$B$1:$XT$1,0))</f>
        <v>7136.3</v>
      </c>
      <c r="CV24">
        <f>INDEX(CBO_quarterly!$B:$XT,MATCH(Calculations_forecast!CV$9,CBO_quarterly!$B:$B,0),MATCH(Calculations_forecast!$B24,CBO_quarterly!$B$1:$XT$1,0))</f>
        <v>7269.8</v>
      </c>
      <c r="CW24">
        <f>INDEX(CBO_quarterly!$B:$XT,MATCH(Calculations_forecast!CW$9,CBO_quarterly!$B:$B,0),MATCH(Calculations_forecast!$B24,CBO_quarterly!$B$1:$XT$1,0))</f>
        <v>7352.3</v>
      </c>
      <c r="CX24">
        <f>INDEX(CBO_quarterly!$B:$XT,MATCH(Calculations_forecast!CX$9,CBO_quarterly!$B:$B,0),MATCH(Calculations_forecast!$B24,CBO_quarterly!$B$1:$XT$1,0))</f>
        <v>7476.7</v>
      </c>
      <c r="CY24">
        <f>INDEX(CBO_quarterly!$B:$XT,MATCH(Calculations_forecast!CY$9,CBO_quarterly!$B:$B,0),MATCH(Calculations_forecast!$B24,CBO_quarterly!$B$1:$XT$1,0))</f>
        <v>7545.3</v>
      </c>
      <c r="CZ24">
        <f>INDEX(CBO_quarterly!$B:$XT,MATCH(Calculations_forecast!CZ$9,CBO_quarterly!$B:$B,0),MATCH(Calculations_forecast!$B24,CBO_quarterly!$B$1:$XT$1,0))</f>
        <v>7604.9</v>
      </c>
      <c r="DA24">
        <f>INDEX(CBO_quarterly!$B:$XT,MATCH(Calculations_forecast!DA$9,CBO_quarterly!$B:$B,0),MATCH(Calculations_forecast!$B24,CBO_quarterly!$B$1:$XT$1,0))</f>
        <v>7706.5</v>
      </c>
      <c r="DB24">
        <f>INDEX(CBO_quarterly!$B:$XT,MATCH(Calculations_forecast!DB$9,CBO_quarterly!$B:$B,0),MATCH(Calculations_forecast!$B24,CBO_quarterly!$B$1:$XT$1,0))</f>
        <v>7799.5</v>
      </c>
      <c r="DC24">
        <f>INDEX(CBO_quarterly!$B:$XT,MATCH(Calculations_forecast!DC$9,CBO_quarterly!$B:$B,0),MATCH(Calculations_forecast!$B24,CBO_quarterly!$B$1:$XT$1,0))</f>
        <v>7893.1</v>
      </c>
      <c r="DD24">
        <f>INDEX(CBO_quarterly!$B:$XT,MATCH(Calculations_forecast!DD$9,CBO_quarterly!$B:$B,0),MATCH(Calculations_forecast!$B24,CBO_quarterly!$B$1:$XT$1,0))</f>
        <v>8061.5</v>
      </c>
      <c r="DE24">
        <f>INDEX(CBO_quarterly!$B:$XT,MATCH(Calculations_forecast!DE$9,CBO_quarterly!$B:$B,0),MATCH(Calculations_forecast!$B24,CBO_quarterly!$B$1:$XT$1,0))</f>
        <v>8159</v>
      </c>
      <c r="DF24">
        <f>INDEX(CBO_quarterly!$B:$XT,MATCH(Calculations_forecast!DF$9,CBO_quarterly!$B:$B,0),MATCH(Calculations_forecast!$B24,CBO_quarterly!$B$1:$XT$1,0))</f>
        <v>8287.1</v>
      </c>
      <c r="DG24">
        <f>INDEX(CBO_quarterly!$B:$XT,MATCH(Calculations_forecast!DG$9,CBO_quarterly!$B:$B,0),MATCH(Calculations_forecast!$B24,CBO_quarterly!$B$1:$XT$1,0))</f>
        <v>8402.1</v>
      </c>
      <c r="DH24">
        <f>INDEX(CBO_quarterly!$B:$XT,MATCH(Calculations_forecast!DH$9,CBO_quarterly!$B:$B,0),MATCH(Calculations_forecast!$B24,CBO_quarterly!$B$1:$XT$1,0))</f>
        <v>8551.9</v>
      </c>
      <c r="DI24">
        <f>INDEX(CBO_quarterly!$B:$XT,MATCH(Calculations_forecast!DI$9,CBO_quarterly!$B:$B,0),MATCH(Calculations_forecast!$B24,CBO_quarterly!$B$1:$XT$1,0))</f>
        <v>8691.7999999999993</v>
      </c>
      <c r="DJ24">
        <f>INDEX(CBO_quarterly!$B:$XT,MATCH(Calculations_forecast!DJ$9,CBO_quarterly!$B:$B,0),MATCH(Calculations_forecast!$B24,CBO_quarterly!$B$1:$XT$1,0))</f>
        <v>8788.2999999999993</v>
      </c>
      <c r="DK24">
        <f>INDEX(CBO_quarterly!$B:$XT,MATCH(Calculations_forecast!DK$9,CBO_quarterly!$B:$B,0),MATCH(Calculations_forecast!$B24,CBO_quarterly!$B$1:$XT$1,0))</f>
        <v>8889.7000000000007</v>
      </c>
      <c r="DL24">
        <f>INDEX(CBO_quarterly!$B:$XT,MATCH(Calculations_forecast!DL$9,CBO_quarterly!$B:$B,0),MATCH(Calculations_forecast!$B24,CBO_quarterly!$B$1:$XT$1,0))</f>
        <v>8994.7000000000007</v>
      </c>
      <c r="DM24">
        <f>INDEX(CBO_quarterly!$B:$XT,MATCH(Calculations_forecast!DM$9,CBO_quarterly!$B:$B,0),MATCH(Calculations_forecast!$B24,CBO_quarterly!$B$1:$XT$1,0))</f>
        <v>9146.5</v>
      </c>
      <c r="DN24">
        <f>INDEX(CBO_quarterly!$B:$XT,MATCH(Calculations_forecast!DN$9,CBO_quarterly!$B:$B,0),MATCH(Calculations_forecast!$B24,CBO_quarterly!$B$1:$XT$1,0))</f>
        <v>9325.7000000000007</v>
      </c>
      <c r="DO24">
        <f>INDEX(CBO_quarterly!$B:$XT,MATCH(Calculations_forecast!DO$9,CBO_quarterly!$B:$B,0),MATCH(Calculations_forecast!$B24,CBO_quarterly!$B$1:$XT$1,0))</f>
        <v>9447.1</v>
      </c>
      <c r="DP24">
        <f>INDEX(CBO_quarterly!$B:$XT,MATCH(Calculations_forecast!DP$9,CBO_quarterly!$B:$B,0),MATCH(Calculations_forecast!$B24,CBO_quarterly!$B$1:$XT$1,0))</f>
        <v>9557</v>
      </c>
      <c r="DQ24">
        <f>INDEX(CBO_quarterly!$B:$XT,MATCH(Calculations_forecast!DQ$9,CBO_quarterly!$B:$B,0),MATCH(Calculations_forecast!$B24,CBO_quarterly!$B$1:$XT$1,0))</f>
        <v>9712.2999999999993</v>
      </c>
      <c r="DR24">
        <f>INDEX(CBO_quarterly!$B:$XT,MATCH(Calculations_forecast!DR$9,CBO_quarterly!$B:$B,0),MATCH(Calculations_forecast!$B24,CBO_quarterly!$B$1:$XT$1,0))</f>
        <v>9926.1</v>
      </c>
      <c r="DS24">
        <f>INDEX(CBO_quarterly!$B:$XT,MATCH(Calculations_forecast!DS$9,CBO_quarterly!$B:$B,0),MATCH(Calculations_forecast!$B24,CBO_quarterly!$B$1:$XT$1,0))</f>
        <v>10031</v>
      </c>
      <c r="DT24">
        <f>INDEX(CBO_quarterly!$B:$XT,MATCH(Calculations_forecast!DT$9,CBO_quarterly!$B:$B,0),MATCH(Calculations_forecast!$B24,CBO_quarterly!$B$1:$XT$1,0))</f>
        <v>10278.299999999999</v>
      </c>
      <c r="DU24">
        <f>INDEX(CBO_quarterly!$B:$XT,MATCH(Calculations_forecast!DU$9,CBO_quarterly!$B:$B,0),MATCH(Calculations_forecast!$B24,CBO_quarterly!$B$1:$XT$1,0))</f>
        <v>10357.4</v>
      </c>
      <c r="DV24">
        <f>INDEX(CBO_quarterly!$B:$XT,MATCH(Calculations_forecast!DV$9,CBO_quarterly!$B:$B,0),MATCH(Calculations_forecast!$B24,CBO_quarterly!$B$1:$XT$1,0))</f>
        <v>10472.299999999999</v>
      </c>
      <c r="DW24">
        <f>INDEX(CBO_quarterly!$B:$XT,MATCH(Calculations_forecast!DW$9,CBO_quarterly!$B:$B,0),MATCH(Calculations_forecast!$B24,CBO_quarterly!$B$1:$XT$1,0))</f>
        <v>10508.1</v>
      </c>
      <c r="DX24">
        <f>INDEX(CBO_quarterly!$B:$XT,MATCH(Calculations_forecast!DX$9,CBO_quarterly!$B:$B,0),MATCH(Calculations_forecast!$B24,CBO_quarterly!$B$1:$XT$1,0))</f>
        <v>10638.4</v>
      </c>
      <c r="DY24">
        <f>INDEX(CBO_quarterly!$B:$XT,MATCH(Calculations_forecast!DY$9,CBO_quarterly!$B:$B,0),MATCH(Calculations_forecast!$B24,CBO_quarterly!$B$1:$XT$1,0))</f>
        <v>10639.5</v>
      </c>
      <c r="DZ24">
        <f>INDEX(CBO_quarterly!$B:$XT,MATCH(Calculations_forecast!DZ$9,CBO_quarterly!$B:$B,0),MATCH(Calculations_forecast!$B24,CBO_quarterly!$B$1:$XT$1,0))</f>
        <v>10701.3</v>
      </c>
      <c r="EA24">
        <f>INDEX(CBO_quarterly!$B:$XT,MATCH(Calculations_forecast!EA$9,CBO_quarterly!$B:$B,0),MATCH(Calculations_forecast!$B24,CBO_quarterly!$B$1:$XT$1,0))</f>
        <v>10834.4</v>
      </c>
      <c r="EB24">
        <f>INDEX(CBO_quarterly!$B:$XT,MATCH(Calculations_forecast!EB$9,CBO_quarterly!$B:$B,0),MATCH(Calculations_forecast!$B24,CBO_quarterly!$B$1:$XT$1,0))</f>
        <v>10934.8</v>
      </c>
      <c r="EC24">
        <f>INDEX(CBO_quarterly!$B:$XT,MATCH(Calculations_forecast!EC$9,CBO_quarterly!$B:$B,0),MATCH(Calculations_forecast!$B24,CBO_quarterly!$B$1:$XT$1,0))</f>
        <v>11037.1</v>
      </c>
      <c r="ED24">
        <f>INDEX(CBO_quarterly!$B:$XT,MATCH(Calculations_forecast!ED$9,CBO_quarterly!$B:$B,0),MATCH(Calculations_forecast!$B24,CBO_quarterly!$B$1:$XT$1,0))</f>
        <v>11103.8</v>
      </c>
      <c r="EE24">
        <f>INDEX(CBO_quarterly!$B:$XT,MATCH(Calculations_forecast!EE$9,CBO_quarterly!$B:$B,0),MATCH(Calculations_forecast!$B24,CBO_quarterly!$B$1:$XT$1,0))</f>
        <v>11230.1</v>
      </c>
      <c r="EF24">
        <f>INDEX(CBO_quarterly!$B:$XT,MATCH(Calculations_forecast!EF$9,CBO_quarterly!$B:$B,0),MATCH(Calculations_forecast!$B24,CBO_quarterly!$B$1:$XT$1,0))</f>
        <v>11370.7</v>
      </c>
      <c r="EG24">
        <f>INDEX(CBO_quarterly!$B:$XT,MATCH(Calculations_forecast!EG$9,CBO_quarterly!$B:$B,0),MATCH(Calculations_forecast!$B24,CBO_quarterly!$B$1:$XT$1,0))</f>
        <v>11625.1</v>
      </c>
      <c r="EH24">
        <f>INDEX(CBO_quarterly!$B:$XT,MATCH(Calculations_forecast!EH$9,CBO_quarterly!$B:$B,0),MATCH(Calculations_forecast!$B24,CBO_quarterly!$B$1:$XT$1,0))</f>
        <v>11816.8</v>
      </c>
      <c r="EI24">
        <f>INDEX(CBO_quarterly!$B:$XT,MATCH(Calculations_forecast!EI$9,CBO_quarterly!$B:$B,0),MATCH(Calculations_forecast!$B24,CBO_quarterly!$B$1:$XT$1,0))</f>
        <v>11988.4</v>
      </c>
      <c r="EJ24">
        <f>INDEX(CBO_quarterly!$B:$XT,MATCH(Calculations_forecast!EJ$9,CBO_quarterly!$B:$B,0),MATCH(Calculations_forecast!$B24,CBO_quarterly!$B$1:$XT$1,0))</f>
        <v>12181.4</v>
      </c>
      <c r="EK24">
        <f>INDEX(CBO_quarterly!$B:$XT,MATCH(Calculations_forecast!EK$9,CBO_quarterly!$B:$B,0),MATCH(Calculations_forecast!$B24,CBO_quarterly!$B$1:$XT$1,0))</f>
        <v>12367.7</v>
      </c>
      <c r="EL24">
        <f>INDEX(CBO_quarterly!$B:$XT,MATCH(Calculations_forecast!EL$9,CBO_quarterly!$B:$B,0),MATCH(Calculations_forecast!$B24,CBO_quarterly!$B$1:$XT$1,0))</f>
        <v>12562.2</v>
      </c>
      <c r="EM24">
        <f>INDEX(CBO_quarterly!$B:$XT,MATCH(Calculations_forecast!EM$9,CBO_quarterly!$B:$B,0),MATCH(Calculations_forecast!$B24,CBO_quarterly!$B$1:$XT$1,0))</f>
        <v>12813.7</v>
      </c>
      <c r="EN24">
        <f>INDEX(CBO_quarterly!$B:$XT,MATCH(Calculations_forecast!EN$9,CBO_quarterly!$B:$B,0),MATCH(Calculations_forecast!$B24,CBO_quarterly!$B$1:$XT$1,0))</f>
        <v>12974.1</v>
      </c>
      <c r="EO24">
        <f>INDEX(CBO_quarterly!$B:$XT,MATCH(Calculations_forecast!EO$9,CBO_quarterly!$B:$B,0),MATCH(Calculations_forecast!$B24,CBO_quarterly!$B$1:$XT$1,0))</f>
        <v>13205.4</v>
      </c>
      <c r="EP24">
        <f>INDEX(CBO_quarterly!$B:$XT,MATCH(Calculations_forecast!EP$9,CBO_quarterly!$B:$B,0),MATCH(Calculations_forecast!$B24,CBO_quarterly!$B$1:$XT$1,0))</f>
        <v>13381.6</v>
      </c>
      <c r="EQ24">
        <f>INDEX(CBO_quarterly!$B:$XT,MATCH(Calculations_forecast!EQ$9,CBO_quarterly!$B:$B,0),MATCH(Calculations_forecast!$B24,CBO_quarterly!$B$1:$XT$1,0))</f>
        <v>13648.9</v>
      </c>
      <c r="ER24">
        <f>INDEX(CBO_quarterly!$B:$XT,MATCH(Calculations_forecast!ER$9,CBO_quarterly!$B:$B,0),MATCH(Calculations_forecast!$B24,CBO_quarterly!$B$1:$XT$1,0))</f>
        <v>13799.8</v>
      </c>
      <c r="ES24">
        <f>INDEX(CBO_quarterly!$B:$XT,MATCH(Calculations_forecast!ES$9,CBO_quarterly!$B:$B,0),MATCH(Calculations_forecast!$B24,CBO_quarterly!$B$1:$XT$1,0))</f>
        <v>13908.5</v>
      </c>
      <c r="ET24">
        <f>INDEX(CBO_quarterly!$B:$XT,MATCH(Calculations_forecast!ET$9,CBO_quarterly!$B:$B,0),MATCH(Calculations_forecast!$B24,CBO_quarterly!$B$1:$XT$1,0))</f>
        <v>14066.4</v>
      </c>
      <c r="EU24">
        <f>INDEX(CBO_quarterly!$B:$XT,MATCH(Calculations_forecast!EU$9,CBO_quarterly!$B:$B,0),MATCH(Calculations_forecast!$B24,CBO_quarterly!$B$1:$XT$1,0))</f>
        <v>14233.2</v>
      </c>
      <c r="EV24">
        <f>INDEX(CBO_quarterly!$B:$XT,MATCH(Calculations_forecast!EV$9,CBO_quarterly!$B:$B,0),MATCH(Calculations_forecast!$B24,CBO_quarterly!$B$1:$XT$1,0))</f>
        <v>14422.3</v>
      </c>
      <c r="EW24">
        <f>INDEX(CBO_quarterly!$B:$XT,MATCH(Calculations_forecast!EW$9,CBO_quarterly!$B:$B,0),MATCH(Calculations_forecast!$B24,CBO_quarterly!$B$1:$XT$1,0))</f>
        <v>14569.7</v>
      </c>
      <c r="EX24">
        <f>INDEX(CBO_quarterly!$B:$XT,MATCH(Calculations_forecast!EX$9,CBO_quarterly!$B:$B,0),MATCH(Calculations_forecast!$B24,CBO_quarterly!$B$1:$XT$1,0))</f>
        <v>14685.3</v>
      </c>
      <c r="EY24">
        <f>INDEX(CBO_quarterly!$B:$XT,MATCH(Calculations_forecast!EY$9,CBO_quarterly!$B:$B,0),MATCH(Calculations_forecast!$B24,CBO_quarterly!$B$1:$XT$1,0))</f>
        <v>14668.4</v>
      </c>
      <c r="EZ24">
        <f>INDEX(CBO_quarterly!$B:$XT,MATCH(Calculations_forecast!EZ$9,CBO_quarterly!$B:$B,0),MATCH(Calculations_forecast!$B24,CBO_quarterly!$B$1:$XT$1,0))</f>
        <v>14813</v>
      </c>
      <c r="FA24">
        <f>INDEX(CBO_quarterly!$B:$XT,MATCH(Calculations_forecast!FA$9,CBO_quarterly!$B:$B,0),MATCH(Calculations_forecast!$B24,CBO_quarterly!$B$1:$XT$1,0))</f>
        <v>14843</v>
      </c>
      <c r="FB24">
        <f>INDEX(CBO_quarterly!$B:$XT,MATCH(Calculations_forecast!FB$9,CBO_quarterly!$B:$B,0),MATCH(Calculations_forecast!$B24,CBO_quarterly!$B$1:$XT$1,0))</f>
        <v>14549.9</v>
      </c>
      <c r="FC24">
        <f>INDEX(CBO_quarterly!$B:$XT,MATCH(Calculations_forecast!FC$9,CBO_quarterly!$B:$B,0),MATCH(Calculations_forecast!$B24,CBO_quarterly!$B$1:$XT$1,0))</f>
        <v>14383.9</v>
      </c>
      <c r="FD24">
        <f>INDEX(CBO_quarterly!$B:$XT,MATCH(Calculations_forecast!FD$9,CBO_quarterly!$B:$B,0),MATCH(Calculations_forecast!$B24,CBO_quarterly!$B$1:$XT$1,0))</f>
        <v>14340.4</v>
      </c>
      <c r="FE24">
        <f>INDEX(CBO_quarterly!$B:$XT,MATCH(Calculations_forecast!FE$9,CBO_quarterly!$B:$B,0),MATCH(Calculations_forecast!$B24,CBO_quarterly!$B$1:$XT$1,0))</f>
        <v>14384.1</v>
      </c>
      <c r="FF24">
        <f>INDEX(CBO_quarterly!$B:$XT,MATCH(Calculations_forecast!FF$9,CBO_quarterly!$B:$B,0),MATCH(Calculations_forecast!$B24,CBO_quarterly!$B$1:$XT$1,0))</f>
        <v>14566.5</v>
      </c>
      <c r="FG24">
        <f>INDEX(CBO_quarterly!$B:$XT,MATCH(Calculations_forecast!FG$9,CBO_quarterly!$B:$B,0),MATCH(Calculations_forecast!$B24,CBO_quarterly!$B$1:$XT$1,0))</f>
        <v>14681.1</v>
      </c>
      <c r="FH24">
        <f>INDEX(CBO_quarterly!$B:$XT,MATCH(Calculations_forecast!FH$9,CBO_quarterly!$B:$B,0),MATCH(Calculations_forecast!$B24,CBO_quarterly!$B$1:$XT$1,0))</f>
        <v>14888.6</v>
      </c>
      <c r="FI24">
        <f>INDEX(CBO_quarterly!$B:$XT,MATCH(Calculations_forecast!FI$9,CBO_quarterly!$B:$B,0),MATCH(Calculations_forecast!$B24,CBO_quarterly!$B$1:$XT$1,0))</f>
        <v>15057.7</v>
      </c>
      <c r="FJ24">
        <f>INDEX(CBO_quarterly!$B:$XT,MATCH(Calculations_forecast!FJ$9,CBO_quarterly!$B:$B,0),MATCH(Calculations_forecast!$B24,CBO_quarterly!$B$1:$XT$1,0))</f>
        <v>15230.2</v>
      </c>
      <c r="FK24">
        <f>INDEX(CBO_quarterly!$B:$XT,MATCH(Calculations_forecast!FK$9,CBO_quarterly!$B:$B,0),MATCH(Calculations_forecast!$B24,CBO_quarterly!$B$1:$XT$1,0))</f>
        <v>15238.4</v>
      </c>
      <c r="FL24">
        <f>INDEX(CBO_quarterly!$B:$XT,MATCH(Calculations_forecast!FL$9,CBO_quarterly!$B:$B,0),MATCH(Calculations_forecast!$B24,CBO_quarterly!$B$1:$XT$1,0))</f>
        <v>15460.9</v>
      </c>
      <c r="FM24">
        <f>INDEX(CBO_quarterly!$B:$XT,MATCH(Calculations_forecast!FM$9,CBO_quarterly!$B:$B,0),MATCH(Calculations_forecast!$B24,CBO_quarterly!$B$1:$XT$1,0))</f>
        <v>15587.1</v>
      </c>
      <c r="FN24">
        <f>INDEX(CBO_quarterly!$B:$XT,MATCH(Calculations_forecast!FN$9,CBO_quarterly!$B:$B,0),MATCH(Calculations_forecast!$B24,CBO_quarterly!$B$1:$XT$1,0))</f>
        <v>15785.3</v>
      </c>
      <c r="FO24">
        <f>INDEX(CBO_quarterly!$B:$XT,MATCH(Calculations_forecast!FO$9,CBO_quarterly!$B:$B,0),MATCH(Calculations_forecast!$B24,CBO_quarterly!$B$1:$XT$1,0))</f>
        <v>15973.9</v>
      </c>
      <c r="FP24">
        <f>INDEX(CBO_quarterly!$B:$XT,MATCH(Calculations_forecast!FP$9,CBO_quarterly!$B:$B,0),MATCH(Calculations_forecast!$B24,CBO_quarterly!$B$1:$XT$1,0))</f>
        <v>16121.9</v>
      </c>
      <c r="FQ24">
        <f>INDEX(CBO_quarterly!$B:$XT,MATCH(Calculations_forecast!FQ$9,CBO_quarterly!$B:$B,0),MATCH(Calculations_forecast!$B24,CBO_quarterly!$B$1:$XT$1,0))</f>
        <v>16227.9</v>
      </c>
      <c r="FR24">
        <f>INDEX(CBO_quarterly!$B:$XT,MATCH(Calculations_forecast!FR$9,CBO_quarterly!$B:$B,0),MATCH(Calculations_forecast!$B24,CBO_quarterly!$B$1:$XT$1,0))</f>
        <v>16297.3</v>
      </c>
      <c r="FS24">
        <f>INDEX(CBO_quarterly!$B:$XT,MATCH(Calculations_forecast!FS$9,CBO_quarterly!$B:$B,0),MATCH(Calculations_forecast!$B24,CBO_quarterly!$B$1:$XT$1,0))</f>
        <v>16475.400000000001</v>
      </c>
      <c r="FT24">
        <f>INDEX(CBO_quarterly!$B:$XT,MATCH(Calculations_forecast!FT$9,CBO_quarterly!$B:$B,0),MATCH(Calculations_forecast!$B24,CBO_quarterly!$B$1:$XT$1,0))</f>
        <v>16541.400000000001</v>
      </c>
      <c r="FU24">
        <f>INDEX(CBO_quarterly!$B:$XT,MATCH(Calculations_forecast!FU$9,CBO_quarterly!$B:$B,0),MATCH(Calculations_forecast!$B24,CBO_quarterly!$B$1:$XT$1,0))</f>
        <v>16749.3</v>
      </c>
      <c r="FV24">
        <f>INDEX(CBO_quarterly!$B:$XT,MATCH(Calculations_forecast!FV$9,CBO_quarterly!$B:$B,0),MATCH(Calculations_forecast!$B24,CBO_quarterly!$B$1:$XT$1,0))</f>
        <v>16999.900000000001</v>
      </c>
      <c r="FW24">
        <f>INDEX(CBO_quarterly!$B:$XT,MATCH(Calculations_forecast!FW$9,CBO_quarterly!$B:$B,0),MATCH(Calculations_forecast!$B24,CBO_quarterly!$B$1:$XT$1,0))</f>
        <v>16984.3</v>
      </c>
      <c r="FX24">
        <f>INDEX(CBO_quarterly!$B:$XT,MATCH(Calculations_forecast!FX$9,CBO_quarterly!$B:$B,0),MATCH(Calculations_forecast!$B24,CBO_quarterly!$B$1:$XT$1,0))</f>
        <v>17270</v>
      </c>
      <c r="FY24">
        <f>INDEX(CBO_quarterly!$B:$XT,MATCH(Calculations_forecast!FY$9,CBO_quarterly!$B:$B,0),MATCH(Calculations_forecast!$B24,CBO_quarterly!$B$1:$XT$1,0))</f>
        <v>17522.099999999999</v>
      </c>
      <c r="FZ24">
        <f>INDEX(CBO_quarterly!$B:$XT,MATCH(Calculations_forecast!FZ$9,CBO_quarterly!$B:$B,0),MATCH(Calculations_forecast!$B24,CBO_quarterly!$B$1:$XT$1,0))</f>
        <v>17615.900000000001</v>
      </c>
      <c r="GA24">
        <f>INDEX(CBO_quarterly!$B:$XT,MATCH(Calculations_forecast!GA$9,CBO_quarterly!$B:$B,0),MATCH(Calculations_forecast!$B24,CBO_quarterly!$B$1:$XT$1,0))</f>
        <v>17783.599999999999</v>
      </c>
      <c r="GB24">
        <f>INDEX(CBO_quarterly!$B:$XT,MATCH(Calculations_forecast!GB$9,CBO_quarterly!$B:$B,0),MATCH(Calculations_forecast!$B24,CBO_quarterly!$B$1:$XT$1,0))</f>
        <v>17998.3</v>
      </c>
      <c r="GC24">
        <f>INDEX(CBO_quarterly!$B:$XT,MATCH(Calculations_forecast!GC$9,CBO_quarterly!$B:$B,0),MATCH(Calculations_forecast!$B24,CBO_quarterly!$B$1:$XT$1,0))</f>
        <v>18141.900000000001</v>
      </c>
      <c r="GD24">
        <f>INDEX(CBO_quarterly!$B:$XT,MATCH(Calculations_forecast!GD$9,CBO_quarterly!$B:$B,0),MATCH(Calculations_forecast!$B24,CBO_quarterly!$B$1:$XT$1,0))</f>
        <v>18222.8</v>
      </c>
      <c r="GE24">
        <f>INDEX(CBO_quarterly!$B:$XT,MATCH(Calculations_forecast!GE$9,CBO_quarterly!$B:$B,0),MATCH(Calculations_forecast!$B24,CBO_quarterly!$B$1:$XT$1,0))</f>
        <v>18325.2</v>
      </c>
      <c r="GF24">
        <f>INDEX(CBO_quarterly!$B:$XT,MATCH(Calculations_forecast!GF$9,CBO_quarterly!$B:$B,0),MATCH(Calculations_forecast!$B24,CBO_quarterly!$B$1:$XT$1,0))</f>
        <v>18538</v>
      </c>
      <c r="GG24">
        <f>INDEX(CBO_quarterly!$B:$XT,MATCH(Calculations_forecast!GG$9,CBO_quarterly!$B:$B,0),MATCH(Calculations_forecast!$B24,CBO_quarterly!$B$1:$XT$1,0))</f>
        <v>18729.099999999999</v>
      </c>
      <c r="GH24">
        <f>INDEX(CBO_quarterly!$B:$XT,MATCH(Calculations_forecast!GH$9,CBO_quarterly!$B:$B,0),MATCH(Calculations_forecast!$B24,CBO_quarterly!$B$1:$XT$1,0))</f>
        <v>18905.5</v>
      </c>
      <c r="GI24">
        <f>INDEX(CBO_quarterly!$B:$XT,MATCH(Calculations_forecast!GI$9,CBO_quarterly!$B:$B,0),MATCH(Calculations_forecast!$B24,CBO_quarterly!$B$1:$XT$1,0))</f>
        <v>19057.7</v>
      </c>
      <c r="GJ24">
        <f>INDEX(CBO_quarterly!$B:$XT,MATCH(Calculations_forecast!GJ$9,CBO_quarterly!$B:$B,0),MATCH(Calculations_forecast!$B24,CBO_quarterly!$B$1:$XT$1,0))</f>
        <v>19250</v>
      </c>
      <c r="GK24">
        <f>INDEX(CBO_quarterly!$B:$XT,MATCH(Calculations_forecast!GK$9,CBO_quarterly!$B:$B,0),MATCH(Calculations_forecast!$B24,CBO_quarterly!$B$1:$XT$1,0))</f>
        <v>19500.599999999999</v>
      </c>
      <c r="GL24">
        <f>INDEX(CBO_quarterly!$B:$XT,MATCH(Calculations_forecast!GL$9,CBO_quarterly!$B:$B,0),MATCH(Calculations_forecast!$B24,CBO_quarterly!$B$1:$XT$1,0))</f>
        <v>19738.900000000001</v>
      </c>
      <c r="GM24">
        <f>INDEX(CBO_quarterly!$B:$XT,MATCH(Calculations_forecast!GM$9,CBO_quarterly!$B:$B,0),MATCH(Calculations_forecast!$B24,CBO_quarterly!$B$1:$XT$1,0))</f>
        <v>19986.599999999999</v>
      </c>
      <c r="GN24">
        <f>INDEX(CBO_quarterly!$B:$XT,MATCH(Calculations_forecast!GN$9,CBO_quarterly!$B:$B,0),MATCH(Calculations_forecast!$B24,CBO_quarterly!$B$1:$XT$1,0))</f>
        <v>20202.5</v>
      </c>
      <c r="GO24">
        <f>INDEX(CBO_quarterly!$B:$XT,MATCH(Calculations_forecast!GO$9,CBO_quarterly!$B:$B,0),MATCH(Calculations_forecast!$B24,CBO_quarterly!$B$1:$XT$1,0))</f>
        <v>20484.5</v>
      </c>
      <c r="GP24">
        <f>INDEX(CBO_quarterly!$B:$XT,MATCH(Calculations_forecast!GP$9,CBO_quarterly!$B:$B,0),MATCH(Calculations_forecast!$B24,CBO_quarterly!$B$1:$XT$1,0))</f>
        <v>20772.7</v>
      </c>
      <c r="GQ24">
        <f>INDEX(CBO_quarterly!$B:$XT,MATCH(Calculations_forecast!GQ$9,CBO_quarterly!$B:$B,0),MATCH(Calculations_forecast!$B24,CBO_quarterly!$B$1:$XT$1,0))</f>
        <v>21024.6</v>
      </c>
      <c r="GR24">
        <f>INDEX(CBO_quarterly!$B:$XT,MATCH(Calculations_forecast!GR$9,CBO_quarterly!$B:$B,0),MATCH(Calculations_forecast!$B24,CBO_quarterly!$B$1:$XT$1,0))</f>
        <v>21259.599999999999</v>
      </c>
      <c r="GS24">
        <f>INDEX(CBO_quarterly!$B:$XT,MATCH(Calculations_forecast!GS$9,CBO_quarterly!$B:$B,0),MATCH(Calculations_forecast!$B24,CBO_quarterly!$B$1:$XT$1,0))</f>
        <v>21486</v>
      </c>
      <c r="GT24">
        <f>INDEX(CBO_quarterly!$B:$XT,MATCH(Calculations_forecast!GT$9,CBO_quarterly!$B:$B,0),MATCH(Calculations_forecast!$B24,CBO_quarterly!$B$1:$XT$1,0))</f>
        <v>21705.1</v>
      </c>
      <c r="GU24">
        <f>INDEX(CBO_quarterly!$B:$XT,MATCH(Calculations_forecast!GU$9,CBO_quarterly!$B:$B,0),MATCH(Calculations_forecast!$B24,CBO_quarterly!$B$1:$XT$1,0))</f>
        <v>21933.200000000001</v>
      </c>
      <c r="GV24">
        <f>INDEX(CBO_quarterly!$B:$XT,MATCH(Calculations_forecast!GV$9,CBO_quarterly!$B:$B,0),MATCH(Calculations_forecast!$B24,CBO_quarterly!$B$1:$XT$1,0))</f>
        <v>22144.400000000001</v>
      </c>
      <c r="GW24" s="81">
        <f>INDEX(CBO_quarterly!$B:$XT,MATCH(Calculations_forecast!GW$9,CBO_quarterly!$B:$B,0),MATCH(Calculations_forecast!$B24,CBO_quarterly!$B$1:$XT$1,0))</f>
        <v>22352.6</v>
      </c>
      <c r="GX24" s="81">
        <f>INDEX(CBO_quarterly!$B:$XT,MATCH(Calculations_forecast!GX$9,CBO_quarterly!$B:$B,0),MATCH(Calculations_forecast!$B24,CBO_quarterly!$B$1:$XT$1,0))</f>
        <v>22558.5</v>
      </c>
      <c r="GY24" s="81">
        <f>INDEX(CBO_quarterly!$B:$XT,MATCH(Calculations_forecast!GY$9,CBO_quarterly!$B:$B,0),MATCH(Calculations_forecast!$B24,CBO_quarterly!$B$1:$XT$1,0))</f>
        <v>22774.799999999999</v>
      </c>
      <c r="GZ24" s="81">
        <f>INDEX(CBO_quarterly!$B:$XT,MATCH(Calculations_forecast!GZ$9,CBO_quarterly!$B:$B,0),MATCH(Calculations_forecast!$B24,CBO_quarterly!$B$1:$XT$1,0))</f>
        <v>22976.6</v>
      </c>
      <c r="HA24" s="81">
        <f>INDEX(CBO_quarterly!$B:$XT,MATCH(Calculations_forecast!HA$9,CBO_quarterly!$B:$B,0),MATCH(Calculations_forecast!$B24,CBO_quarterly!$B$1:$XT$1,0))</f>
        <v>23178.6</v>
      </c>
      <c r="HB24" s="81">
        <f>INDEX(CBO_quarterly!$B:$XT,MATCH(Calculations_forecast!HB$9,CBO_quarterly!$B:$B,0),MATCH(Calculations_forecast!$B24,CBO_quarterly!$B$1:$XT$1,0))</f>
        <v>23384.400000000001</v>
      </c>
      <c r="HC24" s="81">
        <f>INDEX(CBO_quarterly!$B:$XT,MATCH(Calculations_forecast!HC$9,CBO_quarterly!$B:$B,0),MATCH(Calculations_forecast!$B24,CBO_quarterly!$B$1:$XT$1,0))</f>
        <v>23608.7</v>
      </c>
      <c r="HD24" s="81">
        <f>INDEX(CBO_quarterly!$B:$XT,MATCH(Calculations_forecast!HD$9,CBO_quarterly!$B:$B,0),MATCH(Calculations_forecast!$B24,CBO_quarterly!$B$1:$XT$1,0))</f>
        <v>23825.4</v>
      </c>
      <c r="HE24" s="81">
        <f>INDEX(CBO_quarterly!$B:$XT,MATCH(Calculations_forecast!HE$9,CBO_quarterly!$B:$B,0),MATCH(Calculations_forecast!$B24,CBO_quarterly!$B$1:$XT$1,0))</f>
        <v>24045</v>
      </c>
      <c r="HF24" s="81">
        <f>INDEX(CBO_quarterly!$B:$XT,MATCH(Calculations_forecast!HF$9,CBO_quarterly!$B:$B,0),MATCH(Calculations_forecast!$B24,CBO_quarterly!$B$1:$XT$1,0))</f>
        <v>24269.9</v>
      </c>
      <c r="HG24" s="81">
        <f>INDEX(CBO_quarterly!$B:$XT,MATCH(Calculations_forecast!HG$9,CBO_quarterly!$B:$B,0),MATCH(Calculations_forecast!$B24,CBO_quarterly!$B$1:$XT$1,0))</f>
        <v>24506.3</v>
      </c>
      <c r="HH24" s="81">
        <f>INDEX(CBO_quarterly!$B:$XT,MATCH(Calculations_forecast!HH$9,CBO_quarterly!$B:$B,0),MATCH(Calculations_forecast!$B24,CBO_quarterly!$B$1:$XT$1,0))</f>
        <v>24735.5</v>
      </c>
      <c r="HI24" s="81">
        <f>INDEX(CBO_quarterly!$B:$XT,MATCH(Calculations_forecast!HI$9,CBO_quarterly!$B:$B,0),MATCH(Calculations_forecast!$B24,CBO_quarterly!$B$1:$XT$1,0))</f>
        <v>24973.5</v>
      </c>
      <c r="HJ24" s="81">
        <f>INDEX(CBO_quarterly!$B:$XT,MATCH(Calculations_forecast!HJ$9,CBO_quarterly!$B:$B,0),MATCH(Calculations_forecast!$B24,CBO_quarterly!$B$1:$XT$1,0))</f>
        <v>25211.7</v>
      </c>
      <c r="HK24" s="81">
        <f>INDEX(CBO_quarterly!$B:$XT,MATCH(Calculations_forecast!HK$9,CBO_quarterly!$B:$B,0),MATCH(Calculations_forecast!$B24,CBO_quarterly!$B$1:$XT$1,0))</f>
        <v>25462.9</v>
      </c>
      <c r="HL24" s="81">
        <f>INDEX(CBO_quarterly!$B:$XT,MATCH(Calculations_forecast!HL$9,CBO_quarterly!$B:$B,0),MATCH(Calculations_forecast!$B24,CBO_quarterly!$B$1:$XT$1,0))</f>
        <v>25704.7</v>
      </c>
      <c r="HM24" s="81">
        <f>INDEX(CBO_quarterly!$B:$XT,MATCH(Calculations_forecast!HM$9,CBO_quarterly!$B:$B,0),MATCH(Calculations_forecast!$B24,CBO_quarterly!$B$1:$XT$1,0))</f>
        <v>25954</v>
      </c>
      <c r="HN24" s="81">
        <f>INDEX(CBO_quarterly!$B:$XT,MATCH(Calculations_forecast!HN$9,CBO_quarterly!$B:$B,0),MATCH(Calculations_forecast!$B24,CBO_quarterly!$B$1:$XT$1,0))</f>
        <v>26207.1</v>
      </c>
      <c r="HO24" s="81">
        <f>INDEX(CBO_quarterly!$B:$XT,MATCH(Calculations_forecast!HO$9,CBO_quarterly!$B:$B,0),MATCH(Calculations_forecast!$B24,CBO_quarterly!$B$1:$XT$1,0))</f>
        <v>26472.799999999999</v>
      </c>
      <c r="HP24" s="81">
        <f>INDEX(CBO_quarterly!$B:$XT,MATCH(Calculations_forecast!HP$9,CBO_quarterly!$B:$B,0),MATCH(Calculations_forecast!$B24,CBO_quarterly!$B$1:$XT$1,0))</f>
        <v>26726.799999999999</v>
      </c>
      <c r="HQ24" s="81">
        <f>INDEX(CBO_quarterly!$B:$XT,MATCH(Calculations_forecast!HQ$9,CBO_quarterly!$B:$B,0),MATCH(Calculations_forecast!$B24,CBO_quarterly!$B$1:$XT$1,0))</f>
        <v>26975</v>
      </c>
      <c r="HR24" s="81">
        <f>INDEX(CBO_quarterly!$B:$XT,MATCH(Calculations_forecast!HR$9,CBO_quarterly!$B:$B,0),MATCH(Calculations_forecast!$B24,CBO_quarterly!$B$1:$XT$1,0))</f>
        <v>27222.5</v>
      </c>
      <c r="HS24" s="81">
        <f>INDEX(CBO_quarterly!$B:$XT,MATCH(Calculations_forecast!HS$9,CBO_quarterly!$B:$B,0),MATCH(Calculations_forecast!$B24,CBO_quarterly!$B$1:$XT$1,0))</f>
        <v>27483.4</v>
      </c>
      <c r="HT24" s="81">
        <f>INDEX(CBO_quarterly!$B:$XT,MATCH(Calculations_forecast!HT$9,CBO_quarterly!$B:$B,0),MATCH(Calculations_forecast!$B24,CBO_quarterly!$B$1:$XT$1,0))</f>
        <v>27734.9</v>
      </c>
      <c r="HU24" s="81">
        <f>INDEX(CBO_quarterly!$B:$XT,MATCH(Calculations_forecast!HU$9,CBO_quarterly!$B:$B,0),MATCH(Calculations_forecast!$B24,CBO_quarterly!$B$1:$XT$1,0))</f>
        <v>27991.7</v>
      </c>
      <c r="HV24" s="81">
        <f>INDEX(CBO_quarterly!$B:$XT,MATCH(Calculations_forecast!HV$9,CBO_quarterly!$B:$B,0),MATCH(Calculations_forecast!$B24,CBO_quarterly!$B$1:$XT$1,0))</f>
        <v>28255.9</v>
      </c>
      <c r="HW24" s="81">
        <f>INDEX(CBO_quarterly!$B:$XT,MATCH(Calculations_forecast!HW$9,CBO_quarterly!$B:$B,0),MATCH(Calculations_forecast!$B24,CBO_quarterly!$B$1:$XT$1,0))</f>
        <v>28539.7</v>
      </c>
      <c r="HX24" s="81">
        <f>INDEX(CBO_quarterly!$B:$XT,MATCH(Calculations_forecast!HX$9,CBO_quarterly!$B:$B,0),MATCH(Calculations_forecast!$B24,CBO_quarterly!$B$1:$XT$1,0))</f>
        <v>28817.1</v>
      </c>
      <c r="HY24" s="81">
        <f>INDEX(CBO_quarterly!$B:$XT,MATCH(Calculations_forecast!HY$9,CBO_quarterly!$B:$B,0),MATCH(Calculations_forecast!$B24,CBO_quarterly!$B$1:$XT$1,0))</f>
        <v>29096.3</v>
      </c>
      <c r="HZ24" s="81">
        <f>INDEX(CBO_quarterly!$B:$XT,MATCH(Calculations_forecast!HZ$9,CBO_quarterly!$B:$B,0),MATCH(Calculations_forecast!$B24,CBO_quarterly!$B$1:$XT$1,0))</f>
        <v>29375.4</v>
      </c>
      <c r="IA24" s="81">
        <f>INDEX(CBO_quarterly!$B:$XT,MATCH(Calculations_forecast!IA$9,CBO_quarterly!$B:$B,0),MATCH(Calculations_forecast!$B24,CBO_quarterly!$B$1:$XT$1,0))</f>
        <v>29664.799999999999</v>
      </c>
      <c r="IB24" s="81">
        <f>INDEX(CBO_quarterly!$B:$XT,MATCH(Calculations_forecast!IB$9,CBO_quarterly!$B:$B,0),MATCH(Calculations_forecast!$B24,CBO_quarterly!$B$1:$XT$1,0))</f>
        <v>29944.5</v>
      </c>
      <c r="IC24" s="81">
        <f>INDEX(CBO_quarterly!$B:$XT,MATCH(Calculations_forecast!IC$9,CBO_quarterly!$B:$B,0),MATCH(Calculations_forecast!$B24,CBO_quarterly!$B$1:$XT$1,0))</f>
        <v>30227.1</v>
      </c>
      <c r="ID24" s="81">
        <f>INDEX(CBO_quarterly!$B:$XT,MATCH(Calculations_forecast!ID$9,CBO_quarterly!$B:$B,0),MATCH(Calculations_forecast!$B24,CBO_quarterly!$B$1:$XT$1,0))</f>
        <v>30512.6</v>
      </c>
    </row>
    <row r="25" spans="1:238">
      <c r="A25" s="7" t="s">
        <v>184</v>
      </c>
      <c r="B25" t="s">
        <v>162</v>
      </c>
      <c r="C25" t="e">
        <f>INDEX(CBO_quarterly!$B:$XT,MATCH(Calculations_forecast!C$9,CBO_quarterly!$B:$B,0),MATCH(Calculations_forecast!$B25,CBO_quarterly!$B$1:$XT$1,0))</f>
        <v>#N/A</v>
      </c>
      <c r="D25" t="e">
        <f>INDEX(CBO_quarterly!$B:$XT,MATCH(Calculations_forecast!D$9,CBO_quarterly!$B:$B,0),MATCH(Calculations_forecast!$B25,CBO_quarterly!$B$1:$XT$1,0))</f>
        <v>#N/A</v>
      </c>
      <c r="E25" t="e">
        <f>INDEX(CBO_quarterly!$B:$XT,MATCH(Calculations_forecast!E$9,CBO_quarterly!$B:$B,0),MATCH(Calculations_forecast!$B25,CBO_quarterly!$B$1:$XT$1,0))</f>
        <v>#N/A</v>
      </c>
      <c r="F25" t="e">
        <f>INDEX(CBO_quarterly!$B:$XT,MATCH(Calculations_forecast!F$9,CBO_quarterly!$B:$B,0),MATCH(Calculations_forecast!$B25,CBO_quarterly!$B$1:$XT$1,0))</f>
        <v>#N/A</v>
      </c>
      <c r="G25" t="e">
        <f>INDEX(CBO_quarterly!$B:$XT,MATCH(Calculations_forecast!G$9,CBO_quarterly!$B:$B,0),MATCH(Calculations_forecast!$B25,CBO_quarterly!$B$1:$XT$1,0))</f>
        <v>#N/A</v>
      </c>
      <c r="H25" t="e">
        <f>INDEX(CBO_quarterly!$B:$XT,MATCH(Calculations_forecast!H$9,CBO_quarterly!$B:$B,0),MATCH(Calculations_forecast!$B25,CBO_quarterly!$B$1:$XT$1,0))</f>
        <v>#N/A</v>
      </c>
      <c r="I25" t="e">
        <f>INDEX(CBO_quarterly!$B:$XT,MATCH(Calculations_forecast!I$9,CBO_quarterly!$B:$B,0),MATCH(Calculations_forecast!$B25,CBO_quarterly!$B$1:$XT$1,0))</f>
        <v>#N/A</v>
      </c>
      <c r="J25" t="e">
        <f>INDEX(CBO_quarterly!$B:$XT,MATCH(Calculations_forecast!J$9,CBO_quarterly!$B:$B,0),MATCH(Calculations_forecast!$B25,CBO_quarterly!$B$1:$XT$1,0))</f>
        <v>#N/A</v>
      </c>
      <c r="K25" t="e">
        <f>INDEX(CBO_quarterly!$B:$XT,MATCH(Calculations_forecast!K$9,CBO_quarterly!$B:$B,0),MATCH(Calculations_forecast!$B25,CBO_quarterly!$B$1:$XT$1,0))</f>
        <v>#N/A</v>
      </c>
      <c r="L25" t="e">
        <f>INDEX(CBO_quarterly!$B:$XT,MATCH(Calculations_forecast!L$9,CBO_quarterly!$B:$B,0),MATCH(Calculations_forecast!$B25,CBO_quarterly!$B$1:$XT$1,0))</f>
        <v>#N/A</v>
      </c>
      <c r="M25" t="e">
        <f>INDEX(CBO_quarterly!$B:$XT,MATCH(Calculations_forecast!M$9,CBO_quarterly!$B:$B,0),MATCH(Calculations_forecast!$B25,CBO_quarterly!$B$1:$XT$1,0))</f>
        <v>#N/A</v>
      </c>
      <c r="N25" t="e">
        <f>INDEX(CBO_quarterly!$B:$XT,MATCH(Calculations_forecast!N$9,CBO_quarterly!$B:$B,0),MATCH(Calculations_forecast!$B25,CBO_quarterly!$B$1:$XT$1,0))</f>
        <v>#N/A</v>
      </c>
      <c r="O25" t="e">
        <f>INDEX(CBO_quarterly!$B:$XT,MATCH(Calculations_forecast!O$9,CBO_quarterly!$B:$B,0),MATCH(Calculations_forecast!$B25,CBO_quarterly!$B$1:$XT$1,0))</f>
        <v>#N/A</v>
      </c>
      <c r="P25" t="e">
        <f>INDEX(CBO_quarterly!$B:$XT,MATCH(Calculations_forecast!P$9,CBO_quarterly!$B:$B,0),MATCH(Calculations_forecast!$B25,CBO_quarterly!$B$1:$XT$1,0))</f>
        <v>#N/A</v>
      </c>
      <c r="Q25" t="e">
        <f>INDEX(CBO_quarterly!$B:$XT,MATCH(Calculations_forecast!Q$9,CBO_quarterly!$B:$B,0),MATCH(Calculations_forecast!$B25,CBO_quarterly!$B$1:$XT$1,0))</f>
        <v>#N/A</v>
      </c>
      <c r="R25" t="e">
        <f>INDEX(CBO_quarterly!$B:$XT,MATCH(Calculations_forecast!R$9,CBO_quarterly!$B:$B,0),MATCH(Calculations_forecast!$B25,CBO_quarterly!$B$1:$XT$1,0))</f>
        <v>#N/A</v>
      </c>
      <c r="S25" t="e">
        <f>INDEX(CBO_quarterly!$B:$XT,MATCH(Calculations_forecast!S$9,CBO_quarterly!$B:$B,0),MATCH(Calculations_forecast!$B25,CBO_quarterly!$B$1:$XT$1,0))</f>
        <v>#N/A</v>
      </c>
      <c r="T25" t="e">
        <f>INDEX(CBO_quarterly!$B:$XT,MATCH(Calculations_forecast!T$9,CBO_quarterly!$B:$B,0),MATCH(Calculations_forecast!$B25,CBO_quarterly!$B$1:$XT$1,0))</f>
        <v>#N/A</v>
      </c>
      <c r="U25" t="e">
        <f>INDEX(CBO_quarterly!$B:$XT,MATCH(Calculations_forecast!U$9,CBO_quarterly!$B:$B,0),MATCH(Calculations_forecast!$B25,CBO_quarterly!$B$1:$XT$1,0))</f>
        <v>#N/A</v>
      </c>
      <c r="V25" t="e">
        <f>INDEX(CBO_quarterly!$B:$XT,MATCH(Calculations_forecast!V$9,CBO_quarterly!$B:$B,0),MATCH(Calculations_forecast!$B25,CBO_quarterly!$B$1:$XT$1,0))</f>
        <v>#N/A</v>
      </c>
      <c r="W25" t="e">
        <f>INDEX(CBO_quarterly!$B:$XT,MATCH(Calculations_forecast!W$9,CBO_quarterly!$B:$B,0),MATCH(Calculations_forecast!$B25,CBO_quarterly!$B$1:$XT$1,0))</f>
        <v>#N/A</v>
      </c>
      <c r="X25" t="e">
        <f>INDEX(CBO_quarterly!$B:$XT,MATCH(Calculations_forecast!X$9,CBO_quarterly!$B:$B,0),MATCH(Calculations_forecast!$B25,CBO_quarterly!$B$1:$XT$1,0))</f>
        <v>#N/A</v>
      </c>
      <c r="Y25" t="e">
        <f>INDEX(CBO_quarterly!$B:$XT,MATCH(Calculations_forecast!Y$9,CBO_quarterly!$B:$B,0),MATCH(Calculations_forecast!$B25,CBO_quarterly!$B$1:$XT$1,0))</f>
        <v>#N/A</v>
      </c>
      <c r="Z25" t="e">
        <f>INDEX(CBO_quarterly!$B:$XT,MATCH(Calculations_forecast!Z$9,CBO_quarterly!$B:$B,0),MATCH(Calculations_forecast!$B25,CBO_quarterly!$B$1:$XT$1,0))</f>
        <v>#N/A</v>
      </c>
      <c r="AA25" t="e">
        <f>INDEX(CBO_quarterly!$B:$XT,MATCH(Calculations_forecast!AA$9,CBO_quarterly!$B:$B,0),MATCH(Calculations_forecast!$B25,CBO_quarterly!$B$1:$XT$1,0))</f>
        <v>#N/A</v>
      </c>
      <c r="AB25" t="e">
        <f>INDEX(CBO_quarterly!$B:$XT,MATCH(Calculations_forecast!AB$9,CBO_quarterly!$B:$B,0),MATCH(Calculations_forecast!$B25,CBO_quarterly!$B$1:$XT$1,0))</f>
        <v>#N/A</v>
      </c>
      <c r="AC25" t="e">
        <f>INDEX(CBO_quarterly!$B:$XT,MATCH(Calculations_forecast!AC$9,CBO_quarterly!$B:$B,0),MATCH(Calculations_forecast!$B25,CBO_quarterly!$B$1:$XT$1,0))</f>
        <v>#N/A</v>
      </c>
      <c r="AD25" t="e">
        <f>INDEX(CBO_quarterly!$B:$XT,MATCH(Calculations_forecast!AD$9,CBO_quarterly!$B:$B,0),MATCH(Calculations_forecast!$B25,CBO_quarterly!$B$1:$XT$1,0))</f>
        <v>#N/A</v>
      </c>
      <c r="AE25" t="e">
        <f>INDEX(CBO_quarterly!$B:$XT,MATCH(Calculations_forecast!AE$9,CBO_quarterly!$B:$B,0),MATCH(Calculations_forecast!$B25,CBO_quarterly!$B$1:$XT$1,0))</f>
        <v>#N/A</v>
      </c>
      <c r="AF25" t="e">
        <f>INDEX(CBO_quarterly!$B:$XT,MATCH(Calculations_forecast!AF$9,CBO_quarterly!$B:$B,0),MATCH(Calculations_forecast!$B25,CBO_quarterly!$B$1:$XT$1,0))</f>
        <v>#N/A</v>
      </c>
      <c r="AG25" t="e">
        <f>INDEX(CBO_quarterly!$B:$XT,MATCH(Calculations_forecast!AG$9,CBO_quarterly!$B:$B,0),MATCH(Calculations_forecast!$B25,CBO_quarterly!$B$1:$XT$1,0))</f>
        <v>#N/A</v>
      </c>
      <c r="AH25" t="e">
        <f>INDEX(CBO_quarterly!$B:$XT,MATCH(Calculations_forecast!AH$9,CBO_quarterly!$B:$B,0),MATCH(Calculations_forecast!$B25,CBO_quarterly!$B$1:$XT$1,0))</f>
        <v>#N/A</v>
      </c>
      <c r="AI25" t="e">
        <f>INDEX(CBO_quarterly!$B:$XT,MATCH(Calculations_forecast!AI$9,CBO_quarterly!$B:$B,0),MATCH(Calculations_forecast!$B25,CBO_quarterly!$B$1:$XT$1,0))</f>
        <v>#N/A</v>
      </c>
      <c r="AJ25" t="e">
        <f>INDEX(CBO_quarterly!$B:$XT,MATCH(Calculations_forecast!AJ$9,CBO_quarterly!$B:$B,0),MATCH(Calculations_forecast!$B25,CBO_quarterly!$B$1:$XT$1,0))</f>
        <v>#N/A</v>
      </c>
      <c r="AK25" t="e">
        <f>INDEX(CBO_quarterly!$B:$XT,MATCH(Calculations_forecast!AK$9,CBO_quarterly!$B:$B,0),MATCH(Calculations_forecast!$B25,CBO_quarterly!$B$1:$XT$1,0))</f>
        <v>#N/A</v>
      </c>
      <c r="AL25" t="e">
        <f>INDEX(CBO_quarterly!$B:$XT,MATCH(Calculations_forecast!AL$9,CBO_quarterly!$B:$B,0),MATCH(Calculations_forecast!$B25,CBO_quarterly!$B$1:$XT$1,0))</f>
        <v>#N/A</v>
      </c>
      <c r="AM25" t="e">
        <f>INDEX(CBO_quarterly!$B:$XT,MATCH(Calculations_forecast!AM$9,CBO_quarterly!$B:$B,0),MATCH(Calculations_forecast!$B25,CBO_quarterly!$B$1:$XT$1,0))</f>
        <v>#N/A</v>
      </c>
      <c r="AN25" t="e">
        <f>INDEX(CBO_quarterly!$B:$XT,MATCH(Calculations_forecast!AN$9,CBO_quarterly!$B:$B,0),MATCH(Calculations_forecast!$B25,CBO_quarterly!$B$1:$XT$1,0))</f>
        <v>#N/A</v>
      </c>
      <c r="AO25" t="e">
        <f>INDEX(CBO_quarterly!$B:$XT,MATCH(Calculations_forecast!AO$9,CBO_quarterly!$B:$B,0),MATCH(Calculations_forecast!$B25,CBO_quarterly!$B$1:$XT$1,0))</f>
        <v>#N/A</v>
      </c>
      <c r="AP25" t="e">
        <f>INDEX(CBO_quarterly!$B:$XT,MATCH(Calculations_forecast!AP$9,CBO_quarterly!$B:$B,0),MATCH(Calculations_forecast!$B25,CBO_quarterly!$B$1:$XT$1,0))</f>
        <v>#N/A</v>
      </c>
      <c r="AQ25" t="e">
        <f>INDEX(CBO_quarterly!$B:$XT,MATCH(Calculations_forecast!AQ$9,CBO_quarterly!$B:$B,0),MATCH(Calculations_forecast!$B25,CBO_quarterly!$B$1:$XT$1,0))</f>
        <v>#N/A</v>
      </c>
      <c r="AR25" t="e">
        <f>INDEX(CBO_quarterly!$B:$XT,MATCH(Calculations_forecast!AR$9,CBO_quarterly!$B:$B,0),MATCH(Calculations_forecast!$B25,CBO_quarterly!$B$1:$XT$1,0))</f>
        <v>#N/A</v>
      </c>
      <c r="AS25" t="e">
        <f>INDEX(CBO_quarterly!$B:$XT,MATCH(Calculations_forecast!AS$9,CBO_quarterly!$B:$B,0),MATCH(Calculations_forecast!$B25,CBO_quarterly!$B$1:$XT$1,0))</f>
        <v>#N/A</v>
      </c>
      <c r="AT25" t="e">
        <f>INDEX(CBO_quarterly!$B:$XT,MATCH(Calculations_forecast!AT$9,CBO_quarterly!$B:$B,0),MATCH(Calculations_forecast!$B25,CBO_quarterly!$B$1:$XT$1,0))</f>
        <v>#N/A</v>
      </c>
      <c r="AU25" t="e">
        <f>INDEX(CBO_quarterly!$B:$XT,MATCH(Calculations_forecast!AU$9,CBO_quarterly!$B:$B,0),MATCH(Calculations_forecast!$B25,CBO_quarterly!$B$1:$XT$1,0))</f>
        <v>#N/A</v>
      </c>
      <c r="AV25" t="e">
        <f>INDEX(CBO_quarterly!$B:$XT,MATCH(Calculations_forecast!AV$9,CBO_quarterly!$B:$B,0),MATCH(Calculations_forecast!$B25,CBO_quarterly!$B$1:$XT$1,0))</f>
        <v>#N/A</v>
      </c>
      <c r="AW25" t="e">
        <f>INDEX(CBO_quarterly!$B:$XT,MATCH(Calculations_forecast!AW$9,CBO_quarterly!$B:$B,0),MATCH(Calculations_forecast!$B25,CBO_quarterly!$B$1:$XT$1,0))</f>
        <v>#N/A</v>
      </c>
      <c r="AX25" t="e">
        <f>INDEX(CBO_quarterly!$B:$XT,MATCH(Calculations_forecast!AX$9,CBO_quarterly!$B:$B,0),MATCH(Calculations_forecast!$B25,CBO_quarterly!$B$1:$XT$1,0))</f>
        <v>#N/A</v>
      </c>
      <c r="AY25" t="e">
        <f>INDEX(CBO_quarterly!$B:$XT,MATCH(Calculations_forecast!AY$9,CBO_quarterly!$B:$B,0),MATCH(Calculations_forecast!$B25,CBO_quarterly!$B$1:$XT$1,0))</f>
        <v>#N/A</v>
      </c>
      <c r="AZ25" t="e">
        <f>INDEX(CBO_quarterly!$B:$XT,MATCH(Calculations_forecast!AZ$9,CBO_quarterly!$B:$B,0),MATCH(Calculations_forecast!$B25,CBO_quarterly!$B$1:$XT$1,0))</f>
        <v>#N/A</v>
      </c>
      <c r="BA25" t="e">
        <f>INDEX(CBO_quarterly!$B:$XT,MATCH(Calculations_forecast!BA$9,CBO_quarterly!$B:$B,0),MATCH(Calculations_forecast!$B25,CBO_quarterly!$B$1:$XT$1,0))</f>
        <v>#N/A</v>
      </c>
      <c r="BB25" t="e">
        <f>INDEX(CBO_quarterly!$B:$XT,MATCH(Calculations_forecast!BB$9,CBO_quarterly!$B:$B,0),MATCH(Calculations_forecast!$B25,CBO_quarterly!$B$1:$XT$1,0))</f>
        <v>#N/A</v>
      </c>
      <c r="BC25" t="e">
        <f>INDEX(CBO_quarterly!$B:$XT,MATCH(Calculations_forecast!BC$9,CBO_quarterly!$B:$B,0),MATCH(Calculations_forecast!$B25,CBO_quarterly!$B$1:$XT$1,0))</f>
        <v>#N/A</v>
      </c>
      <c r="BD25" t="e">
        <f>INDEX(CBO_quarterly!$B:$XT,MATCH(Calculations_forecast!BD$9,CBO_quarterly!$B:$B,0),MATCH(Calculations_forecast!$B25,CBO_quarterly!$B$1:$XT$1,0))</f>
        <v>#N/A</v>
      </c>
      <c r="BE25" t="e">
        <f>INDEX(CBO_quarterly!$B:$XT,MATCH(Calculations_forecast!BE$9,CBO_quarterly!$B:$B,0),MATCH(Calculations_forecast!$B25,CBO_quarterly!$B$1:$XT$1,0))</f>
        <v>#N/A</v>
      </c>
      <c r="BF25" t="e">
        <f>INDEX(CBO_quarterly!$B:$XT,MATCH(Calculations_forecast!BF$9,CBO_quarterly!$B:$B,0),MATCH(Calculations_forecast!$B25,CBO_quarterly!$B$1:$XT$1,0))</f>
        <v>#N/A</v>
      </c>
      <c r="BG25" t="e">
        <f>INDEX(CBO_quarterly!$B:$XT,MATCH(Calculations_forecast!BG$9,CBO_quarterly!$B:$B,0),MATCH(Calculations_forecast!$B25,CBO_quarterly!$B$1:$XT$1,0))</f>
        <v>#N/A</v>
      </c>
      <c r="BH25" t="e">
        <f>INDEX(CBO_quarterly!$B:$XT,MATCH(Calculations_forecast!BH$9,CBO_quarterly!$B:$B,0),MATCH(Calculations_forecast!$B25,CBO_quarterly!$B$1:$XT$1,0))</f>
        <v>#N/A</v>
      </c>
      <c r="BI25" t="e">
        <f>INDEX(CBO_quarterly!$B:$XT,MATCH(Calculations_forecast!BI$9,CBO_quarterly!$B:$B,0),MATCH(Calculations_forecast!$B25,CBO_quarterly!$B$1:$XT$1,0))</f>
        <v>#N/A</v>
      </c>
      <c r="BJ25" t="e">
        <f>INDEX(CBO_quarterly!$B:$XT,MATCH(Calculations_forecast!BJ$9,CBO_quarterly!$B:$B,0),MATCH(Calculations_forecast!$B25,CBO_quarterly!$B$1:$XT$1,0))</f>
        <v>#N/A</v>
      </c>
      <c r="BK25" t="e">
        <f>INDEX(CBO_quarterly!$B:$XT,MATCH(Calculations_forecast!BK$9,CBO_quarterly!$B:$B,0),MATCH(Calculations_forecast!$B25,CBO_quarterly!$B$1:$XT$1,0))</f>
        <v>#N/A</v>
      </c>
      <c r="BL25" t="e">
        <f>INDEX(CBO_quarterly!$B:$XT,MATCH(Calculations_forecast!BL$9,CBO_quarterly!$B:$B,0),MATCH(Calculations_forecast!$B25,CBO_quarterly!$B$1:$XT$1,0))</f>
        <v>#N/A</v>
      </c>
      <c r="BM25" t="e">
        <f>INDEX(CBO_quarterly!$B:$XT,MATCH(Calculations_forecast!BM$9,CBO_quarterly!$B:$B,0),MATCH(Calculations_forecast!$B25,CBO_quarterly!$B$1:$XT$1,0))</f>
        <v>#N/A</v>
      </c>
      <c r="BN25" t="e">
        <f>INDEX(CBO_quarterly!$B:$XT,MATCH(Calculations_forecast!BN$9,CBO_quarterly!$B:$B,0),MATCH(Calculations_forecast!$B25,CBO_quarterly!$B$1:$XT$1,0))</f>
        <v>#N/A</v>
      </c>
      <c r="BO25" t="e">
        <f>INDEX(CBO_quarterly!$B:$XT,MATCH(Calculations_forecast!BO$9,CBO_quarterly!$B:$B,0),MATCH(Calculations_forecast!$B25,CBO_quarterly!$B$1:$XT$1,0))</f>
        <v>#N/A</v>
      </c>
      <c r="BP25" t="e">
        <f>INDEX(CBO_quarterly!$B:$XT,MATCH(Calculations_forecast!BP$9,CBO_quarterly!$B:$B,0),MATCH(Calculations_forecast!$B25,CBO_quarterly!$B$1:$XT$1,0))</f>
        <v>#N/A</v>
      </c>
      <c r="BQ25" t="e">
        <f>INDEX(CBO_quarterly!$B:$XT,MATCH(Calculations_forecast!BQ$9,CBO_quarterly!$B:$B,0),MATCH(Calculations_forecast!$B25,CBO_quarterly!$B$1:$XT$1,0))</f>
        <v>#N/A</v>
      </c>
      <c r="BR25" t="e">
        <f>INDEX(CBO_quarterly!$B:$XT,MATCH(Calculations_forecast!BR$9,CBO_quarterly!$B:$B,0),MATCH(Calculations_forecast!$B25,CBO_quarterly!$B$1:$XT$1,0))</f>
        <v>#N/A</v>
      </c>
      <c r="BS25" t="e">
        <f>INDEX(CBO_quarterly!$B:$XT,MATCH(Calculations_forecast!BS$9,CBO_quarterly!$B:$B,0),MATCH(Calculations_forecast!$B25,CBO_quarterly!$B$1:$XT$1,0))</f>
        <v>#N/A</v>
      </c>
      <c r="BT25" t="e">
        <f>INDEX(CBO_quarterly!$B:$XT,MATCH(Calculations_forecast!BT$9,CBO_quarterly!$B:$B,0),MATCH(Calculations_forecast!$B25,CBO_quarterly!$B$1:$XT$1,0))</f>
        <v>#N/A</v>
      </c>
      <c r="BU25" t="e">
        <f>INDEX(CBO_quarterly!$B:$XT,MATCH(Calculations_forecast!BU$9,CBO_quarterly!$B:$B,0),MATCH(Calculations_forecast!$B25,CBO_quarterly!$B$1:$XT$1,0))</f>
        <v>#N/A</v>
      </c>
      <c r="BV25" t="e">
        <f>INDEX(CBO_quarterly!$B:$XT,MATCH(Calculations_forecast!BV$9,CBO_quarterly!$B:$B,0),MATCH(Calculations_forecast!$B25,CBO_quarterly!$B$1:$XT$1,0))</f>
        <v>#N/A</v>
      </c>
      <c r="BW25" t="e">
        <f>INDEX(CBO_quarterly!$B:$XT,MATCH(Calculations_forecast!BW$9,CBO_quarterly!$B:$B,0),MATCH(Calculations_forecast!$B25,CBO_quarterly!$B$1:$XT$1,0))</f>
        <v>#N/A</v>
      </c>
      <c r="BX25" t="e">
        <f>INDEX(CBO_quarterly!$B:$XT,MATCH(Calculations_forecast!BX$9,CBO_quarterly!$B:$B,0),MATCH(Calculations_forecast!$B25,CBO_quarterly!$B$1:$XT$1,0))</f>
        <v>#N/A</v>
      </c>
      <c r="BY25" t="e">
        <f>INDEX(CBO_quarterly!$B:$XT,MATCH(Calculations_forecast!BY$9,CBO_quarterly!$B:$B,0),MATCH(Calculations_forecast!$B25,CBO_quarterly!$B$1:$XT$1,0))</f>
        <v>#N/A</v>
      </c>
      <c r="BZ25" t="e">
        <f>INDEX(CBO_quarterly!$B:$XT,MATCH(Calculations_forecast!BZ$9,CBO_quarterly!$B:$B,0),MATCH(Calculations_forecast!$B25,CBO_quarterly!$B$1:$XT$1,0))</f>
        <v>#N/A</v>
      </c>
      <c r="CA25" t="e">
        <f>INDEX(CBO_quarterly!$B:$XT,MATCH(Calculations_forecast!CA$9,CBO_quarterly!$B:$B,0),MATCH(Calculations_forecast!$B25,CBO_quarterly!$B$1:$XT$1,0))</f>
        <v>#N/A</v>
      </c>
      <c r="CB25" t="e">
        <f>INDEX(CBO_quarterly!$B:$XT,MATCH(Calculations_forecast!CB$9,CBO_quarterly!$B:$B,0),MATCH(Calculations_forecast!$B25,CBO_quarterly!$B$1:$XT$1,0))</f>
        <v>#N/A</v>
      </c>
      <c r="CC25" t="e">
        <f>INDEX(CBO_quarterly!$B:$XT,MATCH(Calculations_forecast!CC$9,CBO_quarterly!$B:$B,0),MATCH(Calculations_forecast!$B25,CBO_quarterly!$B$1:$XT$1,0))</f>
        <v>#N/A</v>
      </c>
      <c r="CD25" t="e">
        <f>INDEX(CBO_quarterly!$B:$XT,MATCH(Calculations_forecast!CD$9,CBO_quarterly!$B:$B,0),MATCH(Calculations_forecast!$B25,CBO_quarterly!$B$1:$XT$1,0))</f>
        <v>#N/A</v>
      </c>
      <c r="CE25" t="e">
        <f>INDEX(CBO_quarterly!$B:$XT,MATCH(Calculations_forecast!CE$9,CBO_quarterly!$B:$B,0),MATCH(Calculations_forecast!$B25,CBO_quarterly!$B$1:$XT$1,0))</f>
        <v>#N/A</v>
      </c>
      <c r="CF25" t="e">
        <f>INDEX(CBO_quarterly!$B:$XT,MATCH(Calculations_forecast!CF$9,CBO_quarterly!$B:$B,0),MATCH(Calculations_forecast!$B25,CBO_quarterly!$B$1:$XT$1,0))</f>
        <v>#N/A</v>
      </c>
      <c r="CG25" t="e">
        <f>INDEX(CBO_quarterly!$B:$XT,MATCH(Calculations_forecast!CG$9,CBO_quarterly!$B:$B,0),MATCH(Calculations_forecast!$B25,CBO_quarterly!$B$1:$XT$1,0))</f>
        <v>#N/A</v>
      </c>
      <c r="CH25" t="e">
        <f>INDEX(CBO_quarterly!$B:$XT,MATCH(Calculations_forecast!CH$9,CBO_quarterly!$B:$B,0),MATCH(Calculations_forecast!$B25,CBO_quarterly!$B$1:$XT$1,0))</f>
        <v>#N/A</v>
      </c>
      <c r="CI25" t="e">
        <f>INDEX(CBO_quarterly!$B:$XT,MATCH(Calculations_forecast!CI$9,CBO_quarterly!$B:$B,0),MATCH(Calculations_forecast!$B25,CBO_quarterly!$B$1:$XT$1,0))</f>
        <v>#N/A</v>
      </c>
      <c r="CJ25" t="e">
        <f>INDEX(CBO_quarterly!$B:$XT,MATCH(Calculations_forecast!CJ$9,CBO_quarterly!$B:$B,0),MATCH(Calculations_forecast!$B25,CBO_quarterly!$B$1:$XT$1,0))</f>
        <v>#N/A</v>
      </c>
      <c r="CK25" t="e">
        <f>INDEX(CBO_quarterly!$B:$XT,MATCH(Calculations_forecast!CK$9,CBO_quarterly!$B:$B,0),MATCH(Calculations_forecast!$B25,CBO_quarterly!$B$1:$XT$1,0))</f>
        <v>#N/A</v>
      </c>
      <c r="CL25" t="e">
        <f>INDEX(CBO_quarterly!$B:$XT,MATCH(Calculations_forecast!CL$9,CBO_quarterly!$B:$B,0),MATCH(Calculations_forecast!$B25,CBO_quarterly!$B$1:$XT$1,0))</f>
        <v>#N/A</v>
      </c>
      <c r="CM25" t="e">
        <f>INDEX(CBO_quarterly!$B:$XT,MATCH(Calculations_forecast!CM$9,CBO_quarterly!$B:$B,0),MATCH(Calculations_forecast!$B25,CBO_quarterly!$B$1:$XT$1,0))</f>
        <v>#N/A</v>
      </c>
      <c r="CN25" t="e">
        <f>INDEX(CBO_quarterly!$B:$XT,MATCH(Calculations_forecast!CN$9,CBO_quarterly!$B:$B,0),MATCH(Calculations_forecast!$B25,CBO_quarterly!$B$1:$XT$1,0))</f>
        <v>#N/A</v>
      </c>
      <c r="CO25" t="e">
        <f>INDEX(CBO_quarterly!$B:$XT,MATCH(Calculations_forecast!CO$9,CBO_quarterly!$B:$B,0),MATCH(Calculations_forecast!$B25,CBO_quarterly!$B$1:$XT$1,0))</f>
        <v>#N/A</v>
      </c>
      <c r="CP25" t="e">
        <f>INDEX(CBO_quarterly!$B:$XT,MATCH(Calculations_forecast!CP$9,CBO_quarterly!$B:$B,0),MATCH(Calculations_forecast!$B25,CBO_quarterly!$B$1:$XT$1,0))</f>
        <v>#N/A</v>
      </c>
      <c r="CQ25" t="e">
        <f>INDEX(CBO_quarterly!$B:$XT,MATCH(Calculations_forecast!CQ$9,CBO_quarterly!$B:$B,0),MATCH(Calculations_forecast!$B25,CBO_quarterly!$B$1:$XT$1,0))</f>
        <v>#N/A</v>
      </c>
      <c r="CR25" t="e">
        <f>INDEX(CBO_quarterly!$B:$XT,MATCH(Calculations_forecast!CR$9,CBO_quarterly!$B:$B,0),MATCH(Calculations_forecast!$B25,CBO_quarterly!$B$1:$XT$1,0))</f>
        <v>#N/A</v>
      </c>
      <c r="CS25" t="e">
        <f>INDEX(CBO_quarterly!$B:$XT,MATCH(Calculations_forecast!CS$9,CBO_quarterly!$B:$B,0),MATCH(Calculations_forecast!$B25,CBO_quarterly!$B$1:$XT$1,0))</f>
        <v>#N/A</v>
      </c>
      <c r="CT25" t="e">
        <f>INDEX(CBO_quarterly!$B:$XT,MATCH(Calculations_forecast!CT$9,CBO_quarterly!$B:$B,0),MATCH(Calculations_forecast!$B25,CBO_quarterly!$B$1:$XT$1,0))</f>
        <v>#N/A</v>
      </c>
      <c r="CU25" t="e">
        <f>INDEX(CBO_quarterly!$B:$XT,MATCH(Calculations_forecast!CU$9,CBO_quarterly!$B:$B,0),MATCH(Calculations_forecast!$B25,CBO_quarterly!$B$1:$XT$1,0))</f>
        <v>#N/A</v>
      </c>
      <c r="CV25" t="e">
        <f>INDEX(CBO_quarterly!$B:$XT,MATCH(Calculations_forecast!CV$9,CBO_quarterly!$B:$B,0),MATCH(Calculations_forecast!$B25,CBO_quarterly!$B$1:$XT$1,0))</f>
        <v>#N/A</v>
      </c>
      <c r="CW25" t="e">
        <f>INDEX(CBO_quarterly!$B:$XT,MATCH(Calculations_forecast!CW$9,CBO_quarterly!$B:$B,0),MATCH(Calculations_forecast!$B25,CBO_quarterly!$B$1:$XT$1,0))</f>
        <v>#N/A</v>
      </c>
      <c r="CX25" t="e">
        <f>INDEX(CBO_quarterly!$B:$XT,MATCH(Calculations_forecast!CX$9,CBO_quarterly!$B:$B,0),MATCH(Calculations_forecast!$B25,CBO_quarterly!$B$1:$XT$1,0))</f>
        <v>#N/A</v>
      </c>
      <c r="CY25" t="e">
        <f>INDEX(CBO_quarterly!$B:$XT,MATCH(Calculations_forecast!CY$9,CBO_quarterly!$B:$B,0),MATCH(Calculations_forecast!$B25,CBO_quarterly!$B$1:$XT$1,0))</f>
        <v>#N/A</v>
      </c>
      <c r="CZ25" t="e">
        <f>INDEX(CBO_quarterly!$B:$XT,MATCH(Calculations_forecast!CZ$9,CBO_quarterly!$B:$B,0),MATCH(Calculations_forecast!$B25,CBO_quarterly!$B$1:$XT$1,0))</f>
        <v>#N/A</v>
      </c>
      <c r="DA25" t="e">
        <f>INDEX(CBO_quarterly!$B:$XT,MATCH(Calculations_forecast!DA$9,CBO_quarterly!$B:$B,0),MATCH(Calculations_forecast!$B25,CBO_quarterly!$B$1:$XT$1,0))</f>
        <v>#N/A</v>
      </c>
      <c r="DB25" t="e">
        <f>INDEX(CBO_quarterly!$B:$XT,MATCH(Calculations_forecast!DB$9,CBO_quarterly!$B:$B,0),MATCH(Calculations_forecast!$B25,CBO_quarterly!$B$1:$XT$1,0))</f>
        <v>#N/A</v>
      </c>
      <c r="DC25" t="e">
        <f>INDEX(CBO_quarterly!$B:$XT,MATCH(Calculations_forecast!DC$9,CBO_quarterly!$B:$B,0),MATCH(Calculations_forecast!$B25,CBO_quarterly!$B$1:$XT$1,0))</f>
        <v>#N/A</v>
      </c>
      <c r="DD25" t="e">
        <f>INDEX(CBO_quarterly!$B:$XT,MATCH(Calculations_forecast!DD$9,CBO_quarterly!$B:$B,0),MATCH(Calculations_forecast!$B25,CBO_quarterly!$B$1:$XT$1,0))</f>
        <v>#N/A</v>
      </c>
      <c r="DE25" t="e">
        <f>INDEX(CBO_quarterly!$B:$XT,MATCH(Calculations_forecast!DE$9,CBO_quarterly!$B:$B,0),MATCH(Calculations_forecast!$B25,CBO_quarterly!$B$1:$XT$1,0))</f>
        <v>#N/A</v>
      </c>
      <c r="DF25" t="e">
        <f>INDEX(CBO_quarterly!$B:$XT,MATCH(Calculations_forecast!DF$9,CBO_quarterly!$B:$B,0),MATCH(Calculations_forecast!$B25,CBO_quarterly!$B$1:$XT$1,0))</f>
        <v>#N/A</v>
      </c>
      <c r="DG25" t="e">
        <f>INDEX(CBO_quarterly!$B:$XT,MATCH(Calculations_forecast!DG$9,CBO_quarterly!$B:$B,0),MATCH(Calculations_forecast!$B25,CBO_quarterly!$B$1:$XT$1,0))</f>
        <v>#N/A</v>
      </c>
      <c r="DH25" t="e">
        <f>INDEX(CBO_quarterly!$B:$XT,MATCH(Calculations_forecast!DH$9,CBO_quarterly!$B:$B,0),MATCH(Calculations_forecast!$B25,CBO_quarterly!$B$1:$XT$1,0))</f>
        <v>#N/A</v>
      </c>
      <c r="DI25" t="e">
        <f>INDEX(CBO_quarterly!$B:$XT,MATCH(Calculations_forecast!DI$9,CBO_quarterly!$B:$B,0),MATCH(Calculations_forecast!$B25,CBO_quarterly!$B$1:$XT$1,0))</f>
        <v>#N/A</v>
      </c>
      <c r="DJ25" t="e">
        <f>INDEX(CBO_quarterly!$B:$XT,MATCH(Calculations_forecast!DJ$9,CBO_quarterly!$B:$B,0),MATCH(Calculations_forecast!$B25,CBO_quarterly!$B$1:$XT$1,0))</f>
        <v>#N/A</v>
      </c>
      <c r="DK25" t="e">
        <f>INDEX(CBO_quarterly!$B:$XT,MATCH(Calculations_forecast!DK$9,CBO_quarterly!$B:$B,0),MATCH(Calculations_forecast!$B25,CBO_quarterly!$B$1:$XT$1,0))</f>
        <v>#N/A</v>
      </c>
      <c r="DL25" t="e">
        <f>INDEX(CBO_quarterly!$B:$XT,MATCH(Calculations_forecast!DL$9,CBO_quarterly!$B:$B,0),MATCH(Calculations_forecast!$B25,CBO_quarterly!$B$1:$XT$1,0))</f>
        <v>#N/A</v>
      </c>
      <c r="DM25" t="e">
        <f>INDEX(CBO_quarterly!$B:$XT,MATCH(Calculations_forecast!DM$9,CBO_quarterly!$B:$B,0),MATCH(Calculations_forecast!$B25,CBO_quarterly!$B$1:$XT$1,0))</f>
        <v>#N/A</v>
      </c>
      <c r="DN25" t="e">
        <f>INDEX(CBO_quarterly!$B:$XT,MATCH(Calculations_forecast!DN$9,CBO_quarterly!$B:$B,0),MATCH(Calculations_forecast!$B25,CBO_quarterly!$B$1:$XT$1,0))</f>
        <v>#N/A</v>
      </c>
      <c r="DO25" t="e">
        <f>INDEX(CBO_quarterly!$B:$XT,MATCH(Calculations_forecast!DO$9,CBO_quarterly!$B:$B,0),MATCH(Calculations_forecast!$B25,CBO_quarterly!$B$1:$XT$1,0))</f>
        <v>#N/A</v>
      </c>
      <c r="DP25" t="e">
        <f>INDEX(CBO_quarterly!$B:$XT,MATCH(Calculations_forecast!DP$9,CBO_quarterly!$B:$B,0),MATCH(Calculations_forecast!$B25,CBO_quarterly!$B$1:$XT$1,0))</f>
        <v>#N/A</v>
      </c>
      <c r="DQ25" t="e">
        <f>INDEX(CBO_quarterly!$B:$XT,MATCH(Calculations_forecast!DQ$9,CBO_quarterly!$B:$B,0),MATCH(Calculations_forecast!$B25,CBO_quarterly!$B$1:$XT$1,0))</f>
        <v>#N/A</v>
      </c>
      <c r="DR25" t="e">
        <f>INDEX(CBO_quarterly!$B:$XT,MATCH(Calculations_forecast!DR$9,CBO_quarterly!$B:$B,0),MATCH(Calculations_forecast!$B25,CBO_quarterly!$B$1:$XT$1,0))</f>
        <v>#N/A</v>
      </c>
      <c r="DS25" t="e">
        <f>INDEX(CBO_quarterly!$B:$XT,MATCH(Calculations_forecast!DS$9,CBO_quarterly!$B:$B,0),MATCH(Calculations_forecast!$B25,CBO_quarterly!$B$1:$XT$1,0))</f>
        <v>#N/A</v>
      </c>
      <c r="DT25" t="e">
        <f>INDEX(CBO_quarterly!$B:$XT,MATCH(Calculations_forecast!DT$9,CBO_quarterly!$B:$B,0),MATCH(Calculations_forecast!$B25,CBO_quarterly!$B$1:$XT$1,0))</f>
        <v>#N/A</v>
      </c>
      <c r="DU25" t="e">
        <f>INDEX(CBO_quarterly!$B:$XT,MATCH(Calculations_forecast!DU$9,CBO_quarterly!$B:$B,0),MATCH(Calculations_forecast!$B25,CBO_quarterly!$B$1:$XT$1,0))</f>
        <v>#N/A</v>
      </c>
      <c r="DV25" t="e">
        <f>INDEX(CBO_quarterly!$B:$XT,MATCH(Calculations_forecast!DV$9,CBO_quarterly!$B:$B,0),MATCH(Calculations_forecast!$B25,CBO_quarterly!$B$1:$XT$1,0))</f>
        <v>#N/A</v>
      </c>
      <c r="DW25" t="e">
        <f>INDEX(CBO_quarterly!$B:$XT,MATCH(Calculations_forecast!DW$9,CBO_quarterly!$B:$B,0),MATCH(Calculations_forecast!$B25,CBO_quarterly!$B$1:$XT$1,0))</f>
        <v>#N/A</v>
      </c>
      <c r="DX25" t="e">
        <f>INDEX(CBO_quarterly!$B:$XT,MATCH(Calculations_forecast!DX$9,CBO_quarterly!$B:$B,0),MATCH(Calculations_forecast!$B25,CBO_quarterly!$B$1:$XT$1,0))</f>
        <v>#N/A</v>
      </c>
      <c r="DY25" t="e">
        <f>INDEX(CBO_quarterly!$B:$XT,MATCH(Calculations_forecast!DY$9,CBO_quarterly!$B:$B,0),MATCH(Calculations_forecast!$B25,CBO_quarterly!$B$1:$XT$1,0))</f>
        <v>#N/A</v>
      </c>
      <c r="DZ25" t="e">
        <f>INDEX(CBO_quarterly!$B:$XT,MATCH(Calculations_forecast!DZ$9,CBO_quarterly!$B:$B,0),MATCH(Calculations_forecast!$B25,CBO_quarterly!$B$1:$XT$1,0))</f>
        <v>#N/A</v>
      </c>
      <c r="EA25" t="e">
        <f>INDEX(CBO_quarterly!$B:$XT,MATCH(Calculations_forecast!EA$9,CBO_quarterly!$B:$B,0),MATCH(Calculations_forecast!$B25,CBO_quarterly!$B$1:$XT$1,0))</f>
        <v>#N/A</v>
      </c>
      <c r="EB25" t="e">
        <f>INDEX(CBO_quarterly!$B:$XT,MATCH(Calculations_forecast!EB$9,CBO_quarterly!$B:$B,0),MATCH(Calculations_forecast!$B25,CBO_quarterly!$B$1:$XT$1,0))</f>
        <v>#N/A</v>
      </c>
      <c r="EC25" t="e">
        <f>INDEX(CBO_quarterly!$B:$XT,MATCH(Calculations_forecast!EC$9,CBO_quarterly!$B:$B,0),MATCH(Calculations_forecast!$B25,CBO_quarterly!$B$1:$XT$1,0))</f>
        <v>#N/A</v>
      </c>
      <c r="ED25" t="e">
        <f>INDEX(CBO_quarterly!$B:$XT,MATCH(Calculations_forecast!ED$9,CBO_quarterly!$B:$B,0),MATCH(Calculations_forecast!$B25,CBO_quarterly!$B$1:$XT$1,0))</f>
        <v>#N/A</v>
      </c>
      <c r="EE25" t="e">
        <f>INDEX(CBO_quarterly!$B:$XT,MATCH(Calculations_forecast!EE$9,CBO_quarterly!$B:$B,0),MATCH(Calculations_forecast!$B25,CBO_quarterly!$B$1:$XT$1,0))</f>
        <v>#N/A</v>
      </c>
      <c r="EF25" t="e">
        <f>INDEX(CBO_quarterly!$B:$XT,MATCH(Calculations_forecast!EF$9,CBO_quarterly!$B:$B,0),MATCH(Calculations_forecast!$B25,CBO_quarterly!$B$1:$XT$1,0))</f>
        <v>#N/A</v>
      </c>
      <c r="EG25" t="e">
        <f>INDEX(CBO_quarterly!$B:$XT,MATCH(Calculations_forecast!EG$9,CBO_quarterly!$B:$B,0),MATCH(Calculations_forecast!$B25,CBO_quarterly!$B$1:$XT$1,0))</f>
        <v>#N/A</v>
      </c>
      <c r="EH25" t="e">
        <f>INDEX(CBO_quarterly!$B:$XT,MATCH(Calculations_forecast!EH$9,CBO_quarterly!$B:$B,0),MATCH(Calculations_forecast!$B25,CBO_quarterly!$B$1:$XT$1,0))</f>
        <v>#N/A</v>
      </c>
      <c r="EI25" t="e">
        <f>INDEX(CBO_quarterly!$B:$XT,MATCH(Calculations_forecast!EI$9,CBO_quarterly!$B:$B,0),MATCH(Calculations_forecast!$B25,CBO_quarterly!$B$1:$XT$1,0))</f>
        <v>#N/A</v>
      </c>
      <c r="EJ25" t="e">
        <f>INDEX(CBO_quarterly!$B:$XT,MATCH(Calculations_forecast!EJ$9,CBO_quarterly!$B:$B,0),MATCH(Calculations_forecast!$B25,CBO_quarterly!$B$1:$XT$1,0))</f>
        <v>#N/A</v>
      </c>
      <c r="EK25" t="e">
        <f>INDEX(CBO_quarterly!$B:$XT,MATCH(Calculations_forecast!EK$9,CBO_quarterly!$B:$B,0),MATCH(Calculations_forecast!$B25,CBO_quarterly!$B$1:$XT$1,0))</f>
        <v>#N/A</v>
      </c>
      <c r="EL25" t="e">
        <f>INDEX(CBO_quarterly!$B:$XT,MATCH(Calculations_forecast!EL$9,CBO_quarterly!$B:$B,0),MATCH(Calculations_forecast!$B25,CBO_quarterly!$B$1:$XT$1,0))</f>
        <v>#N/A</v>
      </c>
      <c r="EM25" t="e">
        <f>INDEX(CBO_quarterly!$B:$XT,MATCH(Calculations_forecast!EM$9,CBO_quarterly!$B:$B,0),MATCH(Calculations_forecast!$B25,CBO_quarterly!$B$1:$XT$1,0))</f>
        <v>#N/A</v>
      </c>
      <c r="EN25" t="e">
        <f>INDEX(CBO_quarterly!$B:$XT,MATCH(Calculations_forecast!EN$9,CBO_quarterly!$B:$B,0),MATCH(Calculations_forecast!$B25,CBO_quarterly!$B$1:$XT$1,0))</f>
        <v>#N/A</v>
      </c>
      <c r="EO25" t="e">
        <f>INDEX(CBO_quarterly!$B:$XT,MATCH(Calculations_forecast!EO$9,CBO_quarterly!$B:$B,0),MATCH(Calculations_forecast!$B25,CBO_quarterly!$B$1:$XT$1,0))</f>
        <v>#N/A</v>
      </c>
      <c r="EP25" t="e">
        <f>INDEX(CBO_quarterly!$B:$XT,MATCH(Calculations_forecast!EP$9,CBO_quarterly!$B:$B,0),MATCH(Calculations_forecast!$B25,CBO_quarterly!$B$1:$XT$1,0))</f>
        <v>#N/A</v>
      </c>
      <c r="EQ25" t="e">
        <f>INDEX(CBO_quarterly!$B:$XT,MATCH(Calculations_forecast!EQ$9,CBO_quarterly!$B:$B,0),MATCH(Calculations_forecast!$B25,CBO_quarterly!$B$1:$XT$1,0))</f>
        <v>#N/A</v>
      </c>
      <c r="ER25" t="e">
        <f>INDEX(CBO_quarterly!$B:$XT,MATCH(Calculations_forecast!ER$9,CBO_quarterly!$B:$B,0),MATCH(Calculations_forecast!$B25,CBO_quarterly!$B$1:$XT$1,0))</f>
        <v>#N/A</v>
      </c>
      <c r="ES25" t="e">
        <f>INDEX(CBO_quarterly!$B:$XT,MATCH(Calculations_forecast!ES$9,CBO_quarterly!$B:$B,0),MATCH(Calculations_forecast!$B25,CBO_quarterly!$B$1:$XT$1,0))</f>
        <v>#N/A</v>
      </c>
      <c r="ET25" t="e">
        <f>INDEX(CBO_quarterly!$B:$XT,MATCH(Calculations_forecast!ET$9,CBO_quarterly!$B:$B,0),MATCH(Calculations_forecast!$B25,CBO_quarterly!$B$1:$XT$1,0))</f>
        <v>#N/A</v>
      </c>
      <c r="EU25" t="e">
        <f>INDEX(CBO_quarterly!$B:$XT,MATCH(Calculations_forecast!EU$9,CBO_quarterly!$B:$B,0),MATCH(Calculations_forecast!$B25,CBO_quarterly!$B$1:$XT$1,0))</f>
        <v>#N/A</v>
      </c>
      <c r="EV25" t="e">
        <f>INDEX(CBO_quarterly!$B:$XT,MATCH(Calculations_forecast!EV$9,CBO_quarterly!$B:$B,0),MATCH(Calculations_forecast!$B25,CBO_quarterly!$B$1:$XT$1,0))</f>
        <v>#N/A</v>
      </c>
      <c r="EW25" t="e">
        <f>INDEX(CBO_quarterly!$B:$XT,MATCH(Calculations_forecast!EW$9,CBO_quarterly!$B:$B,0),MATCH(Calculations_forecast!$B25,CBO_quarterly!$B$1:$XT$1,0))</f>
        <v>#N/A</v>
      </c>
      <c r="EX25" t="e">
        <f>INDEX(CBO_quarterly!$B:$XT,MATCH(Calculations_forecast!EX$9,CBO_quarterly!$B:$B,0),MATCH(Calculations_forecast!$B25,CBO_quarterly!$B$1:$XT$1,0))</f>
        <v>#N/A</v>
      </c>
      <c r="EY25" t="e">
        <f>INDEX(CBO_quarterly!$B:$XT,MATCH(Calculations_forecast!EY$9,CBO_quarterly!$B:$B,0),MATCH(Calculations_forecast!$B25,CBO_quarterly!$B$1:$XT$1,0))</f>
        <v>#N/A</v>
      </c>
      <c r="EZ25" t="e">
        <f>INDEX(CBO_quarterly!$B:$XT,MATCH(Calculations_forecast!EZ$9,CBO_quarterly!$B:$B,0),MATCH(Calculations_forecast!$B25,CBO_quarterly!$B$1:$XT$1,0))</f>
        <v>#N/A</v>
      </c>
      <c r="FA25" t="e">
        <f>INDEX(CBO_quarterly!$B:$XT,MATCH(Calculations_forecast!FA$9,CBO_quarterly!$B:$B,0),MATCH(Calculations_forecast!$B25,CBO_quarterly!$B$1:$XT$1,0))</f>
        <v>#N/A</v>
      </c>
      <c r="FB25" t="e">
        <f>INDEX(CBO_quarterly!$B:$XT,MATCH(Calculations_forecast!FB$9,CBO_quarterly!$B:$B,0),MATCH(Calculations_forecast!$B25,CBO_quarterly!$B$1:$XT$1,0))</f>
        <v>#N/A</v>
      </c>
      <c r="FC25" t="e">
        <f>INDEX(CBO_quarterly!$B:$XT,MATCH(Calculations_forecast!FC$9,CBO_quarterly!$B:$B,0),MATCH(Calculations_forecast!$B25,CBO_quarterly!$B$1:$XT$1,0))</f>
        <v>#N/A</v>
      </c>
      <c r="FD25" t="e">
        <f>INDEX(CBO_quarterly!$B:$XT,MATCH(Calculations_forecast!FD$9,CBO_quarterly!$B:$B,0),MATCH(Calculations_forecast!$B25,CBO_quarterly!$B$1:$XT$1,0))</f>
        <v>#N/A</v>
      </c>
      <c r="FE25" t="e">
        <f>INDEX(CBO_quarterly!$B:$XT,MATCH(Calculations_forecast!FE$9,CBO_quarterly!$B:$B,0),MATCH(Calculations_forecast!$B25,CBO_quarterly!$B$1:$XT$1,0))</f>
        <v>#N/A</v>
      </c>
      <c r="FF25" t="e">
        <f>INDEX(CBO_quarterly!$B:$XT,MATCH(Calculations_forecast!FF$9,CBO_quarterly!$B:$B,0),MATCH(Calculations_forecast!$B25,CBO_quarterly!$B$1:$XT$1,0))</f>
        <v>#N/A</v>
      </c>
      <c r="FG25" t="e">
        <f>INDEX(CBO_quarterly!$B:$XT,MATCH(Calculations_forecast!FG$9,CBO_quarterly!$B:$B,0),MATCH(Calculations_forecast!$B25,CBO_quarterly!$B$1:$XT$1,0))</f>
        <v>#N/A</v>
      </c>
      <c r="FH25" t="e">
        <f>INDEX(CBO_quarterly!$B:$XT,MATCH(Calculations_forecast!FH$9,CBO_quarterly!$B:$B,0),MATCH(Calculations_forecast!$B25,CBO_quarterly!$B$1:$XT$1,0))</f>
        <v>#N/A</v>
      </c>
      <c r="FI25" t="e">
        <f>INDEX(CBO_quarterly!$B:$XT,MATCH(Calculations_forecast!FI$9,CBO_quarterly!$B:$B,0),MATCH(Calculations_forecast!$B25,CBO_quarterly!$B$1:$XT$1,0))</f>
        <v>#N/A</v>
      </c>
      <c r="FJ25" t="e">
        <f>INDEX(CBO_quarterly!$B:$XT,MATCH(Calculations_forecast!FJ$9,CBO_quarterly!$B:$B,0),MATCH(Calculations_forecast!$B25,CBO_quarterly!$B$1:$XT$1,0))</f>
        <v>#N/A</v>
      </c>
      <c r="FK25" t="e">
        <f>INDEX(CBO_quarterly!$B:$XT,MATCH(Calculations_forecast!FK$9,CBO_quarterly!$B:$B,0),MATCH(Calculations_forecast!$B25,CBO_quarterly!$B$1:$XT$1,0))</f>
        <v>#N/A</v>
      </c>
      <c r="FL25" t="e">
        <f>INDEX(CBO_quarterly!$B:$XT,MATCH(Calculations_forecast!FL$9,CBO_quarterly!$B:$B,0),MATCH(Calculations_forecast!$B25,CBO_quarterly!$B$1:$XT$1,0))</f>
        <v>#N/A</v>
      </c>
      <c r="FM25" t="e">
        <f>INDEX(CBO_quarterly!$B:$XT,MATCH(Calculations_forecast!FM$9,CBO_quarterly!$B:$B,0),MATCH(Calculations_forecast!$B25,CBO_quarterly!$B$1:$XT$1,0))</f>
        <v>#N/A</v>
      </c>
      <c r="FN25" t="e">
        <f>INDEX(CBO_quarterly!$B:$XT,MATCH(Calculations_forecast!FN$9,CBO_quarterly!$B:$B,0),MATCH(Calculations_forecast!$B25,CBO_quarterly!$B$1:$XT$1,0))</f>
        <v>#N/A</v>
      </c>
      <c r="FO25" t="e">
        <f>INDEX(CBO_quarterly!$B:$XT,MATCH(Calculations_forecast!FO$9,CBO_quarterly!$B:$B,0),MATCH(Calculations_forecast!$B25,CBO_quarterly!$B$1:$XT$1,0))</f>
        <v>#N/A</v>
      </c>
      <c r="FP25" t="e">
        <f>INDEX(CBO_quarterly!$B:$XT,MATCH(Calculations_forecast!FP$9,CBO_quarterly!$B:$B,0),MATCH(Calculations_forecast!$B25,CBO_quarterly!$B$1:$XT$1,0))</f>
        <v>#N/A</v>
      </c>
      <c r="FQ25" t="e">
        <f>INDEX(CBO_quarterly!$B:$XT,MATCH(Calculations_forecast!FQ$9,CBO_quarterly!$B:$B,0),MATCH(Calculations_forecast!$B25,CBO_quarterly!$B$1:$XT$1,0))</f>
        <v>#N/A</v>
      </c>
      <c r="FR25" t="e">
        <f>INDEX(CBO_quarterly!$B:$XT,MATCH(Calculations_forecast!FR$9,CBO_quarterly!$B:$B,0),MATCH(Calculations_forecast!$B25,CBO_quarterly!$B$1:$XT$1,0))</f>
        <v>#N/A</v>
      </c>
      <c r="FS25" t="e">
        <f>INDEX(CBO_quarterly!$B:$XT,MATCH(Calculations_forecast!FS$9,CBO_quarterly!$B:$B,0),MATCH(Calculations_forecast!$B25,CBO_quarterly!$B$1:$XT$1,0))</f>
        <v>#N/A</v>
      </c>
      <c r="FT25" t="e">
        <f>INDEX(CBO_quarterly!$B:$XT,MATCH(Calculations_forecast!FT$9,CBO_quarterly!$B:$B,0),MATCH(Calculations_forecast!$B25,CBO_quarterly!$B$1:$XT$1,0))</f>
        <v>#N/A</v>
      </c>
      <c r="FU25" t="e">
        <f>INDEX(CBO_quarterly!$B:$XT,MATCH(Calculations_forecast!FU$9,CBO_quarterly!$B:$B,0),MATCH(Calculations_forecast!$B25,CBO_quarterly!$B$1:$XT$1,0))</f>
        <v>#N/A</v>
      </c>
      <c r="FV25" t="e">
        <f>INDEX(CBO_quarterly!$B:$XT,MATCH(Calculations_forecast!FV$9,CBO_quarterly!$B:$B,0),MATCH(Calculations_forecast!$B25,CBO_quarterly!$B$1:$XT$1,0))</f>
        <v>#N/A</v>
      </c>
      <c r="FW25" t="e">
        <f>INDEX(CBO_quarterly!$B:$XT,MATCH(Calculations_forecast!FW$9,CBO_quarterly!$B:$B,0),MATCH(Calculations_forecast!$B25,CBO_quarterly!$B$1:$XT$1,0))</f>
        <v>#N/A</v>
      </c>
      <c r="FX25" t="e">
        <f>INDEX(CBO_quarterly!$B:$XT,MATCH(Calculations_forecast!FX$9,CBO_quarterly!$B:$B,0),MATCH(Calculations_forecast!$B25,CBO_quarterly!$B$1:$XT$1,0))</f>
        <v>#N/A</v>
      </c>
      <c r="FY25" t="e">
        <f>INDEX(CBO_quarterly!$B:$XT,MATCH(Calculations_forecast!FY$9,CBO_quarterly!$B:$B,0),MATCH(Calculations_forecast!$B25,CBO_quarterly!$B$1:$XT$1,0))</f>
        <v>#N/A</v>
      </c>
      <c r="FZ25" t="e">
        <f>INDEX(CBO_quarterly!$B:$XT,MATCH(Calculations_forecast!FZ$9,CBO_quarterly!$B:$B,0),MATCH(Calculations_forecast!$B25,CBO_quarterly!$B$1:$XT$1,0))</f>
        <v>#N/A</v>
      </c>
      <c r="GA25" t="e">
        <f>INDEX(CBO_quarterly!$B:$XT,MATCH(Calculations_forecast!GA$9,CBO_quarterly!$B:$B,0),MATCH(Calculations_forecast!$B25,CBO_quarterly!$B$1:$XT$1,0))</f>
        <v>#N/A</v>
      </c>
      <c r="GB25" t="e">
        <f>INDEX(CBO_quarterly!$B:$XT,MATCH(Calculations_forecast!GB$9,CBO_quarterly!$B:$B,0),MATCH(Calculations_forecast!$B25,CBO_quarterly!$B$1:$XT$1,0))</f>
        <v>#N/A</v>
      </c>
      <c r="GC25" t="e">
        <f>INDEX(CBO_quarterly!$B:$XT,MATCH(Calculations_forecast!GC$9,CBO_quarterly!$B:$B,0),MATCH(Calculations_forecast!$B25,CBO_quarterly!$B$1:$XT$1,0))</f>
        <v>#N/A</v>
      </c>
      <c r="GD25" t="e">
        <f>INDEX(CBO_quarterly!$B:$XT,MATCH(Calculations_forecast!GD$9,CBO_quarterly!$B:$B,0),MATCH(Calculations_forecast!$B25,CBO_quarterly!$B$1:$XT$1,0))</f>
        <v>#N/A</v>
      </c>
      <c r="GE25" t="e">
        <f>INDEX(CBO_quarterly!$B:$XT,MATCH(Calculations_forecast!GE$9,CBO_quarterly!$B:$B,0),MATCH(Calculations_forecast!$B25,CBO_quarterly!$B$1:$XT$1,0))</f>
        <v>#N/A</v>
      </c>
      <c r="GF25" t="e">
        <f>INDEX(CBO_quarterly!$B:$XT,MATCH(Calculations_forecast!GF$9,CBO_quarterly!$B:$B,0),MATCH(Calculations_forecast!$B25,CBO_quarterly!$B$1:$XT$1,0))</f>
        <v>#N/A</v>
      </c>
      <c r="GG25" t="e">
        <f>INDEX(CBO_quarterly!$B:$XT,MATCH(Calculations_forecast!GG$9,CBO_quarterly!$B:$B,0),MATCH(Calculations_forecast!$B25,CBO_quarterly!$B$1:$XT$1,0))</f>
        <v>#N/A</v>
      </c>
      <c r="GH25" t="e">
        <f>INDEX(CBO_quarterly!$B:$XT,MATCH(Calculations_forecast!GH$9,CBO_quarterly!$B:$B,0),MATCH(Calculations_forecast!$B25,CBO_quarterly!$B$1:$XT$1,0))</f>
        <v>#N/A</v>
      </c>
      <c r="GI25" t="e">
        <f>INDEX(CBO_quarterly!$B:$XT,MATCH(Calculations_forecast!GI$9,CBO_quarterly!$B:$B,0),MATCH(Calculations_forecast!$B25,CBO_quarterly!$B$1:$XT$1,0))</f>
        <v>#N/A</v>
      </c>
      <c r="GJ25" t="e">
        <f>INDEX(CBO_quarterly!$B:$XT,MATCH(Calculations_forecast!GJ$9,CBO_quarterly!$B:$B,0),MATCH(Calculations_forecast!$B25,CBO_quarterly!$B$1:$XT$1,0))</f>
        <v>#N/A</v>
      </c>
      <c r="GK25" t="e">
        <f>INDEX(CBO_quarterly!$B:$XT,MATCH(Calculations_forecast!GK$9,CBO_quarterly!$B:$B,0),MATCH(Calculations_forecast!$B25,CBO_quarterly!$B$1:$XT$1,0))</f>
        <v>#N/A</v>
      </c>
      <c r="GL25" t="e">
        <f>INDEX(CBO_quarterly!$B:$XT,MATCH(Calculations_forecast!GL$9,CBO_quarterly!$B:$B,0),MATCH(Calculations_forecast!$B25,CBO_quarterly!$B$1:$XT$1,0))</f>
        <v>#N/A</v>
      </c>
      <c r="GM25" t="e">
        <f>INDEX(CBO_quarterly!$B:$XT,MATCH(Calculations_forecast!GM$9,CBO_quarterly!$B:$B,0),MATCH(Calculations_forecast!$B25,CBO_quarterly!$B$1:$XT$1,0))</f>
        <v>#N/A</v>
      </c>
      <c r="GN25" t="e">
        <f>INDEX(CBO_quarterly!$B:$XT,MATCH(Calculations_forecast!GN$9,CBO_quarterly!$B:$B,0),MATCH(Calculations_forecast!$B25,CBO_quarterly!$B$1:$XT$1,0))</f>
        <v>#N/A</v>
      </c>
      <c r="GO25" t="e">
        <f>INDEX(CBO_quarterly!$B:$XT,MATCH(Calculations_forecast!GO$9,CBO_quarterly!$B:$B,0),MATCH(Calculations_forecast!$B25,CBO_quarterly!$B$1:$XT$1,0))</f>
        <v>#N/A</v>
      </c>
      <c r="GP25" t="e">
        <f>INDEX(CBO_quarterly!$B:$XT,MATCH(Calculations_forecast!GP$9,CBO_quarterly!$B:$B,0),MATCH(Calculations_forecast!$B25,CBO_quarterly!$B$1:$XT$1,0))</f>
        <v>#N/A</v>
      </c>
      <c r="GQ25" t="e">
        <f>INDEX(CBO_quarterly!$B:$XT,MATCH(Calculations_forecast!GQ$9,CBO_quarterly!$B:$B,0),MATCH(Calculations_forecast!$B25,CBO_quarterly!$B$1:$XT$1,0))</f>
        <v>#N/A</v>
      </c>
      <c r="GR25" t="e">
        <f>INDEX(CBO_quarterly!$B:$XT,MATCH(Calculations_forecast!GR$9,CBO_quarterly!$B:$B,0),MATCH(Calculations_forecast!$B25,CBO_quarterly!$B$1:$XT$1,0))</f>
        <v>#N/A</v>
      </c>
      <c r="GS25" t="e">
        <f>INDEX(CBO_quarterly!$B:$XT,MATCH(Calculations_forecast!GS$9,CBO_quarterly!$B:$B,0),MATCH(Calculations_forecast!$B25,CBO_quarterly!$B$1:$XT$1,0))</f>
        <v>#N/A</v>
      </c>
      <c r="GT25" t="e">
        <f>INDEX(CBO_quarterly!$B:$XT,MATCH(Calculations_forecast!GT$9,CBO_quarterly!$B:$B,0),MATCH(Calculations_forecast!$B25,CBO_quarterly!$B$1:$XT$1,0))</f>
        <v>#N/A</v>
      </c>
      <c r="GU25" t="e">
        <f>INDEX(CBO_quarterly!$B:$XT,MATCH(Calculations_forecast!GU$9,CBO_quarterly!$B:$B,0),MATCH(Calculations_forecast!$B25,CBO_quarterly!$B$1:$XT$1,0))</f>
        <v>#N/A</v>
      </c>
      <c r="GV25" t="e">
        <f>INDEX(CBO_quarterly!$B:$XT,MATCH(Calculations_forecast!GV$9,CBO_quarterly!$B:$B,0),MATCH(Calculations_forecast!$B25,CBO_quarterly!$B$1:$XT$1,0))</f>
        <v>#N/A</v>
      </c>
      <c r="GW25" s="81" t="e">
        <f>INDEX(CBO_quarterly!$B:$XT,MATCH(Calculations_forecast!GW$9,CBO_quarterly!$B:$B,0),MATCH(Calculations_forecast!$B25,CBO_quarterly!$B$1:$XT$1,0))</f>
        <v>#N/A</v>
      </c>
      <c r="GX25" s="81" t="e">
        <f>INDEX(CBO_quarterly!$B:$XT,MATCH(Calculations_forecast!GX$9,CBO_quarterly!$B:$B,0),MATCH(Calculations_forecast!$B25,CBO_quarterly!$B$1:$XT$1,0))</f>
        <v>#N/A</v>
      </c>
      <c r="GY25" s="81" t="e">
        <f>INDEX(CBO_quarterly!$B:$XT,MATCH(Calculations_forecast!GY$9,CBO_quarterly!$B:$B,0),MATCH(Calculations_forecast!$B25,CBO_quarterly!$B$1:$XT$1,0))</f>
        <v>#N/A</v>
      </c>
      <c r="GZ25" s="81" t="e">
        <f>INDEX(CBO_quarterly!$B:$XT,MATCH(Calculations_forecast!GZ$9,CBO_quarterly!$B:$B,0),MATCH(Calculations_forecast!$B25,CBO_quarterly!$B$1:$XT$1,0))</f>
        <v>#N/A</v>
      </c>
      <c r="HA25" s="81" t="e">
        <f>INDEX(CBO_quarterly!$B:$XT,MATCH(Calculations_forecast!HA$9,CBO_quarterly!$B:$B,0),MATCH(Calculations_forecast!$B25,CBO_quarterly!$B$1:$XT$1,0))</f>
        <v>#N/A</v>
      </c>
      <c r="HB25" s="81" t="e">
        <f>INDEX(CBO_quarterly!$B:$XT,MATCH(Calculations_forecast!HB$9,CBO_quarterly!$B:$B,0),MATCH(Calculations_forecast!$B25,CBO_quarterly!$B$1:$XT$1,0))</f>
        <v>#N/A</v>
      </c>
      <c r="HC25" s="81" t="e">
        <f>INDEX(CBO_quarterly!$B:$XT,MATCH(Calculations_forecast!HC$9,CBO_quarterly!$B:$B,0),MATCH(Calculations_forecast!$B25,CBO_quarterly!$B$1:$XT$1,0))</f>
        <v>#N/A</v>
      </c>
      <c r="HD25" s="81" t="e">
        <f>INDEX(CBO_quarterly!$B:$XT,MATCH(Calculations_forecast!HD$9,CBO_quarterly!$B:$B,0),MATCH(Calculations_forecast!$B25,CBO_quarterly!$B$1:$XT$1,0))</f>
        <v>#N/A</v>
      </c>
      <c r="HE25" s="81" t="e">
        <f>INDEX(CBO_quarterly!$B:$XT,MATCH(Calculations_forecast!HE$9,CBO_quarterly!$B:$B,0),MATCH(Calculations_forecast!$B25,CBO_quarterly!$B$1:$XT$1,0))</f>
        <v>#N/A</v>
      </c>
      <c r="HF25" s="81" t="e">
        <f>INDEX(CBO_quarterly!$B:$XT,MATCH(Calculations_forecast!HF$9,CBO_quarterly!$B:$B,0),MATCH(Calculations_forecast!$B25,CBO_quarterly!$B$1:$XT$1,0))</f>
        <v>#N/A</v>
      </c>
      <c r="HG25" s="81" t="e">
        <f>INDEX(CBO_quarterly!$B:$XT,MATCH(Calculations_forecast!HG$9,CBO_quarterly!$B:$B,0),MATCH(Calculations_forecast!$B25,CBO_quarterly!$B$1:$XT$1,0))</f>
        <v>#N/A</v>
      </c>
      <c r="HH25" s="81" t="e">
        <f>INDEX(CBO_quarterly!$B:$XT,MATCH(Calculations_forecast!HH$9,CBO_quarterly!$B:$B,0),MATCH(Calculations_forecast!$B25,CBO_quarterly!$B$1:$XT$1,0))</f>
        <v>#N/A</v>
      </c>
      <c r="HI25" s="81" t="e">
        <f>INDEX(CBO_quarterly!$B:$XT,MATCH(Calculations_forecast!HI$9,CBO_quarterly!$B:$B,0),MATCH(Calculations_forecast!$B25,CBO_quarterly!$B$1:$XT$1,0))</f>
        <v>#N/A</v>
      </c>
      <c r="HJ25" s="81" t="e">
        <f>INDEX(CBO_quarterly!$B:$XT,MATCH(Calculations_forecast!HJ$9,CBO_quarterly!$B:$B,0),MATCH(Calculations_forecast!$B25,CBO_quarterly!$B$1:$XT$1,0))</f>
        <v>#N/A</v>
      </c>
      <c r="HK25" s="81" t="e">
        <f>INDEX(CBO_quarterly!$B:$XT,MATCH(Calculations_forecast!HK$9,CBO_quarterly!$B:$B,0),MATCH(Calculations_forecast!$B25,CBO_quarterly!$B$1:$XT$1,0))</f>
        <v>#N/A</v>
      </c>
      <c r="HL25" s="81" t="e">
        <f>INDEX(CBO_quarterly!$B:$XT,MATCH(Calculations_forecast!HL$9,CBO_quarterly!$B:$B,0),MATCH(Calculations_forecast!$B25,CBO_quarterly!$B$1:$XT$1,0))</f>
        <v>#N/A</v>
      </c>
      <c r="HM25" s="81" t="e">
        <f>INDEX(CBO_quarterly!$B:$XT,MATCH(Calculations_forecast!HM$9,CBO_quarterly!$B:$B,0),MATCH(Calculations_forecast!$B25,CBO_quarterly!$B$1:$XT$1,0))</f>
        <v>#N/A</v>
      </c>
      <c r="HN25" s="81" t="e">
        <f>INDEX(CBO_quarterly!$B:$XT,MATCH(Calculations_forecast!HN$9,CBO_quarterly!$B:$B,0),MATCH(Calculations_forecast!$B25,CBO_quarterly!$B$1:$XT$1,0))</f>
        <v>#N/A</v>
      </c>
      <c r="HO25" s="81" t="e">
        <f>INDEX(CBO_quarterly!$B:$XT,MATCH(Calculations_forecast!HO$9,CBO_quarterly!$B:$B,0),MATCH(Calculations_forecast!$B25,CBO_quarterly!$B$1:$XT$1,0))</f>
        <v>#N/A</v>
      </c>
      <c r="HP25" s="81" t="e">
        <f>INDEX(CBO_quarterly!$B:$XT,MATCH(Calculations_forecast!HP$9,CBO_quarterly!$B:$B,0),MATCH(Calculations_forecast!$B25,CBO_quarterly!$B$1:$XT$1,0))</f>
        <v>#N/A</v>
      </c>
      <c r="HQ25" s="81" t="e">
        <f>INDEX(CBO_quarterly!$B:$XT,MATCH(Calculations_forecast!HQ$9,CBO_quarterly!$B:$B,0),MATCH(Calculations_forecast!$B25,CBO_quarterly!$B$1:$XT$1,0))</f>
        <v>#N/A</v>
      </c>
      <c r="HR25" s="81" t="e">
        <f>INDEX(CBO_quarterly!$B:$XT,MATCH(Calculations_forecast!HR$9,CBO_quarterly!$B:$B,0),MATCH(Calculations_forecast!$B25,CBO_quarterly!$B$1:$XT$1,0))</f>
        <v>#N/A</v>
      </c>
      <c r="HS25" s="81" t="e">
        <f>INDEX(CBO_quarterly!$B:$XT,MATCH(Calculations_forecast!HS$9,CBO_quarterly!$B:$B,0),MATCH(Calculations_forecast!$B25,CBO_quarterly!$B$1:$XT$1,0))</f>
        <v>#N/A</v>
      </c>
      <c r="HT25" s="81" t="e">
        <f>INDEX(CBO_quarterly!$B:$XT,MATCH(Calculations_forecast!HT$9,CBO_quarterly!$B:$B,0),MATCH(Calculations_forecast!$B25,CBO_quarterly!$B$1:$XT$1,0))</f>
        <v>#N/A</v>
      </c>
      <c r="HU25" s="81" t="e">
        <f>INDEX(CBO_quarterly!$B:$XT,MATCH(Calculations_forecast!HU$9,CBO_quarterly!$B:$B,0),MATCH(Calculations_forecast!$B25,CBO_quarterly!$B$1:$XT$1,0))</f>
        <v>#N/A</v>
      </c>
      <c r="HV25" s="81" t="e">
        <f>INDEX(CBO_quarterly!$B:$XT,MATCH(Calculations_forecast!HV$9,CBO_quarterly!$B:$B,0),MATCH(Calculations_forecast!$B25,CBO_quarterly!$B$1:$XT$1,0))</f>
        <v>#N/A</v>
      </c>
      <c r="HW25" s="81" t="e">
        <f>INDEX(CBO_quarterly!$B:$XT,MATCH(Calculations_forecast!HW$9,CBO_quarterly!$B:$B,0),MATCH(Calculations_forecast!$B25,CBO_quarterly!$B$1:$XT$1,0))</f>
        <v>#N/A</v>
      </c>
      <c r="HX25" s="81" t="e">
        <f>INDEX(CBO_quarterly!$B:$XT,MATCH(Calculations_forecast!HX$9,CBO_quarterly!$B:$B,0),MATCH(Calculations_forecast!$B25,CBO_quarterly!$B$1:$XT$1,0))</f>
        <v>#N/A</v>
      </c>
      <c r="HY25" s="81" t="e">
        <f>INDEX(CBO_quarterly!$B:$XT,MATCH(Calculations_forecast!HY$9,CBO_quarterly!$B:$B,0),MATCH(Calculations_forecast!$B25,CBO_quarterly!$B$1:$XT$1,0))</f>
        <v>#N/A</v>
      </c>
      <c r="HZ25" s="81" t="e">
        <f>INDEX(CBO_quarterly!$B:$XT,MATCH(Calculations_forecast!HZ$9,CBO_quarterly!$B:$B,0),MATCH(Calculations_forecast!$B25,CBO_quarterly!$B$1:$XT$1,0))</f>
        <v>#N/A</v>
      </c>
      <c r="IA25" s="81" t="e">
        <f>INDEX(CBO_quarterly!$B:$XT,MATCH(Calculations_forecast!IA$9,CBO_quarterly!$B:$B,0),MATCH(Calculations_forecast!$B25,CBO_quarterly!$B$1:$XT$1,0))</f>
        <v>#N/A</v>
      </c>
      <c r="IB25" s="81" t="e">
        <f>INDEX(CBO_quarterly!$B:$XT,MATCH(Calculations_forecast!IB$9,CBO_quarterly!$B:$B,0),MATCH(Calculations_forecast!$B25,CBO_quarterly!$B$1:$XT$1,0))</f>
        <v>#N/A</v>
      </c>
      <c r="IC25" s="81" t="e">
        <f>INDEX(CBO_quarterly!$B:$XT,MATCH(Calculations_forecast!IC$9,CBO_quarterly!$B:$B,0),MATCH(Calculations_forecast!$B25,CBO_quarterly!$B$1:$XT$1,0))</f>
        <v>#N/A</v>
      </c>
      <c r="ID25" s="81" t="e">
        <f>INDEX(CBO_quarterly!$B:$XT,MATCH(Calculations_forecast!ID$9,CBO_quarterly!$B:$B,0),MATCH(Calculations_forecast!$B25,CBO_quarterly!$B$1:$XT$1,0))</f>
        <v>#N/A</v>
      </c>
    </row>
    <row r="26" spans="1:238">
      <c r="A26" s="7" t="s">
        <v>199</v>
      </c>
      <c r="B26" t="s">
        <v>202</v>
      </c>
      <c r="C26">
        <f ca="1">INDEX(CBO_quarterly!$B:$XT,MATCH(Calculations_forecast!C$9,CBO_quarterly!$B:$B,0),MATCH(Calculations_forecast!$B26,CBO_quarterly!$B$1:$XT$1,0))</f>
        <v>247.9</v>
      </c>
      <c r="D26">
        <f ca="1">INDEX(CBO_quarterly!$B:$XT,MATCH(Calculations_forecast!D$9,CBO_quarterly!$B:$B,0),MATCH(Calculations_forecast!$B26,CBO_quarterly!$B$1:$XT$1,0))</f>
        <v>249.1</v>
      </c>
      <c r="E26">
        <f ca="1">INDEX(CBO_quarterly!$B:$XT,MATCH(Calculations_forecast!E$9,CBO_quarterly!$B:$B,0),MATCH(Calculations_forecast!$B26,CBO_quarterly!$B$1:$XT$1,0))</f>
        <v>254.6</v>
      </c>
      <c r="F26">
        <f ca="1">INDEX(CBO_quarterly!$B:$XT,MATCH(Calculations_forecast!F$9,CBO_quarterly!$B:$B,0),MATCH(Calculations_forecast!$B26,CBO_quarterly!$B$1:$XT$1,0))</f>
        <v>258.7</v>
      </c>
      <c r="G26">
        <f ca="1">INDEX(CBO_quarterly!$B:$XT,MATCH(Calculations_forecast!G$9,CBO_quarterly!$B:$B,0),MATCH(Calculations_forecast!$B26,CBO_quarterly!$B$1:$XT$1,0))</f>
        <v>261.89999999999998</v>
      </c>
      <c r="H26">
        <f ca="1">INDEX(CBO_quarterly!$B:$XT,MATCH(Calculations_forecast!H$9,CBO_quarterly!$B:$B,0),MATCH(Calculations_forecast!$B26,CBO_quarterly!$B$1:$XT$1,0))</f>
        <v>266.10000000000002</v>
      </c>
      <c r="I26">
        <f ca="1">INDEX(CBO_quarterly!$B:$XT,MATCH(Calculations_forecast!I$9,CBO_quarterly!$B:$B,0),MATCH(Calculations_forecast!$B26,CBO_quarterly!$B$1:$XT$1,0))</f>
        <v>269.8</v>
      </c>
      <c r="J26">
        <f ca="1">INDEX(CBO_quarterly!$B:$XT,MATCH(Calculations_forecast!J$9,CBO_quarterly!$B:$B,0),MATCH(Calculations_forecast!$B26,CBO_quarterly!$B$1:$XT$1,0))</f>
        <v>272.10000000000002</v>
      </c>
      <c r="K26">
        <f ca="1">INDEX(CBO_quarterly!$B:$XT,MATCH(Calculations_forecast!K$9,CBO_quarterly!$B:$B,0),MATCH(Calculations_forecast!$B26,CBO_quarterly!$B$1:$XT$1,0))</f>
        <v>282.2</v>
      </c>
      <c r="L26">
        <f ca="1">INDEX(CBO_quarterly!$B:$XT,MATCH(Calculations_forecast!L$9,CBO_quarterly!$B:$B,0),MATCH(Calculations_forecast!$B26,CBO_quarterly!$B$1:$XT$1,0))</f>
        <v>286.5</v>
      </c>
      <c r="M26">
        <f ca="1">INDEX(CBO_quarterly!$B:$XT,MATCH(Calculations_forecast!M$9,CBO_quarterly!$B:$B,0),MATCH(Calculations_forecast!$B26,CBO_quarterly!$B$1:$XT$1,0))</f>
        <v>284.3</v>
      </c>
      <c r="N26">
        <f ca="1">INDEX(CBO_quarterly!$B:$XT,MATCH(Calculations_forecast!N$9,CBO_quarterly!$B:$B,0),MATCH(Calculations_forecast!$B26,CBO_quarterly!$B$1:$XT$1,0))</f>
        <v>291.7</v>
      </c>
      <c r="O26">
        <f ca="1">INDEX(CBO_quarterly!$B:$XT,MATCH(Calculations_forecast!O$9,CBO_quarterly!$B:$B,0),MATCH(Calculations_forecast!$B26,CBO_quarterly!$B$1:$XT$1,0))</f>
        <v>299.60000000000002</v>
      </c>
      <c r="P26">
        <f ca="1">INDEX(CBO_quarterly!$B:$XT,MATCH(Calculations_forecast!P$9,CBO_quarterly!$B:$B,0),MATCH(Calculations_forecast!$B26,CBO_quarterly!$B$1:$XT$1,0))</f>
        <v>302.7</v>
      </c>
      <c r="Q26">
        <f ca="1">INDEX(CBO_quarterly!$B:$XT,MATCH(Calculations_forecast!Q$9,CBO_quarterly!$B:$B,0),MATCH(Calculations_forecast!$B26,CBO_quarterly!$B$1:$XT$1,0))</f>
        <v>304.2</v>
      </c>
      <c r="R26">
        <f ca="1">INDEX(CBO_quarterly!$B:$XT,MATCH(Calculations_forecast!R$9,CBO_quarterly!$B:$B,0),MATCH(Calculations_forecast!$B26,CBO_quarterly!$B$1:$XT$1,0))</f>
        <v>312.60000000000002</v>
      </c>
      <c r="S26">
        <f ca="1">INDEX(CBO_quarterly!$B:$XT,MATCH(Calculations_forecast!S$9,CBO_quarterly!$B:$B,0),MATCH(Calculations_forecast!$B26,CBO_quarterly!$B$1:$XT$1,0))</f>
        <v>324.60000000000002</v>
      </c>
      <c r="T26">
        <f ca="1">INDEX(CBO_quarterly!$B:$XT,MATCH(Calculations_forecast!T$9,CBO_quarterly!$B:$B,0),MATCH(Calculations_forecast!$B26,CBO_quarterly!$B$1:$XT$1,0))</f>
        <v>335</v>
      </c>
      <c r="U26">
        <f ca="1">INDEX(CBO_quarterly!$B:$XT,MATCH(Calculations_forecast!U$9,CBO_quarterly!$B:$B,0),MATCH(Calculations_forecast!$B26,CBO_quarterly!$B$1:$XT$1,0))</f>
        <v>346.7</v>
      </c>
      <c r="V26">
        <f ca="1">INDEX(CBO_quarterly!$B:$XT,MATCH(Calculations_forecast!V$9,CBO_quarterly!$B:$B,0),MATCH(Calculations_forecast!$B26,CBO_quarterly!$B$1:$XT$1,0))</f>
        <v>359.2</v>
      </c>
      <c r="W26">
        <f ca="1">INDEX(CBO_quarterly!$B:$XT,MATCH(Calculations_forecast!W$9,CBO_quarterly!$B:$B,0),MATCH(Calculations_forecast!$B26,CBO_quarterly!$B$1:$XT$1,0))</f>
        <v>370.1</v>
      </c>
      <c r="X26">
        <f ca="1">INDEX(CBO_quarterly!$B:$XT,MATCH(Calculations_forecast!X$9,CBO_quarterly!$B:$B,0),MATCH(Calculations_forecast!$B26,CBO_quarterly!$B$1:$XT$1,0))</f>
        <v>373.4</v>
      </c>
      <c r="Y26">
        <f ca="1">INDEX(CBO_quarterly!$B:$XT,MATCH(Calculations_forecast!Y$9,CBO_quarterly!$B:$B,0),MATCH(Calculations_forecast!$B26,CBO_quarterly!$B$1:$XT$1,0))</f>
        <v>385.4</v>
      </c>
      <c r="Z26">
        <f ca="1">INDEX(CBO_quarterly!$B:$XT,MATCH(Calculations_forecast!Z$9,CBO_quarterly!$B:$B,0),MATCH(Calculations_forecast!$B26,CBO_quarterly!$B$1:$XT$1,0))</f>
        <v>395.6</v>
      </c>
      <c r="AA26">
        <f ca="1">INDEX(CBO_quarterly!$B:$XT,MATCH(Calculations_forecast!AA$9,CBO_quarterly!$B:$B,0),MATCH(Calculations_forecast!$B26,CBO_quarterly!$B$1:$XT$1,0))</f>
        <v>401.3</v>
      </c>
      <c r="AB26">
        <f ca="1">INDEX(CBO_quarterly!$B:$XT,MATCH(Calculations_forecast!AB$9,CBO_quarterly!$B:$B,0),MATCH(Calculations_forecast!$B26,CBO_quarterly!$B$1:$XT$1,0))</f>
        <v>401</v>
      </c>
      <c r="AC26">
        <f ca="1">INDEX(CBO_quarterly!$B:$XT,MATCH(Calculations_forecast!AC$9,CBO_quarterly!$B:$B,0),MATCH(Calculations_forecast!$B26,CBO_quarterly!$B$1:$XT$1,0))</f>
        <v>403.5</v>
      </c>
      <c r="AD26">
        <f ca="1">INDEX(CBO_quarterly!$B:$XT,MATCH(Calculations_forecast!AD$9,CBO_quarterly!$B:$B,0),MATCH(Calculations_forecast!$B26,CBO_quarterly!$B$1:$XT$1,0))</f>
        <v>410.8</v>
      </c>
      <c r="AE26">
        <f ca="1">INDEX(CBO_quarterly!$B:$XT,MATCH(Calculations_forecast!AE$9,CBO_quarterly!$B:$B,0),MATCH(Calculations_forecast!$B26,CBO_quarterly!$B$1:$XT$1,0))</f>
        <v>421.2</v>
      </c>
      <c r="AF26">
        <f ca="1">INDEX(CBO_quarterly!$B:$XT,MATCH(Calculations_forecast!AF$9,CBO_quarterly!$B:$B,0),MATCH(Calculations_forecast!$B26,CBO_quarterly!$B$1:$XT$1,0))</f>
        <v>431.4</v>
      </c>
      <c r="AG26">
        <f ca="1">INDEX(CBO_quarterly!$B:$XT,MATCH(Calculations_forecast!AG$9,CBO_quarterly!$B:$B,0),MATCH(Calculations_forecast!$B26,CBO_quarterly!$B$1:$XT$1,0))</f>
        <v>438</v>
      </c>
      <c r="AH26">
        <f ca="1">INDEX(CBO_quarterly!$B:$XT,MATCH(Calculations_forecast!AH$9,CBO_quarterly!$B:$B,0),MATCH(Calculations_forecast!$B26,CBO_quarterly!$B$1:$XT$1,0))</f>
        <v>446.7</v>
      </c>
      <c r="AI26">
        <f ca="1">INDEX(CBO_quarterly!$B:$XT,MATCH(Calculations_forecast!AI$9,CBO_quarterly!$B:$B,0),MATCH(Calculations_forecast!$B26,CBO_quarterly!$B$1:$XT$1,0))</f>
        <v>452.6</v>
      </c>
      <c r="AJ26">
        <f ca="1">INDEX(CBO_quarterly!$B:$XT,MATCH(Calculations_forecast!AJ$9,CBO_quarterly!$B:$B,0),MATCH(Calculations_forecast!$B26,CBO_quarterly!$B$1:$XT$1,0))</f>
        <v>472.3</v>
      </c>
      <c r="AK26">
        <f ca="1">INDEX(CBO_quarterly!$B:$XT,MATCH(Calculations_forecast!AK$9,CBO_quarterly!$B:$B,0),MATCH(Calculations_forecast!$B26,CBO_quarterly!$B$1:$XT$1,0))</f>
        <v>484.2</v>
      </c>
      <c r="AL26">
        <f ca="1">INDEX(CBO_quarterly!$B:$XT,MATCH(Calculations_forecast!AL$9,CBO_quarterly!$B:$B,0),MATCH(Calculations_forecast!$B26,CBO_quarterly!$B$1:$XT$1,0))</f>
        <v>496.2</v>
      </c>
      <c r="AM26">
        <f ca="1">INDEX(CBO_quarterly!$B:$XT,MATCH(Calculations_forecast!AM$9,CBO_quarterly!$B:$B,0),MATCH(Calculations_forecast!$B26,CBO_quarterly!$B$1:$XT$1,0))</f>
        <v>501.8</v>
      </c>
      <c r="AN26">
        <f ca="1">INDEX(CBO_quarterly!$B:$XT,MATCH(Calculations_forecast!AN$9,CBO_quarterly!$B:$B,0),MATCH(Calculations_forecast!$B26,CBO_quarterly!$B$1:$XT$1,0))</f>
        <v>516.5</v>
      </c>
      <c r="AO26">
        <f ca="1">INDEX(CBO_quarterly!$B:$XT,MATCH(Calculations_forecast!AO$9,CBO_quarterly!$B:$B,0),MATCH(Calculations_forecast!$B26,CBO_quarterly!$B$1:$XT$1,0))</f>
        <v>533.1</v>
      </c>
      <c r="AP26">
        <f ca="1">INDEX(CBO_quarterly!$B:$XT,MATCH(Calculations_forecast!AP$9,CBO_quarterly!$B:$B,0),MATCH(Calculations_forecast!$B26,CBO_quarterly!$B$1:$XT$1,0))</f>
        <v>547.79999999999995</v>
      </c>
      <c r="AQ26">
        <f ca="1">INDEX(CBO_quarterly!$B:$XT,MATCH(Calculations_forecast!AQ$9,CBO_quarterly!$B:$B,0),MATCH(Calculations_forecast!$B26,CBO_quarterly!$B$1:$XT$1,0))</f>
        <v>568.79999999999995</v>
      </c>
      <c r="AR26">
        <f ca="1">INDEX(CBO_quarterly!$B:$XT,MATCH(Calculations_forecast!AR$9,CBO_quarterly!$B:$B,0),MATCH(Calculations_forecast!$B26,CBO_quarterly!$B$1:$XT$1,0))</f>
        <v>588.5</v>
      </c>
      <c r="AS26">
        <f ca="1">INDEX(CBO_quarterly!$B:$XT,MATCH(Calculations_forecast!AS$9,CBO_quarterly!$B:$B,0),MATCH(Calculations_forecast!$B26,CBO_quarterly!$B$1:$XT$1,0))</f>
        <v>592.20000000000005</v>
      </c>
      <c r="AT26">
        <f ca="1">INDEX(CBO_quarterly!$B:$XT,MATCH(Calculations_forecast!AT$9,CBO_quarterly!$B:$B,0),MATCH(Calculations_forecast!$B26,CBO_quarterly!$B$1:$XT$1,0))</f>
        <v>608.9</v>
      </c>
      <c r="AU26">
        <f ca="1">INDEX(CBO_quarterly!$B:$XT,MATCH(Calculations_forecast!AU$9,CBO_quarterly!$B:$B,0),MATCH(Calculations_forecast!$B26,CBO_quarterly!$B$1:$XT$1,0))</f>
        <v>633.4</v>
      </c>
      <c r="AV26">
        <f ca="1">INDEX(CBO_quarterly!$B:$XT,MATCH(Calculations_forecast!AV$9,CBO_quarterly!$B:$B,0),MATCH(Calculations_forecast!$B26,CBO_quarterly!$B$1:$XT$1,0))</f>
        <v>648.70000000000005</v>
      </c>
      <c r="AW26">
        <f ca="1">INDEX(CBO_quarterly!$B:$XT,MATCH(Calculations_forecast!AW$9,CBO_quarterly!$B:$B,0),MATCH(Calculations_forecast!$B26,CBO_quarterly!$B$1:$XT$1,0))</f>
        <v>657.8</v>
      </c>
      <c r="AX26">
        <f ca="1">INDEX(CBO_quarterly!$B:$XT,MATCH(Calculations_forecast!AX$9,CBO_quarterly!$B:$B,0),MATCH(Calculations_forecast!$B26,CBO_quarterly!$B$1:$XT$1,0))</f>
        <v>677.7</v>
      </c>
      <c r="AY26">
        <f ca="1">INDEX(CBO_quarterly!$B:$XT,MATCH(Calculations_forecast!AY$9,CBO_quarterly!$B:$B,0),MATCH(Calculations_forecast!$B26,CBO_quarterly!$B$1:$XT$1,0))</f>
        <v>688.1</v>
      </c>
      <c r="AZ26">
        <f ca="1">INDEX(CBO_quarterly!$B:$XT,MATCH(Calculations_forecast!AZ$9,CBO_quarterly!$B:$B,0),MATCH(Calculations_forecast!$B26,CBO_quarterly!$B$1:$XT$1,0))</f>
        <v>703.1</v>
      </c>
      <c r="BA26">
        <f ca="1">INDEX(CBO_quarterly!$B:$XT,MATCH(Calculations_forecast!BA$9,CBO_quarterly!$B:$B,0),MATCH(Calculations_forecast!$B26,CBO_quarterly!$B$1:$XT$1,0))</f>
        <v>717.3</v>
      </c>
      <c r="BB26">
        <f ca="1">INDEX(CBO_quarterly!$B:$XT,MATCH(Calculations_forecast!BB$9,CBO_quarterly!$B:$B,0),MATCH(Calculations_forecast!$B26,CBO_quarterly!$B$1:$XT$1,0))</f>
        <v>737.4</v>
      </c>
      <c r="BC26">
        <f ca="1">INDEX(CBO_quarterly!$B:$XT,MATCH(Calculations_forecast!BC$9,CBO_quarterly!$B:$B,0),MATCH(Calculations_forecast!$B26,CBO_quarterly!$B$1:$XT$1,0))</f>
        <v>747.9</v>
      </c>
      <c r="BD26">
        <f ca="1">INDEX(CBO_quarterly!$B:$XT,MATCH(Calculations_forecast!BD$9,CBO_quarterly!$B:$B,0),MATCH(Calculations_forecast!$B26,CBO_quarterly!$B$1:$XT$1,0))</f>
        <v>761.1</v>
      </c>
      <c r="BE26">
        <f ca="1">INDEX(CBO_quarterly!$B:$XT,MATCH(Calculations_forecast!BE$9,CBO_quarterly!$B:$B,0),MATCH(Calculations_forecast!$B26,CBO_quarterly!$B$1:$XT$1,0))</f>
        <v>782.2</v>
      </c>
      <c r="BF26">
        <f ca="1">INDEX(CBO_quarterly!$B:$XT,MATCH(Calculations_forecast!BF$9,CBO_quarterly!$B:$B,0),MATCH(Calculations_forecast!$B26,CBO_quarterly!$B$1:$XT$1,0))</f>
        <v>775.1</v>
      </c>
      <c r="BG26">
        <f ca="1">INDEX(CBO_quarterly!$B:$XT,MATCH(Calculations_forecast!BG$9,CBO_quarterly!$B:$B,0),MATCH(Calculations_forecast!$B26,CBO_quarterly!$B$1:$XT$1,0))</f>
        <v>794</v>
      </c>
      <c r="BH26">
        <f ca="1">INDEX(CBO_quarterly!$B:$XT,MATCH(Calculations_forecast!BH$9,CBO_quarterly!$B:$B,0),MATCH(Calculations_forecast!$B26,CBO_quarterly!$B$1:$XT$1,0))</f>
        <v>819.1</v>
      </c>
      <c r="BI26">
        <f ca="1">INDEX(CBO_quarterly!$B:$XT,MATCH(Calculations_forecast!BI$9,CBO_quarterly!$B:$B,0),MATCH(Calculations_forecast!$B26,CBO_quarterly!$B$1:$XT$1,0))</f>
        <v>835.7</v>
      </c>
      <c r="BJ26">
        <f ca="1">INDEX(CBO_quarterly!$B:$XT,MATCH(Calculations_forecast!BJ$9,CBO_quarterly!$B:$B,0),MATCH(Calculations_forecast!$B26,CBO_quarterly!$B$1:$XT$1,0))</f>
        <v>862.8</v>
      </c>
      <c r="BK26">
        <f ca="1">INDEX(CBO_quarterly!$B:$XT,MATCH(Calculations_forecast!BK$9,CBO_quarterly!$B:$B,0),MATCH(Calculations_forecast!$B26,CBO_quarterly!$B$1:$XT$1,0))</f>
        <v>875.6</v>
      </c>
      <c r="BL26">
        <f ca="1">INDEX(CBO_quarterly!$B:$XT,MATCH(Calculations_forecast!BL$9,CBO_quarterly!$B:$B,0),MATCH(Calculations_forecast!$B26,CBO_quarterly!$B$1:$XT$1,0))</f>
        <v>900.5</v>
      </c>
      <c r="BM26">
        <f ca="1">INDEX(CBO_quarterly!$B:$XT,MATCH(Calculations_forecast!BM$9,CBO_quarterly!$B:$B,0),MATCH(Calculations_forecast!$B26,CBO_quarterly!$B$1:$XT$1,0))</f>
        <v>927.4</v>
      </c>
      <c r="BN26">
        <f ca="1">INDEX(CBO_quarterly!$B:$XT,MATCH(Calculations_forecast!BN$9,CBO_quarterly!$B:$B,0),MATCH(Calculations_forecast!$B26,CBO_quarterly!$B$1:$XT$1,0))</f>
        <v>938.6</v>
      </c>
      <c r="BO26">
        <f ca="1">INDEX(CBO_quarterly!$B:$XT,MATCH(Calculations_forecast!BO$9,CBO_quarterly!$B:$B,0),MATCH(Calculations_forecast!$B26,CBO_quarterly!$B$1:$XT$1,0))</f>
        <v>946.8</v>
      </c>
      <c r="BP26">
        <f ca="1">INDEX(CBO_quarterly!$B:$XT,MATCH(Calculations_forecast!BP$9,CBO_quarterly!$B:$B,0),MATCH(Calculations_forecast!$B26,CBO_quarterly!$B$1:$XT$1,0))</f>
        <v>967.5</v>
      </c>
      <c r="BQ26">
        <f ca="1">INDEX(CBO_quarterly!$B:$XT,MATCH(Calculations_forecast!BQ$9,CBO_quarterly!$B:$B,0),MATCH(Calculations_forecast!$B26,CBO_quarterly!$B$1:$XT$1,0))</f>
        <v>993.6</v>
      </c>
      <c r="BR26">
        <f ca="1">INDEX(CBO_quarterly!$B:$XT,MATCH(Calculations_forecast!BR$9,CBO_quarterly!$B:$B,0),MATCH(Calculations_forecast!$B26,CBO_quarterly!$B$1:$XT$1,0))</f>
        <v>996.4</v>
      </c>
      <c r="BS26">
        <f ca="1">INDEX(CBO_quarterly!$B:$XT,MATCH(Calculations_forecast!BS$9,CBO_quarterly!$B:$B,0),MATCH(Calculations_forecast!$B26,CBO_quarterly!$B$1:$XT$1,0))</f>
        <v>1008.7</v>
      </c>
      <c r="BT26">
        <f ca="1">INDEX(CBO_quarterly!$B:$XT,MATCH(Calculations_forecast!BT$9,CBO_quarterly!$B:$B,0),MATCH(Calculations_forecast!$B26,CBO_quarterly!$B$1:$XT$1,0))</f>
        <v>1025.2</v>
      </c>
      <c r="BU26">
        <f ca="1">INDEX(CBO_quarterly!$B:$XT,MATCH(Calculations_forecast!BU$9,CBO_quarterly!$B:$B,0),MATCH(Calculations_forecast!$B26,CBO_quarterly!$B$1:$XT$1,0))</f>
        <v>1036.2</v>
      </c>
      <c r="BV26">
        <f ca="1">INDEX(CBO_quarterly!$B:$XT,MATCH(Calculations_forecast!BV$9,CBO_quarterly!$B:$B,0),MATCH(Calculations_forecast!$B26,CBO_quarterly!$B$1:$XT$1,0))</f>
        <v>1056</v>
      </c>
      <c r="BW26">
        <f ca="1">INDEX(CBO_quarterly!$B:$XT,MATCH(Calculations_forecast!BW$9,CBO_quarterly!$B:$B,0),MATCH(Calculations_forecast!$B26,CBO_quarterly!$B$1:$XT$1,0))</f>
        <v>1056.9000000000001</v>
      </c>
      <c r="BX26">
        <f ca="1">INDEX(CBO_quarterly!$B:$XT,MATCH(Calculations_forecast!BX$9,CBO_quarterly!$B:$B,0),MATCH(Calculations_forecast!$B26,CBO_quarterly!$B$1:$XT$1,0))</f>
        <v>1070.4000000000001</v>
      </c>
      <c r="BY26">
        <f ca="1">INDEX(CBO_quarterly!$B:$XT,MATCH(Calculations_forecast!BY$9,CBO_quarterly!$B:$B,0),MATCH(Calculations_forecast!$B26,CBO_quarterly!$B$1:$XT$1,0))</f>
        <v>1078.2</v>
      </c>
      <c r="BZ26">
        <f ca="1">INDEX(CBO_quarterly!$B:$XT,MATCH(Calculations_forecast!BZ$9,CBO_quarterly!$B:$B,0),MATCH(Calculations_forecast!$B26,CBO_quarterly!$B$1:$XT$1,0))</f>
        <v>1109.9000000000001</v>
      </c>
      <c r="CA26">
        <f ca="1">INDEX(CBO_quarterly!$B:$XT,MATCH(Calculations_forecast!CA$9,CBO_quarterly!$B:$B,0),MATCH(Calculations_forecast!$B26,CBO_quarterly!$B$1:$XT$1,0))</f>
        <v>1116.5999999999999</v>
      </c>
      <c r="CB26">
        <f ca="1">INDEX(CBO_quarterly!$B:$XT,MATCH(Calculations_forecast!CB$9,CBO_quarterly!$B:$B,0),MATCH(Calculations_forecast!$B26,CBO_quarterly!$B$1:$XT$1,0))</f>
        <v>1145.8</v>
      </c>
      <c r="CC26">
        <f ca="1">INDEX(CBO_quarterly!$B:$XT,MATCH(Calculations_forecast!CC$9,CBO_quarterly!$B:$B,0),MATCH(Calculations_forecast!$B26,CBO_quarterly!$B$1:$XT$1,0))</f>
        <v>1164.5999999999999</v>
      </c>
      <c r="CD26">
        <f ca="1">INDEX(CBO_quarterly!$B:$XT,MATCH(Calculations_forecast!CD$9,CBO_quarterly!$B:$B,0),MATCH(Calculations_forecast!$B26,CBO_quarterly!$B$1:$XT$1,0))</f>
        <v>1180.5</v>
      </c>
      <c r="CE26">
        <f ca="1">INDEX(CBO_quarterly!$B:$XT,MATCH(Calculations_forecast!CE$9,CBO_quarterly!$B:$B,0),MATCH(Calculations_forecast!$B26,CBO_quarterly!$B$1:$XT$1,0))</f>
        <v>1212.5</v>
      </c>
      <c r="CF26">
        <f ca="1">INDEX(CBO_quarterly!$B:$XT,MATCH(Calculations_forecast!CF$9,CBO_quarterly!$B:$B,0),MATCH(Calculations_forecast!$B26,CBO_quarterly!$B$1:$XT$1,0))</f>
        <v>1230.7</v>
      </c>
      <c r="CG26">
        <f ca="1">INDEX(CBO_quarterly!$B:$XT,MATCH(Calculations_forecast!CG$9,CBO_quarterly!$B:$B,0),MATCH(Calculations_forecast!$B26,CBO_quarterly!$B$1:$XT$1,0))</f>
        <v>1242.5999999999999</v>
      </c>
      <c r="CH26">
        <f ca="1">INDEX(CBO_quarterly!$B:$XT,MATCH(Calculations_forecast!CH$9,CBO_quarterly!$B:$B,0),MATCH(Calculations_forecast!$B26,CBO_quarterly!$B$1:$XT$1,0))</f>
        <v>1268.5</v>
      </c>
      <c r="CI26">
        <f ca="1">INDEX(CBO_quarterly!$B:$XT,MATCH(Calculations_forecast!CI$9,CBO_quarterly!$B:$B,0),MATCH(Calculations_forecast!$B26,CBO_quarterly!$B$1:$XT$1,0))</f>
        <v>1284.2</v>
      </c>
      <c r="CJ26">
        <f ca="1">INDEX(CBO_quarterly!$B:$XT,MATCH(Calculations_forecast!CJ$9,CBO_quarterly!$B:$B,0),MATCH(Calculations_forecast!$B26,CBO_quarterly!$B$1:$XT$1,0))</f>
        <v>1296.5999999999999</v>
      </c>
      <c r="CK26">
        <f ca="1">INDEX(CBO_quarterly!$B:$XT,MATCH(Calculations_forecast!CK$9,CBO_quarterly!$B:$B,0),MATCH(Calculations_forecast!$B26,CBO_quarterly!$B$1:$XT$1,0))</f>
        <v>1306.3</v>
      </c>
      <c r="CL26">
        <f ca="1">INDEX(CBO_quarterly!$B:$XT,MATCH(Calculations_forecast!CL$9,CBO_quarterly!$B:$B,0),MATCH(Calculations_forecast!$B26,CBO_quarterly!$B$1:$XT$1,0))</f>
        <v>1308.8</v>
      </c>
      <c r="CM26">
        <f ca="1">INDEX(CBO_quarterly!$B:$XT,MATCH(Calculations_forecast!CM$9,CBO_quarterly!$B:$B,0),MATCH(Calculations_forecast!$B26,CBO_quarterly!$B$1:$XT$1,0))</f>
        <v>1326.4</v>
      </c>
      <c r="CN26">
        <f ca="1">INDEX(CBO_quarterly!$B:$XT,MATCH(Calculations_forecast!CN$9,CBO_quarterly!$B:$B,0),MATCH(Calculations_forecast!$B26,CBO_quarterly!$B$1:$XT$1,0))</f>
        <v>1334.8</v>
      </c>
      <c r="CO26">
        <f ca="1">INDEX(CBO_quarterly!$B:$XT,MATCH(Calculations_forecast!CO$9,CBO_quarterly!$B:$B,0),MATCH(Calculations_forecast!$B26,CBO_quarterly!$B$1:$XT$1,0))</f>
        <v>1354</v>
      </c>
      <c r="CP26">
        <f ca="1">INDEX(CBO_quarterly!$B:$XT,MATCH(Calculations_forecast!CP$9,CBO_quarterly!$B:$B,0),MATCH(Calculations_forecast!$B26,CBO_quarterly!$B$1:$XT$1,0))</f>
        <v>1362.8</v>
      </c>
      <c r="CQ26">
        <f ca="1">INDEX(CBO_quarterly!$B:$XT,MATCH(Calculations_forecast!CQ$9,CBO_quarterly!$B:$B,0),MATCH(Calculations_forecast!$B26,CBO_quarterly!$B$1:$XT$1,0))</f>
        <v>1351.8</v>
      </c>
      <c r="CR26">
        <f ca="1">INDEX(CBO_quarterly!$B:$XT,MATCH(Calculations_forecast!CR$9,CBO_quarterly!$B:$B,0),MATCH(Calculations_forecast!$B26,CBO_quarterly!$B$1:$XT$1,0))</f>
        <v>1359.1</v>
      </c>
      <c r="CS26">
        <f ca="1">INDEX(CBO_quarterly!$B:$XT,MATCH(Calculations_forecast!CS$9,CBO_quarterly!$B:$B,0),MATCH(Calculations_forecast!$B26,CBO_quarterly!$B$1:$XT$1,0))</f>
        <v>1367.4</v>
      </c>
      <c r="CT26">
        <f ca="1">INDEX(CBO_quarterly!$B:$XT,MATCH(Calculations_forecast!CT$9,CBO_quarterly!$B:$B,0),MATCH(Calculations_forecast!$B26,CBO_quarterly!$B$1:$XT$1,0))</f>
        <v>1381.4</v>
      </c>
      <c r="CU26">
        <f ca="1">INDEX(CBO_quarterly!$B:$XT,MATCH(Calculations_forecast!CU$9,CBO_quarterly!$B:$B,0),MATCH(Calculations_forecast!$B26,CBO_quarterly!$B$1:$XT$1,0))</f>
        <v>1373.4</v>
      </c>
      <c r="CV26">
        <f ca="1">INDEX(CBO_quarterly!$B:$XT,MATCH(Calculations_forecast!CV$9,CBO_quarterly!$B:$B,0),MATCH(Calculations_forecast!$B26,CBO_quarterly!$B$1:$XT$1,0))</f>
        <v>1389.4</v>
      </c>
      <c r="CW26">
        <f ca="1">INDEX(CBO_quarterly!$B:$XT,MATCH(Calculations_forecast!CW$9,CBO_quarterly!$B:$B,0),MATCH(Calculations_forecast!$B26,CBO_quarterly!$B$1:$XT$1,0))</f>
        <v>1423.4</v>
      </c>
      <c r="CX26">
        <f ca="1">INDEX(CBO_quarterly!$B:$XT,MATCH(Calculations_forecast!CX$9,CBO_quarterly!$B:$B,0),MATCH(Calculations_forecast!$B26,CBO_quarterly!$B$1:$XT$1,0))</f>
        <v>1422.9</v>
      </c>
      <c r="CY26">
        <f ca="1">INDEX(CBO_quarterly!$B:$XT,MATCH(Calculations_forecast!CY$9,CBO_quarterly!$B:$B,0),MATCH(Calculations_forecast!$B26,CBO_quarterly!$B$1:$XT$1,0))</f>
        <v>1437.6</v>
      </c>
      <c r="CZ26">
        <f ca="1">INDEX(CBO_quarterly!$B:$XT,MATCH(Calculations_forecast!CZ$9,CBO_quarterly!$B:$B,0),MATCH(Calculations_forecast!$B26,CBO_quarterly!$B$1:$XT$1,0))</f>
        <v>1452.9</v>
      </c>
      <c r="DA26">
        <f ca="1">INDEX(CBO_quarterly!$B:$XT,MATCH(Calculations_forecast!DA$9,CBO_quarterly!$B:$B,0),MATCH(Calculations_forecast!$B26,CBO_quarterly!$B$1:$XT$1,0))</f>
        <v>1455.7</v>
      </c>
      <c r="DB26">
        <f ca="1">INDEX(CBO_quarterly!$B:$XT,MATCH(Calculations_forecast!DB$9,CBO_quarterly!$B:$B,0),MATCH(Calculations_forecast!$B26,CBO_quarterly!$B$1:$XT$1,0))</f>
        <v>1451.6</v>
      </c>
      <c r="DC26">
        <f ca="1">INDEX(CBO_quarterly!$B:$XT,MATCH(Calculations_forecast!DC$9,CBO_quarterly!$B:$B,0),MATCH(Calculations_forecast!$B26,CBO_quarterly!$B$1:$XT$1,0))</f>
        <v>1471.3</v>
      </c>
      <c r="DD26">
        <f ca="1">INDEX(CBO_quarterly!$B:$XT,MATCH(Calculations_forecast!DD$9,CBO_quarterly!$B:$B,0),MATCH(Calculations_forecast!$B26,CBO_quarterly!$B$1:$XT$1,0))</f>
        <v>1487.7</v>
      </c>
      <c r="DE26">
        <f ca="1">INDEX(CBO_quarterly!$B:$XT,MATCH(Calculations_forecast!DE$9,CBO_quarterly!$B:$B,0),MATCH(Calculations_forecast!$B26,CBO_quarterly!$B$1:$XT$1,0))</f>
        <v>1496.7</v>
      </c>
      <c r="DF26">
        <f ca="1">INDEX(CBO_quarterly!$B:$XT,MATCH(Calculations_forecast!DF$9,CBO_quarterly!$B:$B,0),MATCH(Calculations_forecast!$B26,CBO_quarterly!$B$1:$XT$1,0))</f>
        <v>1515.7</v>
      </c>
      <c r="DG26">
        <f ca="1">INDEX(CBO_quarterly!$B:$XT,MATCH(Calculations_forecast!DG$9,CBO_quarterly!$B:$B,0),MATCH(Calculations_forecast!$B26,CBO_quarterly!$B$1:$XT$1,0))</f>
        <v>1516</v>
      </c>
      <c r="DH26">
        <f ca="1">INDEX(CBO_quarterly!$B:$XT,MATCH(Calculations_forecast!DH$9,CBO_quarterly!$B:$B,0),MATCH(Calculations_forecast!$B26,CBO_quarterly!$B$1:$XT$1,0))</f>
        <v>1542.5</v>
      </c>
      <c r="DI26">
        <f ca="1">INDEX(CBO_quarterly!$B:$XT,MATCH(Calculations_forecast!DI$9,CBO_quarterly!$B:$B,0),MATCH(Calculations_forecast!$B26,CBO_quarterly!$B$1:$XT$1,0))</f>
        <v>1555.2</v>
      </c>
      <c r="DJ26">
        <f ca="1">INDEX(CBO_quarterly!$B:$XT,MATCH(Calculations_forecast!DJ$9,CBO_quarterly!$B:$B,0),MATCH(Calculations_forecast!$B26,CBO_quarterly!$B$1:$XT$1,0))</f>
        <v>1574.8</v>
      </c>
      <c r="DK26">
        <f ca="1">INDEX(CBO_quarterly!$B:$XT,MATCH(Calculations_forecast!DK$9,CBO_quarterly!$B:$B,0),MATCH(Calculations_forecast!$B26,CBO_quarterly!$B$1:$XT$1,0))</f>
        <v>1568</v>
      </c>
      <c r="DL26">
        <f ca="1">INDEX(CBO_quarterly!$B:$XT,MATCH(Calculations_forecast!DL$9,CBO_quarterly!$B:$B,0),MATCH(Calculations_forecast!$B26,CBO_quarterly!$B$1:$XT$1,0))</f>
        <v>1603.7</v>
      </c>
      <c r="DM26">
        <f ca="1">INDEX(CBO_quarterly!$B:$XT,MATCH(Calculations_forecast!DM$9,CBO_quarterly!$B:$B,0),MATCH(Calculations_forecast!$B26,CBO_quarterly!$B$1:$XT$1,0))</f>
        <v>1627.3</v>
      </c>
      <c r="DN26">
        <f ca="1">INDEX(CBO_quarterly!$B:$XT,MATCH(Calculations_forecast!DN$9,CBO_quarterly!$B:$B,0),MATCH(Calculations_forecast!$B26,CBO_quarterly!$B$1:$XT$1,0))</f>
        <v>1647.5</v>
      </c>
      <c r="DO26">
        <f ca="1">INDEX(CBO_quarterly!$B:$XT,MATCH(Calculations_forecast!DO$9,CBO_quarterly!$B:$B,0),MATCH(Calculations_forecast!$B26,CBO_quarterly!$B$1:$XT$1,0))</f>
        <v>1669.4</v>
      </c>
      <c r="DP26">
        <f ca="1">INDEX(CBO_quarterly!$B:$XT,MATCH(Calculations_forecast!DP$9,CBO_quarterly!$B:$B,0),MATCH(Calculations_forecast!$B26,CBO_quarterly!$B$1:$XT$1,0))</f>
        <v>1695.2</v>
      </c>
      <c r="DQ26">
        <f ca="1">INDEX(CBO_quarterly!$B:$XT,MATCH(Calculations_forecast!DQ$9,CBO_quarterly!$B:$B,0),MATCH(Calculations_forecast!$B26,CBO_quarterly!$B$1:$XT$1,0))</f>
        <v>1734.5</v>
      </c>
      <c r="DR26">
        <f ca="1">INDEX(CBO_quarterly!$B:$XT,MATCH(Calculations_forecast!DR$9,CBO_quarterly!$B:$B,0),MATCH(Calculations_forecast!$B26,CBO_quarterly!$B$1:$XT$1,0))</f>
        <v>1782.3</v>
      </c>
      <c r="DS26">
        <f ca="1">INDEX(CBO_quarterly!$B:$XT,MATCH(Calculations_forecast!DS$9,CBO_quarterly!$B:$B,0),MATCH(Calculations_forecast!$B26,CBO_quarterly!$B$1:$XT$1,0))</f>
        <v>1790.7</v>
      </c>
      <c r="DT26">
        <f ca="1">INDEX(CBO_quarterly!$B:$XT,MATCH(Calculations_forecast!DT$9,CBO_quarterly!$B:$B,0),MATCH(Calculations_forecast!$B26,CBO_quarterly!$B$1:$XT$1,0))</f>
        <v>1823.1</v>
      </c>
      <c r="DU26">
        <f ca="1">INDEX(CBO_quarterly!$B:$XT,MATCH(Calculations_forecast!DU$9,CBO_quarterly!$B:$B,0),MATCH(Calculations_forecast!$B26,CBO_quarterly!$B$1:$XT$1,0))</f>
        <v>1832.3</v>
      </c>
      <c r="DV26">
        <f ca="1">INDEX(CBO_quarterly!$B:$XT,MATCH(Calculations_forecast!DV$9,CBO_quarterly!$B:$B,0),MATCH(Calculations_forecast!$B26,CBO_quarterly!$B$1:$XT$1,0))</f>
        <v>1861.2</v>
      </c>
      <c r="DW26">
        <f ca="1">INDEX(CBO_quarterly!$B:$XT,MATCH(Calculations_forecast!DW$9,CBO_quarterly!$B:$B,0),MATCH(Calculations_forecast!$B26,CBO_quarterly!$B$1:$XT$1,0))</f>
        <v>1905.4</v>
      </c>
      <c r="DX26">
        <f ca="1">INDEX(CBO_quarterly!$B:$XT,MATCH(Calculations_forecast!DX$9,CBO_quarterly!$B:$B,0),MATCH(Calculations_forecast!$B26,CBO_quarterly!$B$1:$XT$1,0))</f>
        <v>1947</v>
      </c>
      <c r="DY26">
        <f ca="1">INDEX(CBO_quarterly!$B:$XT,MATCH(Calculations_forecast!DY$9,CBO_quarterly!$B:$B,0),MATCH(Calculations_forecast!$B26,CBO_quarterly!$B$1:$XT$1,0))</f>
        <v>1952.7</v>
      </c>
      <c r="DZ26">
        <f ca="1">INDEX(CBO_quarterly!$B:$XT,MATCH(Calculations_forecast!DZ$9,CBO_quarterly!$B:$B,0),MATCH(Calculations_forecast!$B26,CBO_quarterly!$B$1:$XT$1,0))</f>
        <v>1992</v>
      </c>
      <c r="EA26">
        <f ca="1">INDEX(CBO_quarterly!$B:$XT,MATCH(Calculations_forecast!EA$9,CBO_quarterly!$B:$B,0),MATCH(Calculations_forecast!$B26,CBO_quarterly!$B$1:$XT$1,0))</f>
        <v>2038.9</v>
      </c>
      <c r="EB26">
        <f ca="1">INDEX(CBO_quarterly!$B:$XT,MATCH(Calculations_forecast!EB$9,CBO_quarterly!$B:$B,0),MATCH(Calculations_forecast!$B26,CBO_quarterly!$B$1:$XT$1,0))</f>
        <v>2073.5</v>
      </c>
      <c r="EC26">
        <f ca="1">INDEX(CBO_quarterly!$B:$XT,MATCH(Calculations_forecast!EC$9,CBO_quarterly!$B:$B,0),MATCH(Calculations_forecast!$B26,CBO_quarterly!$B$1:$XT$1,0))</f>
        <v>2100.4</v>
      </c>
      <c r="ED26">
        <f ca="1">INDEX(CBO_quarterly!$B:$XT,MATCH(Calculations_forecast!ED$9,CBO_quarterly!$B:$B,0),MATCH(Calculations_forecast!$B26,CBO_quarterly!$B$1:$XT$1,0))</f>
        <v>2142</v>
      </c>
      <c r="EE26">
        <f ca="1">INDEX(CBO_quarterly!$B:$XT,MATCH(Calculations_forecast!EE$9,CBO_quarterly!$B:$B,0),MATCH(Calculations_forecast!$B26,CBO_quarterly!$B$1:$XT$1,0))</f>
        <v>2172.4</v>
      </c>
      <c r="EF26">
        <f ca="1">INDEX(CBO_quarterly!$B:$XT,MATCH(Calculations_forecast!EF$9,CBO_quarterly!$B:$B,0),MATCH(Calculations_forecast!$B26,CBO_quarterly!$B$1:$XT$1,0))</f>
        <v>2199.4</v>
      </c>
      <c r="EG26">
        <f ca="1">INDEX(CBO_quarterly!$B:$XT,MATCH(Calculations_forecast!EG$9,CBO_quarterly!$B:$B,0),MATCH(Calculations_forecast!$B26,CBO_quarterly!$B$1:$XT$1,0))</f>
        <v>2221.1999999999998</v>
      </c>
      <c r="EH26">
        <f ca="1">INDEX(CBO_quarterly!$B:$XT,MATCH(Calculations_forecast!EH$9,CBO_quarterly!$B:$B,0),MATCH(Calculations_forecast!$B26,CBO_quarterly!$B$1:$XT$1,0))</f>
        <v>2251.8000000000002</v>
      </c>
      <c r="EI26">
        <f ca="1">INDEX(CBO_quarterly!$B:$XT,MATCH(Calculations_forecast!EI$9,CBO_quarterly!$B:$B,0),MATCH(Calculations_forecast!$B26,CBO_quarterly!$B$1:$XT$1,0))</f>
        <v>2287.3000000000002</v>
      </c>
      <c r="EJ26">
        <f ca="1">INDEX(CBO_quarterly!$B:$XT,MATCH(Calculations_forecast!EJ$9,CBO_quarterly!$B:$B,0),MATCH(Calculations_forecast!$B26,CBO_quarterly!$B$1:$XT$1,0))</f>
        <v>2321.4</v>
      </c>
      <c r="EK26">
        <f ca="1">INDEX(CBO_quarterly!$B:$XT,MATCH(Calculations_forecast!EK$9,CBO_quarterly!$B:$B,0),MATCH(Calculations_forecast!$B26,CBO_quarterly!$B$1:$XT$1,0))</f>
        <v>2357.1999999999998</v>
      </c>
      <c r="EL26">
        <f ca="1">INDEX(CBO_quarterly!$B:$XT,MATCH(Calculations_forecast!EL$9,CBO_quarterly!$B:$B,0),MATCH(Calculations_forecast!$B26,CBO_quarterly!$B$1:$XT$1,0))</f>
        <v>2389.6999999999998</v>
      </c>
      <c r="EM26">
        <f ca="1">INDEX(CBO_quarterly!$B:$XT,MATCH(Calculations_forecast!EM$9,CBO_quarterly!$B:$B,0),MATCH(Calculations_forecast!$B26,CBO_quarterly!$B$1:$XT$1,0))</f>
        <v>2426.9</v>
      </c>
      <c r="EN26">
        <f ca="1">INDEX(CBO_quarterly!$B:$XT,MATCH(Calculations_forecast!EN$9,CBO_quarterly!$B:$B,0),MATCH(Calculations_forecast!$B26,CBO_quarterly!$B$1:$XT$1,0))</f>
        <v>2452.9</v>
      </c>
      <c r="EO26">
        <f ca="1">INDEX(CBO_quarterly!$B:$XT,MATCH(Calculations_forecast!EO$9,CBO_quarterly!$B:$B,0),MATCH(Calculations_forecast!$B26,CBO_quarterly!$B$1:$XT$1,0))</f>
        <v>2495.1</v>
      </c>
      <c r="EP26">
        <f ca="1">INDEX(CBO_quarterly!$B:$XT,MATCH(Calculations_forecast!EP$9,CBO_quarterly!$B:$B,0),MATCH(Calculations_forecast!$B26,CBO_quarterly!$B$1:$XT$1,0))</f>
        <v>2529.1</v>
      </c>
      <c r="EQ26">
        <f ca="1">INDEX(CBO_quarterly!$B:$XT,MATCH(Calculations_forecast!EQ$9,CBO_quarterly!$B:$B,0),MATCH(Calculations_forecast!$B26,CBO_quarterly!$B$1:$XT$1,0))</f>
        <v>2580.6999999999998</v>
      </c>
      <c r="ER26">
        <f ca="1">INDEX(CBO_quarterly!$B:$XT,MATCH(Calculations_forecast!ER$9,CBO_quarterly!$B:$B,0),MATCH(Calculations_forecast!$B26,CBO_quarterly!$B$1:$XT$1,0))</f>
        <v>2610.9</v>
      </c>
      <c r="ES26">
        <f ca="1">INDEX(CBO_quarterly!$B:$XT,MATCH(Calculations_forecast!ES$9,CBO_quarterly!$B:$B,0),MATCH(Calculations_forecast!$B26,CBO_quarterly!$B$1:$XT$1,0))</f>
        <v>2630.7</v>
      </c>
      <c r="ET26">
        <f ca="1">INDEX(CBO_quarterly!$B:$XT,MATCH(Calculations_forecast!ET$9,CBO_quarterly!$B:$B,0),MATCH(Calculations_forecast!$B26,CBO_quarterly!$B$1:$XT$1,0))</f>
        <v>2674.7</v>
      </c>
      <c r="EU26">
        <f ca="1">INDEX(CBO_quarterly!$B:$XT,MATCH(Calculations_forecast!EU$9,CBO_quarterly!$B:$B,0),MATCH(Calculations_forecast!$B26,CBO_quarterly!$B$1:$XT$1,0))</f>
        <v>2719.2</v>
      </c>
      <c r="EV26">
        <f ca="1">INDEX(CBO_quarterly!$B:$XT,MATCH(Calculations_forecast!EV$9,CBO_quarterly!$B:$B,0),MATCH(Calculations_forecast!$B26,CBO_quarterly!$B$1:$XT$1,0))</f>
        <v>2770.3</v>
      </c>
      <c r="EW26">
        <f ca="1">INDEX(CBO_quarterly!$B:$XT,MATCH(Calculations_forecast!EW$9,CBO_quarterly!$B:$B,0),MATCH(Calculations_forecast!$B26,CBO_quarterly!$B$1:$XT$1,0))</f>
        <v>2809</v>
      </c>
      <c r="EX26">
        <f ca="1">INDEX(CBO_quarterly!$B:$XT,MATCH(Calculations_forecast!EX$9,CBO_quarterly!$B:$B,0),MATCH(Calculations_forecast!$B26,CBO_quarterly!$B$1:$XT$1,0))</f>
        <v>2864.9</v>
      </c>
      <c r="EY26">
        <f ca="1">INDEX(CBO_quarterly!$B:$XT,MATCH(Calculations_forecast!EY$9,CBO_quarterly!$B:$B,0),MATCH(Calculations_forecast!$B26,CBO_quarterly!$B$1:$XT$1,0))</f>
        <v>2909.3</v>
      </c>
      <c r="EZ26">
        <f ca="1">INDEX(CBO_quarterly!$B:$XT,MATCH(Calculations_forecast!EZ$9,CBO_quarterly!$B:$B,0),MATCH(Calculations_forecast!$B26,CBO_quarterly!$B$1:$XT$1,0))</f>
        <v>2971.1</v>
      </c>
      <c r="FA26">
        <f ca="1">INDEX(CBO_quarterly!$B:$XT,MATCH(Calculations_forecast!FA$9,CBO_quarterly!$B:$B,0),MATCH(Calculations_forecast!$B26,CBO_quarterly!$B$1:$XT$1,0))</f>
        <v>3027.5</v>
      </c>
      <c r="FB26">
        <f ca="1">INDEX(CBO_quarterly!$B:$XT,MATCH(Calculations_forecast!FB$9,CBO_quarterly!$B:$B,0),MATCH(Calculations_forecast!$B26,CBO_quarterly!$B$1:$XT$1,0))</f>
        <v>3020</v>
      </c>
      <c r="FC26">
        <f ca="1">INDEX(CBO_quarterly!$B:$XT,MATCH(Calculations_forecast!FC$9,CBO_quarterly!$B:$B,0),MATCH(Calculations_forecast!$B26,CBO_quarterly!$B$1:$XT$1,0))</f>
        <v>3019.7</v>
      </c>
      <c r="FD26">
        <f ca="1">INDEX(CBO_quarterly!$B:$XT,MATCH(Calculations_forecast!FD$9,CBO_quarterly!$B:$B,0),MATCH(Calculations_forecast!$B26,CBO_quarterly!$B$1:$XT$1,0))</f>
        <v>3067.6</v>
      </c>
      <c r="FE26">
        <f ca="1">INDEX(CBO_quarterly!$B:$XT,MATCH(Calculations_forecast!FE$9,CBO_quarterly!$B:$B,0),MATCH(Calculations_forecast!$B26,CBO_quarterly!$B$1:$XT$1,0))</f>
        <v>3089</v>
      </c>
      <c r="FF26">
        <f ca="1">INDEX(CBO_quarterly!$B:$XT,MATCH(Calculations_forecast!FF$9,CBO_quarterly!$B:$B,0),MATCH(Calculations_forecast!$B26,CBO_quarterly!$B$1:$XT$1,0))</f>
        <v>3117.8</v>
      </c>
      <c r="FG26">
        <f ca="1">INDEX(CBO_quarterly!$B:$XT,MATCH(Calculations_forecast!FG$9,CBO_quarterly!$B:$B,0),MATCH(Calculations_forecast!$B26,CBO_quarterly!$B$1:$XT$1,0))</f>
        <v>3131.9</v>
      </c>
      <c r="FH26">
        <f ca="1">INDEX(CBO_quarterly!$B:$XT,MATCH(Calculations_forecast!FH$9,CBO_quarterly!$B:$B,0),MATCH(Calculations_forecast!$B26,CBO_quarterly!$B$1:$XT$1,0))</f>
        <v>3164.7</v>
      </c>
      <c r="FI26">
        <f ca="1">INDEX(CBO_quarterly!$B:$XT,MATCH(Calculations_forecast!FI$9,CBO_quarterly!$B:$B,0),MATCH(Calculations_forecast!$B26,CBO_quarterly!$B$1:$XT$1,0))</f>
        <v>3157.9</v>
      </c>
      <c r="FJ26">
        <f ca="1">INDEX(CBO_quarterly!$B:$XT,MATCH(Calculations_forecast!FJ$9,CBO_quarterly!$B:$B,0),MATCH(Calculations_forecast!$B26,CBO_quarterly!$B$1:$XT$1,0))</f>
        <v>3164.1</v>
      </c>
      <c r="FK26">
        <f ca="1">INDEX(CBO_quarterly!$B:$XT,MATCH(Calculations_forecast!FK$9,CBO_quarterly!$B:$B,0),MATCH(Calculations_forecast!$B26,CBO_quarterly!$B$1:$XT$1,0))</f>
        <v>3156</v>
      </c>
      <c r="FL26">
        <f ca="1">INDEX(CBO_quarterly!$B:$XT,MATCH(Calculations_forecast!FL$9,CBO_quarterly!$B:$B,0),MATCH(Calculations_forecast!$B26,CBO_quarterly!$B$1:$XT$1,0))</f>
        <v>3168.6</v>
      </c>
      <c r="FM26">
        <f ca="1">INDEX(CBO_quarterly!$B:$XT,MATCH(Calculations_forecast!FM$9,CBO_quarterly!$B:$B,0),MATCH(Calculations_forecast!$B26,CBO_quarterly!$B$1:$XT$1,0))</f>
        <v>3137.5</v>
      </c>
      <c r="FN26">
        <f ca="1">INDEX(CBO_quarterly!$B:$XT,MATCH(Calculations_forecast!FN$9,CBO_quarterly!$B:$B,0),MATCH(Calculations_forecast!$B26,CBO_quarterly!$B$1:$XT$1,0))</f>
        <v>3131.4</v>
      </c>
      <c r="FO26">
        <f ca="1">INDEX(CBO_quarterly!$B:$XT,MATCH(Calculations_forecast!FO$9,CBO_quarterly!$B:$B,0),MATCH(Calculations_forecast!$B26,CBO_quarterly!$B$1:$XT$1,0))</f>
        <v>3144.7</v>
      </c>
      <c r="FP26">
        <f ca="1">INDEX(CBO_quarterly!$B:$XT,MATCH(Calculations_forecast!FP$9,CBO_quarterly!$B:$B,0),MATCH(Calculations_forecast!$B26,CBO_quarterly!$B$1:$XT$1,0))</f>
        <v>3131</v>
      </c>
      <c r="FQ26">
        <f ca="1">INDEX(CBO_quarterly!$B:$XT,MATCH(Calculations_forecast!FQ$9,CBO_quarterly!$B:$B,0),MATCH(Calculations_forecast!$B26,CBO_quarterly!$B$1:$XT$1,0))</f>
        <v>3139.6</v>
      </c>
      <c r="FR26">
        <f ca="1">INDEX(CBO_quarterly!$B:$XT,MATCH(Calculations_forecast!FR$9,CBO_quarterly!$B:$B,0),MATCH(Calculations_forecast!$B26,CBO_quarterly!$B$1:$XT$1,0))</f>
        <v>3132.7</v>
      </c>
      <c r="FS26">
        <f ca="1">INDEX(CBO_quarterly!$B:$XT,MATCH(Calculations_forecast!FS$9,CBO_quarterly!$B:$B,0),MATCH(Calculations_forecast!$B26,CBO_quarterly!$B$1:$XT$1,0))</f>
        <v>3125</v>
      </c>
      <c r="FT26">
        <f ca="1">INDEX(CBO_quarterly!$B:$XT,MATCH(Calculations_forecast!FT$9,CBO_quarterly!$B:$B,0),MATCH(Calculations_forecast!$B26,CBO_quarterly!$B$1:$XT$1,0))</f>
        <v>3132</v>
      </c>
      <c r="FU26">
        <f ca="1">INDEX(CBO_quarterly!$B:$XT,MATCH(Calculations_forecast!FU$9,CBO_quarterly!$B:$B,0),MATCH(Calculations_forecast!$B26,CBO_quarterly!$B$1:$XT$1,0))</f>
        <v>3134.1</v>
      </c>
      <c r="FV26">
        <f ca="1">INDEX(CBO_quarterly!$B:$XT,MATCH(Calculations_forecast!FV$9,CBO_quarterly!$B:$B,0),MATCH(Calculations_forecast!$B26,CBO_quarterly!$B$1:$XT$1,0))</f>
        <v>3138.5</v>
      </c>
      <c r="FW26">
        <f ca="1">INDEX(CBO_quarterly!$B:$XT,MATCH(Calculations_forecast!FW$9,CBO_quarterly!$B:$B,0),MATCH(Calculations_forecast!$B26,CBO_quarterly!$B$1:$XT$1,0))</f>
        <v>3139.1</v>
      </c>
      <c r="FX26">
        <f ca="1">INDEX(CBO_quarterly!$B:$XT,MATCH(Calculations_forecast!FX$9,CBO_quarterly!$B:$B,0),MATCH(Calculations_forecast!$B26,CBO_quarterly!$B$1:$XT$1,0))</f>
        <v>3150.9</v>
      </c>
      <c r="FY26">
        <f ca="1">INDEX(CBO_quarterly!$B:$XT,MATCH(Calculations_forecast!FY$9,CBO_quarterly!$B:$B,0),MATCH(Calculations_forecast!$B26,CBO_quarterly!$B$1:$XT$1,0))</f>
        <v>3189.9</v>
      </c>
      <c r="FZ26">
        <f ca="1">INDEX(CBO_quarterly!$B:$XT,MATCH(Calculations_forecast!FZ$9,CBO_quarterly!$B:$B,0),MATCH(Calculations_forecast!$B26,CBO_quarterly!$B$1:$XT$1,0))</f>
        <v>3188.2</v>
      </c>
      <c r="GA26">
        <f ca="1">INDEX(CBO_quarterly!$B:$XT,MATCH(Calculations_forecast!GA$9,CBO_quarterly!$B:$B,0),MATCH(Calculations_forecast!$B26,CBO_quarterly!$B$1:$XT$1,0))</f>
        <v>3188.5</v>
      </c>
      <c r="GB26">
        <f ca="1">INDEX(CBO_quarterly!$B:$XT,MATCH(Calculations_forecast!GB$9,CBO_quarterly!$B:$B,0),MATCH(Calculations_forecast!$B26,CBO_quarterly!$B$1:$XT$1,0))</f>
        <v>3237.6</v>
      </c>
      <c r="GC26">
        <f ca="1">INDEX(CBO_quarterly!$B:$XT,MATCH(Calculations_forecast!GC$9,CBO_quarterly!$B:$B,0),MATCH(Calculations_forecast!$B26,CBO_quarterly!$B$1:$XT$1,0))</f>
        <v>3257</v>
      </c>
      <c r="GD26">
        <f ca="1">INDEX(CBO_quarterly!$B:$XT,MATCH(Calculations_forecast!GD$9,CBO_quarterly!$B:$B,0),MATCH(Calculations_forecast!$B26,CBO_quarterly!$B$1:$XT$1,0))</f>
        <v>3253.8</v>
      </c>
      <c r="GE26">
        <f ca="1">INDEX(CBO_quarterly!$B:$XT,MATCH(Calculations_forecast!GE$9,CBO_quarterly!$B:$B,0),MATCH(Calculations_forecast!$B26,CBO_quarterly!$B$1:$XT$1,0))</f>
        <v>3262.7</v>
      </c>
      <c r="GF26">
        <f ca="1">INDEX(CBO_quarterly!$B:$XT,MATCH(Calculations_forecast!GF$9,CBO_quarterly!$B:$B,0),MATCH(Calculations_forecast!$B26,CBO_quarterly!$B$1:$XT$1,0))</f>
        <v>3278.2</v>
      </c>
      <c r="GG26">
        <f ca="1">INDEX(CBO_quarterly!$B:$XT,MATCH(Calculations_forecast!GG$9,CBO_quarterly!$B:$B,0),MATCH(Calculations_forecast!$B26,CBO_quarterly!$B$1:$XT$1,0))</f>
        <v>3300.5</v>
      </c>
      <c r="GH26">
        <f ca="1">INDEX(CBO_quarterly!$B:$XT,MATCH(Calculations_forecast!GH$9,CBO_quarterly!$B:$B,0),MATCH(Calculations_forecast!$B26,CBO_quarterly!$B$1:$XT$1,0))</f>
        <v>3322.4</v>
      </c>
      <c r="GI26">
        <f>INDEX(CBO_quarterly!$B:$XT,MATCH(Calculations_forecast!GI$9,CBO_quarterly!$B:$B,0),MATCH(Calculations_forecast!$B26,CBO_quarterly!$B$1:$XT$1,0))</f>
        <v>2896.6</v>
      </c>
      <c r="GJ26">
        <f>INDEX(CBO_quarterly!$B:$XT,MATCH(Calculations_forecast!GJ$9,CBO_quarterly!$B:$B,0),MATCH(Calculations_forecast!$B26,CBO_quarterly!$B$1:$XT$1,0))</f>
        <v>2895.2</v>
      </c>
      <c r="GK26">
        <f>INDEX(CBO_quarterly!$B:$XT,MATCH(Calculations_forecast!GK$9,CBO_quarterly!$B:$B,0),MATCH(Calculations_forecast!$B26,CBO_quarterly!$B$1:$XT$1,0))</f>
        <v>2900</v>
      </c>
      <c r="GL26">
        <f>INDEX(CBO_quarterly!$B:$XT,MATCH(Calculations_forecast!GL$9,CBO_quarterly!$B:$B,0),MATCH(Calculations_forecast!$B26,CBO_quarterly!$B$1:$XT$1,0))</f>
        <v>2921.1</v>
      </c>
      <c r="GM26">
        <f>INDEX(CBO_quarterly!$B:$XT,MATCH(Calculations_forecast!GM$9,CBO_quarterly!$B:$B,0),MATCH(Calculations_forecast!$B26,CBO_quarterly!$B$1:$XT$1,0))</f>
        <v>2924.8</v>
      </c>
      <c r="GN26">
        <f>INDEX(CBO_quarterly!$B:$XT,MATCH(Calculations_forecast!GN$9,CBO_quarterly!$B:$B,0),MATCH(Calculations_forecast!$B26,CBO_quarterly!$B$1:$XT$1,0))</f>
        <v>2957.4</v>
      </c>
      <c r="GO26">
        <f>INDEX(CBO_quarterly!$B:$XT,MATCH(Calculations_forecast!GO$9,CBO_quarterly!$B:$B,0),MATCH(Calculations_forecast!$B26,CBO_quarterly!$B$1:$XT$1,0))</f>
        <v>2997.8</v>
      </c>
      <c r="GP26">
        <f>INDEX(CBO_quarterly!$B:$XT,MATCH(Calculations_forecast!GP$9,CBO_quarterly!$B:$B,0),MATCH(Calculations_forecast!$B26,CBO_quarterly!$B$1:$XT$1,0))</f>
        <v>3026</v>
      </c>
      <c r="GQ26">
        <f>INDEX(CBO_quarterly!$B:$XT,MATCH(Calculations_forecast!GQ$9,CBO_quarterly!$B:$B,0),MATCH(Calculations_forecast!$B26,CBO_quarterly!$B$1:$XT$1,0))</f>
        <v>3036.5</v>
      </c>
      <c r="GR26">
        <f>INDEX(CBO_quarterly!$B:$XT,MATCH(Calculations_forecast!GR$9,CBO_quarterly!$B:$B,0),MATCH(Calculations_forecast!$B26,CBO_quarterly!$B$1:$XT$1,0))</f>
        <v>3045.2</v>
      </c>
      <c r="GS26">
        <f>INDEX(CBO_quarterly!$B:$XT,MATCH(Calculations_forecast!GS$9,CBO_quarterly!$B:$B,0),MATCH(Calculations_forecast!$B26,CBO_quarterly!$B$1:$XT$1,0))</f>
        <v>3053.2</v>
      </c>
      <c r="GT26">
        <f>INDEX(CBO_quarterly!$B:$XT,MATCH(Calculations_forecast!GT$9,CBO_quarterly!$B:$B,0),MATCH(Calculations_forecast!$B26,CBO_quarterly!$B$1:$XT$1,0))</f>
        <v>3059.7</v>
      </c>
      <c r="GU26">
        <f>INDEX(CBO_quarterly!$B:$XT,MATCH(Calculations_forecast!GU$9,CBO_quarterly!$B:$B,0),MATCH(Calculations_forecast!$B26,CBO_quarterly!$B$1:$XT$1,0))</f>
        <v>3066.2</v>
      </c>
      <c r="GV26">
        <f>INDEX(CBO_quarterly!$B:$XT,MATCH(Calculations_forecast!GV$9,CBO_quarterly!$B:$B,0),MATCH(Calculations_forecast!$B26,CBO_quarterly!$B$1:$XT$1,0))</f>
        <v>3070.4</v>
      </c>
      <c r="GW26" s="81">
        <f>INDEX(CBO_quarterly!$B:$XT,MATCH(Calculations_forecast!GW$9,CBO_quarterly!$B:$B,0),MATCH(Calculations_forecast!$B26,CBO_quarterly!$B$1:$XT$1,0))</f>
        <v>3072.7</v>
      </c>
      <c r="GX26" s="81">
        <f>INDEX(CBO_quarterly!$B:$XT,MATCH(Calculations_forecast!GX$9,CBO_quarterly!$B:$B,0),MATCH(Calculations_forecast!$B26,CBO_quarterly!$B$1:$XT$1,0))</f>
        <v>3072.9</v>
      </c>
      <c r="GY26" s="81">
        <f>INDEX(CBO_quarterly!$B:$XT,MATCH(Calculations_forecast!GY$9,CBO_quarterly!$B:$B,0),MATCH(Calculations_forecast!$B26,CBO_quarterly!$B$1:$XT$1,0))</f>
        <v>3072.3</v>
      </c>
      <c r="GZ26" s="81">
        <f>INDEX(CBO_quarterly!$B:$XT,MATCH(Calculations_forecast!GZ$9,CBO_quarterly!$B:$B,0),MATCH(Calculations_forecast!$B26,CBO_quarterly!$B$1:$XT$1,0))</f>
        <v>3071.6</v>
      </c>
      <c r="HA26" s="81">
        <f>INDEX(CBO_quarterly!$B:$XT,MATCH(Calculations_forecast!HA$9,CBO_quarterly!$B:$B,0),MATCH(Calculations_forecast!$B26,CBO_quarterly!$B$1:$XT$1,0))</f>
        <v>3070.2</v>
      </c>
      <c r="HB26" s="81">
        <f>INDEX(CBO_quarterly!$B:$XT,MATCH(Calculations_forecast!HB$9,CBO_quarterly!$B:$B,0),MATCH(Calculations_forecast!$B26,CBO_quarterly!$B$1:$XT$1,0))</f>
        <v>3069.5</v>
      </c>
      <c r="HC26" s="81">
        <f>INDEX(CBO_quarterly!$B:$XT,MATCH(Calculations_forecast!HC$9,CBO_quarterly!$B:$B,0),MATCH(Calculations_forecast!$B26,CBO_quarterly!$B$1:$XT$1,0))</f>
        <v>3068.9</v>
      </c>
      <c r="HD26" s="81">
        <f>INDEX(CBO_quarterly!$B:$XT,MATCH(Calculations_forecast!HD$9,CBO_quarterly!$B:$B,0),MATCH(Calculations_forecast!$B26,CBO_quarterly!$B$1:$XT$1,0))</f>
        <v>3068.8</v>
      </c>
      <c r="HE26" s="81">
        <f>INDEX(CBO_quarterly!$B:$XT,MATCH(Calculations_forecast!HE$9,CBO_quarterly!$B:$B,0),MATCH(Calculations_forecast!$B26,CBO_quarterly!$B$1:$XT$1,0))</f>
        <v>3069.1</v>
      </c>
      <c r="HF26" s="81">
        <f>INDEX(CBO_quarterly!$B:$XT,MATCH(Calculations_forecast!HF$9,CBO_quarterly!$B:$B,0),MATCH(Calculations_forecast!$B26,CBO_quarterly!$B$1:$XT$1,0))</f>
        <v>3070.4</v>
      </c>
      <c r="HG26" s="81">
        <f>INDEX(CBO_quarterly!$B:$XT,MATCH(Calculations_forecast!HG$9,CBO_quarterly!$B:$B,0),MATCH(Calculations_forecast!$B26,CBO_quarterly!$B$1:$XT$1,0))</f>
        <v>3072.4</v>
      </c>
      <c r="HH26" s="81">
        <f>INDEX(CBO_quarterly!$B:$XT,MATCH(Calculations_forecast!HH$9,CBO_quarterly!$B:$B,0),MATCH(Calculations_forecast!$B26,CBO_quarterly!$B$1:$XT$1,0))</f>
        <v>3074.8</v>
      </c>
      <c r="HI26" s="81">
        <f>INDEX(CBO_quarterly!$B:$XT,MATCH(Calculations_forecast!HI$9,CBO_quarterly!$B:$B,0),MATCH(Calculations_forecast!$B26,CBO_quarterly!$B$1:$XT$1,0))</f>
        <v>3077.4</v>
      </c>
      <c r="HJ26" s="81">
        <f>INDEX(CBO_quarterly!$B:$XT,MATCH(Calculations_forecast!HJ$9,CBO_quarterly!$B:$B,0),MATCH(Calculations_forecast!$B26,CBO_quarterly!$B$1:$XT$1,0))</f>
        <v>3080.3</v>
      </c>
      <c r="HK26" s="81">
        <f>INDEX(CBO_quarterly!$B:$XT,MATCH(Calculations_forecast!HK$9,CBO_quarterly!$B:$B,0),MATCH(Calculations_forecast!$B26,CBO_quarterly!$B$1:$XT$1,0))</f>
        <v>3083.7</v>
      </c>
      <c r="HL26" s="81">
        <f>INDEX(CBO_quarterly!$B:$XT,MATCH(Calculations_forecast!HL$9,CBO_quarterly!$B:$B,0),MATCH(Calculations_forecast!$B26,CBO_quarterly!$B$1:$XT$1,0))</f>
        <v>3087.6</v>
      </c>
      <c r="HM26" s="81">
        <f>INDEX(CBO_quarterly!$B:$XT,MATCH(Calculations_forecast!HM$9,CBO_quarterly!$B:$B,0),MATCH(Calculations_forecast!$B26,CBO_quarterly!$B$1:$XT$1,0))</f>
        <v>3091.4</v>
      </c>
      <c r="HN26" s="81">
        <f>INDEX(CBO_quarterly!$B:$XT,MATCH(Calculations_forecast!HN$9,CBO_quarterly!$B:$B,0),MATCH(Calculations_forecast!$B26,CBO_quarterly!$B$1:$XT$1,0))</f>
        <v>3095.4</v>
      </c>
      <c r="HO26" s="81">
        <f>INDEX(CBO_quarterly!$B:$XT,MATCH(Calculations_forecast!HO$9,CBO_quarterly!$B:$B,0),MATCH(Calculations_forecast!$B26,CBO_quarterly!$B$1:$XT$1,0))</f>
        <v>3099.5</v>
      </c>
      <c r="HP26" s="81">
        <f>INDEX(CBO_quarterly!$B:$XT,MATCH(Calculations_forecast!HP$9,CBO_quarterly!$B:$B,0),MATCH(Calculations_forecast!$B26,CBO_quarterly!$B$1:$XT$1,0))</f>
        <v>3103.5</v>
      </c>
      <c r="HQ26" s="81">
        <f>INDEX(CBO_quarterly!$B:$XT,MATCH(Calculations_forecast!HQ$9,CBO_quarterly!$B:$B,0),MATCH(Calculations_forecast!$B26,CBO_quarterly!$B$1:$XT$1,0))</f>
        <v>3107.7</v>
      </c>
      <c r="HR26" s="81">
        <f>INDEX(CBO_quarterly!$B:$XT,MATCH(Calculations_forecast!HR$9,CBO_quarterly!$B:$B,0),MATCH(Calculations_forecast!$B26,CBO_quarterly!$B$1:$XT$1,0))</f>
        <v>3110</v>
      </c>
      <c r="HS26" s="81">
        <f>INDEX(CBO_quarterly!$B:$XT,MATCH(Calculations_forecast!HS$9,CBO_quarterly!$B:$B,0),MATCH(Calculations_forecast!$B26,CBO_quarterly!$B$1:$XT$1,0))</f>
        <v>3113.7</v>
      </c>
      <c r="HT26" s="81">
        <f>INDEX(CBO_quarterly!$B:$XT,MATCH(Calculations_forecast!HT$9,CBO_quarterly!$B:$B,0),MATCH(Calculations_forecast!$B26,CBO_quarterly!$B$1:$XT$1,0))</f>
        <v>3117.8</v>
      </c>
      <c r="HU26" s="81">
        <f>INDEX(CBO_quarterly!$B:$XT,MATCH(Calculations_forecast!HU$9,CBO_quarterly!$B:$B,0),MATCH(Calculations_forecast!$B26,CBO_quarterly!$B$1:$XT$1,0))</f>
        <v>3122</v>
      </c>
      <c r="HV26" s="81">
        <f>INDEX(CBO_quarterly!$B:$XT,MATCH(Calculations_forecast!HV$9,CBO_quarterly!$B:$B,0),MATCH(Calculations_forecast!$B26,CBO_quarterly!$B$1:$XT$1,0))</f>
        <v>3126.7</v>
      </c>
      <c r="HW26" s="81">
        <f>INDEX(CBO_quarterly!$B:$XT,MATCH(Calculations_forecast!HW$9,CBO_quarterly!$B:$B,0),MATCH(Calculations_forecast!$B26,CBO_quarterly!$B$1:$XT$1,0))</f>
        <v>3131.6</v>
      </c>
      <c r="HX26" s="81">
        <f>INDEX(CBO_quarterly!$B:$XT,MATCH(Calculations_forecast!HX$9,CBO_quarterly!$B:$B,0),MATCH(Calculations_forecast!$B26,CBO_quarterly!$B$1:$XT$1,0))</f>
        <v>3136.7</v>
      </c>
      <c r="HY26" s="81">
        <f>INDEX(CBO_quarterly!$B:$XT,MATCH(Calculations_forecast!HY$9,CBO_quarterly!$B:$B,0),MATCH(Calculations_forecast!$B26,CBO_quarterly!$B$1:$XT$1,0))</f>
        <v>3141.9</v>
      </c>
      <c r="HZ26" s="81">
        <f>INDEX(CBO_quarterly!$B:$XT,MATCH(Calculations_forecast!HZ$9,CBO_quarterly!$B:$B,0),MATCH(Calculations_forecast!$B26,CBO_quarterly!$B$1:$XT$1,0))</f>
        <v>3147</v>
      </c>
      <c r="IA26" s="81">
        <f>INDEX(CBO_quarterly!$B:$XT,MATCH(Calculations_forecast!IA$9,CBO_quarterly!$B:$B,0),MATCH(Calculations_forecast!$B26,CBO_quarterly!$B$1:$XT$1,0))</f>
        <v>3152.2</v>
      </c>
      <c r="IB26" s="81">
        <f>INDEX(CBO_quarterly!$B:$XT,MATCH(Calculations_forecast!IB$9,CBO_quarterly!$B:$B,0),MATCH(Calculations_forecast!$B26,CBO_quarterly!$B$1:$XT$1,0))</f>
        <v>3157.5</v>
      </c>
      <c r="IC26" s="81">
        <f>INDEX(CBO_quarterly!$B:$XT,MATCH(Calculations_forecast!IC$9,CBO_quarterly!$B:$B,0),MATCH(Calculations_forecast!$B26,CBO_quarterly!$B$1:$XT$1,0))</f>
        <v>3162.7</v>
      </c>
      <c r="ID26" s="81">
        <f>INDEX(CBO_quarterly!$B:$XT,MATCH(Calculations_forecast!ID$9,CBO_quarterly!$B:$B,0),MATCH(Calculations_forecast!$B26,CBO_quarterly!$B$1:$XT$1,0))</f>
        <v>3167.9</v>
      </c>
    </row>
    <row r="27" spans="1:238">
      <c r="B27" t="s">
        <v>336</v>
      </c>
      <c r="C27" s="51">
        <f>IFERROR(INDEX(HaverPull!$B:$XV,MATCH(Calculations_forecast!C$9,HaverPull!$B:$B,0),MATCH(Calculations_forecast!$B27,HaverPull!$B$1:$XV$1,0)),0)</f>
        <v>0</v>
      </c>
      <c r="D27" s="51">
        <f>IFERROR(INDEX(HaverPull!$B:$XV,MATCH(Calculations_forecast!D$9,HaverPull!$B:$B,0),MATCH(Calculations_forecast!$B27,HaverPull!$B$1:$XV$1,0)),0)</f>
        <v>1</v>
      </c>
      <c r="E27" s="51">
        <f>IFERROR(INDEX(HaverPull!$B:$XV,MATCH(Calculations_forecast!E$9,HaverPull!$B:$B,0),MATCH(Calculations_forecast!$B27,HaverPull!$B$1:$XV$1,0)),0)</f>
        <v>1</v>
      </c>
      <c r="F27" s="51">
        <f>IFERROR(INDEX(HaverPull!$B:$XV,MATCH(Calculations_forecast!F$9,HaverPull!$B:$B,0),MATCH(Calculations_forecast!$B27,HaverPull!$B$1:$XV$1,0)),0)</f>
        <v>1</v>
      </c>
      <c r="G27" s="51">
        <f>IFERROR(INDEX(HaverPull!$B:$XV,MATCH(Calculations_forecast!G$9,HaverPull!$B:$B,0),MATCH(Calculations_forecast!$B27,HaverPull!$B$1:$XV$1,0)),0)</f>
        <v>0</v>
      </c>
      <c r="H27" s="51">
        <f>IFERROR(INDEX(HaverPull!$B:$XV,MATCH(Calculations_forecast!H$9,HaverPull!$B:$B,0),MATCH(Calculations_forecast!$B27,HaverPull!$B$1:$XV$1,0)),0)</f>
        <v>0</v>
      </c>
      <c r="I27" s="51">
        <f>IFERROR(INDEX(HaverPull!$B:$XV,MATCH(Calculations_forecast!I$9,HaverPull!$B:$B,0),MATCH(Calculations_forecast!$B27,HaverPull!$B$1:$XV$1,0)),0)</f>
        <v>0</v>
      </c>
      <c r="J27" s="51">
        <f>IFERROR(INDEX(HaverPull!$B:$XV,MATCH(Calculations_forecast!J$9,HaverPull!$B:$B,0),MATCH(Calculations_forecast!$B27,HaverPull!$B$1:$XV$1,0)),0)</f>
        <v>0</v>
      </c>
      <c r="K27" s="51">
        <f>IFERROR(INDEX(HaverPull!$B:$XV,MATCH(Calculations_forecast!K$9,HaverPull!$B:$B,0),MATCH(Calculations_forecast!$B27,HaverPull!$B$1:$XV$1,0)),0)</f>
        <v>0</v>
      </c>
      <c r="L27" s="51">
        <f>IFERROR(INDEX(HaverPull!$B:$XV,MATCH(Calculations_forecast!L$9,HaverPull!$B:$B,0),MATCH(Calculations_forecast!$B27,HaverPull!$B$1:$XV$1,0)),0)</f>
        <v>0</v>
      </c>
      <c r="M27" s="51">
        <f>IFERROR(INDEX(HaverPull!$B:$XV,MATCH(Calculations_forecast!M$9,HaverPull!$B:$B,0),MATCH(Calculations_forecast!$B27,HaverPull!$B$1:$XV$1,0)),0)</f>
        <v>0</v>
      </c>
      <c r="N27" s="51">
        <f>IFERROR(INDEX(HaverPull!$B:$XV,MATCH(Calculations_forecast!N$9,HaverPull!$B:$B,0),MATCH(Calculations_forecast!$B27,HaverPull!$B$1:$XV$1,0)),0)</f>
        <v>0</v>
      </c>
      <c r="O27" s="51">
        <f>IFERROR(INDEX(HaverPull!$B:$XV,MATCH(Calculations_forecast!O$9,HaverPull!$B:$B,0),MATCH(Calculations_forecast!$B27,HaverPull!$B$1:$XV$1,0)),0)</f>
        <v>0</v>
      </c>
      <c r="P27" s="51">
        <f>IFERROR(INDEX(HaverPull!$B:$XV,MATCH(Calculations_forecast!P$9,HaverPull!$B:$B,0),MATCH(Calculations_forecast!$B27,HaverPull!$B$1:$XV$1,0)),0)</f>
        <v>0</v>
      </c>
      <c r="Q27" s="51">
        <f>IFERROR(INDEX(HaverPull!$B:$XV,MATCH(Calculations_forecast!Q$9,HaverPull!$B:$B,0),MATCH(Calculations_forecast!$B27,HaverPull!$B$1:$XV$1,0)),0)</f>
        <v>0</v>
      </c>
      <c r="R27" s="51">
        <f>IFERROR(INDEX(HaverPull!$B:$XV,MATCH(Calculations_forecast!R$9,HaverPull!$B:$B,0),MATCH(Calculations_forecast!$B27,HaverPull!$B$1:$XV$1,0)),0)</f>
        <v>0</v>
      </c>
      <c r="S27" s="51">
        <f>IFERROR(INDEX(HaverPull!$B:$XV,MATCH(Calculations_forecast!S$9,HaverPull!$B:$B,0),MATCH(Calculations_forecast!$B27,HaverPull!$B$1:$XV$1,0)),0)</f>
        <v>1</v>
      </c>
      <c r="T27" s="51">
        <f>IFERROR(INDEX(HaverPull!$B:$XV,MATCH(Calculations_forecast!T$9,HaverPull!$B:$B,0),MATCH(Calculations_forecast!$B27,HaverPull!$B$1:$XV$1,0)),0)</f>
        <v>1</v>
      </c>
      <c r="U27" s="51">
        <f>IFERROR(INDEX(HaverPull!$B:$XV,MATCH(Calculations_forecast!U$9,HaverPull!$B:$B,0),MATCH(Calculations_forecast!$B27,HaverPull!$B$1:$XV$1,0)),0)</f>
        <v>1</v>
      </c>
      <c r="V27" s="51">
        <f>IFERROR(INDEX(HaverPull!$B:$XV,MATCH(Calculations_forecast!V$9,HaverPull!$B:$B,0),MATCH(Calculations_forecast!$B27,HaverPull!$B$1:$XV$1,0)),0)</f>
        <v>1</v>
      </c>
      <c r="W27" s="51">
        <f>IFERROR(INDEX(HaverPull!$B:$XV,MATCH(Calculations_forecast!W$9,HaverPull!$B:$B,0),MATCH(Calculations_forecast!$B27,HaverPull!$B$1:$XV$1,0)),0)</f>
        <v>1</v>
      </c>
      <c r="X27" s="51">
        <f>IFERROR(INDEX(HaverPull!$B:$XV,MATCH(Calculations_forecast!X$9,HaverPull!$B:$B,0),MATCH(Calculations_forecast!$B27,HaverPull!$B$1:$XV$1,0)),0)</f>
        <v>0</v>
      </c>
      <c r="Y27" s="51">
        <f>IFERROR(INDEX(HaverPull!$B:$XV,MATCH(Calculations_forecast!Y$9,HaverPull!$B:$B,0),MATCH(Calculations_forecast!$B27,HaverPull!$B$1:$XV$1,0)),0)</f>
        <v>0</v>
      </c>
      <c r="Z27" s="51">
        <f>IFERROR(INDEX(HaverPull!$B:$XV,MATCH(Calculations_forecast!Z$9,HaverPull!$B:$B,0),MATCH(Calculations_forecast!$B27,HaverPull!$B$1:$XV$1,0)),0)</f>
        <v>0</v>
      </c>
      <c r="AA27" s="51">
        <f>IFERROR(INDEX(HaverPull!$B:$XV,MATCH(Calculations_forecast!AA$9,HaverPull!$B:$B,0),MATCH(Calculations_forecast!$B27,HaverPull!$B$1:$XV$1,0)),0)</f>
        <v>0</v>
      </c>
      <c r="AB27" s="51">
        <f>IFERROR(INDEX(HaverPull!$B:$XV,MATCH(Calculations_forecast!AB$9,HaverPull!$B:$B,0),MATCH(Calculations_forecast!$B27,HaverPull!$B$1:$XV$1,0)),0)</f>
        <v>0</v>
      </c>
      <c r="AC27" s="51">
        <f>IFERROR(INDEX(HaverPull!$B:$XV,MATCH(Calculations_forecast!AC$9,HaverPull!$B:$B,0),MATCH(Calculations_forecast!$B27,HaverPull!$B$1:$XV$1,0)),0)</f>
        <v>0</v>
      </c>
      <c r="AD27" s="51">
        <f>IFERROR(INDEX(HaverPull!$B:$XV,MATCH(Calculations_forecast!AD$9,HaverPull!$B:$B,0),MATCH(Calculations_forecast!$B27,HaverPull!$B$1:$XV$1,0)),0)</f>
        <v>0</v>
      </c>
      <c r="AE27" s="51">
        <f>IFERROR(INDEX(HaverPull!$B:$XV,MATCH(Calculations_forecast!AE$9,HaverPull!$B:$B,0),MATCH(Calculations_forecast!$B27,HaverPull!$B$1:$XV$1,0)),0)</f>
        <v>0</v>
      </c>
      <c r="AF27" s="51">
        <f>IFERROR(INDEX(HaverPull!$B:$XV,MATCH(Calculations_forecast!AF$9,HaverPull!$B:$B,0),MATCH(Calculations_forecast!$B27,HaverPull!$B$1:$XV$1,0)),0)</f>
        <v>0</v>
      </c>
      <c r="AG27" s="51">
        <f>IFERROR(INDEX(HaverPull!$B:$XV,MATCH(Calculations_forecast!AG$9,HaverPull!$B:$B,0),MATCH(Calculations_forecast!$B27,HaverPull!$B$1:$XV$1,0)),0)</f>
        <v>0</v>
      </c>
      <c r="AH27" s="51">
        <f>IFERROR(INDEX(HaverPull!$B:$XV,MATCH(Calculations_forecast!AH$9,HaverPull!$B:$B,0),MATCH(Calculations_forecast!$B27,HaverPull!$B$1:$XV$1,0)),0)</f>
        <v>0</v>
      </c>
      <c r="AI27" s="51">
        <f>IFERROR(INDEX(HaverPull!$B:$XV,MATCH(Calculations_forecast!AI$9,HaverPull!$B:$B,0),MATCH(Calculations_forecast!$B27,HaverPull!$B$1:$XV$1,0)),0)</f>
        <v>0</v>
      </c>
      <c r="AJ27" s="51">
        <f>IFERROR(INDEX(HaverPull!$B:$XV,MATCH(Calculations_forecast!AJ$9,HaverPull!$B:$B,0),MATCH(Calculations_forecast!$B27,HaverPull!$B$1:$XV$1,0)),0)</f>
        <v>0</v>
      </c>
      <c r="AK27" s="51">
        <f>IFERROR(INDEX(HaverPull!$B:$XV,MATCH(Calculations_forecast!AK$9,HaverPull!$B:$B,0),MATCH(Calculations_forecast!$B27,HaverPull!$B$1:$XV$1,0)),0)</f>
        <v>0</v>
      </c>
      <c r="AL27" s="51">
        <f>IFERROR(INDEX(HaverPull!$B:$XV,MATCH(Calculations_forecast!AL$9,HaverPull!$B:$B,0),MATCH(Calculations_forecast!$B27,HaverPull!$B$1:$XV$1,0)),0)</f>
        <v>0</v>
      </c>
      <c r="AM27" s="51">
        <f>IFERROR(INDEX(HaverPull!$B:$XV,MATCH(Calculations_forecast!AM$9,HaverPull!$B:$B,0),MATCH(Calculations_forecast!$B27,HaverPull!$B$1:$XV$1,0)),0)</f>
        <v>0</v>
      </c>
      <c r="AN27" s="51">
        <f>IFERROR(INDEX(HaverPull!$B:$XV,MATCH(Calculations_forecast!AN$9,HaverPull!$B:$B,0),MATCH(Calculations_forecast!$B27,HaverPull!$B$1:$XV$1,0)),0)</f>
        <v>0</v>
      </c>
      <c r="AO27" s="51">
        <f>IFERROR(INDEX(HaverPull!$B:$XV,MATCH(Calculations_forecast!AO$9,HaverPull!$B:$B,0),MATCH(Calculations_forecast!$B27,HaverPull!$B$1:$XV$1,0)),0)</f>
        <v>0</v>
      </c>
      <c r="AP27" s="51">
        <f>IFERROR(INDEX(HaverPull!$B:$XV,MATCH(Calculations_forecast!AP$9,HaverPull!$B:$B,0),MATCH(Calculations_forecast!$B27,HaverPull!$B$1:$XV$1,0)),0)</f>
        <v>0</v>
      </c>
      <c r="AQ27" s="51">
        <f>IFERROR(INDEX(HaverPull!$B:$XV,MATCH(Calculations_forecast!AQ$9,HaverPull!$B:$B,0),MATCH(Calculations_forecast!$B27,HaverPull!$B$1:$XV$1,0)),0)</f>
        <v>0</v>
      </c>
      <c r="AR27" s="51">
        <f>IFERROR(INDEX(HaverPull!$B:$XV,MATCH(Calculations_forecast!AR$9,HaverPull!$B:$B,0),MATCH(Calculations_forecast!$B27,HaverPull!$B$1:$XV$1,0)),0)</f>
        <v>1</v>
      </c>
      <c r="AS27" s="51">
        <f>IFERROR(INDEX(HaverPull!$B:$XV,MATCH(Calculations_forecast!AS$9,HaverPull!$B:$B,0),MATCH(Calculations_forecast!$B27,HaverPull!$B$1:$XV$1,0)),0)</f>
        <v>1</v>
      </c>
      <c r="AT27" s="51">
        <f>IFERROR(INDEX(HaverPull!$B:$XV,MATCH(Calculations_forecast!AT$9,HaverPull!$B:$B,0),MATCH(Calculations_forecast!$B27,HaverPull!$B$1:$XV$1,0)),0)</f>
        <v>0</v>
      </c>
      <c r="AU27" s="51">
        <f>IFERROR(INDEX(HaverPull!$B:$XV,MATCH(Calculations_forecast!AU$9,HaverPull!$B:$B,0),MATCH(Calculations_forecast!$B27,HaverPull!$B$1:$XV$1,0)),0)</f>
        <v>0</v>
      </c>
      <c r="AV27" s="51">
        <f>IFERROR(INDEX(HaverPull!$B:$XV,MATCH(Calculations_forecast!AV$9,HaverPull!$B:$B,0),MATCH(Calculations_forecast!$B27,HaverPull!$B$1:$XV$1,0)),0)</f>
        <v>0</v>
      </c>
      <c r="AW27" s="51">
        <f>IFERROR(INDEX(HaverPull!$B:$XV,MATCH(Calculations_forecast!AW$9,HaverPull!$B:$B,0),MATCH(Calculations_forecast!$B27,HaverPull!$B$1:$XV$1,0)),0)</f>
        <v>0</v>
      </c>
      <c r="AX27" s="51">
        <f>IFERROR(INDEX(HaverPull!$B:$XV,MATCH(Calculations_forecast!AX$9,HaverPull!$B:$B,0),MATCH(Calculations_forecast!$B27,HaverPull!$B$1:$XV$1,0)),0)</f>
        <v>1</v>
      </c>
      <c r="AY27" s="51">
        <f>IFERROR(INDEX(HaverPull!$B:$XV,MATCH(Calculations_forecast!AY$9,HaverPull!$B:$B,0),MATCH(Calculations_forecast!$B27,HaverPull!$B$1:$XV$1,0)),0)</f>
        <v>1</v>
      </c>
      <c r="AZ27" s="51">
        <f>IFERROR(INDEX(HaverPull!$B:$XV,MATCH(Calculations_forecast!AZ$9,HaverPull!$B:$B,0),MATCH(Calculations_forecast!$B27,HaverPull!$B$1:$XV$1,0)),0)</f>
        <v>1</v>
      </c>
      <c r="BA27" s="51">
        <f>IFERROR(INDEX(HaverPull!$B:$XV,MATCH(Calculations_forecast!BA$9,HaverPull!$B:$B,0),MATCH(Calculations_forecast!$B27,HaverPull!$B$1:$XV$1,0)),0)</f>
        <v>1</v>
      </c>
      <c r="BB27" s="51">
        <f>IFERROR(INDEX(HaverPull!$B:$XV,MATCH(Calculations_forecast!BB$9,HaverPull!$B:$B,0),MATCH(Calculations_forecast!$B27,HaverPull!$B$1:$XV$1,0)),0)</f>
        <v>1</v>
      </c>
      <c r="BC27" s="51">
        <f>IFERROR(INDEX(HaverPull!$B:$XV,MATCH(Calculations_forecast!BC$9,HaverPull!$B:$B,0),MATCH(Calculations_forecast!$B27,HaverPull!$B$1:$XV$1,0)),0)</f>
        <v>0</v>
      </c>
      <c r="BD27" s="51">
        <f>IFERROR(INDEX(HaverPull!$B:$XV,MATCH(Calculations_forecast!BD$9,HaverPull!$B:$B,0),MATCH(Calculations_forecast!$B27,HaverPull!$B$1:$XV$1,0)),0)</f>
        <v>0</v>
      </c>
      <c r="BE27" s="51">
        <f>IFERROR(INDEX(HaverPull!$B:$XV,MATCH(Calculations_forecast!BE$9,HaverPull!$B:$B,0),MATCH(Calculations_forecast!$B27,HaverPull!$B$1:$XV$1,0)),0)</f>
        <v>0</v>
      </c>
      <c r="BF27" s="51">
        <f>IFERROR(INDEX(HaverPull!$B:$XV,MATCH(Calculations_forecast!BF$9,HaverPull!$B:$B,0),MATCH(Calculations_forecast!$B27,HaverPull!$B$1:$XV$1,0)),0)</f>
        <v>0</v>
      </c>
      <c r="BG27" s="51">
        <f>IFERROR(INDEX(HaverPull!$B:$XV,MATCH(Calculations_forecast!BG$9,HaverPull!$B:$B,0),MATCH(Calculations_forecast!$B27,HaverPull!$B$1:$XV$1,0)),0)</f>
        <v>0</v>
      </c>
      <c r="BH27" s="51">
        <f>IFERROR(INDEX(HaverPull!$B:$XV,MATCH(Calculations_forecast!BH$9,HaverPull!$B:$B,0),MATCH(Calculations_forecast!$B27,HaverPull!$B$1:$XV$1,0)),0)</f>
        <v>0</v>
      </c>
      <c r="BI27" s="51">
        <f>IFERROR(INDEX(HaverPull!$B:$XV,MATCH(Calculations_forecast!BI$9,HaverPull!$B:$B,0),MATCH(Calculations_forecast!$B27,HaverPull!$B$1:$XV$1,0)),0)</f>
        <v>0</v>
      </c>
      <c r="BJ27" s="51">
        <f>IFERROR(INDEX(HaverPull!$B:$XV,MATCH(Calculations_forecast!BJ$9,HaverPull!$B:$B,0),MATCH(Calculations_forecast!$B27,HaverPull!$B$1:$XV$1,0)),0)</f>
        <v>0</v>
      </c>
      <c r="BK27" s="51">
        <f>IFERROR(INDEX(HaverPull!$B:$XV,MATCH(Calculations_forecast!BK$9,HaverPull!$B:$B,0),MATCH(Calculations_forecast!$B27,HaverPull!$B$1:$XV$1,0)),0)</f>
        <v>0</v>
      </c>
      <c r="BL27" s="51">
        <f>IFERROR(INDEX(HaverPull!$B:$XV,MATCH(Calculations_forecast!BL$9,HaverPull!$B:$B,0),MATCH(Calculations_forecast!$B27,HaverPull!$B$1:$XV$1,0)),0)</f>
        <v>0</v>
      </c>
      <c r="BM27" s="51">
        <f>IFERROR(INDEX(HaverPull!$B:$XV,MATCH(Calculations_forecast!BM$9,HaverPull!$B:$B,0),MATCH(Calculations_forecast!$B27,HaverPull!$B$1:$XV$1,0)),0)</f>
        <v>0</v>
      </c>
      <c r="BN27" s="51">
        <f>IFERROR(INDEX(HaverPull!$B:$XV,MATCH(Calculations_forecast!BN$9,HaverPull!$B:$B,0),MATCH(Calculations_forecast!$B27,HaverPull!$B$1:$XV$1,0)),0)</f>
        <v>0</v>
      </c>
      <c r="BO27" s="51">
        <f>IFERROR(INDEX(HaverPull!$B:$XV,MATCH(Calculations_forecast!BO$9,HaverPull!$B:$B,0),MATCH(Calculations_forecast!$B27,HaverPull!$B$1:$XV$1,0)),0)</f>
        <v>0</v>
      </c>
      <c r="BP27" s="51">
        <f>IFERROR(INDEX(HaverPull!$B:$XV,MATCH(Calculations_forecast!BP$9,HaverPull!$B:$B,0),MATCH(Calculations_forecast!$B27,HaverPull!$B$1:$XV$1,0)),0)</f>
        <v>0</v>
      </c>
      <c r="BQ27" s="51">
        <f>IFERROR(INDEX(HaverPull!$B:$XV,MATCH(Calculations_forecast!BQ$9,HaverPull!$B:$B,0),MATCH(Calculations_forecast!$B27,HaverPull!$B$1:$XV$1,0)),0)</f>
        <v>0</v>
      </c>
      <c r="BR27" s="51">
        <f>IFERROR(INDEX(HaverPull!$B:$XV,MATCH(Calculations_forecast!BR$9,HaverPull!$B:$B,0),MATCH(Calculations_forecast!$B27,HaverPull!$B$1:$XV$1,0)),0)</f>
        <v>0</v>
      </c>
      <c r="BS27" s="51">
        <f>IFERROR(INDEX(HaverPull!$B:$XV,MATCH(Calculations_forecast!BS$9,HaverPull!$B:$B,0),MATCH(Calculations_forecast!$B27,HaverPull!$B$1:$XV$1,0)),0)</f>
        <v>0</v>
      </c>
      <c r="BT27" s="51">
        <f>IFERROR(INDEX(HaverPull!$B:$XV,MATCH(Calculations_forecast!BT$9,HaverPull!$B:$B,0),MATCH(Calculations_forecast!$B27,HaverPull!$B$1:$XV$1,0)),0)</f>
        <v>0</v>
      </c>
      <c r="BU27" s="51">
        <f>IFERROR(INDEX(HaverPull!$B:$XV,MATCH(Calculations_forecast!BU$9,HaverPull!$B:$B,0),MATCH(Calculations_forecast!$B27,HaverPull!$B$1:$XV$1,0)),0)</f>
        <v>0</v>
      </c>
      <c r="BV27" s="51">
        <f>IFERROR(INDEX(HaverPull!$B:$XV,MATCH(Calculations_forecast!BV$9,HaverPull!$B:$B,0),MATCH(Calculations_forecast!$B27,HaverPull!$B$1:$XV$1,0)),0)</f>
        <v>0</v>
      </c>
      <c r="BW27" s="51">
        <f>IFERROR(INDEX(HaverPull!$B:$XV,MATCH(Calculations_forecast!BW$9,HaverPull!$B:$B,0),MATCH(Calculations_forecast!$B27,HaverPull!$B$1:$XV$1,0)),0)</f>
        <v>0</v>
      </c>
      <c r="BX27" s="51">
        <f>IFERROR(INDEX(HaverPull!$B:$XV,MATCH(Calculations_forecast!BX$9,HaverPull!$B:$B,0),MATCH(Calculations_forecast!$B27,HaverPull!$B$1:$XV$1,0)),0)</f>
        <v>0</v>
      </c>
      <c r="BY27" s="51">
        <f>IFERROR(INDEX(HaverPull!$B:$XV,MATCH(Calculations_forecast!BY$9,HaverPull!$B:$B,0),MATCH(Calculations_forecast!$B27,HaverPull!$B$1:$XV$1,0)),0)</f>
        <v>0</v>
      </c>
      <c r="BZ27" s="51">
        <f>IFERROR(INDEX(HaverPull!$B:$XV,MATCH(Calculations_forecast!BZ$9,HaverPull!$B:$B,0),MATCH(Calculations_forecast!$B27,HaverPull!$B$1:$XV$1,0)),0)</f>
        <v>0</v>
      </c>
      <c r="CA27" s="51">
        <f>IFERROR(INDEX(HaverPull!$B:$XV,MATCH(Calculations_forecast!CA$9,HaverPull!$B:$B,0),MATCH(Calculations_forecast!$B27,HaverPull!$B$1:$XV$1,0)),0)</f>
        <v>0</v>
      </c>
      <c r="CB27" s="51">
        <f>IFERROR(INDEX(HaverPull!$B:$XV,MATCH(Calculations_forecast!CB$9,HaverPull!$B:$B,0),MATCH(Calculations_forecast!$B27,HaverPull!$B$1:$XV$1,0)),0)</f>
        <v>0</v>
      </c>
      <c r="CC27" s="51">
        <f>IFERROR(INDEX(HaverPull!$B:$XV,MATCH(Calculations_forecast!CC$9,HaverPull!$B:$B,0),MATCH(Calculations_forecast!$B27,HaverPull!$B$1:$XV$1,0)),0)</f>
        <v>0</v>
      </c>
      <c r="CD27" s="51">
        <f>IFERROR(INDEX(HaverPull!$B:$XV,MATCH(Calculations_forecast!CD$9,HaverPull!$B:$B,0),MATCH(Calculations_forecast!$B27,HaverPull!$B$1:$XV$1,0)),0)</f>
        <v>0</v>
      </c>
      <c r="CE27" s="51">
        <f>IFERROR(INDEX(HaverPull!$B:$XV,MATCH(Calculations_forecast!CE$9,HaverPull!$B:$B,0),MATCH(Calculations_forecast!$B27,HaverPull!$B$1:$XV$1,0)),0)</f>
        <v>0</v>
      </c>
      <c r="CF27" s="51">
        <f>IFERROR(INDEX(HaverPull!$B:$XV,MATCH(Calculations_forecast!CF$9,HaverPull!$B:$B,0),MATCH(Calculations_forecast!$B27,HaverPull!$B$1:$XV$1,0)),0)</f>
        <v>0</v>
      </c>
      <c r="CG27" s="51">
        <f>IFERROR(INDEX(HaverPull!$B:$XV,MATCH(Calculations_forecast!CG$9,HaverPull!$B:$B,0),MATCH(Calculations_forecast!$B27,HaverPull!$B$1:$XV$1,0)),0)</f>
        <v>0</v>
      </c>
      <c r="CH27" s="51">
        <f>IFERROR(INDEX(HaverPull!$B:$XV,MATCH(Calculations_forecast!CH$9,HaverPull!$B:$B,0),MATCH(Calculations_forecast!$B27,HaverPull!$B$1:$XV$1,0)),0)</f>
        <v>1</v>
      </c>
      <c r="CI27" s="51">
        <f>IFERROR(INDEX(HaverPull!$B:$XV,MATCH(Calculations_forecast!CI$9,HaverPull!$B:$B,0),MATCH(Calculations_forecast!$B27,HaverPull!$B$1:$XV$1,0)),0)</f>
        <v>1</v>
      </c>
      <c r="CJ27" s="51">
        <f>IFERROR(INDEX(HaverPull!$B:$XV,MATCH(Calculations_forecast!CJ$9,HaverPull!$B:$B,0),MATCH(Calculations_forecast!$B27,HaverPull!$B$1:$XV$1,0)),0)</f>
        <v>0</v>
      </c>
      <c r="CK27" s="51">
        <f>IFERROR(INDEX(HaverPull!$B:$XV,MATCH(Calculations_forecast!CK$9,HaverPull!$B:$B,0),MATCH(Calculations_forecast!$B27,HaverPull!$B$1:$XV$1,0)),0)</f>
        <v>0</v>
      </c>
      <c r="CL27" s="51">
        <f>IFERROR(INDEX(HaverPull!$B:$XV,MATCH(Calculations_forecast!CL$9,HaverPull!$B:$B,0),MATCH(Calculations_forecast!$B27,HaverPull!$B$1:$XV$1,0)),0)</f>
        <v>0</v>
      </c>
      <c r="CM27" s="51">
        <f>IFERROR(INDEX(HaverPull!$B:$XV,MATCH(Calculations_forecast!CM$9,HaverPull!$B:$B,0),MATCH(Calculations_forecast!$B27,HaverPull!$B$1:$XV$1,0)),0)</f>
        <v>0</v>
      </c>
      <c r="CN27" s="51">
        <f>IFERROR(INDEX(HaverPull!$B:$XV,MATCH(Calculations_forecast!CN$9,HaverPull!$B:$B,0),MATCH(Calculations_forecast!$B27,HaverPull!$B$1:$XV$1,0)),0)</f>
        <v>0</v>
      </c>
      <c r="CO27" s="51">
        <f>IFERROR(INDEX(HaverPull!$B:$XV,MATCH(Calculations_forecast!CO$9,HaverPull!$B:$B,0),MATCH(Calculations_forecast!$B27,HaverPull!$B$1:$XV$1,0)),0)</f>
        <v>0</v>
      </c>
      <c r="CP27" s="51">
        <f>IFERROR(INDEX(HaverPull!$B:$XV,MATCH(Calculations_forecast!CP$9,HaverPull!$B:$B,0),MATCH(Calculations_forecast!$B27,HaverPull!$B$1:$XV$1,0)),0)</f>
        <v>0</v>
      </c>
      <c r="CQ27" s="51">
        <f>IFERROR(INDEX(HaverPull!$B:$XV,MATCH(Calculations_forecast!CQ$9,HaverPull!$B:$B,0),MATCH(Calculations_forecast!$B27,HaverPull!$B$1:$XV$1,0)),0)</f>
        <v>0</v>
      </c>
      <c r="CR27" s="51">
        <f>IFERROR(INDEX(HaverPull!$B:$XV,MATCH(Calculations_forecast!CR$9,HaverPull!$B:$B,0),MATCH(Calculations_forecast!$B27,HaverPull!$B$1:$XV$1,0)),0)</f>
        <v>0</v>
      </c>
      <c r="CS27" s="51">
        <f>IFERROR(INDEX(HaverPull!$B:$XV,MATCH(Calculations_forecast!CS$9,HaverPull!$B:$B,0),MATCH(Calculations_forecast!$B27,HaverPull!$B$1:$XV$1,0)),0)</f>
        <v>0</v>
      </c>
      <c r="CT27" s="51">
        <f>IFERROR(INDEX(HaverPull!$B:$XV,MATCH(Calculations_forecast!CT$9,HaverPull!$B:$B,0),MATCH(Calculations_forecast!$B27,HaverPull!$B$1:$XV$1,0)),0)</f>
        <v>0</v>
      </c>
      <c r="CU27" s="51">
        <f>IFERROR(INDEX(HaverPull!$B:$XV,MATCH(Calculations_forecast!CU$9,HaverPull!$B:$B,0),MATCH(Calculations_forecast!$B27,HaverPull!$B$1:$XV$1,0)),0)</f>
        <v>0</v>
      </c>
      <c r="CV27" s="51">
        <f>IFERROR(INDEX(HaverPull!$B:$XV,MATCH(Calculations_forecast!CV$9,HaverPull!$B:$B,0),MATCH(Calculations_forecast!$B27,HaverPull!$B$1:$XV$1,0)),0)</f>
        <v>0</v>
      </c>
      <c r="CW27" s="51">
        <f>IFERROR(INDEX(HaverPull!$B:$XV,MATCH(Calculations_forecast!CW$9,HaverPull!$B:$B,0),MATCH(Calculations_forecast!$B27,HaverPull!$B$1:$XV$1,0)),0)</f>
        <v>0</v>
      </c>
      <c r="CX27" s="51">
        <f>IFERROR(INDEX(HaverPull!$B:$XV,MATCH(Calculations_forecast!CX$9,HaverPull!$B:$B,0),MATCH(Calculations_forecast!$B27,HaverPull!$B$1:$XV$1,0)),0)</f>
        <v>0</v>
      </c>
      <c r="CY27" s="51">
        <f>IFERROR(INDEX(HaverPull!$B:$XV,MATCH(Calculations_forecast!CY$9,HaverPull!$B:$B,0),MATCH(Calculations_forecast!$B27,HaverPull!$B$1:$XV$1,0)),0)</f>
        <v>0</v>
      </c>
      <c r="CZ27" s="51">
        <f>IFERROR(INDEX(HaverPull!$B:$XV,MATCH(Calculations_forecast!CZ$9,HaverPull!$B:$B,0),MATCH(Calculations_forecast!$B27,HaverPull!$B$1:$XV$1,0)),0)</f>
        <v>0</v>
      </c>
      <c r="DA27" s="51">
        <f>IFERROR(INDEX(HaverPull!$B:$XV,MATCH(Calculations_forecast!DA$9,HaverPull!$B:$B,0),MATCH(Calculations_forecast!$B27,HaverPull!$B$1:$XV$1,0)),0)</f>
        <v>0</v>
      </c>
      <c r="DB27" s="51">
        <f>IFERROR(INDEX(HaverPull!$B:$XV,MATCH(Calculations_forecast!DB$9,HaverPull!$B:$B,0),MATCH(Calculations_forecast!$B27,HaverPull!$B$1:$XV$1,0)),0)</f>
        <v>0</v>
      </c>
      <c r="DC27" s="51">
        <f>IFERROR(INDEX(HaverPull!$B:$XV,MATCH(Calculations_forecast!DC$9,HaverPull!$B:$B,0),MATCH(Calculations_forecast!$B27,HaverPull!$B$1:$XV$1,0)),0)</f>
        <v>0</v>
      </c>
      <c r="DD27" s="51">
        <f>IFERROR(INDEX(HaverPull!$B:$XV,MATCH(Calculations_forecast!DD$9,HaverPull!$B:$B,0),MATCH(Calculations_forecast!$B27,HaverPull!$B$1:$XV$1,0)),0)</f>
        <v>0</v>
      </c>
      <c r="DE27" s="51">
        <f>IFERROR(INDEX(HaverPull!$B:$XV,MATCH(Calculations_forecast!DE$9,HaverPull!$B:$B,0),MATCH(Calculations_forecast!$B27,HaverPull!$B$1:$XV$1,0)),0)</f>
        <v>0</v>
      </c>
      <c r="DF27" s="51">
        <f>IFERROR(INDEX(HaverPull!$B:$XV,MATCH(Calculations_forecast!DF$9,HaverPull!$B:$B,0),MATCH(Calculations_forecast!$B27,HaverPull!$B$1:$XV$1,0)),0)</f>
        <v>0</v>
      </c>
      <c r="DG27" s="51">
        <f>IFERROR(INDEX(HaverPull!$B:$XV,MATCH(Calculations_forecast!DG$9,HaverPull!$B:$B,0),MATCH(Calculations_forecast!$B27,HaverPull!$B$1:$XV$1,0)),0)</f>
        <v>0</v>
      </c>
      <c r="DH27" s="51">
        <f>IFERROR(INDEX(HaverPull!$B:$XV,MATCH(Calculations_forecast!DH$9,HaverPull!$B:$B,0),MATCH(Calculations_forecast!$B27,HaverPull!$B$1:$XV$1,0)),0)</f>
        <v>0</v>
      </c>
      <c r="DI27" s="51">
        <f>IFERROR(INDEX(HaverPull!$B:$XV,MATCH(Calculations_forecast!DI$9,HaverPull!$B:$B,0),MATCH(Calculations_forecast!$B27,HaverPull!$B$1:$XV$1,0)),0)</f>
        <v>0</v>
      </c>
      <c r="DJ27" s="51">
        <f>IFERROR(INDEX(HaverPull!$B:$XV,MATCH(Calculations_forecast!DJ$9,HaverPull!$B:$B,0),MATCH(Calculations_forecast!$B27,HaverPull!$B$1:$XV$1,0)),0)</f>
        <v>0</v>
      </c>
      <c r="DK27" s="51">
        <f>IFERROR(INDEX(HaverPull!$B:$XV,MATCH(Calculations_forecast!DK$9,HaverPull!$B:$B,0),MATCH(Calculations_forecast!$B27,HaverPull!$B$1:$XV$1,0)),0)</f>
        <v>0</v>
      </c>
      <c r="DL27" s="51">
        <f>IFERROR(INDEX(HaverPull!$B:$XV,MATCH(Calculations_forecast!DL$9,HaverPull!$B:$B,0),MATCH(Calculations_forecast!$B27,HaverPull!$B$1:$XV$1,0)),0)</f>
        <v>0</v>
      </c>
      <c r="DM27" s="51">
        <f>IFERROR(INDEX(HaverPull!$B:$XV,MATCH(Calculations_forecast!DM$9,HaverPull!$B:$B,0),MATCH(Calculations_forecast!$B27,HaverPull!$B$1:$XV$1,0)),0)</f>
        <v>0</v>
      </c>
      <c r="DN27" s="51">
        <f>IFERROR(INDEX(HaverPull!$B:$XV,MATCH(Calculations_forecast!DN$9,HaverPull!$B:$B,0),MATCH(Calculations_forecast!$B27,HaverPull!$B$1:$XV$1,0)),0)</f>
        <v>0</v>
      </c>
      <c r="DO27" s="51">
        <f>IFERROR(INDEX(HaverPull!$B:$XV,MATCH(Calculations_forecast!DO$9,HaverPull!$B:$B,0),MATCH(Calculations_forecast!$B27,HaverPull!$B$1:$XV$1,0)),0)</f>
        <v>0</v>
      </c>
      <c r="DP27" s="51">
        <f>IFERROR(INDEX(HaverPull!$B:$XV,MATCH(Calculations_forecast!DP$9,HaverPull!$B:$B,0),MATCH(Calculations_forecast!$B27,HaverPull!$B$1:$XV$1,0)),0)</f>
        <v>0</v>
      </c>
      <c r="DQ27" s="51">
        <f>IFERROR(INDEX(HaverPull!$B:$XV,MATCH(Calculations_forecast!DQ$9,HaverPull!$B:$B,0),MATCH(Calculations_forecast!$B27,HaverPull!$B$1:$XV$1,0)),0)</f>
        <v>0</v>
      </c>
      <c r="DR27" s="51">
        <f>IFERROR(INDEX(HaverPull!$B:$XV,MATCH(Calculations_forecast!DR$9,HaverPull!$B:$B,0),MATCH(Calculations_forecast!$B27,HaverPull!$B$1:$XV$1,0)),0)</f>
        <v>0</v>
      </c>
      <c r="DS27" s="51">
        <f>IFERROR(INDEX(HaverPull!$B:$XV,MATCH(Calculations_forecast!DS$9,HaverPull!$B:$B,0),MATCH(Calculations_forecast!$B27,HaverPull!$B$1:$XV$1,0)),0)</f>
        <v>0</v>
      </c>
      <c r="DT27" s="51">
        <f>IFERROR(INDEX(HaverPull!$B:$XV,MATCH(Calculations_forecast!DT$9,HaverPull!$B:$B,0),MATCH(Calculations_forecast!$B27,HaverPull!$B$1:$XV$1,0)),0)</f>
        <v>0</v>
      </c>
      <c r="DU27" s="51">
        <f>IFERROR(INDEX(HaverPull!$B:$XV,MATCH(Calculations_forecast!DU$9,HaverPull!$B:$B,0),MATCH(Calculations_forecast!$B27,HaverPull!$B$1:$XV$1,0)),0)</f>
        <v>0</v>
      </c>
      <c r="DV27" s="51">
        <f>IFERROR(INDEX(HaverPull!$B:$XV,MATCH(Calculations_forecast!DV$9,HaverPull!$B:$B,0),MATCH(Calculations_forecast!$B27,HaverPull!$B$1:$XV$1,0)),0)</f>
        <v>0</v>
      </c>
      <c r="DW27" s="51">
        <f>IFERROR(INDEX(HaverPull!$B:$XV,MATCH(Calculations_forecast!DW$9,HaverPull!$B:$B,0),MATCH(Calculations_forecast!$B27,HaverPull!$B$1:$XV$1,0)),0)</f>
        <v>0</v>
      </c>
      <c r="DX27" s="51">
        <f>IFERROR(INDEX(HaverPull!$B:$XV,MATCH(Calculations_forecast!DX$9,HaverPull!$B:$B,0),MATCH(Calculations_forecast!$B27,HaverPull!$B$1:$XV$1,0)),0)</f>
        <v>1</v>
      </c>
      <c r="DY27" s="51">
        <f>IFERROR(INDEX(HaverPull!$B:$XV,MATCH(Calculations_forecast!DY$9,HaverPull!$B:$B,0),MATCH(Calculations_forecast!$B27,HaverPull!$B$1:$XV$1,0)),0)</f>
        <v>1</v>
      </c>
      <c r="DZ27" s="51">
        <f>IFERROR(INDEX(HaverPull!$B:$XV,MATCH(Calculations_forecast!DZ$9,HaverPull!$B:$B,0),MATCH(Calculations_forecast!$B27,HaverPull!$B$1:$XV$1,0)),0)</f>
        <v>1</v>
      </c>
      <c r="EA27" s="51">
        <f>IFERROR(INDEX(HaverPull!$B:$XV,MATCH(Calculations_forecast!EA$9,HaverPull!$B:$B,0),MATCH(Calculations_forecast!$B27,HaverPull!$B$1:$XV$1,0)),0)</f>
        <v>0</v>
      </c>
      <c r="EB27" s="51">
        <f>IFERROR(INDEX(HaverPull!$B:$XV,MATCH(Calculations_forecast!EB$9,HaverPull!$B:$B,0),MATCH(Calculations_forecast!$B27,HaverPull!$B$1:$XV$1,0)),0)</f>
        <v>0</v>
      </c>
      <c r="EC27" s="51">
        <f>IFERROR(INDEX(HaverPull!$B:$XV,MATCH(Calculations_forecast!EC$9,HaverPull!$B:$B,0),MATCH(Calculations_forecast!$B27,HaverPull!$B$1:$XV$1,0)),0)</f>
        <v>0</v>
      </c>
      <c r="ED27" s="51">
        <f>IFERROR(INDEX(HaverPull!$B:$XV,MATCH(Calculations_forecast!ED$9,HaverPull!$B:$B,0),MATCH(Calculations_forecast!$B27,HaverPull!$B$1:$XV$1,0)),0)</f>
        <v>0</v>
      </c>
      <c r="EE27" s="51">
        <f>IFERROR(INDEX(HaverPull!$B:$XV,MATCH(Calculations_forecast!EE$9,HaverPull!$B:$B,0),MATCH(Calculations_forecast!$B27,HaverPull!$B$1:$XV$1,0)),0)</f>
        <v>0</v>
      </c>
      <c r="EF27" s="51">
        <f>IFERROR(INDEX(HaverPull!$B:$XV,MATCH(Calculations_forecast!EF$9,HaverPull!$B:$B,0),MATCH(Calculations_forecast!$B27,HaverPull!$B$1:$XV$1,0)),0)</f>
        <v>0</v>
      </c>
      <c r="EG27" s="51">
        <f>IFERROR(INDEX(HaverPull!$B:$XV,MATCH(Calculations_forecast!EG$9,HaverPull!$B:$B,0),MATCH(Calculations_forecast!$B27,HaverPull!$B$1:$XV$1,0)),0)</f>
        <v>0</v>
      </c>
      <c r="EH27" s="51">
        <f>IFERROR(INDEX(HaverPull!$B:$XV,MATCH(Calculations_forecast!EH$9,HaverPull!$B:$B,0),MATCH(Calculations_forecast!$B27,HaverPull!$B$1:$XV$1,0)),0)</f>
        <v>0</v>
      </c>
      <c r="EI27" s="51">
        <f>IFERROR(INDEX(HaverPull!$B:$XV,MATCH(Calculations_forecast!EI$9,HaverPull!$B:$B,0),MATCH(Calculations_forecast!$B27,HaverPull!$B$1:$XV$1,0)),0)</f>
        <v>0</v>
      </c>
      <c r="EJ27" s="51">
        <f>IFERROR(INDEX(HaverPull!$B:$XV,MATCH(Calculations_forecast!EJ$9,HaverPull!$B:$B,0),MATCH(Calculations_forecast!$B27,HaverPull!$B$1:$XV$1,0)),0)</f>
        <v>0</v>
      </c>
      <c r="EK27" s="51">
        <f>IFERROR(INDEX(HaverPull!$B:$XV,MATCH(Calculations_forecast!EK$9,HaverPull!$B:$B,0),MATCH(Calculations_forecast!$B27,HaverPull!$B$1:$XV$1,0)),0)</f>
        <v>0</v>
      </c>
      <c r="EL27" s="51">
        <f>IFERROR(INDEX(HaverPull!$B:$XV,MATCH(Calculations_forecast!EL$9,HaverPull!$B:$B,0),MATCH(Calculations_forecast!$B27,HaverPull!$B$1:$XV$1,0)),0)</f>
        <v>0</v>
      </c>
      <c r="EM27" s="51">
        <f>IFERROR(INDEX(HaverPull!$B:$XV,MATCH(Calculations_forecast!EM$9,HaverPull!$B:$B,0),MATCH(Calculations_forecast!$B27,HaverPull!$B$1:$XV$1,0)),0)</f>
        <v>0</v>
      </c>
      <c r="EN27" s="51">
        <f>IFERROR(INDEX(HaverPull!$B:$XV,MATCH(Calculations_forecast!EN$9,HaverPull!$B:$B,0),MATCH(Calculations_forecast!$B27,HaverPull!$B$1:$XV$1,0)),0)</f>
        <v>0</v>
      </c>
      <c r="EO27" s="51">
        <f>IFERROR(INDEX(HaverPull!$B:$XV,MATCH(Calculations_forecast!EO$9,HaverPull!$B:$B,0),MATCH(Calculations_forecast!$B27,HaverPull!$B$1:$XV$1,0)),0)</f>
        <v>0</v>
      </c>
      <c r="EP27" s="51">
        <f>IFERROR(INDEX(HaverPull!$B:$XV,MATCH(Calculations_forecast!EP$9,HaverPull!$B:$B,0),MATCH(Calculations_forecast!$B27,HaverPull!$B$1:$XV$1,0)),0)</f>
        <v>0</v>
      </c>
      <c r="EQ27" s="51">
        <f>IFERROR(INDEX(HaverPull!$B:$XV,MATCH(Calculations_forecast!EQ$9,HaverPull!$B:$B,0),MATCH(Calculations_forecast!$B27,HaverPull!$B$1:$XV$1,0)),0)</f>
        <v>0</v>
      </c>
      <c r="ER27" s="51">
        <f>IFERROR(INDEX(HaverPull!$B:$XV,MATCH(Calculations_forecast!ER$9,HaverPull!$B:$B,0),MATCH(Calculations_forecast!$B27,HaverPull!$B$1:$XV$1,0)),0)</f>
        <v>0</v>
      </c>
      <c r="ES27" s="51">
        <f>IFERROR(INDEX(HaverPull!$B:$XV,MATCH(Calculations_forecast!ES$9,HaverPull!$B:$B,0),MATCH(Calculations_forecast!$B27,HaverPull!$B$1:$XV$1,0)),0)</f>
        <v>0</v>
      </c>
      <c r="ET27" s="51">
        <f>IFERROR(INDEX(HaverPull!$B:$XV,MATCH(Calculations_forecast!ET$9,HaverPull!$B:$B,0),MATCH(Calculations_forecast!$B27,HaverPull!$B$1:$XV$1,0)),0)</f>
        <v>0</v>
      </c>
      <c r="EU27" s="51">
        <f>IFERROR(INDEX(HaverPull!$B:$XV,MATCH(Calculations_forecast!EU$9,HaverPull!$B:$B,0),MATCH(Calculations_forecast!$B27,HaverPull!$B$1:$XV$1,0)),0)</f>
        <v>0</v>
      </c>
      <c r="EV27" s="51">
        <f>IFERROR(INDEX(HaverPull!$B:$XV,MATCH(Calculations_forecast!EV$9,HaverPull!$B:$B,0),MATCH(Calculations_forecast!$B27,HaverPull!$B$1:$XV$1,0)),0)</f>
        <v>0</v>
      </c>
      <c r="EW27" s="51">
        <f>IFERROR(INDEX(HaverPull!$B:$XV,MATCH(Calculations_forecast!EW$9,HaverPull!$B:$B,0),MATCH(Calculations_forecast!$B27,HaverPull!$B$1:$XV$1,0)),0)</f>
        <v>0</v>
      </c>
      <c r="EX27" s="51">
        <f>IFERROR(INDEX(HaverPull!$B:$XV,MATCH(Calculations_forecast!EX$9,HaverPull!$B:$B,0),MATCH(Calculations_forecast!$B27,HaverPull!$B$1:$XV$1,0)),0)</f>
        <v>0</v>
      </c>
      <c r="EY27" s="51">
        <f>IFERROR(INDEX(HaverPull!$B:$XV,MATCH(Calculations_forecast!EY$9,HaverPull!$B:$B,0),MATCH(Calculations_forecast!$B27,HaverPull!$B$1:$XV$1,0)),0)</f>
        <v>1</v>
      </c>
      <c r="EZ27" s="51">
        <f>IFERROR(INDEX(HaverPull!$B:$XV,MATCH(Calculations_forecast!EZ$9,HaverPull!$B:$B,0),MATCH(Calculations_forecast!$B27,HaverPull!$B$1:$XV$1,0)),0)</f>
        <v>1</v>
      </c>
      <c r="FA27" s="51">
        <f>IFERROR(INDEX(HaverPull!$B:$XV,MATCH(Calculations_forecast!FA$9,HaverPull!$B:$B,0),MATCH(Calculations_forecast!$B27,HaverPull!$B$1:$XV$1,0)),0)</f>
        <v>1</v>
      </c>
      <c r="FB27" s="51">
        <f>IFERROR(INDEX(HaverPull!$B:$XV,MATCH(Calculations_forecast!FB$9,HaverPull!$B:$B,0),MATCH(Calculations_forecast!$B27,HaverPull!$B$1:$XV$1,0)),0)</f>
        <v>1</v>
      </c>
      <c r="FC27" s="51">
        <f>IFERROR(INDEX(HaverPull!$B:$XV,MATCH(Calculations_forecast!FC$9,HaverPull!$B:$B,0),MATCH(Calculations_forecast!$B27,HaverPull!$B$1:$XV$1,0)),0)</f>
        <v>1</v>
      </c>
      <c r="FD27" s="51">
        <f>IFERROR(INDEX(HaverPull!$B:$XV,MATCH(Calculations_forecast!FD$9,HaverPull!$B:$B,0),MATCH(Calculations_forecast!$B27,HaverPull!$B$1:$XV$1,0)),0)</f>
        <v>1</v>
      </c>
      <c r="FE27" s="51">
        <f>IFERROR(INDEX(HaverPull!$B:$XV,MATCH(Calculations_forecast!FE$9,HaverPull!$B:$B,0),MATCH(Calculations_forecast!$B27,HaverPull!$B$1:$XV$1,0)),0)</f>
        <v>0</v>
      </c>
      <c r="FF27" s="51">
        <f>IFERROR(INDEX(HaverPull!$B:$XV,MATCH(Calculations_forecast!FF$9,HaverPull!$B:$B,0),MATCH(Calculations_forecast!$B27,HaverPull!$B$1:$XV$1,0)),0)</f>
        <v>0</v>
      </c>
      <c r="FG27" s="51">
        <f>IFERROR(INDEX(HaverPull!$B:$XV,MATCH(Calculations_forecast!FG$9,HaverPull!$B:$B,0),MATCH(Calculations_forecast!$B27,HaverPull!$B$1:$XV$1,0)),0)</f>
        <v>0</v>
      </c>
      <c r="FH27" s="51">
        <f>IFERROR(INDEX(HaverPull!$B:$XV,MATCH(Calculations_forecast!FH$9,HaverPull!$B:$B,0),MATCH(Calculations_forecast!$B27,HaverPull!$B$1:$XV$1,0)),0)</f>
        <v>0</v>
      </c>
      <c r="FI27" s="51">
        <f>IFERROR(INDEX(HaverPull!$B:$XV,MATCH(Calculations_forecast!FI$9,HaverPull!$B:$B,0),MATCH(Calculations_forecast!$B27,HaverPull!$B$1:$XV$1,0)),0)</f>
        <v>0</v>
      </c>
      <c r="FJ27" s="51">
        <f>IFERROR(INDEX(HaverPull!$B:$XV,MATCH(Calculations_forecast!FJ$9,HaverPull!$B:$B,0),MATCH(Calculations_forecast!$B27,HaverPull!$B$1:$XV$1,0)),0)</f>
        <v>0</v>
      </c>
      <c r="FK27" s="51">
        <f>IFERROR(INDEX(HaverPull!$B:$XV,MATCH(Calculations_forecast!FK$9,HaverPull!$B:$B,0),MATCH(Calculations_forecast!$B27,HaverPull!$B$1:$XV$1,0)),0)</f>
        <v>0</v>
      </c>
      <c r="FL27" s="51">
        <f>IFERROR(INDEX(HaverPull!$B:$XV,MATCH(Calculations_forecast!FL$9,HaverPull!$B:$B,0),MATCH(Calculations_forecast!$B27,HaverPull!$B$1:$XV$1,0)),0)</f>
        <v>0</v>
      </c>
      <c r="FM27" s="51">
        <f>IFERROR(INDEX(HaverPull!$B:$XV,MATCH(Calculations_forecast!FM$9,HaverPull!$B:$B,0),MATCH(Calculations_forecast!$B27,HaverPull!$B$1:$XV$1,0)),0)</f>
        <v>0</v>
      </c>
      <c r="FN27" s="51">
        <f>IFERROR(INDEX(HaverPull!$B:$XV,MATCH(Calculations_forecast!FN$9,HaverPull!$B:$B,0),MATCH(Calculations_forecast!$B27,HaverPull!$B$1:$XV$1,0)),0)</f>
        <v>0</v>
      </c>
      <c r="FO27" s="51">
        <f>IFERROR(INDEX(HaverPull!$B:$XV,MATCH(Calculations_forecast!FO$9,HaverPull!$B:$B,0),MATCH(Calculations_forecast!$B27,HaverPull!$B$1:$XV$1,0)),0)</f>
        <v>0</v>
      </c>
      <c r="FP27" s="51">
        <f>IFERROR(INDEX(HaverPull!$B:$XV,MATCH(Calculations_forecast!FP$9,HaverPull!$B:$B,0),MATCH(Calculations_forecast!$B27,HaverPull!$B$1:$XV$1,0)),0)</f>
        <v>0</v>
      </c>
      <c r="FQ27" s="51">
        <f>IFERROR(INDEX(HaverPull!$B:$XV,MATCH(Calculations_forecast!FQ$9,HaverPull!$B:$B,0),MATCH(Calculations_forecast!$B27,HaverPull!$B$1:$XV$1,0)),0)</f>
        <v>0</v>
      </c>
      <c r="FR27" s="51">
        <f>IFERROR(INDEX(HaverPull!$B:$XV,MATCH(Calculations_forecast!FR$9,HaverPull!$B:$B,0),MATCH(Calculations_forecast!$B27,HaverPull!$B$1:$XV$1,0)),0)</f>
        <v>0</v>
      </c>
      <c r="FS27" s="51">
        <f>IFERROR(INDEX(HaverPull!$B:$XV,MATCH(Calculations_forecast!FS$9,HaverPull!$B:$B,0),MATCH(Calculations_forecast!$B27,HaverPull!$B$1:$XV$1,0)),0)</f>
        <v>0</v>
      </c>
      <c r="FT27" s="51">
        <f>IFERROR(INDEX(HaverPull!$B:$XV,MATCH(Calculations_forecast!FT$9,HaverPull!$B:$B,0),MATCH(Calculations_forecast!$B27,HaverPull!$B$1:$XV$1,0)),0)</f>
        <v>0</v>
      </c>
      <c r="FU27" s="51">
        <f>IFERROR(INDEX(HaverPull!$B:$XV,MATCH(Calculations_forecast!FU$9,HaverPull!$B:$B,0),MATCH(Calculations_forecast!$B27,HaverPull!$B$1:$XV$1,0)),0)</f>
        <v>0</v>
      </c>
      <c r="FV27" s="51">
        <f>IFERROR(INDEX(HaverPull!$B:$XV,MATCH(Calculations_forecast!FV$9,HaverPull!$B:$B,0),MATCH(Calculations_forecast!$B27,HaverPull!$B$1:$XV$1,0)),0)</f>
        <v>0</v>
      </c>
      <c r="FW27" s="51">
        <f>IFERROR(INDEX(HaverPull!$B:$XV,MATCH(Calculations_forecast!FW$9,HaverPull!$B:$B,0),MATCH(Calculations_forecast!$B27,HaverPull!$B$1:$XV$1,0)),0)</f>
        <v>0</v>
      </c>
      <c r="FX27" s="51">
        <f>IFERROR(INDEX(HaverPull!$B:$XV,MATCH(Calculations_forecast!FX$9,HaverPull!$B:$B,0),MATCH(Calculations_forecast!$B27,HaverPull!$B$1:$XV$1,0)),0)</f>
        <v>0</v>
      </c>
      <c r="FY27" s="51">
        <f>IFERROR(INDEX(HaverPull!$B:$XV,MATCH(Calculations_forecast!FY$9,HaverPull!$B:$B,0),MATCH(Calculations_forecast!$B27,HaverPull!$B$1:$XV$1,0)),0)</f>
        <v>0</v>
      </c>
      <c r="FZ27" s="51">
        <f>IFERROR(INDEX(HaverPull!$B:$XV,MATCH(Calculations_forecast!FZ$9,HaverPull!$B:$B,0),MATCH(Calculations_forecast!$B27,HaverPull!$B$1:$XV$1,0)),0)</f>
        <v>0</v>
      </c>
      <c r="GA27" s="51">
        <f>IFERROR(INDEX(HaverPull!$B:$XV,MATCH(Calculations_forecast!GA$9,HaverPull!$B:$B,0),MATCH(Calculations_forecast!$B27,HaverPull!$B$1:$XV$1,0)),0)</f>
        <v>0</v>
      </c>
      <c r="GB27" s="51">
        <f>IFERROR(INDEX(HaverPull!$B:$XV,MATCH(Calculations_forecast!GB$9,HaverPull!$B:$B,0),MATCH(Calculations_forecast!$B27,HaverPull!$B$1:$XV$1,0)),0)</f>
        <v>0</v>
      </c>
      <c r="GC27" s="51">
        <f>IFERROR(INDEX(HaverPull!$B:$XV,MATCH(Calculations_forecast!GC$9,HaverPull!$B:$B,0),MATCH(Calculations_forecast!$B27,HaverPull!$B$1:$XV$1,0)),0)</f>
        <v>0</v>
      </c>
      <c r="GD27" s="51">
        <f>IFERROR(INDEX(HaverPull!$B:$XV,MATCH(Calculations_forecast!GD$9,HaverPull!$B:$B,0),MATCH(Calculations_forecast!$B27,HaverPull!$B$1:$XV$1,0)),0)</f>
        <v>0</v>
      </c>
      <c r="GE27" s="51">
        <f>IFERROR(INDEX(HaverPull!$B:$XV,MATCH(Calculations_forecast!GE$9,HaverPull!$B:$B,0),MATCH(Calculations_forecast!$B27,HaverPull!$B$1:$XV$1,0)),0)</f>
        <v>0</v>
      </c>
      <c r="GF27" s="51">
        <f>IFERROR(INDEX(HaverPull!$B:$XV,MATCH(Calculations_forecast!GF$9,HaverPull!$B:$B,0),MATCH(Calculations_forecast!$B27,HaverPull!$B$1:$XV$1,0)),0)</f>
        <v>0</v>
      </c>
      <c r="GG27" s="51">
        <f>IFERROR(INDEX(HaverPull!$B:$XV,MATCH(Calculations_forecast!GG$9,HaverPull!$B:$B,0),MATCH(Calculations_forecast!$B27,HaverPull!$B$1:$XV$1,0)),0)</f>
        <v>0</v>
      </c>
      <c r="GH27" s="51">
        <f>IFERROR(INDEX(HaverPull!$B:$XV,MATCH(Calculations_forecast!GH$9,HaverPull!$B:$B,0),MATCH(Calculations_forecast!$B27,HaverPull!$B$1:$XV$1,0)),0)</f>
        <v>0</v>
      </c>
      <c r="GI27" s="51">
        <f>IFERROR(INDEX(HaverPull!$B:$XV,MATCH(Calculations_forecast!GI$9,HaverPull!$B:$B,0),MATCH(Calculations_forecast!$B27,HaverPull!$B$1:$XV$1,0)),0)</f>
        <v>0</v>
      </c>
      <c r="GJ27" s="51">
        <f>IFERROR(INDEX(HaverPull!$B:$XV,MATCH(Calculations_forecast!GJ$9,HaverPull!$B:$B,0),MATCH(Calculations_forecast!$B27,HaverPull!$B$1:$XV$1,0)),0)</f>
        <v>0</v>
      </c>
      <c r="GK27" s="51">
        <f>IFERROR(INDEX(HaverPull!$B:$XV,MATCH(Calculations_forecast!GK$9,HaverPull!$B:$B,0),MATCH(Calculations_forecast!$B27,HaverPull!$B$1:$XV$1,0)),0)</f>
        <v>0</v>
      </c>
      <c r="GL27" s="51">
        <f>IFERROR(INDEX(HaverPull!$B:$XV,MATCH(Calculations_forecast!GL$9,HaverPull!$B:$B,0),MATCH(Calculations_forecast!$B27,HaverPull!$B$1:$XV$1,0)),0)</f>
        <v>0</v>
      </c>
      <c r="GM27" s="51">
        <f>IFERROR(INDEX(HaverPull!$B:$XV,MATCH(Calculations_forecast!GM$9,HaverPull!$B:$B,0),MATCH(Calculations_forecast!$B27,HaverPull!$B$1:$XV$1,0)),0)</f>
        <v>0</v>
      </c>
      <c r="GN27" s="51">
        <f>IFERROR(INDEX(HaverPull!$B:$XV,MATCH(Calculations_forecast!GN$9,HaverPull!$B:$B,0),MATCH(Calculations_forecast!$B27,HaverPull!$B$1:$XV$1,0)),0)</f>
        <v>0</v>
      </c>
      <c r="GO27" s="51">
        <f>IFERROR(INDEX(HaverPull!$B:$XV,MATCH(Calculations_forecast!GO$9,HaverPull!$B:$B,0),MATCH(Calculations_forecast!$B27,HaverPull!$B$1:$XV$1,0)),0)</f>
        <v>0</v>
      </c>
      <c r="GP27" s="51">
        <f>IFERROR(INDEX(HaverPull!$B:$XV,MATCH(Calculations_forecast!GP$9,HaverPull!$B:$B,0),MATCH(Calculations_forecast!$B27,HaverPull!$B$1:$XV$1,0)),0)</f>
        <v>0</v>
      </c>
      <c r="GQ27" s="51">
        <f>IFERROR(INDEX(HaverPull!$B:$XV,MATCH(Calculations_forecast!GQ$9,HaverPull!$B:$B,0),MATCH(Calculations_forecast!$B27,HaverPull!$B$1:$XV$1,0)),0)</f>
        <v>0</v>
      </c>
      <c r="GR27" s="51">
        <f>IFERROR(INDEX(HaverPull!$B:$XV,MATCH(Calculations_forecast!GR$9,HaverPull!$B:$B,0),MATCH(Calculations_forecast!$B27,HaverPull!$B$1:$XV$1,0)),0)</f>
        <v>0</v>
      </c>
      <c r="GS27" s="51">
        <f>IFERROR(INDEX(HaverPull!$B:$XV,MATCH(Calculations_forecast!GS$9,HaverPull!$B:$B,0),MATCH(Calculations_forecast!$B27,HaverPull!$B$1:$XV$1,0)),0)</f>
        <v>0</v>
      </c>
      <c r="GT27" s="51">
        <f>IFERROR(INDEX(HaverPull!$B:$XV,MATCH(Calculations_forecast!GT$9,HaverPull!$B:$B,0),MATCH(Calculations_forecast!$B27,HaverPull!$B$1:$XV$1,0)),0)</f>
        <v>0</v>
      </c>
      <c r="GU27" s="51">
        <f>IFERROR(INDEX(HaverPull!$B:$XV,MATCH(Calculations_forecast!GU$9,HaverPull!$B:$B,0),MATCH(Calculations_forecast!$B27,HaverPull!$B$1:$XV$1,0)),0)</f>
        <v>0</v>
      </c>
      <c r="GV27" s="51">
        <f>IFERROR(INDEX(HaverPull!$B:$XV,MATCH(Calculations_forecast!GV$9,HaverPull!$B:$B,0),MATCH(Calculations_forecast!$B27,HaverPull!$B$1:$XV$1,0)),0)</f>
        <v>0</v>
      </c>
      <c r="GW27" s="51">
        <f>IFERROR(INDEX(HaverPull!$B:$XV,MATCH(Calculations_forecast!GW$9,HaverPull!$B:$B,0),MATCH(Calculations_forecast!$B27,HaverPull!$B$1:$XV$1,0)),0)</f>
        <v>0</v>
      </c>
      <c r="GX27" s="51">
        <f>IFERROR(INDEX(HaverPull!$B:$XV,MATCH(Calculations_forecast!GX$9,HaverPull!$B:$B,0),MATCH(Calculations_forecast!$B27,HaverPull!$B$1:$XV$1,0)),0)</f>
        <v>0</v>
      </c>
      <c r="GY27" s="51">
        <f>IFERROR(INDEX(HaverPull!$B:$XV,MATCH(Calculations_forecast!GY$9,HaverPull!$B:$B,0),MATCH(Calculations_forecast!$B27,HaverPull!$B$1:$XV$1,0)),0)</f>
        <v>0</v>
      </c>
      <c r="GZ27" s="51">
        <f>IFERROR(INDEX(HaverPull!$B:$XV,MATCH(Calculations_forecast!GZ$9,HaverPull!$B:$B,0),MATCH(Calculations_forecast!$B27,HaverPull!$B$1:$XV$1,0)),0)</f>
        <v>0</v>
      </c>
      <c r="HA27" s="51">
        <f>IFERROR(INDEX(HaverPull!$B:$XV,MATCH(Calculations_forecast!HA$9,HaverPull!$B:$B,0),MATCH(Calculations_forecast!$B27,HaverPull!$B$1:$XV$1,0)),0)</f>
        <v>0</v>
      </c>
      <c r="HB27" s="51">
        <f>IFERROR(INDEX(HaverPull!$B:$XV,MATCH(Calculations_forecast!HB$9,HaverPull!$B:$B,0),MATCH(Calculations_forecast!$B27,HaverPull!$B$1:$XV$1,0)),0)</f>
        <v>0</v>
      </c>
      <c r="HC27" s="51">
        <f>IFERROR(INDEX(HaverPull!$B:$XV,MATCH(Calculations_forecast!HC$9,HaverPull!$B:$B,0),MATCH(Calculations_forecast!$B27,HaverPull!$B$1:$XV$1,0)),0)</f>
        <v>0</v>
      </c>
      <c r="HD27" s="51">
        <f>IFERROR(INDEX(HaverPull!$B:$XV,MATCH(Calculations_forecast!HD$9,HaverPull!$B:$B,0),MATCH(Calculations_forecast!$B27,HaverPull!$B$1:$XV$1,0)),0)</f>
        <v>0</v>
      </c>
      <c r="HE27" s="51">
        <f>IFERROR(INDEX(HaverPull!$B:$XV,MATCH(Calculations_forecast!HE$9,HaverPull!$B:$B,0),MATCH(Calculations_forecast!$B27,HaverPull!$B$1:$XV$1,0)),0)</f>
        <v>0</v>
      </c>
      <c r="HF27" s="51">
        <f>IFERROR(INDEX(HaverPull!$B:$XV,MATCH(Calculations_forecast!HF$9,HaverPull!$B:$B,0),MATCH(Calculations_forecast!$B27,HaverPull!$B$1:$XV$1,0)),0)</f>
        <v>0</v>
      </c>
      <c r="HG27" s="51">
        <f>IFERROR(INDEX(HaverPull!$B:$XV,MATCH(Calculations_forecast!HG$9,HaverPull!$B:$B,0),MATCH(Calculations_forecast!$B27,HaverPull!$B$1:$XV$1,0)),0)</f>
        <v>0</v>
      </c>
      <c r="HH27" s="51">
        <f>IFERROR(INDEX(HaverPull!$B:$XV,MATCH(Calculations_forecast!HH$9,HaverPull!$B:$B,0),MATCH(Calculations_forecast!$B27,HaverPull!$B$1:$XV$1,0)),0)</f>
        <v>0</v>
      </c>
      <c r="HI27" s="51">
        <f>IFERROR(INDEX(HaverPull!$B:$XV,MATCH(Calculations_forecast!HI$9,HaverPull!$B:$B,0),MATCH(Calculations_forecast!$B27,HaverPull!$B$1:$XV$1,0)),0)</f>
        <v>0</v>
      </c>
      <c r="HJ27" s="51">
        <f>IFERROR(INDEX(HaverPull!$B:$XV,MATCH(Calculations_forecast!HJ$9,HaverPull!$B:$B,0),MATCH(Calculations_forecast!$B27,HaverPull!$B$1:$XV$1,0)),0)</f>
        <v>0</v>
      </c>
      <c r="HK27" s="51">
        <f>IFERROR(INDEX(HaverPull!$B:$XV,MATCH(Calculations_forecast!HK$9,HaverPull!$B:$B,0),MATCH(Calculations_forecast!$B27,HaverPull!$B$1:$XV$1,0)),0)</f>
        <v>0</v>
      </c>
      <c r="HL27" s="51">
        <f>IFERROR(INDEX(HaverPull!$B:$XV,MATCH(Calculations_forecast!HL$9,HaverPull!$B:$B,0),MATCH(Calculations_forecast!$B27,HaverPull!$B$1:$XV$1,0)),0)</f>
        <v>0</v>
      </c>
      <c r="HM27" s="51">
        <f>IFERROR(INDEX(HaverPull!$B:$XV,MATCH(Calculations_forecast!HM$9,HaverPull!$B:$B,0),MATCH(Calculations_forecast!$B27,HaverPull!$B$1:$XV$1,0)),0)</f>
        <v>0</v>
      </c>
      <c r="HN27" s="51">
        <f>IFERROR(INDEX(HaverPull!$B:$XV,MATCH(Calculations_forecast!HN$9,HaverPull!$B:$B,0),MATCH(Calculations_forecast!$B27,HaverPull!$B$1:$XV$1,0)),0)</f>
        <v>0</v>
      </c>
      <c r="HO27" s="51">
        <f>IFERROR(INDEX(HaverPull!$B:$XV,MATCH(Calculations_forecast!HO$9,HaverPull!$B:$B,0),MATCH(Calculations_forecast!$B27,HaverPull!$B$1:$XV$1,0)),0)</f>
        <v>0</v>
      </c>
      <c r="HP27" s="51">
        <f>IFERROR(INDEX(HaverPull!$B:$XV,MATCH(Calculations_forecast!HP$9,HaverPull!$B:$B,0),MATCH(Calculations_forecast!$B27,HaverPull!$B$1:$XV$1,0)),0)</f>
        <v>0</v>
      </c>
      <c r="HQ27" s="51">
        <f>IFERROR(INDEX(HaverPull!$B:$XV,MATCH(Calculations_forecast!HQ$9,HaverPull!$B:$B,0),MATCH(Calculations_forecast!$B27,HaverPull!$B$1:$XV$1,0)),0)</f>
        <v>0</v>
      </c>
      <c r="HR27" s="51">
        <f>IFERROR(INDEX(HaverPull!$B:$XV,MATCH(Calculations_forecast!HR$9,HaverPull!$B:$B,0),MATCH(Calculations_forecast!$B27,HaverPull!$B$1:$XV$1,0)),0)</f>
        <v>0</v>
      </c>
      <c r="HS27" s="51">
        <f>IFERROR(INDEX(HaverPull!$B:$XV,MATCH(Calculations_forecast!HS$9,HaverPull!$B:$B,0),MATCH(Calculations_forecast!$B27,HaverPull!$B$1:$XV$1,0)),0)</f>
        <v>0</v>
      </c>
      <c r="HT27" s="51">
        <f>IFERROR(INDEX(HaverPull!$B:$XV,MATCH(Calculations_forecast!HT$9,HaverPull!$B:$B,0),MATCH(Calculations_forecast!$B27,HaverPull!$B$1:$XV$1,0)),0)</f>
        <v>0</v>
      </c>
      <c r="HU27" s="51">
        <f>IFERROR(INDEX(HaverPull!$B:$XV,MATCH(Calculations_forecast!HU$9,HaverPull!$B:$B,0),MATCH(Calculations_forecast!$B27,HaverPull!$B$1:$XV$1,0)),0)</f>
        <v>0</v>
      </c>
      <c r="HV27" s="51">
        <f>IFERROR(INDEX(HaverPull!$B:$XV,MATCH(Calculations_forecast!HV$9,HaverPull!$B:$B,0),MATCH(Calculations_forecast!$B27,HaverPull!$B$1:$XV$1,0)),0)</f>
        <v>0</v>
      </c>
      <c r="HW27" s="51">
        <f>IFERROR(INDEX(HaverPull!$B:$XV,MATCH(Calculations_forecast!HW$9,HaverPull!$B:$B,0),MATCH(Calculations_forecast!$B27,HaverPull!$B$1:$XV$1,0)),0)</f>
        <v>0</v>
      </c>
      <c r="HX27" s="51">
        <f>IFERROR(INDEX(HaverPull!$B:$XV,MATCH(Calculations_forecast!HX$9,HaverPull!$B:$B,0),MATCH(Calculations_forecast!$B27,HaverPull!$B$1:$XV$1,0)),0)</f>
        <v>0</v>
      </c>
      <c r="HY27" s="51">
        <f>IFERROR(INDEX(HaverPull!$B:$XV,MATCH(Calculations_forecast!HY$9,HaverPull!$B:$B,0),MATCH(Calculations_forecast!$B27,HaverPull!$B$1:$XV$1,0)),0)</f>
        <v>0</v>
      </c>
      <c r="HZ27" s="51">
        <f>IFERROR(INDEX(HaverPull!$B:$XV,MATCH(Calculations_forecast!HZ$9,HaverPull!$B:$B,0),MATCH(Calculations_forecast!$B27,HaverPull!$B$1:$XV$1,0)),0)</f>
        <v>0</v>
      </c>
      <c r="IA27" s="51">
        <f>IFERROR(INDEX(HaverPull!$B:$XV,MATCH(Calculations_forecast!IA$9,HaverPull!$B:$B,0),MATCH(Calculations_forecast!$B27,HaverPull!$B$1:$XV$1,0)),0)</f>
        <v>0</v>
      </c>
      <c r="IB27" s="51">
        <f>IFERROR(INDEX(HaverPull!$B:$XV,MATCH(Calculations_forecast!IB$9,HaverPull!$B:$B,0),MATCH(Calculations_forecast!$B27,HaverPull!$B$1:$XV$1,0)),0)</f>
        <v>0</v>
      </c>
      <c r="IC27" s="51">
        <f>IFERROR(INDEX(HaverPull!$B:$XV,MATCH(Calculations_forecast!IC$9,HaverPull!$B:$B,0),MATCH(Calculations_forecast!$B27,HaverPull!$B$1:$XV$1,0)),0)</f>
        <v>0</v>
      </c>
      <c r="ID27" s="51">
        <f>IFERROR(INDEX(HaverPull!$B:$XV,MATCH(Calculations_forecast!ID$9,HaverPull!$B:$B,0),MATCH(Calculations_forecast!$B27,HaverPull!$B$1:$XV$1,0)),0)</f>
        <v>0</v>
      </c>
    </row>
    <row r="28" spans="1:238">
      <c r="B28" t="s">
        <v>344</v>
      </c>
      <c r="C28">
        <f>5*C27</f>
        <v>0</v>
      </c>
      <c r="D28">
        <f t="shared" ref="D28:BO28" si="2">5*D27</f>
        <v>5</v>
      </c>
      <c r="E28">
        <f t="shared" si="2"/>
        <v>5</v>
      </c>
      <c r="F28">
        <f t="shared" si="2"/>
        <v>5</v>
      </c>
      <c r="G28">
        <f t="shared" si="2"/>
        <v>0</v>
      </c>
      <c r="H28">
        <f t="shared" si="2"/>
        <v>0</v>
      </c>
      <c r="I28">
        <f t="shared" si="2"/>
        <v>0</v>
      </c>
      <c r="J28">
        <f t="shared" si="2"/>
        <v>0</v>
      </c>
      <c r="K28">
        <f t="shared" si="2"/>
        <v>0</v>
      </c>
      <c r="L28">
        <f t="shared" si="2"/>
        <v>0</v>
      </c>
      <c r="M28">
        <f t="shared" si="2"/>
        <v>0</v>
      </c>
      <c r="N28">
        <f t="shared" si="2"/>
        <v>0</v>
      </c>
      <c r="O28">
        <f t="shared" si="2"/>
        <v>0</v>
      </c>
      <c r="P28">
        <f t="shared" si="2"/>
        <v>0</v>
      </c>
      <c r="Q28">
        <f t="shared" si="2"/>
        <v>0</v>
      </c>
      <c r="R28">
        <f t="shared" si="2"/>
        <v>0</v>
      </c>
      <c r="S28">
        <f t="shared" si="2"/>
        <v>5</v>
      </c>
      <c r="T28">
        <f t="shared" si="2"/>
        <v>5</v>
      </c>
      <c r="U28">
        <f t="shared" si="2"/>
        <v>5</v>
      </c>
      <c r="V28">
        <f t="shared" si="2"/>
        <v>5</v>
      </c>
      <c r="W28">
        <f t="shared" si="2"/>
        <v>5</v>
      </c>
      <c r="X28">
        <f t="shared" si="2"/>
        <v>0</v>
      </c>
      <c r="Y28">
        <f t="shared" si="2"/>
        <v>0</v>
      </c>
      <c r="Z28">
        <f t="shared" si="2"/>
        <v>0</v>
      </c>
      <c r="AA28">
        <f t="shared" si="2"/>
        <v>0</v>
      </c>
      <c r="AB28">
        <f t="shared" si="2"/>
        <v>0</v>
      </c>
      <c r="AC28">
        <f t="shared" si="2"/>
        <v>0</v>
      </c>
      <c r="AD28">
        <f t="shared" si="2"/>
        <v>0</v>
      </c>
      <c r="AE28">
        <f t="shared" si="2"/>
        <v>0</v>
      </c>
      <c r="AF28">
        <f t="shared" si="2"/>
        <v>0</v>
      </c>
      <c r="AG28">
        <f t="shared" si="2"/>
        <v>0</v>
      </c>
      <c r="AH28">
        <f t="shared" si="2"/>
        <v>0</v>
      </c>
      <c r="AI28">
        <f t="shared" si="2"/>
        <v>0</v>
      </c>
      <c r="AJ28">
        <f t="shared" si="2"/>
        <v>0</v>
      </c>
      <c r="AK28">
        <f t="shared" si="2"/>
        <v>0</v>
      </c>
      <c r="AL28">
        <f t="shared" si="2"/>
        <v>0</v>
      </c>
      <c r="AM28">
        <f t="shared" si="2"/>
        <v>0</v>
      </c>
      <c r="AN28">
        <f t="shared" si="2"/>
        <v>0</v>
      </c>
      <c r="AO28">
        <f t="shared" si="2"/>
        <v>0</v>
      </c>
      <c r="AP28">
        <f t="shared" si="2"/>
        <v>0</v>
      </c>
      <c r="AQ28">
        <f t="shared" si="2"/>
        <v>0</v>
      </c>
      <c r="AR28">
        <f t="shared" si="2"/>
        <v>5</v>
      </c>
      <c r="AS28">
        <f t="shared" si="2"/>
        <v>5</v>
      </c>
      <c r="AT28">
        <f t="shared" si="2"/>
        <v>0</v>
      </c>
      <c r="AU28">
        <f t="shared" si="2"/>
        <v>0</v>
      </c>
      <c r="AV28">
        <f t="shared" si="2"/>
        <v>0</v>
      </c>
      <c r="AW28">
        <f t="shared" si="2"/>
        <v>0</v>
      </c>
      <c r="AX28">
        <f t="shared" si="2"/>
        <v>5</v>
      </c>
      <c r="AY28">
        <f t="shared" si="2"/>
        <v>5</v>
      </c>
      <c r="AZ28">
        <f t="shared" si="2"/>
        <v>5</v>
      </c>
      <c r="BA28">
        <f t="shared" si="2"/>
        <v>5</v>
      </c>
      <c r="BB28">
        <f t="shared" si="2"/>
        <v>5</v>
      </c>
      <c r="BC28">
        <f t="shared" si="2"/>
        <v>0</v>
      </c>
      <c r="BD28">
        <f t="shared" si="2"/>
        <v>0</v>
      </c>
      <c r="BE28">
        <f t="shared" si="2"/>
        <v>0</v>
      </c>
      <c r="BF28">
        <f t="shared" si="2"/>
        <v>0</v>
      </c>
      <c r="BG28">
        <f t="shared" si="2"/>
        <v>0</v>
      </c>
      <c r="BH28">
        <f t="shared" si="2"/>
        <v>0</v>
      </c>
      <c r="BI28">
        <f t="shared" si="2"/>
        <v>0</v>
      </c>
      <c r="BJ28">
        <f t="shared" si="2"/>
        <v>0</v>
      </c>
      <c r="BK28">
        <f t="shared" si="2"/>
        <v>0</v>
      </c>
      <c r="BL28">
        <f t="shared" si="2"/>
        <v>0</v>
      </c>
      <c r="BM28">
        <f t="shared" si="2"/>
        <v>0</v>
      </c>
      <c r="BN28">
        <f t="shared" si="2"/>
        <v>0</v>
      </c>
      <c r="BO28">
        <f t="shared" si="2"/>
        <v>0</v>
      </c>
      <c r="BP28">
        <f t="shared" ref="BP28:EA28" si="3">5*BP27</f>
        <v>0</v>
      </c>
      <c r="BQ28">
        <f t="shared" si="3"/>
        <v>0</v>
      </c>
      <c r="BR28">
        <f t="shared" si="3"/>
        <v>0</v>
      </c>
      <c r="BS28">
        <f t="shared" si="3"/>
        <v>0</v>
      </c>
      <c r="BT28">
        <f t="shared" si="3"/>
        <v>0</v>
      </c>
      <c r="BU28">
        <f t="shared" si="3"/>
        <v>0</v>
      </c>
      <c r="BV28">
        <f t="shared" si="3"/>
        <v>0</v>
      </c>
      <c r="BW28">
        <f t="shared" si="3"/>
        <v>0</v>
      </c>
      <c r="BX28">
        <f t="shared" si="3"/>
        <v>0</v>
      </c>
      <c r="BY28">
        <f t="shared" si="3"/>
        <v>0</v>
      </c>
      <c r="BZ28">
        <f t="shared" si="3"/>
        <v>0</v>
      </c>
      <c r="CA28">
        <f t="shared" si="3"/>
        <v>0</v>
      </c>
      <c r="CB28">
        <f t="shared" si="3"/>
        <v>0</v>
      </c>
      <c r="CC28">
        <f t="shared" si="3"/>
        <v>0</v>
      </c>
      <c r="CD28">
        <f t="shared" si="3"/>
        <v>0</v>
      </c>
      <c r="CE28">
        <f t="shared" si="3"/>
        <v>0</v>
      </c>
      <c r="CF28">
        <f t="shared" si="3"/>
        <v>0</v>
      </c>
      <c r="CG28">
        <f t="shared" si="3"/>
        <v>0</v>
      </c>
      <c r="CH28">
        <f t="shared" si="3"/>
        <v>5</v>
      </c>
      <c r="CI28">
        <f t="shared" si="3"/>
        <v>5</v>
      </c>
      <c r="CJ28">
        <f t="shared" si="3"/>
        <v>0</v>
      </c>
      <c r="CK28">
        <f t="shared" si="3"/>
        <v>0</v>
      </c>
      <c r="CL28">
        <f t="shared" si="3"/>
        <v>0</v>
      </c>
      <c r="CM28">
        <f t="shared" si="3"/>
        <v>0</v>
      </c>
      <c r="CN28">
        <f t="shared" si="3"/>
        <v>0</v>
      </c>
      <c r="CO28">
        <f t="shared" si="3"/>
        <v>0</v>
      </c>
      <c r="CP28">
        <f t="shared" si="3"/>
        <v>0</v>
      </c>
      <c r="CQ28">
        <f t="shared" si="3"/>
        <v>0</v>
      </c>
      <c r="CR28">
        <f t="shared" si="3"/>
        <v>0</v>
      </c>
      <c r="CS28">
        <f t="shared" si="3"/>
        <v>0</v>
      </c>
      <c r="CT28">
        <f t="shared" si="3"/>
        <v>0</v>
      </c>
      <c r="CU28">
        <f t="shared" si="3"/>
        <v>0</v>
      </c>
      <c r="CV28">
        <f t="shared" si="3"/>
        <v>0</v>
      </c>
      <c r="CW28">
        <f t="shared" si="3"/>
        <v>0</v>
      </c>
      <c r="CX28">
        <f t="shared" si="3"/>
        <v>0</v>
      </c>
      <c r="CY28">
        <f t="shared" si="3"/>
        <v>0</v>
      </c>
      <c r="CZ28">
        <f t="shared" si="3"/>
        <v>0</v>
      </c>
      <c r="DA28">
        <f t="shared" si="3"/>
        <v>0</v>
      </c>
      <c r="DB28">
        <f t="shared" si="3"/>
        <v>0</v>
      </c>
      <c r="DC28">
        <f t="shared" si="3"/>
        <v>0</v>
      </c>
      <c r="DD28">
        <f t="shared" si="3"/>
        <v>0</v>
      </c>
      <c r="DE28">
        <f t="shared" si="3"/>
        <v>0</v>
      </c>
      <c r="DF28">
        <f t="shared" si="3"/>
        <v>0</v>
      </c>
      <c r="DG28">
        <f t="shared" si="3"/>
        <v>0</v>
      </c>
      <c r="DH28">
        <f t="shared" si="3"/>
        <v>0</v>
      </c>
      <c r="DI28">
        <f t="shared" si="3"/>
        <v>0</v>
      </c>
      <c r="DJ28">
        <f t="shared" si="3"/>
        <v>0</v>
      </c>
      <c r="DK28">
        <f t="shared" si="3"/>
        <v>0</v>
      </c>
      <c r="DL28">
        <f t="shared" si="3"/>
        <v>0</v>
      </c>
      <c r="DM28">
        <f t="shared" si="3"/>
        <v>0</v>
      </c>
      <c r="DN28">
        <f t="shared" si="3"/>
        <v>0</v>
      </c>
      <c r="DO28">
        <f t="shared" si="3"/>
        <v>0</v>
      </c>
      <c r="DP28">
        <f t="shared" si="3"/>
        <v>0</v>
      </c>
      <c r="DQ28">
        <f t="shared" si="3"/>
        <v>0</v>
      </c>
      <c r="DR28">
        <f t="shared" si="3"/>
        <v>0</v>
      </c>
      <c r="DS28">
        <f t="shared" si="3"/>
        <v>0</v>
      </c>
      <c r="DT28">
        <f t="shared" si="3"/>
        <v>0</v>
      </c>
      <c r="DU28">
        <f t="shared" si="3"/>
        <v>0</v>
      </c>
      <c r="DV28">
        <f t="shared" si="3"/>
        <v>0</v>
      </c>
      <c r="DW28">
        <f t="shared" si="3"/>
        <v>0</v>
      </c>
      <c r="DX28">
        <f t="shared" si="3"/>
        <v>5</v>
      </c>
      <c r="DY28">
        <f t="shared" si="3"/>
        <v>5</v>
      </c>
      <c r="DZ28">
        <f t="shared" si="3"/>
        <v>5</v>
      </c>
      <c r="EA28">
        <f t="shared" si="3"/>
        <v>0</v>
      </c>
      <c r="EB28">
        <f t="shared" ref="EB28:GM28" si="4">5*EB27</f>
        <v>0</v>
      </c>
      <c r="EC28">
        <f t="shared" si="4"/>
        <v>0</v>
      </c>
      <c r="ED28">
        <f t="shared" si="4"/>
        <v>0</v>
      </c>
      <c r="EE28">
        <f t="shared" si="4"/>
        <v>0</v>
      </c>
      <c r="EF28">
        <f t="shared" si="4"/>
        <v>0</v>
      </c>
      <c r="EG28">
        <f t="shared" si="4"/>
        <v>0</v>
      </c>
      <c r="EH28">
        <f t="shared" si="4"/>
        <v>0</v>
      </c>
      <c r="EI28">
        <f t="shared" si="4"/>
        <v>0</v>
      </c>
      <c r="EJ28">
        <f t="shared" si="4"/>
        <v>0</v>
      </c>
      <c r="EK28">
        <f t="shared" si="4"/>
        <v>0</v>
      </c>
      <c r="EL28">
        <f t="shared" si="4"/>
        <v>0</v>
      </c>
      <c r="EM28">
        <f t="shared" si="4"/>
        <v>0</v>
      </c>
      <c r="EN28">
        <f t="shared" si="4"/>
        <v>0</v>
      </c>
      <c r="EO28">
        <f t="shared" si="4"/>
        <v>0</v>
      </c>
      <c r="EP28">
        <f t="shared" si="4"/>
        <v>0</v>
      </c>
      <c r="EQ28">
        <f t="shared" si="4"/>
        <v>0</v>
      </c>
      <c r="ER28">
        <f t="shared" si="4"/>
        <v>0</v>
      </c>
      <c r="ES28">
        <f t="shared" si="4"/>
        <v>0</v>
      </c>
      <c r="ET28">
        <f t="shared" si="4"/>
        <v>0</v>
      </c>
      <c r="EU28">
        <f t="shared" si="4"/>
        <v>0</v>
      </c>
      <c r="EV28">
        <f t="shared" si="4"/>
        <v>0</v>
      </c>
      <c r="EW28">
        <f t="shared" si="4"/>
        <v>0</v>
      </c>
      <c r="EX28">
        <f t="shared" si="4"/>
        <v>0</v>
      </c>
      <c r="EY28">
        <f t="shared" si="4"/>
        <v>5</v>
      </c>
      <c r="EZ28">
        <f t="shared" si="4"/>
        <v>5</v>
      </c>
      <c r="FA28">
        <f t="shared" si="4"/>
        <v>5</v>
      </c>
      <c r="FB28">
        <f t="shared" si="4"/>
        <v>5</v>
      </c>
      <c r="FC28">
        <f t="shared" si="4"/>
        <v>5</v>
      </c>
      <c r="FD28">
        <f t="shared" si="4"/>
        <v>5</v>
      </c>
      <c r="FE28">
        <f t="shared" si="4"/>
        <v>0</v>
      </c>
      <c r="FF28">
        <f t="shared" si="4"/>
        <v>0</v>
      </c>
      <c r="FG28">
        <f t="shared" si="4"/>
        <v>0</v>
      </c>
      <c r="FH28">
        <f t="shared" si="4"/>
        <v>0</v>
      </c>
      <c r="FI28">
        <f t="shared" si="4"/>
        <v>0</v>
      </c>
      <c r="FJ28">
        <f t="shared" si="4"/>
        <v>0</v>
      </c>
      <c r="FK28">
        <f t="shared" si="4"/>
        <v>0</v>
      </c>
      <c r="FL28">
        <f t="shared" si="4"/>
        <v>0</v>
      </c>
      <c r="FM28">
        <f t="shared" si="4"/>
        <v>0</v>
      </c>
      <c r="FN28">
        <f t="shared" si="4"/>
        <v>0</v>
      </c>
      <c r="FO28">
        <f t="shared" si="4"/>
        <v>0</v>
      </c>
      <c r="FP28">
        <f t="shared" si="4"/>
        <v>0</v>
      </c>
      <c r="FQ28">
        <f t="shared" si="4"/>
        <v>0</v>
      </c>
      <c r="FR28">
        <f t="shared" si="4"/>
        <v>0</v>
      </c>
      <c r="FS28">
        <f t="shared" si="4"/>
        <v>0</v>
      </c>
      <c r="FT28">
        <f t="shared" si="4"/>
        <v>0</v>
      </c>
      <c r="FU28">
        <f t="shared" si="4"/>
        <v>0</v>
      </c>
      <c r="FV28">
        <f t="shared" si="4"/>
        <v>0</v>
      </c>
      <c r="FW28">
        <f t="shared" si="4"/>
        <v>0</v>
      </c>
      <c r="FX28">
        <f t="shared" si="4"/>
        <v>0</v>
      </c>
      <c r="FY28">
        <f t="shared" si="4"/>
        <v>0</v>
      </c>
      <c r="FZ28">
        <f t="shared" si="4"/>
        <v>0</v>
      </c>
      <c r="GA28">
        <f t="shared" si="4"/>
        <v>0</v>
      </c>
      <c r="GB28">
        <f t="shared" si="4"/>
        <v>0</v>
      </c>
      <c r="GC28">
        <f t="shared" si="4"/>
        <v>0</v>
      </c>
      <c r="GD28">
        <f t="shared" si="4"/>
        <v>0</v>
      </c>
      <c r="GE28">
        <f t="shared" si="4"/>
        <v>0</v>
      </c>
      <c r="GF28">
        <f t="shared" si="4"/>
        <v>0</v>
      </c>
      <c r="GG28">
        <f t="shared" si="4"/>
        <v>0</v>
      </c>
      <c r="GH28">
        <f t="shared" si="4"/>
        <v>0</v>
      </c>
      <c r="GI28">
        <f t="shared" si="4"/>
        <v>0</v>
      </c>
      <c r="GJ28">
        <f t="shared" si="4"/>
        <v>0</v>
      </c>
      <c r="GK28">
        <f t="shared" si="4"/>
        <v>0</v>
      </c>
      <c r="GL28">
        <f t="shared" si="4"/>
        <v>0</v>
      </c>
      <c r="GM28">
        <f t="shared" si="4"/>
        <v>0</v>
      </c>
      <c r="GN28">
        <f t="shared" ref="GN28:GV28" si="5">5*GN27</f>
        <v>0</v>
      </c>
      <c r="GO28">
        <f t="shared" si="5"/>
        <v>0</v>
      </c>
      <c r="GP28">
        <f t="shared" si="5"/>
        <v>0</v>
      </c>
      <c r="GQ28">
        <f t="shared" si="5"/>
        <v>0</v>
      </c>
      <c r="GR28">
        <f t="shared" si="5"/>
        <v>0</v>
      </c>
      <c r="GS28">
        <f t="shared" si="5"/>
        <v>0</v>
      </c>
      <c r="GT28">
        <f t="shared" si="5"/>
        <v>0</v>
      </c>
      <c r="GU28">
        <f t="shared" si="5"/>
        <v>0</v>
      </c>
      <c r="GV28">
        <f t="shared" si="5"/>
        <v>0</v>
      </c>
      <c r="GW28" s="81">
        <f t="shared" ref="GW28:GY28" si="6">5*GW27</f>
        <v>0</v>
      </c>
      <c r="GX28" s="81">
        <f t="shared" si="6"/>
        <v>0</v>
      </c>
      <c r="GY28" s="81">
        <f t="shared" si="6"/>
        <v>0</v>
      </c>
      <c r="GZ28" s="81">
        <f t="shared" ref="GZ28:ID28" si="7">5*GZ27</f>
        <v>0</v>
      </c>
      <c r="HA28" s="81">
        <f t="shared" si="7"/>
        <v>0</v>
      </c>
      <c r="HB28" s="81">
        <f t="shared" si="7"/>
        <v>0</v>
      </c>
      <c r="HC28" s="81">
        <f t="shared" si="7"/>
        <v>0</v>
      </c>
      <c r="HD28" s="81">
        <f t="shared" si="7"/>
        <v>0</v>
      </c>
      <c r="HE28" s="81">
        <f t="shared" si="7"/>
        <v>0</v>
      </c>
      <c r="HF28" s="81">
        <f t="shared" si="7"/>
        <v>0</v>
      </c>
      <c r="HG28" s="81">
        <f t="shared" si="7"/>
        <v>0</v>
      </c>
      <c r="HH28" s="81">
        <f t="shared" si="7"/>
        <v>0</v>
      </c>
      <c r="HI28" s="81">
        <f t="shared" si="7"/>
        <v>0</v>
      </c>
      <c r="HJ28" s="81">
        <f t="shared" si="7"/>
        <v>0</v>
      </c>
      <c r="HK28" s="81">
        <f t="shared" si="7"/>
        <v>0</v>
      </c>
      <c r="HL28" s="81">
        <f t="shared" si="7"/>
        <v>0</v>
      </c>
      <c r="HM28" s="81">
        <f t="shared" si="7"/>
        <v>0</v>
      </c>
      <c r="HN28" s="81">
        <f t="shared" si="7"/>
        <v>0</v>
      </c>
      <c r="HO28" s="81">
        <f t="shared" si="7"/>
        <v>0</v>
      </c>
      <c r="HP28" s="81">
        <f t="shared" si="7"/>
        <v>0</v>
      </c>
      <c r="HQ28" s="81">
        <f t="shared" si="7"/>
        <v>0</v>
      </c>
      <c r="HR28" s="81">
        <f t="shared" si="7"/>
        <v>0</v>
      </c>
      <c r="HS28" s="81">
        <f t="shared" si="7"/>
        <v>0</v>
      </c>
      <c r="HT28" s="81">
        <f t="shared" si="7"/>
        <v>0</v>
      </c>
      <c r="HU28" s="81">
        <f t="shared" si="7"/>
        <v>0</v>
      </c>
      <c r="HV28" s="81">
        <f t="shared" si="7"/>
        <v>0</v>
      </c>
      <c r="HW28" s="81">
        <f t="shared" si="7"/>
        <v>0</v>
      </c>
      <c r="HX28" s="81">
        <f t="shared" si="7"/>
        <v>0</v>
      </c>
      <c r="HY28" s="81">
        <f t="shared" si="7"/>
        <v>0</v>
      </c>
      <c r="HZ28" s="81">
        <f t="shared" si="7"/>
        <v>0</v>
      </c>
      <c r="IA28" s="81">
        <f t="shared" si="7"/>
        <v>0</v>
      </c>
      <c r="IB28" s="81">
        <f t="shared" si="7"/>
        <v>0</v>
      </c>
      <c r="IC28" s="81">
        <f t="shared" si="7"/>
        <v>0</v>
      </c>
      <c r="ID28" s="81">
        <f t="shared" si="7"/>
        <v>0</v>
      </c>
    </row>
    <row r="29" spans="1:238">
      <c r="B29" t="s">
        <v>341</v>
      </c>
      <c r="C29">
        <f t="shared" ref="C29:BN29" si="8">-3*C27</f>
        <v>0</v>
      </c>
      <c r="D29">
        <f t="shared" si="8"/>
        <v>-3</v>
      </c>
      <c r="E29">
        <f t="shared" si="8"/>
        <v>-3</v>
      </c>
      <c r="F29">
        <f t="shared" si="8"/>
        <v>-3</v>
      </c>
      <c r="G29">
        <f t="shared" si="8"/>
        <v>0</v>
      </c>
      <c r="H29">
        <f t="shared" si="8"/>
        <v>0</v>
      </c>
      <c r="I29">
        <f t="shared" si="8"/>
        <v>0</v>
      </c>
      <c r="J29">
        <f t="shared" si="8"/>
        <v>0</v>
      </c>
      <c r="K29">
        <f t="shared" si="8"/>
        <v>0</v>
      </c>
      <c r="L29">
        <f t="shared" si="8"/>
        <v>0</v>
      </c>
      <c r="M29">
        <f t="shared" si="8"/>
        <v>0</v>
      </c>
      <c r="N29">
        <f t="shared" si="8"/>
        <v>0</v>
      </c>
      <c r="O29">
        <f t="shared" si="8"/>
        <v>0</v>
      </c>
      <c r="P29">
        <f t="shared" si="8"/>
        <v>0</v>
      </c>
      <c r="Q29">
        <f t="shared" si="8"/>
        <v>0</v>
      </c>
      <c r="R29">
        <f t="shared" si="8"/>
        <v>0</v>
      </c>
      <c r="S29">
        <f t="shared" si="8"/>
        <v>-3</v>
      </c>
      <c r="T29">
        <f t="shared" si="8"/>
        <v>-3</v>
      </c>
      <c r="U29">
        <f t="shared" si="8"/>
        <v>-3</v>
      </c>
      <c r="V29">
        <f t="shared" si="8"/>
        <v>-3</v>
      </c>
      <c r="W29">
        <f t="shared" si="8"/>
        <v>-3</v>
      </c>
      <c r="X29">
        <f t="shared" si="8"/>
        <v>0</v>
      </c>
      <c r="Y29">
        <f t="shared" si="8"/>
        <v>0</v>
      </c>
      <c r="Z29">
        <f t="shared" si="8"/>
        <v>0</v>
      </c>
      <c r="AA29">
        <f t="shared" si="8"/>
        <v>0</v>
      </c>
      <c r="AB29">
        <f t="shared" si="8"/>
        <v>0</v>
      </c>
      <c r="AC29">
        <f t="shared" si="8"/>
        <v>0</v>
      </c>
      <c r="AD29">
        <f t="shared" si="8"/>
        <v>0</v>
      </c>
      <c r="AE29">
        <f t="shared" si="8"/>
        <v>0</v>
      </c>
      <c r="AF29">
        <f t="shared" si="8"/>
        <v>0</v>
      </c>
      <c r="AG29">
        <f t="shared" si="8"/>
        <v>0</v>
      </c>
      <c r="AH29">
        <f t="shared" si="8"/>
        <v>0</v>
      </c>
      <c r="AI29">
        <f t="shared" si="8"/>
        <v>0</v>
      </c>
      <c r="AJ29">
        <f t="shared" si="8"/>
        <v>0</v>
      </c>
      <c r="AK29">
        <f t="shared" si="8"/>
        <v>0</v>
      </c>
      <c r="AL29">
        <f t="shared" si="8"/>
        <v>0</v>
      </c>
      <c r="AM29">
        <f t="shared" si="8"/>
        <v>0</v>
      </c>
      <c r="AN29">
        <f t="shared" si="8"/>
        <v>0</v>
      </c>
      <c r="AO29">
        <f t="shared" si="8"/>
        <v>0</v>
      </c>
      <c r="AP29">
        <f t="shared" si="8"/>
        <v>0</v>
      </c>
      <c r="AQ29">
        <f t="shared" si="8"/>
        <v>0</v>
      </c>
      <c r="AR29">
        <f t="shared" si="8"/>
        <v>-3</v>
      </c>
      <c r="AS29">
        <f t="shared" si="8"/>
        <v>-3</v>
      </c>
      <c r="AT29">
        <f t="shared" si="8"/>
        <v>0</v>
      </c>
      <c r="AU29">
        <f t="shared" si="8"/>
        <v>0</v>
      </c>
      <c r="AV29">
        <f t="shared" si="8"/>
        <v>0</v>
      </c>
      <c r="AW29">
        <f t="shared" si="8"/>
        <v>0</v>
      </c>
      <c r="AX29">
        <f t="shared" si="8"/>
        <v>-3</v>
      </c>
      <c r="AY29">
        <f t="shared" si="8"/>
        <v>-3</v>
      </c>
      <c r="AZ29">
        <f t="shared" si="8"/>
        <v>-3</v>
      </c>
      <c r="BA29">
        <f t="shared" si="8"/>
        <v>-3</v>
      </c>
      <c r="BB29">
        <f t="shared" si="8"/>
        <v>-3</v>
      </c>
      <c r="BC29">
        <f t="shared" si="8"/>
        <v>0</v>
      </c>
      <c r="BD29">
        <f t="shared" si="8"/>
        <v>0</v>
      </c>
      <c r="BE29">
        <f t="shared" si="8"/>
        <v>0</v>
      </c>
      <c r="BF29">
        <f t="shared" si="8"/>
        <v>0</v>
      </c>
      <c r="BG29">
        <f t="shared" si="8"/>
        <v>0</v>
      </c>
      <c r="BH29">
        <f t="shared" si="8"/>
        <v>0</v>
      </c>
      <c r="BI29">
        <f t="shared" si="8"/>
        <v>0</v>
      </c>
      <c r="BJ29">
        <f t="shared" si="8"/>
        <v>0</v>
      </c>
      <c r="BK29">
        <f t="shared" si="8"/>
        <v>0</v>
      </c>
      <c r="BL29">
        <f t="shared" si="8"/>
        <v>0</v>
      </c>
      <c r="BM29">
        <f t="shared" si="8"/>
        <v>0</v>
      </c>
      <c r="BN29">
        <f t="shared" si="8"/>
        <v>0</v>
      </c>
      <c r="BO29">
        <f t="shared" ref="BO29:DZ29" si="9">-3*BO27</f>
        <v>0</v>
      </c>
      <c r="BP29">
        <f t="shared" si="9"/>
        <v>0</v>
      </c>
      <c r="BQ29">
        <f t="shared" si="9"/>
        <v>0</v>
      </c>
      <c r="BR29">
        <f t="shared" si="9"/>
        <v>0</v>
      </c>
      <c r="BS29">
        <f t="shared" si="9"/>
        <v>0</v>
      </c>
      <c r="BT29">
        <f t="shared" si="9"/>
        <v>0</v>
      </c>
      <c r="BU29">
        <f t="shared" si="9"/>
        <v>0</v>
      </c>
      <c r="BV29">
        <f t="shared" si="9"/>
        <v>0</v>
      </c>
      <c r="BW29">
        <f t="shared" si="9"/>
        <v>0</v>
      </c>
      <c r="BX29">
        <f t="shared" si="9"/>
        <v>0</v>
      </c>
      <c r="BY29">
        <f t="shared" si="9"/>
        <v>0</v>
      </c>
      <c r="BZ29">
        <f t="shared" si="9"/>
        <v>0</v>
      </c>
      <c r="CA29">
        <f t="shared" si="9"/>
        <v>0</v>
      </c>
      <c r="CB29">
        <f t="shared" si="9"/>
        <v>0</v>
      </c>
      <c r="CC29">
        <f t="shared" si="9"/>
        <v>0</v>
      </c>
      <c r="CD29">
        <f t="shared" si="9"/>
        <v>0</v>
      </c>
      <c r="CE29">
        <f t="shared" si="9"/>
        <v>0</v>
      </c>
      <c r="CF29">
        <f t="shared" si="9"/>
        <v>0</v>
      </c>
      <c r="CG29">
        <f t="shared" si="9"/>
        <v>0</v>
      </c>
      <c r="CH29">
        <f t="shared" si="9"/>
        <v>-3</v>
      </c>
      <c r="CI29">
        <f t="shared" si="9"/>
        <v>-3</v>
      </c>
      <c r="CJ29">
        <f t="shared" si="9"/>
        <v>0</v>
      </c>
      <c r="CK29">
        <f t="shared" si="9"/>
        <v>0</v>
      </c>
      <c r="CL29">
        <f t="shared" si="9"/>
        <v>0</v>
      </c>
      <c r="CM29">
        <f t="shared" si="9"/>
        <v>0</v>
      </c>
      <c r="CN29">
        <f t="shared" si="9"/>
        <v>0</v>
      </c>
      <c r="CO29">
        <f t="shared" si="9"/>
        <v>0</v>
      </c>
      <c r="CP29">
        <f t="shared" si="9"/>
        <v>0</v>
      </c>
      <c r="CQ29">
        <f t="shared" si="9"/>
        <v>0</v>
      </c>
      <c r="CR29">
        <f t="shared" si="9"/>
        <v>0</v>
      </c>
      <c r="CS29">
        <f t="shared" si="9"/>
        <v>0</v>
      </c>
      <c r="CT29">
        <f t="shared" si="9"/>
        <v>0</v>
      </c>
      <c r="CU29">
        <f t="shared" si="9"/>
        <v>0</v>
      </c>
      <c r="CV29">
        <f t="shared" si="9"/>
        <v>0</v>
      </c>
      <c r="CW29">
        <f t="shared" si="9"/>
        <v>0</v>
      </c>
      <c r="CX29">
        <f t="shared" si="9"/>
        <v>0</v>
      </c>
      <c r="CY29">
        <f t="shared" si="9"/>
        <v>0</v>
      </c>
      <c r="CZ29">
        <f t="shared" si="9"/>
        <v>0</v>
      </c>
      <c r="DA29">
        <f t="shared" si="9"/>
        <v>0</v>
      </c>
      <c r="DB29">
        <f t="shared" si="9"/>
        <v>0</v>
      </c>
      <c r="DC29">
        <f t="shared" si="9"/>
        <v>0</v>
      </c>
      <c r="DD29">
        <f t="shared" si="9"/>
        <v>0</v>
      </c>
      <c r="DE29">
        <f t="shared" si="9"/>
        <v>0</v>
      </c>
      <c r="DF29">
        <f t="shared" si="9"/>
        <v>0</v>
      </c>
      <c r="DG29">
        <f t="shared" si="9"/>
        <v>0</v>
      </c>
      <c r="DH29">
        <f t="shared" si="9"/>
        <v>0</v>
      </c>
      <c r="DI29">
        <f t="shared" si="9"/>
        <v>0</v>
      </c>
      <c r="DJ29">
        <f t="shared" si="9"/>
        <v>0</v>
      </c>
      <c r="DK29">
        <f t="shared" si="9"/>
        <v>0</v>
      </c>
      <c r="DL29">
        <f t="shared" si="9"/>
        <v>0</v>
      </c>
      <c r="DM29">
        <f t="shared" si="9"/>
        <v>0</v>
      </c>
      <c r="DN29">
        <f t="shared" si="9"/>
        <v>0</v>
      </c>
      <c r="DO29">
        <f t="shared" si="9"/>
        <v>0</v>
      </c>
      <c r="DP29">
        <f t="shared" si="9"/>
        <v>0</v>
      </c>
      <c r="DQ29">
        <f t="shared" si="9"/>
        <v>0</v>
      </c>
      <c r="DR29">
        <f t="shared" si="9"/>
        <v>0</v>
      </c>
      <c r="DS29">
        <f t="shared" si="9"/>
        <v>0</v>
      </c>
      <c r="DT29">
        <f t="shared" si="9"/>
        <v>0</v>
      </c>
      <c r="DU29">
        <f t="shared" si="9"/>
        <v>0</v>
      </c>
      <c r="DV29">
        <f t="shared" si="9"/>
        <v>0</v>
      </c>
      <c r="DW29">
        <f t="shared" si="9"/>
        <v>0</v>
      </c>
      <c r="DX29">
        <f t="shared" si="9"/>
        <v>-3</v>
      </c>
      <c r="DY29">
        <f t="shared" si="9"/>
        <v>-3</v>
      </c>
      <c r="DZ29">
        <f t="shared" si="9"/>
        <v>-3</v>
      </c>
      <c r="EA29">
        <f t="shared" ref="EA29:GL29" si="10">-3*EA27</f>
        <v>0</v>
      </c>
      <c r="EB29">
        <f t="shared" si="10"/>
        <v>0</v>
      </c>
      <c r="EC29">
        <f t="shared" si="10"/>
        <v>0</v>
      </c>
      <c r="ED29">
        <f t="shared" si="10"/>
        <v>0</v>
      </c>
      <c r="EE29">
        <f t="shared" si="10"/>
        <v>0</v>
      </c>
      <c r="EF29">
        <f t="shared" si="10"/>
        <v>0</v>
      </c>
      <c r="EG29">
        <f t="shared" si="10"/>
        <v>0</v>
      </c>
      <c r="EH29">
        <f t="shared" si="10"/>
        <v>0</v>
      </c>
      <c r="EI29">
        <f t="shared" si="10"/>
        <v>0</v>
      </c>
      <c r="EJ29">
        <f t="shared" si="10"/>
        <v>0</v>
      </c>
      <c r="EK29">
        <f t="shared" si="10"/>
        <v>0</v>
      </c>
      <c r="EL29">
        <f t="shared" si="10"/>
        <v>0</v>
      </c>
      <c r="EM29">
        <f t="shared" si="10"/>
        <v>0</v>
      </c>
      <c r="EN29">
        <f t="shared" si="10"/>
        <v>0</v>
      </c>
      <c r="EO29">
        <f t="shared" si="10"/>
        <v>0</v>
      </c>
      <c r="EP29">
        <f t="shared" si="10"/>
        <v>0</v>
      </c>
      <c r="EQ29">
        <f t="shared" si="10"/>
        <v>0</v>
      </c>
      <c r="ER29">
        <f t="shared" si="10"/>
        <v>0</v>
      </c>
      <c r="ES29">
        <f t="shared" si="10"/>
        <v>0</v>
      </c>
      <c r="ET29">
        <f t="shared" si="10"/>
        <v>0</v>
      </c>
      <c r="EU29">
        <f t="shared" si="10"/>
        <v>0</v>
      </c>
      <c r="EV29">
        <f t="shared" si="10"/>
        <v>0</v>
      </c>
      <c r="EW29">
        <f t="shared" si="10"/>
        <v>0</v>
      </c>
      <c r="EX29">
        <f t="shared" si="10"/>
        <v>0</v>
      </c>
      <c r="EY29">
        <f t="shared" si="10"/>
        <v>-3</v>
      </c>
      <c r="EZ29">
        <f t="shared" si="10"/>
        <v>-3</v>
      </c>
      <c r="FA29">
        <f t="shared" si="10"/>
        <v>-3</v>
      </c>
      <c r="FB29">
        <f t="shared" si="10"/>
        <v>-3</v>
      </c>
      <c r="FC29">
        <f t="shared" si="10"/>
        <v>-3</v>
      </c>
      <c r="FD29">
        <f t="shared" si="10"/>
        <v>-3</v>
      </c>
      <c r="FE29">
        <f t="shared" si="10"/>
        <v>0</v>
      </c>
      <c r="FF29">
        <f t="shared" si="10"/>
        <v>0</v>
      </c>
      <c r="FG29">
        <f t="shared" si="10"/>
        <v>0</v>
      </c>
      <c r="FH29">
        <f t="shared" si="10"/>
        <v>0</v>
      </c>
      <c r="FI29">
        <f t="shared" si="10"/>
        <v>0</v>
      </c>
      <c r="FJ29">
        <f t="shared" si="10"/>
        <v>0</v>
      </c>
      <c r="FK29">
        <f t="shared" si="10"/>
        <v>0</v>
      </c>
      <c r="FL29">
        <f t="shared" si="10"/>
        <v>0</v>
      </c>
      <c r="FM29">
        <f t="shared" si="10"/>
        <v>0</v>
      </c>
      <c r="FN29">
        <f t="shared" si="10"/>
        <v>0</v>
      </c>
      <c r="FO29">
        <f t="shared" si="10"/>
        <v>0</v>
      </c>
      <c r="FP29">
        <f t="shared" si="10"/>
        <v>0</v>
      </c>
      <c r="FQ29">
        <f t="shared" si="10"/>
        <v>0</v>
      </c>
      <c r="FR29">
        <f t="shared" si="10"/>
        <v>0</v>
      </c>
      <c r="FS29">
        <f t="shared" si="10"/>
        <v>0</v>
      </c>
      <c r="FT29">
        <f t="shared" si="10"/>
        <v>0</v>
      </c>
      <c r="FU29">
        <f t="shared" si="10"/>
        <v>0</v>
      </c>
      <c r="FV29">
        <f t="shared" si="10"/>
        <v>0</v>
      </c>
      <c r="FW29">
        <f t="shared" si="10"/>
        <v>0</v>
      </c>
      <c r="FX29">
        <f t="shared" si="10"/>
        <v>0</v>
      </c>
      <c r="FY29">
        <f t="shared" si="10"/>
        <v>0</v>
      </c>
      <c r="FZ29">
        <f t="shared" si="10"/>
        <v>0</v>
      </c>
      <c r="GA29">
        <f t="shared" si="10"/>
        <v>0</v>
      </c>
      <c r="GB29">
        <f t="shared" si="10"/>
        <v>0</v>
      </c>
      <c r="GC29">
        <f t="shared" si="10"/>
        <v>0</v>
      </c>
      <c r="GD29">
        <f t="shared" si="10"/>
        <v>0</v>
      </c>
      <c r="GE29">
        <f t="shared" si="10"/>
        <v>0</v>
      </c>
      <c r="GF29">
        <f t="shared" si="10"/>
        <v>0</v>
      </c>
      <c r="GG29">
        <f t="shared" si="10"/>
        <v>0</v>
      </c>
      <c r="GH29">
        <f t="shared" si="10"/>
        <v>0</v>
      </c>
      <c r="GI29">
        <f t="shared" si="10"/>
        <v>0</v>
      </c>
      <c r="GJ29">
        <f t="shared" si="10"/>
        <v>0</v>
      </c>
      <c r="GK29">
        <f t="shared" si="10"/>
        <v>0</v>
      </c>
      <c r="GL29">
        <f t="shared" si="10"/>
        <v>0</v>
      </c>
      <c r="GM29">
        <f t="shared" ref="GM29:GV29" si="11">-3*GM27</f>
        <v>0</v>
      </c>
      <c r="GN29">
        <f t="shared" si="11"/>
        <v>0</v>
      </c>
      <c r="GO29">
        <f t="shared" si="11"/>
        <v>0</v>
      </c>
      <c r="GP29">
        <f t="shared" si="11"/>
        <v>0</v>
      </c>
      <c r="GQ29">
        <f t="shared" si="11"/>
        <v>0</v>
      </c>
      <c r="GR29">
        <f t="shared" si="11"/>
        <v>0</v>
      </c>
      <c r="GS29">
        <f t="shared" si="11"/>
        <v>0</v>
      </c>
      <c r="GT29">
        <f t="shared" si="11"/>
        <v>0</v>
      </c>
      <c r="GU29">
        <f t="shared" si="11"/>
        <v>0</v>
      </c>
      <c r="GV29">
        <f t="shared" si="11"/>
        <v>0</v>
      </c>
      <c r="GW29" s="81">
        <f t="shared" ref="GW29:GY29" si="12">-3*GW27</f>
        <v>0</v>
      </c>
      <c r="GX29" s="81">
        <f t="shared" si="12"/>
        <v>0</v>
      </c>
      <c r="GY29" s="81">
        <f t="shared" si="12"/>
        <v>0</v>
      </c>
      <c r="GZ29" s="81">
        <f t="shared" ref="GZ29:ID29" si="13">-3*GZ27</f>
        <v>0</v>
      </c>
      <c r="HA29" s="81">
        <f t="shared" si="13"/>
        <v>0</v>
      </c>
      <c r="HB29" s="81">
        <f t="shared" si="13"/>
        <v>0</v>
      </c>
      <c r="HC29" s="81">
        <f t="shared" si="13"/>
        <v>0</v>
      </c>
      <c r="HD29" s="81">
        <f t="shared" si="13"/>
        <v>0</v>
      </c>
      <c r="HE29" s="81">
        <f t="shared" si="13"/>
        <v>0</v>
      </c>
      <c r="HF29" s="81">
        <f t="shared" si="13"/>
        <v>0</v>
      </c>
      <c r="HG29" s="81">
        <f t="shared" si="13"/>
        <v>0</v>
      </c>
      <c r="HH29" s="81">
        <f t="shared" si="13"/>
        <v>0</v>
      </c>
      <c r="HI29" s="81">
        <f t="shared" si="13"/>
        <v>0</v>
      </c>
      <c r="HJ29" s="81">
        <f t="shared" si="13"/>
        <v>0</v>
      </c>
      <c r="HK29" s="81">
        <f t="shared" si="13"/>
        <v>0</v>
      </c>
      <c r="HL29" s="81">
        <f t="shared" si="13"/>
        <v>0</v>
      </c>
      <c r="HM29" s="81">
        <f t="shared" si="13"/>
        <v>0</v>
      </c>
      <c r="HN29" s="81">
        <f t="shared" si="13"/>
        <v>0</v>
      </c>
      <c r="HO29" s="81">
        <f t="shared" si="13"/>
        <v>0</v>
      </c>
      <c r="HP29" s="81">
        <f t="shared" si="13"/>
        <v>0</v>
      </c>
      <c r="HQ29" s="81">
        <f t="shared" si="13"/>
        <v>0</v>
      </c>
      <c r="HR29" s="81">
        <f t="shared" si="13"/>
        <v>0</v>
      </c>
      <c r="HS29" s="81">
        <f t="shared" si="13"/>
        <v>0</v>
      </c>
      <c r="HT29" s="81">
        <f t="shared" si="13"/>
        <v>0</v>
      </c>
      <c r="HU29" s="81">
        <f t="shared" si="13"/>
        <v>0</v>
      </c>
      <c r="HV29" s="81">
        <f t="shared" si="13"/>
        <v>0</v>
      </c>
      <c r="HW29" s="81">
        <f t="shared" si="13"/>
        <v>0</v>
      </c>
      <c r="HX29" s="81">
        <f t="shared" si="13"/>
        <v>0</v>
      </c>
      <c r="HY29" s="81">
        <f t="shared" si="13"/>
        <v>0</v>
      </c>
      <c r="HZ29" s="81">
        <f t="shared" si="13"/>
        <v>0</v>
      </c>
      <c r="IA29" s="81">
        <f t="shared" si="13"/>
        <v>0</v>
      </c>
      <c r="IB29" s="81">
        <f t="shared" si="13"/>
        <v>0</v>
      </c>
      <c r="IC29" s="81">
        <f t="shared" si="13"/>
        <v>0</v>
      </c>
      <c r="ID29" s="81">
        <f t="shared" si="13"/>
        <v>0</v>
      </c>
    </row>
    <row r="30" spans="1:238" s="3" customFormat="1">
      <c r="A30" s="11" t="s">
        <v>156</v>
      </c>
    </row>
    <row r="31" spans="1:238" s="8" customFormat="1">
      <c r="A31" s="12" t="s">
        <v>157</v>
      </c>
      <c r="GW31" s="83"/>
      <c r="GX31" s="83"/>
      <c r="GY31" s="83"/>
      <c r="GZ31" s="83"/>
      <c r="HA31" s="83"/>
      <c r="HB31" s="83"/>
      <c r="HC31" s="83"/>
      <c r="HD31" s="83"/>
      <c r="HE31" s="83"/>
      <c r="HF31" s="83"/>
      <c r="HG31" s="83"/>
      <c r="HH31" s="83"/>
      <c r="HI31" s="83"/>
      <c r="HJ31" s="83"/>
      <c r="HK31" s="83"/>
      <c r="HL31" s="83"/>
      <c r="HM31" s="83"/>
      <c r="HN31" s="83"/>
      <c r="HO31" s="83"/>
      <c r="HP31" s="83"/>
      <c r="HQ31" s="83"/>
      <c r="HR31" s="83"/>
      <c r="HS31" s="83"/>
      <c r="HT31" s="83"/>
      <c r="HU31" s="83"/>
      <c r="HV31" s="83"/>
      <c r="HW31" s="83"/>
      <c r="HX31" s="83"/>
      <c r="HY31" s="83"/>
      <c r="HZ31" s="83"/>
      <c r="IA31" s="83"/>
      <c r="IB31" s="83"/>
      <c r="IC31" s="83"/>
      <c r="ID31" s="83"/>
    </row>
    <row r="32" spans="1:238">
      <c r="A32" s="7" t="s">
        <v>169</v>
      </c>
      <c r="B32" t="s">
        <v>27</v>
      </c>
      <c r="C32" t="e">
        <f t="shared" ref="C32:BN32" ca="1" si="14">SUM(C11:C12)</f>
        <v>#N/A</v>
      </c>
      <c r="D32" t="e">
        <f t="shared" ca="1" si="14"/>
        <v>#N/A</v>
      </c>
      <c r="E32" t="e">
        <f t="shared" ca="1" si="14"/>
        <v>#N/A</v>
      </c>
      <c r="F32" t="e">
        <f t="shared" ca="1" si="14"/>
        <v>#N/A</v>
      </c>
      <c r="G32" t="e">
        <f t="shared" ca="1" si="14"/>
        <v>#N/A</v>
      </c>
      <c r="H32" t="e">
        <f t="shared" ca="1" si="14"/>
        <v>#N/A</v>
      </c>
      <c r="I32" t="e">
        <f t="shared" ca="1" si="14"/>
        <v>#N/A</v>
      </c>
      <c r="J32" t="e">
        <f t="shared" ca="1" si="14"/>
        <v>#N/A</v>
      </c>
      <c r="K32" t="e">
        <f t="shared" ca="1" si="14"/>
        <v>#N/A</v>
      </c>
      <c r="L32" t="e">
        <f t="shared" ca="1" si="14"/>
        <v>#N/A</v>
      </c>
      <c r="M32" t="e">
        <f t="shared" ca="1" si="14"/>
        <v>#N/A</v>
      </c>
      <c r="N32" t="e">
        <f t="shared" ca="1" si="14"/>
        <v>#N/A</v>
      </c>
      <c r="O32" t="e">
        <f t="shared" ca="1" si="14"/>
        <v>#N/A</v>
      </c>
      <c r="P32" t="e">
        <f t="shared" ca="1" si="14"/>
        <v>#N/A</v>
      </c>
      <c r="Q32" t="e">
        <f t="shared" ca="1" si="14"/>
        <v>#N/A</v>
      </c>
      <c r="R32" t="e">
        <f t="shared" ca="1" si="14"/>
        <v>#N/A</v>
      </c>
      <c r="S32" t="e">
        <f t="shared" ca="1" si="14"/>
        <v>#N/A</v>
      </c>
      <c r="T32" t="e">
        <f t="shared" ca="1" si="14"/>
        <v>#N/A</v>
      </c>
      <c r="U32" t="e">
        <f t="shared" ca="1" si="14"/>
        <v>#N/A</v>
      </c>
      <c r="V32" t="e">
        <f t="shared" ca="1" si="14"/>
        <v>#N/A</v>
      </c>
      <c r="W32" t="e">
        <f t="shared" ca="1" si="14"/>
        <v>#N/A</v>
      </c>
      <c r="X32" t="e">
        <f t="shared" ca="1" si="14"/>
        <v>#N/A</v>
      </c>
      <c r="Y32" t="e">
        <f t="shared" ca="1" si="14"/>
        <v>#N/A</v>
      </c>
      <c r="Z32" t="e">
        <f t="shared" ca="1" si="14"/>
        <v>#N/A</v>
      </c>
      <c r="AA32" t="e">
        <f t="shared" ca="1" si="14"/>
        <v>#N/A</v>
      </c>
      <c r="AB32" t="e">
        <f t="shared" ca="1" si="14"/>
        <v>#N/A</v>
      </c>
      <c r="AC32" t="e">
        <f t="shared" ca="1" si="14"/>
        <v>#N/A</v>
      </c>
      <c r="AD32" t="e">
        <f t="shared" ca="1" si="14"/>
        <v>#N/A</v>
      </c>
      <c r="AE32" t="e">
        <f t="shared" ca="1" si="14"/>
        <v>#N/A</v>
      </c>
      <c r="AF32" t="e">
        <f t="shared" ca="1" si="14"/>
        <v>#N/A</v>
      </c>
      <c r="AG32" t="e">
        <f t="shared" ca="1" si="14"/>
        <v>#N/A</v>
      </c>
      <c r="AH32" t="e">
        <f t="shared" ca="1" si="14"/>
        <v>#N/A</v>
      </c>
      <c r="AI32" t="e">
        <f t="shared" ca="1" si="14"/>
        <v>#N/A</v>
      </c>
      <c r="AJ32" t="e">
        <f t="shared" ca="1" si="14"/>
        <v>#N/A</v>
      </c>
      <c r="AK32" t="e">
        <f t="shared" ca="1" si="14"/>
        <v>#N/A</v>
      </c>
      <c r="AL32" t="e">
        <f t="shared" ca="1" si="14"/>
        <v>#N/A</v>
      </c>
      <c r="AM32" t="e">
        <f t="shared" ca="1" si="14"/>
        <v>#N/A</v>
      </c>
      <c r="AN32" t="e">
        <f t="shared" ca="1" si="14"/>
        <v>#N/A</v>
      </c>
      <c r="AO32" t="e">
        <f t="shared" ca="1" si="14"/>
        <v>#N/A</v>
      </c>
      <c r="AP32" t="e">
        <f t="shared" ca="1" si="14"/>
        <v>#N/A</v>
      </c>
      <c r="AQ32" t="e">
        <f t="shared" ca="1" si="14"/>
        <v>#N/A</v>
      </c>
      <c r="AR32" t="e">
        <f t="shared" ca="1" si="14"/>
        <v>#N/A</v>
      </c>
      <c r="AS32" t="e">
        <f t="shared" ca="1" si="14"/>
        <v>#N/A</v>
      </c>
      <c r="AT32" t="e">
        <f t="shared" ca="1" si="14"/>
        <v>#N/A</v>
      </c>
      <c r="AU32" t="e">
        <f t="shared" ca="1" si="14"/>
        <v>#N/A</v>
      </c>
      <c r="AV32" t="e">
        <f t="shared" ca="1" si="14"/>
        <v>#N/A</v>
      </c>
      <c r="AW32" t="e">
        <f t="shared" ca="1" si="14"/>
        <v>#N/A</v>
      </c>
      <c r="AX32" t="e">
        <f t="shared" ca="1" si="14"/>
        <v>#N/A</v>
      </c>
      <c r="AY32" t="e">
        <f t="shared" ca="1" si="14"/>
        <v>#N/A</v>
      </c>
      <c r="AZ32" t="e">
        <f t="shared" ca="1" si="14"/>
        <v>#N/A</v>
      </c>
      <c r="BA32" t="e">
        <f t="shared" ca="1" si="14"/>
        <v>#N/A</v>
      </c>
      <c r="BB32" t="e">
        <f t="shared" ca="1" si="14"/>
        <v>#N/A</v>
      </c>
      <c r="BC32" t="e">
        <f t="shared" ca="1" si="14"/>
        <v>#N/A</v>
      </c>
      <c r="BD32" t="e">
        <f t="shared" ca="1" si="14"/>
        <v>#N/A</v>
      </c>
      <c r="BE32" t="e">
        <f t="shared" ca="1" si="14"/>
        <v>#N/A</v>
      </c>
      <c r="BF32" t="e">
        <f t="shared" ca="1" si="14"/>
        <v>#N/A</v>
      </c>
      <c r="BG32" t="e">
        <f t="shared" ca="1" si="14"/>
        <v>#N/A</v>
      </c>
      <c r="BH32" t="e">
        <f t="shared" ca="1" si="14"/>
        <v>#N/A</v>
      </c>
      <c r="BI32" t="e">
        <f t="shared" ca="1" si="14"/>
        <v>#N/A</v>
      </c>
      <c r="BJ32" t="e">
        <f t="shared" ca="1" si="14"/>
        <v>#N/A</v>
      </c>
      <c r="BK32" t="e">
        <f t="shared" ca="1" si="14"/>
        <v>#N/A</v>
      </c>
      <c r="BL32" t="e">
        <f t="shared" ca="1" si="14"/>
        <v>#N/A</v>
      </c>
      <c r="BM32" t="e">
        <f t="shared" ca="1" si="14"/>
        <v>#N/A</v>
      </c>
      <c r="BN32" t="e">
        <f t="shared" ca="1" si="14"/>
        <v>#N/A</v>
      </c>
      <c r="BO32" t="e">
        <f t="shared" ref="BO32:DZ32" ca="1" si="15">SUM(BO11:BO12)</f>
        <v>#N/A</v>
      </c>
      <c r="BP32" t="e">
        <f t="shared" ca="1" si="15"/>
        <v>#N/A</v>
      </c>
      <c r="BQ32" t="e">
        <f t="shared" ca="1" si="15"/>
        <v>#N/A</v>
      </c>
      <c r="BR32" t="e">
        <f t="shared" ca="1" si="15"/>
        <v>#N/A</v>
      </c>
      <c r="BS32" t="e">
        <f t="shared" ca="1" si="15"/>
        <v>#N/A</v>
      </c>
      <c r="BT32" t="e">
        <f t="shared" ca="1" si="15"/>
        <v>#N/A</v>
      </c>
      <c r="BU32" t="e">
        <f t="shared" ca="1" si="15"/>
        <v>#N/A</v>
      </c>
      <c r="BV32" t="e">
        <f t="shared" ca="1" si="15"/>
        <v>#N/A</v>
      </c>
      <c r="BW32" t="e">
        <f t="shared" ca="1" si="15"/>
        <v>#N/A</v>
      </c>
      <c r="BX32" t="e">
        <f t="shared" ca="1" si="15"/>
        <v>#N/A</v>
      </c>
      <c r="BY32" t="e">
        <f t="shared" ca="1" si="15"/>
        <v>#N/A</v>
      </c>
      <c r="BZ32" t="e">
        <f t="shared" ca="1" si="15"/>
        <v>#N/A</v>
      </c>
      <c r="CA32" t="e">
        <f t="shared" ca="1" si="15"/>
        <v>#N/A</v>
      </c>
      <c r="CB32" t="e">
        <f t="shared" ca="1" si="15"/>
        <v>#N/A</v>
      </c>
      <c r="CC32" t="e">
        <f t="shared" ca="1" si="15"/>
        <v>#N/A</v>
      </c>
      <c r="CD32" t="e">
        <f t="shared" ca="1" si="15"/>
        <v>#N/A</v>
      </c>
      <c r="CE32" t="e">
        <f t="shared" ca="1" si="15"/>
        <v>#N/A</v>
      </c>
      <c r="CF32" t="e">
        <f t="shared" ca="1" si="15"/>
        <v>#N/A</v>
      </c>
      <c r="CG32" t="e">
        <f t="shared" ca="1" si="15"/>
        <v>#N/A</v>
      </c>
      <c r="CH32" t="e">
        <f t="shared" ca="1" si="15"/>
        <v>#N/A</v>
      </c>
      <c r="CI32" t="e">
        <f t="shared" ca="1" si="15"/>
        <v>#N/A</v>
      </c>
      <c r="CJ32" t="e">
        <f t="shared" ca="1" si="15"/>
        <v>#N/A</v>
      </c>
      <c r="CK32" t="e">
        <f t="shared" ca="1" si="15"/>
        <v>#N/A</v>
      </c>
      <c r="CL32" t="e">
        <f t="shared" ca="1" si="15"/>
        <v>#N/A</v>
      </c>
      <c r="CM32" t="e">
        <f t="shared" ca="1" si="15"/>
        <v>#N/A</v>
      </c>
      <c r="CN32" t="e">
        <f t="shared" ca="1" si="15"/>
        <v>#N/A</v>
      </c>
      <c r="CO32" t="e">
        <f t="shared" ca="1" si="15"/>
        <v>#N/A</v>
      </c>
      <c r="CP32" t="e">
        <f t="shared" ca="1" si="15"/>
        <v>#N/A</v>
      </c>
      <c r="CQ32" t="e">
        <f t="shared" ca="1" si="15"/>
        <v>#N/A</v>
      </c>
      <c r="CR32" t="e">
        <f t="shared" ca="1" si="15"/>
        <v>#N/A</v>
      </c>
      <c r="CS32" t="e">
        <f t="shared" ca="1" si="15"/>
        <v>#N/A</v>
      </c>
      <c r="CT32" t="e">
        <f t="shared" ca="1" si="15"/>
        <v>#N/A</v>
      </c>
      <c r="CU32" t="e">
        <f t="shared" ca="1" si="15"/>
        <v>#N/A</v>
      </c>
      <c r="CV32" t="e">
        <f t="shared" ca="1" si="15"/>
        <v>#N/A</v>
      </c>
      <c r="CW32" t="e">
        <f t="shared" ca="1" si="15"/>
        <v>#N/A</v>
      </c>
      <c r="CX32" t="e">
        <f t="shared" ca="1" si="15"/>
        <v>#N/A</v>
      </c>
      <c r="CY32" t="e">
        <f t="shared" ca="1" si="15"/>
        <v>#N/A</v>
      </c>
      <c r="CZ32" t="e">
        <f t="shared" ca="1" si="15"/>
        <v>#N/A</v>
      </c>
      <c r="DA32" t="e">
        <f t="shared" ca="1" si="15"/>
        <v>#N/A</v>
      </c>
      <c r="DB32" t="e">
        <f t="shared" ca="1" si="15"/>
        <v>#N/A</v>
      </c>
      <c r="DC32" t="e">
        <f t="shared" ca="1" si="15"/>
        <v>#N/A</v>
      </c>
      <c r="DD32" t="e">
        <f t="shared" ca="1" si="15"/>
        <v>#N/A</v>
      </c>
      <c r="DE32" t="e">
        <f t="shared" ca="1" si="15"/>
        <v>#N/A</v>
      </c>
      <c r="DF32" t="e">
        <f t="shared" ca="1" si="15"/>
        <v>#N/A</v>
      </c>
      <c r="DG32" t="e">
        <f t="shared" ca="1" si="15"/>
        <v>#N/A</v>
      </c>
      <c r="DH32" t="e">
        <f t="shared" ca="1" si="15"/>
        <v>#N/A</v>
      </c>
      <c r="DI32" t="e">
        <f t="shared" ca="1" si="15"/>
        <v>#N/A</v>
      </c>
      <c r="DJ32" t="e">
        <f t="shared" ca="1" si="15"/>
        <v>#N/A</v>
      </c>
      <c r="DK32" t="e">
        <f t="shared" ca="1" si="15"/>
        <v>#N/A</v>
      </c>
      <c r="DL32" t="e">
        <f t="shared" ca="1" si="15"/>
        <v>#N/A</v>
      </c>
      <c r="DM32" t="e">
        <f t="shared" ca="1" si="15"/>
        <v>#N/A</v>
      </c>
      <c r="DN32" t="e">
        <f t="shared" ca="1" si="15"/>
        <v>#N/A</v>
      </c>
      <c r="DO32" t="e">
        <f t="shared" ca="1" si="15"/>
        <v>#N/A</v>
      </c>
      <c r="DP32" t="e">
        <f t="shared" ca="1" si="15"/>
        <v>#N/A</v>
      </c>
      <c r="DQ32" t="e">
        <f t="shared" ca="1" si="15"/>
        <v>#N/A</v>
      </c>
      <c r="DR32" t="e">
        <f t="shared" ca="1" si="15"/>
        <v>#N/A</v>
      </c>
      <c r="DS32" t="e">
        <f t="shared" ca="1" si="15"/>
        <v>#N/A</v>
      </c>
      <c r="DT32" t="e">
        <f t="shared" ca="1" si="15"/>
        <v>#N/A</v>
      </c>
      <c r="DU32" t="e">
        <f t="shared" ca="1" si="15"/>
        <v>#N/A</v>
      </c>
      <c r="DV32" t="e">
        <f t="shared" ca="1" si="15"/>
        <v>#N/A</v>
      </c>
      <c r="DW32" t="e">
        <f t="shared" ca="1" si="15"/>
        <v>#N/A</v>
      </c>
      <c r="DX32" t="e">
        <f t="shared" ca="1" si="15"/>
        <v>#N/A</v>
      </c>
      <c r="DY32" t="e">
        <f t="shared" ca="1" si="15"/>
        <v>#N/A</v>
      </c>
      <c r="DZ32" t="e">
        <f t="shared" ca="1" si="15"/>
        <v>#N/A</v>
      </c>
      <c r="EA32" t="e">
        <f t="shared" ref="EA32:GL32" ca="1" si="16">SUM(EA11:EA12)</f>
        <v>#N/A</v>
      </c>
      <c r="EB32" t="e">
        <f t="shared" ca="1" si="16"/>
        <v>#N/A</v>
      </c>
      <c r="EC32" t="e">
        <f t="shared" ca="1" si="16"/>
        <v>#N/A</v>
      </c>
      <c r="ED32" t="e">
        <f t="shared" ca="1" si="16"/>
        <v>#N/A</v>
      </c>
      <c r="EE32" t="e">
        <f t="shared" ca="1" si="16"/>
        <v>#N/A</v>
      </c>
      <c r="EF32" t="e">
        <f t="shared" ca="1" si="16"/>
        <v>#N/A</v>
      </c>
      <c r="EG32" t="e">
        <f t="shared" ca="1" si="16"/>
        <v>#N/A</v>
      </c>
      <c r="EH32" t="e">
        <f t="shared" ca="1" si="16"/>
        <v>#N/A</v>
      </c>
      <c r="EI32" t="e">
        <f t="shared" ca="1" si="16"/>
        <v>#N/A</v>
      </c>
      <c r="EJ32" t="e">
        <f t="shared" ca="1" si="16"/>
        <v>#N/A</v>
      </c>
      <c r="EK32" t="e">
        <f t="shared" ca="1" si="16"/>
        <v>#N/A</v>
      </c>
      <c r="EL32" t="e">
        <f t="shared" ca="1" si="16"/>
        <v>#N/A</v>
      </c>
      <c r="EM32" t="e">
        <f t="shared" ca="1" si="16"/>
        <v>#N/A</v>
      </c>
      <c r="EN32" t="e">
        <f t="shared" ca="1" si="16"/>
        <v>#N/A</v>
      </c>
      <c r="EO32" t="e">
        <f t="shared" ca="1" si="16"/>
        <v>#N/A</v>
      </c>
      <c r="EP32" t="e">
        <f t="shared" ca="1" si="16"/>
        <v>#N/A</v>
      </c>
      <c r="EQ32" t="e">
        <f t="shared" ca="1" si="16"/>
        <v>#N/A</v>
      </c>
      <c r="ER32" t="e">
        <f t="shared" ca="1" si="16"/>
        <v>#N/A</v>
      </c>
      <c r="ES32" t="e">
        <f t="shared" ca="1" si="16"/>
        <v>#N/A</v>
      </c>
      <c r="ET32" t="e">
        <f t="shared" ca="1" si="16"/>
        <v>#N/A</v>
      </c>
      <c r="EU32" t="e">
        <f t="shared" ca="1" si="16"/>
        <v>#N/A</v>
      </c>
      <c r="EV32" t="e">
        <f t="shared" ca="1" si="16"/>
        <v>#N/A</v>
      </c>
      <c r="EW32" t="e">
        <f t="shared" ca="1" si="16"/>
        <v>#N/A</v>
      </c>
      <c r="EX32" t="e">
        <f t="shared" ca="1" si="16"/>
        <v>#N/A</v>
      </c>
      <c r="EY32" t="e">
        <f t="shared" ca="1" si="16"/>
        <v>#N/A</v>
      </c>
      <c r="EZ32" t="e">
        <f t="shared" ca="1" si="16"/>
        <v>#N/A</v>
      </c>
      <c r="FA32" t="e">
        <f t="shared" ca="1" si="16"/>
        <v>#N/A</v>
      </c>
      <c r="FB32" t="e">
        <f t="shared" ca="1" si="16"/>
        <v>#N/A</v>
      </c>
      <c r="FC32" t="e">
        <f t="shared" ca="1" si="16"/>
        <v>#N/A</v>
      </c>
      <c r="FD32" t="e">
        <f t="shared" ca="1" si="16"/>
        <v>#N/A</v>
      </c>
      <c r="FE32" t="e">
        <f t="shared" ca="1" si="16"/>
        <v>#N/A</v>
      </c>
      <c r="FF32" t="e">
        <f t="shared" ca="1" si="16"/>
        <v>#N/A</v>
      </c>
      <c r="FG32" t="e">
        <f t="shared" ca="1" si="16"/>
        <v>#N/A</v>
      </c>
      <c r="FH32" t="e">
        <f t="shared" ca="1" si="16"/>
        <v>#N/A</v>
      </c>
      <c r="FI32" t="e">
        <f t="shared" ca="1" si="16"/>
        <v>#N/A</v>
      </c>
      <c r="FJ32" t="e">
        <f t="shared" ca="1" si="16"/>
        <v>#N/A</v>
      </c>
      <c r="FK32" t="e">
        <f t="shared" ca="1" si="16"/>
        <v>#N/A</v>
      </c>
      <c r="FL32" t="e">
        <f t="shared" ca="1" si="16"/>
        <v>#N/A</v>
      </c>
      <c r="FM32" t="e">
        <f t="shared" ca="1" si="16"/>
        <v>#N/A</v>
      </c>
      <c r="FN32" t="e">
        <f t="shared" ca="1" si="16"/>
        <v>#N/A</v>
      </c>
      <c r="FO32" t="e">
        <f t="shared" ca="1" si="16"/>
        <v>#N/A</v>
      </c>
      <c r="FP32" t="e">
        <f t="shared" ca="1" si="16"/>
        <v>#N/A</v>
      </c>
      <c r="FQ32" t="e">
        <f t="shared" ca="1" si="16"/>
        <v>#N/A</v>
      </c>
      <c r="FR32" t="e">
        <f t="shared" ca="1" si="16"/>
        <v>#N/A</v>
      </c>
      <c r="FS32" t="e">
        <f t="shared" ca="1" si="16"/>
        <v>#N/A</v>
      </c>
      <c r="FT32" t="e">
        <f t="shared" ca="1" si="16"/>
        <v>#N/A</v>
      </c>
      <c r="FU32" t="e">
        <f t="shared" ca="1" si="16"/>
        <v>#N/A</v>
      </c>
      <c r="FV32" t="e">
        <f t="shared" ca="1" si="16"/>
        <v>#N/A</v>
      </c>
      <c r="FW32" t="e">
        <f t="shared" ca="1" si="16"/>
        <v>#N/A</v>
      </c>
      <c r="FX32" t="e">
        <f t="shared" ca="1" si="16"/>
        <v>#N/A</v>
      </c>
      <c r="FY32" t="e">
        <f t="shared" ca="1" si="16"/>
        <v>#N/A</v>
      </c>
      <c r="FZ32" t="e">
        <f t="shared" ca="1" si="16"/>
        <v>#N/A</v>
      </c>
      <c r="GA32" t="e">
        <f t="shared" ca="1" si="16"/>
        <v>#N/A</v>
      </c>
      <c r="GB32" t="e">
        <f t="shared" ca="1" si="16"/>
        <v>#N/A</v>
      </c>
      <c r="GC32" t="e">
        <f t="shared" ca="1" si="16"/>
        <v>#N/A</v>
      </c>
      <c r="GD32" t="e">
        <f ca="1">SUM(GD11:GD12)</f>
        <v>#N/A</v>
      </c>
      <c r="GE32" t="e">
        <f t="shared" ca="1" si="16"/>
        <v>#N/A</v>
      </c>
      <c r="GF32" t="e">
        <f t="shared" ca="1" si="16"/>
        <v>#N/A</v>
      </c>
      <c r="GG32" t="e">
        <f t="shared" ca="1" si="16"/>
        <v>#N/A</v>
      </c>
      <c r="GH32" t="e">
        <f t="shared" ca="1" si="16"/>
        <v>#N/A</v>
      </c>
      <c r="GI32">
        <f t="shared" ca="1" si="16"/>
        <v>1076.9659999999999</v>
      </c>
      <c r="GJ32">
        <f t="shared" ca="1" si="16"/>
        <v>1076.9659999999999</v>
      </c>
      <c r="GK32">
        <f t="shared" ca="1" si="16"/>
        <v>1076.9659999999999</v>
      </c>
      <c r="GL32">
        <f t="shared" ca="1" si="16"/>
        <v>1090.318</v>
      </c>
      <c r="GM32">
        <f t="shared" ref="GM32:GV32" ca="1" si="17">SUM(GM11:GM12)</f>
        <v>1090.318</v>
      </c>
      <c r="GN32">
        <f t="shared" ca="1" si="17"/>
        <v>1090.318</v>
      </c>
      <c r="GO32">
        <f t="shared" ca="1" si="17"/>
        <v>1090.318</v>
      </c>
      <c r="GP32">
        <f t="shared" ca="1" si="17"/>
        <v>1176.9929999999999</v>
      </c>
      <c r="GQ32">
        <f t="shared" ca="1" si="17"/>
        <v>1176.9929999999999</v>
      </c>
      <c r="GR32">
        <f t="shared" ca="1" si="17"/>
        <v>1176.9929999999999</v>
      </c>
      <c r="GS32">
        <f t="shared" ca="1" si="17"/>
        <v>1176.9929999999999</v>
      </c>
      <c r="GT32">
        <f t="shared" ca="1" si="17"/>
        <v>1246.4759999999999</v>
      </c>
      <c r="GU32">
        <f t="shared" ca="1" si="17"/>
        <v>1246.4759999999999</v>
      </c>
      <c r="GV32">
        <f t="shared" ca="1" si="17"/>
        <v>1246.4759999999999</v>
      </c>
      <c r="GW32" s="81">
        <f t="shared" ref="GW32:GY32" ca="1" si="18">SUM(GW11:GW12)</f>
        <v>1246.4759999999999</v>
      </c>
      <c r="GX32" s="81">
        <f t="shared" ca="1" si="18"/>
        <v>1329.7950000000001</v>
      </c>
      <c r="GY32" s="81">
        <f t="shared" ca="1" si="18"/>
        <v>1329.7950000000001</v>
      </c>
      <c r="GZ32" s="81">
        <f t="shared" ref="GZ32:ID32" ca="1" si="19">SUM(GZ11:GZ12)</f>
        <v>1329.7950000000001</v>
      </c>
      <c r="HA32" s="81">
        <f t="shared" ca="1" si="19"/>
        <v>1329.7950000000001</v>
      </c>
      <c r="HB32" s="81">
        <f t="shared" ca="1" si="19"/>
        <v>1460.973</v>
      </c>
      <c r="HC32" s="81">
        <f t="shared" ca="1" si="19"/>
        <v>1460.973</v>
      </c>
      <c r="HD32" s="81">
        <f t="shared" ca="1" si="19"/>
        <v>1460.973</v>
      </c>
      <c r="HE32" s="81">
        <f t="shared" ca="1" si="19"/>
        <v>1460.973</v>
      </c>
      <c r="HF32" s="81">
        <f t="shared" ca="1" si="19"/>
        <v>1525.1949999999999</v>
      </c>
      <c r="HG32" s="81">
        <f t="shared" ca="1" si="19"/>
        <v>1525.1949999999999</v>
      </c>
      <c r="HH32" s="81">
        <f t="shared" ca="1" si="19"/>
        <v>1525.1949999999999</v>
      </c>
      <c r="HI32" s="81">
        <f t="shared" ca="1" si="19"/>
        <v>1525.1949999999999</v>
      </c>
      <c r="HJ32" s="81">
        <f t="shared" ca="1" si="19"/>
        <v>1585.4279999999999</v>
      </c>
      <c r="HK32" s="81">
        <f t="shared" ca="1" si="19"/>
        <v>1585.4279999999999</v>
      </c>
      <c r="HL32" s="81">
        <f t="shared" ca="1" si="19"/>
        <v>1585.4279999999999</v>
      </c>
      <c r="HM32" s="81">
        <f t="shared" ca="1" si="19"/>
        <v>1585.4279999999999</v>
      </c>
      <c r="HN32" s="81">
        <f t="shared" ca="1" si="19"/>
        <v>1735.4859999999999</v>
      </c>
      <c r="HO32" s="81">
        <f t="shared" ca="1" si="19"/>
        <v>1735.4859999999999</v>
      </c>
      <c r="HP32" s="81">
        <f t="shared" ca="1" si="19"/>
        <v>1735.4859999999999</v>
      </c>
      <c r="HQ32" s="81">
        <f t="shared" ca="1" si="19"/>
        <v>1735.4859999999999</v>
      </c>
      <c r="HR32" s="81">
        <f t="shared" ca="1" si="19"/>
        <v>1853.7239999999999</v>
      </c>
      <c r="HS32" s="81">
        <f t="shared" ca="1" si="19"/>
        <v>1853.7239999999999</v>
      </c>
      <c r="HT32" s="81">
        <f t="shared" ca="1" si="19"/>
        <v>1853.7239999999999</v>
      </c>
      <c r="HU32" s="81">
        <f t="shared" ca="1" si="19"/>
        <v>1853.7239999999999</v>
      </c>
      <c r="HV32" s="81">
        <f t="shared" ca="1" si="19"/>
        <v>1978.0790000000002</v>
      </c>
      <c r="HW32" s="81">
        <f t="shared" ca="1" si="19"/>
        <v>1978.0790000000002</v>
      </c>
      <c r="HX32" s="81">
        <f t="shared" ca="1" si="19"/>
        <v>1978.0790000000002</v>
      </c>
      <c r="HY32" s="81">
        <f t="shared" ca="1" si="19"/>
        <v>1978.0790000000002</v>
      </c>
      <c r="HZ32" s="81">
        <f t="shared" ca="1" si="19"/>
        <v>2175.3630000000003</v>
      </c>
      <c r="IA32" s="81">
        <f t="shared" ca="1" si="19"/>
        <v>2175.3630000000003</v>
      </c>
      <c r="IB32" s="81">
        <f t="shared" ca="1" si="19"/>
        <v>2175.3630000000003</v>
      </c>
      <c r="IC32" s="81">
        <f t="shared" ca="1" si="19"/>
        <v>2175.3630000000003</v>
      </c>
      <c r="ID32" s="81" t="e">
        <f t="shared" ca="1" si="19"/>
        <v>#N/A</v>
      </c>
    </row>
    <row r="33" spans="1:238">
      <c r="A33" s="7" t="s">
        <v>170</v>
      </c>
      <c r="B33" t="s">
        <v>26</v>
      </c>
      <c r="C33" t="e">
        <f t="shared" ref="C33:BN33" ca="1" si="20">C13-SUM(C11:C12)</f>
        <v>#N/A</v>
      </c>
      <c r="D33" t="e">
        <f t="shared" ca="1" si="20"/>
        <v>#N/A</v>
      </c>
      <c r="E33" t="e">
        <f t="shared" ca="1" si="20"/>
        <v>#N/A</v>
      </c>
      <c r="F33" t="e">
        <f t="shared" ca="1" si="20"/>
        <v>#N/A</v>
      </c>
      <c r="G33" t="e">
        <f t="shared" ca="1" si="20"/>
        <v>#N/A</v>
      </c>
      <c r="H33" t="e">
        <f t="shared" ca="1" si="20"/>
        <v>#N/A</v>
      </c>
      <c r="I33" t="e">
        <f t="shared" ca="1" si="20"/>
        <v>#N/A</v>
      </c>
      <c r="J33" t="e">
        <f t="shared" ca="1" si="20"/>
        <v>#N/A</v>
      </c>
      <c r="K33" t="e">
        <f t="shared" ca="1" si="20"/>
        <v>#N/A</v>
      </c>
      <c r="L33" t="e">
        <f t="shared" ca="1" si="20"/>
        <v>#N/A</v>
      </c>
      <c r="M33" t="e">
        <f t="shared" ca="1" si="20"/>
        <v>#N/A</v>
      </c>
      <c r="N33" t="e">
        <f t="shared" ca="1" si="20"/>
        <v>#N/A</v>
      </c>
      <c r="O33" t="e">
        <f t="shared" ca="1" si="20"/>
        <v>#N/A</v>
      </c>
      <c r="P33" t="e">
        <f t="shared" ca="1" si="20"/>
        <v>#N/A</v>
      </c>
      <c r="Q33" t="e">
        <f t="shared" ca="1" si="20"/>
        <v>#N/A</v>
      </c>
      <c r="R33" t="e">
        <f t="shared" ca="1" si="20"/>
        <v>#N/A</v>
      </c>
      <c r="S33" t="e">
        <f t="shared" ca="1" si="20"/>
        <v>#N/A</v>
      </c>
      <c r="T33" t="e">
        <f t="shared" ca="1" si="20"/>
        <v>#N/A</v>
      </c>
      <c r="U33" t="e">
        <f t="shared" ca="1" si="20"/>
        <v>#N/A</v>
      </c>
      <c r="V33" t="e">
        <f t="shared" ca="1" si="20"/>
        <v>#N/A</v>
      </c>
      <c r="W33" t="e">
        <f t="shared" ca="1" si="20"/>
        <v>#N/A</v>
      </c>
      <c r="X33" t="e">
        <f t="shared" ca="1" si="20"/>
        <v>#N/A</v>
      </c>
      <c r="Y33" t="e">
        <f t="shared" ca="1" si="20"/>
        <v>#N/A</v>
      </c>
      <c r="Z33" t="e">
        <f t="shared" ca="1" si="20"/>
        <v>#N/A</v>
      </c>
      <c r="AA33" t="e">
        <f t="shared" ca="1" si="20"/>
        <v>#N/A</v>
      </c>
      <c r="AB33" t="e">
        <f t="shared" ca="1" si="20"/>
        <v>#N/A</v>
      </c>
      <c r="AC33" t="e">
        <f t="shared" ca="1" si="20"/>
        <v>#N/A</v>
      </c>
      <c r="AD33" t="e">
        <f t="shared" ca="1" si="20"/>
        <v>#N/A</v>
      </c>
      <c r="AE33" t="e">
        <f t="shared" ca="1" si="20"/>
        <v>#N/A</v>
      </c>
      <c r="AF33" t="e">
        <f t="shared" ca="1" si="20"/>
        <v>#N/A</v>
      </c>
      <c r="AG33" t="e">
        <f t="shared" ca="1" si="20"/>
        <v>#N/A</v>
      </c>
      <c r="AH33" t="e">
        <f t="shared" ca="1" si="20"/>
        <v>#N/A</v>
      </c>
      <c r="AI33" t="e">
        <f t="shared" ca="1" si="20"/>
        <v>#N/A</v>
      </c>
      <c r="AJ33" t="e">
        <f t="shared" ca="1" si="20"/>
        <v>#N/A</v>
      </c>
      <c r="AK33" t="e">
        <f t="shared" ca="1" si="20"/>
        <v>#N/A</v>
      </c>
      <c r="AL33" t="e">
        <f t="shared" ca="1" si="20"/>
        <v>#N/A</v>
      </c>
      <c r="AM33" t="e">
        <f t="shared" ca="1" si="20"/>
        <v>#N/A</v>
      </c>
      <c r="AN33" t="e">
        <f t="shared" ca="1" si="20"/>
        <v>#N/A</v>
      </c>
      <c r="AO33" t="e">
        <f t="shared" ca="1" si="20"/>
        <v>#N/A</v>
      </c>
      <c r="AP33" t="e">
        <f t="shared" ca="1" si="20"/>
        <v>#N/A</v>
      </c>
      <c r="AQ33" t="e">
        <f t="shared" ca="1" si="20"/>
        <v>#N/A</v>
      </c>
      <c r="AR33" t="e">
        <f t="shared" ca="1" si="20"/>
        <v>#N/A</v>
      </c>
      <c r="AS33" t="e">
        <f t="shared" ca="1" si="20"/>
        <v>#N/A</v>
      </c>
      <c r="AT33" t="e">
        <f t="shared" ca="1" si="20"/>
        <v>#N/A</v>
      </c>
      <c r="AU33" t="e">
        <f t="shared" ca="1" si="20"/>
        <v>#N/A</v>
      </c>
      <c r="AV33" t="e">
        <f t="shared" ca="1" si="20"/>
        <v>#N/A</v>
      </c>
      <c r="AW33" t="e">
        <f t="shared" ca="1" si="20"/>
        <v>#N/A</v>
      </c>
      <c r="AX33" t="e">
        <f t="shared" ca="1" si="20"/>
        <v>#N/A</v>
      </c>
      <c r="AY33" t="e">
        <f t="shared" ca="1" si="20"/>
        <v>#N/A</v>
      </c>
      <c r="AZ33" t="e">
        <f t="shared" ca="1" si="20"/>
        <v>#N/A</v>
      </c>
      <c r="BA33" t="e">
        <f t="shared" ca="1" si="20"/>
        <v>#N/A</v>
      </c>
      <c r="BB33" t="e">
        <f t="shared" ca="1" si="20"/>
        <v>#N/A</v>
      </c>
      <c r="BC33" t="e">
        <f t="shared" ca="1" si="20"/>
        <v>#N/A</v>
      </c>
      <c r="BD33" t="e">
        <f t="shared" ca="1" si="20"/>
        <v>#N/A</v>
      </c>
      <c r="BE33" t="e">
        <f t="shared" ca="1" si="20"/>
        <v>#N/A</v>
      </c>
      <c r="BF33" t="e">
        <f t="shared" ca="1" si="20"/>
        <v>#N/A</v>
      </c>
      <c r="BG33" t="e">
        <f t="shared" ca="1" si="20"/>
        <v>#N/A</v>
      </c>
      <c r="BH33" t="e">
        <f t="shared" ca="1" si="20"/>
        <v>#N/A</v>
      </c>
      <c r="BI33" t="e">
        <f t="shared" ca="1" si="20"/>
        <v>#N/A</v>
      </c>
      <c r="BJ33" t="e">
        <f t="shared" ca="1" si="20"/>
        <v>#N/A</v>
      </c>
      <c r="BK33" t="e">
        <f t="shared" ca="1" si="20"/>
        <v>#N/A</v>
      </c>
      <c r="BL33" t="e">
        <f t="shared" ca="1" si="20"/>
        <v>#N/A</v>
      </c>
      <c r="BM33" t="e">
        <f t="shared" ca="1" si="20"/>
        <v>#N/A</v>
      </c>
      <c r="BN33" t="e">
        <f t="shared" ca="1" si="20"/>
        <v>#N/A</v>
      </c>
      <c r="BO33" t="e">
        <f t="shared" ref="BO33:DZ33" ca="1" si="21">BO13-SUM(BO11:BO12)</f>
        <v>#N/A</v>
      </c>
      <c r="BP33" t="e">
        <f t="shared" ca="1" si="21"/>
        <v>#N/A</v>
      </c>
      <c r="BQ33" t="e">
        <f t="shared" ca="1" si="21"/>
        <v>#N/A</v>
      </c>
      <c r="BR33" t="e">
        <f t="shared" ca="1" si="21"/>
        <v>#N/A</v>
      </c>
      <c r="BS33" t="e">
        <f t="shared" ca="1" si="21"/>
        <v>#N/A</v>
      </c>
      <c r="BT33" t="e">
        <f t="shared" ca="1" si="21"/>
        <v>#N/A</v>
      </c>
      <c r="BU33" t="e">
        <f t="shared" ca="1" si="21"/>
        <v>#N/A</v>
      </c>
      <c r="BV33" t="e">
        <f t="shared" ca="1" si="21"/>
        <v>#N/A</v>
      </c>
      <c r="BW33" t="e">
        <f t="shared" ca="1" si="21"/>
        <v>#N/A</v>
      </c>
      <c r="BX33" t="e">
        <f t="shared" ca="1" si="21"/>
        <v>#N/A</v>
      </c>
      <c r="BY33" t="e">
        <f t="shared" ca="1" si="21"/>
        <v>#N/A</v>
      </c>
      <c r="BZ33" t="e">
        <f t="shared" ca="1" si="21"/>
        <v>#N/A</v>
      </c>
      <c r="CA33" t="e">
        <f t="shared" ca="1" si="21"/>
        <v>#N/A</v>
      </c>
      <c r="CB33" t="e">
        <f t="shared" ca="1" si="21"/>
        <v>#N/A</v>
      </c>
      <c r="CC33" t="e">
        <f t="shared" ca="1" si="21"/>
        <v>#N/A</v>
      </c>
      <c r="CD33" t="e">
        <f t="shared" ca="1" si="21"/>
        <v>#N/A</v>
      </c>
      <c r="CE33" t="e">
        <f t="shared" ca="1" si="21"/>
        <v>#N/A</v>
      </c>
      <c r="CF33" t="e">
        <f t="shared" ca="1" si="21"/>
        <v>#N/A</v>
      </c>
      <c r="CG33" t="e">
        <f t="shared" ca="1" si="21"/>
        <v>#N/A</v>
      </c>
      <c r="CH33" t="e">
        <f t="shared" ca="1" si="21"/>
        <v>#N/A</v>
      </c>
      <c r="CI33" t="e">
        <f t="shared" ca="1" si="21"/>
        <v>#N/A</v>
      </c>
      <c r="CJ33" t="e">
        <f t="shared" ca="1" si="21"/>
        <v>#N/A</v>
      </c>
      <c r="CK33" t="e">
        <f t="shared" ca="1" si="21"/>
        <v>#N/A</v>
      </c>
      <c r="CL33" t="e">
        <f t="shared" ca="1" si="21"/>
        <v>#N/A</v>
      </c>
      <c r="CM33" t="e">
        <f t="shared" ca="1" si="21"/>
        <v>#N/A</v>
      </c>
      <c r="CN33" t="e">
        <f t="shared" ca="1" si="21"/>
        <v>#N/A</v>
      </c>
      <c r="CO33" t="e">
        <f t="shared" ca="1" si="21"/>
        <v>#N/A</v>
      </c>
      <c r="CP33" t="e">
        <f t="shared" ca="1" si="21"/>
        <v>#N/A</v>
      </c>
      <c r="CQ33" t="e">
        <f t="shared" ca="1" si="21"/>
        <v>#N/A</v>
      </c>
      <c r="CR33" t="e">
        <f t="shared" ca="1" si="21"/>
        <v>#N/A</v>
      </c>
      <c r="CS33" t="e">
        <f t="shared" ca="1" si="21"/>
        <v>#N/A</v>
      </c>
      <c r="CT33" t="e">
        <f t="shared" ca="1" si="21"/>
        <v>#N/A</v>
      </c>
      <c r="CU33" t="e">
        <f t="shared" ca="1" si="21"/>
        <v>#N/A</v>
      </c>
      <c r="CV33" t="e">
        <f t="shared" ca="1" si="21"/>
        <v>#N/A</v>
      </c>
      <c r="CW33" t="e">
        <f t="shared" ca="1" si="21"/>
        <v>#N/A</v>
      </c>
      <c r="CX33" t="e">
        <f t="shared" ca="1" si="21"/>
        <v>#N/A</v>
      </c>
      <c r="CY33" t="e">
        <f t="shared" ca="1" si="21"/>
        <v>#N/A</v>
      </c>
      <c r="CZ33" t="e">
        <f t="shared" ca="1" si="21"/>
        <v>#N/A</v>
      </c>
      <c r="DA33" t="e">
        <f t="shared" ca="1" si="21"/>
        <v>#N/A</v>
      </c>
      <c r="DB33" t="e">
        <f t="shared" ca="1" si="21"/>
        <v>#N/A</v>
      </c>
      <c r="DC33" t="e">
        <f t="shared" ca="1" si="21"/>
        <v>#N/A</v>
      </c>
      <c r="DD33" t="e">
        <f t="shared" ca="1" si="21"/>
        <v>#N/A</v>
      </c>
      <c r="DE33" t="e">
        <f t="shared" ca="1" si="21"/>
        <v>#N/A</v>
      </c>
      <c r="DF33" t="e">
        <f t="shared" ca="1" si="21"/>
        <v>#N/A</v>
      </c>
      <c r="DG33" t="e">
        <f t="shared" ca="1" si="21"/>
        <v>#N/A</v>
      </c>
      <c r="DH33" t="e">
        <f t="shared" ca="1" si="21"/>
        <v>#N/A</v>
      </c>
      <c r="DI33" t="e">
        <f t="shared" ca="1" si="21"/>
        <v>#N/A</v>
      </c>
      <c r="DJ33" t="e">
        <f t="shared" ca="1" si="21"/>
        <v>#N/A</v>
      </c>
      <c r="DK33" t="e">
        <f t="shared" ca="1" si="21"/>
        <v>#N/A</v>
      </c>
      <c r="DL33" t="e">
        <f t="shared" ca="1" si="21"/>
        <v>#N/A</v>
      </c>
      <c r="DM33" t="e">
        <f t="shared" ca="1" si="21"/>
        <v>#N/A</v>
      </c>
      <c r="DN33" t="e">
        <f t="shared" ca="1" si="21"/>
        <v>#N/A</v>
      </c>
      <c r="DO33" t="e">
        <f t="shared" ca="1" si="21"/>
        <v>#N/A</v>
      </c>
      <c r="DP33" t="e">
        <f t="shared" ca="1" si="21"/>
        <v>#N/A</v>
      </c>
      <c r="DQ33" t="e">
        <f t="shared" ca="1" si="21"/>
        <v>#N/A</v>
      </c>
      <c r="DR33" t="e">
        <f t="shared" ca="1" si="21"/>
        <v>#N/A</v>
      </c>
      <c r="DS33" t="e">
        <f t="shared" ca="1" si="21"/>
        <v>#N/A</v>
      </c>
      <c r="DT33" t="e">
        <f t="shared" ca="1" si="21"/>
        <v>#N/A</v>
      </c>
      <c r="DU33" t="e">
        <f t="shared" ca="1" si="21"/>
        <v>#N/A</v>
      </c>
      <c r="DV33" t="e">
        <f t="shared" ca="1" si="21"/>
        <v>#N/A</v>
      </c>
      <c r="DW33" t="e">
        <f t="shared" ca="1" si="21"/>
        <v>#N/A</v>
      </c>
      <c r="DX33" t="e">
        <f t="shared" ca="1" si="21"/>
        <v>#N/A</v>
      </c>
      <c r="DY33" t="e">
        <f t="shared" ca="1" si="21"/>
        <v>#N/A</v>
      </c>
      <c r="DZ33" t="e">
        <f t="shared" ca="1" si="21"/>
        <v>#N/A</v>
      </c>
      <c r="EA33" t="e">
        <f t="shared" ref="EA33:GL33" ca="1" si="22">EA13-SUM(EA11:EA12)</f>
        <v>#N/A</v>
      </c>
      <c r="EB33" t="e">
        <f t="shared" ca="1" si="22"/>
        <v>#N/A</v>
      </c>
      <c r="EC33" t="e">
        <f t="shared" ca="1" si="22"/>
        <v>#N/A</v>
      </c>
      <c r="ED33" t="e">
        <f t="shared" ca="1" si="22"/>
        <v>#N/A</v>
      </c>
      <c r="EE33" t="e">
        <f t="shared" ca="1" si="22"/>
        <v>#N/A</v>
      </c>
      <c r="EF33" t="e">
        <f t="shared" ca="1" si="22"/>
        <v>#N/A</v>
      </c>
      <c r="EG33" t="e">
        <f t="shared" ca="1" si="22"/>
        <v>#N/A</v>
      </c>
      <c r="EH33" t="e">
        <f t="shared" ca="1" si="22"/>
        <v>#N/A</v>
      </c>
      <c r="EI33" t="e">
        <f t="shared" ca="1" si="22"/>
        <v>#N/A</v>
      </c>
      <c r="EJ33" t="e">
        <f t="shared" ca="1" si="22"/>
        <v>#N/A</v>
      </c>
      <c r="EK33" t="e">
        <f t="shared" ca="1" si="22"/>
        <v>#N/A</v>
      </c>
      <c r="EL33" t="e">
        <f t="shared" ca="1" si="22"/>
        <v>#N/A</v>
      </c>
      <c r="EM33" t="e">
        <f t="shared" ca="1" si="22"/>
        <v>#N/A</v>
      </c>
      <c r="EN33" t="e">
        <f t="shared" ca="1" si="22"/>
        <v>#N/A</v>
      </c>
      <c r="EO33" t="e">
        <f t="shared" ca="1" si="22"/>
        <v>#N/A</v>
      </c>
      <c r="EP33" t="e">
        <f t="shared" ca="1" si="22"/>
        <v>#N/A</v>
      </c>
      <c r="EQ33" t="e">
        <f t="shared" ca="1" si="22"/>
        <v>#N/A</v>
      </c>
      <c r="ER33" t="e">
        <f t="shared" ca="1" si="22"/>
        <v>#N/A</v>
      </c>
      <c r="ES33" t="e">
        <f t="shared" ca="1" si="22"/>
        <v>#N/A</v>
      </c>
      <c r="ET33" t="e">
        <f t="shared" ca="1" si="22"/>
        <v>#N/A</v>
      </c>
      <c r="EU33" t="e">
        <f t="shared" ca="1" si="22"/>
        <v>#N/A</v>
      </c>
      <c r="EV33" t="e">
        <f t="shared" ca="1" si="22"/>
        <v>#N/A</v>
      </c>
      <c r="EW33" t="e">
        <f t="shared" ca="1" si="22"/>
        <v>#N/A</v>
      </c>
      <c r="EX33" t="e">
        <f t="shared" ca="1" si="22"/>
        <v>#N/A</v>
      </c>
      <c r="EY33" t="e">
        <f t="shared" ca="1" si="22"/>
        <v>#N/A</v>
      </c>
      <c r="EZ33" t="e">
        <f t="shared" ca="1" si="22"/>
        <v>#N/A</v>
      </c>
      <c r="FA33" t="e">
        <f t="shared" ca="1" si="22"/>
        <v>#N/A</v>
      </c>
      <c r="FB33" t="e">
        <f t="shared" ca="1" si="22"/>
        <v>#N/A</v>
      </c>
      <c r="FC33" t="e">
        <f t="shared" ca="1" si="22"/>
        <v>#N/A</v>
      </c>
      <c r="FD33" t="e">
        <f t="shared" ca="1" si="22"/>
        <v>#N/A</v>
      </c>
      <c r="FE33" t="e">
        <f t="shared" ca="1" si="22"/>
        <v>#N/A</v>
      </c>
      <c r="FF33" t="e">
        <f t="shared" ca="1" si="22"/>
        <v>#N/A</v>
      </c>
      <c r="FG33" t="e">
        <f t="shared" ca="1" si="22"/>
        <v>#N/A</v>
      </c>
      <c r="FH33" t="e">
        <f t="shared" ca="1" si="22"/>
        <v>#N/A</v>
      </c>
      <c r="FI33" t="e">
        <f t="shared" ca="1" si="22"/>
        <v>#N/A</v>
      </c>
      <c r="FJ33" t="e">
        <f t="shared" ca="1" si="22"/>
        <v>#N/A</v>
      </c>
      <c r="FK33" t="e">
        <f t="shared" ca="1" si="22"/>
        <v>#N/A</v>
      </c>
      <c r="FL33" t="e">
        <f t="shared" ca="1" si="22"/>
        <v>#N/A</v>
      </c>
      <c r="FM33" t="e">
        <f t="shared" ca="1" si="22"/>
        <v>#N/A</v>
      </c>
      <c r="FN33" t="e">
        <f t="shared" ca="1" si="22"/>
        <v>#N/A</v>
      </c>
      <c r="FO33" t="e">
        <f t="shared" ca="1" si="22"/>
        <v>#N/A</v>
      </c>
      <c r="FP33" t="e">
        <f t="shared" ca="1" si="22"/>
        <v>#N/A</v>
      </c>
      <c r="FQ33" t="e">
        <f t="shared" ca="1" si="22"/>
        <v>#N/A</v>
      </c>
      <c r="FR33" t="e">
        <f t="shared" ca="1" si="22"/>
        <v>#N/A</v>
      </c>
      <c r="FS33" t="e">
        <f t="shared" ca="1" si="22"/>
        <v>#N/A</v>
      </c>
      <c r="FT33" t="e">
        <f t="shared" ca="1" si="22"/>
        <v>#N/A</v>
      </c>
      <c r="FU33" t="e">
        <f t="shared" ca="1" si="22"/>
        <v>#N/A</v>
      </c>
      <c r="FV33" t="e">
        <f t="shared" ca="1" si="22"/>
        <v>#N/A</v>
      </c>
      <c r="FW33" t="e">
        <f t="shared" ca="1" si="22"/>
        <v>#N/A</v>
      </c>
      <c r="FX33" t="e">
        <f t="shared" ca="1" si="22"/>
        <v>#N/A</v>
      </c>
      <c r="FY33" t="e">
        <f t="shared" ca="1" si="22"/>
        <v>#N/A</v>
      </c>
      <c r="FZ33" t="e">
        <f t="shared" ca="1" si="22"/>
        <v>#N/A</v>
      </c>
      <c r="GA33" t="e">
        <f t="shared" ca="1" si="22"/>
        <v>#N/A</v>
      </c>
      <c r="GB33" t="e">
        <f t="shared" ca="1" si="22"/>
        <v>#N/A</v>
      </c>
      <c r="GC33" t="e">
        <f ca="1">GC13-SUM(GC11:GC12)</f>
        <v>#N/A</v>
      </c>
      <c r="GD33" t="e">
        <f ca="1">GD13-SUM(GD11:GD12)</f>
        <v>#N/A</v>
      </c>
      <c r="GE33" t="e">
        <f t="shared" ca="1" si="22"/>
        <v>#N/A</v>
      </c>
      <c r="GF33" t="e">
        <f t="shared" ca="1" si="22"/>
        <v>#N/A</v>
      </c>
      <c r="GG33" t="e">
        <f t="shared" ca="1" si="22"/>
        <v>#N/A</v>
      </c>
      <c r="GH33" t="e">
        <f t="shared" ca="1" si="22"/>
        <v>#N/A</v>
      </c>
      <c r="GI33">
        <f t="shared" ca="1" si="22"/>
        <v>983.03400000000011</v>
      </c>
      <c r="GJ33">
        <f t="shared" ca="1" si="22"/>
        <v>983.03400000000011</v>
      </c>
      <c r="GK33">
        <f t="shared" ca="1" si="22"/>
        <v>983.03400000000011</v>
      </c>
      <c r="GL33">
        <f t="shared" ca="1" si="22"/>
        <v>1051.682</v>
      </c>
      <c r="GM33">
        <f t="shared" ref="GM33:GV33" ca="1" si="23">GM13-SUM(GM11:GM12)</f>
        <v>1051.682</v>
      </c>
      <c r="GN33">
        <f t="shared" ca="1" si="23"/>
        <v>1051.682</v>
      </c>
      <c r="GO33">
        <f t="shared" ca="1" si="23"/>
        <v>1051.682</v>
      </c>
      <c r="GP33">
        <f t="shared" ca="1" si="23"/>
        <v>1088.0070000000001</v>
      </c>
      <c r="GQ33">
        <f t="shared" ca="1" si="23"/>
        <v>1088.0070000000001</v>
      </c>
      <c r="GR33">
        <f t="shared" ca="1" si="23"/>
        <v>1088.0070000000001</v>
      </c>
      <c r="GS33">
        <f t="shared" ca="1" si="23"/>
        <v>1088.0070000000001</v>
      </c>
      <c r="GT33">
        <f t="shared" ca="1" si="23"/>
        <v>1145.5240000000001</v>
      </c>
      <c r="GU33">
        <f t="shared" ca="1" si="23"/>
        <v>1145.5240000000001</v>
      </c>
      <c r="GV33">
        <f t="shared" ca="1" si="23"/>
        <v>1145.5240000000001</v>
      </c>
      <c r="GW33" s="81">
        <f t="shared" ref="GW33:GY33" ca="1" si="24">GW13-SUM(GW11:GW12)</f>
        <v>1145.5240000000001</v>
      </c>
      <c r="GX33" s="81">
        <f t="shared" ca="1" si="24"/>
        <v>1205.2049999999999</v>
      </c>
      <c r="GY33" s="81">
        <f t="shared" ca="1" si="24"/>
        <v>1205.2049999999999</v>
      </c>
      <c r="GZ33" s="81">
        <f t="shared" ref="GZ33:ID33" ca="1" si="25">GZ13-SUM(GZ11:GZ12)</f>
        <v>1205.2049999999999</v>
      </c>
      <c r="HA33" s="81">
        <f t="shared" ca="1" si="25"/>
        <v>1205.2049999999999</v>
      </c>
      <c r="HB33" s="81">
        <f t="shared" ca="1" si="25"/>
        <v>1229.027</v>
      </c>
      <c r="HC33" s="81">
        <f t="shared" ca="1" si="25"/>
        <v>1229.027</v>
      </c>
      <c r="HD33" s="81">
        <f t="shared" ca="1" si="25"/>
        <v>1229.027</v>
      </c>
      <c r="HE33" s="81">
        <f t="shared" ca="1" si="25"/>
        <v>1229.027</v>
      </c>
      <c r="HF33" s="81">
        <f t="shared" ca="1" si="25"/>
        <v>1323.8050000000001</v>
      </c>
      <c r="HG33" s="81">
        <f t="shared" ca="1" si="25"/>
        <v>1323.8050000000001</v>
      </c>
      <c r="HH33" s="81">
        <f t="shared" ca="1" si="25"/>
        <v>1323.8050000000001</v>
      </c>
      <c r="HI33" s="81">
        <f t="shared" ca="1" si="25"/>
        <v>1323.8050000000001</v>
      </c>
      <c r="HJ33" s="81">
        <f t="shared" ca="1" si="25"/>
        <v>1429.5720000000001</v>
      </c>
      <c r="HK33" s="81">
        <f t="shared" ca="1" si="25"/>
        <v>1429.5720000000001</v>
      </c>
      <c r="HL33" s="81">
        <f t="shared" ca="1" si="25"/>
        <v>1429.5720000000001</v>
      </c>
      <c r="HM33" s="81">
        <f t="shared" ca="1" si="25"/>
        <v>1429.5720000000001</v>
      </c>
      <c r="HN33" s="81">
        <f t="shared" ca="1" si="25"/>
        <v>1452.5140000000001</v>
      </c>
      <c r="HO33" s="81">
        <f t="shared" ca="1" si="25"/>
        <v>1452.5140000000001</v>
      </c>
      <c r="HP33" s="81">
        <f t="shared" ca="1" si="25"/>
        <v>1452.5140000000001</v>
      </c>
      <c r="HQ33" s="81">
        <f t="shared" ca="1" si="25"/>
        <v>1452.5140000000001</v>
      </c>
      <c r="HR33" s="81">
        <f t="shared" ca="1" si="25"/>
        <v>1517.2760000000001</v>
      </c>
      <c r="HS33" s="81">
        <f t="shared" ca="1" si="25"/>
        <v>1517.2760000000001</v>
      </c>
      <c r="HT33" s="81">
        <f t="shared" ca="1" si="25"/>
        <v>1517.2760000000001</v>
      </c>
      <c r="HU33" s="81">
        <f t="shared" ca="1" si="25"/>
        <v>1517.2760000000001</v>
      </c>
      <c r="HV33" s="81">
        <f t="shared" ca="1" si="25"/>
        <v>1572.9209999999998</v>
      </c>
      <c r="HW33" s="81">
        <f t="shared" ca="1" si="25"/>
        <v>1572.9209999999998</v>
      </c>
      <c r="HX33" s="81">
        <f t="shared" ca="1" si="25"/>
        <v>1572.9209999999998</v>
      </c>
      <c r="HY33" s="81">
        <f t="shared" ca="1" si="25"/>
        <v>1572.9209999999998</v>
      </c>
      <c r="HZ33" s="81">
        <f t="shared" ca="1" si="25"/>
        <v>1588.6369999999997</v>
      </c>
      <c r="IA33" s="81">
        <f t="shared" ca="1" si="25"/>
        <v>1588.6369999999997</v>
      </c>
      <c r="IB33" s="81">
        <f t="shared" ca="1" si="25"/>
        <v>1588.6369999999997</v>
      </c>
      <c r="IC33" s="81">
        <f t="shared" ca="1" si="25"/>
        <v>1588.6369999999997</v>
      </c>
      <c r="ID33" s="81" t="e">
        <f t="shared" ca="1" si="25"/>
        <v>#N/A</v>
      </c>
    </row>
    <row r="34" spans="1:238">
      <c r="A34" s="7" t="s">
        <v>171</v>
      </c>
      <c r="B34" t="s">
        <v>28</v>
      </c>
      <c r="C34">
        <f t="shared" ref="C34:BN34" ca="1" si="26">SUM(C14:C16)</f>
        <v>234.3</v>
      </c>
      <c r="D34">
        <f t="shared" ca="1" si="26"/>
        <v>237.5</v>
      </c>
      <c r="E34">
        <f t="shared" ca="1" si="26"/>
        <v>235.2</v>
      </c>
      <c r="F34">
        <f t="shared" ca="1" si="26"/>
        <v>237.3</v>
      </c>
      <c r="G34">
        <f t="shared" ca="1" si="26"/>
        <v>241.70000000000002</v>
      </c>
      <c r="H34">
        <f t="shared" ca="1" si="26"/>
        <v>245.79999999999998</v>
      </c>
      <c r="I34">
        <f t="shared" ca="1" si="26"/>
        <v>250.8</v>
      </c>
      <c r="J34">
        <f t="shared" ca="1" si="26"/>
        <v>256.5</v>
      </c>
      <c r="K34">
        <f t="shared" ca="1" si="26"/>
        <v>276.39999999999998</v>
      </c>
      <c r="L34">
        <f t="shared" ca="1" si="26"/>
        <v>282.79999999999995</v>
      </c>
      <c r="M34">
        <f t="shared" ca="1" si="26"/>
        <v>285.5</v>
      </c>
      <c r="N34">
        <f t="shared" ca="1" si="26"/>
        <v>291.89999999999998</v>
      </c>
      <c r="O34">
        <f t="shared" ca="1" si="26"/>
        <v>308.7</v>
      </c>
      <c r="P34">
        <f t="shared" ca="1" si="26"/>
        <v>314.39999999999998</v>
      </c>
      <c r="Q34">
        <f t="shared" ca="1" si="26"/>
        <v>323.89999999999998</v>
      </c>
      <c r="R34">
        <f t="shared" ca="1" si="26"/>
        <v>332.7</v>
      </c>
      <c r="S34">
        <f t="shared" ca="1" si="26"/>
        <v>343.2</v>
      </c>
      <c r="T34">
        <f t="shared" ca="1" si="26"/>
        <v>354.8</v>
      </c>
      <c r="U34">
        <f t="shared" ca="1" si="26"/>
        <v>365.20000000000005</v>
      </c>
      <c r="V34">
        <f t="shared" ca="1" si="26"/>
        <v>368.29999999999995</v>
      </c>
      <c r="W34">
        <f t="shared" ca="1" si="26"/>
        <v>370.2</v>
      </c>
      <c r="X34">
        <f t="shared" ca="1" si="26"/>
        <v>337.79999999999995</v>
      </c>
      <c r="Y34">
        <f t="shared" ca="1" si="26"/>
        <v>376.20000000000005</v>
      </c>
      <c r="Z34">
        <f t="shared" ca="1" si="26"/>
        <v>386.5</v>
      </c>
      <c r="AA34">
        <f t="shared" ca="1" si="26"/>
        <v>397.9</v>
      </c>
      <c r="AB34">
        <f t="shared" ca="1" si="26"/>
        <v>409.70000000000005</v>
      </c>
      <c r="AC34">
        <f t="shared" ca="1" si="26"/>
        <v>420.9</v>
      </c>
      <c r="AD34">
        <f t="shared" ca="1" si="26"/>
        <v>432.4</v>
      </c>
      <c r="AE34">
        <f t="shared" ca="1" si="26"/>
        <v>447.1</v>
      </c>
      <c r="AF34">
        <f t="shared" ca="1" si="26"/>
        <v>459.99999999999994</v>
      </c>
      <c r="AG34">
        <f t="shared" ca="1" si="26"/>
        <v>468</v>
      </c>
      <c r="AH34">
        <f t="shared" ca="1" si="26"/>
        <v>479.2</v>
      </c>
      <c r="AI34">
        <f t="shared" ca="1" si="26"/>
        <v>494.09999999999997</v>
      </c>
      <c r="AJ34">
        <f t="shared" ca="1" si="26"/>
        <v>516.79999999999995</v>
      </c>
      <c r="AK34">
        <f t="shared" ca="1" si="26"/>
        <v>531.1</v>
      </c>
      <c r="AL34">
        <f t="shared" ca="1" si="26"/>
        <v>549.5</v>
      </c>
      <c r="AM34">
        <f t="shared" ca="1" si="26"/>
        <v>567.70000000000005</v>
      </c>
      <c r="AN34">
        <f t="shared" ca="1" si="26"/>
        <v>582</v>
      </c>
      <c r="AO34">
        <f t="shared" ca="1" si="26"/>
        <v>603</v>
      </c>
      <c r="AP34">
        <f t="shared" ca="1" si="26"/>
        <v>620.29999999999995</v>
      </c>
      <c r="AQ34">
        <f t="shared" ca="1" si="26"/>
        <v>627</v>
      </c>
      <c r="AR34">
        <f t="shared" ca="1" si="26"/>
        <v>642.40000000000009</v>
      </c>
      <c r="AS34">
        <f t="shared" ca="1" si="26"/>
        <v>663.4</v>
      </c>
      <c r="AT34">
        <f t="shared" ca="1" si="26"/>
        <v>692.2</v>
      </c>
      <c r="AU34">
        <f t="shared" ca="1" si="26"/>
        <v>741.09999999999991</v>
      </c>
      <c r="AV34">
        <f t="shared" ca="1" si="26"/>
        <v>761.09999999999991</v>
      </c>
      <c r="AW34">
        <f t="shared" ca="1" si="26"/>
        <v>781.59999999999991</v>
      </c>
      <c r="AX34">
        <f t="shared" ca="1" si="26"/>
        <v>779</v>
      </c>
      <c r="AY34">
        <f t="shared" ca="1" si="26"/>
        <v>781.9</v>
      </c>
      <c r="AZ34">
        <f t="shared" ca="1" si="26"/>
        <v>792.40000000000009</v>
      </c>
      <c r="BA34">
        <f t="shared" ca="1" si="26"/>
        <v>789.10000000000014</v>
      </c>
      <c r="BB34">
        <f t="shared" ca="1" si="26"/>
        <v>794.69999999999993</v>
      </c>
      <c r="BC34">
        <f t="shared" ca="1" si="26"/>
        <v>800.59999999999991</v>
      </c>
      <c r="BD34">
        <f t="shared" ca="1" si="26"/>
        <v>822.2</v>
      </c>
      <c r="BE34">
        <f t="shared" ca="1" si="26"/>
        <v>818.39999999999986</v>
      </c>
      <c r="BF34">
        <f t="shared" ca="1" si="26"/>
        <v>842.2</v>
      </c>
      <c r="BG34">
        <f t="shared" ca="1" si="26"/>
        <v>871.1</v>
      </c>
      <c r="BH34">
        <f t="shared" ca="1" si="26"/>
        <v>892.7</v>
      </c>
      <c r="BI34">
        <f t="shared" ca="1" si="26"/>
        <v>915.90000000000009</v>
      </c>
      <c r="BJ34">
        <f t="shared" ca="1" si="26"/>
        <v>936.8</v>
      </c>
      <c r="BK34">
        <f t="shared" ca="1" si="26"/>
        <v>2993.8</v>
      </c>
      <c r="BL34">
        <f t="shared" ca="1" si="26"/>
        <v>2993.8</v>
      </c>
      <c r="BM34">
        <f t="shared" ca="1" si="26"/>
        <v>2993.8</v>
      </c>
      <c r="BN34">
        <f t="shared" ca="1" si="26"/>
        <v>2993.8</v>
      </c>
      <c r="BO34">
        <f t="shared" ref="BO34:DZ34" ca="1" si="27">SUM(BO14:BO16)</f>
        <v>2993.8</v>
      </c>
      <c r="BP34">
        <f t="shared" ca="1" si="27"/>
        <v>2993.8</v>
      </c>
      <c r="BQ34">
        <f t="shared" ca="1" si="27"/>
        <v>2993.8</v>
      </c>
      <c r="BR34">
        <f t="shared" ca="1" si="27"/>
        <v>2993.8</v>
      </c>
      <c r="BS34">
        <f t="shared" ca="1" si="27"/>
        <v>2993.8</v>
      </c>
      <c r="BT34">
        <f t="shared" ca="1" si="27"/>
        <v>2993.8</v>
      </c>
      <c r="BU34">
        <f t="shared" ca="1" si="27"/>
        <v>2993.8</v>
      </c>
      <c r="BV34">
        <f t="shared" ca="1" si="27"/>
        <v>2993.8</v>
      </c>
      <c r="BW34">
        <f t="shared" ca="1" si="27"/>
        <v>2993.8</v>
      </c>
      <c r="BX34">
        <f t="shared" ca="1" si="27"/>
        <v>2993.8</v>
      </c>
      <c r="BY34">
        <f t="shared" ca="1" si="27"/>
        <v>2993.8</v>
      </c>
      <c r="BZ34">
        <f t="shared" ca="1" si="27"/>
        <v>2993.8</v>
      </c>
      <c r="CA34">
        <f t="shared" ca="1" si="27"/>
        <v>2993.8</v>
      </c>
      <c r="CB34">
        <f t="shared" ca="1" si="27"/>
        <v>2993.8</v>
      </c>
      <c r="CC34">
        <f t="shared" ca="1" si="27"/>
        <v>2993.8</v>
      </c>
      <c r="CD34">
        <f t="shared" ca="1" si="27"/>
        <v>2993.8</v>
      </c>
      <c r="CE34">
        <f t="shared" ca="1" si="27"/>
        <v>2993.8</v>
      </c>
      <c r="CF34">
        <f t="shared" ca="1" si="27"/>
        <v>2993.8</v>
      </c>
      <c r="CG34">
        <f t="shared" ca="1" si="27"/>
        <v>2993.8</v>
      </c>
      <c r="CH34">
        <f t="shared" ca="1" si="27"/>
        <v>2993.8</v>
      </c>
      <c r="CI34">
        <f t="shared" ca="1" si="27"/>
        <v>2993.8</v>
      </c>
      <c r="CJ34">
        <f t="shared" ca="1" si="27"/>
        <v>2993.8</v>
      </c>
      <c r="CK34">
        <f t="shared" ca="1" si="27"/>
        <v>2993.8</v>
      </c>
      <c r="CL34">
        <f t="shared" ca="1" si="27"/>
        <v>2993.8</v>
      </c>
      <c r="CM34">
        <f t="shared" ca="1" si="27"/>
        <v>2993.8</v>
      </c>
      <c r="CN34">
        <f t="shared" ca="1" si="27"/>
        <v>2993.8</v>
      </c>
      <c r="CO34">
        <f t="shared" ca="1" si="27"/>
        <v>2993.8</v>
      </c>
      <c r="CP34">
        <f t="shared" ca="1" si="27"/>
        <v>2993.8</v>
      </c>
      <c r="CQ34">
        <f t="shared" ca="1" si="27"/>
        <v>2993.8</v>
      </c>
      <c r="CR34">
        <f t="shared" ca="1" si="27"/>
        <v>2993.8</v>
      </c>
      <c r="CS34">
        <f t="shared" ca="1" si="27"/>
        <v>2993.8</v>
      </c>
      <c r="CT34">
        <f t="shared" ca="1" si="27"/>
        <v>2993.8</v>
      </c>
      <c r="CU34">
        <f t="shared" ca="1" si="27"/>
        <v>2993.8</v>
      </c>
      <c r="CV34">
        <f t="shared" ca="1" si="27"/>
        <v>2993.8</v>
      </c>
      <c r="CW34">
        <f t="shared" ca="1" si="27"/>
        <v>2993.8</v>
      </c>
      <c r="CX34">
        <f t="shared" ca="1" si="27"/>
        <v>2993.8</v>
      </c>
      <c r="CY34">
        <f t="shared" ca="1" si="27"/>
        <v>2993.8</v>
      </c>
      <c r="CZ34">
        <f t="shared" ca="1" si="27"/>
        <v>2993.8</v>
      </c>
      <c r="DA34">
        <f t="shared" ca="1" si="27"/>
        <v>2993.8</v>
      </c>
      <c r="DB34">
        <f t="shared" ca="1" si="27"/>
        <v>2993.8</v>
      </c>
      <c r="DC34">
        <f t="shared" ca="1" si="27"/>
        <v>2993.8</v>
      </c>
      <c r="DD34">
        <f t="shared" ca="1" si="27"/>
        <v>2993.8</v>
      </c>
      <c r="DE34">
        <f t="shared" ca="1" si="27"/>
        <v>2993.8</v>
      </c>
      <c r="DF34">
        <f t="shared" ca="1" si="27"/>
        <v>2993.8</v>
      </c>
      <c r="DG34">
        <f t="shared" ca="1" si="27"/>
        <v>2993.8</v>
      </c>
      <c r="DH34">
        <f t="shared" ca="1" si="27"/>
        <v>2993.8</v>
      </c>
      <c r="DI34">
        <f t="shared" ca="1" si="27"/>
        <v>2993.8</v>
      </c>
      <c r="DJ34">
        <f t="shared" ca="1" si="27"/>
        <v>2993.8</v>
      </c>
      <c r="DK34">
        <f t="shared" ca="1" si="27"/>
        <v>2993.8</v>
      </c>
      <c r="DL34">
        <f t="shared" ca="1" si="27"/>
        <v>2993.8</v>
      </c>
      <c r="DM34">
        <f t="shared" ca="1" si="27"/>
        <v>2993.8</v>
      </c>
      <c r="DN34">
        <f t="shared" ca="1" si="27"/>
        <v>2993.8</v>
      </c>
      <c r="DO34">
        <f t="shared" ca="1" si="27"/>
        <v>2993.8000000000006</v>
      </c>
      <c r="DP34">
        <f t="shared" ca="1" si="27"/>
        <v>2993.8</v>
      </c>
      <c r="DQ34">
        <f t="shared" ca="1" si="27"/>
        <v>2993.7999999999997</v>
      </c>
      <c r="DR34">
        <f t="shared" ca="1" si="27"/>
        <v>2993.8</v>
      </c>
      <c r="DS34">
        <f t="shared" ca="1" si="27"/>
        <v>2993.800000000002</v>
      </c>
      <c r="DT34">
        <f t="shared" ca="1" si="27"/>
        <v>2993.7999999999993</v>
      </c>
      <c r="DU34">
        <f t="shared" ca="1" si="27"/>
        <v>2993.7999999999975</v>
      </c>
      <c r="DV34">
        <f t="shared" ca="1" si="27"/>
        <v>2993.8000000000029</v>
      </c>
      <c r="DW34">
        <f t="shared" ca="1" si="27"/>
        <v>2993.8000000000056</v>
      </c>
      <c r="DX34">
        <f t="shared" ca="1" si="27"/>
        <v>2993.7999999999906</v>
      </c>
      <c r="DY34">
        <f t="shared" ca="1" si="27"/>
        <v>2993.7999999999897</v>
      </c>
      <c r="DZ34">
        <f t="shared" ca="1" si="27"/>
        <v>2993.8000000000266</v>
      </c>
      <c r="EA34">
        <f t="shared" ref="EA34:GK34" ca="1" si="28">SUM(EA14:EA16)</f>
        <v>2993.8000000000147</v>
      </c>
      <c r="EB34">
        <f t="shared" ca="1" si="28"/>
        <v>2993.7999999999333</v>
      </c>
      <c r="EC34">
        <f t="shared" ca="1" si="28"/>
        <v>2993.7999999999843</v>
      </c>
      <c r="ED34">
        <f t="shared" ca="1" si="28"/>
        <v>2993.8000000001721</v>
      </c>
      <c r="EE34">
        <f t="shared" ca="1" si="28"/>
        <v>2993.7999999999693</v>
      </c>
      <c r="EF34">
        <f t="shared" ca="1" si="28"/>
        <v>2993.7999999996086</v>
      </c>
      <c r="EG34">
        <f t="shared" ca="1" si="28"/>
        <v>2993.8000000001884</v>
      </c>
      <c r="EH34">
        <f t="shared" ca="1" si="28"/>
        <v>2993.8000000009229</v>
      </c>
      <c r="EI34">
        <f t="shared" ca="1" si="28"/>
        <v>2993.7999999991566</v>
      </c>
      <c r="EJ34">
        <f t="shared" ca="1" si="28"/>
        <v>2993.7999999981657</v>
      </c>
      <c r="EK34">
        <f t="shared" ca="1" si="28"/>
        <v>2993.8000000025077</v>
      </c>
      <c r="EL34">
        <f t="shared" ca="1" si="28"/>
        <v>2993.8000000038633</v>
      </c>
      <c r="EM34">
        <f t="shared" ca="1" si="28"/>
        <v>2993.7999999920899</v>
      </c>
      <c r="EN34">
        <f t="shared" ca="1" si="28"/>
        <v>2993.7999999942044</v>
      </c>
      <c r="EO34">
        <f t="shared" ca="1" si="28"/>
        <v>2993.8000000198749</v>
      </c>
      <c r="EP34">
        <f t="shared" ca="1" si="28"/>
        <v>2993.8000000092825</v>
      </c>
      <c r="EQ34">
        <f t="shared" ca="1" si="28"/>
        <v>2993.7999999449989</v>
      </c>
      <c r="ER34">
        <f t="shared" ca="1" si="28"/>
        <v>2993.8000000026614</v>
      </c>
      <c r="ES34">
        <f t="shared" ca="1" si="28"/>
        <v>2993.800000122555</v>
      </c>
      <c r="ET34">
        <f t="shared" ca="1" si="28"/>
        <v>2993.7999999669137</v>
      </c>
      <c r="EU34">
        <f t="shared" ca="1" si="28"/>
        <v>2993.7999996878648</v>
      </c>
      <c r="EV34">
        <f t="shared" ca="1" si="28"/>
        <v>2993.800000233311</v>
      </c>
      <c r="EW34">
        <f t="shared" ca="1" si="28"/>
        <v>2993.8000006021302</v>
      </c>
      <c r="EX34">
        <f t="shared" ca="1" si="28"/>
        <v>2993.7999993443477</v>
      </c>
      <c r="EY34">
        <f t="shared" ca="1" si="28"/>
        <v>2993.7999985716706</v>
      </c>
      <c r="EZ34">
        <f t="shared" ca="1" si="28"/>
        <v>2993.8000024150956</v>
      </c>
      <c r="FA34">
        <f t="shared" ca="1" si="28"/>
        <v>2993.8000020774089</v>
      </c>
      <c r="FB34">
        <f t="shared" ca="1" si="28"/>
        <v>2993.7999943132158</v>
      </c>
      <c r="FC34">
        <f t="shared" ca="1" si="28"/>
        <v>2993.799995480962</v>
      </c>
      <c r="FD34">
        <f t="shared" ca="1" si="28"/>
        <v>2993.8000177887961</v>
      </c>
      <c r="FE34">
        <f t="shared" ca="1" si="28"/>
        <v>2993.8000007266628</v>
      </c>
      <c r="FF34">
        <f t="shared" ca="1" si="28"/>
        <v>2993.7999632564415</v>
      </c>
      <c r="FG34">
        <f t="shared" ca="1" si="28"/>
        <v>2993.8000001519467</v>
      </c>
      <c r="FH34">
        <f t="shared" ca="1" si="28"/>
        <v>2993.8001070201326</v>
      </c>
      <c r="FI34">
        <f t="shared" ca="1" si="28"/>
        <v>2993.7999324781294</v>
      </c>
      <c r="FJ34">
        <f t="shared" ca="1" si="28"/>
        <v>2993.7998133755586</v>
      </c>
      <c r="FK34">
        <f t="shared" ca="1" si="28"/>
        <v>2993.8001477339667</v>
      </c>
      <c r="FL34">
        <f t="shared" ca="1" si="28"/>
        <v>2993.8005344928742</v>
      </c>
      <c r="FM34">
        <f t="shared" ca="1" si="28"/>
        <v>2993.7992343101178</v>
      </c>
      <c r="FN34">
        <f t="shared" ca="1" si="28"/>
        <v>2993.799336965275</v>
      </c>
      <c r="FO34">
        <f t="shared" ca="1" si="28"/>
        <v>2993.8014851675998</v>
      </c>
      <c r="FP34">
        <f t="shared" ca="1" si="28"/>
        <v>2993.8020815285054</v>
      </c>
      <c r="FQ34">
        <f t="shared" ca="1" si="28"/>
        <v>2993.7940335790918</v>
      </c>
      <c r="FR34">
        <f t="shared" ca="1" si="28"/>
        <v>2993.7997475859011</v>
      </c>
      <c r="FS34">
        <f t="shared" ca="1" si="28"/>
        <v>2993.8100779769011</v>
      </c>
      <c r="FT34">
        <f t="shared" ca="1" si="28"/>
        <v>2993.8044669721276</v>
      </c>
      <c r="FU34">
        <f t="shared" ca="1" si="28"/>
        <v>2993.7618417814374</v>
      </c>
      <c r="FV34">
        <f t="shared" ca="1" si="28"/>
        <v>2993.8226036131382</v>
      </c>
      <c r="FW34">
        <f t="shared" ca="1" si="28"/>
        <v>2993.8513995409012</v>
      </c>
      <c r="FX34">
        <f t="shared" ca="1" si="28"/>
        <v>2993.7820229530334</v>
      </c>
      <c r="FY34">
        <f t="shared" ca="1" si="28"/>
        <v>2993.5913410186768</v>
      </c>
      <c r="FZ34">
        <f t="shared" ca="1" si="28"/>
        <v>2994.0656509399414</v>
      </c>
      <c r="GA34">
        <f t="shared" ca="1" si="28"/>
        <v>2993.9665832519531</v>
      </c>
      <c r="GB34">
        <f t="shared" ca="1" si="28"/>
        <v>2993.5045166015625</v>
      </c>
      <c r="GC34">
        <f t="shared" ca="1" si="28"/>
        <v>2992.82861328125</v>
      </c>
      <c r="GD34">
        <f t="shared" ca="1" si="28"/>
        <v>2995.962890625</v>
      </c>
      <c r="GE34">
        <f t="shared" ca="1" si="28"/>
        <v>2993.5703125</v>
      </c>
      <c r="GF34">
        <f t="shared" ca="1" si="28"/>
        <v>2991.65625</v>
      </c>
      <c r="GG34">
        <f t="shared" ca="1" si="28"/>
        <v>2990.125</v>
      </c>
      <c r="GH34">
        <f t="shared" ca="1" si="28"/>
        <v>3008.5</v>
      </c>
      <c r="GI34">
        <f t="shared" ca="1" si="28"/>
        <v>2984</v>
      </c>
      <c r="GJ34">
        <f t="shared" ca="1" si="28"/>
        <v>2984</v>
      </c>
      <c r="GK34">
        <f t="shared" ca="1" si="28"/>
        <v>2984</v>
      </c>
      <c r="GL34">
        <f ca="1">SUM(GL14:GL16)</f>
        <v>3082</v>
      </c>
      <c r="GM34">
        <f ca="1">SUM(GM14:GM16)</f>
        <v>3082</v>
      </c>
      <c r="GN34">
        <f t="shared" ref="GN34:GV34" ca="1" si="29">SUM(GN14:GN16)</f>
        <v>3082</v>
      </c>
      <c r="GO34">
        <f t="shared" ca="1" si="29"/>
        <v>3082</v>
      </c>
      <c r="GP34">
        <f t="shared" ca="1" si="29"/>
        <v>3205</v>
      </c>
      <c r="GQ34">
        <f t="shared" ca="1" si="29"/>
        <v>3205</v>
      </c>
      <c r="GR34">
        <f t="shared" ca="1" si="29"/>
        <v>3205</v>
      </c>
      <c r="GS34">
        <f t="shared" ca="1" si="29"/>
        <v>3205</v>
      </c>
      <c r="GT34">
        <f t="shared" ca="1" si="29"/>
        <v>3376</v>
      </c>
      <c r="GU34">
        <f t="shared" ca="1" si="29"/>
        <v>3376</v>
      </c>
      <c r="GV34">
        <f t="shared" ca="1" si="29"/>
        <v>3376</v>
      </c>
      <c r="GW34" s="81">
        <f t="shared" ref="GW34:GY34" ca="1" si="30">SUM(GW14:GW16)</f>
        <v>3376</v>
      </c>
      <c r="GX34" s="81">
        <f t="shared" ca="1" si="30"/>
        <v>3508</v>
      </c>
      <c r="GY34" s="81">
        <f t="shared" ca="1" si="30"/>
        <v>3508</v>
      </c>
      <c r="GZ34" s="81">
        <f t="shared" ref="GZ34:ID34" ca="1" si="31">SUM(GZ14:GZ16)</f>
        <v>3508</v>
      </c>
      <c r="HA34" s="81">
        <f t="shared" ca="1" si="31"/>
        <v>3508</v>
      </c>
      <c r="HB34" s="81">
        <f t="shared" ca="1" si="31"/>
        <v>3671</v>
      </c>
      <c r="HC34" s="81">
        <f t="shared" ca="1" si="31"/>
        <v>3671</v>
      </c>
      <c r="HD34" s="81">
        <f t="shared" ca="1" si="31"/>
        <v>3671</v>
      </c>
      <c r="HE34" s="81">
        <f t="shared" ca="1" si="31"/>
        <v>3671</v>
      </c>
      <c r="HF34" s="81">
        <f t="shared" ca="1" si="31"/>
        <v>3850</v>
      </c>
      <c r="HG34" s="81">
        <f t="shared" ca="1" si="31"/>
        <v>3850</v>
      </c>
      <c r="HH34" s="81">
        <f t="shared" ca="1" si="31"/>
        <v>3850</v>
      </c>
      <c r="HI34" s="81">
        <f t="shared" ca="1" si="31"/>
        <v>3850</v>
      </c>
      <c r="HJ34" s="81">
        <f t="shared" ca="1" si="31"/>
        <v>4032</v>
      </c>
      <c r="HK34" s="81">
        <f t="shared" ca="1" si="31"/>
        <v>4032</v>
      </c>
      <c r="HL34" s="81">
        <f t="shared" ca="1" si="31"/>
        <v>4032</v>
      </c>
      <c r="HM34" s="81">
        <f t="shared" ca="1" si="31"/>
        <v>4032</v>
      </c>
      <c r="HN34" s="81">
        <f t="shared" ca="1" si="31"/>
        <v>4226</v>
      </c>
      <c r="HO34" s="81">
        <f t="shared" ca="1" si="31"/>
        <v>4226</v>
      </c>
      <c r="HP34" s="81">
        <f t="shared" ca="1" si="31"/>
        <v>4226</v>
      </c>
      <c r="HQ34" s="81">
        <f t="shared" ca="1" si="31"/>
        <v>4226</v>
      </c>
      <c r="HR34" s="81">
        <f t="shared" ca="1" si="31"/>
        <v>4559</v>
      </c>
      <c r="HS34" s="81">
        <f t="shared" ca="1" si="31"/>
        <v>4559</v>
      </c>
      <c r="HT34" s="81">
        <f t="shared" ca="1" si="31"/>
        <v>4559</v>
      </c>
      <c r="HU34" s="81">
        <f t="shared" ca="1" si="31"/>
        <v>4559</v>
      </c>
      <c r="HV34" s="81">
        <f t="shared" ca="1" si="31"/>
        <v>4869</v>
      </c>
      <c r="HW34" s="81">
        <f t="shared" ca="1" si="31"/>
        <v>4869</v>
      </c>
      <c r="HX34" s="81">
        <f t="shared" ca="1" si="31"/>
        <v>4869</v>
      </c>
      <c r="HY34" s="81">
        <f t="shared" ca="1" si="31"/>
        <v>4869</v>
      </c>
      <c r="HZ34" s="81">
        <f t="shared" ca="1" si="31"/>
        <v>5071</v>
      </c>
      <c r="IA34" s="81">
        <f t="shared" ca="1" si="31"/>
        <v>5071</v>
      </c>
      <c r="IB34" s="81">
        <f t="shared" ca="1" si="31"/>
        <v>5071</v>
      </c>
      <c r="IC34" s="81">
        <f t="shared" ca="1" si="31"/>
        <v>5071</v>
      </c>
      <c r="ID34" s="81" t="e">
        <f t="shared" ca="1" si="31"/>
        <v>#N/A</v>
      </c>
    </row>
    <row r="35" spans="1:238">
      <c r="A35" s="7" t="s">
        <v>330</v>
      </c>
      <c r="B35" t="s">
        <v>228</v>
      </c>
      <c r="C35">
        <f t="shared" ref="C35:BN35" ca="1" si="32">C17-C18</f>
        <v>27.700000000000003</v>
      </c>
      <c r="D35">
        <f t="shared" ca="1" si="32"/>
        <v>27.7</v>
      </c>
      <c r="E35">
        <f t="shared" ca="1" si="32"/>
        <v>28.5</v>
      </c>
      <c r="F35">
        <f t="shared" ca="1" si="32"/>
        <v>27.2</v>
      </c>
      <c r="G35">
        <f t="shared" ca="1" si="32"/>
        <v>31</v>
      </c>
      <c r="H35">
        <f t="shared" ca="1" si="32"/>
        <v>31.999999999999996</v>
      </c>
      <c r="I35">
        <f t="shared" ca="1" si="32"/>
        <v>31.200000000000003</v>
      </c>
      <c r="J35">
        <f t="shared" ca="1" si="32"/>
        <v>31.6</v>
      </c>
      <c r="K35">
        <f t="shared" ca="1" si="32"/>
        <v>33.9</v>
      </c>
      <c r="L35">
        <f t="shared" ca="1" si="32"/>
        <v>34.299999999999997</v>
      </c>
      <c r="M35">
        <f t="shared" ca="1" si="32"/>
        <v>35.599999999999994</v>
      </c>
      <c r="N35">
        <f t="shared" ca="1" si="32"/>
        <v>39.800000000000004</v>
      </c>
      <c r="O35">
        <f t="shared" ca="1" si="32"/>
        <v>42.3</v>
      </c>
      <c r="P35">
        <f t="shared" ca="1" si="32"/>
        <v>41.8</v>
      </c>
      <c r="Q35">
        <f t="shared" ca="1" si="32"/>
        <v>39.4</v>
      </c>
      <c r="R35">
        <f t="shared" ca="1" si="32"/>
        <v>41.6</v>
      </c>
      <c r="S35">
        <f t="shared" ca="1" si="32"/>
        <v>39.5</v>
      </c>
      <c r="T35">
        <f t="shared" ca="1" si="32"/>
        <v>41.2</v>
      </c>
      <c r="U35">
        <f t="shared" ca="1" si="32"/>
        <v>45.7</v>
      </c>
      <c r="V35">
        <f t="shared" ca="1" si="32"/>
        <v>40.400000000000006</v>
      </c>
      <c r="W35">
        <f t="shared" ca="1" si="32"/>
        <v>32.799999999999997</v>
      </c>
      <c r="X35">
        <f t="shared" ca="1" si="32"/>
        <v>36</v>
      </c>
      <c r="Y35">
        <f t="shared" ca="1" si="32"/>
        <v>46.8</v>
      </c>
      <c r="Z35">
        <f t="shared" ca="1" si="32"/>
        <v>47.8</v>
      </c>
      <c r="AA35">
        <f t="shared" ca="1" si="32"/>
        <v>55</v>
      </c>
      <c r="AB35">
        <f t="shared" ca="1" si="32"/>
        <v>53.6</v>
      </c>
      <c r="AC35">
        <f t="shared" ca="1" si="32"/>
        <v>53.1</v>
      </c>
      <c r="AD35">
        <f t="shared" ca="1" si="32"/>
        <v>52.5</v>
      </c>
      <c r="AE35">
        <f t="shared" ca="1" si="32"/>
        <v>57</v>
      </c>
      <c r="AF35">
        <f t="shared" ca="1" si="32"/>
        <v>62.400000000000006</v>
      </c>
      <c r="AG35">
        <f t="shared" ca="1" si="32"/>
        <v>64.899999999999991</v>
      </c>
      <c r="AH35">
        <f t="shared" ca="1" si="32"/>
        <v>65.8</v>
      </c>
      <c r="AI35">
        <f t="shared" ca="1" si="32"/>
        <v>59.900000000000006</v>
      </c>
      <c r="AJ35">
        <f t="shared" ca="1" si="32"/>
        <v>73.400000000000006</v>
      </c>
      <c r="AK35">
        <f t="shared" ca="1" si="32"/>
        <v>73</v>
      </c>
      <c r="AL35">
        <f t="shared" ca="1" si="32"/>
        <v>77.099999999999994</v>
      </c>
      <c r="AM35">
        <f t="shared" ca="1" si="32"/>
        <v>73.7</v>
      </c>
      <c r="AN35">
        <f t="shared" ca="1" si="32"/>
        <v>73.3</v>
      </c>
      <c r="AO35">
        <f t="shared" ca="1" si="32"/>
        <v>71.5</v>
      </c>
      <c r="AP35">
        <f t="shared" ca="1" si="32"/>
        <v>67.300000000000011</v>
      </c>
      <c r="AQ35">
        <f t="shared" ca="1" si="32"/>
        <v>73.800000000000011</v>
      </c>
      <c r="AR35">
        <f t="shared" ca="1" si="32"/>
        <v>52.600000000000009</v>
      </c>
      <c r="AS35">
        <f t="shared" ca="1" si="32"/>
        <v>61.099999999999994</v>
      </c>
      <c r="AT35">
        <f t="shared" ca="1" si="32"/>
        <v>67.599999999999994</v>
      </c>
      <c r="AU35">
        <f t="shared" ca="1" si="32"/>
        <v>65.099999999999994</v>
      </c>
      <c r="AV35">
        <f t="shared" ca="1" si="32"/>
        <v>55.499999999999993</v>
      </c>
      <c r="AW35">
        <f t="shared" ca="1" si="32"/>
        <v>57.099999999999994</v>
      </c>
      <c r="AX35">
        <f t="shared" ca="1" si="32"/>
        <v>47.4</v>
      </c>
      <c r="AY35">
        <f t="shared" ca="1" si="32"/>
        <v>35.5</v>
      </c>
      <c r="AZ35">
        <f t="shared" ca="1" si="32"/>
        <v>37</v>
      </c>
      <c r="BA35">
        <f t="shared" ca="1" si="32"/>
        <v>37.800000000000004</v>
      </c>
      <c r="BB35">
        <f t="shared" ca="1" si="32"/>
        <v>34</v>
      </c>
      <c r="BC35">
        <f t="shared" ca="1" si="32"/>
        <v>36.300000000000004</v>
      </c>
      <c r="BD35">
        <f t="shared" ca="1" si="32"/>
        <v>51.4</v>
      </c>
      <c r="BE35">
        <f t="shared" ca="1" si="32"/>
        <v>59.7</v>
      </c>
      <c r="BF35">
        <f t="shared" ca="1" si="32"/>
        <v>61.3</v>
      </c>
      <c r="BG35">
        <f t="shared" ca="1" si="32"/>
        <v>73</v>
      </c>
      <c r="BH35">
        <f t="shared" ca="1" si="32"/>
        <v>71.399999999999991</v>
      </c>
      <c r="BI35">
        <f t="shared" ca="1" si="32"/>
        <v>58.400000000000006</v>
      </c>
      <c r="BJ35">
        <f t="shared" ca="1" si="32"/>
        <v>58.899999999999991</v>
      </c>
      <c r="BK35">
        <f t="shared" ca="1" si="32"/>
        <v>377.49999999999994</v>
      </c>
      <c r="BL35">
        <f t="shared" ca="1" si="32"/>
        <v>377.49999999999994</v>
      </c>
      <c r="BM35">
        <f t="shared" ca="1" si="32"/>
        <v>378.19999999999993</v>
      </c>
      <c r="BN35">
        <f t="shared" ca="1" si="32"/>
        <v>378.39999999999992</v>
      </c>
      <c r="BO35">
        <f t="shared" ref="BO35:DZ35" ca="1" si="33">BO17-BO18</f>
        <v>376.99999999999994</v>
      </c>
      <c r="BP35">
        <f t="shared" ca="1" si="33"/>
        <v>377.79999999999995</v>
      </c>
      <c r="BQ35">
        <f t="shared" ca="1" si="33"/>
        <v>378.39999999999992</v>
      </c>
      <c r="BR35">
        <f t="shared" ca="1" si="33"/>
        <v>378.49999999999994</v>
      </c>
      <c r="BS35">
        <f t="shared" ca="1" si="33"/>
        <v>378.49999999999994</v>
      </c>
      <c r="BT35">
        <f t="shared" ca="1" si="33"/>
        <v>377.99999999999994</v>
      </c>
      <c r="BU35">
        <f t="shared" ca="1" si="33"/>
        <v>377.69999999999993</v>
      </c>
      <c r="BV35">
        <f t="shared" ca="1" si="33"/>
        <v>377.59999999999991</v>
      </c>
      <c r="BW35">
        <f t="shared" ca="1" si="33"/>
        <v>378.99999999999994</v>
      </c>
      <c r="BX35">
        <f t="shared" ca="1" si="33"/>
        <v>379.09999999999991</v>
      </c>
      <c r="BY35">
        <f t="shared" ca="1" si="33"/>
        <v>378.19999999999993</v>
      </c>
      <c r="BZ35">
        <f t="shared" ca="1" si="33"/>
        <v>377.09999999999991</v>
      </c>
      <c r="CA35">
        <f t="shared" ca="1" si="33"/>
        <v>374.49999999999994</v>
      </c>
      <c r="CB35">
        <f t="shared" ca="1" si="33"/>
        <v>373.59999999999991</v>
      </c>
      <c r="CC35">
        <f t="shared" ca="1" si="33"/>
        <v>374.19999999999993</v>
      </c>
      <c r="CD35">
        <f t="shared" ca="1" si="33"/>
        <v>373.89999999999992</v>
      </c>
      <c r="CE35">
        <f t="shared" ca="1" si="33"/>
        <v>373.09999999999991</v>
      </c>
      <c r="CF35">
        <f t="shared" ca="1" si="33"/>
        <v>372.49999999999994</v>
      </c>
      <c r="CG35">
        <f t="shared" ca="1" si="33"/>
        <v>370.99999999999994</v>
      </c>
      <c r="CH35">
        <f t="shared" ca="1" si="33"/>
        <v>371.69999999999993</v>
      </c>
      <c r="CI35">
        <f t="shared" ca="1" si="33"/>
        <v>374.19999999999993</v>
      </c>
      <c r="CJ35">
        <f t="shared" ca="1" si="33"/>
        <v>374.89999999999992</v>
      </c>
      <c r="CK35">
        <f t="shared" ca="1" si="33"/>
        <v>375.19999999999993</v>
      </c>
      <c r="CL35">
        <f t="shared" ca="1" si="33"/>
        <v>375.39999999999992</v>
      </c>
      <c r="CM35">
        <f t="shared" ca="1" si="33"/>
        <v>377.89999999999992</v>
      </c>
      <c r="CN35">
        <f t="shared" ca="1" si="33"/>
        <v>378.29999999999995</v>
      </c>
      <c r="CO35">
        <f t="shared" ca="1" si="33"/>
        <v>379.49999999999994</v>
      </c>
      <c r="CP35">
        <f t="shared" ca="1" si="33"/>
        <v>379.99999999999994</v>
      </c>
      <c r="CQ35">
        <f t="shared" ca="1" si="33"/>
        <v>379.29999999999995</v>
      </c>
      <c r="CR35">
        <f t="shared" ca="1" si="33"/>
        <v>379.69999999999993</v>
      </c>
      <c r="CS35">
        <f t="shared" ca="1" si="33"/>
        <v>379.99999999999994</v>
      </c>
      <c r="CT35">
        <f t="shared" ca="1" si="33"/>
        <v>379.89999999999992</v>
      </c>
      <c r="CU35">
        <f t="shared" ca="1" si="33"/>
        <v>377.09999999999991</v>
      </c>
      <c r="CV35">
        <f t="shared" ca="1" si="33"/>
        <v>376.19999999999993</v>
      </c>
      <c r="CW35">
        <f t="shared" ca="1" si="33"/>
        <v>374.79999999999995</v>
      </c>
      <c r="CX35">
        <f t="shared" ca="1" si="33"/>
        <v>372.79999999999995</v>
      </c>
      <c r="CY35">
        <f t="shared" ca="1" si="33"/>
        <v>372.89999999999992</v>
      </c>
      <c r="CZ35">
        <f t="shared" ca="1" si="33"/>
        <v>371.89999999999992</v>
      </c>
      <c r="DA35">
        <f t="shared" ca="1" si="33"/>
        <v>372.09999999999991</v>
      </c>
      <c r="DB35">
        <f t="shared" ca="1" si="33"/>
        <v>372.39999999999992</v>
      </c>
      <c r="DC35">
        <f t="shared" ca="1" si="33"/>
        <v>375.79999999999995</v>
      </c>
      <c r="DD35">
        <f t="shared" ca="1" si="33"/>
        <v>375.69999999999993</v>
      </c>
      <c r="DE35">
        <f t="shared" ca="1" si="33"/>
        <v>375.59999999999991</v>
      </c>
      <c r="DF35">
        <f t="shared" ca="1" si="33"/>
        <v>375.39999999999992</v>
      </c>
      <c r="DG35">
        <f t="shared" ca="1" si="33"/>
        <v>375.69999999999993</v>
      </c>
      <c r="DH35">
        <f t="shared" ca="1" si="33"/>
        <v>375.19999999999987</v>
      </c>
      <c r="DI35">
        <f t="shared" ca="1" si="33"/>
        <v>374.79999999999995</v>
      </c>
      <c r="DJ35">
        <f t="shared" ca="1" si="33"/>
        <v>374.39999999999992</v>
      </c>
      <c r="DK35">
        <f t="shared" ca="1" si="33"/>
        <v>369.2999999999999</v>
      </c>
      <c r="DL35">
        <f t="shared" ca="1" si="33"/>
        <v>369.0999999999998</v>
      </c>
      <c r="DM35">
        <f t="shared" ca="1" si="33"/>
        <v>368.9</v>
      </c>
      <c r="DN35">
        <f t="shared" ca="1" si="33"/>
        <v>369.09999999999991</v>
      </c>
      <c r="DO35">
        <f t="shared" ca="1" si="33"/>
        <v>371.69999999999965</v>
      </c>
      <c r="DP35">
        <f t="shared" ca="1" si="33"/>
        <v>371.09999999999991</v>
      </c>
      <c r="DQ35">
        <f t="shared" ca="1" si="33"/>
        <v>370.40000000000049</v>
      </c>
      <c r="DR35">
        <f t="shared" ca="1" si="33"/>
        <v>367.99999999999972</v>
      </c>
      <c r="DS35">
        <f t="shared" ca="1" si="33"/>
        <v>370.99999999999852</v>
      </c>
      <c r="DT35">
        <f t="shared" ca="1" si="33"/>
        <v>370.70000000000084</v>
      </c>
      <c r="DU35">
        <f t="shared" ca="1" si="33"/>
        <v>370.10000000000304</v>
      </c>
      <c r="DV35">
        <f t="shared" ca="1" si="33"/>
        <v>369.59999999999638</v>
      </c>
      <c r="DW35">
        <f t="shared" ca="1" si="33"/>
        <v>365.89999999999372</v>
      </c>
      <c r="DX35">
        <f t="shared" ca="1" si="33"/>
        <v>367.70000000001033</v>
      </c>
      <c r="DY35">
        <f t="shared" ca="1" si="33"/>
        <v>369.30000000001189</v>
      </c>
      <c r="DZ35">
        <f t="shared" ca="1" si="33"/>
        <v>371.49999999996982</v>
      </c>
      <c r="EA35">
        <f t="shared" ref="EA35:GK35" ca="1" si="34">EA17-EA18</f>
        <v>370.39999999998298</v>
      </c>
      <c r="EB35">
        <f t="shared" ca="1" si="34"/>
        <v>370.40000000007672</v>
      </c>
      <c r="EC35">
        <f t="shared" ca="1" si="34"/>
        <v>371.400000000018</v>
      </c>
      <c r="ED35">
        <f t="shared" ca="1" si="34"/>
        <v>372.59999999980153</v>
      </c>
      <c r="EE35">
        <f t="shared" ca="1" si="34"/>
        <v>371.90000000003579</v>
      </c>
      <c r="EF35">
        <f t="shared" ca="1" si="34"/>
        <v>372.9000000004516</v>
      </c>
      <c r="EG35">
        <f t="shared" ca="1" si="34"/>
        <v>374.29999999978304</v>
      </c>
      <c r="EH35">
        <f t="shared" ca="1" si="34"/>
        <v>375.59999999893569</v>
      </c>
      <c r="EI35">
        <f t="shared" ca="1" si="34"/>
        <v>378.50000000097282</v>
      </c>
      <c r="EJ35">
        <f t="shared" ca="1" si="34"/>
        <v>378.50000000211486</v>
      </c>
      <c r="EK35">
        <f t="shared" ca="1" si="34"/>
        <v>377.59999999710868</v>
      </c>
      <c r="EL35">
        <f t="shared" ca="1" si="34"/>
        <v>375.89999999554641</v>
      </c>
      <c r="EM35">
        <f t="shared" ca="1" si="34"/>
        <v>377.20000000912114</v>
      </c>
      <c r="EN35">
        <f t="shared" ca="1" si="34"/>
        <v>375.10000000668327</v>
      </c>
      <c r="EO35">
        <f t="shared" ca="1" si="34"/>
        <v>374.09999997708394</v>
      </c>
      <c r="EP35">
        <f t="shared" ca="1" si="34"/>
        <v>370.59999998929732</v>
      </c>
      <c r="EQ35">
        <f t="shared" ca="1" si="34"/>
        <v>369.10000006342011</v>
      </c>
      <c r="ER35">
        <f t="shared" ca="1" si="34"/>
        <v>366.79999999693183</v>
      </c>
      <c r="ES35">
        <f t="shared" ca="1" si="34"/>
        <v>364.99999985868675</v>
      </c>
      <c r="ET35">
        <f t="shared" ca="1" si="34"/>
        <v>365.7000000381509</v>
      </c>
      <c r="EU35">
        <f t="shared" ca="1" si="34"/>
        <v>357.30000035991111</v>
      </c>
      <c r="EV35">
        <f t="shared" ca="1" si="34"/>
        <v>359.49999973097835</v>
      </c>
      <c r="EW35">
        <f t="shared" ca="1" si="34"/>
        <v>361.19999930570668</v>
      </c>
      <c r="EX35">
        <f t="shared" ca="1" si="34"/>
        <v>366.40000075600756</v>
      </c>
      <c r="EY35">
        <f t="shared" ca="1" si="34"/>
        <v>360.50000164695166</v>
      </c>
      <c r="EZ35">
        <f t="shared" ca="1" si="34"/>
        <v>358.99999721524722</v>
      </c>
      <c r="FA35">
        <f t="shared" ca="1" si="34"/>
        <v>375.09999760462051</v>
      </c>
      <c r="FB35">
        <f t="shared" ca="1" si="34"/>
        <v>361.40000655721087</v>
      </c>
      <c r="FC35">
        <f t="shared" ca="1" si="34"/>
        <v>374.10000521072794</v>
      </c>
      <c r="FD35">
        <f t="shared" ca="1" si="34"/>
        <v>360.09997948842943</v>
      </c>
      <c r="FE35">
        <f t="shared" ca="1" si="34"/>
        <v>338.19999916211373</v>
      </c>
      <c r="FF35">
        <f t="shared" ca="1" si="34"/>
        <v>320.60004236757243</v>
      </c>
      <c r="FG35">
        <f t="shared" ca="1" si="34"/>
        <v>323.59999982479633</v>
      </c>
      <c r="FH35">
        <f t="shared" ca="1" si="34"/>
        <v>325.49987659923539</v>
      </c>
      <c r="FI35">
        <f t="shared" ca="1" si="34"/>
        <v>310.00007785685091</v>
      </c>
      <c r="FJ35">
        <f t="shared" ca="1" si="34"/>
        <v>306.60021518940721</v>
      </c>
      <c r="FK35">
        <f t="shared" ca="1" si="34"/>
        <v>305.69982965369149</v>
      </c>
      <c r="FL35">
        <f t="shared" ca="1" si="34"/>
        <v>316.4993836969918</v>
      </c>
      <c r="FM35">
        <f t="shared" ca="1" si="34"/>
        <v>327.20088288731307</v>
      </c>
      <c r="FN35">
        <f t="shared" ca="1" si="34"/>
        <v>331.70076451963246</v>
      </c>
      <c r="FO35">
        <f t="shared" ca="1" si="34"/>
        <v>296.09828751082875</v>
      </c>
      <c r="FP35">
        <f t="shared" ca="1" si="34"/>
        <v>305.39759987019278</v>
      </c>
      <c r="FQ35">
        <f t="shared" ca="1" si="34"/>
        <v>310.70687964859826</v>
      </c>
      <c r="FR35">
        <f t="shared" ca="1" si="34"/>
        <v>316.90029104890999</v>
      </c>
      <c r="FS35">
        <f t="shared" ca="1" si="34"/>
        <v>328.08837947561403</v>
      </c>
      <c r="FT35">
        <f t="shared" ca="1" si="34"/>
        <v>319.39484930764883</v>
      </c>
      <c r="FU35">
        <f t="shared" ca="1" si="34"/>
        <v>311.44399876222013</v>
      </c>
      <c r="FV35">
        <f t="shared" ca="1" si="34"/>
        <v>305.273936650157</v>
      </c>
      <c r="FW35">
        <f t="shared" ca="1" si="34"/>
        <v>293.84073318243026</v>
      </c>
      <c r="FX35">
        <f t="shared" ca="1" si="34"/>
        <v>293.82072863578799</v>
      </c>
      <c r="FY35">
        <f t="shared" ca="1" si="34"/>
        <v>303.34059658050535</v>
      </c>
      <c r="FZ35">
        <f t="shared" ca="1" si="34"/>
        <v>303.99368820190432</v>
      </c>
      <c r="GA35">
        <f t="shared" ca="1" si="34"/>
        <v>309.10791931152346</v>
      </c>
      <c r="GB35">
        <f t="shared" ca="1" si="34"/>
        <v>304.54071044921875</v>
      </c>
      <c r="GC35">
        <f t="shared" ca="1" si="34"/>
        <v>302.62006835937501</v>
      </c>
      <c r="GD35">
        <f ca="1">GD17-GD18</f>
        <v>223.40605468749999</v>
      </c>
      <c r="GE35">
        <f t="shared" ca="1" si="34"/>
        <v>294.96484375</v>
      </c>
      <c r="GF35">
        <f t="shared" ca="1" si="34"/>
        <v>297.171875</v>
      </c>
      <c r="GG35">
        <f t="shared" ca="1" si="34"/>
        <v>309.13749999999999</v>
      </c>
      <c r="GH35">
        <f t="shared" ca="1" si="34"/>
        <v>305.64999999999998</v>
      </c>
      <c r="GI35">
        <f t="shared" ca="1" si="34"/>
        <v>407</v>
      </c>
      <c r="GJ35">
        <f t="shared" ca="1" si="34"/>
        <v>407</v>
      </c>
      <c r="GK35">
        <f t="shared" ca="1" si="34"/>
        <v>407</v>
      </c>
      <c r="GL35">
        <f ca="1">GL17-GL18</f>
        <v>294</v>
      </c>
      <c r="GM35">
        <f ca="1">GM17-GM18</f>
        <v>294</v>
      </c>
      <c r="GN35">
        <f t="shared" ref="GN35:GV35" ca="1" si="35">GN17-GN18</f>
        <v>294</v>
      </c>
      <c r="GO35">
        <f t="shared" ca="1" si="35"/>
        <v>294</v>
      </c>
      <c r="GP35">
        <f t="shared" ca="1" si="35"/>
        <v>293</v>
      </c>
      <c r="GQ35">
        <f t="shared" ca="1" si="35"/>
        <v>293</v>
      </c>
      <c r="GR35">
        <f t="shared" ca="1" si="35"/>
        <v>293</v>
      </c>
      <c r="GS35">
        <f t="shared" ca="1" si="35"/>
        <v>293</v>
      </c>
      <c r="GT35">
        <f t="shared" ca="1" si="35"/>
        <v>316</v>
      </c>
      <c r="GU35">
        <f t="shared" ca="1" si="35"/>
        <v>316</v>
      </c>
      <c r="GV35">
        <f t="shared" ca="1" si="35"/>
        <v>316</v>
      </c>
      <c r="GW35" s="81">
        <f t="shared" ref="GW35:GY35" ca="1" si="36">GW17-GW18</f>
        <v>316</v>
      </c>
      <c r="GX35" s="81">
        <f t="shared" ca="1" si="36"/>
        <v>342</v>
      </c>
      <c r="GY35" s="81">
        <f t="shared" ca="1" si="36"/>
        <v>342</v>
      </c>
      <c r="GZ35" s="81">
        <f t="shared" ref="GZ35:ID35" ca="1" si="37">GZ17-GZ18</f>
        <v>342</v>
      </c>
      <c r="HA35" s="81">
        <f t="shared" ca="1" si="37"/>
        <v>342</v>
      </c>
      <c r="HB35" s="81">
        <f t="shared" ca="1" si="37"/>
        <v>372</v>
      </c>
      <c r="HC35" s="81">
        <f t="shared" ca="1" si="37"/>
        <v>372</v>
      </c>
      <c r="HD35" s="81">
        <f t="shared" ca="1" si="37"/>
        <v>372</v>
      </c>
      <c r="HE35" s="81">
        <f t="shared" ca="1" si="37"/>
        <v>372</v>
      </c>
      <c r="HF35" s="81">
        <f t="shared" ca="1" si="37"/>
        <v>408</v>
      </c>
      <c r="HG35" s="81">
        <f t="shared" ca="1" si="37"/>
        <v>408</v>
      </c>
      <c r="HH35" s="81">
        <f t="shared" ca="1" si="37"/>
        <v>408</v>
      </c>
      <c r="HI35" s="81">
        <f t="shared" ca="1" si="37"/>
        <v>408</v>
      </c>
      <c r="HJ35" s="81">
        <f t="shared" ca="1" si="37"/>
        <v>427</v>
      </c>
      <c r="HK35" s="81">
        <f t="shared" ca="1" si="37"/>
        <v>427</v>
      </c>
      <c r="HL35" s="81">
        <f t="shared" ca="1" si="37"/>
        <v>427</v>
      </c>
      <c r="HM35" s="81">
        <f t="shared" ca="1" si="37"/>
        <v>427</v>
      </c>
      <c r="HN35" s="81">
        <f t="shared" ca="1" si="37"/>
        <v>443</v>
      </c>
      <c r="HO35" s="81">
        <f t="shared" ca="1" si="37"/>
        <v>443</v>
      </c>
      <c r="HP35" s="81">
        <f t="shared" ca="1" si="37"/>
        <v>443</v>
      </c>
      <c r="HQ35" s="81">
        <f t="shared" ca="1" si="37"/>
        <v>443</v>
      </c>
      <c r="HR35" s="81">
        <f t="shared" ca="1" si="37"/>
        <v>478</v>
      </c>
      <c r="HS35" s="81">
        <f t="shared" ca="1" si="37"/>
        <v>478</v>
      </c>
      <c r="HT35" s="81">
        <f t="shared" ca="1" si="37"/>
        <v>478</v>
      </c>
      <c r="HU35" s="81">
        <f t="shared" ca="1" si="37"/>
        <v>478</v>
      </c>
      <c r="HV35" s="81">
        <f t="shared" ca="1" si="37"/>
        <v>510</v>
      </c>
      <c r="HW35" s="81">
        <f t="shared" ca="1" si="37"/>
        <v>510</v>
      </c>
      <c r="HX35" s="81">
        <f t="shared" ca="1" si="37"/>
        <v>510</v>
      </c>
      <c r="HY35" s="81">
        <f t="shared" ca="1" si="37"/>
        <v>510</v>
      </c>
      <c r="HZ35" s="81">
        <f t="shared" ca="1" si="37"/>
        <v>530</v>
      </c>
      <c r="IA35" s="81">
        <f t="shared" ca="1" si="37"/>
        <v>530</v>
      </c>
      <c r="IB35" s="81">
        <f t="shared" ca="1" si="37"/>
        <v>530</v>
      </c>
      <c r="IC35" s="81">
        <f t="shared" ca="1" si="37"/>
        <v>530</v>
      </c>
      <c r="ID35" s="81">
        <f t="shared" ca="1" si="37"/>
        <v>530</v>
      </c>
    </row>
    <row r="36" spans="1:238">
      <c r="GZ36" s="81"/>
      <c r="HA36" s="81"/>
      <c r="HB36" s="81"/>
      <c r="HC36" s="81"/>
      <c r="HD36" s="81"/>
      <c r="HE36" s="81"/>
      <c r="HF36" s="81"/>
      <c r="HG36" s="81"/>
      <c r="HH36" s="81"/>
      <c r="HI36" s="81"/>
      <c r="HJ36" s="81"/>
      <c r="HK36" s="81"/>
      <c r="HL36" s="81"/>
      <c r="HM36" s="81"/>
      <c r="HN36" s="81"/>
      <c r="HO36" s="81"/>
      <c r="HP36" s="81"/>
      <c r="HQ36" s="81"/>
      <c r="HR36" s="81"/>
      <c r="HS36" s="81"/>
      <c r="HT36" s="81"/>
      <c r="HU36" s="81"/>
      <c r="HV36" s="81"/>
      <c r="HW36" s="81"/>
      <c r="HX36" s="81"/>
      <c r="HY36" s="81"/>
      <c r="HZ36" s="81"/>
      <c r="IA36" s="81"/>
      <c r="IB36" s="81"/>
      <c r="IC36" s="81"/>
      <c r="ID36" s="81"/>
    </row>
    <row r="37" spans="1:238">
      <c r="A37" s="12" t="s">
        <v>163</v>
      </c>
      <c r="GZ37" s="81"/>
      <c r="HA37" s="81"/>
      <c r="HB37" s="81"/>
      <c r="HC37" s="81"/>
      <c r="HD37" s="81"/>
      <c r="HE37" s="81"/>
      <c r="HF37" s="81"/>
      <c r="HG37" s="81"/>
      <c r="HH37" s="81"/>
      <c r="HI37" s="81"/>
      <c r="HJ37" s="81"/>
      <c r="HK37" s="81"/>
      <c r="HL37" s="81"/>
      <c r="HM37" s="81"/>
      <c r="HN37" s="81"/>
      <c r="HO37" s="81"/>
      <c r="HP37" s="81"/>
      <c r="HQ37" s="81"/>
      <c r="HR37" s="81"/>
      <c r="HS37" s="81"/>
      <c r="HT37" s="81"/>
      <c r="HU37" s="81"/>
      <c r="HV37" s="81"/>
      <c r="HW37" s="81"/>
      <c r="HX37" s="81"/>
      <c r="HY37" s="81"/>
      <c r="HZ37" s="81"/>
      <c r="IA37" s="81"/>
      <c r="IB37" s="81"/>
      <c r="IC37" s="81"/>
      <c r="ID37" s="81"/>
    </row>
    <row r="38" spans="1:238">
      <c r="A38" s="7" t="s">
        <v>168</v>
      </c>
      <c r="B38" t="s">
        <v>164</v>
      </c>
      <c r="C38" t="str">
        <f ca="1">IF(ISERROR(INDIRECT(ADDRESS(ROW(C32),COLUMN(C32)-3))),"n/a",IF(ISNUMBER(INDIRECT(ADDRESS(ROW(C32),COLUMN(C32)-3))),Calculations_forecast!$C$3*AVERAGE(A32:C32),"n/a"))</f>
        <v>n/a</v>
      </c>
      <c r="D38" t="str">
        <f ca="1">IF(ISERROR(INDIRECT(ADDRESS(ROW(D32),COLUMN(D32)-3))),"n/a",IF(ISNUMBER(INDIRECT(ADDRESS(ROW(D32),COLUMN(D32)-3))),Calculations_forecast!$C$3*AVERAGE(A32:D32),"n/a"))</f>
        <v>n/a</v>
      </c>
      <c r="E38" t="str">
        <f ca="1">IF(ISERROR(INDIRECT(ADDRESS(ROW(E32),COLUMN(E32)-3))),"n/a",IF(ISNUMBER(INDIRECT(ADDRESS(ROW(E32),COLUMN(E32)-3))),Calculations_forecast!$C$3*AVERAGE(B32:E32),"n/a"))</f>
        <v>n/a</v>
      </c>
      <c r="F38" t="str">
        <f ca="1">IF(ISERROR(INDIRECT(ADDRESS(ROW(F32),COLUMN(F32)-3))),"n/a",IF(ISNUMBER(INDIRECT(ADDRESS(ROW(F32),COLUMN(F32)-3))),Calculations_forecast!$C$3*AVERAGE(C32:F32),"n/a"))</f>
        <v>n/a</v>
      </c>
      <c r="G38" t="str">
        <f ca="1">IF(ISERROR(INDIRECT(ADDRESS(ROW(G32),COLUMN(G32)-3))),"n/a",IF(ISNUMBER(INDIRECT(ADDRESS(ROW(G32),COLUMN(G32)-3))),Calculations_forecast!$C$3*AVERAGE(D32:G32),"n/a"))</f>
        <v>n/a</v>
      </c>
      <c r="H38" t="str">
        <f ca="1">IF(ISERROR(INDIRECT(ADDRESS(ROW(H32),COLUMN(H32)-3))),"n/a",IF(ISNUMBER(INDIRECT(ADDRESS(ROW(H32),COLUMN(H32)-3))),Calculations_forecast!$C$3*AVERAGE(E32:H32),"n/a"))</f>
        <v>n/a</v>
      </c>
      <c r="I38" t="str">
        <f ca="1">IF(ISERROR(INDIRECT(ADDRESS(ROW(I32),COLUMN(I32)-3))),"n/a",IF(ISNUMBER(INDIRECT(ADDRESS(ROW(I32),COLUMN(I32)-3))),Calculations_forecast!$C$3*AVERAGE(F32:I32),"n/a"))</f>
        <v>n/a</v>
      </c>
      <c r="J38" t="str">
        <f ca="1">IF(ISERROR(INDIRECT(ADDRESS(ROW(J32),COLUMN(J32)-3))),"n/a",IF(ISNUMBER(INDIRECT(ADDRESS(ROW(J32),COLUMN(J32)-3))),Calculations_forecast!$C$3*AVERAGE(G32:J32),"n/a"))</f>
        <v>n/a</v>
      </c>
      <c r="K38" t="str">
        <f ca="1">IF(ISERROR(INDIRECT(ADDRESS(ROW(K32),COLUMN(K32)-3))),"n/a",IF(ISNUMBER(INDIRECT(ADDRESS(ROW(K32),COLUMN(K32)-3))),Calculations_forecast!$C$3*AVERAGE(H32:K32),"n/a"))</f>
        <v>n/a</v>
      </c>
      <c r="L38" t="str">
        <f ca="1">IF(ISERROR(INDIRECT(ADDRESS(ROW(L32),COLUMN(L32)-3))),"n/a",IF(ISNUMBER(INDIRECT(ADDRESS(ROW(L32),COLUMN(L32)-3))),Calculations_forecast!$C$3*AVERAGE(I32:L32),"n/a"))</f>
        <v>n/a</v>
      </c>
      <c r="M38" t="str">
        <f ca="1">IF(ISERROR(INDIRECT(ADDRESS(ROW(M32),COLUMN(M32)-3))),"n/a",IF(ISNUMBER(INDIRECT(ADDRESS(ROW(M32),COLUMN(M32)-3))),Calculations_forecast!$C$3*AVERAGE(J32:M32),"n/a"))</f>
        <v>n/a</v>
      </c>
      <c r="N38" t="str">
        <f ca="1">IF(ISERROR(INDIRECT(ADDRESS(ROW(N32),COLUMN(N32)-3))),"n/a",IF(ISNUMBER(INDIRECT(ADDRESS(ROW(N32),COLUMN(N32)-3))),Calculations_forecast!$C$3*AVERAGE(K32:N32),"n/a"))</f>
        <v>n/a</v>
      </c>
      <c r="O38" t="str">
        <f ca="1">IF(ISERROR(INDIRECT(ADDRESS(ROW(O32),COLUMN(O32)-3))),"n/a",IF(ISNUMBER(INDIRECT(ADDRESS(ROW(O32),COLUMN(O32)-3))),Calculations_forecast!$C$3*AVERAGE(L32:O32),"n/a"))</f>
        <v>n/a</v>
      </c>
      <c r="P38" t="str">
        <f ca="1">IF(ISERROR(INDIRECT(ADDRESS(ROW(P32),COLUMN(P32)-3))),"n/a",IF(ISNUMBER(INDIRECT(ADDRESS(ROW(P32),COLUMN(P32)-3))),Calculations_forecast!$C$3*AVERAGE(M32:P32),"n/a"))</f>
        <v>n/a</v>
      </c>
      <c r="Q38" t="str">
        <f ca="1">IF(ISERROR(INDIRECT(ADDRESS(ROW(Q32),COLUMN(Q32)-3))),"n/a",IF(ISNUMBER(INDIRECT(ADDRESS(ROW(Q32),COLUMN(Q32)-3))),Calculations_forecast!$C$3*AVERAGE(N32:Q32),"n/a"))</f>
        <v>n/a</v>
      </c>
      <c r="R38" t="str">
        <f ca="1">IF(ISERROR(INDIRECT(ADDRESS(ROW(R32),COLUMN(R32)-3))),"n/a",IF(ISNUMBER(INDIRECT(ADDRESS(ROW(R32),COLUMN(R32)-3))),Calculations_forecast!$C$3*AVERAGE(O32:R32),"n/a"))</f>
        <v>n/a</v>
      </c>
      <c r="S38" t="str">
        <f ca="1">IF(ISERROR(INDIRECT(ADDRESS(ROW(S32),COLUMN(S32)-3))),"n/a",IF(ISNUMBER(INDIRECT(ADDRESS(ROW(S32),COLUMN(S32)-3))),Calculations_forecast!$C$3*AVERAGE(P32:S32),"n/a"))</f>
        <v>n/a</v>
      </c>
      <c r="T38" t="str">
        <f ca="1">IF(ISERROR(INDIRECT(ADDRESS(ROW(T32),COLUMN(T32)-3))),"n/a",IF(ISNUMBER(INDIRECT(ADDRESS(ROW(T32),COLUMN(T32)-3))),Calculations_forecast!$C$3*AVERAGE(Q32:T32),"n/a"))</f>
        <v>n/a</v>
      </c>
      <c r="U38" t="str">
        <f ca="1">IF(ISERROR(INDIRECT(ADDRESS(ROW(U32),COLUMN(U32)-3))),"n/a",IF(ISNUMBER(INDIRECT(ADDRESS(ROW(U32),COLUMN(U32)-3))),Calculations_forecast!$C$3*AVERAGE(R32:U32),"n/a"))</f>
        <v>n/a</v>
      </c>
      <c r="V38" t="str">
        <f ca="1">IF(ISERROR(INDIRECT(ADDRESS(ROW(V32),COLUMN(V32)-3))),"n/a",IF(ISNUMBER(INDIRECT(ADDRESS(ROW(V32),COLUMN(V32)-3))),Calculations_forecast!$C$3*AVERAGE(S32:V32),"n/a"))</f>
        <v>n/a</v>
      </c>
      <c r="W38" t="str">
        <f ca="1">IF(ISERROR(INDIRECT(ADDRESS(ROW(W32),COLUMN(W32)-3))),"n/a",IF(ISNUMBER(INDIRECT(ADDRESS(ROW(W32),COLUMN(W32)-3))),Calculations_forecast!$C$3*AVERAGE(T32:W32),"n/a"))</f>
        <v>n/a</v>
      </c>
      <c r="X38" t="str">
        <f ca="1">IF(ISERROR(INDIRECT(ADDRESS(ROW(X32),COLUMN(X32)-3))),"n/a",IF(ISNUMBER(INDIRECT(ADDRESS(ROW(X32),COLUMN(X32)-3))),Calculations_forecast!$C$3*AVERAGE(U32:X32),"n/a"))</f>
        <v>n/a</v>
      </c>
      <c r="Y38" t="str">
        <f ca="1">IF(ISERROR(INDIRECT(ADDRESS(ROW(Y32),COLUMN(Y32)-3))),"n/a",IF(ISNUMBER(INDIRECT(ADDRESS(ROW(Y32),COLUMN(Y32)-3))),Calculations_forecast!$C$3*AVERAGE(V32:Y32),"n/a"))</f>
        <v>n/a</v>
      </c>
      <c r="Z38" t="str">
        <f ca="1">IF(ISERROR(INDIRECT(ADDRESS(ROW(Z32),COLUMN(Z32)-3))),"n/a",IF(ISNUMBER(INDIRECT(ADDRESS(ROW(Z32),COLUMN(Z32)-3))),Calculations_forecast!$C$3*AVERAGE(W32:Z32),"n/a"))</f>
        <v>n/a</v>
      </c>
      <c r="AA38" t="str">
        <f ca="1">IF(ISERROR(INDIRECT(ADDRESS(ROW(AA32),COLUMN(AA32)-3))),"n/a",IF(ISNUMBER(INDIRECT(ADDRESS(ROW(AA32),COLUMN(AA32)-3))),Calculations_forecast!$C$3*AVERAGE(X32:AA32),"n/a"))</f>
        <v>n/a</v>
      </c>
      <c r="AB38" t="str">
        <f ca="1">IF(ISERROR(INDIRECT(ADDRESS(ROW(AB32),COLUMN(AB32)-3))),"n/a",IF(ISNUMBER(INDIRECT(ADDRESS(ROW(AB32),COLUMN(AB32)-3))),Calculations_forecast!$C$3*AVERAGE(Y32:AB32),"n/a"))</f>
        <v>n/a</v>
      </c>
      <c r="AC38" t="str">
        <f ca="1">IF(ISERROR(INDIRECT(ADDRESS(ROW(AC32),COLUMN(AC32)-3))),"n/a",IF(ISNUMBER(INDIRECT(ADDRESS(ROW(AC32),COLUMN(AC32)-3))),Calculations_forecast!$C$3*AVERAGE(Z32:AC32),"n/a"))</f>
        <v>n/a</v>
      </c>
      <c r="AD38" t="str">
        <f ca="1">IF(ISERROR(INDIRECT(ADDRESS(ROW(AD32),COLUMN(AD32)-3))),"n/a",IF(ISNUMBER(INDIRECT(ADDRESS(ROW(AD32),COLUMN(AD32)-3))),Calculations_forecast!$C$3*AVERAGE(AA32:AD32),"n/a"))</f>
        <v>n/a</v>
      </c>
      <c r="AE38" t="str">
        <f ca="1">IF(ISERROR(INDIRECT(ADDRESS(ROW(AE32),COLUMN(AE32)-3))),"n/a",IF(ISNUMBER(INDIRECT(ADDRESS(ROW(AE32),COLUMN(AE32)-3))),Calculations_forecast!$C$3*AVERAGE(AB32:AE32),"n/a"))</f>
        <v>n/a</v>
      </c>
      <c r="AF38" t="str">
        <f ca="1">IF(ISERROR(INDIRECT(ADDRESS(ROW(AF32),COLUMN(AF32)-3))),"n/a",IF(ISNUMBER(INDIRECT(ADDRESS(ROW(AF32),COLUMN(AF32)-3))),Calculations_forecast!$C$3*AVERAGE(AC32:AF32),"n/a"))</f>
        <v>n/a</v>
      </c>
      <c r="AG38" t="str">
        <f ca="1">IF(ISERROR(INDIRECT(ADDRESS(ROW(AG32),COLUMN(AG32)-3))),"n/a",IF(ISNUMBER(INDIRECT(ADDRESS(ROW(AG32),COLUMN(AG32)-3))),Calculations_forecast!$C$3*AVERAGE(AD32:AG32),"n/a"))</f>
        <v>n/a</v>
      </c>
      <c r="AH38" t="str">
        <f ca="1">IF(ISERROR(INDIRECT(ADDRESS(ROW(AH32),COLUMN(AH32)-3))),"n/a",IF(ISNUMBER(INDIRECT(ADDRESS(ROW(AH32),COLUMN(AH32)-3))),Calculations_forecast!$C$3*AVERAGE(AE32:AH32),"n/a"))</f>
        <v>n/a</v>
      </c>
      <c r="AI38" t="str">
        <f ca="1">IF(ISERROR(INDIRECT(ADDRESS(ROW(AI32),COLUMN(AI32)-3))),"n/a",IF(ISNUMBER(INDIRECT(ADDRESS(ROW(AI32),COLUMN(AI32)-3))),Calculations_forecast!$C$3*AVERAGE(AF32:AI32),"n/a"))</f>
        <v>n/a</v>
      </c>
      <c r="AJ38" t="str">
        <f ca="1">IF(ISERROR(INDIRECT(ADDRESS(ROW(AJ32),COLUMN(AJ32)-3))),"n/a",IF(ISNUMBER(INDIRECT(ADDRESS(ROW(AJ32),COLUMN(AJ32)-3))),Calculations_forecast!$C$3*AVERAGE(AG32:AJ32),"n/a"))</f>
        <v>n/a</v>
      </c>
      <c r="AK38" t="str">
        <f ca="1">IF(ISERROR(INDIRECT(ADDRESS(ROW(AK32),COLUMN(AK32)-3))),"n/a",IF(ISNUMBER(INDIRECT(ADDRESS(ROW(AK32),COLUMN(AK32)-3))),Calculations_forecast!$C$3*AVERAGE(AH32:AK32),"n/a"))</f>
        <v>n/a</v>
      </c>
      <c r="AL38" t="str">
        <f ca="1">IF(ISERROR(INDIRECT(ADDRESS(ROW(AL32),COLUMN(AL32)-3))),"n/a",IF(ISNUMBER(INDIRECT(ADDRESS(ROW(AL32),COLUMN(AL32)-3))),Calculations_forecast!$C$3*AVERAGE(AI32:AL32),"n/a"))</f>
        <v>n/a</v>
      </c>
      <c r="AM38" t="str">
        <f ca="1">IF(ISERROR(INDIRECT(ADDRESS(ROW(AM32),COLUMN(AM32)-3))),"n/a",IF(ISNUMBER(INDIRECT(ADDRESS(ROW(AM32),COLUMN(AM32)-3))),Calculations_forecast!$C$3*AVERAGE(AJ32:AM32),"n/a"))</f>
        <v>n/a</v>
      </c>
      <c r="AN38" t="str">
        <f ca="1">IF(ISERROR(INDIRECT(ADDRESS(ROW(AN32),COLUMN(AN32)-3))),"n/a",IF(ISNUMBER(INDIRECT(ADDRESS(ROW(AN32),COLUMN(AN32)-3))),Calculations_forecast!$C$3*AVERAGE(AK32:AN32),"n/a"))</f>
        <v>n/a</v>
      </c>
      <c r="AO38" t="str">
        <f ca="1">IF(ISERROR(INDIRECT(ADDRESS(ROW(AO32),COLUMN(AO32)-3))),"n/a",IF(ISNUMBER(INDIRECT(ADDRESS(ROW(AO32),COLUMN(AO32)-3))),Calculations_forecast!$C$3*AVERAGE(AL32:AO32),"n/a"))</f>
        <v>n/a</v>
      </c>
      <c r="AP38" t="str">
        <f ca="1">IF(ISERROR(INDIRECT(ADDRESS(ROW(AP32),COLUMN(AP32)-3))),"n/a",IF(ISNUMBER(INDIRECT(ADDRESS(ROW(AP32),COLUMN(AP32)-3))),Calculations_forecast!$C$3*AVERAGE(AM32:AP32),"n/a"))</f>
        <v>n/a</v>
      </c>
      <c r="AQ38" t="str">
        <f ca="1">IF(ISERROR(INDIRECT(ADDRESS(ROW(AQ32),COLUMN(AQ32)-3))),"n/a",IF(ISNUMBER(INDIRECT(ADDRESS(ROW(AQ32),COLUMN(AQ32)-3))),Calculations_forecast!$C$3*AVERAGE(AN32:AQ32),"n/a"))</f>
        <v>n/a</v>
      </c>
      <c r="AR38" t="str">
        <f ca="1">IF(ISERROR(INDIRECT(ADDRESS(ROW(AR32),COLUMN(AR32)-3))),"n/a",IF(ISNUMBER(INDIRECT(ADDRESS(ROW(AR32),COLUMN(AR32)-3))),Calculations_forecast!$C$3*AVERAGE(AO32:AR32),"n/a"))</f>
        <v>n/a</v>
      </c>
      <c r="AS38" t="str">
        <f ca="1">IF(ISERROR(INDIRECT(ADDRESS(ROW(AS32),COLUMN(AS32)-3))),"n/a",IF(ISNUMBER(INDIRECT(ADDRESS(ROW(AS32),COLUMN(AS32)-3))),Calculations_forecast!$C$3*AVERAGE(AP32:AS32),"n/a"))</f>
        <v>n/a</v>
      </c>
      <c r="AT38" t="str">
        <f ca="1">IF(ISERROR(INDIRECT(ADDRESS(ROW(AT32),COLUMN(AT32)-3))),"n/a",IF(ISNUMBER(INDIRECT(ADDRESS(ROW(AT32),COLUMN(AT32)-3))),Calculations_forecast!$C$3*AVERAGE(AQ32:AT32),"n/a"))</f>
        <v>n/a</v>
      </c>
      <c r="AU38" t="str">
        <f ca="1">IF(ISERROR(INDIRECT(ADDRESS(ROW(AU32),COLUMN(AU32)-3))),"n/a",IF(ISNUMBER(INDIRECT(ADDRESS(ROW(AU32),COLUMN(AU32)-3))),Calculations_forecast!$C$3*AVERAGE(AR32:AU32),"n/a"))</f>
        <v>n/a</v>
      </c>
      <c r="AV38" t="str">
        <f ca="1">IF(ISERROR(INDIRECT(ADDRESS(ROW(AV32),COLUMN(AV32)-3))),"n/a",IF(ISNUMBER(INDIRECT(ADDRESS(ROW(AV32),COLUMN(AV32)-3))),Calculations_forecast!$C$3*AVERAGE(AS32:AV32),"n/a"))</f>
        <v>n/a</v>
      </c>
      <c r="AW38" t="str">
        <f ca="1">IF(ISERROR(INDIRECT(ADDRESS(ROW(AW32),COLUMN(AW32)-3))),"n/a",IF(ISNUMBER(INDIRECT(ADDRESS(ROW(AW32),COLUMN(AW32)-3))),Calculations_forecast!$C$3*AVERAGE(AT32:AW32),"n/a"))</f>
        <v>n/a</v>
      </c>
      <c r="AX38" t="str">
        <f ca="1">IF(ISERROR(INDIRECT(ADDRESS(ROW(AX32),COLUMN(AX32)-3))),"n/a",IF(ISNUMBER(INDIRECT(ADDRESS(ROW(AX32),COLUMN(AX32)-3))),Calculations_forecast!$C$3*AVERAGE(AU32:AX32),"n/a"))</f>
        <v>n/a</v>
      </c>
      <c r="AY38" t="str">
        <f ca="1">IF(ISERROR(INDIRECT(ADDRESS(ROW(AY32),COLUMN(AY32)-3))),"n/a",IF(ISNUMBER(INDIRECT(ADDRESS(ROW(AY32),COLUMN(AY32)-3))),Calculations_forecast!$C$3*AVERAGE(AV32:AY32),"n/a"))</f>
        <v>n/a</v>
      </c>
      <c r="AZ38" t="str">
        <f ca="1">IF(ISERROR(INDIRECT(ADDRESS(ROW(AZ32),COLUMN(AZ32)-3))),"n/a",IF(ISNUMBER(INDIRECT(ADDRESS(ROW(AZ32),COLUMN(AZ32)-3))),Calculations_forecast!$C$3*AVERAGE(AW32:AZ32),"n/a"))</f>
        <v>n/a</v>
      </c>
      <c r="BA38" t="str">
        <f ca="1">IF(ISERROR(INDIRECT(ADDRESS(ROW(BA32),COLUMN(BA32)-3))),"n/a",IF(ISNUMBER(INDIRECT(ADDRESS(ROW(BA32),COLUMN(BA32)-3))),Calculations_forecast!$C$3*AVERAGE(AX32:BA32),"n/a"))</f>
        <v>n/a</v>
      </c>
      <c r="BB38" t="str">
        <f ca="1">IF(ISERROR(INDIRECT(ADDRESS(ROW(BB32),COLUMN(BB32)-3))),"n/a",IF(ISNUMBER(INDIRECT(ADDRESS(ROW(BB32),COLUMN(BB32)-3))),Calculations_forecast!$C$3*AVERAGE(AY32:BB32),"n/a"))</f>
        <v>n/a</v>
      </c>
      <c r="BC38" t="str">
        <f ca="1">IF(ISERROR(INDIRECT(ADDRESS(ROW(BC32),COLUMN(BC32)-3))),"n/a",IF(ISNUMBER(INDIRECT(ADDRESS(ROW(BC32),COLUMN(BC32)-3))),Calculations_forecast!$C$3*AVERAGE(AZ32:BC32),"n/a"))</f>
        <v>n/a</v>
      </c>
      <c r="BD38" t="str">
        <f ca="1">IF(ISERROR(INDIRECT(ADDRESS(ROW(BD32),COLUMN(BD32)-3))),"n/a",IF(ISNUMBER(INDIRECT(ADDRESS(ROW(BD32),COLUMN(BD32)-3))),Calculations_forecast!$C$3*AVERAGE(BA32:BD32),"n/a"))</f>
        <v>n/a</v>
      </c>
      <c r="BE38" t="str">
        <f ca="1">IF(ISERROR(INDIRECT(ADDRESS(ROW(BE32),COLUMN(BE32)-3))),"n/a",IF(ISNUMBER(INDIRECT(ADDRESS(ROW(BE32),COLUMN(BE32)-3))),Calculations_forecast!$C$3*AVERAGE(BB32:BE32),"n/a"))</f>
        <v>n/a</v>
      </c>
      <c r="BF38" t="str">
        <f ca="1">IF(ISERROR(INDIRECT(ADDRESS(ROW(BF32),COLUMN(BF32)-3))),"n/a",IF(ISNUMBER(INDIRECT(ADDRESS(ROW(BF32),COLUMN(BF32)-3))),Calculations_forecast!$C$3*AVERAGE(BC32:BF32),"n/a"))</f>
        <v>n/a</v>
      </c>
      <c r="BG38" t="str">
        <f ca="1">IF(ISERROR(INDIRECT(ADDRESS(ROW(BG32),COLUMN(BG32)-3))),"n/a",IF(ISNUMBER(INDIRECT(ADDRESS(ROW(BG32),COLUMN(BG32)-3))),Calculations_forecast!$C$3*AVERAGE(BD32:BG32),"n/a"))</f>
        <v>n/a</v>
      </c>
      <c r="BH38" t="str">
        <f ca="1">IF(ISERROR(INDIRECT(ADDRESS(ROW(BH32),COLUMN(BH32)-3))),"n/a",IF(ISNUMBER(INDIRECT(ADDRESS(ROW(BH32),COLUMN(BH32)-3))),Calculations_forecast!$C$3*AVERAGE(BE32:BH32),"n/a"))</f>
        <v>n/a</v>
      </c>
      <c r="BI38" t="str">
        <f ca="1">IF(ISERROR(INDIRECT(ADDRESS(ROW(BI32),COLUMN(BI32)-3))),"n/a",IF(ISNUMBER(INDIRECT(ADDRESS(ROW(BI32),COLUMN(BI32)-3))),Calculations_forecast!$C$3*AVERAGE(BF32:BI32),"n/a"))</f>
        <v>n/a</v>
      </c>
      <c r="BJ38" t="str">
        <f ca="1">IF(ISERROR(INDIRECT(ADDRESS(ROW(BJ32),COLUMN(BJ32)-3))),"n/a",IF(ISNUMBER(INDIRECT(ADDRESS(ROW(BJ32),COLUMN(BJ32)-3))),Calculations_forecast!$C$3*AVERAGE(BG32:BJ32),"n/a"))</f>
        <v>n/a</v>
      </c>
      <c r="BK38" t="str">
        <f ca="1">IF(ISERROR(INDIRECT(ADDRESS(ROW(BK32),COLUMN(BK32)-3))),"n/a",IF(ISNUMBER(INDIRECT(ADDRESS(ROW(BK32),COLUMN(BK32)-3))),Calculations_forecast!$C$3*AVERAGE(BH32:BK32),"n/a"))</f>
        <v>n/a</v>
      </c>
      <c r="BL38" t="str">
        <f ca="1">IF(ISERROR(INDIRECT(ADDRESS(ROW(BL32),COLUMN(BL32)-3))),"n/a",IF(ISNUMBER(INDIRECT(ADDRESS(ROW(BL32),COLUMN(BL32)-3))),Calculations_forecast!$C$3*AVERAGE(BI32:BL32),"n/a"))</f>
        <v>n/a</v>
      </c>
      <c r="BM38" t="str">
        <f ca="1">IF(ISERROR(INDIRECT(ADDRESS(ROW(BM32),COLUMN(BM32)-3))),"n/a",IF(ISNUMBER(INDIRECT(ADDRESS(ROW(BM32),COLUMN(BM32)-3))),Calculations_forecast!$C$3*AVERAGE(BJ32:BM32),"n/a"))</f>
        <v>n/a</v>
      </c>
      <c r="BN38" t="str">
        <f ca="1">IF(ISERROR(INDIRECT(ADDRESS(ROW(BN32),COLUMN(BN32)-3))),"n/a",IF(ISNUMBER(INDIRECT(ADDRESS(ROW(BN32),COLUMN(BN32)-3))),Calculations_forecast!$C$3*AVERAGE(BK32:BN32),"n/a"))</f>
        <v>n/a</v>
      </c>
      <c r="BO38" t="str">
        <f ca="1">IF(ISERROR(INDIRECT(ADDRESS(ROW(BO32),COLUMN(BO32)-3))),"n/a",IF(ISNUMBER(INDIRECT(ADDRESS(ROW(BO32),COLUMN(BO32)-3))),Calculations_forecast!$C$3*AVERAGE(BL32:BO32),"n/a"))</f>
        <v>n/a</v>
      </c>
      <c r="BP38" t="str">
        <f ca="1">IF(ISERROR(INDIRECT(ADDRESS(ROW(BP32),COLUMN(BP32)-3))),"n/a",IF(ISNUMBER(INDIRECT(ADDRESS(ROW(BP32),COLUMN(BP32)-3))),Calculations_forecast!$C$3*AVERAGE(BM32:BP32),"n/a"))</f>
        <v>n/a</v>
      </c>
      <c r="BQ38" t="str">
        <f ca="1">IF(ISERROR(INDIRECT(ADDRESS(ROW(BQ32),COLUMN(BQ32)-3))),"n/a",IF(ISNUMBER(INDIRECT(ADDRESS(ROW(BQ32),COLUMN(BQ32)-3))),Calculations_forecast!$C$3*AVERAGE(BN32:BQ32),"n/a"))</f>
        <v>n/a</v>
      </c>
      <c r="BR38" t="str">
        <f ca="1">IF(ISERROR(INDIRECT(ADDRESS(ROW(BR32),COLUMN(BR32)-3))),"n/a",IF(ISNUMBER(INDIRECT(ADDRESS(ROW(BR32),COLUMN(BR32)-3))),Calculations_forecast!$C$3*AVERAGE(BO32:BR32),"n/a"))</f>
        <v>n/a</v>
      </c>
      <c r="BS38" t="str">
        <f ca="1">IF(ISERROR(INDIRECT(ADDRESS(ROW(BS32),COLUMN(BS32)-3))),"n/a",IF(ISNUMBER(INDIRECT(ADDRESS(ROW(BS32),COLUMN(BS32)-3))),Calculations_forecast!$C$3*AVERAGE(BP32:BS32),"n/a"))</f>
        <v>n/a</v>
      </c>
      <c r="BT38" t="str">
        <f ca="1">IF(ISERROR(INDIRECT(ADDRESS(ROW(BT32),COLUMN(BT32)-3))),"n/a",IF(ISNUMBER(INDIRECT(ADDRESS(ROW(BT32),COLUMN(BT32)-3))),Calculations_forecast!$C$3*AVERAGE(BQ32:BT32),"n/a"))</f>
        <v>n/a</v>
      </c>
      <c r="BU38" t="str">
        <f ca="1">IF(ISERROR(INDIRECT(ADDRESS(ROW(BU32),COLUMN(BU32)-3))),"n/a",IF(ISNUMBER(INDIRECT(ADDRESS(ROW(BU32),COLUMN(BU32)-3))),Calculations_forecast!$C$3*AVERAGE(BR32:BU32),"n/a"))</f>
        <v>n/a</v>
      </c>
      <c r="BV38" t="str">
        <f ca="1">IF(ISERROR(INDIRECT(ADDRESS(ROW(BV32),COLUMN(BV32)-3))),"n/a",IF(ISNUMBER(INDIRECT(ADDRESS(ROW(BV32),COLUMN(BV32)-3))),Calculations_forecast!$C$3*AVERAGE(BS32:BV32),"n/a"))</f>
        <v>n/a</v>
      </c>
      <c r="BW38" t="str">
        <f ca="1">IF(ISERROR(INDIRECT(ADDRESS(ROW(BW32),COLUMN(BW32)-3))),"n/a",IF(ISNUMBER(INDIRECT(ADDRESS(ROW(BW32),COLUMN(BW32)-3))),Calculations_forecast!$C$3*AVERAGE(BT32:BW32),"n/a"))</f>
        <v>n/a</v>
      </c>
      <c r="BX38" t="str">
        <f ca="1">IF(ISERROR(INDIRECT(ADDRESS(ROW(BX32),COLUMN(BX32)-3))),"n/a",IF(ISNUMBER(INDIRECT(ADDRESS(ROW(BX32),COLUMN(BX32)-3))),Calculations_forecast!$C$3*AVERAGE(BU32:BX32),"n/a"))</f>
        <v>n/a</v>
      </c>
      <c r="BY38" t="str">
        <f ca="1">IF(ISERROR(INDIRECT(ADDRESS(ROW(BY32),COLUMN(BY32)-3))),"n/a",IF(ISNUMBER(INDIRECT(ADDRESS(ROW(BY32),COLUMN(BY32)-3))),Calculations_forecast!$C$3*AVERAGE(BV32:BY32),"n/a"))</f>
        <v>n/a</v>
      </c>
      <c r="BZ38" t="str">
        <f ca="1">IF(ISERROR(INDIRECT(ADDRESS(ROW(BZ32),COLUMN(BZ32)-3))),"n/a",IF(ISNUMBER(INDIRECT(ADDRESS(ROW(BZ32),COLUMN(BZ32)-3))),Calculations_forecast!$C$3*AVERAGE(BW32:BZ32),"n/a"))</f>
        <v>n/a</v>
      </c>
      <c r="CA38" t="str">
        <f ca="1">IF(ISERROR(INDIRECT(ADDRESS(ROW(CA32),COLUMN(CA32)-3))),"n/a",IF(ISNUMBER(INDIRECT(ADDRESS(ROW(CA32),COLUMN(CA32)-3))),Calculations_forecast!$C$3*AVERAGE(BX32:CA32),"n/a"))</f>
        <v>n/a</v>
      </c>
      <c r="CB38" t="str">
        <f ca="1">IF(ISERROR(INDIRECT(ADDRESS(ROW(CB32),COLUMN(CB32)-3))),"n/a",IF(ISNUMBER(INDIRECT(ADDRESS(ROW(CB32),COLUMN(CB32)-3))),Calculations_forecast!$C$3*AVERAGE(BY32:CB32),"n/a"))</f>
        <v>n/a</v>
      </c>
      <c r="CC38" t="str">
        <f ca="1">IF(ISERROR(INDIRECT(ADDRESS(ROW(CC32),COLUMN(CC32)-3))),"n/a",IF(ISNUMBER(INDIRECT(ADDRESS(ROW(CC32),COLUMN(CC32)-3))),Calculations_forecast!$C$3*AVERAGE(BZ32:CC32),"n/a"))</f>
        <v>n/a</v>
      </c>
      <c r="CD38" t="str">
        <f ca="1">IF(ISERROR(INDIRECT(ADDRESS(ROW(CD32),COLUMN(CD32)-3))),"n/a",IF(ISNUMBER(INDIRECT(ADDRESS(ROW(CD32),COLUMN(CD32)-3))),Calculations_forecast!$C$3*AVERAGE(CA32:CD32),"n/a"))</f>
        <v>n/a</v>
      </c>
      <c r="CE38" t="str">
        <f ca="1">IF(ISERROR(INDIRECT(ADDRESS(ROW(CE32),COLUMN(CE32)-3))),"n/a",IF(ISNUMBER(INDIRECT(ADDRESS(ROW(CE32),COLUMN(CE32)-3))),Calculations_forecast!$C$3*AVERAGE(CB32:CE32),"n/a"))</f>
        <v>n/a</v>
      </c>
      <c r="CF38" t="str">
        <f ca="1">IF(ISERROR(INDIRECT(ADDRESS(ROW(CF32),COLUMN(CF32)-3))),"n/a",IF(ISNUMBER(INDIRECT(ADDRESS(ROW(CF32),COLUMN(CF32)-3))),Calculations_forecast!$C$3*AVERAGE(CC32:CF32),"n/a"))</f>
        <v>n/a</v>
      </c>
      <c r="CG38" t="str">
        <f ca="1">IF(ISERROR(INDIRECT(ADDRESS(ROW(CG32),COLUMN(CG32)-3))),"n/a",IF(ISNUMBER(INDIRECT(ADDRESS(ROW(CG32),COLUMN(CG32)-3))),Calculations_forecast!$C$3*AVERAGE(CD32:CG32),"n/a"))</f>
        <v>n/a</v>
      </c>
      <c r="CH38" t="str">
        <f ca="1">IF(ISERROR(INDIRECT(ADDRESS(ROW(CH32),COLUMN(CH32)-3))),"n/a",IF(ISNUMBER(INDIRECT(ADDRESS(ROW(CH32),COLUMN(CH32)-3))),Calculations_forecast!$C$3*AVERAGE(CE32:CH32),"n/a"))</f>
        <v>n/a</v>
      </c>
      <c r="CI38" t="str">
        <f ca="1">IF(ISERROR(INDIRECT(ADDRESS(ROW(CI32),COLUMN(CI32)-3))),"n/a",IF(ISNUMBER(INDIRECT(ADDRESS(ROW(CI32),COLUMN(CI32)-3))),Calculations_forecast!$C$3*AVERAGE(CF32:CI32),"n/a"))</f>
        <v>n/a</v>
      </c>
      <c r="CJ38" t="str">
        <f ca="1">IF(ISERROR(INDIRECT(ADDRESS(ROW(CJ32),COLUMN(CJ32)-3))),"n/a",IF(ISNUMBER(INDIRECT(ADDRESS(ROW(CJ32),COLUMN(CJ32)-3))),Calculations_forecast!$C$3*AVERAGE(CG32:CJ32),"n/a"))</f>
        <v>n/a</v>
      </c>
      <c r="CK38" t="str">
        <f ca="1">IF(ISERROR(INDIRECT(ADDRESS(ROW(CK32),COLUMN(CK32)-3))),"n/a",IF(ISNUMBER(INDIRECT(ADDRESS(ROW(CK32),COLUMN(CK32)-3))),Calculations_forecast!$C$3*AVERAGE(CH32:CK32),"n/a"))</f>
        <v>n/a</v>
      </c>
      <c r="CL38" t="str">
        <f ca="1">IF(ISERROR(INDIRECT(ADDRESS(ROW(CL32),COLUMN(CL32)-3))),"n/a",IF(ISNUMBER(INDIRECT(ADDRESS(ROW(CL32),COLUMN(CL32)-3))),Calculations_forecast!$C$3*AVERAGE(CI32:CL32),"n/a"))</f>
        <v>n/a</v>
      </c>
      <c r="CM38" t="str">
        <f ca="1">IF(ISERROR(INDIRECT(ADDRESS(ROW(CM32),COLUMN(CM32)-3))),"n/a",IF(ISNUMBER(INDIRECT(ADDRESS(ROW(CM32),COLUMN(CM32)-3))),Calculations_forecast!$C$3*AVERAGE(CJ32:CM32),"n/a"))</f>
        <v>n/a</v>
      </c>
      <c r="CN38" t="str">
        <f ca="1">IF(ISERROR(INDIRECT(ADDRESS(ROW(CN32),COLUMN(CN32)-3))),"n/a",IF(ISNUMBER(INDIRECT(ADDRESS(ROW(CN32),COLUMN(CN32)-3))),Calculations_forecast!$C$3*AVERAGE(CK32:CN32),"n/a"))</f>
        <v>n/a</v>
      </c>
      <c r="CO38" t="str">
        <f ca="1">IF(ISERROR(INDIRECT(ADDRESS(ROW(CO32),COLUMN(CO32)-3))),"n/a",IF(ISNUMBER(INDIRECT(ADDRESS(ROW(CO32),COLUMN(CO32)-3))),Calculations_forecast!$C$3*AVERAGE(CL32:CO32),"n/a"))</f>
        <v>n/a</v>
      </c>
      <c r="CP38" t="str">
        <f ca="1">IF(ISERROR(INDIRECT(ADDRESS(ROW(CP32),COLUMN(CP32)-3))),"n/a",IF(ISNUMBER(INDIRECT(ADDRESS(ROW(CP32),COLUMN(CP32)-3))),Calculations_forecast!$C$3*AVERAGE(CM32:CP32),"n/a"))</f>
        <v>n/a</v>
      </c>
      <c r="CQ38" t="str">
        <f ca="1">IF(ISERROR(INDIRECT(ADDRESS(ROW(CQ32),COLUMN(CQ32)-3))),"n/a",IF(ISNUMBER(INDIRECT(ADDRESS(ROW(CQ32),COLUMN(CQ32)-3))),Calculations_forecast!$C$3*AVERAGE(CN32:CQ32),"n/a"))</f>
        <v>n/a</v>
      </c>
      <c r="CR38" t="str">
        <f ca="1">IF(ISERROR(INDIRECT(ADDRESS(ROW(CR32),COLUMN(CR32)-3))),"n/a",IF(ISNUMBER(INDIRECT(ADDRESS(ROW(CR32),COLUMN(CR32)-3))),Calculations_forecast!$C$3*AVERAGE(CO32:CR32),"n/a"))</f>
        <v>n/a</v>
      </c>
      <c r="CS38" t="str">
        <f ca="1">IF(ISERROR(INDIRECT(ADDRESS(ROW(CS32),COLUMN(CS32)-3))),"n/a",IF(ISNUMBER(INDIRECT(ADDRESS(ROW(CS32),COLUMN(CS32)-3))),Calculations_forecast!$C$3*AVERAGE(CP32:CS32),"n/a"))</f>
        <v>n/a</v>
      </c>
      <c r="CT38" t="str">
        <f ca="1">IF(ISERROR(INDIRECT(ADDRESS(ROW(CT32),COLUMN(CT32)-3))),"n/a",IF(ISNUMBER(INDIRECT(ADDRESS(ROW(CT32),COLUMN(CT32)-3))),Calculations_forecast!$C$3*AVERAGE(CQ32:CT32),"n/a"))</f>
        <v>n/a</v>
      </c>
      <c r="CU38" t="str">
        <f ca="1">IF(ISERROR(INDIRECT(ADDRESS(ROW(CU32),COLUMN(CU32)-3))),"n/a",IF(ISNUMBER(INDIRECT(ADDRESS(ROW(CU32),COLUMN(CU32)-3))),Calculations_forecast!$C$3*AVERAGE(CR32:CU32),"n/a"))</f>
        <v>n/a</v>
      </c>
      <c r="CV38" t="str">
        <f ca="1">IF(ISERROR(INDIRECT(ADDRESS(ROW(CV32),COLUMN(CV32)-3))),"n/a",IF(ISNUMBER(INDIRECT(ADDRESS(ROW(CV32),COLUMN(CV32)-3))),Calculations_forecast!$C$3*AVERAGE(CS32:CV32),"n/a"))</f>
        <v>n/a</v>
      </c>
      <c r="CW38" t="str">
        <f ca="1">IF(ISERROR(INDIRECT(ADDRESS(ROW(CW32),COLUMN(CW32)-3))),"n/a",IF(ISNUMBER(INDIRECT(ADDRESS(ROW(CW32),COLUMN(CW32)-3))),Calculations_forecast!$C$3*AVERAGE(CT32:CW32),"n/a"))</f>
        <v>n/a</v>
      </c>
      <c r="CX38" t="str">
        <f ca="1">IF(ISERROR(INDIRECT(ADDRESS(ROW(CX32),COLUMN(CX32)-3))),"n/a",IF(ISNUMBER(INDIRECT(ADDRESS(ROW(CX32),COLUMN(CX32)-3))),Calculations_forecast!$C$3*AVERAGE(CU32:CX32),"n/a"))</f>
        <v>n/a</v>
      </c>
      <c r="CY38" t="str">
        <f ca="1">IF(ISERROR(INDIRECT(ADDRESS(ROW(CY32),COLUMN(CY32)-3))),"n/a",IF(ISNUMBER(INDIRECT(ADDRESS(ROW(CY32),COLUMN(CY32)-3))),Calculations_forecast!$C$3*AVERAGE(CV32:CY32),"n/a"))</f>
        <v>n/a</v>
      </c>
      <c r="CZ38" t="str">
        <f ca="1">IF(ISERROR(INDIRECT(ADDRESS(ROW(CZ32),COLUMN(CZ32)-3))),"n/a",IF(ISNUMBER(INDIRECT(ADDRESS(ROW(CZ32),COLUMN(CZ32)-3))),Calculations_forecast!$C$3*AVERAGE(CW32:CZ32),"n/a"))</f>
        <v>n/a</v>
      </c>
      <c r="DA38" t="str">
        <f ca="1">IF(ISERROR(INDIRECT(ADDRESS(ROW(DA32),COLUMN(DA32)-3))),"n/a",IF(ISNUMBER(INDIRECT(ADDRESS(ROW(DA32),COLUMN(DA32)-3))),Calculations_forecast!$C$3*AVERAGE(CX32:DA32),"n/a"))</f>
        <v>n/a</v>
      </c>
      <c r="DB38" t="str">
        <f ca="1">IF(ISERROR(INDIRECT(ADDRESS(ROW(DB32),COLUMN(DB32)-3))),"n/a",IF(ISNUMBER(INDIRECT(ADDRESS(ROW(DB32),COLUMN(DB32)-3))),Calculations_forecast!$C$3*AVERAGE(CY32:DB32),"n/a"))</f>
        <v>n/a</v>
      </c>
      <c r="DC38" t="str">
        <f ca="1">IF(ISERROR(INDIRECT(ADDRESS(ROW(DC32),COLUMN(DC32)-3))),"n/a",IF(ISNUMBER(INDIRECT(ADDRESS(ROW(DC32),COLUMN(DC32)-3))),Calculations_forecast!$C$3*AVERAGE(CZ32:DC32),"n/a"))</f>
        <v>n/a</v>
      </c>
      <c r="DD38" t="str">
        <f ca="1">IF(ISERROR(INDIRECT(ADDRESS(ROW(DD32),COLUMN(DD32)-3))),"n/a",IF(ISNUMBER(INDIRECT(ADDRESS(ROW(DD32),COLUMN(DD32)-3))),Calculations_forecast!$C$3*AVERAGE(DA32:DD32),"n/a"))</f>
        <v>n/a</v>
      </c>
      <c r="DE38" t="str">
        <f ca="1">IF(ISERROR(INDIRECT(ADDRESS(ROW(DE32),COLUMN(DE32)-3))),"n/a",IF(ISNUMBER(INDIRECT(ADDRESS(ROW(DE32),COLUMN(DE32)-3))),Calculations_forecast!$C$3*AVERAGE(DB32:DE32),"n/a"))</f>
        <v>n/a</v>
      </c>
      <c r="DF38" t="str">
        <f ca="1">IF(ISERROR(INDIRECT(ADDRESS(ROW(DF32),COLUMN(DF32)-3))),"n/a",IF(ISNUMBER(INDIRECT(ADDRESS(ROW(DF32),COLUMN(DF32)-3))),Calculations_forecast!$C$3*AVERAGE(DC32:DF32),"n/a"))</f>
        <v>n/a</v>
      </c>
      <c r="DG38" t="str">
        <f ca="1">IF(ISERROR(INDIRECT(ADDRESS(ROW(DG32),COLUMN(DG32)-3))),"n/a",IF(ISNUMBER(INDIRECT(ADDRESS(ROW(DG32),COLUMN(DG32)-3))),Calculations_forecast!$C$3*AVERAGE(DD32:DG32),"n/a"))</f>
        <v>n/a</v>
      </c>
      <c r="DH38" t="str">
        <f ca="1">IF(ISERROR(INDIRECT(ADDRESS(ROW(DH32),COLUMN(DH32)-3))),"n/a",IF(ISNUMBER(INDIRECT(ADDRESS(ROW(DH32),COLUMN(DH32)-3))),Calculations_forecast!$C$3*AVERAGE(DE32:DH32),"n/a"))</f>
        <v>n/a</v>
      </c>
      <c r="DI38" t="str">
        <f ca="1">IF(ISERROR(INDIRECT(ADDRESS(ROW(DI32),COLUMN(DI32)-3))),"n/a",IF(ISNUMBER(INDIRECT(ADDRESS(ROW(DI32),COLUMN(DI32)-3))),Calculations_forecast!$C$3*AVERAGE(DF32:DI32),"n/a"))</f>
        <v>n/a</v>
      </c>
      <c r="DJ38" t="str">
        <f ca="1">IF(ISERROR(INDIRECT(ADDRESS(ROW(DJ32),COLUMN(DJ32)-3))),"n/a",IF(ISNUMBER(INDIRECT(ADDRESS(ROW(DJ32),COLUMN(DJ32)-3))),Calculations_forecast!$C$3*AVERAGE(DG32:DJ32),"n/a"))</f>
        <v>n/a</v>
      </c>
      <c r="DK38" t="str">
        <f ca="1">IF(ISERROR(INDIRECT(ADDRESS(ROW(DK32),COLUMN(DK32)-3))),"n/a",IF(ISNUMBER(INDIRECT(ADDRESS(ROW(DK32),COLUMN(DK32)-3))),Calculations_forecast!$C$3*AVERAGE(DH32:DK32),"n/a"))</f>
        <v>n/a</v>
      </c>
      <c r="DL38" t="str">
        <f ca="1">IF(ISERROR(INDIRECT(ADDRESS(ROW(DL32),COLUMN(DL32)-3))),"n/a",IF(ISNUMBER(INDIRECT(ADDRESS(ROW(DL32),COLUMN(DL32)-3))),Calculations_forecast!$C$3*AVERAGE(DI32:DL32),"n/a"))</f>
        <v>n/a</v>
      </c>
      <c r="DM38" t="str">
        <f ca="1">IF(ISERROR(INDIRECT(ADDRESS(ROW(DM32),COLUMN(DM32)-3))),"n/a",IF(ISNUMBER(INDIRECT(ADDRESS(ROW(DM32),COLUMN(DM32)-3))),Calculations_forecast!$C$3*AVERAGE(DJ32:DM32),"n/a"))</f>
        <v>n/a</v>
      </c>
      <c r="DN38" t="str">
        <f ca="1">IF(ISERROR(INDIRECT(ADDRESS(ROW(DN32),COLUMN(DN32)-3))),"n/a",IF(ISNUMBER(INDIRECT(ADDRESS(ROW(DN32),COLUMN(DN32)-3))),Calculations_forecast!$C$3*AVERAGE(DK32:DN32),"n/a"))</f>
        <v>n/a</v>
      </c>
      <c r="DO38" t="str">
        <f ca="1">IF(ISERROR(INDIRECT(ADDRESS(ROW(DO32),COLUMN(DO32)-3))),"n/a",IF(ISNUMBER(INDIRECT(ADDRESS(ROW(DO32),COLUMN(DO32)-3))),Calculations_forecast!$C$3*AVERAGE(DL32:DO32),"n/a"))</f>
        <v>n/a</v>
      </c>
      <c r="DP38" t="str">
        <f ca="1">IF(ISERROR(INDIRECT(ADDRESS(ROW(DP32),COLUMN(DP32)-3))),"n/a",IF(ISNUMBER(INDIRECT(ADDRESS(ROW(DP32),COLUMN(DP32)-3))),Calculations_forecast!$C$3*AVERAGE(DM32:DP32),"n/a"))</f>
        <v>n/a</v>
      </c>
      <c r="DQ38" t="str">
        <f ca="1">IF(ISERROR(INDIRECT(ADDRESS(ROW(DQ32),COLUMN(DQ32)-3))),"n/a",IF(ISNUMBER(INDIRECT(ADDRESS(ROW(DQ32),COLUMN(DQ32)-3))),Calculations_forecast!$C$3*AVERAGE(DN32:DQ32),"n/a"))</f>
        <v>n/a</v>
      </c>
      <c r="DR38" t="str">
        <f ca="1">IF(ISERROR(INDIRECT(ADDRESS(ROW(DR32),COLUMN(DR32)-3))),"n/a",IF(ISNUMBER(INDIRECT(ADDRESS(ROW(DR32),COLUMN(DR32)-3))),Calculations_forecast!$C$3*AVERAGE(DO32:DR32),"n/a"))</f>
        <v>n/a</v>
      </c>
      <c r="DS38" t="str">
        <f ca="1">IF(ISERROR(INDIRECT(ADDRESS(ROW(DS32),COLUMN(DS32)-3))),"n/a",IF(ISNUMBER(INDIRECT(ADDRESS(ROW(DS32),COLUMN(DS32)-3))),Calculations_forecast!$C$3*AVERAGE(DP32:DS32),"n/a"))</f>
        <v>n/a</v>
      </c>
      <c r="DT38" t="str">
        <f ca="1">IF(ISERROR(INDIRECT(ADDRESS(ROW(DT32),COLUMN(DT32)-3))),"n/a",IF(ISNUMBER(INDIRECT(ADDRESS(ROW(DT32),COLUMN(DT32)-3))),Calculations_forecast!$C$3*AVERAGE(DQ32:DT32),"n/a"))</f>
        <v>n/a</v>
      </c>
      <c r="DU38" t="str">
        <f ca="1">IF(ISERROR(INDIRECT(ADDRESS(ROW(DU32),COLUMN(DU32)-3))),"n/a",IF(ISNUMBER(INDIRECT(ADDRESS(ROW(DU32),COLUMN(DU32)-3))),Calculations_forecast!$C$3*AVERAGE(DR32:DU32),"n/a"))</f>
        <v>n/a</v>
      </c>
      <c r="DV38" t="str">
        <f ca="1">IF(ISERROR(INDIRECT(ADDRESS(ROW(DV32),COLUMN(DV32)-3))),"n/a",IF(ISNUMBER(INDIRECT(ADDRESS(ROW(DV32),COLUMN(DV32)-3))),Calculations_forecast!$C$3*AVERAGE(DS32:DV32),"n/a"))</f>
        <v>n/a</v>
      </c>
      <c r="DW38" t="str">
        <f ca="1">IF(ISERROR(INDIRECT(ADDRESS(ROW(DW32),COLUMN(DW32)-3))),"n/a",IF(ISNUMBER(INDIRECT(ADDRESS(ROW(DW32),COLUMN(DW32)-3))),Calculations_forecast!$C$3*AVERAGE(DT32:DW32),"n/a"))</f>
        <v>n/a</v>
      </c>
      <c r="DX38" t="str">
        <f ca="1">IF(ISERROR(INDIRECT(ADDRESS(ROW(DX32),COLUMN(DX32)-3))),"n/a",IF(ISNUMBER(INDIRECT(ADDRESS(ROW(DX32),COLUMN(DX32)-3))),Calculations_forecast!$C$3*AVERAGE(DU32:DX32),"n/a"))</f>
        <v>n/a</v>
      </c>
      <c r="DY38" t="str">
        <f ca="1">IF(ISERROR(INDIRECT(ADDRESS(ROW(DY32),COLUMN(DY32)-3))),"n/a",IF(ISNUMBER(INDIRECT(ADDRESS(ROW(DY32),COLUMN(DY32)-3))),Calculations_forecast!$C$3*AVERAGE(DV32:DY32),"n/a"))</f>
        <v>n/a</v>
      </c>
      <c r="DZ38" t="str">
        <f ca="1">IF(ISERROR(INDIRECT(ADDRESS(ROW(DZ32),COLUMN(DZ32)-3))),"n/a",IF(ISNUMBER(INDIRECT(ADDRESS(ROW(DZ32),COLUMN(DZ32)-3))),Calculations_forecast!$C$3*AVERAGE(DW32:DZ32),"n/a"))</f>
        <v>n/a</v>
      </c>
      <c r="EA38" t="str">
        <f ca="1">IF(ISERROR(INDIRECT(ADDRESS(ROW(EA32),COLUMN(EA32)-3))),"n/a",IF(ISNUMBER(INDIRECT(ADDRESS(ROW(EA32),COLUMN(EA32)-3))),Calculations_forecast!$C$3*AVERAGE(DX32:EA32),"n/a"))</f>
        <v>n/a</v>
      </c>
      <c r="EB38" t="str">
        <f ca="1">IF(ISERROR(INDIRECT(ADDRESS(ROW(EB32),COLUMN(EB32)-3))),"n/a",IF(ISNUMBER(INDIRECT(ADDRESS(ROW(EB32),COLUMN(EB32)-3))),Calculations_forecast!$C$3*AVERAGE(DY32:EB32),"n/a"))</f>
        <v>n/a</v>
      </c>
      <c r="EC38" t="str">
        <f ca="1">IF(ISERROR(INDIRECT(ADDRESS(ROW(EC32),COLUMN(EC32)-3))),"n/a",IF(ISNUMBER(INDIRECT(ADDRESS(ROW(EC32),COLUMN(EC32)-3))),Calculations_forecast!$C$3*AVERAGE(DZ32:EC32),"n/a"))</f>
        <v>n/a</v>
      </c>
      <c r="ED38" t="str">
        <f ca="1">IF(ISERROR(INDIRECT(ADDRESS(ROW(ED32),COLUMN(ED32)-3))),"n/a",IF(ISNUMBER(INDIRECT(ADDRESS(ROW(ED32),COLUMN(ED32)-3))),Calculations_forecast!$C$3*AVERAGE(EA32:ED32),"n/a"))</f>
        <v>n/a</v>
      </c>
      <c r="EE38" t="str">
        <f ca="1">IF(ISERROR(INDIRECT(ADDRESS(ROW(EE32),COLUMN(EE32)-3))),"n/a",IF(ISNUMBER(INDIRECT(ADDRESS(ROW(EE32),COLUMN(EE32)-3))),Calculations_forecast!$C$3*AVERAGE(EB32:EE32),"n/a"))</f>
        <v>n/a</v>
      </c>
      <c r="EF38" t="str">
        <f ca="1">IF(ISERROR(INDIRECT(ADDRESS(ROW(EF32),COLUMN(EF32)-3))),"n/a",IF(ISNUMBER(INDIRECT(ADDRESS(ROW(EF32),COLUMN(EF32)-3))),Calculations_forecast!$C$3*AVERAGE(EC32:EF32),"n/a"))</f>
        <v>n/a</v>
      </c>
      <c r="EG38" t="str">
        <f ca="1">IF(ISERROR(INDIRECT(ADDRESS(ROW(EG32),COLUMN(EG32)-3))),"n/a",IF(ISNUMBER(INDIRECT(ADDRESS(ROW(EG32),COLUMN(EG32)-3))),Calculations_forecast!$C$3*AVERAGE(ED32:EG32),"n/a"))</f>
        <v>n/a</v>
      </c>
      <c r="EH38" t="str">
        <f ca="1">IF(ISERROR(INDIRECT(ADDRESS(ROW(EH32),COLUMN(EH32)-3))),"n/a",IF(ISNUMBER(INDIRECT(ADDRESS(ROW(EH32),COLUMN(EH32)-3))),Calculations_forecast!$C$3*AVERAGE(EE32:EH32),"n/a"))</f>
        <v>n/a</v>
      </c>
      <c r="EI38" t="str">
        <f ca="1">IF(ISERROR(INDIRECT(ADDRESS(ROW(EI32),COLUMN(EI32)-3))),"n/a",IF(ISNUMBER(INDIRECT(ADDRESS(ROW(EI32),COLUMN(EI32)-3))),Calculations_forecast!$C$3*AVERAGE(EF32:EI32),"n/a"))</f>
        <v>n/a</v>
      </c>
      <c r="EJ38" t="str">
        <f ca="1">IF(ISERROR(INDIRECT(ADDRESS(ROW(EJ32),COLUMN(EJ32)-3))),"n/a",IF(ISNUMBER(INDIRECT(ADDRESS(ROW(EJ32),COLUMN(EJ32)-3))),Calculations_forecast!$C$3*AVERAGE(EG32:EJ32),"n/a"))</f>
        <v>n/a</v>
      </c>
      <c r="EK38" t="str">
        <f ca="1">IF(ISERROR(INDIRECT(ADDRESS(ROW(EK32),COLUMN(EK32)-3))),"n/a",IF(ISNUMBER(INDIRECT(ADDRESS(ROW(EK32),COLUMN(EK32)-3))),Calculations_forecast!$C$3*AVERAGE(EH32:EK32),"n/a"))</f>
        <v>n/a</v>
      </c>
      <c r="EL38" t="str">
        <f ca="1">IF(ISERROR(INDIRECT(ADDRESS(ROW(EL32),COLUMN(EL32)-3))),"n/a",IF(ISNUMBER(INDIRECT(ADDRESS(ROW(EL32),COLUMN(EL32)-3))),Calculations_forecast!$C$3*AVERAGE(EI32:EL32),"n/a"))</f>
        <v>n/a</v>
      </c>
      <c r="EM38" t="str">
        <f ca="1">IF(ISERROR(INDIRECT(ADDRESS(ROW(EM32),COLUMN(EM32)-3))),"n/a",IF(ISNUMBER(INDIRECT(ADDRESS(ROW(EM32),COLUMN(EM32)-3))),Calculations_forecast!$C$3*AVERAGE(EJ32:EM32),"n/a"))</f>
        <v>n/a</v>
      </c>
      <c r="EN38" t="str">
        <f ca="1">IF(ISERROR(INDIRECT(ADDRESS(ROW(EN32),COLUMN(EN32)-3))),"n/a",IF(ISNUMBER(INDIRECT(ADDRESS(ROW(EN32),COLUMN(EN32)-3))),Calculations_forecast!$C$3*AVERAGE(EK32:EN32),"n/a"))</f>
        <v>n/a</v>
      </c>
      <c r="EO38" t="str">
        <f ca="1">IF(ISERROR(INDIRECT(ADDRESS(ROW(EO32),COLUMN(EO32)-3))),"n/a",IF(ISNUMBER(INDIRECT(ADDRESS(ROW(EO32),COLUMN(EO32)-3))),Calculations_forecast!$C$3*AVERAGE(EL32:EO32),"n/a"))</f>
        <v>n/a</v>
      </c>
      <c r="EP38" t="str">
        <f ca="1">IF(ISERROR(INDIRECT(ADDRESS(ROW(EP32),COLUMN(EP32)-3))),"n/a",IF(ISNUMBER(INDIRECT(ADDRESS(ROW(EP32),COLUMN(EP32)-3))),Calculations_forecast!$C$3*AVERAGE(EM32:EP32),"n/a"))</f>
        <v>n/a</v>
      </c>
      <c r="EQ38" t="str">
        <f ca="1">IF(ISERROR(INDIRECT(ADDRESS(ROW(EQ32),COLUMN(EQ32)-3))),"n/a",IF(ISNUMBER(INDIRECT(ADDRESS(ROW(EQ32),COLUMN(EQ32)-3))),Calculations_forecast!$C$3*AVERAGE(EN32:EQ32),"n/a"))</f>
        <v>n/a</v>
      </c>
      <c r="ER38" t="str">
        <f ca="1">IF(ISERROR(INDIRECT(ADDRESS(ROW(ER32),COLUMN(ER32)-3))),"n/a",IF(ISNUMBER(INDIRECT(ADDRESS(ROW(ER32),COLUMN(ER32)-3))),Calculations_forecast!$C$3*AVERAGE(EO32:ER32),"n/a"))</f>
        <v>n/a</v>
      </c>
      <c r="ES38" t="str">
        <f ca="1">IF(ISERROR(INDIRECT(ADDRESS(ROW(ES32),COLUMN(ES32)-3))),"n/a",IF(ISNUMBER(INDIRECT(ADDRESS(ROW(ES32),COLUMN(ES32)-3))),Calculations_forecast!$C$3*AVERAGE(EP32:ES32),"n/a"))</f>
        <v>n/a</v>
      </c>
      <c r="ET38" t="str">
        <f ca="1">IF(ISERROR(INDIRECT(ADDRESS(ROW(ET32),COLUMN(ET32)-3))),"n/a",IF(ISNUMBER(INDIRECT(ADDRESS(ROW(ET32),COLUMN(ET32)-3))),Calculations_forecast!$C$3*AVERAGE(EQ32:ET32),"n/a"))</f>
        <v>n/a</v>
      </c>
      <c r="EU38" t="str">
        <f ca="1">IF(ISERROR(INDIRECT(ADDRESS(ROW(EU32),COLUMN(EU32)-3))),"n/a",IF(ISNUMBER(INDIRECT(ADDRESS(ROW(EU32),COLUMN(EU32)-3))),Calculations_forecast!$C$3*AVERAGE(ER32:EU32),"n/a"))</f>
        <v>n/a</v>
      </c>
      <c r="EV38" t="str">
        <f ca="1">IF(ISERROR(INDIRECT(ADDRESS(ROW(EV32),COLUMN(EV32)-3))),"n/a",IF(ISNUMBER(INDIRECT(ADDRESS(ROW(EV32),COLUMN(EV32)-3))),Calculations_forecast!$C$3*AVERAGE(ES32:EV32),"n/a"))</f>
        <v>n/a</v>
      </c>
      <c r="EW38" t="str">
        <f ca="1">IF(ISERROR(INDIRECT(ADDRESS(ROW(EW32),COLUMN(EW32)-3))),"n/a",IF(ISNUMBER(INDIRECT(ADDRESS(ROW(EW32),COLUMN(EW32)-3))),Calculations_forecast!$C$3*AVERAGE(ET32:EW32),"n/a"))</f>
        <v>n/a</v>
      </c>
      <c r="EX38" t="str">
        <f ca="1">IF(ISERROR(INDIRECT(ADDRESS(ROW(EX32),COLUMN(EX32)-3))),"n/a",IF(ISNUMBER(INDIRECT(ADDRESS(ROW(EX32),COLUMN(EX32)-3))),Calculations_forecast!$C$3*AVERAGE(EU32:EX32),"n/a"))</f>
        <v>n/a</v>
      </c>
      <c r="EY38" t="str">
        <f ca="1">IF(ISERROR(INDIRECT(ADDRESS(ROW(EY32),COLUMN(EY32)-3))),"n/a",IF(ISNUMBER(INDIRECT(ADDRESS(ROW(EY32),COLUMN(EY32)-3))),Calculations_forecast!$C$3*AVERAGE(EV32:EY32),"n/a"))</f>
        <v>n/a</v>
      </c>
      <c r="EZ38" t="str">
        <f ca="1">IF(ISERROR(INDIRECT(ADDRESS(ROW(EZ32),COLUMN(EZ32)-3))),"n/a",IF(ISNUMBER(INDIRECT(ADDRESS(ROW(EZ32),COLUMN(EZ32)-3))),Calculations_forecast!$C$3*AVERAGE(EW32:EZ32),"n/a"))</f>
        <v>n/a</v>
      </c>
      <c r="FA38" t="str">
        <f ca="1">IF(ISERROR(INDIRECT(ADDRESS(ROW(FA32),COLUMN(FA32)-3))),"n/a",IF(ISNUMBER(INDIRECT(ADDRESS(ROW(FA32),COLUMN(FA32)-3))),Calculations_forecast!$C$3*AVERAGE(EX32:FA32),"n/a"))</f>
        <v>n/a</v>
      </c>
      <c r="FB38" t="str">
        <f ca="1">IF(ISERROR(INDIRECT(ADDRESS(ROW(FB32),COLUMN(FB32)-3))),"n/a",IF(ISNUMBER(INDIRECT(ADDRESS(ROW(FB32),COLUMN(FB32)-3))),Calculations_forecast!$C$3*AVERAGE(EY32:FB32),"n/a"))</f>
        <v>n/a</v>
      </c>
      <c r="FC38" t="str">
        <f ca="1">IF(ISERROR(INDIRECT(ADDRESS(ROW(FC32),COLUMN(FC32)-3))),"n/a",IF(ISNUMBER(INDIRECT(ADDRESS(ROW(FC32),COLUMN(FC32)-3))),Calculations_forecast!$C$3*AVERAGE(EZ32:FC32),"n/a"))</f>
        <v>n/a</v>
      </c>
      <c r="FD38" t="str">
        <f ca="1">IF(ISERROR(INDIRECT(ADDRESS(ROW(FD32),COLUMN(FD32)-3))),"n/a",IF(ISNUMBER(INDIRECT(ADDRESS(ROW(FD32),COLUMN(FD32)-3))),Calculations_forecast!$C$3*AVERAGE(FA32:FD32),"n/a"))</f>
        <v>n/a</v>
      </c>
      <c r="FE38" t="str">
        <f ca="1">IF(ISERROR(INDIRECT(ADDRESS(ROW(FE32),COLUMN(FE32)-3))),"n/a",IF(ISNUMBER(INDIRECT(ADDRESS(ROW(FE32),COLUMN(FE32)-3))),Calculations_forecast!$C$3*AVERAGE(FB32:FE32),"n/a"))</f>
        <v>n/a</v>
      </c>
      <c r="FF38" t="str">
        <f ca="1">IF(ISERROR(INDIRECT(ADDRESS(ROW(FF32),COLUMN(FF32)-3))),"n/a",IF(ISNUMBER(INDIRECT(ADDRESS(ROW(FF32),COLUMN(FF32)-3))),Calculations_forecast!$C$3*AVERAGE(FC32:FF32),"n/a"))</f>
        <v>n/a</v>
      </c>
      <c r="FG38" t="str">
        <f ca="1">IF(ISERROR(INDIRECT(ADDRESS(ROW(FG32),COLUMN(FG32)-3))),"n/a",IF(ISNUMBER(INDIRECT(ADDRESS(ROW(FG32),COLUMN(FG32)-3))),Calculations_forecast!$C$3*AVERAGE(FD32:FG32),"n/a"))</f>
        <v>n/a</v>
      </c>
      <c r="FH38" t="str">
        <f ca="1">IF(ISERROR(INDIRECT(ADDRESS(ROW(FH32),COLUMN(FH32)-3))),"n/a",IF(ISNUMBER(INDIRECT(ADDRESS(ROW(FH32),COLUMN(FH32)-3))),Calculations_forecast!$C$3*AVERAGE(FE32:FH32),"n/a"))</f>
        <v>n/a</v>
      </c>
      <c r="FI38" t="str">
        <f ca="1">IF(ISERROR(INDIRECT(ADDRESS(ROW(FI32),COLUMN(FI32)-3))),"n/a",IF(ISNUMBER(INDIRECT(ADDRESS(ROW(FI32),COLUMN(FI32)-3))),Calculations_forecast!$C$3*AVERAGE(FF32:FI32),"n/a"))</f>
        <v>n/a</v>
      </c>
      <c r="FJ38" t="str">
        <f ca="1">IF(ISERROR(INDIRECT(ADDRESS(ROW(FJ32),COLUMN(FJ32)-3))),"n/a",IF(ISNUMBER(INDIRECT(ADDRESS(ROW(FJ32),COLUMN(FJ32)-3))),Calculations_forecast!$C$3*AVERAGE(FG32:FJ32),"n/a"))</f>
        <v>n/a</v>
      </c>
      <c r="FK38" t="str">
        <f ca="1">IF(ISERROR(INDIRECT(ADDRESS(ROW(FK32),COLUMN(FK32)-3))),"n/a",IF(ISNUMBER(INDIRECT(ADDRESS(ROW(FK32),COLUMN(FK32)-3))),Calculations_forecast!$C$3*AVERAGE(FH32:FK32),"n/a"))</f>
        <v>n/a</v>
      </c>
      <c r="FL38" t="str">
        <f ca="1">IF(ISERROR(INDIRECT(ADDRESS(ROW(FL32),COLUMN(FL32)-3))),"n/a",IF(ISNUMBER(INDIRECT(ADDRESS(ROW(FL32),COLUMN(FL32)-3))),Calculations_forecast!$C$3*AVERAGE(FI32:FL32),"n/a"))</f>
        <v>n/a</v>
      </c>
      <c r="FM38" t="str">
        <f ca="1">IF(ISERROR(INDIRECT(ADDRESS(ROW(FM32),COLUMN(FM32)-3))),"n/a",IF(ISNUMBER(INDIRECT(ADDRESS(ROW(FM32),COLUMN(FM32)-3))),Calculations_forecast!$C$3*AVERAGE(FJ32:FM32),"n/a"))</f>
        <v>n/a</v>
      </c>
      <c r="FN38" t="str">
        <f ca="1">IF(ISERROR(INDIRECT(ADDRESS(ROW(FN32),COLUMN(FN32)-3))),"n/a",IF(ISNUMBER(INDIRECT(ADDRESS(ROW(FN32),COLUMN(FN32)-3))),Calculations_forecast!$C$3*AVERAGE(FK32:FN32),"n/a"))</f>
        <v>n/a</v>
      </c>
      <c r="FO38" t="str">
        <f ca="1">IF(ISERROR(INDIRECT(ADDRESS(ROW(FO32),COLUMN(FO32)-3))),"n/a",IF(ISNUMBER(INDIRECT(ADDRESS(ROW(FO32),COLUMN(FO32)-3))),Calculations_forecast!$C$3*AVERAGE(FL32:FO32),"n/a"))</f>
        <v>n/a</v>
      </c>
      <c r="FP38" t="str">
        <f ca="1">IF(ISERROR(INDIRECT(ADDRESS(ROW(FP32),COLUMN(FP32)-3))),"n/a",IF(ISNUMBER(INDIRECT(ADDRESS(ROW(FP32),COLUMN(FP32)-3))),Calculations_forecast!$C$3*AVERAGE(FM32:FP32),"n/a"))</f>
        <v>n/a</v>
      </c>
      <c r="FQ38" t="str">
        <f ca="1">IF(ISERROR(INDIRECT(ADDRESS(ROW(FQ32),COLUMN(FQ32)-3))),"n/a",IF(ISNUMBER(INDIRECT(ADDRESS(ROW(FQ32),COLUMN(FQ32)-3))),Calculations_forecast!$C$3*AVERAGE(FN32:FQ32),"n/a"))</f>
        <v>n/a</v>
      </c>
      <c r="FR38" t="str">
        <f ca="1">IF(ISERROR(INDIRECT(ADDRESS(ROW(FR32),COLUMN(FR32)-3))),"n/a",IF(ISNUMBER(INDIRECT(ADDRESS(ROW(FR32),COLUMN(FR32)-3))),Calculations_forecast!$C$3*AVERAGE(FO32:FR32),"n/a"))</f>
        <v>n/a</v>
      </c>
      <c r="FS38" t="str">
        <f ca="1">IF(ISERROR(INDIRECT(ADDRESS(ROW(FS32),COLUMN(FS32)-3))),"n/a",IF(ISNUMBER(INDIRECT(ADDRESS(ROW(FS32),COLUMN(FS32)-3))),Calculations_forecast!$C$3*AVERAGE(FP32:FS32),"n/a"))</f>
        <v>n/a</v>
      </c>
      <c r="FT38" t="str">
        <f ca="1">IF(ISERROR(INDIRECT(ADDRESS(ROW(FT32),COLUMN(FT32)-3))),"n/a",IF(ISNUMBER(INDIRECT(ADDRESS(ROW(FT32),COLUMN(FT32)-3))),Calculations_forecast!$C$3*AVERAGE(FQ32:FT32),"n/a"))</f>
        <v>n/a</v>
      </c>
      <c r="FU38" t="str">
        <f ca="1">IF(ISERROR(INDIRECT(ADDRESS(ROW(FU32),COLUMN(FU32)-3))),"n/a",IF(ISNUMBER(INDIRECT(ADDRESS(ROW(FU32),COLUMN(FU32)-3))),Calculations_forecast!$C$3*AVERAGE(FR32:FU32),"n/a"))</f>
        <v>n/a</v>
      </c>
      <c r="FV38" t="str">
        <f ca="1">IF(ISERROR(INDIRECT(ADDRESS(ROW(FV32),COLUMN(FV32)-3))),"n/a",IF(ISNUMBER(INDIRECT(ADDRESS(ROW(FV32),COLUMN(FV32)-3))),Calculations_forecast!$C$3*AVERAGE(FS32:FV32),"n/a"))</f>
        <v>n/a</v>
      </c>
      <c r="FW38" t="str">
        <f ca="1">IF(ISERROR(INDIRECT(ADDRESS(ROW(FW32),COLUMN(FW32)-3))),"n/a",IF(ISNUMBER(INDIRECT(ADDRESS(ROW(FW32),COLUMN(FW32)-3))),Calculations_forecast!$C$3*AVERAGE(FT32:FW32),"n/a"))</f>
        <v>n/a</v>
      </c>
      <c r="FX38" t="str">
        <f ca="1">IF(ISERROR(INDIRECT(ADDRESS(ROW(FX32),COLUMN(FX32)-3))),"n/a",IF(ISNUMBER(INDIRECT(ADDRESS(ROW(FX32),COLUMN(FX32)-3))),Calculations_forecast!$C$3*AVERAGE(FU32:FX32),"n/a"))</f>
        <v>n/a</v>
      </c>
      <c r="FY38" t="str">
        <f ca="1">IF(ISERROR(INDIRECT(ADDRESS(ROW(FY32),COLUMN(FY32)-3))),"n/a",IF(ISNUMBER(INDIRECT(ADDRESS(ROW(FY32),COLUMN(FY32)-3))),Calculations_forecast!$C$3*AVERAGE(FV32:FY32),"n/a"))</f>
        <v>n/a</v>
      </c>
      <c r="FZ38" t="str">
        <f ca="1">IF(ISERROR(INDIRECT(ADDRESS(ROW(FZ32),COLUMN(FZ32)-3))),"n/a",IF(ISNUMBER(INDIRECT(ADDRESS(ROW(FZ32),COLUMN(FZ32)-3))),Calculations_forecast!$C$3*AVERAGE(FW32:FZ32),"n/a"))</f>
        <v>n/a</v>
      </c>
      <c r="GA38" t="str">
        <f ca="1">IF(ISERROR(INDIRECT(ADDRESS(ROW(GA32),COLUMN(GA32)-3))),"n/a",IF(ISNUMBER(INDIRECT(ADDRESS(ROW(GA32),COLUMN(GA32)-3))),Calculations_forecast!$C$3*AVERAGE(FX32:GA32),"n/a"))</f>
        <v>n/a</v>
      </c>
      <c r="GB38" t="str">
        <f ca="1">IF(ISERROR(INDIRECT(ADDRESS(ROW(GB32),COLUMN(GB32)-3))),"n/a",IF(ISNUMBER(INDIRECT(ADDRESS(ROW(GB32),COLUMN(GB32)-3))),Calculations_forecast!$C$3*AVERAGE(FY32:GB32),"n/a"))</f>
        <v>n/a</v>
      </c>
      <c r="GC38" t="str">
        <f ca="1">IF(ISERROR(INDIRECT(ADDRESS(ROW(GC32),COLUMN(GC32)-3))),"n/a",IF(ISNUMBER(INDIRECT(ADDRESS(ROW(GC32),COLUMN(GC32)-3))),Calculations_forecast!$C$3*AVERAGE(FZ32:GC32),"n/a"))</f>
        <v>n/a</v>
      </c>
      <c r="GD38" t="str">
        <f ca="1">IF(ISERROR(INDIRECT(ADDRESS(ROW(GD32),COLUMN(GD32)-3))),"n/a",IF(ISNUMBER(INDIRECT(ADDRESS(ROW(GD32),COLUMN(GD32)-3))),Calculations_forecast!$C$3*AVERAGE(GA32:GD32),"n/a"))</f>
        <v>n/a</v>
      </c>
      <c r="GE38" t="str">
        <f ca="1">IF(ISERROR(INDIRECT(ADDRESS(ROW(GE32),COLUMN(GE32)-3))),"n/a",IF(ISNUMBER(INDIRECT(ADDRESS(ROW(GE32),COLUMN(GE32)-3))),Calculations_forecast!$C$3*AVERAGE(GB32:GE32),"n/a"))</f>
        <v>n/a</v>
      </c>
      <c r="GF38" t="str">
        <f ca="1">IF(ISERROR(INDIRECT(ADDRESS(ROW(GF32),COLUMN(GF32)-3))),"n/a",IF(ISNUMBER(INDIRECT(ADDRESS(ROW(GF32),COLUMN(GF32)-3))),Calculations_forecast!$C$3*AVERAGE(GC32:GF32),"n/a"))</f>
        <v>n/a</v>
      </c>
      <c r="GG38" t="str">
        <f ca="1">IF(ISERROR(INDIRECT(ADDRESS(ROW(GG32),COLUMN(GG32)-3))),"n/a",IF(ISNUMBER(INDIRECT(ADDRESS(ROW(GG32),COLUMN(GG32)-3))),Calculations_forecast!$C$3*AVERAGE(GD32:GG32),"n/a"))</f>
        <v>n/a</v>
      </c>
      <c r="GH38" t="str">
        <f ca="1">IF(ISERROR(INDIRECT(ADDRESS(ROW(GH32),COLUMN(GH32)-3))),"n/a",IF(ISNUMBER(INDIRECT(ADDRESS(ROW(GH32),COLUMN(GH32)-3))),Calculations_forecast!$C$3*AVERAGE(GE32:GH32),"n/a"))</f>
        <v>n/a</v>
      </c>
      <c r="GI38" t="str">
        <f ca="1">IF(ISERROR(INDIRECT(ADDRESS(ROW(GI32),COLUMN(GI32)-3))),"n/a",IF(ISNUMBER(INDIRECT(ADDRESS(ROW(GI32),COLUMN(GI32)-3))),Calculations_forecast!$C$3*AVERAGE(GF32:GI32),"n/a"))</f>
        <v>n/a</v>
      </c>
      <c r="GJ38" t="str">
        <f ca="1">IF(ISERROR(INDIRECT(ADDRESS(ROW(GJ32),COLUMN(GJ32)-3))),"n/a",IF(ISNUMBER(INDIRECT(ADDRESS(ROW(GJ32),COLUMN(GJ32)-3))),Calculations_forecast!$C$3*AVERAGE(GG32:GJ32),"n/a"))</f>
        <v>n/a</v>
      </c>
      <c r="GK38" t="str">
        <f ca="1">IF(ISERROR(INDIRECT(ADDRESS(ROW(GK32),COLUMN(GK32)-3))),"n/a",IF(ISNUMBER(INDIRECT(ADDRESS(ROW(GK32),COLUMN(GK32)-3))),Calculations_forecast!$C$3*AVERAGE(GH32:GK32),"n/a"))</f>
        <v>n/a</v>
      </c>
      <c r="GL38">
        <f ca="1">IF(ISERROR(INDIRECT(ADDRESS(ROW(GL32),COLUMN(GL32)-3))),"n/a",IF(ISNUMBER(INDIRECT(ADDRESS(ROW(GL32),COLUMN(GL32)-3))),Calculations_forecast!$C$3*AVERAGE(GI32:GL32),"n/a"))</f>
        <v>972.27359999999987</v>
      </c>
      <c r="GM38">
        <f ca="1">IF(ISERROR(INDIRECT(ADDRESS(ROW(GM32),COLUMN(GM32)-3))),"n/a",IF(ISNUMBER(INDIRECT(ADDRESS(ROW(GM32),COLUMN(GM32)-3))),Calculations_forecast!$C$3*AVERAGE(GJ32:GM32),"n/a"))</f>
        <v>975.27780000000007</v>
      </c>
      <c r="GN38">
        <f ca="1">IF(ISERROR(INDIRECT(ADDRESS(ROW(GN32),COLUMN(GN32)-3))),"n/a",IF(ISNUMBER(INDIRECT(ADDRESS(ROW(GN32),COLUMN(GN32)-3))),Calculations_forecast!$C$3*AVERAGE(GK32:GN32),"n/a"))</f>
        <v>978.28200000000004</v>
      </c>
      <c r="GO38">
        <f ca="1">IF(ISERROR(INDIRECT(ADDRESS(ROW(GO32),COLUMN(GO32)-3))),"n/a",IF(ISNUMBER(INDIRECT(ADDRESS(ROW(GO32),COLUMN(GO32)-3))),Calculations_forecast!$C$3*AVERAGE(GL32:GO32),"n/a"))</f>
        <v>981.28620000000001</v>
      </c>
      <c r="GP38">
        <f ca="1">IF(ISERROR(INDIRECT(ADDRESS(ROW(GP32),COLUMN(GP32)-3))),"n/a",IF(ISNUMBER(INDIRECT(ADDRESS(ROW(GP32),COLUMN(GP32)-3))),Calculations_forecast!$C$3*AVERAGE(GM32:GP32),"n/a"))</f>
        <v>1000.788075</v>
      </c>
      <c r="GQ38">
        <f ca="1">IF(ISERROR(INDIRECT(ADDRESS(ROW(GQ32),COLUMN(GQ32)-3))),"n/a",IF(ISNUMBER(INDIRECT(ADDRESS(ROW(GQ32),COLUMN(GQ32)-3))),Calculations_forecast!$C$3*AVERAGE(GN32:GQ32),"n/a"))</f>
        <v>1020.2899499999999</v>
      </c>
      <c r="GR38">
        <f ca="1">IF(ISERROR(INDIRECT(ADDRESS(ROW(GR32),COLUMN(GR32)-3))),"n/a",IF(ISNUMBER(INDIRECT(ADDRESS(ROW(GR32),COLUMN(GR32)-3))),Calculations_forecast!$C$3*AVERAGE(GO32:GR32),"n/a"))</f>
        <v>1039.791825</v>
      </c>
      <c r="GS38">
        <f ca="1">IF(ISERROR(INDIRECT(ADDRESS(ROW(GS32),COLUMN(GS32)-3))),"n/a",IF(ISNUMBER(INDIRECT(ADDRESS(ROW(GS32),COLUMN(GS32)-3))),Calculations_forecast!$C$3*AVERAGE(GP32:GS32),"n/a"))</f>
        <v>1059.2936999999999</v>
      </c>
      <c r="GT38">
        <f ca="1">IF(ISERROR(INDIRECT(ADDRESS(ROW(GT32),COLUMN(GT32)-3))),"n/a",IF(ISNUMBER(INDIRECT(ADDRESS(ROW(GT32),COLUMN(GT32)-3))),Calculations_forecast!$C$3*AVERAGE(GQ32:GT32),"n/a"))</f>
        <v>1074.927375</v>
      </c>
      <c r="GU38">
        <f ca="1">IF(ISERROR(INDIRECT(ADDRESS(ROW(GU32),COLUMN(GU32)-3))),"n/a",IF(ISNUMBER(INDIRECT(ADDRESS(ROW(GU32),COLUMN(GU32)-3))),Calculations_forecast!$C$3*AVERAGE(GR32:GU32),"n/a"))</f>
        <v>1090.5610499999998</v>
      </c>
      <c r="GV38">
        <f ca="1">IF(ISERROR(INDIRECT(ADDRESS(ROW(GV32),COLUMN(GV32)-3))),"n/a",IF(ISNUMBER(INDIRECT(ADDRESS(ROW(GV32),COLUMN(GV32)-3))),Calculations_forecast!$C$3*AVERAGE(GS32:GV32),"n/a"))</f>
        <v>1106.1947249999998</v>
      </c>
      <c r="GW38" s="81">
        <f ca="1">IF(ISERROR(INDIRECT(ADDRESS(ROW(GW32),COLUMN(GW32)-3))),"n/a",IF(ISNUMBER(INDIRECT(ADDRESS(ROW(GW32),COLUMN(GW32)-3))),Calculations_forecast!$C$3*AVERAGE(GT32:GW32),"n/a"))</f>
        <v>1121.8283999999999</v>
      </c>
      <c r="GX38" s="81">
        <f ca="1">IF(ISERROR(INDIRECT(ADDRESS(ROW(GX32),COLUMN(GX32)-3))),"n/a",IF(ISNUMBER(INDIRECT(ADDRESS(ROW(GX32),COLUMN(GX32)-3))),Calculations_forecast!$C$3*AVERAGE(GU32:GX32),"n/a"))</f>
        <v>1140.5751749999999</v>
      </c>
      <c r="GY38" s="81">
        <f ca="1">IF(ISERROR(INDIRECT(ADDRESS(ROW(GY32),COLUMN(GY32)-3))),"n/a",IF(ISNUMBER(INDIRECT(ADDRESS(ROW(GY32),COLUMN(GY32)-3))),Calculations_forecast!$C$3*AVERAGE(GV32:GY32),"n/a"))</f>
        <v>1159.32195</v>
      </c>
      <c r="GZ38" s="81">
        <f ca="1">IF(ISERROR(INDIRECT(ADDRESS(ROW(GZ32),COLUMN(GZ32)-3))),"n/a",IF(ISNUMBER(INDIRECT(ADDRESS(ROW(GZ32),COLUMN(GZ32)-3))),Calculations_forecast!$C$3*AVERAGE(GW32:GZ32),"n/a"))</f>
        <v>1178.0687250000001</v>
      </c>
      <c r="HA38" s="81">
        <f ca="1">IF(ISERROR(INDIRECT(ADDRESS(ROW(HA32),COLUMN(HA32)-3))),"n/a",IF(ISNUMBER(INDIRECT(ADDRESS(ROW(HA32),COLUMN(HA32)-3))),Calculations_forecast!$C$3*AVERAGE(GX32:HA32),"n/a"))</f>
        <v>1196.8155000000002</v>
      </c>
      <c r="HB38" s="81">
        <f ca="1">IF(ISERROR(INDIRECT(ADDRESS(ROW(HB32),COLUMN(HB32)-3))),"n/a",IF(ISNUMBER(INDIRECT(ADDRESS(ROW(HB32),COLUMN(HB32)-3))),Calculations_forecast!$C$3*AVERAGE(GY32:HB32),"n/a"))</f>
        <v>1226.3305500000001</v>
      </c>
      <c r="HC38" s="81">
        <f ca="1">IF(ISERROR(INDIRECT(ADDRESS(ROW(HC32),COLUMN(HC32)-3))),"n/a",IF(ISNUMBER(INDIRECT(ADDRESS(ROW(HC32),COLUMN(HC32)-3))),Calculations_forecast!$C$3*AVERAGE(GZ32:HC32),"n/a"))</f>
        <v>1255.8456000000001</v>
      </c>
      <c r="HD38" s="81">
        <f ca="1">IF(ISERROR(INDIRECT(ADDRESS(ROW(HD32),COLUMN(HD32)-3))),"n/a",IF(ISNUMBER(INDIRECT(ADDRESS(ROW(HD32),COLUMN(HD32)-3))),Calculations_forecast!$C$3*AVERAGE(HA32:HD32),"n/a"))</f>
        <v>1285.3606500000001</v>
      </c>
      <c r="HE38" s="81">
        <f ca="1">IF(ISERROR(INDIRECT(ADDRESS(ROW(HE32),COLUMN(HE32)-3))),"n/a",IF(ISNUMBER(INDIRECT(ADDRESS(ROW(HE32),COLUMN(HE32)-3))),Calculations_forecast!$C$3*AVERAGE(HB32:HE32),"n/a"))</f>
        <v>1314.8757000000001</v>
      </c>
      <c r="HF38" s="81">
        <f ca="1">IF(ISERROR(INDIRECT(ADDRESS(ROW(HF32),COLUMN(HF32)-3))),"n/a",IF(ISNUMBER(INDIRECT(ADDRESS(ROW(HF32),COLUMN(HF32)-3))),Calculations_forecast!$C$3*AVERAGE(HC32:HF32),"n/a"))</f>
        <v>1329.32565</v>
      </c>
      <c r="HG38" s="81">
        <f ca="1">IF(ISERROR(INDIRECT(ADDRESS(ROW(HG32),COLUMN(HG32)-3))),"n/a",IF(ISNUMBER(INDIRECT(ADDRESS(ROW(HG32),COLUMN(HG32)-3))),Calculations_forecast!$C$3*AVERAGE(HD32:HG32),"n/a"))</f>
        <v>1343.7755999999999</v>
      </c>
      <c r="HH38" s="81">
        <f ca="1">IF(ISERROR(INDIRECT(ADDRESS(ROW(HH32),COLUMN(HH32)-3))),"n/a",IF(ISNUMBER(INDIRECT(ADDRESS(ROW(HH32),COLUMN(HH32)-3))),Calculations_forecast!$C$3*AVERAGE(HE32:HH32),"n/a"))</f>
        <v>1358.2255499999999</v>
      </c>
      <c r="HI38" s="81">
        <f ca="1">IF(ISERROR(INDIRECT(ADDRESS(ROW(HI32),COLUMN(HI32)-3))),"n/a",IF(ISNUMBER(INDIRECT(ADDRESS(ROW(HI32),COLUMN(HI32)-3))),Calculations_forecast!$C$3*AVERAGE(HF32:HI32),"n/a"))</f>
        <v>1372.6755000000001</v>
      </c>
      <c r="HJ38" s="81">
        <f ca="1">IF(ISERROR(INDIRECT(ADDRESS(ROW(HJ32),COLUMN(HJ32)-3))),"n/a",IF(ISNUMBER(INDIRECT(ADDRESS(ROW(HJ32),COLUMN(HJ32)-3))),Calculations_forecast!$C$3*AVERAGE(HG32:HJ32),"n/a"))</f>
        <v>1386.2279249999999</v>
      </c>
      <c r="HK38" s="81">
        <f ca="1">IF(ISERROR(INDIRECT(ADDRESS(ROW(HK32),COLUMN(HK32)-3))),"n/a",IF(ISNUMBER(INDIRECT(ADDRESS(ROW(HK32),COLUMN(HK32)-3))),Calculations_forecast!$C$3*AVERAGE(HH32:HK32),"n/a"))</f>
        <v>1399.7803499999998</v>
      </c>
      <c r="HL38" s="81">
        <f ca="1">IF(ISERROR(INDIRECT(ADDRESS(ROW(HL32),COLUMN(HL32)-3))),"n/a",IF(ISNUMBER(INDIRECT(ADDRESS(ROW(HL32),COLUMN(HL32)-3))),Calculations_forecast!$C$3*AVERAGE(HI32:HL32),"n/a"))</f>
        <v>1413.3327749999999</v>
      </c>
      <c r="HM38" s="81">
        <f ca="1">IF(ISERROR(INDIRECT(ADDRESS(ROW(HM32),COLUMN(HM32)-3))),"n/a",IF(ISNUMBER(INDIRECT(ADDRESS(ROW(HM32),COLUMN(HM32)-3))),Calculations_forecast!$C$3*AVERAGE(HJ32:HM32),"n/a"))</f>
        <v>1426.8851999999999</v>
      </c>
      <c r="HN38" s="81">
        <f ca="1">IF(ISERROR(INDIRECT(ADDRESS(ROW(HN32),COLUMN(HN32)-3))),"n/a",IF(ISNUMBER(INDIRECT(ADDRESS(ROW(HN32),COLUMN(HN32)-3))),Calculations_forecast!$C$3*AVERAGE(HK32:HN32),"n/a"))</f>
        <v>1460.64825</v>
      </c>
      <c r="HO38" s="81">
        <f ca="1">IF(ISERROR(INDIRECT(ADDRESS(ROW(HO32),COLUMN(HO32)-3))),"n/a",IF(ISNUMBER(INDIRECT(ADDRESS(ROW(HO32),COLUMN(HO32)-3))),Calculations_forecast!$C$3*AVERAGE(HL32:HO32),"n/a"))</f>
        <v>1494.4113</v>
      </c>
      <c r="HP38" s="81">
        <f ca="1">IF(ISERROR(INDIRECT(ADDRESS(ROW(HP32),COLUMN(HP32)-3))),"n/a",IF(ISNUMBER(INDIRECT(ADDRESS(ROW(HP32),COLUMN(HP32)-3))),Calculations_forecast!$C$3*AVERAGE(HM32:HP32),"n/a"))</f>
        <v>1528.17435</v>
      </c>
      <c r="HQ38" s="81">
        <f ca="1">IF(ISERROR(INDIRECT(ADDRESS(ROW(HQ32),COLUMN(HQ32)-3))),"n/a",IF(ISNUMBER(INDIRECT(ADDRESS(ROW(HQ32),COLUMN(HQ32)-3))),Calculations_forecast!$C$3*AVERAGE(HN32:HQ32),"n/a"))</f>
        <v>1561.9374</v>
      </c>
      <c r="HR38" s="81">
        <f ca="1">IF(ISERROR(INDIRECT(ADDRESS(ROW(HR32),COLUMN(HR32)-3))),"n/a",IF(ISNUMBER(INDIRECT(ADDRESS(ROW(HR32),COLUMN(HR32)-3))),Calculations_forecast!$C$3*AVERAGE(HO32:HR32),"n/a"))</f>
        <v>1588.5409500000001</v>
      </c>
      <c r="HS38" s="81">
        <f ca="1">IF(ISERROR(INDIRECT(ADDRESS(ROW(HS32),COLUMN(HS32)-3))),"n/a",IF(ISNUMBER(INDIRECT(ADDRESS(ROW(HS32),COLUMN(HS32)-3))),Calculations_forecast!$C$3*AVERAGE(HP32:HS32),"n/a"))</f>
        <v>1615.1445000000001</v>
      </c>
      <c r="HT38" s="81">
        <f ca="1">IF(ISERROR(INDIRECT(ADDRESS(ROW(HT32),COLUMN(HT32)-3))),"n/a",IF(ISNUMBER(INDIRECT(ADDRESS(ROW(HT32),COLUMN(HT32)-3))),Calculations_forecast!$C$3*AVERAGE(HQ32:HT32),"n/a"))</f>
        <v>1641.7480500000001</v>
      </c>
      <c r="HU38" s="81">
        <f ca="1">IF(ISERROR(INDIRECT(ADDRESS(ROW(HU32),COLUMN(HU32)-3))),"n/a",IF(ISNUMBER(INDIRECT(ADDRESS(ROW(HU32),COLUMN(HU32)-3))),Calculations_forecast!$C$3*AVERAGE(HR32:HU32),"n/a"))</f>
        <v>1668.3516</v>
      </c>
      <c r="HV38" s="81">
        <f ca="1">IF(ISERROR(INDIRECT(ADDRESS(ROW(HV32),COLUMN(HV32)-3))),"n/a",IF(ISNUMBER(INDIRECT(ADDRESS(ROW(HV32),COLUMN(HV32)-3))),Calculations_forecast!$C$3*AVERAGE(HS32:HV32),"n/a"))</f>
        <v>1696.3314750000002</v>
      </c>
      <c r="HW38" s="81">
        <f ca="1">IF(ISERROR(INDIRECT(ADDRESS(ROW(HW32),COLUMN(HW32)-3))),"n/a",IF(ISNUMBER(INDIRECT(ADDRESS(ROW(HW32),COLUMN(HW32)-3))),Calculations_forecast!$C$3*AVERAGE(HT32:HW32),"n/a"))</f>
        <v>1724.3113499999999</v>
      </c>
      <c r="HX38" s="81">
        <f ca="1">IF(ISERROR(INDIRECT(ADDRESS(ROW(HX32),COLUMN(HX32)-3))),"n/a",IF(ISNUMBER(INDIRECT(ADDRESS(ROW(HX32),COLUMN(HX32)-3))),Calculations_forecast!$C$3*AVERAGE(HU32:HX32),"n/a"))</f>
        <v>1752.2912249999999</v>
      </c>
      <c r="HY38" s="81">
        <f ca="1">IF(ISERROR(INDIRECT(ADDRESS(ROW(HY32),COLUMN(HY32)-3))),"n/a",IF(ISNUMBER(INDIRECT(ADDRESS(ROW(HY32),COLUMN(HY32)-3))),Calculations_forecast!$C$3*AVERAGE(HV32:HY32),"n/a"))</f>
        <v>1780.2711000000002</v>
      </c>
      <c r="HZ38" s="81">
        <f ca="1">IF(ISERROR(INDIRECT(ADDRESS(ROW(HZ32),COLUMN(HZ32)-3))),"n/a",IF(ISNUMBER(INDIRECT(ADDRESS(ROW(HZ32),COLUMN(HZ32)-3))),Calculations_forecast!$C$3*AVERAGE(HW32:HZ32),"n/a"))</f>
        <v>1824.6600000000003</v>
      </c>
      <c r="IA38" s="81">
        <f ca="1">IF(ISERROR(INDIRECT(ADDRESS(ROW(IA32),COLUMN(IA32)-3))),"n/a",IF(ISNUMBER(INDIRECT(ADDRESS(ROW(IA32),COLUMN(IA32)-3))),Calculations_forecast!$C$3*AVERAGE(HX32:IA32),"n/a"))</f>
        <v>1869.0489000000005</v>
      </c>
      <c r="IB38" s="81">
        <f ca="1">IF(ISERROR(INDIRECT(ADDRESS(ROW(IB32),COLUMN(IB32)-3))),"n/a",IF(ISNUMBER(INDIRECT(ADDRESS(ROW(IB32),COLUMN(IB32)-3))),Calculations_forecast!$C$3*AVERAGE(HY32:IB32),"n/a"))</f>
        <v>1913.4378000000004</v>
      </c>
      <c r="IC38" s="81">
        <f ca="1">IF(ISERROR(INDIRECT(ADDRESS(ROW(IC32),COLUMN(IC32)-3))),"n/a",IF(ISNUMBER(INDIRECT(ADDRESS(ROW(IC32),COLUMN(IC32)-3))),Calculations_forecast!$C$3*AVERAGE(HZ32:IC32),"n/a"))</f>
        <v>1957.8267000000003</v>
      </c>
      <c r="ID38" s="81" t="e">
        <f ca="1">IF(ISERROR(INDIRECT(ADDRESS(ROW(ID32),COLUMN(ID32)-3))),"n/a",IF(ISNUMBER(INDIRECT(ADDRESS(ROW(ID32),COLUMN(ID32)-3))),Calculations_forecast!$C$3*AVERAGE(IA32:ID32),"n/a"))</f>
        <v>#N/A</v>
      </c>
    </row>
    <row r="39" spans="1:238">
      <c r="A39" s="7" t="s">
        <v>167</v>
      </c>
      <c r="B39" t="s">
        <v>165</v>
      </c>
      <c r="C39" t="str">
        <f ca="1">IF(ISERROR(INDIRECT(ADDRESS(ROW(C33),COLUMN(C33)-3))),"n/a",IF(ISNUMBER(INDIRECT(ADDRESS(ROW(C33),COLUMN(C33)-3))),Calculations_forecast!$C$4*AVERAGE(A33:C33),"n/a"))</f>
        <v>n/a</v>
      </c>
      <c r="D39" t="str">
        <f ca="1">IF(ISERROR(INDIRECT(ADDRESS(ROW(D33),COLUMN(D33)-3))),"n/a",IF(ISNUMBER(INDIRECT(ADDRESS(ROW(D33),COLUMN(D33)-3))),Calculations_forecast!$C$4*AVERAGE(A33:D33),"n/a"))</f>
        <v>n/a</v>
      </c>
      <c r="E39" t="str">
        <f ca="1">IF(ISERROR(INDIRECT(ADDRESS(ROW(E33),COLUMN(E33)-3))),"n/a",IF(ISNUMBER(INDIRECT(ADDRESS(ROW(E33),COLUMN(E33)-3))),Calculations_forecast!$C$4*AVERAGE(B33:E33),"n/a"))</f>
        <v>n/a</v>
      </c>
      <c r="F39" t="str">
        <f ca="1">IF(ISERROR(INDIRECT(ADDRESS(ROW(F33),COLUMN(F33)-3))),"n/a",IF(ISNUMBER(INDIRECT(ADDRESS(ROW(F33),COLUMN(F33)-3))),Calculations_forecast!$C$4*AVERAGE(C33:F33),"n/a"))</f>
        <v>n/a</v>
      </c>
      <c r="G39" t="str">
        <f ca="1">IF(ISERROR(INDIRECT(ADDRESS(ROW(G33),COLUMN(G33)-3))),"n/a",IF(ISNUMBER(INDIRECT(ADDRESS(ROW(G33),COLUMN(G33)-3))),Calculations_forecast!$C$4*AVERAGE(D33:G33),"n/a"))</f>
        <v>n/a</v>
      </c>
      <c r="H39" t="str">
        <f ca="1">IF(ISERROR(INDIRECT(ADDRESS(ROW(H33),COLUMN(H33)-3))),"n/a",IF(ISNUMBER(INDIRECT(ADDRESS(ROW(H33),COLUMN(H33)-3))),Calculations_forecast!$C$4*AVERAGE(E33:H33),"n/a"))</f>
        <v>n/a</v>
      </c>
      <c r="I39" t="str">
        <f ca="1">IF(ISERROR(INDIRECT(ADDRESS(ROW(I33),COLUMN(I33)-3))),"n/a",IF(ISNUMBER(INDIRECT(ADDRESS(ROW(I33),COLUMN(I33)-3))),Calculations_forecast!$C$4*AVERAGE(F33:I33),"n/a"))</f>
        <v>n/a</v>
      </c>
      <c r="J39" t="str">
        <f ca="1">IF(ISERROR(INDIRECT(ADDRESS(ROW(J33),COLUMN(J33)-3))),"n/a",IF(ISNUMBER(INDIRECT(ADDRESS(ROW(J33),COLUMN(J33)-3))),Calculations_forecast!$C$4*AVERAGE(G33:J33),"n/a"))</f>
        <v>n/a</v>
      </c>
      <c r="K39" t="str">
        <f ca="1">IF(ISERROR(INDIRECT(ADDRESS(ROW(K33),COLUMN(K33)-3))),"n/a",IF(ISNUMBER(INDIRECT(ADDRESS(ROW(K33),COLUMN(K33)-3))),Calculations_forecast!$C$4*AVERAGE(H33:K33),"n/a"))</f>
        <v>n/a</v>
      </c>
      <c r="L39" t="str">
        <f ca="1">IF(ISERROR(INDIRECT(ADDRESS(ROW(L33),COLUMN(L33)-3))),"n/a",IF(ISNUMBER(INDIRECT(ADDRESS(ROW(L33),COLUMN(L33)-3))),Calculations_forecast!$C$4*AVERAGE(I33:L33),"n/a"))</f>
        <v>n/a</v>
      </c>
      <c r="M39" t="str">
        <f ca="1">IF(ISERROR(INDIRECT(ADDRESS(ROW(M33),COLUMN(M33)-3))),"n/a",IF(ISNUMBER(INDIRECT(ADDRESS(ROW(M33),COLUMN(M33)-3))),Calculations_forecast!$C$4*AVERAGE(J33:M33),"n/a"))</f>
        <v>n/a</v>
      </c>
      <c r="N39" t="str">
        <f ca="1">IF(ISERROR(INDIRECT(ADDRESS(ROW(N33),COLUMN(N33)-3))),"n/a",IF(ISNUMBER(INDIRECT(ADDRESS(ROW(N33),COLUMN(N33)-3))),Calculations_forecast!$C$4*AVERAGE(K33:N33),"n/a"))</f>
        <v>n/a</v>
      </c>
      <c r="O39" t="str">
        <f ca="1">IF(ISERROR(INDIRECT(ADDRESS(ROW(O33),COLUMN(O33)-3))),"n/a",IF(ISNUMBER(INDIRECT(ADDRESS(ROW(O33),COLUMN(O33)-3))),Calculations_forecast!$C$4*AVERAGE(L33:O33),"n/a"))</f>
        <v>n/a</v>
      </c>
      <c r="P39" t="str">
        <f ca="1">IF(ISERROR(INDIRECT(ADDRESS(ROW(P33),COLUMN(P33)-3))),"n/a",IF(ISNUMBER(INDIRECT(ADDRESS(ROW(P33),COLUMN(P33)-3))),Calculations_forecast!$C$4*AVERAGE(M33:P33),"n/a"))</f>
        <v>n/a</v>
      </c>
      <c r="Q39" t="str">
        <f ca="1">IF(ISERROR(INDIRECT(ADDRESS(ROW(Q33),COLUMN(Q33)-3))),"n/a",IF(ISNUMBER(INDIRECT(ADDRESS(ROW(Q33),COLUMN(Q33)-3))),Calculations_forecast!$C$4*AVERAGE(N33:Q33),"n/a"))</f>
        <v>n/a</v>
      </c>
      <c r="R39" t="str">
        <f ca="1">IF(ISERROR(INDIRECT(ADDRESS(ROW(R33),COLUMN(R33)-3))),"n/a",IF(ISNUMBER(INDIRECT(ADDRESS(ROW(R33),COLUMN(R33)-3))),Calculations_forecast!$C$4*AVERAGE(O33:R33),"n/a"))</f>
        <v>n/a</v>
      </c>
      <c r="S39" t="str">
        <f ca="1">IF(ISERROR(INDIRECT(ADDRESS(ROW(S33),COLUMN(S33)-3))),"n/a",IF(ISNUMBER(INDIRECT(ADDRESS(ROW(S33),COLUMN(S33)-3))),Calculations_forecast!$C$4*AVERAGE(P33:S33),"n/a"))</f>
        <v>n/a</v>
      </c>
      <c r="T39" t="str">
        <f ca="1">IF(ISERROR(INDIRECT(ADDRESS(ROW(T33),COLUMN(T33)-3))),"n/a",IF(ISNUMBER(INDIRECT(ADDRESS(ROW(T33),COLUMN(T33)-3))),Calculations_forecast!$C$4*AVERAGE(Q33:T33),"n/a"))</f>
        <v>n/a</v>
      </c>
      <c r="U39" t="str">
        <f ca="1">IF(ISERROR(INDIRECT(ADDRESS(ROW(U33),COLUMN(U33)-3))),"n/a",IF(ISNUMBER(INDIRECT(ADDRESS(ROW(U33),COLUMN(U33)-3))),Calculations_forecast!$C$4*AVERAGE(R33:U33),"n/a"))</f>
        <v>n/a</v>
      </c>
      <c r="V39" t="str">
        <f ca="1">IF(ISERROR(INDIRECT(ADDRESS(ROW(V33),COLUMN(V33)-3))),"n/a",IF(ISNUMBER(INDIRECT(ADDRESS(ROW(V33),COLUMN(V33)-3))),Calculations_forecast!$C$4*AVERAGE(S33:V33),"n/a"))</f>
        <v>n/a</v>
      </c>
      <c r="W39" t="str">
        <f ca="1">IF(ISERROR(INDIRECT(ADDRESS(ROW(W33),COLUMN(W33)-3))),"n/a",IF(ISNUMBER(INDIRECT(ADDRESS(ROW(W33),COLUMN(W33)-3))),Calculations_forecast!$C$4*AVERAGE(T33:W33),"n/a"))</f>
        <v>n/a</v>
      </c>
      <c r="X39" t="str">
        <f ca="1">IF(ISERROR(INDIRECT(ADDRESS(ROW(X33),COLUMN(X33)-3))),"n/a",IF(ISNUMBER(INDIRECT(ADDRESS(ROW(X33),COLUMN(X33)-3))),Calculations_forecast!$C$4*AVERAGE(U33:X33),"n/a"))</f>
        <v>n/a</v>
      </c>
      <c r="Y39" t="str">
        <f ca="1">IF(ISERROR(INDIRECT(ADDRESS(ROW(Y33),COLUMN(Y33)-3))),"n/a",IF(ISNUMBER(INDIRECT(ADDRESS(ROW(Y33),COLUMN(Y33)-3))),Calculations_forecast!$C$4*AVERAGE(V33:Y33),"n/a"))</f>
        <v>n/a</v>
      </c>
      <c r="Z39" t="str">
        <f ca="1">IF(ISERROR(INDIRECT(ADDRESS(ROW(Z33),COLUMN(Z33)-3))),"n/a",IF(ISNUMBER(INDIRECT(ADDRESS(ROW(Z33),COLUMN(Z33)-3))),Calculations_forecast!$C$4*AVERAGE(W33:Z33),"n/a"))</f>
        <v>n/a</v>
      </c>
      <c r="AA39" t="str">
        <f ca="1">IF(ISERROR(INDIRECT(ADDRESS(ROW(AA33),COLUMN(AA33)-3))),"n/a",IF(ISNUMBER(INDIRECT(ADDRESS(ROW(AA33),COLUMN(AA33)-3))),Calculations_forecast!$C$4*AVERAGE(X33:AA33),"n/a"))</f>
        <v>n/a</v>
      </c>
      <c r="AB39" t="str">
        <f ca="1">IF(ISERROR(INDIRECT(ADDRESS(ROW(AB33),COLUMN(AB33)-3))),"n/a",IF(ISNUMBER(INDIRECT(ADDRESS(ROW(AB33),COLUMN(AB33)-3))),Calculations_forecast!$C$4*AVERAGE(Y33:AB33),"n/a"))</f>
        <v>n/a</v>
      </c>
      <c r="AC39" t="str">
        <f ca="1">IF(ISERROR(INDIRECT(ADDRESS(ROW(AC33),COLUMN(AC33)-3))),"n/a",IF(ISNUMBER(INDIRECT(ADDRESS(ROW(AC33),COLUMN(AC33)-3))),Calculations_forecast!$C$4*AVERAGE(Z33:AC33),"n/a"))</f>
        <v>n/a</v>
      </c>
      <c r="AD39" t="str">
        <f ca="1">IF(ISERROR(INDIRECT(ADDRESS(ROW(AD33),COLUMN(AD33)-3))),"n/a",IF(ISNUMBER(INDIRECT(ADDRESS(ROW(AD33),COLUMN(AD33)-3))),Calculations_forecast!$C$4*AVERAGE(AA33:AD33),"n/a"))</f>
        <v>n/a</v>
      </c>
      <c r="AE39" t="str">
        <f ca="1">IF(ISERROR(INDIRECT(ADDRESS(ROW(AE33),COLUMN(AE33)-3))),"n/a",IF(ISNUMBER(INDIRECT(ADDRESS(ROW(AE33),COLUMN(AE33)-3))),Calculations_forecast!$C$4*AVERAGE(AB33:AE33),"n/a"))</f>
        <v>n/a</v>
      </c>
      <c r="AF39" t="str">
        <f ca="1">IF(ISERROR(INDIRECT(ADDRESS(ROW(AF33),COLUMN(AF33)-3))),"n/a",IF(ISNUMBER(INDIRECT(ADDRESS(ROW(AF33),COLUMN(AF33)-3))),Calculations_forecast!$C$4*AVERAGE(AC33:AF33),"n/a"))</f>
        <v>n/a</v>
      </c>
      <c r="AG39" t="str">
        <f ca="1">IF(ISERROR(INDIRECT(ADDRESS(ROW(AG33),COLUMN(AG33)-3))),"n/a",IF(ISNUMBER(INDIRECT(ADDRESS(ROW(AG33),COLUMN(AG33)-3))),Calculations_forecast!$C$4*AVERAGE(AD33:AG33),"n/a"))</f>
        <v>n/a</v>
      </c>
      <c r="AH39" t="str">
        <f ca="1">IF(ISERROR(INDIRECT(ADDRESS(ROW(AH33),COLUMN(AH33)-3))),"n/a",IF(ISNUMBER(INDIRECT(ADDRESS(ROW(AH33),COLUMN(AH33)-3))),Calculations_forecast!$C$4*AVERAGE(AE33:AH33),"n/a"))</f>
        <v>n/a</v>
      </c>
      <c r="AI39" t="str">
        <f ca="1">IF(ISERROR(INDIRECT(ADDRESS(ROW(AI33),COLUMN(AI33)-3))),"n/a",IF(ISNUMBER(INDIRECT(ADDRESS(ROW(AI33),COLUMN(AI33)-3))),Calculations_forecast!$C$4*AVERAGE(AF33:AI33),"n/a"))</f>
        <v>n/a</v>
      </c>
      <c r="AJ39" t="str">
        <f ca="1">IF(ISERROR(INDIRECT(ADDRESS(ROW(AJ33),COLUMN(AJ33)-3))),"n/a",IF(ISNUMBER(INDIRECT(ADDRESS(ROW(AJ33),COLUMN(AJ33)-3))),Calculations_forecast!$C$4*AVERAGE(AG33:AJ33),"n/a"))</f>
        <v>n/a</v>
      </c>
      <c r="AK39" t="str">
        <f ca="1">IF(ISERROR(INDIRECT(ADDRESS(ROW(AK33),COLUMN(AK33)-3))),"n/a",IF(ISNUMBER(INDIRECT(ADDRESS(ROW(AK33),COLUMN(AK33)-3))),Calculations_forecast!$C$4*AVERAGE(AH33:AK33),"n/a"))</f>
        <v>n/a</v>
      </c>
      <c r="AL39" t="str">
        <f ca="1">IF(ISERROR(INDIRECT(ADDRESS(ROW(AL33),COLUMN(AL33)-3))),"n/a",IF(ISNUMBER(INDIRECT(ADDRESS(ROW(AL33),COLUMN(AL33)-3))),Calculations_forecast!$C$4*AVERAGE(AI33:AL33),"n/a"))</f>
        <v>n/a</v>
      </c>
      <c r="AM39" t="str">
        <f ca="1">IF(ISERROR(INDIRECT(ADDRESS(ROW(AM33),COLUMN(AM33)-3))),"n/a",IF(ISNUMBER(INDIRECT(ADDRESS(ROW(AM33),COLUMN(AM33)-3))),Calculations_forecast!$C$4*AVERAGE(AJ33:AM33),"n/a"))</f>
        <v>n/a</v>
      </c>
      <c r="AN39" t="str">
        <f ca="1">IF(ISERROR(INDIRECT(ADDRESS(ROW(AN33),COLUMN(AN33)-3))),"n/a",IF(ISNUMBER(INDIRECT(ADDRESS(ROW(AN33),COLUMN(AN33)-3))),Calculations_forecast!$C$4*AVERAGE(AK33:AN33),"n/a"))</f>
        <v>n/a</v>
      </c>
      <c r="AO39" t="str">
        <f ca="1">IF(ISERROR(INDIRECT(ADDRESS(ROW(AO33),COLUMN(AO33)-3))),"n/a",IF(ISNUMBER(INDIRECT(ADDRESS(ROW(AO33),COLUMN(AO33)-3))),Calculations_forecast!$C$4*AVERAGE(AL33:AO33),"n/a"))</f>
        <v>n/a</v>
      </c>
      <c r="AP39" t="str">
        <f ca="1">IF(ISERROR(INDIRECT(ADDRESS(ROW(AP33),COLUMN(AP33)-3))),"n/a",IF(ISNUMBER(INDIRECT(ADDRESS(ROW(AP33),COLUMN(AP33)-3))),Calculations_forecast!$C$4*AVERAGE(AM33:AP33),"n/a"))</f>
        <v>n/a</v>
      </c>
      <c r="AQ39" t="str">
        <f ca="1">IF(ISERROR(INDIRECT(ADDRESS(ROW(AQ33),COLUMN(AQ33)-3))),"n/a",IF(ISNUMBER(INDIRECT(ADDRESS(ROW(AQ33),COLUMN(AQ33)-3))),Calculations_forecast!$C$4*AVERAGE(AN33:AQ33),"n/a"))</f>
        <v>n/a</v>
      </c>
      <c r="AR39" t="str">
        <f ca="1">IF(ISERROR(INDIRECT(ADDRESS(ROW(AR33),COLUMN(AR33)-3))),"n/a",IF(ISNUMBER(INDIRECT(ADDRESS(ROW(AR33),COLUMN(AR33)-3))),Calculations_forecast!$C$4*AVERAGE(AO33:AR33),"n/a"))</f>
        <v>n/a</v>
      </c>
      <c r="AS39" t="str">
        <f ca="1">IF(ISERROR(INDIRECT(ADDRESS(ROW(AS33),COLUMN(AS33)-3))),"n/a",IF(ISNUMBER(INDIRECT(ADDRESS(ROW(AS33),COLUMN(AS33)-3))),Calculations_forecast!$C$4*AVERAGE(AP33:AS33),"n/a"))</f>
        <v>n/a</v>
      </c>
      <c r="AT39" t="str">
        <f ca="1">IF(ISERROR(INDIRECT(ADDRESS(ROW(AT33),COLUMN(AT33)-3))),"n/a",IF(ISNUMBER(INDIRECT(ADDRESS(ROW(AT33),COLUMN(AT33)-3))),Calculations_forecast!$C$4*AVERAGE(AQ33:AT33),"n/a"))</f>
        <v>n/a</v>
      </c>
      <c r="AU39" t="str">
        <f ca="1">IF(ISERROR(INDIRECT(ADDRESS(ROW(AU33),COLUMN(AU33)-3))),"n/a",IF(ISNUMBER(INDIRECT(ADDRESS(ROW(AU33),COLUMN(AU33)-3))),Calculations_forecast!$C$4*AVERAGE(AR33:AU33),"n/a"))</f>
        <v>n/a</v>
      </c>
      <c r="AV39" t="str">
        <f ca="1">IF(ISERROR(INDIRECT(ADDRESS(ROW(AV33),COLUMN(AV33)-3))),"n/a",IF(ISNUMBER(INDIRECT(ADDRESS(ROW(AV33),COLUMN(AV33)-3))),Calculations_forecast!$C$4*AVERAGE(AS33:AV33),"n/a"))</f>
        <v>n/a</v>
      </c>
      <c r="AW39" t="str">
        <f ca="1">IF(ISERROR(INDIRECT(ADDRESS(ROW(AW33),COLUMN(AW33)-3))),"n/a",IF(ISNUMBER(INDIRECT(ADDRESS(ROW(AW33),COLUMN(AW33)-3))),Calculations_forecast!$C$4*AVERAGE(AT33:AW33),"n/a"))</f>
        <v>n/a</v>
      </c>
      <c r="AX39" t="str">
        <f ca="1">IF(ISERROR(INDIRECT(ADDRESS(ROW(AX33),COLUMN(AX33)-3))),"n/a",IF(ISNUMBER(INDIRECT(ADDRESS(ROW(AX33),COLUMN(AX33)-3))),Calculations_forecast!$C$4*AVERAGE(AU33:AX33),"n/a"))</f>
        <v>n/a</v>
      </c>
      <c r="AY39" t="str">
        <f ca="1">IF(ISERROR(INDIRECT(ADDRESS(ROW(AY33),COLUMN(AY33)-3))),"n/a",IF(ISNUMBER(INDIRECT(ADDRESS(ROW(AY33),COLUMN(AY33)-3))),Calculations_forecast!$C$4*AVERAGE(AV33:AY33),"n/a"))</f>
        <v>n/a</v>
      </c>
      <c r="AZ39" t="str">
        <f ca="1">IF(ISERROR(INDIRECT(ADDRESS(ROW(AZ33),COLUMN(AZ33)-3))),"n/a",IF(ISNUMBER(INDIRECT(ADDRESS(ROW(AZ33),COLUMN(AZ33)-3))),Calculations_forecast!$C$4*AVERAGE(AW33:AZ33),"n/a"))</f>
        <v>n/a</v>
      </c>
      <c r="BA39" t="str">
        <f ca="1">IF(ISERROR(INDIRECT(ADDRESS(ROW(BA33),COLUMN(BA33)-3))),"n/a",IF(ISNUMBER(INDIRECT(ADDRESS(ROW(BA33),COLUMN(BA33)-3))),Calculations_forecast!$C$4*AVERAGE(AX33:BA33),"n/a"))</f>
        <v>n/a</v>
      </c>
      <c r="BB39" t="str">
        <f ca="1">IF(ISERROR(INDIRECT(ADDRESS(ROW(BB33),COLUMN(BB33)-3))),"n/a",IF(ISNUMBER(INDIRECT(ADDRESS(ROW(BB33),COLUMN(BB33)-3))),Calculations_forecast!$C$4*AVERAGE(AY33:BB33),"n/a"))</f>
        <v>n/a</v>
      </c>
      <c r="BC39" t="str">
        <f ca="1">IF(ISERROR(INDIRECT(ADDRESS(ROW(BC33),COLUMN(BC33)-3))),"n/a",IF(ISNUMBER(INDIRECT(ADDRESS(ROW(BC33),COLUMN(BC33)-3))),Calculations_forecast!$C$4*AVERAGE(AZ33:BC33),"n/a"))</f>
        <v>n/a</v>
      </c>
      <c r="BD39" t="str">
        <f ca="1">IF(ISERROR(INDIRECT(ADDRESS(ROW(BD33),COLUMN(BD33)-3))),"n/a",IF(ISNUMBER(INDIRECT(ADDRESS(ROW(BD33),COLUMN(BD33)-3))),Calculations_forecast!$C$4*AVERAGE(BA33:BD33),"n/a"))</f>
        <v>n/a</v>
      </c>
      <c r="BE39" t="str">
        <f ca="1">IF(ISERROR(INDIRECT(ADDRESS(ROW(BE33),COLUMN(BE33)-3))),"n/a",IF(ISNUMBER(INDIRECT(ADDRESS(ROW(BE33),COLUMN(BE33)-3))),Calculations_forecast!$C$4*AVERAGE(BB33:BE33),"n/a"))</f>
        <v>n/a</v>
      </c>
      <c r="BF39" t="str">
        <f ca="1">IF(ISERROR(INDIRECT(ADDRESS(ROW(BF33),COLUMN(BF33)-3))),"n/a",IF(ISNUMBER(INDIRECT(ADDRESS(ROW(BF33),COLUMN(BF33)-3))),Calculations_forecast!$C$4*AVERAGE(BC33:BF33),"n/a"))</f>
        <v>n/a</v>
      </c>
      <c r="BG39" t="str">
        <f ca="1">IF(ISERROR(INDIRECT(ADDRESS(ROW(BG33),COLUMN(BG33)-3))),"n/a",IF(ISNUMBER(INDIRECT(ADDRESS(ROW(BG33),COLUMN(BG33)-3))),Calculations_forecast!$C$4*AVERAGE(BD33:BG33),"n/a"))</f>
        <v>n/a</v>
      </c>
      <c r="BH39" t="str">
        <f ca="1">IF(ISERROR(INDIRECT(ADDRESS(ROW(BH33),COLUMN(BH33)-3))),"n/a",IF(ISNUMBER(INDIRECT(ADDRESS(ROW(BH33),COLUMN(BH33)-3))),Calculations_forecast!$C$4*AVERAGE(BE33:BH33),"n/a"))</f>
        <v>n/a</v>
      </c>
      <c r="BI39" t="str">
        <f ca="1">IF(ISERROR(INDIRECT(ADDRESS(ROW(BI33),COLUMN(BI33)-3))),"n/a",IF(ISNUMBER(INDIRECT(ADDRESS(ROW(BI33),COLUMN(BI33)-3))),Calculations_forecast!$C$4*AVERAGE(BF33:BI33),"n/a"))</f>
        <v>n/a</v>
      </c>
      <c r="BJ39" t="str">
        <f ca="1">IF(ISERROR(INDIRECT(ADDRESS(ROW(BJ33),COLUMN(BJ33)-3))),"n/a",IF(ISNUMBER(INDIRECT(ADDRESS(ROW(BJ33),COLUMN(BJ33)-3))),Calculations_forecast!$C$4*AVERAGE(BG33:BJ33),"n/a"))</f>
        <v>n/a</v>
      </c>
      <c r="BK39" t="str">
        <f ca="1">IF(ISERROR(INDIRECT(ADDRESS(ROW(BK33),COLUMN(BK33)-3))),"n/a",IF(ISNUMBER(INDIRECT(ADDRESS(ROW(BK33),COLUMN(BK33)-3))),Calculations_forecast!$C$4*AVERAGE(BH33:BK33),"n/a"))</f>
        <v>n/a</v>
      </c>
      <c r="BL39" t="str">
        <f ca="1">IF(ISERROR(INDIRECT(ADDRESS(ROW(BL33),COLUMN(BL33)-3))),"n/a",IF(ISNUMBER(INDIRECT(ADDRESS(ROW(BL33),COLUMN(BL33)-3))),Calculations_forecast!$C$4*AVERAGE(BI33:BL33),"n/a"))</f>
        <v>n/a</v>
      </c>
      <c r="BM39" t="str">
        <f ca="1">IF(ISERROR(INDIRECT(ADDRESS(ROW(BM33),COLUMN(BM33)-3))),"n/a",IF(ISNUMBER(INDIRECT(ADDRESS(ROW(BM33),COLUMN(BM33)-3))),Calculations_forecast!$C$4*AVERAGE(BJ33:BM33),"n/a"))</f>
        <v>n/a</v>
      </c>
      <c r="BN39" t="str">
        <f ca="1">IF(ISERROR(INDIRECT(ADDRESS(ROW(BN33),COLUMN(BN33)-3))),"n/a",IF(ISNUMBER(INDIRECT(ADDRESS(ROW(BN33),COLUMN(BN33)-3))),Calculations_forecast!$C$4*AVERAGE(BK33:BN33),"n/a"))</f>
        <v>n/a</v>
      </c>
      <c r="BO39" t="str">
        <f ca="1">IF(ISERROR(INDIRECT(ADDRESS(ROW(BO33),COLUMN(BO33)-3))),"n/a",IF(ISNUMBER(INDIRECT(ADDRESS(ROW(BO33),COLUMN(BO33)-3))),Calculations_forecast!$C$4*AVERAGE(BL33:BO33),"n/a"))</f>
        <v>n/a</v>
      </c>
      <c r="BP39" t="str">
        <f ca="1">IF(ISERROR(INDIRECT(ADDRESS(ROW(BP33),COLUMN(BP33)-3))),"n/a",IF(ISNUMBER(INDIRECT(ADDRESS(ROW(BP33),COLUMN(BP33)-3))),Calculations_forecast!$C$4*AVERAGE(BM33:BP33),"n/a"))</f>
        <v>n/a</v>
      </c>
      <c r="BQ39" t="str">
        <f ca="1">IF(ISERROR(INDIRECT(ADDRESS(ROW(BQ33),COLUMN(BQ33)-3))),"n/a",IF(ISNUMBER(INDIRECT(ADDRESS(ROW(BQ33),COLUMN(BQ33)-3))),Calculations_forecast!$C$4*AVERAGE(BN33:BQ33),"n/a"))</f>
        <v>n/a</v>
      </c>
      <c r="BR39" t="str">
        <f ca="1">IF(ISERROR(INDIRECT(ADDRESS(ROW(BR33),COLUMN(BR33)-3))),"n/a",IF(ISNUMBER(INDIRECT(ADDRESS(ROW(BR33),COLUMN(BR33)-3))),Calculations_forecast!$C$4*AVERAGE(BO33:BR33),"n/a"))</f>
        <v>n/a</v>
      </c>
      <c r="BS39" t="str">
        <f ca="1">IF(ISERROR(INDIRECT(ADDRESS(ROW(BS33),COLUMN(BS33)-3))),"n/a",IF(ISNUMBER(INDIRECT(ADDRESS(ROW(BS33),COLUMN(BS33)-3))),Calculations_forecast!$C$4*AVERAGE(BP33:BS33),"n/a"))</f>
        <v>n/a</v>
      </c>
      <c r="BT39" t="str">
        <f ca="1">IF(ISERROR(INDIRECT(ADDRESS(ROW(BT33),COLUMN(BT33)-3))),"n/a",IF(ISNUMBER(INDIRECT(ADDRESS(ROW(BT33),COLUMN(BT33)-3))),Calculations_forecast!$C$4*AVERAGE(BQ33:BT33),"n/a"))</f>
        <v>n/a</v>
      </c>
      <c r="BU39" t="str">
        <f ca="1">IF(ISERROR(INDIRECT(ADDRESS(ROW(BU33),COLUMN(BU33)-3))),"n/a",IF(ISNUMBER(INDIRECT(ADDRESS(ROW(BU33),COLUMN(BU33)-3))),Calculations_forecast!$C$4*AVERAGE(BR33:BU33),"n/a"))</f>
        <v>n/a</v>
      </c>
      <c r="BV39" t="str">
        <f ca="1">IF(ISERROR(INDIRECT(ADDRESS(ROW(BV33),COLUMN(BV33)-3))),"n/a",IF(ISNUMBER(INDIRECT(ADDRESS(ROW(BV33),COLUMN(BV33)-3))),Calculations_forecast!$C$4*AVERAGE(BS33:BV33),"n/a"))</f>
        <v>n/a</v>
      </c>
      <c r="BW39" t="str">
        <f ca="1">IF(ISERROR(INDIRECT(ADDRESS(ROW(BW33),COLUMN(BW33)-3))),"n/a",IF(ISNUMBER(INDIRECT(ADDRESS(ROW(BW33),COLUMN(BW33)-3))),Calculations_forecast!$C$4*AVERAGE(BT33:BW33),"n/a"))</f>
        <v>n/a</v>
      </c>
      <c r="BX39" t="str">
        <f ca="1">IF(ISERROR(INDIRECT(ADDRESS(ROW(BX33),COLUMN(BX33)-3))),"n/a",IF(ISNUMBER(INDIRECT(ADDRESS(ROW(BX33),COLUMN(BX33)-3))),Calculations_forecast!$C$4*AVERAGE(BU33:BX33),"n/a"))</f>
        <v>n/a</v>
      </c>
      <c r="BY39" t="str">
        <f ca="1">IF(ISERROR(INDIRECT(ADDRESS(ROW(BY33),COLUMN(BY33)-3))),"n/a",IF(ISNUMBER(INDIRECT(ADDRESS(ROW(BY33),COLUMN(BY33)-3))),Calculations_forecast!$C$4*AVERAGE(BV33:BY33),"n/a"))</f>
        <v>n/a</v>
      </c>
      <c r="BZ39" t="str">
        <f ca="1">IF(ISERROR(INDIRECT(ADDRESS(ROW(BZ33),COLUMN(BZ33)-3))),"n/a",IF(ISNUMBER(INDIRECT(ADDRESS(ROW(BZ33),COLUMN(BZ33)-3))),Calculations_forecast!$C$4*AVERAGE(BW33:BZ33),"n/a"))</f>
        <v>n/a</v>
      </c>
      <c r="CA39" t="str">
        <f ca="1">IF(ISERROR(INDIRECT(ADDRESS(ROW(CA33),COLUMN(CA33)-3))),"n/a",IF(ISNUMBER(INDIRECT(ADDRESS(ROW(CA33),COLUMN(CA33)-3))),Calculations_forecast!$C$4*AVERAGE(BX33:CA33),"n/a"))</f>
        <v>n/a</v>
      </c>
      <c r="CB39" t="str">
        <f ca="1">IF(ISERROR(INDIRECT(ADDRESS(ROW(CB33),COLUMN(CB33)-3))),"n/a",IF(ISNUMBER(INDIRECT(ADDRESS(ROW(CB33),COLUMN(CB33)-3))),Calculations_forecast!$C$4*AVERAGE(BY33:CB33),"n/a"))</f>
        <v>n/a</v>
      </c>
      <c r="CC39" t="str">
        <f ca="1">IF(ISERROR(INDIRECT(ADDRESS(ROW(CC33),COLUMN(CC33)-3))),"n/a",IF(ISNUMBER(INDIRECT(ADDRESS(ROW(CC33),COLUMN(CC33)-3))),Calculations_forecast!$C$4*AVERAGE(BZ33:CC33),"n/a"))</f>
        <v>n/a</v>
      </c>
      <c r="CD39" t="str">
        <f ca="1">IF(ISERROR(INDIRECT(ADDRESS(ROW(CD33),COLUMN(CD33)-3))),"n/a",IF(ISNUMBER(INDIRECT(ADDRESS(ROW(CD33),COLUMN(CD33)-3))),Calculations_forecast!$C$4*AVERAGE(CA33:CD33),"n/a"))</f>
        <v>n/a</v>
      </c>
      <c r="CE39" t="str">
        <f ca="1">IF(ISERROR(INDIRECT(ADDRESS(ROW(CE33),COLUMN(CE33)-3))),"n/a",IF(ISNUMBER(INDIRECT(ADDRESS(ROW(CE33),COLUMN(CE33)-3))),Calculations_forecast!$C$4*AVERAGE(CB33:CE33),"n/a"))</f>
        <v>n/a</v>
      </c>
      <c r="CF39" t="str">
        <f ca="1">IF(ISERROR(INDIRECT(ADDRESS(ROW(CF33),COLUMN(CF33)-3))),"n/a",IF(ISNUMBER(INDIRECT(ADDRESS(ROW(CF33),COLUMN(CF33)-3))),Calculations_forecast!$C$4*AVERAGE(CC33:CF33),"n/a"))</f>
        <v>n/a</v>
      </c>
      <c r="CG39" t="str">
        <f ca="1">IF(ISERROR(INDIRECT(ADDRESS(ROW(CG33),COLUMN(CG33)-3))),"n/a",IF(ISNUMBER(INDIRECT(ADDRESS(ROW(CG33),COLUMN(CG33)-3))),Calculations_forecast!$C$4*AVERAGE(CD33:CG33),"n/a"))</f>
        <v>n/a</v>
      </c>
      <c r="CH39" t="str">
        <f ca="1">IF(ISERROR(INDIRECT(ADDRESS(ROW(CH33),COLUMN(CH33)-3))),"n/a",IF(ISNUMBER(INDIRECT(ADDRESS(ROW(CH33),COLUMN(CH33)-3))),Calculations_forecast!$C$4*AVERAGE(CE33:CH33),"n/a"))</f>
        <v>n/a</v>
      </c>
      <c r="CI39" t="str">
        <f ca="1">IF(ISERROR(INDIRECT(ADDRESS(ROW(CI33),COLUMN(CI33)-3))),"n/a",IF(ISNUMBER(INDIRECT(ADDRESS(ROW(CI33),COLUMN(CI33)-3))),Calculations_forecast!$C$4*AVERAGE(CF33:CI33),"n/a"))</f>
        <v>n/a</v>
      </c>
      <c r="CJ39" t="str">
        <f ca="1">IF(ISERROR(INDIRECT(ADDRESS(ROW(CJ33),COLUMN(CJ33)-3))),"n/a",IF(ISNUMBER(INDIRECT(ADDRESS(ROW(CJ33),COLUMN(CJ33)-3))),Calculations_forecast!$C$4*AVERAGE(CG33:CJ33),"n/a"))</f>
        <v>n/a</v>
      </c>
      <c r="CK39" t="str">
        <f ca="1">IF(ISERROR(INDIRECT(ADDRESS(ROW(CK33),COLUMN(CK33)-3))),"n/a",IF(ISNUMBER(INDIRECT(ADDRESS(ROW(CK33),COLUMN(CK33)-3))),Calculations_forecast!$C$4*AVERAGE(CH33:CK33),"n/a"))</f>
        <v>n/a</v>
      </c>
      <c r="CL39" t="str">
        <f ca="1">IF(ISERROR(INDIRECT(ADDRESS(ROW(CL33),COLUMN(CL33)-3))),"n/a",IF(ISNUMBER(INDIRECT(ADDRESS(ROW(CL33),COLUMN(CL33)-3))),Calculations_forecast!$C$4*AVERAGE(CI33:CL33),"n/a"))</f>
        <v>n/a</v>
      </c>
      <c r="CM39" t="str">
        <f ca="1">IF(ISERROR(INDIRECT(ADDRESS(ROW(CM33),COLUMN(CM33)-3))),"n/a",IF(ISNUMBER(INDIRECT(ADDRESS(ROW(CM33),COLUMN(CM33)-3))),Calculations_forecast!$C$4*AVERAGE(CJ33:CM33),"n/a"))</f>
        <v>n/a</v>
      </c>
      <c r="CN39" t="str">
        <f ca="1">IF(ISERROR(INDIRECT(ADDRESS(ROW(CN33),COLUMN(CN33)-3))),"n/a",IF(ISNUMBER(INDIRECT(ADDRESS(ROW(CN33),COLUMN(CN33)-3))),Calculations_forecast!$C$4*AVERAGE(CK33:CN33),"n/a"))</f>
        <v>n/a</v>
      </c>
      <c r="CO39" t="str">
        <f ca="1">IF(ISERROR(INDIRECT(ADDRESS(ROW(CO33),COLUMN(CO33)-3))),"n/a",IF(ISNUMBER(INDIRECT(ADDRESS(ROW(CO33),COLUMN(CO33)-3))),Calculations_forecast!$C$4*AVERAGE(CL33:CO33),"n/a"))</f>
        <v>n/a</v>
      </c>
      <c r="CP39" t="str">
        <f ca="1">IF(ISERROR(INDIRECT(ADDRESS(ROW(CP33),COLUMN(CP33)-3))),"n/a",IF(ISNUMBER(INDIRECT(ADDRESS(ROW(CP33),COLUMN(CP33)-3))),Calculations_forecast!$C$4*AVERAGE(CM33:CP33),"n/a"))</f>
        <v>n/a</v>
      </c>
      <c r="CQ39" t="str">
        <f ca="1">IF(ISERROR(INDIRECT(ADDRESS(ROW(CQ33),COLUMN(CQ33)-3))),"n/a",IF(ISNUMBER(INDIRECT(ADDRESS(ROW(CQ33),COLUMN(CQ33)-3))),Calculations_forecast!$C$4*AVERAGE(CN33:CQ33),"n/a"))</f>
        <v>n/a</v>
      </c>
      <c r="CR39" t="str">
        <f ca="1">IF(ISERROR(INDIRECT(ADDRESS(ROW(CR33),COLUMN(CR33)-3))),"n/a",IF(ISNUMBER(INDIRECT(ADDRESS(ROW(CR33),COLUMN(CR33)-3))),Calculations_forecast!$C$4*AVERAGE(CO33:CR33),"n/a"))</f>
        <v>n/a</v>
      </c>
      <c r="CS39" t="str">
        <f ca="1">IF(ISERROR(INDIRECT(ADDRESS(ROW(CS33),COLUMN(CS33)-3))),"n/a",IF(ISNUMBER(INDIRECT(ADDRESS(ROW(CS33),COLUMN(CS33)-3))),Calculations_forecast!$C$4*AVERAGE(CP33:CS33),"n/a"))</f>
        <v>n/a</v>
      </c>
      <c r="CT39" t="str">
        <f ca="1">IF(ISERROR(INDIRECT(ADDRESS(ROW(CT33),COLUMN(CT33)-3))),"n/a",IF(ISNUMBER(INDIRECT(ADDRESS(ROW(CT33),COLUMN(CT33)-3))),Calculations_forecast!$C$4*AVERAGE(CQ33:CT33),"n/a"))</f>
        <v>n/a</v>
      </c>
      <c r="CU39" t="str">
        <f ca="1">IF(ISERROR(INDIRECT(ADDRESS(ROW(CU33),COLUMN(CU33)-3))),"n/a",IF(ISNUMBER(INDIRECT(ADDRESS(ROW(CU33),COLUMN(CU33)-3))),Calculations_forecast!$C$4*AVERAGE(CR33:CU33),"n/a"))</f>
        <v>n/a</v>
      </c>
      <c r="CV39" t="str">
        <f ca="1">IF(ISERROR(INDIRECT(ADDRESS(ROW(CV33),COLUMN(CV33)-3))),"n/a",IF(ISNUMBER(INDIRECT(ADDRESS(ROW(CV33),COLUMN(CV33)-3))),Calculations_forecast!$C$4*AVERAGE(CS33:CV33),"n/a"))</f>
        <v>n/a</v>
      </c>
      <c r="CW39" t="str">
        <f ca="1">IF(ISERROR(INDIRECT(ADDRESS(ROW(CW33),COLUMN(CW33)-3))),"n/a",IF(ISNUMBER(INDIRECT(ADDRESS(ROW(CW33),COLUMN(CW33)-3))),Calculations_forecast!$C$4*AVERAGE(CT33:CW33),"n/a"))</f>
        <v>n/a</v>
      </c>
      <c r="CX39" t="str">
        <f ca="1">IF(ISERROR(INDIRECT(ADDRESS(ROW(CX33),COLUMN(CX33)-3))),"n/a",IF(ISNUMBER(INDIRECT(ADDRESS(ROW(CX33),COLUMN(CX33)-3))),Calculations_forecast!$C$4*AVERAGE(CU33:CX33),"n/a"))</f>
        <v>n/a</v>
      </c>
      <c r="CY39" t="str">
        <f ca="1">IF(ISERROR(INDIRECT(ADDRESS(ROW(CY33),COLUMN(CY33)-3))),"n/a",IF(ISNUMBER(INDIRECT(ADDRESS(ROW(CY33),COLUMN(CY33)-3))),Calculations_forecast!$C$4*AVERAGE(CV33:CY33),"n/a"))</f>
        <v>n/a</v>
      </c>
      <c r="CZ39" t="str">
        <f ca="1">IF(ISERROR(INDIRECT(ADDRESS(ROW(CZ33),COLUMN(CZ33)-3))),"n/a",IF(ISNUMBER(INDIRECT(ADDRESS(ROW(CZ33),COLUMN(CZ33)-3))),Calculations_forecast!$C$4*AVERAGE(CW33:CZ33),"n/a"))</f>
        <v>n/a</v>
      </c>
      <c r="DA39" t="str">
        <f ca="1">IF(ISERROR(INDIRECT(ADDRESS(ROW(DA33),COLUMN(DA33)-3))),"n/a",IF(ISNUMBER(INDIRECT(ADDRESS(ROW(DA33),COLUMN(DA33)-3))),Calculations_forecast!$C$4*AVERAGE(CX33:DA33),"n/a"))</f>
        <v>n/a</v>
      </c>
      <c r="DB39" t="str">
        <f ca="1">IF(ISERROR(INDIRECT(ADDRESS(ROW(DB33),COLUMN(DB33)-3))),"n/a",IF(ISNUMBER(INDIRECT(ADDRESS(ROW(DB33),COLUMN(DB33)-3))),Calculations_forecast!$C$4*AVERAGE(CY33:DB33),"n/a"))</f>
        <v>n/a</v>
      </c>
      <c r="DC39" t="str">
        <f ca="1">IF(ISERROR(INDIRECT(ADDRESS(ROW(DC33),COLUMN(DC33)-3))),"n/a",IF(ISNUMBER(INDIRECT(ADDRESS(ROW(DC33),COLUMN(DC33)-3))),Calculations_forecast!$C$4*AVERAGE(CZ33:DC33),"n/a"))</f>
        <v>n/a</v>
      </c>
      <c r="DD39" t="str">
        <f ca="1">IF(ISERROR(INDIRECT(ADDRESS(ROW(DD33),COLUMN(DD33)-3))),"n/a",IF(ISNUMBER(INDIRECT(ADDRESS(ROW(DD33),COLUMN(DD33)-3))),Calculations_forecast!$C$4*AVERAGE(DA33:DD33),"n/a"))</f>
        <v>n/a</v>
      </c>
      <c r="DE39" t="str">
        <f ca="1">IF(ISERROR(INDIRECT(ADDRESS(ROW(DE33),COLUMN(DE33)-3))),"n/a",IF(ISNUMBER(INDIRECT(ADDRESS(ROW(DE33),COLUMN(DE33)-3))),Calculations_forecast!$C$4*AVERAGE(DB33:DE33),"n/a"))</f>
        <v>n/a</v>
      </c>
      <c r="DF39" t="str">
        <f ca="1">IF(ISERROR(INDIRECT(ADDRESS(ROW(DF33),COLUMN(DF33)-3))),"n/a",IF(ISNUMBER(INDIRECT(ADDRESS(ROW(DF33),COLUMN(DF33)-3))),Calculations_forecast!$C$4*AVERAGE(DC33:DF33),"n/a"))</f>
        <v>n/a</v>
      </c>
      <c r="DG39" t="str">
        <f ca="1">IF(ISERROR(INDIRECT(ADDRESS(ROW(DG33),COLUMN(DG33)-3))),"n/a",IF(ISNUMBER(INDIRECT(ADDRESS(ROW(DG33),COLUMN(DG33)-3))),Calculations_forecast!$C$4*AVERAGE(DD33:DG33),"n/a"))</f>
        <v>n/a</v>
      </c>
      <c r="DH39" t="str">
        <f ca="1">IF(ISERROR(INDIRECT(ADDRESS(ROW(DH33),COLUMN(DH33)-3))),"n/a",IF(ISNUMBER(INDIRECT(ADDRESS(ROW(DH33),COLUMN(DH33)-3))),Calculations_forecast!$C$4*AVERAGE(DE33:DH33),"n/a"))</f>
        <v>n/a</v>
      </c>
      <c r="DI39" t="str">
        <f ca="1">IF(ISERROR(INDIRECT(ADDRESS(ROW(DI33),COLUMN(DI33)-3))),"n/a",IF(ISNUMBER(INDIRECT(ADDRESS(ROW(DI33),COLUMN(DI33)-3))),Calculations_forecast!$C$4*AVERAGE(DF33:DI33),"n/a"))</f>
        <v>n/a</v>
      </c>
      <c r="DJ39" t="str">
        <f ca="1">IF(ISERROR(INDIRECT(ADDRESS(ROW(DJ33),COLUMN(DJ33)-3))),"n/a",IF(ISNUMBER(INDIRECT(ADDRESS(ROW(DJ33),COLUMN(DJ33)-3))),Calculations_forecast!$C$4*AVERAGE(DG33:DJ33),"n/a"))</f>
        <v>n/a</v>
      </c>
      <c r="DK39" t="str">
        <f ca="1">IF(ISERROR(INDIRECT(ADDRESS(ROW(DK33),COLUMN(DK33)-3))),"n/a",IF(ISNUMBER(INDIRECT(ADDRESS(ROW(DK33),COLUMN(DK33)-3))),Calculations_forecast!$C$4*AVERAGE(DH33:DK33),"n/a"))</f>
        <v>n/a</v>
      </c>
      <c r="DL39" t="str">
        <f ca="1">IF(ISERROR(INDIRECT(ADDRESS(ROW(DL33),COLUMN(DL33)-3))),"n/a",IF(ISNUMBER(INDIRECT(ADDRESS(ROW(DL33),COLUMN(DL33)-3))),Calculations_forecast!$C$4*AVERAGE(DI33:DL33),"n/a"))</f>
        <v>n/a</v>
      </c>
      <c r="DM39" t="str">
        <f ca="1">IF(ISERROR(INDIRECT(ADDRESS(ROW(DM33),COLUMN(DM33)-3))),"n/a",IF(ISNUMBER(INDIRECT(ADDRESS(ROW(DM33),COLUMN(DM33)-3))),Calculations_forecast!$C$4*AVERAGE(DJ33:DM33),"n/a"))</f>
        <v>n/a</v>
      </c>
      <c r="DN39" t="str">
        <f ca="1">IF(ISERROR(INDIRECT(ADDRESS(ROW(DN33),COLUMN(DN33)-3))),"n/a",IF(ISNUMBER(INDIRECT(ADDRESS(ROW(DN33),COLUMN(DN33)-3))),Calculations_forecast!$C$4*AVERAGE(DK33:DN33),"n/a"))</f>
        <v>n/a</v>
      </c>
      <c r="DO39" t="str">
        <f ca="1">IF(ISERROR(INDIRECT(ADDRESS(ROW(DO33),COLUMN(DO33)-3))),"n/a",IF(ISNUMBER(INDIRECT(ADDRESS(ROW(DO33),COLUMN(DO33)-3))),Calculations_forecast!$C$4*AVERAGE(DL33:DO33),"n/a"))</f>
        <v>n/a</v>
      </c>
      <c r="DP39" t="str">
        <f ca="1">IF(ISERROR(INDIRECT(ADDRESS(ROW(DP33),COLUMN(DP33)-3))),"n/a",IF(ISNUMBER(INDIRECT(ADDRESS(ROW(DP33),COLUMN(DP33)-3))),Calculations_forecast!$C$4*AVERAGE(DM33:DP33),"n/a"))</f>
        <v>n/a</v>
      </c>
      <c r="DQ39" t="str">
        <f ca="1">IF(ISERROR(INDIRECT(ADDRESS(ROW(DQ33),COLUMN(DQ33)-3))),"n/a",IF(ISNUMBER(INDIRECT(ADDRESS(ROW(DQ33),COLUMN(DQ33)-3))),Calculations_forecast!$C$4*AVERAGE(DN33:DQ33),"n/a"))</f>
        <v>n/a</v>
      </c>
      <c r="DR39" t="str">
        <f ca="1">IF(ISERROR(INDIRECT(ADDRESS(ROW(DR33),COLUMN(DR33)-3))),"n/a",IF(ISNUMBER(INDIRECT(ADDRESS(ROW(DR33),COLUMN(DR33)-3))),Calculations_forecast!$C$4*AVERAGE(DO33:DR33),"n/a"))</f>
        <v>n/a</v>
      </c>
      <c r="DS39" t="str">
        <f ca="1">IF(ISERROR(INDIRECT(ADDRESS(ROW(DS33),COLUMN(DS33)-3))),"n/a",IF(ISNUMBER(INDIRECT(ADDRESS(ROW(DS33),COLUMN(DS33)-3))),Calculations_forecast!$C$4*AVERAGE(DP33:DS33),"n/a"))</f>
        <v>n/a</v>
      </c>
      <c r="DT39" t="str">
        <f ca="1">IF(ISERROR(INDIRECT(ADDRESS(ROW(DT33),COLUMN(DT33)-3))),"n/a",IF(ISNUMBER(INDIRECT(ADDRESS(ROW(DT33),COLUMN(DT33)-3))),Calculations_forecast!$C$4*AVERAGE(DQ33:DT33),"n/a"))</f>
        <v>n/a</v>
      </c>
      <c r="DU39" t="str">
        <f ca="1">IF(ISERROR(INDIRECT(ADDRESS(ROW(DU33),COLUMN(DU33)-3))),"n/a",IF(ISNUMBER(INDIRECT(ADDRESS(ROW(DU33),COLUMN(DU33)-3))),Calculations_forecast!$C$4*AVERAGE(DR33:DU33),"n/a"))</f>
        <v>n/a</v>
      </c>
      <c r="DV39" t="str">
        <f ca="1">IF(ISERROR(INDIRECT(ADDRESS(ROW(DV33),COLUMN(DV33)-3))),"n/a",IF(ISNUMBER(INDIRECT(ADDRESS(ROW(DV33),COLUMN(DV33)-3))),Calculations_forecast!$C$4*AVERAGE(DS33:DV33),"n/a"))</f>
        <v>n/a</v>
      </c>
      <c r="DW39" t="str">
        <f ca="1">IF(ISERROR(INDIRECT(ADDRESS(ROW(DW33),COLUMN(DW33)-3))),"n/a",IF(ISNUMBER(INDIRECT(ADDRESS(ROW(DW33),COLUMN(DW33)-3))),Calculations_forecast!$C$4*AVERAGE(DT33:DW33),"n/a"))</f>
        <v>n/a</v>
      </c>
      <c r="DX39" t="str">
        <f ca="1">IF(ISERROR(INDIRECT(ADDRESS(ROW(DX33),COLUMN(DX33)-3))),"n/a",IF(ISNUMBER(INDIRECT(ADDRESS(ROW(DX33),COLUMN(DX33)-3))),Calculations_forecast!$C$4*AVERAGE(DU33:DX33),"n/a"))</f>
        <v>n/a</v>
      </c>
      <c r="DY39" t="str">
        <f ca="1">IF(ISERROR(INDIRECT(ADDRESS(ROW(DY33),COLUMN(DY33)-3))),"n/a",IF(ISNUMBER(INDIRECT(ADDRESS(ROW(DY33),COLUMN(DY33)-3))),Calculations_forecast!$C$4*AVERAGE(DV33:DY33),"n/a"))</f>
        <v>n/a</v>
      </c>
      <c r="DZ39" t="str">
        <f ca="1">IF(ISERROR(INDIRECT(ADDRESS(ROW(DZ33),COLUMN(DZ33)-3))),"n/a",IF(ISNUMBER(INDIRECT(ADDRESS(ROW(DZ33),COLUMN(DZ33)-3))),Calculations_forecast!$C$4*AVERAGE(DW33:DZ33),"n/a"))</f>
        <v>n/a</v>
      </c>
      <c r="EA39" t="str">
        <f ca="1">IF(ISERROR(INDIRECT(ADDRESS(ROW(EA33),COLUMN(EA33)-3))),"n/a",IF(ISNUMBER(INDIRECT(ADDRESS(ROW(EA33),COLUMN(EA33)-3))),Calculations_forecast!$C$4*AVERAGE(DX33:EA33),"n/a"))</f>
        <v>n/a</v>
      </c>
      <c r="EB39" t="str">
        <f ca="1">IF(ISERROR(INDIRECT(ADDRESS(ROW(EB33),COLUMN(EB33)-3))),"n/a",IF(ISNUMBER(INDIRECT(ADDRESS(ROW(EB33),COLUMN(EB33)-3))),Calculations_forecast!$C$4*AVERAGE(DY33:EB33),"n/a"))</f>
        <v>n/a</v>
      </c>
      <c r="EC39" t="str">
        <f ca="1">IF(ISERROR(INDIRECT(ADDRESS(ROW(EC33),COLUMN(EC33)-3))),"n/a",IF(ISNUMBER(INDIRECT(ADDRESS(ROW(EC33),COLUMN(EC33)-3))),Calculations_forecast!$C$4*AVERAGE(DZ33:EC33),"n/a"))</f>
        <v>n/a</v>
      </c>
      <c r="ED39" t="str">
        <f ca="1">IF(ISERROR(INDIRECT(ADDRESS(ROW(ED33),COLUMN(ED33)-3))),"n/a",IF(ISNUMBER(INDIRECT(ADDRESS(ROW(ED33),COLUMN(ED33)-3))),Calculations_forecast!$C$4*AVERAGE(EA33:ED33),"n/a"))</f>
        <v>n/a</v>
      </c>
      <c r="EE39" t="str">
        <f ca="1">IF(ISERROR(INDIRECT(ADDRESS(ROW(EE33),COLUMN(EE33)-3))),"n/a",IF(ISNUMBER(INDIRECT(ADDRESS(ROW(EE33),COLUMN(EE33)-3))),Calculations_forecast!$C$4*AVERAGE(EB33:EE33),"n/a"))</f>
        <v>n/a</v>
      </c>
      <c r="EF39" t="str">
        <f ca="1">IF(ISERROR(INDIRECT(ADDRESS(ROW(EF33),COLUMN(EF33)-3))),"n/a",IF(ISNUMBER(INDIRECT(ADDRESS(ROW(EF33),COLUMN(EF33)-3))),Calculations_forecast!$C$4*AVERAGE(EC33:EF33),"n/a"))</f>
        <v>n/a</v>
      </c>
      <c r="EG39" t="str">
        <f ca="1">IF(ISERROR(INDIRECT(ADDRESS(ROW(EG33),COLUMN(EG33)-3))),"n/a",IF(ISNUMBER(INDIRECT(ADDRESS(ROW(EG33),COLUMN(EG33)-3))),Calculations_forecast!$C$4*AVERAGE(ED33:EG33),"n/a"))</f>
        <v>n/a</v>
      </c>
      <c r="EH39" t="str">
        <f ca="1">IF(ISERROR(INDIRECT(ADDRESS(ROW(EH33),COLUMN(EH33)-3))),"n/a",IF(ISNUMBER(INDIRECT(ADDRESS(ROW(EH33),COLUMN(EH33)-3))),Calculations_forecast!$C$4*AVERAGE(EE33:EH33),"n/a"))</f>
        <v>n/a</v>
      </c>
      <c r="EI39" t="str">
        <f ca="1">IF(ISERROR(INDIRECT(ADDRESS(ROW(EI33),COLUMN(EI33)-3))),"n/a",IF(ISNUMBER(INDIRECT(ADDRESS(ROW(EI33),COLUMN(EI33)-3))),Calculations_forecast!$C$4*AVERAGE(EF33:EI33),"n/a"))</f>
        <v>n/a</v>
      </c>
      <c r="EJ39" t="str">
        <f ca="1">IF(ISERROR(INDIRECT(ADDRESS(ROW(EJ33),COLUMN(EJ33)-3))),"n/a",IF(ISNUMBER(INDIRECT(ADDRESS(ROW(EJ33),COLUMN(EJ33)-3))),Calculations_forecast!$C$4*AVERAGE(EG33:EJ33),"n/a"))</f>
        <v>n/a</v>
      </c>
      <c r="EK39" t="str">
        <f ca="1">IF(ISERROR(INDIRECT(ADDRESS(ROW(EK33),COLUMN(EK33)-3))),"n/a",IF(ISNUMBER(INDIRECT(ADDRESS(ROW(EK33),COLUMN(EK33)-3))),Calculations_forecast!$C$4*AVERAGE(EH33:EK33),"n/a"))</f>
        <v>n/a</v>
      </c>
      <c r="EL39" t="str">
        <f ca="1">IF(ISERROR(INDIRECT(ADDRESS(ROW(EL33),COLUMN(EL33)-3))),"n/a",IF(ISNUMBER(INDIRECT(ADDRESS(ROW(EL33),COLUMN(EL33)-3))),Calculations_forecast!$C$4*AVERAGE(EI33:EL33),"n/a"))</f>
        <v>n/a</v>
      </c>
      <c r="EM39" t="str">
        <f ca="1">IF(ISERROR(INDIRECT(ADDRESS(ROW(EM33),COLUMN(EM33)-3))),"n/a",IF(ISNUMBER(INDIRECT(ADDRESS(ROW(EM33),COLUMN(EM33)-3))),Calculations_forecast!$C$4*AVERAGE(EJ33:EM33),"n/a"))</f>
        <v>n/a</v>
      </c>
      <c r="EN39" t="str">
        <f ca="1">IF(ISERROR(INDIRECT(ADDRESS(ROW(EN33),COLUMN(EN33)-3))),"n/a",IF(ISNUMBER(INDIRECT(ADDRESS(ROW(EN33),COLUMN(EN33)-3))),Calculations_forecast!$C$4*AVERAGE(EK33:EN33),"n/a"))</f>
        <v>n/a</v>
      </c>
      <c r="EO39" t="str">
        <f ca="1">IF(ISERROR(INDIRECT(ADDRESS(ROW(EO33),COLUMN(EO33)-3))),"n/a",IF(ISNUMBER(INDIRECT(ADDRESS(ROW(EO33),COLUMN(EO33)-3))),Calculations_forecast!$C$4*AVERAGE(EL33:EO33),"n/a"))</f>
        <v>n/a</v>
      </c>
      <c r="EP39" t="str">
        <f ca="1">IF(ISERROR(INDIRECT(ADDRESS(ROW(EP33),COLUMN(EP33)-3))),"n/a",IF(ISNUMBER(INDIRECT(ADDRESS(ROW(EP33),COLUMN(EP33)-3))),Calculations_forecast!$C$4*AVERAGE(EM33:EP33),"n/a"))</f>
        <v>n/a</v>
      </c>
      <c r="EQ39" t="str">
        <f ca="1">IF(ISERROR(INDIRECT(ADDRESS(ROW(EQ33),COLUMN(EQ33)-3))),"n/a",IF(ISNUMBER(INDIRECT(ADDRESS(ROW(EQ33),COLUMN(EQ33)-3))),Calculations_forecast!$C$4*AVERAGE(EN33:EQ33),"n/a"))</f>
        <v>n/a</v>
      </c>
      <c r="ER39" t="str">
        <f ca="1">IF(ISERROR(INDIRECT(ADDRESS(ROW(ER33),COLUMN(ER33)-3))),"n/a",IF(ISNUMBER(INDIRECT(ADDRESS(ROW(ER33),COLUMN(ER33)-3))),Calculations_forecast!$C$4*AVERAGE(EO33:ER33),"n/a"))</f>
        <v>n/a</v>
      </c>
      <c r="ES39" t="str">
        <f ca="1">IF(ISERROR(INDIRECT(ADDRESS(ROW(ES33),COLUMN(ES33)-3))),"n/a",IF(ISNUMBER(INDIRECT(ADDRESS(ROW(ES33),COLUMN(ES33)-3))),Calculations_forecast!$C$4*AVERAGE(EP33:ES33),"n/a"))</f>
        <v>n/a</v>
      </c>
      <c r="ET39" t="str">
        <f ca="1">IF(ISERROR(INDIRECT(ADDRESS(ROW(ET33),COLUMN(ET33)-3))),"n/a",IF(ISNUMBER(INDIRECT(ADDRESS(ROW(ET33),COLUMN(ET33)-3))),Calculations_forecast!$C$4*AVERAGE(EQ33:ET33),"n/a"))</f>
        <v>n/a</v>
      </c>
      <c r="EU39" t="str">
        <f ca="1">IF(ISERROR(INDIRECT(ADDRESS(ROW(EU33),COLUMN(EU33)-3))),"n/a",IF(ISNUMBER(INDIRECT(ADDRESS(ROW(EU33),COLUMN(EU33)-3))),Calculations_forecast!$C$4*AVERAGE(ER33:EU33),"n/a"))</f>
        <v>n/a</v>
      </c>
      <c r="EV39" t="str">
        <f ca="1">IF(ISERROR(INDIRECT(ADDRESS(ROW(EV33),COLUMN(EV33)-3))),"n/a",IF(ISNUMBER(INDIRECT(ADDRESS(ROW(EV33),COLUMN(EV33)-3))),Calculations_forecast!$C$4*AVERAGE(ES33:EV33),"n/a"))</f>
        <v>n/a</v>
      </c>
      <c r="EW39" t="str">
        <f ca="1">IF(ISERROR(INDIRECT(ADDRESS(ROW(EW33),COLUMN(EW33)-3))),"n/a",IF(ISNUMBER(INDIRECT(ADDRESS(ROW(EW33),COLUMN(EW33)-3))),Calculations_forecast!$C$4*AVERAGE(ET33:EW33),"n/a"))</f>
        <v>n/a</v>
      </c>
      <c r="EX39" t="str">
        <f ca="1">IF(ISERROR(INDIRECT(ADDRESS(ROW(EX33),COLUMN(EX33)-3))),"n/a",IF(ISNUMBER(INDIRECT(ADDRESS(ROW(EX33),COLUMN(EX33)-3))),Calculations_forecast!$C$4*AVERAGE(EU33:EX33),"n/a"))</f>
        <v>n/a</v>
      </c>
      <c r="EY39" t="str">
        <f ca="1">IF(ISERROR(INDIRECT(ADDRESS(ROW(EY33),COLUMN(EY33)-3))),"n/a",IF(ISNUMBER(INDIRECT(ADDRESS(ROW(EY33),COLUMN(EY33)-3))),Calculations_forecast!$C$4*AVERAGE(EV33:EY33),"n/a"))</f>
        <v>n/a</v>
      </c>
      <c r="EZ39" t="str">
        <f ca="1">IF(ISERROR(INDIRECT(ADDRESS(ROW(EZ33),COLUMN(EZ33)-3))),"n/a",IF(ISNUMBER(INDIRECT(ADDRESS(ROW(EZ33),COLUMN(EZ33)-3))),Calculations_forecast!$C$4*AVERAGE(EW33:EZ33),"n/a"))</f>
        <v>n/a</v>
      </c>
      <c r="FA39" t="str">
        <f ca="1">IF(ISERROR(INDIRECT(ADDRESS(ROW(FA33),COLUMN(FA33)-3))),"n/a",IF(ISNUMBER(INDIRECT(ADDRESS(ROW(FA33),COLUMN(FA33)-3))),Calculations_forecast!$C$4*AVERAGE(EX33:FA33),"n/a"))</f>
        <v>n/a</v>
      </c>
      <c r="FB39" t="str">
        <f ca="1">IF(ISERROR(INDIRECT(ADDRESS(ROW(FB33),COLUMN(FB33)-3))),"n/a",IF(ISNUMBER(INDIRECT(ADDRESS(ROW(FB33),COLUMN(FB33)-3))),Calculations_forecast!$C$4*AVERAGE(EY33:FB33),"n/a"))</f>
        <v>n/a</v>
      </c>
      <c r="FC39" t="str">
        <f ca="1">IF(ISERROR(INDIRECT(ADDRESS(ROW(FC33),COLUMN(FC33)-3))),"n/a",IF(ISNUMBER(INDIRECT(ADDRESS(ROW(FC33),COLUMN(FC33)-3))),Calculations_forecast!$C$4*AVERAGE(EZ33:FC33),"n/a"))</f>
        <v>n/a</v>
      </c>
      <c r="FD39" t="str">
        <f ca="1">IF(ISERROR(INDIRECT(ADDRESS(ROW(FD33),COLUMN(FD33)-3))),"n/a",IF(ISNUMBER(INDIRECT(ADDRESS(ROW(FD33),COLUMN(FD33)-3))),Calculations_forecast!$C$4*AVERAGE(FA33:FD33),"n/a"))</f>
        <v>n/a</v>
      </c>
      <c r="FE39" t="str">
        <f ca="1">IF(ISERROR(INDIRECT(ADDRESS(ROW(FE33),COLUMN(FE33)-3))),"n/a",IF(ISNUMBER(INDIRECT(ADDRESS(ROW(FE33),COLUMN(FE33)-3))),Calculations_forecast!$C$4*AVERAGE(FB33:FE33),"n/a"))</f>
        <v>n/a</v>
      </c>
      <c r="FF39" t="str">
        <f ca="1">IF(ISERROR(INDIRECT(ADDRESS(ROW(FF33),COLUMN(FF33)-3))),"n/a",IF(ISNUMBER(INDIRECT(ADDRESS(ROW(FF33),COLUMN(FF33)-3))),Calculations_forecast!$C$4*AVERAGE(FC33:FF33),"n/a"))</f>
        <v>n/a</v>
      </c>
      <c r="FG39" t="str">
        <f ca="1">IF(ISERROR(INDIRECT(ADDRESS(ROW(FG33),COLUMN(FG33)-3))),"n/a",IF(ISNUMBER(INDIRECT(ADDRESS(ROW(FG33),COLUMN(FG33)-3))),Calculations_forecast!$C$4*AVERAGE(FD33:FG33),"n/a"))</f>
        <v>n/a</v>
      </c>
      <c r="FH39" t="str">
        <f ca="1">IF(ISERROR(INDIRECT(ADDRESS(ROW(FH33),COLUMN(FH33)-3))),"n/a",IF(ISNUMBER(INDIRECT(ADDRESS(ROW(FH33),COLUMN(FH33)-3))),Calculations_forecast!$C$4*AVERAGE(FE33:FH33),"n/a"))</f>
        <v>n/a</v>
      </c>
      <c r="FI39" t="str">
        <f ca="1">IF(ISERROR(INDIRECT(ADDRESS(ROW(FI33),COLUMN(FI33)-3))),"n/a",IF(ISNUMBER(INDIRECT(ADDRESS(ROW(FI33),COLUMN(FI33)-3))),Calculations_forecast!$C$4*AVERAGE(FF33:FI33),"n/a"))</f>
        <v>n/a</v>
      </c>
      <c r="FJ39" t="str">
        <f ca="1">IF(ISERROR(INDIRECT(ADDRESS(ROW(FJ33),COLUMN(FJ33)-3))),"n/a",IF(ISNUMBER(INDIRECT(ADDRESS(ROW(FJ33),COLUMN(FJ33)-3))),Calculations_forecast!$C$4*AVERAGE(FG33:FJ33),"n/a"))</f>
        <v>n/a</v>
      </c>
      <c r="FK39" t="str">
        <f ca="1">IF(ISERROR(INDIRECT(ADDRESS(ROW(FK33),COLUMN(FK33)-3))),"n/a",IF(ISNUMBER(INDIRECT(ADDRESS(ROW(FK33),COLUMN(FK33)-3))),Calculations_forecast!$C$4*AVERAGE(FH33:FK33),"n/a"))</f>
        <v>n/a</v>
      </c>
      <c r="FL39" t="str">
        <f ca="1">IF(ISERROR(INDIRECT(ADDRESS(ROW(FL33),COLUMN(FL33)-3))),"n/a",IF(ISNUMBER(INDIRECT(ADDRESS(ROW(FL33),COLUMN(FL33)-3))),Calculations_forecast!$C$4*AVERAGE(FI33:FL33),"n/a"))</f>
        <v>n/a</v>
      </c>
      <c r="FM39" t="str">
        <f ca="1">IF(ISERROR(INDIRECT(ADDRESS(ROW(FM33),COLUMN(FM33)-3))),"n/a",IF(ISNUMBER(INDIRECT(ADDRESS(ROW(FM33),COLUMN(FM33)-3))),Calculations_forecast!$C$4*AVERAGE(FJ33:FM33),"n/a"))</f>
        <v>n/a</v>
      </c>
      <c r="FN39" t="str">
        <f ca="1">IF(ISERROR(INDIRECT(ADDRESS(ROW(FN33),COLUMN(FN33)-3))),"n/a",IF(ISNUMBER(INDIRECT(ADDRESS(ROW(FN33),COLUMN(FN33)-3))),Calculations_forecast!$C$4*AVERAGE(FK33:FN33),"n/a"))</f>
        <v>n/a</v>
      </c>
      <c r="FO39" t="str">
        <f ca="1">IF(ISERROR(INDIRECT(ADDRESS(ROW(FO33),COLUMN(FO33)-3))),"n/a",IF(ISNUMBER(INDIRECT(ADDRESS(ROW(FO33),COLUMN(FO33)-3))),Calculations_forecast!$C$4*AVERAGE(FL33:FO33),"n/a"))</f>
        <v>n/a</v>
      </c>
      <c r="FP39" t="str">
        <f ca="1">IF(ISERROR(INDIRECT(ADDRESS(ROW(FP33),COLUMN(FP33)-3))),"n/a",IF(ISNUMBER(INDIRECT(ADDRESS(ROW(FP33),COLUMN(FP33)-3))),Calculations_forecast!$C$4*AVERAGE(FM33:FP33),"n/a"))</f>
        <v>n/a</v>
      </c>
      <c r="FQ39" t="str">
        <f ca="1">IF(ISERROR(INDIRECT(ADDRESS(ROW(FQ33),COLUMN(FQ33)-3))),"n/a",IF(ISNUMBER(INDIRECT(ADDRESS(ROW(FQ33),COLUMN(FQ33)-3))),Calculations_forecast!$C$4*AVERAGE(FN33:FQ33),"n/a"))</f>
        <v>n/a</v>
      </c>
      <c r="FR39" t="str">
        <f ca="1">IF(ISERROR(INDIRECT(ADDRESS(ROW(FR33),COLUMN(FR33)-3))),"n/a",IF(ISNUMBER(INDIRECT(ADDRESS(ROW(FR33),COLUMN(FR33)-3))),Calculations_forecast!$C$4*AVERAGE(FO33:FR33),"n/a"))</f>
        <v>n/a</v>
      </c>
      <c r="FS39" t="str">
        <f ca="1">IF(ISERROR(INDIRECT(ADDRESS(ROW(FS33),COLUMN(FS33)-3))),"n/a",IF(ISNUMBER(INDIRECT(ADDRESS(ROW(FS33),COLUMN(FS33)-3))),Calculations_forecast!$C$4*AVERAGE(FP33:FS33),"n/a"))</f>
        <v>n/a</v>
      </c>
      <c r="FT39" t="str">
        <f ca="1">IF(ISERROR(INDIRECT(ADDRESS(ROW(FT33),COLUMN(FT33)-3))),"n/a",IF(ISNUMBER(INDIRECT(ADDRESS(ROW(FT33),COLUMN(FT33)-3))),Calculations_forecast!$C$4*AVERAGE(FQ33:FT33),"n/a"))</f>
        <v>n/a</v>
      </c>
      <c r="FU39" t="str">
        <f ca="1">IF(ISERROR(INDIRECT(ADDRESS(ROW(FU33),COLUMN(FU33)-3))),"n/a",IF(ISNUMBER(INDIRECT(ADDRESS(ROW(FU33),COLUMN(FU33)-3))),Calculations_forecast!$C$4*AVERAGE(FR33:FU33),"n/a"))</f>
        <v>n/a</v>
      </c>
      <c r="FV39" t="str">
        <f ca="1">IF(ISERROR(INDIRECT(ADDRESS(ROW(FV33),COLUMN(FV33)-3))),"n/a",IF(ISNUMBER(INDIRECT(ADDRESS(ROW(FV33),COLUMN(FV33)-3))),Calculations_forecast!$C$4*AVERAGE(FS33:FV33),"n/a"))</f>
        <v>n/a</v>
      </c>
      <c r="FW39" t="str">
        <f ca="1">IF(ISERROR(INDIRECT(ADDRESS(ROW(FW33),COLUMN(FW33)-3))),"n/a",IF(ISNUMBER(INDIRECT(ADDRESS(ROW(FW33),COLUMN(FW33)-3))),Calculations_forecast!$C$4*AVERAGE(FT33:FW33),"n/a"))</f>
        <v>n/a</v>
      </c>
      <c r="FX39" t="str">
        <f ca="1">IF(ISERROR(INDIRECT(ADDRESS(ROW(FX33),COLUMN(FX33)-3))),"n/a",IF(ISNUMBER(INDIRECT(ADDRESS(ROW(FX33),COLUMN(FX33)-3))),Calculations_forecast!$C$4*AVERAGE(FU33:FX33),"n/a"))</f>
        <v>n/a</v>
      </c>
      <c r="FY39" t="str">
        <f ca="1">IF(ISERROR(INDIRECT(ADDRESS(ROW(FY33),COLUMN(FY33)-3))),"n/a",IF(ISNUMBER(INDIRECT(ADDRESS(ROW(FY33),COLUMN(FY33)-3))),Calculations_forecast!$C$4*AVERAGE(FV33:FY33),"n/a"))</f>
        <v>n/a</v>
      </c>
      <c r="FZ39" t="str">
        <f ca="1">IF(ISERROR(INDIRECT(ADDRESS(ROW(FZ33),COLUMN(FZ33)-3))),"n/a",IF(ISNUMBER(INDIRECT(ADDRESS(ROW(FZ33),COLUMN(FZ33)-3))),Calculations_forecast!$C$4*AVERAGE(FW33:FZ33),"n/a"))</f>
        <v>n/a</v>
      </c>
      <c r="GA39" t="str">
        <f ca="1">IF(ISERROR(INDIRECT(ADDRESS(ROW(GA33),COLUMN(GA33)-3))),"n/a",IF(ISNUMBER(INDIRECT(ADDRESS(ROW(GA33),COLUMN(GA33)-3))),Calculations_forecast!$C$4*AVERAGE(FX33:GA33),"n/a"))</f>
        <v>n/a</v>
      </c>
      <c r="GB39" t="str">
        <f ca="1">IF(ISERROR(INDIRECT(ADDRESS(ROW(GB33),COLUMN(GB33)-3))),"n/a",IF(ISNUMBER(INDIRECT(ADDRESS(ROW(GB33),COLUMN(GB33)-3))),Calculations_forecast!$C$4*AVERAGE(FY33:GB33),"n/a"))</f>
        <v>n/a</v>
      </c>
      <c r="GC39" t="str">
        <f ca="1">IF(ISERROR(INDIRECT(ADDRESS(ROW(GC33),COLUMN(GC33)-3))),"n/a",IF(ISNUMBER(INDIRECT(ADDRESS(ROW(GC33),COLUMN(GC33)-3))),Calculations_forecast!$C$4*AVERAGE(FZ33:GC33),"n/a"))</f>
        <v>n/a</v>
      </c>
      <c r="GD39" t="str">
        <f ca="1">IF(ISERROR(INDIRECT(ADDRESS(ROW(GD33),COLUMN(GD33)-3))),"n/a",IF(ISNUMBER(INDIRECT(ADDRESS(ROW(GD33),COLUMN(GD33)-3))),Calculations_forecast!$C$4*AVERAGE(GA33:GD33),"n/a"))</f>
        <v>n/a</v>
      </c>
      <c r="GE39" t="str">
        <f ca="1">IF(ISERROR(INDIRECT(ADDRESS(ROW(GE33),COLUMN(GE33)-3))),"n/a",IF(ISNUMBER(INDIRECT(ADDRESS(ROW(GE33),COLUMN(GE33)-3))),Calculations_forecast!$C$4*AVERAGE(GB33:GE33),"n/a"))</f>
        <v>n/a</v>
      </c>
      <c r="GF39" t="str">
        <f ca="1">IF(ISERROR(INDIRECT(ADDRESS(ROW(GF33),COLUMN(GF33)-3))),"n/a",IF(ISNUMBER(INDIRECT(ADDRESS(ROW(GF33),COLUMN(GF33)-3))),Calculations_forecast!$C$4*AVERAGE(GC33:GF33),"n/a"))</f>
        <v>n/a</v>
      </c>
      <c r="GG39" t="str">
        <f ca="1">IF(ISERROR(INDIRECT(ADDRESS(ROW(GG33),COLUMN(GG33)-3))),"n/a",IF(ISNUMBER(INDIRECT(ADDRESS(ROW(GG33),COLUMN(GG33)-3))),Calculations_forecast!$C$4*AVERAGE(GD33:GG33),"n/a"))</f>
        <v>n/a</v>
      </c>
      <c r="GH39" t="str">
        <f ca="1">IF(ISERROR(INDIRECT(ADDRESS(ROW(GH33),COLUMN(GH33)-3))),"n/a",IF(ISNUMBER(INDIRECT(ADDRESS(ROW(GH33),COLUMN(GH33)-3))),Calculations_forecast!$C$4*AVERAGE(GE33:GH33),"n/a"))</f>
        <v>n/a</v>
      </c>
      <c r="GI39" t="str">
        <f ca="1">IF(ISERROR(INDIRECT(ADDRESS(ROW(GI33),COLUMN(GI33)-3))),"n/a",IF(ISNUMBER(INDIRECT(ADDRESS(ROW(GI33),COLUMN(GI33)-3))),Calculations_forecast!$C$4*AVERAGE(GF33:GI33),"n/a"))</f>
        <v>n/a</v>
      </c>
      <c r="GJ39" t="str">
        <f ca="1">IF(ISERROR(INDIRECT(ADDRESS(ROW(GJ33),COLUMN(GJ33)-3))),"n/a",IF(ISNUMBER(INDIRECT(ADDRESS(ROW(GJ33),COLUMN(GJ33)-3))),Calculations_forecast!$C$4*AVERAGE(GG33:GJ33),"n/a"))</f>
        <v>n/a</v>
      </c>
      <c r="GK39" t="str">
        <f ca="1">IF(ISERROR(INDIRECT(ADDRESS(ROW(GK33),COLUMN(GK33)-3))),"n/a",IF(ISNUMBER(INDIRECT(ADDRESS(ROW(GK33),COLUMN(GK33)-3))),Calculations_forecast!$C$4*AVERAGE(GH33:GK33),"n/a"))</f>
        <v>n/a</v>
      </c>
      <c r="GL39">
        <f ca="1">IF(ISERROR(INDIRECT(ADDRESS(ROW(GL33),COLUMN(GL33)-3))),"n/a",IF(ISNUMBER(INDIRECT(ADDRESS(ROW(GL33),COLUMN(GL33)-3))),Calculations_forecast!$C$4*AVERAGE(GI33:GL33),"n/a"))</f>
        <v>900.17640000000017</v>
      </c>
      <c r="GM39">
        <f ca="1">IF(ISERROR(INDIRECT(ADDRESS(ROW(GM33),COLUMN(GM33)-3))),"n/a",IF(ISNUMBER(INDIRECT(ADDRESS(ROW(GM33),COLUMN(GM33)-3))),Calculations_forecast!$C$4*AVERAGE(GJ33:GM33),"n/a"))</f>
        <v>915.62220000000002</v>
      </c>
      <c r="GN39">
        <f ca="1">IF(ISERROR(INDIRECT(ADDRESS(ROW(GN33),COLUMN(GN33)-3))),"n/a",IF(ISNUMBER(INDIRECT(ADDRESS(ROW(GN33),COLUMN(GN33)-3))),Calculations_forecast!$C$4*AVERAGE(GK33:GN33),"n/a"))</f>
        <v>931.06799999999998</v>
      </c>
      <c r="GO39">
        <f ca="1">IF(ISERROR(INDIRECT(ADDRESS(ROW(GO33),COLUMN(GO33)-3))),"n/a",IF(ISNUMBER(INDIRECT(ADDRESS(ROW(GO33),COLUMN(GO33)-3))),Calculations_forecast!$C$4*AVERAGE(GL33:GO33),"n/a"))</f>
        <v>946.51380000000006</v>
      </c>
      <c r="GP39">
        <f ca="1">IF(ISERROR(INDIRECT(ADDRESS(ROW(GP33),COLUMN(GP33)-3))),"n/a",IF(ISNUMBER(INDIRECT(ADDRESS(ROW(GP33),COLUMN(GP33)-3))),Calculations_forecast!$C$4*AVERAGE(GM33:GP33),"n/a"))</f>
        <v>954.68692499999997</v>
      </c>
      <c r="GQ39">
        <f ca="1">IF(ISERROR(INDIRECT(ADDRESS(ROW(GQ33),COLUMN(GQ33)-3))),"n/a",IF(ISNUMBER(INDIRECT(ADDRESS(ROW(GQ33),COLUMN(GQ33)-3))),Calculations_forecast!$C$4*AVERAGE(GN33:GQ33),"n/a"))</f>
        <v>962.86005000000011</v>
      </c>
      <c r="GR39">
        <f ca="1">IF(ISERROR(INDIRECT(ADDRESS(ROW(GR33),COLUMN(GR33)-3))),"n/a",IF(ISNUMBER(INDIRECT(ADDRESS(ROW(GR33),COLUMN(GR33)-3))),Calculations_forecast!$C$4*AVERAGE(GO33:GR33),"n/a"))</f>
        <v>971.03317500000014</v>
      </c>
      <c r="GS39">
        <f ca="1">IF(ISERROR(INDIRECT(ADDRESS(ROW(GS33),COLUMN(GS33)-3))),"n/a",IF(ISNUMBER(INDIRECT(ADDRESS(ROW(GS33),COLUMN(GS33)-3))),Calculations_forecast!$C$4*AVERAGE(GP33:GS33),"n/a"))</f>
        <v>979.20630000000006</v>
      </c>
      <c r="GT39">
        <f ca="1">IF(ISERROR(INDIRECT(ADDRESS(ROW(GT33),COLUMN(GT33)-3))),"n/a",IF(ISNUMBER(INDIRECT(ADDRESS(ROW(GT33),COLUMN(GT33)-3))),Calculations_forecast!$C$4*AVERAGE(GQ33:GT33),"n/a"))</f>
        <v>992.14762500000006</v>
      </c>
      <c r="GU39">
        <f ca="1">IF(ISERROR(INDIRECT(ADDRESS(ROW(GU33),COLUMN(GU33)-3))),"n/a",IF(ISNUMBER(INDIRECT(ADDRESS(ROW(GU33),COLUMN(GU33)-3))),Calculations_forecast!$C$4*AVERAGE(GR33:GU33),"n/a"))</f>
        <v>1005.0889500000002</v>
      </c>
      <c r="GV39">
        <f ca="1">IF(ISERROR(INDIRECT(ADDRESS(ROW(GV33),COLUMN(GV33)-3))),"n/a",IF(ISNUMBER(INDIRECT(ADDRESS(ROW(GV33),COLUMN(GV33)-3))),Calculations_forecast!$C$4*AVERAGE(GS33:GV33),"n/a"))</f>
        <v>1018.0302750000002</v>
      </c>
      <c r="GW39" s="81">
        <f ca="1">IF(ISERROR(INDIRECT(ADDRESS(ROW(GW33),COLUMN(GW33)-3))),"n/a",IF(ISNUMBER(INDIRECT(ADDRESS(ROW(GW33),COLUMN(GW33)-3))),Calculations_forecast!$C$4*AVERAGE(GT33:GW33),"n/a"))</f>
        <v>1030.9716000000001</v>
      </c>
      <c r="GX39" s="81">
        <f ca="1">IF(ISERROR(INDIRECT(ADDRESS(ROW(GX33),COLUMN(GX33)-3))),"n/a",IF(ISNUMBER(INDIRECT(ADDRESS(ROW(GX33),COLUMN(GX33)-3))),Calculations_forecast!$C$4*AVERAGE(GU33:GX33),"n/a"))</f>
        <v>1044.399825</v>
      </c>
      <c r="GY39" s="81">
        <f ca="1">IF(ISERROR(INDIRECT(ADDRESS(ROW(GY33),COLUMN(GY33)-3))),"n/a",IF(ISNUMBER(INDIRECT(ADDRESS(ROW(GY33),COLUMN(GY33)-3))),Calculations_forecast!$C$4*AVERAGE(GV33:GY33),"n/a"))</f>
        <v>1057.8280500000001</v>
      </c>
      <c r="GZ39" s="81">
        <f ca="1">IF(ISERROR(INDIRECT(ADDRESS(ROW(GZ33),COLUMN(GZ33)-3))),"n/a",IF(ISNUMBER(INDIRECT(ADDRESS(ROW(GZ33),COLUMN(GZ33)-3))),Calculations_forecast!$C$4*AVERAGE(GW33:GZ33),"n/a"))</f>
        <v>1071.256275</v>
      </c>
      <c r="HA39" s="81">
        <f ca="1">IF(ISERROR(INDIRECT(ADDRESS(ROW(HA33),COLUMN(HA33)-3))),"n/a",IF(ISNUMBER(INDIRECT(ADDRESS(ROW(HA33),COLUMN(HA33)-3))),Calculations_forecast!$C$4*AVERAGE(GX33:HA33),"n/a"))</f>
        <v>1084.6845000000001</v>
      </c>
      <c r="HB39" s="81">
        <f ca="1">IF(ISERROR(INDIRECT(ADDRESS(ROW(HB33),COLUMN(HB33)-3))),"n/a",IF(ISNUMBER(INDIRECT(ADDRESS(ROW(HB33),COLUMN(HB33)-3))),Calculations_forecast!$C$4*AVERAGE(GY33:HB33),"n/a"))</f>
        <v>1090.0444500000001</v>
      </c>
      <c r="HC39" s="81">
        <f ca="1">IF(ISERROR(INDIRECT(ADDRESS(ROW(HC33),COLUMN(HC33)-3))),"n/a",IF(ISNUMBER(INDIRECT(ADDRESS(ROW(HC33),COLUMN(HC33)-3))),Calculations_forecast!$C$4*AVERAGE(GZ33:HC33),"n/a"))</f>
        <v>1095.4044000000001</v>
      </c>
      <c r="HD39" s="81">
        <f ca="1">IF(ISERROR(INDIRECT(ADDRESS(ROW(HD33),COLUMN(HD33)-3))),"n/a",IF(ISNUMBER(INDIRECT(ADDRESS(ROW(HD33),COLUMN(HD33)-3))),Calculations_forecast!$C$4*AVERAGE(HA33:HD33),"n/a"))</f>
        <v>1100.7643500000001</v>
      </c>
      <c r="HE39" s="81">
        <f ca="1">IF(ISERROR(INDIRECT(ADDRESS(ROW(HE33),COLUMN(HE33)-3))),"n/a",IF(ISNUMBER(INDIRECT(ADDRESS(ROW(HE33),COLUMN(HE33)-3))),Calculations_forecast!$C$4*AVERAGE(HB33:HE33),"n/a"))</f>
        <v>1106.1243000000002</v>
      </c>
      <c r="HF39" s="81">
        <f ca="1">IF(ISERROR(INDIRECT(ADDRESS(ROW(HF33),COLUMN(HF33)-3))),"n/a",IF(ISNUMBER(INDIRECT(ADDRESS(ROW(HF33),COLUMN(HF33)-3))),Calculations_forecast!$C$4*AVERAGE(HC33:HF33),"n/a"))</f>
        <v>1127.4493500000001</v>
      </c>
      <c r="HG39" s="81">
        <f ca="1">IF(ISERROR(INDIRECT(ADDRESS(ROW(HG33),COLUMN(HG33)-3))),"n/a",IF(ISNUMBER(INDIRECT(ADDRESS(ROW(HG33),COLUMN(HG33)-3))),Calculations_forecast!$C$4*AVERAGE(HD33:HG33),"n/a"))</f>
        <v>1148.7744000000002</v>
      </c>
      <c r="HH39" s="81">
        <f ca="1">IF(ISERROR(INDIRECT(ADDRESS(ROW(HH33),COLUMN(HH33)-3))),"n/a",IF(ISNUMBER(INDIRECT(ADDRESS(ROW(HH33),COLUMN(HH33)-3))),Calculations_forecast!$C$4*AVERAGE(HE33:HH33),"n/a"))</f>
        <v>1170.0994500000002</v>
      </c>
      <c r="HI39" s="81">
        <f ca="1">IF(ISERROR(INDIRECT(ADDRESS(ROW(HI33),COLUMN(HI33)-3))),"n/a",IF(ISNUMBER(INDIRECT(ADDRESS(ROW(HI33),COLUMN(HI33)-3))),Calculations_forecast!$C$4*AVERAGE(HF33:HI33),"n/a"))</f>
        <v>1191.4245000000001</v>
      </c>
      <c r="HJ39" s="81">
        <f ca="1">IF(ISERROR(INDIRECT(ADDRESS(ROW(HJ33),COLUMN(HJ33)-3))),"n/a",IF(ISNUMBER(INDIRECT(ADDRESS(ROW(HJ33),COLUMN(HJ33)-3))),Calculations_forecast!$C$4*AVERAGE(HG33:HJ33),"n/a"))</f>
        <v>1215.2220750000001</v>
      </c>
      <c r="HK39" s="81">
        <f ca="1">IF(ISERROR(INDIRECT(ADDRESS(ROW(HK33),COLUMN(HK33)-3))),"n/a",IF(ISNUMBER(INDIRECT(ADDRESS(ROW(HK33),COLUMN(HK33)-3))),Calculations_forecast!$C$4*AVERAGE(HH33:HK33),"n/a"))</f>
        <v>1239.0196500000002</v>
      </c>
      <c r="HL39" s="81">
        <f ca="1">IF(ISERROR(INDIRECT(ADDRESS(ROW(HL33),COLUMN(HL33)-3))),"n/a",IF(ISNUMBER(INDIRECT(ADDRESS(ROW(HL33),COLUMN(HL33)-3))),Calculations_forecast!$C$4*AVERAGE(HI33:HL33),"n/a"))</f>
        <v>1262.8172250000002</v>
      </c>
      <c r="HM39" s="81">
        <f ca="1">IF(ISERROR(INDIRECT(ADDRESS(ROW(HM33),COLUMN(HM33)-3))),"n/a",IF(ISNUMBER(INDIRECT(ADDRESS(ROW(HM33),COLUMN(HM33)-3))),Calculations_forecast!$C$4*AVERAGE(HJ33:HM33),"n/a"))</f>
        <v>1286.6148000000001</v>
      </c>
      <c r="HN39" s="81">
        <f ca="1">IF(ISERROR(INDIRECT(ADDRESS(ROW(HN33),COLUMN(HN33)-3))),"n/a",IF(ISNUMBER(INDIRECT(ADDRESS(ROW(HN33),COLUMN(HN33)-3))),Calculations_forecast!$C$4*AVERAGE(HK33:HN33),"n/a"))</f>
        <v>1291.7767500000002</v>
      </c>
      <c r="HO39" s="81">
        <f ca="1">IF(ISERROR(INDIRECT(ADDRESS(ROW(HO33),COLUMN(HO33)-3))),"n/a",IF(ISNUMBER(INDIRECT(ADDRESS(ROW(HO33),COLUMN(HO33)-3))),Calculations_forecast!$C$4*AVERAGE(HL33:HO33),"n/a"))</f>
        <v>1296.9387000000002</v>
      </c>
      <c r="HP39" s="81">
        <f ca="1">IF(ISERROR(INDIRECT(ADDRESS(ROW(HP33),COLUMN(HP33)-3))),"n/a",IF(ISNUMBER(INDIRECT(ADDRESS(ROW(HP33),COLUMN(HP33)-3))),Calculations_forecast!$C$4*AVERAGE(HM33:HP33),"n/a"))</f>
        <v>1302.1006500000001</v>
      </c>
      <c r="HQ39" s="81">
        <f ca="1">IF(ISERROR(INDIRECT(ADDRESS(ROW(HQ33),COLUMN(HQ33)-3))),"n/a",IF(ISNUMBER(INDIRECT(ADDRESS(ROW(HQ33),COLUMN(HQ33)-3))),Calculations_forecast!$C$4*AVERAGE(HN33:HQ33),"n/a"))</f>
        <v>1307.2626000000002</v>
      </c>
      <c r="HR39" s="81">
        <f ca="1">IF(ISERROR(INDIRECT(ADDRESS(ROW(HR33),COLUMN(HR33)-3))),"n/a",IF(ISNUMBER(INDIRECT(ADDRESS(ROW(HR33),COLUMN(HR33)-3))),Calculations_forecast!$C$4*AVERAGE(HO33:HR33),"n/a"))</f>
        <v>1321.8340500000002</v>
      </c>
      <c r="HS39" s="81">
        <f ca="1">IF(ISERROR(INDIRECT(ADDRESS(ROW(HS33),COLUMN(HS33)-3))),"n/a",IF(ISNUMBER(INDIRECT(ADDRESS(ROW(HS33),COLUMN(HS33)-3))),Calculations_forecast!$C$4*AVERAGE(HP33:HS33),"n/a"))</f>
        <v>1336.4055000000001</v>
      </c>
      <c r="HT39" s="81">
        <f ca="1">IF(ISERROR(INDIRECT(ADDRESS(ROW(HT33),COLUMN(HT33)-3))),"n/a",IF(ISNUMBER(INDIRECT(ADDRESS(ROW(HT33),COLUMN(HT33)-3))),Calculations_forecast!$C$4*AVERAGE(HQ33:HT33),"n/a"))</f>
        <v>1350.97695</v>
      </c>
      <c r="HU39" s="81">
        <f ca="1">IF(ISERROR(INDIRECT(ADDRESS(ROW(HU33),COLUMN(HU33)-3))),"n/a",IF(ISNUMBER(INDIRECT(ADDRESS(ROW(HU33),COLUMN(HU33)-3))),Calculations_forecast!$C$4*AVERAGE(HR33:HU33),"n/a"))</f>
        <v>1365.5484000000001</v>
      </c>
      <c r="HV39" s="81">
        <f ca="1">IF(ISERROR(INDIRECT(ADDRESS(ROW(HV33),COLUMN(HV33)-3))),"n/a",IF(ISNUMBER(INDIRECT(ADDRESS(ROW(HV33),COLUMN(HV33)-3))),Calculations_forecast!$C$4*AVERAGE(HS33:HV33),"n/a"))</f>
        <v>1378.0685249999999</v>
      </c>
      <c r="HW39" s="81">
        <f ca="1">IF(ISERROR(INDIRECT(ADDRESS(ROW(HW33),COLUMN(HW33)-3))),"n/a",IF(ISNUMBER(INDIRECT(ADDRESS(ROW(HW33),COLUMN(HW33)-3))),Calculations_forecast!$C$4*AVERAGE(HT33:HW33),"n/a"))</f>
        <v>1390.5886500000001</v>
      </c>
      <c r="HX39" s="81">
        <f ca="1">IF(ISERROR(INDIRECT(ADDRESS(ROW(HX33),COLUMN(HX33)-3))),"n/a",IF(ISNUMBER(INDIRECT(ADDRESS(ROW(HX33),COLUMN(HX33)-3))),Calculations_forecast!$C$4*AVERAGE(HU33:HX33),"n/a"))</f>
        <v>1403.1087750000002</v>
      </c>
      <c r="HY39" s="81">
        <f ca="1">IF(ISERROR(INDIRECT(ADDRESS(ROW(HY33),COLUMN(HY33)-3))),"n/a",IF(ISNUMBER(INDIRECT(ADDRESS(ROW(HY33),COLUMN(HY33)-3))),Calculations_forecast!$C$4*AVERAGE(HV33:HY33),"n/a"))</f>
        <v>1415.6288999999999</v>
      </c>
      <c r="HZ39" s="81">
        <f ca="1">IF(ISERROR(INDIRECT(ADDRESS(ROW(HZ33),COLUMN(HZ33)-3))),"n/a",IF(ISNUMBER(INDIRECT(ADDRESS(ROW(HZ33),COLUMN(HZ33)-3))),Calculations_forecast!$C$4*AVERAGE(HW33:HZ33),"n/a"))</f>
        <v>1419.1649999999997</v>
      </c>
      <c r="IA39" s="81">
        <f ca="1">IF(ISERROR(INDIRECT(ADDRESS(ROW(IA33),COLUMN(IA33)-3))),"n/a",IF(ISNUMBER(INDIRECT(ADDRESS(ROW(IA33),COLUMN(IA33)-3))),Calculations_forecast!$C$4*AVERAGE(HX33:IA33),"n/a"))</f>
        <v>1422.7010999999998</v>
      </c>
      <c r="IB39" s="81">
        <f ca="1">IF(ISERROR(INDIRECT(ADDRESS(ROW(IB33),COLUMN(IB33)-3))),"n/a",IF(ISNUMBER(INDIRECT(ADDRESS(ROW(IB33),COLUMN(IB33)-3))),Calculations_forecast!$C$4*AVERAGE(HY33:IB33),"n/a"))</f>
        <v>1426.2371999999998</v>
      </c>
      <c r="IC39" s="81">
        <f ca="1">IF(ISERROR(INDIRECT(ADDRESS(ROW(IC33),COLUMN(IC33)-3))),"n/a",IF(ISNUMBER(INDIRECT(ADDRESS(ROW(IC33),COLUMN(IC33)-3))),Calculations_forecast!$C$4*AVERAGE(HZ33:IC33),"n/a"))</f>
        <v>1429.7732999999998</v>
      </c>
      <c r="ID39" s="81" t="e">
        <f ca="1">IF(ISERROR(INDIRECT(ADDRESS(ROW(ID33),COLUMN(ID33)-3))),"n/a",IF(ISNUMBER(INDIRECT(ADDRESS(ROW(ID33),COLUMN(ID33)-3))),Calculations_forecast!$C$4*AVERAGE(IA33:ID33),"n/a"))</f>
        <v>#N/A</v>
      </c>
    </row>
    <row r="40" spans="1:238">
      <c r="A40" s="7" t="s">
        <v>229</v>
      </c>
      <c r="B40" t="s">
        <v>166</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38">IF(ISERROR(INDIRECT(ADDRESS(ROW(H34),COLUMN(H34)-7))),"n/a",IF(ISNUMBER(INDIRECT(ADDRESS(ROW(H34),COLUMN(H34)-7))),$C$5*($D$5*H34+$E$5*G34+$F$5*AVERAGE(A34:F34)),"n/a"))</f>
        <v>n/a</v>
      </c>
      <c r="I40" t="str">
        <f t="shared" ca="1" si="38"/>
        <v>n/a</v>
      </c>
      <c r="J40">
        <f t="shared" ca="1" si="38"/>
        <v>-146.78399999999999</v>
      </c>
      <c r="K40">
        <f t="shared" ca="1" si="38"/>
        <v>-150.846</v>
      </c>
      <c r="L40">
        <f t="shared" ca="1" si="38"/>
        <v>-155.142</v>
      </c>
      <c r="M40">
        <f t="shared" ca="1" si="38"/>
        <v>-158.70599999999999</v>
      </c>
      <c r="N40">
        <f t="shared" ca="1" si="38"/>
        <v>-162.52799999999996</v>
      </c>
      <c r="O40">
        <f t="shared" ca="1" si="38"/>
        <v>-167.93999999999997</v>
      </c>
      <c r="P40">
        <f t="shared" ca="1" si="38"/>
        <v>-173.40599999999998</v>
      </c>
      <c r="Q40">
        <f t="shared" ca="1" si="38"/>
        <v>-178.70399999999998</v>
      </c>
      <c r="R40">
        <f t="shared" ca="1" si="38"/>
        <v>-184.37399999999997</v>
      </c>
      <c r="S40">
        <f t="shared" ca="1" si="38"/>
        <v>-189.54</v>
      </c>
      <c r="T40">
        <f t="shared" ca="1" si="38"/>
        <v>-195.18600000000004</v>
      </c>
      <c r="U40">
        <f t="shared" ca="1" si="38"/>
        <v>-201.28800000000001</v>
      </c>
      <c r="V40">
        <f t="shared" ca="1" si="38"/>
        <v>-206.68199999999993</v>
      </c>
      <c r="W40">
        <f t="shared" ca="1" si="38"/>
        <v>-210.672</v>
      </c>
      <c r="X40">
        <f t="shared" ca="1" si="38"/>
        <v>-210.24599999999998</v>
      </c>
      <c r="Y40">
        <f t="shared" ca="1" si="38"/>
        <v>-213.744</v>
      </c>
      <c r="Z40">
        <f t="shared" ca="1" si="38"/>
        <v>-219.89400000000001</v>
      </c>
      <c r="AA40">
        <f t="shared" ca="1" si="38"/>
        <v>-224.47799999999998</v>
      </c>
      <c r="AB40">
        <f t="shared" ca="1" si="38"/>
        <v>-229.16399999999996</v>
      </c>
      <c r="AC40">
        <f t="shared" ca="1" si="38"/>
        <v>-233.886</v>
      </c>
      <c r="AD40">
        <f t="shared" ca="1" si="38"/>
        <v>-239.09399999999999</v>
      </c>
      <c r="AE40">
        <f t="shared" ca="1" si="38"/>
        <v>-245.28000000000003</v>
      </c>
      <c r="AF40">
        <f t="shared" ca="1" si="38"/>
        <v>-254.26799999999997</v>
      </c>
      <c r="AG40">
        <f t="shared" ca="1" si="38"/>
        <v>-261.02999999999997</v>
      </c>
      <c r="AH40">
        <f t="shared" ca="1" si="38"/>
        <v>-267.74399999999997</v>
      </c>
      <c r="AI40">
        <f t="shared" ca="1" si="38"/>
        <v>-275.08199999999999</v>
      </c>
      <c r="AJ40">
        <f t="shared" ca="1" si="38"/>
        <v>-283.76400000000001</v>
      </c>
      <c r="AK40">
        <f t="shared" ca="1" si="38"/>
        <v>-292.59599999999995</v>
      </c>
      <c r="AL40">
        <f t="shared" ca="1" si="38"/>
        <v>-301.584</v>
      </c>
      <c r="AM40">
        <f t="shared" ca="1" si="38"/>
        <v>-311.01600000000002</v>
      </c>
      <c r="AN40">
        <f t="shared" ref="AN40:BS40" ca="1" si="39">IF(ISERROR(INDIRECT(ADDRESS(ROW(AN34),COLUMN(AN34)-7))),"n/a",IF(ISNUMBER(INDIRECT(ADDRESS(ROW(AN34),COLUMN(AN34)-7))),$C$5*($D$5*AN34+$E$5*AM34+$F$5*AVERAGE(AG34:AL34)),"n/a"))</f>
        <v>-320.286</v>
      </c>
      <c r="AO40">
        <f t="shared" ca="1" si="39"/>
        <v>-330.50399999999996</v>
      </c>
      <c r="AP40">
        <f t="shared" ca="1" si="39"/>
        <v>-341.26799999999997</v>
      </c>
      <c r="AQ40">
        <f t="shared" ca="1" si="39"/>
        <v>-350.68200000000002</v>
      </c>
      <c r="AR40">
        <f t="shared" ca="1" si="39"/>
        <v>-359.54399999999998</v>
      </c>
      <c r="AS40">
        <f t="shared" ca="1" si="39"/>
        <v>-369.666</v>
      </c>
      <c r="AT40">
        <f t="shared" ca="1" si="39"/>
        <v>-381.21600000000001</v>
      </c>
      <c r="AU40">
        <f t="shared" ca="1" si="39"/>
        <v>-396.28199999999998</v>
      </c>
      <c r="AV40">
        <f t="shared" ca="1" si="39"/>
        <v>-411.16199999999998</v>
      </c>
      <c r="AW40">
        <f t="shared" ca="1" si="39"/>
        <v>-424.30799999999994</v>
      </c>
      <c r="AX40">
        <f t="shared" ca="1" si="39"/>
        <v>-434.90399999999994</v>
      </c>
      <c r="AY40">
        <f t="shared" ca="1" si="39"/>
        <v>-444.21600000000001</v>
      </c>
      <c r="AZ40">
        <f t="shared" ca="1" si="39"/>
        <v>-454.02000000000004</v>
      </c>
      <c r="BA40">
        <f t="shared" ca="1" si="39"/>
        <v>-461.99399999999997</v>
      </c>
      <c r="BB40">
        <f t="shared" ca="1" si="39"/>
        <v>-468.28199999999998</v>
      </c>
      <c r="BC40">
        <f t="shared" ca="1" si="39"/>
        <v>-472.54199999999992</v>
      </c>
      <c r="BD40">
        <f t="shared" ca="1" si="39"/>
        <v>-477.858</v>
      </c>
      <c r="BE40">
        <f t="shared" ca="1" si="39"/>
        <v>-481.13400000000001</v>
      </c>
      <c r="BF40">
        <f t="shared" ca="1" si="39"/>
        <v>-486.12599999999998</v>
      </c>
      <c r="BG40">
        <f t="shared" ca="1" si="39"/>
        <v>-494.64000000000004</v>
      </c>
      <c r="BH40">
        <f t="shared" ca="1" si="39"/>
        <v>-503.68799999999999</v>
      </c>
      <c r="BI40">
        <f t="shared" ca="1" si="39"/>
        <v>-513.98399999999992</v>
      </c>
      <c r="BJ40">
        <f t="shared" ca="1" si="39"/>
        <v>-525.15599999999995</v>
      </c>
      <c r="BK40">
        <f t="shared" ca="1" si="39"/>
        <v>-781.42200000000003</v>
      </c>
      <c r="BL40">
        <f t="shared" ca="1" si="39"/>
        <v>-1035.1379999999999</v>
      </c>
      <c r="BM40">
        <f t="shared" ca="1" si="39"/>
        <v>-1165.662</v>
      </c>
      <c r="BN40">
        <f t="shared" ca="1" si="39"/>
        <v>-1294.758</v>
      </c>
      <c r="BO40">
        <f t="shared" ca="1" si="39"/>
        <v>-1422.12</v>
      </c>
      <c r="BP40">
        <f t="shared" ca="1" si="39"/>
        <v>-1548.1860000000001</v>
      </c>
      <c r="BQ40">
        <f t="shared" ca="1" si="39"/>
        <v>-1672.8600000000001</v>
      </c>
      <c r="BR40">
        <f t="shared" ca="1" si="39"/>
        <v>-1796.28</v>
      </c>
      <c r="BS40">
        <f t="shared" ca="1" si="39"/>
        <v>-1796.28</v>
      </c>
      <c r="BT40">
        <f t="shared" ref="BT40:CY40" ca="1" si="40">IF(ISERROR(INDIRECT(ADDRESS(ROW(BT34),COLUMN(BT34)-7))),"n/a",IF(ISNUMBER(INDIRECT(ADDRESS(ROW(BT34),COLUMN(BT34)-7))),$C$5*($D$5*BT34+$E$5*BS34+$F$5*AVERAGE(BM34:BR34)),"n/a"))</f>
        <v>-1796.28</v>
      </c>
      <c r="BU40">
        <f t="shared" ca="1" si="40"/>
        <v>-1796.28</v>
      </c>
      <c r="BV40">
        <f t="shared" ca="1" si="40"/>
        <v>-1796.28</v>
      </c>
      <c r="BW40">
        <f t="shared" ca="1" si="40"/>
        <v>-1796.28</v>
      </c>
      <c r="BX40">
        <f t="shared" ca="1" si="40"/>
        <v>-1796.28</v>
      </c>
      <c r="BY40">
        <f t="shared" ca="1" si="40"/>
        <v>-1796.28</v>
      </c>
      <c r="BZ40">
        <f t="shared" ca="1" si="40"/>
        <v>-1796.28</v>
      </c>
      <c r="CA40">
        <f t="shared" ca="1" si="40"/>
        <v>-1796.28</v>
      </c>
      <c r="CB40">
        <f t="shared" ca="1" si="40"/>
        <v>-1796.28</v>
      </c>
      <c r="CC40">
        <f t="shared" ca="1" si="40"/>
        <v>-1796.28</v>
      </c>
      <c r="CD40">
        <f t="shared" ca="1" si="40"/>
        <v>-1796.28</v>
      </c>
      <c r="CE40">
        <f t="shared" ca="1" si="40"/>
        <v>-1796.28</v>
      </c>
      <c r="CF40">
        <f t="shared" ca="1" si="40"/>
        <v>-1796.28</v>
      </c>
      <c r="CG40">
        <f t="shared" ca="1" si="40"/>
        <v>-1796.28</v>
      </c>
      <c r="CH40">
        <f t="shared" ca="1" si="40"/>
        <v>-1796.28</v>
      </c>
      <c r="CI40">
        <f t="shared" ca="1" si="40"/>
        <v>-1796.28</v>
      </c>
      <c r="CJ40">
        <f t="shared" ca="1" si="40"/>
        <v>-1796.28</v>
      </c>
      <c r="CK40">
        <f t="shared" ca="1" si="40"/>
        <v>-1796.28</v>
      </c>
      <c r="CL40">
        <f t="shared" ca="1" si="40"/>
        <v>-1796.28</v>
      </c>
      <c r="CM40">
        <f t="shared" ca="1" si="40"/>
        <v>-1796.28</v>
      </c>
      <c r="CN40">
        <f t="shared" ca="1" si="40"/>
        <v>-1796.28</v>
      </c>
      <c r="CO40">
        <f t="shared" ca="1" si="40"/>
        <v>-1796.28</v>
      </c>
      <c r="CP40">
        <f t="shared" ca="1" si="40"/>
        <v>-1796.28</v>
      </c>
      <c r="CQ40">
        <f t="shared" ca="1" si="40"/>
        <v>-1796.28</v>
      </c>
      <c r="CR40">
        <f t="shared" ca="1" si="40"/>
        <v>-1796.28</v>
      </c>
      <c r="CS40">
        <f t="shared" ca="1" si="40"/>
        <v>-1796.28</v>
      </c>
      <c r="CT40">
        <f t="shared" ca="1" si="40"/>
        <v>-1796.28</v>
      </c>
      <c r="CU40">
        <f t="shared" ca="1" si="40"/>
        <v>-1796.28</v>
      </c>
      <c r="CV40">
        <f t="shared" ca="1" si="40"/>
        <v>-1796.28</v>
      </c>
      <c r="CW40">
        <f t="shared" ca="1" si="40"/>
        <v>-1796.28</v>
      </c>
      <c r="CX40">
        <f t="shared" ca="1" si="40"/>
        <v>-1796.28</v>
      </c>
      <c r="CY40">
        <f t="shared" ca="1" si="40"/>
        <v>-1796.28</v>
      </c>
      <c r="CZ40">
        <f t="shared" ref="CZ40:EE40" ca="1" si="41">IF(ISERROR(INDIRECT(ADDRESS(ROW(CZ34),COLUMN(CZ34)-7))),"n/a",IF(ISNUMBER(INDIRECT(ADDRESS(ROW(CZ34),COLUMN(CZ34)-7))),$C$5*($D$5*CZ34+$E$5*CY34+$F$5*AVERAGE(CS34:CX34)),"n/a"))</f>
        <v>-1796.28</v>
      </c>
      <c r="DA40">
        <f t="shared" ca="1" si="41"/>
        <v>-1796.28</v>
      </c>
      <c r="DB40">
        <f t="shared" ca="1" si="41"/>
        <v>-1796.28</v>
      </c>
      <c r="DC40">
        <f t="shared" ca="1" si="41"/>
        <v>-1796.28</v>
      </c>
      <c r="DD40">
        <f t="shared" ca="1" si="41"/>
        <v>-1796.28</v>
      </c>
      <c r="DE40">
        <f t="shared" ca="1" si="41"/>
        <v>-1796.28</v>
      </c>
      <c r="DF40">
        <f t="shared" ca="1" si="41"/>
        <v>-1796.28</v>
      </c>
      <c r="DG40">
        <f t="shared" ca="1" si="41"/>
        <v>-1796.28</v>
      </c>
      <c r="DH40">
        <f t="shared" ca="1" si="41"/>
        <v>-1796.28</v>
      </c>
      <c r="DI40">
        <f t="shared" ca="1" si="41"/>
        <v>-1796.28</v>
      </c>
      <c r="DJ40">
        <f t="shared" ca="1" si="41"/>
        <v>-1796.28</v>
      </c>
      <c r="DK40">
        <f t="shared" ca="1" si="41"/>
        <v>-1796.28</v>
      </c>
      <c r="DL40">
        <f t="shared" ca="1" si="41"/>
        <v>-1796.28</v>
      </c>
      <c r="DM40">
        <f t="shared" ca="1" si="41"/>
        <v>-1796.28</v>
      </c>
      <c r="DN40">
        <f t="shared" ca="1" si="41"/>
        <v>-1796.28</v>
      </c>
      <c r="DO40">
        <f t="shared" ca="1" si="41"/>
        <v>-1796.28</v>
      </c>
      <c r="DP40">
        <f t="shared" ca="1" si="41"/>
        <v>-1796.28</v>
      </c>
      <c r="DQ40">
        <f t="shared" ca="1" si="41"/>
        <v>-1796.2799999999997</v>
      </c>
      <c r="DR40">
        <f t="shared" ca="1" si="41"/>
        <v>-1796.28</v>
      </c>
      <c r="DS40">
        <f t="shared" ca="1" si="41"/>
        <v>-1796.2800000000007</v>
      </c>
      <c r="DT40">
        <f t="shared" ca="1" si="41"/>
        <v>-1796.28</v>
      </c>
      <c r="DU40">
        <f t="shared" ca="1" si="41"/>
        <v>-1796.28</v>
      </c>
      <c r="DV40">
        <f t="shared" ca="1" si="41"/>
        <v>-1796.28</v>
      </c>
      <c r="DW40">
        <f t="shared" ca="1" si="41"/>
        <v>-1796.2800000000011</v>
      </c>
      <c r="DX40">
        <f t="shared" ca="1" si="41"/>
        <v>-1796.2799999999997</v>
      </c>
      <c r="DY40">
        <f t="shared" ca="1" si="41"/>
        <v>-1796.2799999999979</v>
      </c>
      <c r="DZ40">
        <f t="shared" ca="1" si="41"/>
        <v>-1796.2800000000018</v>
      </c>
      <c r="EA40">
        <f t="shared" ca="1" si="41"/>
        <v>-1796.2800000000038</v>
      </c>
      <c r="EB40">
        <f t="shared" ca="1" si="41"/>
        <v>-1796.2799999999941</v>
      </c>
      <c r="EC40">
        <f t="shared" ca="1" si="41"/>
        <v>-1796.2799999999918</v>
      </c>
      <c r="ED40">
        <f t="shared" ca="1" si="41"/>
        <v>-1796.2800000000163</v>
      </c>
      <c r="EE40">
        <f t="shared" ca="1" si="41"/>
        <v>-1796.2800000000132</v>
      </c>
      <c r="EF40">
        <f t="shared" ref="EF40:FK40" ca="1" si="42">IF(ISERROR(INDIRECT(ADDRESS(ROW(EF34),COLUMN(EF34)-7))),"n/a",IF(ISNUMBER(INDIRECT(ADDRESS(ROW(EF34),COLUMN(EF34)-7))),$C$5*($D$5*EF34+$E$5*EE34+$F$5*AVERAGE(DY34:ED34)),"n/a"))</f>
        <v>-1796.2799999999563</v>
      </c>
      <c r="EG40">
        <f t="shared" ca="1" si="42"/>
        <v>-1796.2799999999818</v>
      </c>
      <c r="EH40">
        <f t="shared" ca="1" si="42"/>
        <v>-1796.2800000001141</v>
      </c>
      <c r="EI40">
        <f t="shared" ca="1" si="42"/>
        <v>-1796.2800000000009</v>
      </c>
      <c r="EJ40">
        <f t="shared" ca="1" si="42"/>
        <v>-1796.2799999997294</v>
      </c>
      <c r="EK40">
        <f t="shared" ca="1" si="42"/>
        <v>-1796.2800000000818</v>
      </c>
      <c r="EL40">
        <f t="shared" ca="1" si="42"/>
        <v>-1796.280000000645</v>
      </c>
      <c r="EM40">
        <f t="shared" ca="1" si="42"/>
        <v>-1796.2799999995475</v>
      </c>
      <c r="EN40">
        <f t="shared" ca="1" si="42"/>
        <v>-1796.2799999986437</v>
      </c>
      <c r="EO40">
        <f t="shared" ca="1" si="42"/>
        <v>-1796.2800000014918</v>
      </c>
      <c r="EP40">
        <f t="shared" ca="1" si="42"/>
        <v>-1796.2800000028983</v>
      </c>
      <c r="EQ40">
        <f t="shared" ca="1" si="42"/>
        <v>-1796.279999995156</v>
      </c>
      <c r="ER40">
        <f t="shared" ca="1" si="42"/>
        <v>-1796.2799999950287</v>
      </c>
      <c r="ES40">
        <f t="shared" ca="1" si="42"/>
        <v>-1796.280000012885</v>
      </c>
      <c r="ET40">
        <f t="shared" ca="1" si="42"/>
        <v>-1796.2800000085228</v>
      </c>
      <c r="EU40">
        <f t="shared" ca="1" si="42"/>
        <v>-1796.2799999641877</v>
      </c>
      <c r="EV40">
        <f t="shared" ca="1" si="42"/>
        <v>-1796.2799999945182</v>
      </c>
      <c r="EW40">
        <f t="shared" ca="1" si="42"/>
        <v>-1796.2800000843097</v>
      </c>
      <c r="EX40">
        <f t="shared" ca="1" si="42"/>
        <v>-1796.2799999910758</v>
      </c>
      <c r="EY40">
        <f t="shared" ca="1" si="42"/>
        <v>-1796.2799997868481</v>
      </c>
      <c r="EZ40">
        <f t="shared" ca="1" si="42"/>
        <v>-1796.2800001158391</v>
      </c>
      <c r="FA40">
        <f t="shared" ca="1" si="42"/>
        <v>-1796.280000443475</v>
      </c>
      <c r="FB40">
        <f t="shared" ca="1" si="42"/>
        <v>-1796.2799996181402</v>
      </c>
      <c r="FC40">
        <f t="shared" ca="1" si="42"/>
        <v>-1796.279998969939</v>
      </c>
      <c r="FD40">
        <f t="shared" ca="1" si="42"/>
        <v>-1796.2800014318032</v>
      </c>
      <c r="FE40">
        <f t="shared" ca="1" si="42"/>
        <v>-1796.2800017540169</v>
      </c>
      <c r="FF40">
        <f t="shared" ca="1" si="42"/>
        <v>-1796.2799963168013</v>
      </c>
      <c r="FG40">
        <f t="shared" ca="1" si="42"/>
        <v>-1796.2799963771349</v>
      </c>
      <c r="FH40">
        <f t="shared" ca="1" si="42"/>
        <v>-1796.280011279259</v>
      </c>
      <c r="FI40">
        <f t="shared" ca="1" si="42"/>
        <v>-1796.2800030428732</v>
      </c>
      <c r="FJ40">
        <f t="shared" ca="1" si="42"/>
        <v>-1796.2799745679388</v>
      </c>
      <c r="FK40">
        <f t="shared" ca="1" si="42"/>
        <v>-1796.2799966184696</v>
      </c>
      <c r="FL40">
        <f t="shared" ref="FL40:FX40" ca="1" si="43">IF(ISERROR(INDIRECT(ADDRESS(ROW(FL34),COLUMN(FL34)-7))),"n/a",IF(ISNUMBER(INDIRECT(ADDRESS(ROW(FL34),COLUMN(FL34)-7))),$C$5*($D$5*FL34+$E$5*FK34+$F$5*AVERAGE(FE34:FJ34)),"n/a"))</f>
        <v>-1796.2800708877533</v>
      </c>
      <c r="FM40">
        <f t="shared" ca="1" si="43"/>
        <v>-1796.2799700973296</v>
      </c>
      <c r="FN40">
        <f t="shared" ca="1" si="43"/>
        <v>-1796.2798606682038</v>
      </c>
      <c r="FO40">
        <f t="shared" ca="1" si="43"/>
        <v>-1796.2800848205918</v>
      </c>
      <c r="FP40">
        <f t="shared" ca="1" si="43"/>
        <v>-1796.280367964888</v>
      </c>
      <c r="FQ40">
        <f t="shared" ca="1" si="43"/>
        <v>-1796.2795669356353</v>
      </c>
      <c r="FR40">
        <f t="shared" ca="1" si="43"/>
        <v>-1796.2794229516994</v>
      </c>
      <c r="FS40">
        <f t="shared" ca="1" si="43"/>
        <v>-1796.280981430144</v>
      </c>
      <c r="FT40">
        <f t="shared" ca="1" si="43"/>
        <v>-1796.2815005420728</v>
      </c>
      <c r="FU40">
        <f t="shared" ca="1" si="43"/>
        <v>-1796.2763628186242</v>
      </c>
      <c r="FV40">
        <f t="shared" ca="1" si="43"/>
        <v>-1796.2788470159567</v>
      </c>
      <c r="FW40">
        <f t="shared" ca="1" si="43"/>
        <v>-1796.2872153439225</v>
      </c>
      <c r="FX40">
        <f t="shared" ca="1" si="43"/>
        <v>-1796.2835769897879</v>
      </c>
      <c r="FY40">
        <f t="shared" ref="FY40" ca="1" si="44">IF(ISERROR(INDIRECT(ADDRESS(ROW(FY34),COLUMN(FY34)-7))),"n/a",IF(ISNUMBER(INDIRECT(ADDRESS(ROW(FY34),COLUMN(FY34)-7))),$C$5*($D$5*FY34+$E$5*FX34+$F$5*AVERAGE(FR34:FW34)),"n/a"))</f>
        <v>-1796.2558119248295</v>
      </c>
      <c r="FZ40">
        <f t="shared" ref="FZ40" ca="1" si="45">IF(ISERROR(INDIRECT(ADDRESS(ROW(FZ34),COLUMN(FZ34)-7))),"n/a",IF(ISNUMBER(INDIRECT(ADDRESS(ROW(FZ34),COLUMN(FZ34)-7))),$C$5*($D$5*FZ34+$E$5*FY34+$F$5*AVERAGE(FS34:FX34)),"n/a"))</f>
        <v>-1796.2887838052864</v>
      </c>
      <c r="GA40">
        <f t="shared" ref="GA40" ca="1" si="46">IF(ISERROR(INDIRECT(ADDRESS(ROW(GA34),COLUMN(GA34)-7))),"n/a",IF(ISNUMBER(INDIRECT(ADDRESS(ROW(GA34),COLUMN(GA34)-7))),$C$5*($D$5*GA34+$E$5*FZ34+$F$5*AVERAGE(FT34:FY34)),"n/a"))</f>
        <v>-1796.3206886557862</v>
      </c>
      <c r="GB40">
        <f t="shared" ref="GB40" ca="1" si="47">IF(ISERROR(INDIRECT(ADDRESS(ROW(GB34),COLUMN(GB34)-7))),"n/a",IF(ISNUMBER(INDIRECT(ADDRESS(ROW(GB34),COLUMN(GB34)-7))),$C$5*($D$5*GB34+$E$5*GA34+$F$5*AVERAGE(FU34:FZ34)),"n/a"))</f>
        <v>-1796.2690235732496</v>
      </c>
      <c r="GC40">
        <f t="shared" ref="GC40" ca="1" si="48">IF(ISERROR(INDIRECT(ADDRESS(ROW(GC34),COLUMN(GC34)-7))),"n/a",IF(ISNUMBER(INDIRECT(ADDRESS(ROW(GC34),COLUMN(GC34)-7))),$C$5*($D$5*GC34+$E$5*GB34+$F$5*AVERAGE(FV34:GA34)),"n/a"))</f>
        <v>-1796.1447516649962</v>
      </c>
      <c r="GD40">
        <f t="shared" ref="GD40" ca="1" si="49">IF(ISERROR(INDIRECT(ADDRESS(ROW(GD34),COLUMN(GD34)-7))),"n/a",IF(ISNUMBER(INDIRECT(ADDRESS(ROW(GD34),COLUMN(GD34)-7))),$C$5*($D$5*GD34+$E$5*GC34+$F$5*AVERAGE(FW34:GB34)),"n/a"))</f>
        <v>-1796.420671327114</v>
      </c>
      <c r="GE40">
        <f t="shared" ref="GE40" ca="1" si="50">IF(ISERROR(INDIRECT(ADDRESS(ROW(GE34),COLUMN(GE34)-7))),"n/a",IF(ISNUMBER(INDIRECT(ADDRESS(ROW(GE34),COLUMN(GE34)-7))),$C$5*($D$5*GE34+$E$5*GD34+$F$5*AVERAGE(FX34:GC34)),"n/a"))</f>
        <v>-1796.4483080577852</v>
      </c>
      <c r="GF40">
        <f t="shared" ref="GF40" ca="1" si="51">IF(ISERROR(INDIRECT(ADDRESS(ROW(GF34),COLUMN(GF34)-7))),"n/a",IF(ISNUMBER(INDIRECT(ADDRESS(ROW(GF34),COLUMN(GF34)-7))),$C$5*($D$5*GF34+$E$5*GE34+$F$5*AVERAGE(FY34:GD34)),"n/a"))</f>
        <v>-1796.0623632431029</v>
      </c>
      <c r="GG40">
        <f t="shared" ref="GG40" ca="1" si="52">IF(ISERROR(INDIRECT(ADDRESS(ROW(GG34),COLUMN(GG34)-7))),"n/a",IF(ISNUMBER(INDIRECT(ADDRESS(ROW(GG34),COLUMN(GG34)-7))),$C$5*($D$5*GG34+$E$5*GF34+$F$5*AVERAGE(FZ34:GE34)),"n/a"))</f>
        <v>-1795.6476640319827</v>
      </c>
      <c r="GH40">
        <f t="shared" ref="GH40" ca="1" si="53">IF(ISERROR(INDIRECT(ADDRESS(ROW(GH34),COLUMN(GH34)-7))),"n/a",IF(ISNUMBER(INDIRECT(ADDRESS(ROW(GH34),COLUMN(GH34)-7))),$C$5*($D$5*GH34+$E$5*GG34+$F$5*AVERAGE(GA34:GF34)),"n/a"))</f>
        <v>-1797.5243499755859</v>
      </c>
      <c r="GI40">
        <f t="shared" ref="GI40" ca="1" si="54">IF(ISERROR(INDIRECT(ADDRESS(ROW(GI34),COLUMN(GI34)-7))),"n/a",IF(ISNUMBER(INDIRECT(ADDRESS(ROW(GI34),COLUMN(GI34)-7))),$C$5*($D$5*GI34+$E$5*GH34+$F$5*AVERAGE(GB34:GG34)),"n/a"))</f>
        <v>-1796.5588549804686</v>
      </c>
      <c r="GJ40">
        <f t="shared" ref="GJ40" ca="1" si="55">IF(ISERROR(INDIRECT(ADDRESS(ROW(GJ34),COLUMN(GJ34)-7))),"n/a",IF(ISNUMBER(INDIRECT(ADDRESS(ROW(GJ34),COLUMN(GJ34)-7))),$C$5*($D$5*GJ34+$E$5*GI34+$F$5*AVERAGE(GC34:GH34)),"n/a"))</f>
        <v>-1794.518583984375</v>
      </c>
      <c r="GK40">
        <f t="shared" ref="GK40" ca="1" si="56">IF(ISERROR(INDIRECT(ADDRESS(ROW(GK34),COLUMN(GK34)-7))),"n/a",IF(ISNUMBER(INDIRECT(ADDRESS(ROW(GK34),COLUMN(GK34)-7))),$C$5*($D$5*GK34+$E$5*GJ34+$F$5*AVERAGE(GD34:GI34)),"n/a"))</f>
        <v>-1793.9888671874999</v>
      </c>
      <c r="GL40">
        <f t="shared" ref="GL40" ca="1" si="57">IF(ISERROR(INDIRECT(ADDRESS(ROW(GL34),COLUMN(GL34)-7))),"n/a",IF(ISNUMBER(INDIRECT(ADDRESS(ROW(GL34),COLUMN(GL34)-7))),$C$5*($D$5*GL34+$E$5*GK34+$F$5*AVERAGE(GE34:GJ34)),"n/a"))</f>
        <v>-1805.0310937500001</v>
      </c>
      <c r="GM40">
        <f t="shared" ref="GM40" ca="1" si="58">IF(ISERROR(INDIRECT(ADDRESS(ROW(GM34),COLUMN(GM34)-7))),"n/a",IF(ISNUMBER(INDIRECT(ADDRESS(ROW(GM34),COLUMN(GM34)-7))),$C$5*($D$5*GM34+$E$5*GL34+$F$5*AVERAGE(GF34:GK34)),"n/a"))</f>
        <v>-1816.2168750000001</v>
      </c>
      <c r="GN40">
        <f t="shared" ref="GN40" ca="1" si="59">IF(ISERROR(INDIRECT(ADDRESS(ROW(GN34),COLUMN(GN34)-7))),"n/a",IF(ISNUMBER(INDIRECT(ADDRESS(ROW(GN34),COLUMN(GN34)-7))),$C$5*($D$5*GN34+$E$5*GM34+$F$5*AVERAGE(GG34:GL34)),"n/a"))</f>
        <v>-1821.6375</v>
      </c>
      <c r="GO40">
        <f t="shared" ref="GO40" ca="1" si="60">IF(ISERROR(INDIRECT(ADDRESS(ROW(GO34),COLUMN(GO34)-7))),"n/a",IF(ISNUMBER(INDIRECT(ADDRESS(ROW(GO34),COLUMN(GO34)-7))),$C$5*($D$5*GO34+$E$5*GN34+$F$5*AVERAGE(GH34:GM34)),"n/a"))</f>
        <v>-1827.1499999999999</v>
      </c>
      <c r="GP40">
        <f t="shared" ref="GP40" ca="1" si="61">IF(ISERROR(INDIRECT(ADDRESS(ROW(GP34),COLUMN(GP34)-7))),"n/a",IF(ISNUMBER(INDIRECT(ADDRESS(ROW(GP34),COLUMN(GP34)-7))),$C$5*($D$5*GP34+$E$5*GO34+$F$5*AVERAGE(GI34:GN34)),"n/a"))</f>
        <v>-1846.3199999999997</v>
      </c>
      <c r="GQ40">
        <f t="shared" ref="GQ40" ca="1" si="62">IF(ISERROR(INDIRECT(ADDRESS(ROW(GQ34),COLUMN(GQ34)-7))),"n/a",IF(ISNUMBER(INDIRECT(ADDRESS(ROW(GQ34),COLUMN(GQ34)-7))),$C$5*($D$5*GQ34+$E$5*GP34+$F$5*AVERAGE(GJ34:GO34)),"n/a"))</f>
        <v>-1866.96</v>
      </c>
      <c r="GR40">
        <f t="shared" ref="GR40" ca="1" si="63">IF(ISERROR(INDIRECT(ADDRESS(ROW(GR34),COLUMN(GR34)-7))),"n/a",IF(ISNUMBER(INDIRECT(ADDRESS(ROW(GR34),COLUMN(GR34)-7))),$C$5*($D$5*GR34+$E$5*GQ34+$F$5*AVERAGE(GK34:GP34)),"n/a"))</f>
        <v>-1880.2199999999998</v>
      </c>
      <c r="GS40">
        <f t="shared" ref="GS40" ca="1" si="64">IF(ISERROR(INDIRECT(ADDRESS(ROW(GS34),COLUMN(GS34)-7))),"n/a",IF(ISNUMBER(INDIRECT(ADDRESS(ROW(GS34),COLUMN(GS34)-7))),$C$5*($D$5*GS34+$E$5*GR34+$F$5*AVERAGE(GL34:GQ34)),"n/a"))</f>
        <v>-1893.48</v>
      </c>
      <c r="GT40">
        <f t="shared" ref="GT40" ca="1" si="65">IF(ISERROR(INDIRECT(ADDRESS(ROW(GT34),COLUMN(GT34)-7))),"n/a",IF(ISNUMBER(INDIRECT(ADDRESS(ROW(GT34),COLUMN(GT34)-7))),$C$5*($D$5*GT34+$E$5*GS34+$F$5*AVERAGE(GM34:GR34)),"n/a"))</f>
        <v>-1921.38</v>
      </c>
      <c r="GU40">
        <f t="shared" ref="GU40" ca="1" si="66">IF(ISERROR(INDIRECT(ADDRESS(ROW(GU34),COLUMN(GU34)-7))),"n/a",IF(ISNUMBER(INDIRECT(ADDRESS(ROW(GU34),COLUMN(GU34)-7))),$C$5*($D$5*GU34+$E$5*GT34+$F$5*AVERAGE(GN34:GS34)),"n/a"))</f>
        <v>-1949.28</v>
      </c>
      <c r="GV40">
        <f t="shared" ref="GV40:GY40" ca="1" si="67">IF(ISERROR(INDIRECT(ADDRESS(ROW(GV34),COLUMN(GV34)-7))),"n/a",IF(ISNUMBER(INDIRECT(ADDRESS(ROW(GV34),COLUMN(GV34)-7))),$C$5*($D$5*GV34+$E$5*GU34+$F$5*AVERAGE(GO34:GT34)),"n/a"))</f>
        <v>-1966.9199999999998</v>
      </c>
      <c r="GW40" s="81">
        <f t="shared" ca="1" si="67"/>
        <v>-1984.56</v>
      </c>
      <c r="GX40" s="81">
        <f t="shared" ca="1" si="67"/>
        <v>-2010.66</v>
      </c>
      <c r="GY40" s="81">
        <f t="shared" ca="1" si="67"/>
        <v>-2036.7599999999998</v>
      </c>
      <c r="GZ40" s="81">
        <f t="shared" ref="GZ40" ca="1" si="68">IF(ISERROR(INDIRECT(ADDRESS(ROW(GZ34),COLUMN(GZ34)-7))),"n/a",IF(ISNUMBER(INDIRECT(ADDRESS(ROW(GZ34),COLUMN(GZ34)-7))),$C$5*($D$5*GZ34+$E$5*GY34+$F$5*AVERAGE(GS34:GX34)),"n/a"))</f>
        <v>-2054.9399999999996</v>
      </c>
      <c r="HA40" s="81">
        <f t="shared" ref="HA40" ca="1" si="69">IF(ISERROR(INDIRECT(ADDRESS(ROW(HA34),COLUMN(HA34)-7))),"n/a",IF(ISNUMBER(INDIRECT(ADDRESS(ROW(HA34),COLUMN(HA34)-7))),$C$5*($D$5*HA34+$E$5*GZ34+$F$5*AVERAGE(GT34:GY34)),"n/a"))</f>
        <v>-2073.12</v>
      </c>
      <c r="HB40" s="81">
        <f t="shared" ref="HB40" ca="1" si="70">IF(ISERROR(INDIRECT(ADDRESS(ROW(HB34),COLUMN(HB34)-7))),"n/a",IF(ISNUMBER(INDIRECT(ADDRESS(ROW(HB34),COLUMN(HB34)-7))),$C$5*($D$5*HB34+$E$5*HA34+$F$5*AVERAGE(GU34:GZ34)),"n/a"))</f>
        <v>-2100.6</v>
      </c>
      <c r="HC40" s="81">
        <f t="shared" ref="HC40" ca="1" si="71">IF(ISERROR(INDIRECT(ADDRESS(ROW(HC34),COLUMN(HC34)-7))),"n/a",IF(ISNUMBER(INDIRECT(ADDRESS(ROW(HC34),COLUMN(HC34)-7))),$C$5*($D$5*HC34+$E$5*HB34+$F$5*AVERAGE(GV34:HA34)),"n/a"))</f>
        <v>-2128.08</v>
      </c>
      <c r="HD40" s="81">
        <f t="shared" ref="HD40" ca="1" si="72">IF(ISERROR(INDIRECT(ADDRESS(ROW(HD34),COLUMN(HD34)-7))),"n/a",IF(ISNUMBER(INDIRECT(ADDRESS(ROW(HD34),COLUMN(HD34)-7))),$C$5*($D$5*HD34+$E$5*HC34+$F$5*AVERAGE(GW34:HB34)),"n/a"))</f>
        <v>-2145.7799999999997</v>
      </c>
      <c r="HE40" s="81">
        <f t="shared" ref="HE40" ca="1" si="73">IF(ISERROR(INDIRECT(ADDRESS(ROW(HE34),COLUMN(HE34)-7))),"n/a",IF(ISNUMBER(INDIRECT(ADDRESS(ROW(HE34),COLUMN(HE34)-7))),$C$5*($D$5*HE34+$E$5*HD34+$F$5*AVERAGE(GX34:HC34)),"n/a"))</f>
        <v>-2163.48</v>
      </c>
      <c r="HF40" s="81">
        <f t="shared" ref="HF40" ca="1" si="74">IF(ISERROR(INDIRECT(ADDRESS(ROW(HF34),COLUMN(HF34)-7))),"n/a",IF(ISNUMBER(INDIRECT(ADDRESS(ROW(HF34),COLUMN(HF34)-7))),$C$5*($D$5*HF34+$E$5*HE34+$F$5*AVERAGE(GY34:HD34)),"n/a"))</f>
        <v>-2194.7399999999998</v>
      </c>
      <c r="HG40" s="81">
        <f t="shared" ref="HG40" ca="1" si="75">IF(ISERROR(INDIRECT(ADDRESS(ROW(HG34),COLUMN(HG34)-7))),"n/a",IF(ISNUMBER(INDIRECT(ADDRESS(ROW(HG34),COLUMN(HG34)-7))),$C$5*($D$5*HG34+$E$5*HF34+$F$5*AVERAGE(GZ34:HE34)),"n/a"))</f>
        <v>-2226</v>
      </c>
      <c r="HH40" s="81">
        <f t="shared" ref="HH40" ca="1" si="76">IF(ISERROR(INDIRECT(ADDRESS(ROW(HH34),COLUMN(HH34)-7))),"n/a",IF(ISNUMBER(INDIRECT(ADDRESS(ROW(HH34),COLUMN(HH34)-7))),$C$5*($D$5*HH34+$E$5*HG34+$F$5*AVERAGE(HA34:HF34)),"n/a"))</f>
        <v>-2246.52</v>
      </c>
      <c r="HI40" s="81">
        <f t="shared" ref="HI40" ca="1" si="77">IF(ISERROR(INDIRECT(ADDRESS(ROW(HI34),COLUMN(HI34)-7))),"n/a",IF(ISNUMBER(INDIRECT(ADDRESS(ROW(HI34),COLUMN(HI34)-7))),$C$5*($D$5*HI34+$E$5*HH34+$F$5*AVERAGE(HB34:HG34)),"n/a"))</f>
        <v>-2267.0399999999995</v>
      </c>
      <c r="HJ40" s="81">
        <f t="shared" ref="HJ40" ca="1" si="78">IF(ISERROR(INDIRECT(ADDRESS(ROW(HJ34),COLUMN(HJ34)-7))),"n/a",IF(ISNUMBER(INDIRECT(ADDRESS(ROW(HJ34),COLUMN(HJ34)-7))),$C$5*($D$5*HJ34+$E$5*HI34+$F$5*AVERAGE(HC34:HH34)),"n/a"))</f>
        <v>-2299.62</v>
      </c>
      <c r="HK40" s="81">
        <f t="shared" ref="HK40" ca="1" si="79">IF(ISERROR(INDIRECT(ADDRESS(ROW(HK34),COLUMN(HK34)-7))),"n/a",IF(ISNUMBER(INDIRECT(ADDRESS(ROW(HK34),COLUMN(HK34)-7))),$C$5*($D$5*HK34+$E$5*HJ34+$F$5*AVERAGE(HD34:HI34)),"n/a"))</f>
        <v>-2332.1999999999998</v>
      </c>
      <c r="HL40" s="81">
        <f t="shared" ref="HL40" ca="1" si="80">IF(ISERROR(INDIRECT(ADDRESS(ROW(HL34),COLUMN(HL34)-7))),"n/a",IF(ISNUMBER(INDIRECT(ADDRESS(ROW(HL34),COLUMN(HL34)-7))),$C$5*($D$5*HL34+$E$5*HK34+$F$5*AVERAGE(HE34:HJ34)),"n/a"))</f>
        <v>-2353.8599999999997</v>
      </c>
      <c r="HM40" s="81">
        <f t="shared" ref="HM40" ca="1" si="81">IF(ISERROR(INDIRECT(ADDRESS(ROW(HM34),COLUMN(HM34)-7))),"n/a",IF(ISNUMBER(INDIRECT(ADDRESS(ROW(HM34),COLUMN(HM34)-7))),$C$5*($D$5*HM34+$E$5*HL34+$F$5*AVERAGE(HF34:HK34)),"n/a"))</f>
        <v>-2375.52</v>
      </c>
      <c r="HN40" s="81">
        <f t="shared" ref="HN40" ca="1" si="82">IF(ISERROR(INDIRECT(ADDRESS(ROW(HN34),COLUMN(HN34)-7))),"n/a",IF(ISNUMBER(INDIRECT(ADDRESS(ROW(HN34),COLUMN(HN34)-7))),$C$5*($D$5*HN34+$E$5*HM34+$F$5*AVERAGE(HG34:HL34)),"n/a"))</f>
        <v>-2409.7199999999998</v>
      </c>
      <c r="HO40" s="81">
        <f t="shared" ref="HO40" ca="1" si="83">IF(ISERROR(INDIRECT(ADDRESS(ROW(HO34),COLUMN(HO34)-7))),"n/a",IF(ISNUMBER(INDIRECT(ADDRESS(ROW(HO34),COLUMN(HO34)-7))),$C$5*($D$5*HO34+$E$5*HN34+$F$5*AVERAGE(HH34:HM34)),"n/a"))</f>
        <v>-2443.92</v>
      </c>
      <c r="HP40" s="81">
        <f t="shared" ref="HP40" ca="1" si="84">IF(ISERROR(INDIRECT(ADDRESS(ROW(HP34),COLUMN(HP34)-7))),"n/a",IF(ISNUMBER(INDIRECT(ADDRESS(ROW(HP34),COLUMN(HP34)-7))),$C$5*($D$5*HP34+$E$5*HO34+$F$5*AVERAGE(HI34:HN34)),"n/a"))</f>
        <v>-2466.48</v>
      </c>
      <c r="HQ40" s="81">
        <f t="shared" ref="HQ40" ca="1" si="85">IF(ISERROR(INDIRECT(ADDRESS(ROW(HQ34),COLUMN(HQ34)-7))),"n/a",IF(ISNUMBER(INDIRECT(ADDRESS(ROW(HQ34),COLUMN(HQ34)-7))),$C$5*($D$5*HQ34+$E$5*HP34+$F$5*AVERAGE(HJ34:HO34)),"n/a"))</f>
        <v>-2489.0399999999995</v>
      </c>
      <c r="HR40" s="81">
        <f t="shared" ref="HR40" ca="1" si="86">IF(ISERROR(INDIRECT(ADDRESS(ROW(HR34),COLUMN(HR34)-7))),"n/a",IF(ISNUMBER(INDIRECT(ADDRESS(ROW(HR34),COLUMN(HR34)-7))),$C$5*($D$5*HR34+$E$5*HQ34+$F$5*AVERAGE(HK34:HP34)),"n/a"))</f>
        <v>-2540.64</v>
      </c>
      <c r="HS40" s="81">
        <f t="shared" ref="HS40" ca="1" si="87">IF(ISERROR(INDIRECT(ADDRESS(ROW(HS34),COLUMN(HS34)-7))),"n/a",IF(ISNUMBER(INDIRECT(ADDRESS(ROW(HS34),COLUMN(HS34)-7))),$C$5*($D$5*HS34+$E$5*HR34+$F$5*AVERAGE(HL34:HQ34)),"n/a"))</f>
        <v>-2592.2399999999998</v>
      </c>
      <c r="HT40" s="81">
        <f t="shared" ref="HT40" ca="1" si="88">IF(ISERROR(INDIRECT(ADDRESS(ROW(HT34),COLUMN(HT34)-7))),"n/a",IF(ISNUMBER(INDIRECT(ADDRESS(ROW(HT34),COLUMN(HT34)-7))),$C$5*($D$5*HT34+$E$5*HS34+$F$5*AVERAGE(HM34:HR34)),"n/a"))</f>
        <v>-2623.86</v>
      </c>
      <c r="HU40" s="81">
        <f t="shared" ref="HU40" ca="1" si="89">IF(ISERROR(INDIRECT(ADDRESS(ROW(HU34),COLUMN(HU34)-7))),"n/a",IF(ISNUMBER(INDIRECT(ADDRESS(ROW(HU34),COLUMN(HU34)-7))),$C$5*($D$5*HU34+$E$5*HT34+$F$5*AVERAGE(HN34:HS34)),"n/a"))</f>
        <v>-2655.48</v>
      </c>
      <c r="HV40" s="81">
        <f t="shared" ref="HV40" ca="1" si="90">IF(ISERROR(INDIRECT(ADDRESS(ROW(HV34),COLUMN(HV34)-7))),"n/a",IF(ISNUMBER(INDIRECT(ADDRESS(ROW(HV34),COLUMN(HV34)-7))),$C$5*($D$5*HV34+$E$5*HU34+$F$5*AVERAGE(HO34:HT34)),"n/a"))</f>
        <v>-2712.6600000000003</v>
      </c>
      <c r="HW40" s="81">
        <f t="shared" ref="HW40" ca="1" si="91">IF(ISERROR(INDIRECT(ADDRESS(ROW(HW34),COLUMN(HW34)-7))),"n/a",IF(ISNUMBER(INDIRECT(ADDRESS(ROW(HW34),COLUMN(HW34)-7))),$C$5*($D$5*HW34+$E$5*HV34+$F$5*AVERAGE(HP34:HU34)),"n/a"))</f>
        <v>-2769.8399999999997</v>
      </c>
      <c r="HX40" s="81">
        <f t="shared" ref="HX40" ca="1" si="92">IF(ISERROR(INDIRECT(ADDRESS(ROW(HX34),COLUMN(HX34)-7))),"n/a",IF(ISNUMBER(INDIRECT(ADDRESS(ROW(HX34),COLUMN(HX34)-7))),$C$5*($D$5*HX34+$E$5*HW34+$F$5*AVERAGE(HQ34:HV34)),"n/a"))</f>
        <v>-2808.4199999999996</v>
      </c>
      <c r="HY40" s="81">
        <f t="shared" ref="HY40" ca="1" si="93">IF(ISERROR(INDIRECT(ADDRESS(ROW(HY34),COLUMN(HY34)-7))),"n/a",IF(ISNUMBER(INDIRECT(ADDRESS(ROW(HY34),COLUMN(HY34)-7))),$C$5*($D$5*HY34+$E$5*HX34+$F$5*AVERAGE(HR34:HW34)),"n/a"))</f>
        <v>-2847</v>
      </c>
      <c r="HZ40" s="81">
        <f t="shared" ref="HZ40" ca="1" si="94">IF(ISERROR(INDIRECT(ADDRESS(ROW(HZ34),COLUMN(HZ34)-7))),"n/a",IF(ISNUMBER(INDIRECT(ADDRESS(ROW(HZ34),COLUMN(HZ34)-7))),$C$5*($D$5*HZ34+$E$5*HY34+$F$5*AVERAGE(HS34:HX34)),"n/a"))</f>
        <v>-2889.8399999999997</v>
      </c>
      <c r="IA40" s="81">
        <f t="shared" ref="IA40" ca="1" si="95">IF(ISERROR(INDIRECT(ADDRESS(ROW(IA34),COLUMN(IA34)-7))),"n/a",IF(ISNUMBER(INDIRECT(ADDRESS(ROW(IA34),COLUMN(IA34)-7))),$C$5*($D$5*IA34+$E$5*HZ34+$F$5*AVERAGE(HT34:HY34)),"n/a"))</f>
        <v>-2932.68</v>
      </c>
      <c r="IB40" s="81">
        <f t="shared" ref="IB40" ca="1" si="96">IF(ISERROR(INDIRECT(ADDRESS(ROW(IB34),COLUMN(IB34)-7))),"n/a",IF(ISNUMBER(INDIRECT(ADDRESS(ROW(IB34),COLUMN(IB34)-7))),$C$5*($D$5*IB34+$E$5*IA34+$F$5*AVERAGE(HU34:HZ34)),"n/a"))</f>
        <v>-2963.4</v>
      </c>
      <c r="IC40" s="81">
        <f t="shared" ref="IC40" ca="1" si="97">IF(ISERROR(INDIRECT(ADDRESS(ROW(IC34),COLUMN(IC34)-7))),"n/a",IF(ISNUMBER(INDIRECT(ADDRESS(ROW(IC34),COLUMN(IC34)-7))),$C$5*($D$5*IC34+$E$5*IB34+$F$5*AVERAGE(HV34:IA34)),"n/a"))</f>
        <v>-2994.12</v>
      </c>
      <c r="ID40" s="81" t="e">
        <f t="shared" ref="ID40" ca="1" si="98">IF(ISERROR(INDIRECT(ADDRESS(ROW(ID34),COLUMN(ID34)-7))),"n/a",IF(ISNUMBER(INDIRECT(ADDRESS(ROW(ID34),COLUMN(ID34)-7))),$C$5*($D$5*ID34+$E$5*IC34+$F$5*AVERAGE(HW34:IB34)),"n/a"))</f>
        <v>#N/A</v>
      </c>
    </row>
    <row r="41" spans="1:238">
      <c r="A41" s="7" t="s">
        <v>230</v>
      </c>
      <c r="B41" t="s">
        <v>232</v>
      </c>
      <c r="C41" t="str">
        <f ca="1">IF(ISERROR(INDIRECT(ADDRESS(ROW(C35),COLUMN(C35)-11))),"n/a",IF(ISNUMBER(INDIRECT(ADDRESS(ROW(C35),COLUMN(C35)-11))),Calculations_forecast!$C$6*AVERAGE(#REF!),"n/a"))</f>
        <v>n/a</v>
      </c>
      <c r="D41" t="str">
        <f ca="1">IF(ISERROR(INDIRECT(ADDRESS(ROW(D35),COLUMN(D35)-11))),"n/a",IF(ISNUMBER(INDIRECT(ADDRESS(ROW(D35),COLUMN(D35)-11))),Calculations_forecast!$C$6*AVERAGE(#REF!),"n/a"))</f>
        <v>n/a</v>
      </c>
      <c r="E41" t="str">
        <f ca="1">IF(ISERROR(INDIRECT(ADDRESS(ROW(E35),COLUMN(E35)-11))),"n/a",IF(ISNUMBER(INDIRECT(ADDRESS(ROW(E35),COLUMN(E35)-11))),Calculations_forecast!$C$6*AVERAGE(#REF!),"n/a"))</f>
        <v>n/a</v>
      </c>
      <c r="F41" t="str">
        <f ca="1">IF(ISERROR(INDIRECT(ADDRESS(ROW(F35),COLUMN(F35)-11))),"n/a",IF(ISNUMBER(INDIRECT(ADDRESS(ROW(F35),COLUMN(F35)-11))),Calculations_forecast!$C$6*AVERAGE(#REF!),"n/a"))</f>
        <v>n/a</v>
      </c>
      <c r="G41" t="str">
        <f ca="1">IF(ISERROR(INDIRECT(ADDRESS(ROW(G35),COLUMN(G35)-11))),"n/a",IF(ISNUMBER(INDIRECT(ADDRESS(ROW(G35),COLUMN(G35)-11))),Calculations_forecast!$C$6*AVERAGE(#REF!),"n/a"))</f>
        <v>n/a</v>
      </c>
      <c r="H41" t="str">
        <f ca="1">IF(ISERROR(INDIRECT(ADDRESS(ROW(H35),COLUMN(H35)-11))),"n/a",IF(ISNUMBER(INDIRECT(ADDRESS(ROW(H35),COLUMN(H35)-11))),Calculations_forecast!$C$6*AVERAGE(#REF!),"n/a"))</f>
        <v>n/a</v>
      </c>
      <c r="I41" t="str">
        <f ca="1">IF(ISERROR(INDIRECT(ADDRESS(ROW(I35),COLUMN(I35)-11))),"n/a",IF(ISNUMBER(INDIRECT(ADDRESS(ROW(I35),COLUMN(I35)-11))),Calculations_forecast!$C$6*AVERAGE(#REF!),"n/a"))</f>
        <v>n/a</v>
      </c>
      <c r="J41" t="str">
        <f ca="1">IF(ISERROR(INDIRECT(ADDRESS(ROW(J35),COLUMN(J35)-11))),"n/a",IF(ISNUMBER(INDIRECT(ADDRESS(ROW(J35),COLUMN(J35)-11))),Calculations_forecast!$C$6*AVERAGE(#REF!),"n/a"))</f>
        <v>n/a</v>
      </c>
      <c r="K41" t="str">
        <f ca="1">IF(ISERROR(INDIRECT(ADDRESS(ROW(K35),COLUMN(K35)-11))),"n/a",IF(ISNUMBER(INDIRECT(ADDRESS(ROW(K35),COLUMN(K35)-11))),Calculations_forecast!$C$6*AVERAGE(#REF!),"n/a"))</f>
        <v>n/a</v>
      </c>
      <c r="L41" t="str">
        <f ca="1">IF(ISERROR(INDIRECT(ADDRESS(ROW(L35),COLUMN(L35)-11))),"n/a",IF(ISNUMBER(INDIRECT(ADDRESS(ROW(L35),COLUMN(L35)-11))),Calculations_forecast!$C$6*AVERAGE(A35:L35),"n/a"))</f>
        <v>n/a</v>
      </c>
      <c r="M41" t="str">
        <f ca="1">IF(ISERROR(INDIRECT(ADDRESS(ROW(M35),COLUMN(M35)-11))),"n/a",IF(ISNUMBER(INDIRECT(ADDRESS(ROW(M35),COLUMN(M35)-11))),Calculations_forecast!$C$6*AVERAGE(B35:M35),"n/a"))</f>
        <v>n/a</v>
      </c>
      <c r="N41">
        <f ca="1">IF(ISERROR(INDIRECT(ADDRESS(ROW(N35),COLUMN(N35)-11))),"n/a",IF(ISNUMBER(INDIRECT(ADDRESS(ROW(N35),COLUMN(N35)-11))),Calculations_forecast!$C$6*AVERAGE(C35:N35),"n/a"))</f>
        <v>-12.683333333333337</v>
      </c>
      <c r="O41">
        <f ca="1">IF(ISERROR(INDIRECT(ADDRESS(ROW(O35),COLUMN(O35)-11))),"n/a",IF(ISNUMBER(INDIRECT(ADDRESS(ROW(O35),COLUMN(O35)-11))),Calculations_forecast!$C$6*AVERAGE(D35:O35),"n/a"))</f>
        <v>-13.170000000000002</v>
      </c>
      <c r="P41">
        <f ca="1">IF(ISERROR(INDIRECT(ADDRESS(ROW(P35),COLUMN(P35)-11))),"n/a",IF(ISNUMBER(INDIRECT(ADDRESS(ROW(P35),COLUMN(P35)-11))),Calculations_forecast!$C$6*AVERAGE(E35:P35),"n/a"))</f>
        <v>-13.64</v>
      </c>
      <c r="Q41">
        <f ca="1">IF(ISERROR(INDIRECT(ADDRESS(ROW(Q35),COLUMN(Q35)-11))),"n/a",IF(ISNUMBER(INDIRECT(ADDRESS(ROW(Q35),COLUMN(Q35)-11))),Calculations_forecast!$C$6*AVERAGE(F35:Q35),"n/a"))</f>
        <v>-14.003333333333334</v>
      </c>
      <c r="R41">
        <f ca="1">IF(ISERROR(INDIRECT(ADDRESS(ROW(R35),COLUMN(R35)-11))),"n/a",IF(ISNUMBER(INDIRECT(ADDRESS(ROW(R35),COLUMN(R35)-11))),Calculations_forecast!$C$6*AVERAGE(G35:R35),"n/a"))</f>
        <v>-14.483333333333334</v>
      </c>
      <c r="S41">
        <f ca="1">IF(ISERROR(INDIRECT(ADDRESS(ROW(S35),COLUMN(S35)-11))),"n/a",IF(ISNUMBER(INDIRECT(ADDRESS(ROW(S35),COLUMN(S35)-11))),Calculations_forecast!$C$6*AVERAGE(H35:S35),"n/a"))</f>
        <v>-14.766666666666666</v>
      </c>
      <c r="T41">
        <f ca="1">IF(ISERROR(INDIRECT(ADDRESS(ROW(T35),COLUMN(T35)-11))),"n/a",IF(ISNUMBER(INDIRECT(ADDRESS(ROW(T35),COLUMN(T35)-11))),Calculations_forecast!$C$6*AVERAGE(I35:T35),"n/a"))</f>
        <v>-15.073333333333332</v>
      </c>
      <c r="U41">
        <f ca="1">IF(ISERROR(INDIRECT(ADDRESS(ROW(U35),COLUMN(U35)-11))),"n/a",IF(ISNUMBER(INDIRECT(ADDRESS(ROW(U35),COLUMN(U35)-11))),Calculations_forecast!$C$6*AVERAGE(J35:U35),"n/a"))</f>
        <v>-15.556666666666667</v>
      </c>
      <c r="V41">
        <f ca="1">IF(ISERROR(INDIRECT(ADDRESS(ROW(V35),COLUMN(V35)-11))),"n/a",IF(ISNUMBER(INDIRECT(ADDRESS(ROW(V35),COLUMN(V35)-11))),Calculations_forecast!$C$6*AVERAGE(K35:V35),"n/a"))</f>
        <v>-15.850000000000001</v>
      </c>
      <c r="W41">
        <f ca="1">IF(ISERROR(INDIRECT(ADDRESS(ROW(W35),COLUMN(W35)-11))),"n/a",IF(ISNUMBER(INDIRECT(ADDRESS(ROW(W35),COLUMN(W35)-11))),Calculations_forecast!$C$6*AVERAGE(L35:W35),"n/a"))</f>
        <v>-15.813333333333336</v>
      </c>
      <c r="X41">
        <f ca="1">IF(ISERROR(INDIRECT(ADDRESS(ROW(X35),COLUMN(X35)-11))),"n/a",IF(ISNUMBER(INDIRECT(ADDRESS(ROW(X35),COLUMN(X35)-11))),Calculations_forecast!$C$6*AVERAGE(M35:X35),"n/a"))</f>
        <v>-15.87</v>
      </c>
      <c r="Y41">
        <f ca="1">IF(ISERROR(INDIRECT(ADDRESS(ROW(Y35),COLUMN(Y35)-11))),"n/a",IF(ISNUMBER(INDIRECT(ADDRESS(ROW(Y35),COLUMN(Y35)-11))),Calculations_forecast!$C$6*AVERAGE(N35:Y35),"n/a"))</f>
        <v>-16.243333333333332</v>
      </c>
      <c r="Z41">
        <f ca="1">IF(ISERROR(INDIRECT(ADDRESS(ROW(Z35),COLUMN(Z35)-11))),"n/a",IF(ISNUMBER(INDIRECT(ADDRESS(ROW(Z35),COLUMN(Z35)-11))),Calculations_forecast!$C$6*AVERAGE(O35:Z35),"n/a"))</f>
        <v>-16.510000000000002</v>
      </c>
      <c r="AA41">
        <f ca="1">IF(ISERROR(INDIRECT(ADDRESS(ROW(AA35),COLUMN(AA35)-11))),"n/a",IF(ISNUMBER(INDIRECT(ADDRESS(ROW(AA35),COLUMN(AA35)-11))),Calculations_forecast!$C$6*AVERAGE(P35:AA35),"n/a"))</f>
        <v>-16.933333333333334</v>
      </c>
      <c r="AB41">
        <f ca="1">IF(ISERROR(INDIRECT(ADDRESS(ROW(AB35),COLUMN(AB35)-11))),"n/a",IF(ISNUMBER(INDIRECT(ADDRESS(ROW(AB35),COLUMN(AB35)-11))),Calculations_forecast!$C$6*AVERAGE(Q35:AB35),"n/a"))</f>
        <v>-17.326666666666664</v>
      </c>
      <c r="AC41">
        <f ca="1">IF(ISERROR(INDIRECT(ADDRESS(ROW(AC35),COLUMN(AC35)-11))),"n/a",IF(ISNUMBER(INDIRECT(ADDRESS(ROW(AC35),COLUMN(AC35)-11))),Calculations_forecast!$C$6*AVERAGE(R35:AC35),"n/a"))</f>
        <v>-17.783333333333335</v>
      </c>
      <c r="AD41">
        <f ca="1">IF(ISERROR(INDIRECT(ADDRESS(ROW(AD35),COLUMN(AD35)-11))),"n/a",IF(ISNUMBER(INDIRECT(ADDRESS(ROW(AD35),COLUMN(AD35)-11))),Calculations_forecast!$C$6*AVERAGE(S35:AD35),"n/a"))</f>
        <v>-18.146666666666672</v>
      </c>
      <c r="AE41">
        <f ca="1">IF(ISERROR(INDIRECT(ADDRESS(ROW(AE35),COLUMN(AE35)-11))),"n/a",IF(ISNUMBER(INDIRECT(ADDRESS(ROW(AE35),COLUMN(AE35)-11))),Calculations_forecast!$C$6*AVERAGE(T35:AE35),"n/a"))</f>
        <v>-18.730000000000004</v>
      </c>
      <c r="AF41">
        <f ca="1">IF(ISERROR(INDIRECT(ADDRESS(ROW(AF35),COLUMN(AF35)-11))),"n/a",IF(ISNUMBER(INDIRECT(ADDRESS(ROW(AF35),COLUMN(AF35)-11))),Calculations_forecast!$C$6*AVERAGE(U35:AF35),"n/a"))</f>
        <v>-19.436666666666667</v>
      </c>
      <c r="AG41">
        <f ca="1">IF(ISERROR(INDIRECT(ADDRESS(ROW(AG35),COLUMN(AG35)-11))),"n/a",IF(ISNUMBER(INDIRECT(ADDRESS(ROW(AG35),COLUMN(AG35)-11))),Calculations_forecast!$C$6*AVERAGE(V35:AG35),"n/a"))</f>
        <v>-20.076666666666668</v>
      </c>
      <c r="AH41">
        <f ca="1">IF(ISERROR(INDIRECT(ADDRESS(ROW(AH35),COLUMN(AH35)-11))),"n/a",IF(ISNUMBER(INDIRECT(ADDRESS(ROW(AH35),COLUMN(AH35)-11))),Calculations_forecast!$C$6*AVERAGE(W35:AH35),"n/a"))</f>
        <v>-20.923333333333332</v>
      </c>
      <c r="AI41">
        <f ca="1">IF(ISERROR(INDIRECT(ADDRESS(ROW(AI35),COLUMN(AI35)-11))),"n/a",IF(ISNUMBER(INDIRECT(ADDRESS(ROW(AI35),COLUMN(AI35)-11))),Calculations_forecast!$C$6*AVERAGE(X35:AI35),"n/a"))</f>
        <v>-21.826666666666668</v>
      </c>
      <c r="AJ41">
        <f ca="1">IF(ISERROR(INDIRECT(ADDRESS(ROW(AJ35),COLUMN(AJ35)-11))),"n/a",IF(ISNUMBER(INDIRECT(ADDRESS(ROW(AJ35),COLUMN(AJ35)-11))),Calculations_forecast!$C$6*AVERAGE(Y35:AJ35),"n/a"))</f>
        <v>-23.073333333333334</v>
      </c>
      <c r="AK41">
        <f ca="1">IF(ISERROR(INDIRECT(ADDRESS(ROW(AK35),COLUMN(AK35)-11))),"n/a",IF(ISNUMBER(INDIRECT(ADDRESS(ROW(AK35),COLUMN(AK35)-11))),Calculations_forecast!$C$6*AVERAGE(Z35:AK35),"n/a"))</f>
        <v>-23.946666666666662</v>
      </c>
      <c r="AL41">
        <f ca="1">IF(ISERROR(INDIRECT(ADDRESS(ROW(AL35),COLUMN(AL35)-11))),"n/a",IF(ISNUMBER(INDIRECT(ADDRESS(ROW(AL35),COLUMN(AL35)-11))),Calculations_forecast!$C$6*AVERAGE(AA35:AL35),"n/a"))</f>
        <v>-24.923333333333336</v>
      </c>
      <c r="AM41">
        <f ca="1">IF(ISERROR(INDIRECT(ADDRESS(ROW(AM35),COLUMN(AM35)-11))),"n/a",IF(ISNUMBER(INDIRECT(ADDRESS(ROW(AM35),COLUMN(AM35)-11))),Calculations_forecast!$C$6*AVERAGE(AB35:AM35),"n/a"))</f>
        <v>-25.54666666666667</v>
      </c>
      <c r="AN41">
        <f ca="1">IF(ISERROR(INDIRECT(ADDRESS(ROW(AN35),COLUMN(AN35)-11))),"n/a",IF(ISNUMBER(INDIRECT(ADDRESS(ROW(AN35),COLUMN(AN35)-11))),Calculations_forecast!$C$6*AVERAGE(AC35:AN35),"n/a"))</f>
        <v>-26.203333333333337</v>
      </c>
      <c r="AO41">
        <f ca="1">IF(ISERROR(INDIRECT(ADDRESS(ROW(AO35),COLUMN(AO35)-11))),"n/a",IF(ISNUMBER(INDIRECT(ADDRESS(ROW(AO35),COLUMN(AO35)-11))),Calculations_forecast!$C$6*AVERAGE(AD35:AO35),"n/a"))</f>
        <v>-26.81666666666667</v>
      </c>
      <c r="AP41">
        <f ca="1">IF(ISERROR(INDIRECT(ADDRESS(ROW(AP35),COLUMN(AP35)-11))),"n/a",IF(ISNUMBER(INDIRECT(ADDRESS(ROW(AP35),COLUMN(AP35)-11))),Calculations_forecast!$C$6*AVERAGE(AE35:AP35),"n/a"))</f>
        <v>-27.31</v>
      </c>
      <c r="AQ41">
        <f ca="1">IF(ISERROR(INDIRECT(ADDRESS(ROW(AQ35),COLUMN(AQ35)-11))),"n/a",IF(ISNUMBER(INDIRECT(ADDRESS(ROW(AQ35),COLUMN(AQ35)-11))),Calculations_forecast!$C$6*AVERAGE(AF35:AQ35),"n/a"))</f>
        <v>-27.87</v>
      </c>
      <c r="AR41">
        <f ca="1">IF(ISERROR(INDIRECT(ADDRESS(ROW(AR35),COLUMN(AR35)-11))),"n/a",IF(ISNUMBER(INDIRECT(ADDRESS(ROW(AR35),COLUMN(AR35)-11))),Calculations_forecast!$C$6*AVERAGE(AG35:AR35),"n/a"))</f>
        <v>-27.543333333333337</v>
      </c>
      <c r="AS41">
        <f ca="1">IF(ISERROR(INDIRECT(ADDRESS(ROW(AS35),COLUMN(AS35)-11))),"n/a",IF(ISNUMBER(INDIRECT(ADDRESS(ROW(AS35),COLUMN(AS35)-11))),Calculations_forecast!$C$6*AVERAGE(AH35:AS35),"n/a"))</f>
        <v>-27.416666666666671</v>
      </c>
      <c r="AT41">
        <f ca="1">IF(ISERROR(INDIRECT(ADDRESS(ROW(AT35),COLUMN(AT35)-11))),"n/a",IF(ISNUMBER(INDIRECT(ADDRESS(ROW(AT35),COLUMN(AT35)-11))),Calculations_forecast!$C$6*AVERAGE(AI35:AT35),"n/a"))</f>
        <v>-27.476666666666674</v>
      </c>
      <c r="AU41">
        <f ca="1">IF(ISERROR(INDIRECT(ADDRESS(ROW(AU35),COLUMN(AU35)-11))),"n/a",IF(ISNUMBER(INDIRECT(ADDRESS(ROW(AU35),COLUMN(AU35)-11))),Calculations_forecast!$C$6*AVERAGE(AJ35:AU35),"n/a"))</f>
        <v>-27.650000000000006</v>
      </c>
      <c r="AV41">
        <f ca="1">IF(ISERROR(INDIRECT(ADDRESS(ROW(AV35),COLUMN(AV35)-11))),"n/a",IF(ISNUMBER(INDIRECT(ADDRESS(ROW(AV35),COLUMN(AV35)-11))),Calculations_forecast!$C$6*AVERAGE(AK35:AV35),"n/a"))</f>
        <v>-27.053333333333338</v>
      </c>
      <c r="AW41">
        <f ca="1">IF(ISERROR(INDIRECT(ADDRESS(ROW(AW35),COLUMN(AW35)-11))),"n/a",IF(ISNUMBER(INDIRECT(ADDRESS(ROW(AW35),COLUMN(AW35)-11))),Calculations_forecast!$C$6*AVERAGE(AL35:AW35),"n/a"))</f>
        <v>-26.523333333333341</v>
      </c>
      <c r="AX41">
        <f ca="1">IF(ISERROR(INDIRECT(ADDRESS(ROW(AX35),COLUMN(AX35)-11))),"n/a",IF(ISNUMBER(INDIRECT(ADDRESS(ROW(AX35),COLUMN(AX35)-11))),Calculations_forecast!$C$6*AVERAGE(AM35:AX35),"n/a"))</f>
        <v>-25.533333333333339</v>
      </c>
      <c r="AY41">
        <f ca="1">IF(ISERROR(INDIRECT(ADDRESS(ROW(AY35),COLUMN(AY35)-11))),"n/a",IF(ISNUMBER(INDIRECT(ADDRESS(ROW(AY35),COLUMN(AY35)-11))),Calculations_forecast!$C$6*AVERAGE(AN35:AY35),"n/a"))</f>
        <v>-24.260000000000005</v>
      </c>
      <c r="AZ41">
        <f ca="1">IF(ISERROR(INDIRECT(ADDRESS(ROW(AZ35),COLUMN(AZ35)-11))),"n/a",IF(ISNUMBER(INDIRECT(ADDRESS(ROW(AZ35),COLUMN(AZ35)-11))),Calculations_forecast!$C$6*AVERAGE(AO35:AZ35),"n/a"))</f>
        <v>-23.050000000000004</v>
      </c>
      <c r="BA41">
        <f ca="1">IF(ISERROR(INDIRECT(ADDRESS(ROW(BA35),COLUMN(BA35)-11))),"n/a",IF(ISNUMBER(INDIRECT(ADDRESS(ROW(BA35),COLUMN(BA35)-11))),Calculations_forecast!$C$6*AVERAGE(AP35:BA35),"n/a"))</f>
        <v>-21.926666666666666</v>
      </c>
      <c r="BB41">
        <f ca="1">IF(ISERROR(INDIRECT(ADDRESS(ROW(BB35),COLUMN(BB35)-11))),"n/a",IF(ISNUMBER(INDIRECT(ADDRESS(ROW(BB35),COLUMN(BB35)-11))),Calculations_forecast!$C$6*AVERAGE(AQ35:BB35),"n/a"))</f>
        <v>-20.816666666666663</v>
      </c>
      <c r="BC41">
        <f ca="1">IF(ISERROR(INDIRECT(ADDRESS(ROW(BC35),COLUMN(BC35)-11))),"n/a",IF(ISNUMBER(INDIRECT(ADDRESS(ROW(BC35),COLUMN(BC35)-11))),Calculations_forecast!$C$6*AVERAGE(AR35:BC35),"n/a"))</f>
        <v>-19.566666666666663</v>
      </c>
      <c r="BD41">
        <f ca="1">IF(ISERROR(INDIRECT(ADDRESS(ROW(BD35),COLUMN(BD35)-11))),"n/a",IF(ISNUMBER(INDIRECT(ADDRESS(ROW(BD35),COLUMN(BD35)-11))),Calculations_forecast!$C$6*AVERAGE(AS35:BD35),"n/a"))</f>
        <v>-19.526666666666667</v>
      </c>
      <c r="BE41">
        <f ca="1">IF(ISERROR(INDIRECT(ADDRESS(ROW(BE35),COLUMN(BE35)-11))),"n/a",IF(ISNUMBER(INDIRECT(ADDRESS(ROW(BE35),COLUMN(BE35)-11))),Calculations_forecast!$C$6*AVERAGE(AT35:BE35),"n/a"))</f>
        <v>-19.480000000000004</v>
      </c>
      <c r="BF41">
        <f ca="1">IF(ISERROR(INDIRECT(ADDRESS(ROW(BF35),COLUMN(BF35)-11))),"n/a",IF(ISNUMBER(INDIRECT(ADDRESS(ROW(BF35),COLUMN(BF35)-11))),Calculations_forecast!$C$6*AVERAGE(AU35:BF35),"n/a"))</f>
        <v>-19.270000000000003</v>
      </c>
      <c r="BG41">
        <f ca="1">IF(ISERROR(INDIRECT(ADDRESS(ROW(BG35),COLUMN(BG35)-11))),"n/a",IF(ISNUMBER(INDIRECT(ADDRESS(ROW(BG35),COLUMN(BG35)-11))),Calculations_forecast!$C$6*AVERAGE(AV35:BG35),"n/a"))</f>
        <v>-19.533333333333335</v>
      </c>
      <c r="BH41">
        <f ca="1">IF(ISERROR(INDIRECT(ADDRESS(ROW(BH35),COLUMN(BH35)-11))),"n/a",IF(ISNUMBER(INDIRECT(ADDRESS(ROW(BH35),COLUMN(BH35)-11))),Calculations_forecast!$C$6*AVERAGE(AW35:BH35),"n/a"))</f>
        <v>-20.063333333333333</v>
      </c>
      <c r="BI41">
        <f ca="1">IF(ISERROR(INDIRECT(ADDRESS(ROW(BI35),COLUMN(BI35)-11))),"n/a",IF(ISNUMBER(INDIRECT(ADDRESS(ROW(BI35),COLUMN(BI35)-11))),Calculations_forecast!$C$6*AVERAGE(AX35:BI35),"n/a"))</f>
        <v>-20.106666666666669</v>
      </c>
      <c r="BJ41">
        <f ca="1">IF(ISERROR(INDIRECT(ADDRESS(ROW(BJ35),COLUMN(BJ35)-11))),"n/a",IF(ISNUMBER(INDIRECT(ADDRESS(ROW(BJ35),COLUMN(BJ35)-11))),Calculations_forecast!$C$6*AVERAGE(AY35:BJ35),"n/a"))</f>
        <v>-20.490000000000002</v>
      </c>
      <c r="BK41">
        <f ca="1">IF(ISERROR(INDIRECT(ADDRESS(ROW(BK35),COLUMN(BK35)-11))),"n/a",IF(ISNUMBER(INDIRECT(ADDRESS(ROW(BK35),COLUMN(BK35)-11))),Calculations_forecast!$C$6*AVERAGE(AZ35:BK35),"n/a"))</f>
        <v>-31.890000000000004</v>
      </c>
      <c r="BL41">
        <f ca="1">IF(ISERROR(INDIRECT(ADDRESS(ROW(BL35),COLUMN(BL35)-11))),"n/a",IF(ISNUMBER(INDIRECT(ADDRESS(ROW(BL35),COLUMN(BL35)-11))),Calculations_forecast!$C$6*AVERAGE(BA35:BL35),"n/a"))</f>
        <v>-43.240000000000009</v>
      </c>
      <c r="BM41">
        <f ca="1">IF(ISERROR(INDIRECT(ADDRESS(ROW(BM35),COLUMN(BM35)-11))),"n/a",IF(ISNUMBER(INDIRECT(ADDRESS(ROW(BM35),COLUMN(BM35)-11))),Calculations_forecast!$C$6*AVERAGE(BB35:BM35),"n/a"))</f>
        <v>-54.586666666666673</v>
      </c>
      <c r="BN41">
        <f ca="1">IF(ISERROR(INDIRECT(ADDRESS(ROW(BN35),COLUMN(BN35)-11))),"n/a",IF(ISNUMBER(INDIRECT(ADDRESS(ROW(BN35),COLUMN(BN35)-11))),Calculations_forecast!$C$6*AVERAGE(BC35:BN35),"n/a"))</f>
        <v>-66.066666666666663</v>
      </c>
      <c r="BO41">
        <f ca="1">IF(ISERROR(INDIRECT(ADDRESS(ROW(BO35),COLUMN(BO35)-11))),"n/a",IF(ISNUMBER(INDIRECT(ADDRESS(ROW(BO35),COLUMN(BO35)-11))),Calculations_forecast!$C$6*AVERAGE(BD35:BO35),"n/a"))</f>
        <v>-77.423333333333318</v>
      </c>
      <c r="BP41">
        <f ca="1">IF(ISERROR(INDIRECT(ADDRESS(ROW(BP35),COLUMN(BP35)-11))),"n/a",IF(ISNUMBER(INDIRECT(ADDRESS(ROW(BP35),COLUMN(BP35)-11))),Calculations_forecast!$C$6*AVERAGE(BE35:BP35),"n/a"))</f>
        <v>-88.303333333333327</v>
      </c>
      <c r="BQ41">
        <f ca="1">IF(ISERROR(INDIRECT(ADDRESS(ROW(BQ35),COLUMN(BQ35)-11))),"n/a",IF(ISNUMBER(INDIRECT(ADDRESS(ROW(BQ35),COLUMN(BQ35)-11))),Calculations_forecast!$C$6*AVERAGE(BF35:BQ35),"n/a"))</f>
        <v>-98.926666666666662</v>
      </c>
      <c r="BR41">
        <f ca="1">IF(ISERROR(INDIRECT(ADDRESS(ROW(BR35),COLUMN(BR35)-11))),"n/a",IF(ISNUMBER(INDIRECT(ADDRESS(ROW(BR35),COLUMN(BR35)-11))),Calculations_forecast!$C$6*AVERAGE(BG35:BR35),"n/a"))</f>
        <v>-109.49999999999999</v>
      </c>
      <c r="BS41">
        <f ca="1">IF(ISERROR(INDIRECT(ADDRESS(ROW(BS35),COLUMN(BS35)-11))),"n/a",IF(ISNUMBER(INDIRECT(ADDRESS(ROW(BS35),COLUMN(BS35)-11))),Calculations_forecast!$C$6*AVERAGE(BH35:BS35),"n/a"))</f>
        <v>-119.68333333333334</v>
      </c>
      <c r="BT41">
        <f ca="1">IF(ISERROR(INDIRECT(ADDRESS(ROW(BT35),COLUMN(BT35)-11))),"n/a",IF(ISNUMBER(INDIRECT(ADDRESS(ROW(BT35),COLUMN(BT35)-11))),Calculations_forecast!$C$6*AVERAGE(BI35:BT35),"n/a"))</f>
        <v>-129.90333333333334</v>
      </c>
      <c r="BU41">
        <f ca="1">IF(ISERROR(INDIRECT(ADDRESS(ROW(BU35),COLUMN(BU35)-11))),"n/a",IF(ISNUMBER(INDIRECT(ADDRESS(ROW(BU35),COLUMN(BU35)-11))),Calculations_forecast!$C$6*AVERAGE(BJ35:BU35),"n/a"))</f>
        <v>-140.54666666666665</v>
      </c>
      <c r="BV41">
        <f ca="1">IF(ISERROR(INDIRECT(ADDRESS(ROW(BV35),COLUMN(BV35)-11))),"n/a",IF(ISNUMBER(INDIRECT(ADDRESS(ROW(BV35),COLUMN(BV35)-11))),Calculations_forecast!$C$6*AVERAGE(BK35:BV35),"n/a"))</f>
        <v>-151.17000000000002</v>
      </c>
      <c r="BW41">
        <f ca="1">IF(ISERROR(INDIRECT(ADDRESS(ROW(BW35),COLUMN(BW35)-11))),"n/a",IF(ISNUMBER(INDIRECT(ADDRESS(ROW(BW35),COLUMN(BW35)-11))),Calculations_forecast!$C$6*AVERAGE(BL35:BW35),"n/a"))</f>
        <v>-151.22</v>
      </c>
      <c r="BX41">
        <f ca="1">IF(ISERROR(INDIRECT(ADDRESS(ROW(BX35),COLUMN(BX35)-11))),"n/a",IF(ISNUMBER(INDIRECT(ADDRESS(ROW(BX35),COLUMN(BX35)-11))),Calculations_forecast!$C$6*AVERAGE(BM35:BX35),"n/a"))</f>
        <v>-151.27333333333328</v>
      </c>
      <c r="BY41">
        <f ca="1">IF(ISERROR(INDIRECT(ADDRESS(ROW(BY35),COLUMN(BY35)-11))),"n/a",IF(ISNUMBER(INDIRECT(ADDRESS(ROW(BY35),COLUMN(BY35)-11))),Calculations_forecast!$C$6*AVERAGE(BN35:BY35),"n/a"))</f>
        <v>-151.27333333333328</v>
      </c>
      <c r="BZ41">
        <f ca="1">IF(ISERROR(INDIRECT(ADDRESS(ROW(BZ35),COLUMN(BZ35)-11))),"n/a",IF(ISNUMBER(INDIRECT(ADDRESS(ROW(BZ35),COLUMN(BZ35)-11))),Calculations_forecast!$C$6*AVERAGE(BO35:BZ35),"n/a"))</f>
        <v>-151.22999999999999</v>
      </c>
      <c r="CA41">
        <f ca="1">IF(ISERROR(INDIRECT(ADDRESS(ROW(CA35),COLUMN(CA35)-11))),"n/a",IF(ISNUMBER(INDIRECT(ADDRESS(ROW(CA35),COLUMN(CA35)-11))),Calculations_forecast!$C$6*AVERAGE(BP35:CA35),"n/a"))</f>
        <v>-151.14666666666665</v>
      </c>
      <c r="CB41">
        <f ca="1">IF(ISERROR(INDIRECT(ADDRESS(ROW(CB35),COLUMN(CB35)-11))),"n/a",IF(ISNUMBER(INDIRECT(ADDRESS(ROW(CB35),COLUMN(CB35)-11))),Calculations_forecast!$C$6*AVERAGE(BQ35:CB35),"n/a"))</f>
        <v>-151.00666666666663</v>
      </c>
      <c r="CC41">
        <f ca="1">IF(ISERROR(INDIRECT(ADDRESS(ROW(CC35),COLUMN(CC35)-11))),"n/a",IF(ISNUMBER(INDIRECT(ADDRESS(ROW(CC35),COLUMN(CC35)-11))),Calculations_forecast!$C$6*AVERAGE(BR35:CC35),"n/a"))</f>
        <v>-150.86666666666665</v>
      </c>
      <c r="CD41">
        <f ca="1">IF(ISERROR(INDIRECT(ADDRESS(ROW(CD35),COLUMN(CD35)-11))),"n/a",IF(ISNUMBER(INDIRECT(ADDRESS(ROW(CD35),COLUMN(CD35)-11))),Calculations_forecast!$C$6*AVERAGE(BS35:CD35),"n/a"))</f>
        <v>-150.71333333333331</v>
      </c>
      <c r="CE41">
        <f ca="1">IF(ISERROR(INDIRECT(ADDRESS(ROW(CE35),COLUMN(CE35)-11))),"n/a",IF(ISNUMBER(INDIRECT(ADDRESS(ROW(CE35),COLUMN(CE35)-11))),Calculations_forecast!$C$6*AVERAGE(BT35:CE35),"n/a"))</f>
        <v>-150.53333333333327</v>
      </c>
      <c r="CF41">
        <f ca="1">IF(ISERROR(INDIRECT(ADDRESS(ROW(CF35),COLUMN(CF35)-11))),"n/a",IF(ISNUMBER(INDIRECT(ADDRESS(ROW(CF35),COLUMN(CF35)-11))),Calculations_forecast!$C$6*AVERAGE(BU35:CF35),"n/a"))</f>
        <v>-150.35</v>
      </c>
      <c r="CG41">
        <f ca="1">IF(ISERROR(INDIRECT(ADDRESS(ROW(CG35),COLUMN(CG35)-11))),"n/a",IF(ISNUMBER(INDIRECT(ADDRESS(ROW(CG35),COLUMN(CG35)-11))),Calculations_forecast!$C$6*AVERAGE(BV35:CG35),"n/a"))</f>
        <v>-150.12666666666664</v>
      </c>
      <c r="CH41">
        <f ca="1">IF(ISERROR(INDIRECT(ADDRESS(ROW(CH35),COLUMN(CH35)-11))),"n/a",IF(ISNUMBER(INDIRECT(ADDRESS(ROW(CH35),COLUMN(CH35)-11))),Calculations_forecast!$C$6*AVERAGE(BW35:CH35),"n/a"))</f>
        <v>-149.92999999999995</v>
      </c>
      <c r="CI41">
        <f ca="1">IF(ISERROR(INDIRECT(ADDRESS(ROW(CI35),COLUMN(CI35)-11))),"n/a",IF(ISNUMBER(INDIRECT(ADDRESS(ROW(CI35),COLUMN(CI35)-11))),Calculations_forecast!$C$6*AVERAGE(BX35:CI35),"n/a"))</f>
        <v>-149.76999999999998</v>
      </c>
      <c r="CJ41">
        <f ca="1">IF(ISERROR(INDIRECT(ADDRESS(ROW(CJ35),COLUMN(CJ35)-11))),"n/a",IF(ISNUMBER(INDIRECT(ADDRESS(ROW(CJ35),COLUMN(CJ35)-11))),Calculations_forecast!$C$6*AVERAGE(BY35:CJ35),"n/a"))</f>
        <v>-149.62999999999997</v>
      </c>
      <c r="CK41">
        <f ca="1">IF(ISERROR(INDIRECT(ADDRESS(ROW(CK35),COLUMN(CK35)-11))),"n/a",IF(ISNUMBER(INDIRECT(ADDRESS(ROW(CK35),COLUMN(CK35)-11))),Calculations_forecast!$C$6*AVERAGE(BZ35:CK35),"n/a"))</f>
        <v>-149.52999999999994</v>
      </c>
      <c r="CL41">
        <f ca="1">IF(ISERROR(INDIRECT(ADDRESS(ROW(CL35),COLUMN(CL35)-11))),"n/a",IF(ISNUMBER(INDIRECT(ADDRESS(ROW(CL35),COLUMN(CL35)-11))),Calculations_forecast!$C$6*AVERAGE(CA35:CL35),"n/a"))</f>
        <v>-149.4733333333333</v>
      </c>
      <c r="CM41">
        <f ca="1">IF(ISERROR(INDIRECT(ADDRESS(ROW(CM35),COLUMN(CM35)-11))),"n/a",IF(ISNUMBER(INDIRECT(ADDRESS(ROW(CM35),COLUMN(CM35)-11))),Calculations_forecast!$C$6*AVERAGE(CB35:CM35),"n/a"))</f>
        <v>-149.58666666666662</v>
      </c>
      <c r="CN41">
        <f ca="1">IF(ISERROR(INDIRECT(ADDRESS(ROW(CN35),COLUMN(CN35)-11))),"n/a",IF(ISNUMBER(INDIRECT(ADDRESS(ROW(CN35),COLUMN(CN35)-11))),Calculations_forecast!$C$6*AVERAGE(CC35:CN35),"n/a"))</f>
        <v>-149.74333333333331</v>
      </c>
      <c r="CO41">
        <f ca="1">IF(ISERROR(INDIRECT(ADDRESS(ROW(CO35),COLUMN(CO35)-11))),"n/a",IF(ISNUMBER(INDIRECT(ADDRESS(ROW(CO35),COLUMN(CO35)-11))),Calculations_forecast!$C$6*AVERAGE(CD35:CO35),"n/a"))</f>
        <v>-149.91999999999999</v>
      </c>
      <c r="CP41">
        <f ca="1">IF(ISERROR(INDIRECT(ADDRESS(ROW(CP35),COLUMN(CP35)-11))),"n/a",IF(ISNUMBER(INDIRECT(ADDRESS(ROW(CP35),COLUMN(CP35)-11))),Calculations_forecast!$C$6*AVERAGE(CE35:CP35),"n/a"))</f>
        <v>-150.12333333333333</v>
      </c>
      <c r="CQ41">
        <f ca="1">IF(ISERROR(INDIRECT(ADDRESS(ROW(CQ35),COLUMN(CQ35)-11))),"n/a",IF(ISNUMBER(INDIRECT(ADDRESS(ROW(CQ35),COLUMN(CQ35)-11))),Calculations_forecast!$C$6*AVERAGE(CF35:CQ35),"n/a"))</f>
        <v>-150.33000000000001</v>
      </c>
      <c r="CR41">
        <f ca="1">IF(ISERROR(INDIRECT(ADDRESS(ROW(CR35),COLUMN(CR35)-11))),"n/a",IF(ISNUMBER(INDIRECT(ADDRESS(ROW(CR35),COLUMN(CR35)-11))),Calculations_forecast!$C$6*AVERAGE(CG35:CR35),"n/a"))</f>
        <v>-150.57</v>
      </c>
      <c r="CS41">
        <f ca="1">IF(ISERROR(INDIRECT(ADDRESS(ROW(CS35),COLUMN(CS35)-11))),"n/a",IF(ISNUMBER(INDIRECT(ADDRESS(ROW(CS35),COLUMN(CS35)-11))),Calculations_forecast!$C$6*AVERAGE(CH35:CS35),"n/a"))</f>
        <v>-150.86999999999998</v>
      </c>
      <c r="CT41">
        <f ca="1">IF(ISERROR(INDIRECT(ADDRESS(ROW(CT35),COLUMN(CT35)-11))),"n/a",IF(ISNUMBER(INDIRECT(ADDRESS(ROW(CT35),COLUMN(CT35)-11))),Calculations_forecast!$C$6*AVERAGE(CI35:CT35),"n/a"))</f>
        <v>-151.14333333333332</v>
      </c>
      <c r="CU41">
        <f ca="1">IF(ISERROR(INDIRECT(ADDRESS(ROW(CU35),COLUMN(CU35)-11))),"n/a",IF(ISNUMBER(INDIRECT(ADDRESS(ROW(CU35),COLUMN(CU35)-11))),Calculations_forecast!$C$6*AVERAGE(CJ35:CU35),"n/a"))</f>
        <v>-151.23999999999998</v>
      </c>
      <c r="CV41">
        <f ca="1">IF(ISERROR(INDIRECT(ADDRESS(ROW(CV35),COLUMN(CV35)-11))),"n/a",IF(ISNUMBER(INDIRECT(ADDRESS(ROW(CV35),COLUMN(CV35)-11))),Calculations_forecast!$C$6*AVERAGE(CK35:CV35),"n/a"))</f>
        <v>-151.2833333333333</v>
      </c>
      <c r="CW41">
        <f ca="1">IF(ISERROR(INDIRECT(ADDRESS(ROW(CW35),COLUMN(CW35)-11))),"n/a",IF(ISNUMBER(INDIRECT(ADDRESS(ROW(CW35),COLUMN(CW35)-11))),Calculations_forecast!$C$6*AVERAGE(CL35:CW35),"n/a"))</f>
        <v>-151.26999999999998</v>
      </c>
      <c r="CX41">
        <f ca="1">IF(ISERROR(INDIRECT(ADDRESS(ROW(CX35),COLUMN(CX35)-11))),"n/a",IF(ISNUMBER(INDIRECT(ADDRESS(ROW(CX35),COLUMN(CX35)-11))),Calculations_forecast!$C$6*AVERAGE(CM35:CX35),"n/a"))</f>
        <v>-151.18333333333334</v>
      </c>
      <c r="CY41">
        <f ca="1">IF(ISERROR(INDIRECT(ADDRESS(ROW(CY35),COLUMN(CY35)-11))),"n/a",IF(ISNUMBER(INDIRECT(ADDRESS(ROW(CY35),COLUMN(CY35)-11))),Calculations_forecast!$C$6*AVERAGE(CN35:CY35),"n/a"))</f>
        <v>-151.01666666666662</v>
      </c>
      <c r="CZ41">
        <f ca="1">IF(ISERROR(INDIRECT(ADDRESS(ROW(CZ35),COLUMN(CZ35)-11))),"n/a",IF(ISNUMBER(INDIRECT(ADDRESS(ROW(CZ35),COLUMN(CZ35)-11))),Calculations_forecast!$C$6*AVERAGE(CO35:CZ35),"n/a"))</f>
        <v>-150.80333333333328</v>
      </c>
      <c r="DA41">
        <f ca="1">IF(ISERROR(INDIRECT(ADDRESS(ROW(DA35),COLUMN(DA35)-11))),"n/a",IF(ISNUMBER(INDIRECT(ADDRESS(ROW(DA35),COLUMN(DA35)-11))),Calculations_forecast!$C$6*AVERAGE(CP35:DA35),"n/a"))</f>
        <v>-150.5566666666667</v>
      </c>
      <c r="DB41">
        <f ca="1">IF(ISERROR(INDIRECT(ADDRESS(ROW(DB35),COLUMN(DB35)-11))),"n/a",IF(ISNUMBER(INDIRECT(ADDRESS(ROW(DB35),COLUMN(DB35)-11))),Calculations_forecast!$C$6*AVERAGE(CQ35:DB35),"n/a"))</f>
        <v>-150.30333333333328</v>
      </c>
      <c r="DC41">
        <f ca="1">IF(ISERROR(INDIRECT(ADDRESS(ROW(DC35),COLUMN(DC35)-11))),"n/a",IF(ISNUMBER(INDIRECT(ADDRESS(ROW(DC35),COLUMN(DC35)-11))),Calculations_forecast!$C$6*AVERAGE(CR35:DC35),"n/a"))</f>
        <v>-150.1866666666667</v>
      </c>
      <c r="DD41">
        <f ca="1">IF(ISERROR(INDIRECT(ADDRESS(ROW(DD35),COLUMN(DD35)-11))),"n/a",IF(ISNUMBER(INDIRECT(ADDRESS(ROW(DD35),COLUMN(DD35)-11))),Calculations_forecast!$C$6*AVERAGE(CS35:DD35),"n/a"))</f>
        <v>-150.05333333333331</v>
      </c>
      <c r="DE41">
        <f ca="1">IF(ISERROR(INDIRECT(ADDRESS(ROW(DE35),COLUMN(DE35)-11))),"n/a",IF(ISNUMBER(INDIRECT(ADDRESS(ROW(DE35),COLUMN(DE35)-11))),Calculations_forecast!$C$6*AVERAGE(CT35:DE35),"n/a"))</f>
        <v>-149.90666666666664</v>
      </c>
      <c r="DF41">
        <f ca="1">IF(ISERROR(INDIRECT(ADDRESS(ROW(DF35),COLUMN(DF35)-11))),"n/a",IF(ISNUMBER(INDIRECT(ADDRESS(ROW(DF35),COLUMN(DF35)-11))),Calculations_forecast!$C$6*AVERAGE(CU35:DF35),"n/a"))</f>
        <v>-149.75666666666663</v>
      </c>
      <c r="DG41">
        <f ca="1">IF(ISERROR(INDIRECT(ADDRESS(ROW(DG35),COLUMN(DG35)-11))),"n/a",IF(ISNUMBER(INDIRECT(ADDRESS(ROW(DG35),COLUMN(DG35)-11))),Calculations_forecast!$C$6*AVERAGE(CV35:DG35),"n/a"))</f>
        <v>-149.70999999999998</v>
      </c>
      <c r="DH41">
        <f ca="1">IF(ISERROR(INDIRECT(ADDRESS(ROW(DH35),COLUMN(DH35)-11))),"n/a",IF(ISNUMBER(INDIRECT(ADDRESS(ROW(DH35),COLUMN(DH35)-11))),Calculations_forecast!$C$6*AVERAGE(CW35:DH35),"n/a"))</f>
        <v>-149.67666666666665</v>
      </c>
      <c r="DI41">
        <f ca="1">IF(ISERROR(INDIRECT(ADDRESS(ROW(DI35),COLUMN(DI35)-11))),"n/a",IF(ISNUMBER(INDIRECT(ADDRESS(ROW(DI35),COLUMN(DI35)-11))),Calculations_forecast!$C$6*AVERAGE(CX35:DI35),"n/a"))</f>
        <v>-149.67666666666665</v>
      </c>
      <c r="DJ41">
        <f ca="1">IF(ISERROR(INDIRECT(ADDRESS(ROW(DJ35),COLUMN(DJ35)-11))),"n/a",IF(ISNUMBER(INDIRECT(ADDRESS(ROW(DJ35),COLUMN(DJ35)-11))),Calculations_forecast!$C$6*AVERAGE(CY35:DJ35),"n/a"))</f>
        <v>-149.72999999999996</v>
      </c>
      <c r="DK41">
        <f ca="1">IF(ISERROR(INDIRECT(ADDRESS(ROW(DK35),COLUMN(DK35)-11))),"n/a",IF(ISNUMBER(INDIRECT(ADDRESS(ROW(DK35),COLUMN(DK35)-11))),Calculations_forecast!$C$6*AVERAGE(CZ35:DK35),"n/a"))</f>
        <v>-149.60999999999999</v>
      </c>
      <c r="DL41">
        <f ca="1">IF(ISERROR(INDIRECT(ADDRESS(ROW(DL35),COLUMN(DL35)-11))),"n/a",IF(ISNUMBER(INDIRECT(ADDRESS(ROW(DL35),COLUMN(DL35)-11))),Calculations_forecast!$C$6*AVERAGE(DA35:DL35),"n/a"))</f>
        <v>-149.51666666666662</v>
      </c>
      <c r="DM41">
        <f ca="1">IF(ISERROR(INDIRECT(ADDRESS(ROW(DM35),COLUMN(DM35)-11))),"n/a",IF(ISNUMBER(INDIRECT(ADDRESS(ROW(DM35),COLUMN(DM35)-11))),Calculations_forecast!$C$6*AVERAGE(DB35:DM35),"n/a"))</f>
        <v>-149.40999999999994</v>
      </c>
      <c r="DN41">
        <f ca="1">IF(ISERROR(INDIRECT(ADDRESS(ROW(DN35),COLUMN(DN35)-11))),"n/a",IF(ISNUMBER(INDIRECT(ADDRESS(ROW(DN35),COLUMN(DN35)-11))),Calculations_forecast!$C$6*AVERAGE(DC35:DN35),"n/a"))</f>
        <v>-149.30000000000001</v>
      </c>
      <c r="DO41">
        <f ca="1">IF(ISERROR(INDIRECT(ADDRESS(ROW(DO35),COLUMN(DO35)-11))),"n/a",IF(ISNUMBER(INDIRECT(ADDRESS(ROW(DO35),COLUMN(DO35)-11))),Calculations_forecast!$C$6*AVERAGE(DD35:DO35),"n/a"))</f>
        <v>-149.1633333333333</v>
      </c>
      <c r="DP41">
        <f ca="1">IF(ISERROR(INDIRECT(ADDRESS(ROW(DP35),COLUMN(DP35)-11))),"n/a",IF(ISNUMBER(INDIRECT(ADDRESS(ROW(DP35),COLUMN(DP35)-11))),Calculations_forecast!$C$6*AVERAGE(DE35:DP35),"n/a"))</f>
        <v>-149.00999999999996</v>
      </c>
      <c r="DQ41">
        <f ca="1">IF(ISERROR(INDIRECT(ADDRESS(ROW(DQ35),COLUMN(DQ35)-11))),"n/a",IF(ISNUMBER(INDIRECT(ADDRESS(ROW(DQ35),COLUMN(DQ35)-11))),Calculations_forecast!$C$6*AVERAGE(DF35:DQ35),"n/a"))</f>
        <v>-148.83666666666667</v>
      </c>
      <c r="DR41">
        <f ca="1">IF(ISERROR(INDIRECT(ADDRESS(ROW(DR35),COLUMN(DR35)-11))),"n/a",IF(ISNUMBER(INDIRECT(ADDRESS(ROW(DR35),COLUMN(DR35)-11))),Calculations_forecast!$C$6*AVERAGE(DG35:DR35),"n/a"))</f>
        <v>-148.59</v>
      </c>
      <c r="DS41">
        <f ca="1">IF(ISERROR(INDIRECT(ADDRESS(ROW(DS35),COLUMN(DS35)-11))),"n/a",IF(ISNUMBER(INDIRECT(ADDRESS(ROW(DS35),COLUMN(DS35)-11))),Calculations_forecast!$C$6*AVERAGE(DH35:DS35),"n/a"))</f>
        <v>-148.43333333333325</v>
      </c>
      <c r="DT41">
        <f ca="1">IF(ISERROR(INDIRECT(ADDRESS(ROW(DT35),COLUMN(DT35)-11))),"n/a",IF(ISNUMBER(INDIRECT(ADDRESS(ROW(DT35),COLUMN(DT35)-11))),Calculations_forecast!$C$6*AVERAGE(DI35:DT35),"n/a"))</f>
        <v>-148.2833333333333</v>
      </c>
      <c r="DU41">
        <f ca="1">IF(ISERROR(INDIRECT(ADDRESS(ROW(DU35),COLUMN(DU35)-11))),"n/a",IF(ISNUMBER(INDIRECT(ADDRESS(ROW(DU35),COLUMN(DU35)-11))),Calculations_forecast!$C$6*AVERAGE(DJ35:DU35),"n/a"))</f>
        <v>-148.12666666666675</v>
      </c>
      <c r="DV41">
        <f ca="1">IF(ISERROR(INDIRECT(ADDRESS(ROW(DV35),COLUMN(DV35)-11))),"n/a",IF(ISNUMBER(INDIRECT(ADDRESS(ROW(DV35),COLUMN(DV35)-11))),Calculations_forecast!$C$6*AVERAGE(DK35:DV35),"n/a"))</f>
        <v>-147.96666666666661</v>
      </c>
      <c r="DW41">
        <f ca="1">IF(ISERROR(INDIRECT(ADDRESS(ROW(DW35),COLUMN(DW35)-11))),"n/a",IF(ISNUMBER(INDIRECT(ADDRESS(ROW(DW35),COLUMN(DW35)-11))),Calculations_forecast!$C$6*AVERAGE(DL35:DW35),"n/a"))</f>
        <v>-147.85333333333304</v>
      </c>
      <c r="DX41">
        <f ca="1">IF(ISERROR(INDIRECT(ADDRESS(ROW(DX35),COLUMN(DX35)-11))),"n/a",IF(ISNUMBER(INDIRECT(ADDRESS(ROW(DX35),COLUMN(DX35)-11))),Calculations_forecast!$C$6*AVERAGE(DM35:DX35),"n/a"))</f>
        <v>-147.80666666666676</v>
      </c>
      <c r="DY41">
        <f ca="1">IF(ISERROR(INDIRECT(ADDRESS(ROW(DY35),COLUMN(DY35)-11))),"n/a",IF(ISNUMBER(INDIRECT(ADDRESS(ROW(DY35),COLUMN(DY35)-11))),Calculations_forecast!$C$6*AVERAGE(DN35:DY35),"n/a"))</f>
        <v>-147.82000000000048</v>
      </c>
      <c r="DZ41">
        <f ca="1">IF(ISERROR(INDIRECT(ADDRESS(ROW(DZ35),COLUMN(DZ35)-11))),"n/a",IF(ISNUMBER(INDIRECT(ADDRESS(ROW(DZ35),COLUMN(DZ35)-11))),Calculations_forecast!$C$6*AVERAGE(DO35:DZ35),"n/a"))</f>
        <v>-147.89999999999949</v>
      </c>
      <c r="EA41">
        <f ca="1">IF(ISERROR(INDIRECT(ADDRESS(ROW(EA35),COLUMN(EA35)-11))),"n/a",IF(ISNUMBER(INDIRECT(ADDRESS(ROW(EA35),COLUMN(EA35)-11))),Calculations_forecast!$C$6*AVERAGE(DP35:EA35),"n/a"))</f>
        <v>-147.8566666666656</v>
      </c>
      <c r="EB41">
        <f ca="1">IF(ISERROR(INDIRECT(ADDRESS(ROW(EB35),COLUMN(EB35)-11))),"n/a",IF(ISNUMBER(INDIRECT(ADDRESS(ROW(EB35),COLUMN(EB35)-11))),Calculations_forecast!$C$6*AVERAGE(DQ35:EB35),"n/a"))</f>
        <v>-147.83333333333482</v>
      </c>
      <c r="EC41">
        <f ca="1">IF(ISERROR(INDIRECT(ADDRESS(ROW(EC35),COLUMN(EC35)-11))),"n/a",IF(ISNUMBER(INDIRECT(ADDRESS(ROW(EC35),COLUMN(EC35)-11))),Calculations_forecast!$C$6*AVERAGE(DR35:EC35),"n/a"))</f>
        <v>-147.86666666666872</v>
      </c>
      <c r="ED41">
        <f ca="1">IF(ISERROR(INDIRECT(ADDRESS(ROW(ED35),COLUMN(ED35)-11))),"n/a",IF(ISNUMBER(INDIRECT(ADDRESS(ROW(ED35),COLUMN(ED35)-11))),Calculations_forecast!$C$6*AVERAGE(DS35:ED35),"n/a"))</f>
        <v>-148.01999999999543</v>
      </c>
      <c r="EE41">
        <f ca="1">IF(ISERROR(INDIRECT(ADDRESS(ROW(EE35),COLUMN(EE35)-11))),"n/a",IF(ISNUMBER(INDIRECT(ADDRESS(ROW(EE35),COLUMN(EE35)-11))),Calculations_forecast!$C$6*AVERAGE(DT35:EE35),"n/a"))</f>
        <v>-148.04999999999671</v>
      </c>
      <c r="EF41">
        <f ca="1">IF(ISERROR(INDIRECT(ADDRESS(ROW(EF35),COLUMN(EF35)-11))),"n/a",IF(ISNUMBER(INDIRECT(ADDRESS(ROW(EF35),COLUMN(EF35)-11))),Calculations_forecast!$C$6*AVERAGE(DU35:EF35),"n/a"))</f>
        <v>-148.12333333334507</v>
      </c>
      <c r="EG41">
        <f ca="1">IF(ISERROR(INDIRECT(ADDRESS(ROW(EG35),COLUMN(EG35)-11))),"n/a",IF(ISNUMBER(INDIRECT(ADDRESS(ROW(EG35),COLUMN(EG35)-11))),Calculations_forecast!$C$6*AVERAGE(DV35:EG35),"n/a"))</f>
        <v>-148.26333333333773</v>
      </c>
      <c r="EH41">
        <f ca="1">IF(ISERROR(INDIRECT(ADDRESS(ROW(EH35),COLUMN(EH35)-11))),"n/a",IF(ISNUMBER(INDIRECT(ADDRESS(ROW(EH35),COLUMN(EH35)-11))),Calculations_forecast!$C$6*AVERAGE(DW35:EH35),"n/a"))</f>
        <v>-148.46333333330233</v>
      </c>
      <c r="EI41">
        <f ca="1">IF(ISERROR(INDIRECT(ADDRESS(ROW(EI35),COLUMN(EI35)-11))),"n/a",IF(ISNUMBER(INDIRECT(ADDRESS(ROW(EI35),COLUMN(EI35)-11))),Calculations_forecast!$C$6*AVERAGE(DX35:EI35),"n/a"))</f>
        <v>-148.883333333335</v>
      </c>
      <c r="EJ41">
        <f ca="1">IF(ISERROR(INDIRECT(ADDRESS(ROW(EJ35),COLUMN(EJ35)-11))),"n/a",IF(ISNUMBER(INDIRECT(ADDRESS(ROW(EJ35),COLUMN(EJ35)-11))),Calculations_forecast!$C$6*AVERAGE(DY35:EJ35),"n/a"))</f>
        <v>-149.24333333340516</v>
      </c>
      <c r="EK41">
        <f ca="1">IF(ISERROR(INDIRECT(ADDRESS(ROW(EK35),COLUMN(EK35)-11))),"n/a",IF(ISNUMBER(INDIRECT(ADDRESS(ROW(EK35),COLUMN(EK35)-11))),Calculations_forecast!$C$6*AVERAGE(DZ35:EK35),"n/a"))</f>
        <v>-149.51999999997506</v>
      </c>
      <c r="EL41">
        <f ca="1">IF(ISERROR(INDIRECT(ADDRESS(ROW(EL35),COLUMN(EL35)-11))),"n/a",IF(ISNUMBER(INDIRECT(ADDRESS(ROW(EL35),COLUMN(EL35)-11))),Calculations_forecast!$C$6*AVERAGE(EA35:EL35),"n/a"))</f>
        <v>-149.66666666649428</v>
      </c>
      <c r="EM41">
        <f ca="1">IF(ISERROR(INDIRECT(ADDRESS(ROW(EM35),COLUMN(EM35)-11))),"n/a",IF(ISNUMBER(INDIRECT(ADDRESS(ROW(EM35),COLUMN(EM35)-11))),Calculations_forecast!$C$6*AVERAGE(EB35:EM35),"n/a"))</f>
        <v>-149.89333333346556</v>
      </c>
      <c r="EN41">
        <f ca="1">IF(ISERROR(INDIRECT(ADDRESS(ROW(EN35),COLUMN(EN35)-11))),"n/a",IF(ISNUMBER(INDIRECT(ADDRESS(ROW(EN35),COLUMN(EN35)-11))),Calculations_forecast!$C$6*AVERAGE(EC35:EN35),"n/a"))</f>
        <v>-150.05000000035244</v>
      </c>
      <c r="EO41">
        <f ca="1">IF(ISERROR(INDIRECT(ADDRESS(ROW(EO35),COLUMN(EO35)-11))),"n/a",IF(ISNUMBER(INDIRECT(ADDRESS(ROW(EO35),COLUMN(EO35)-11))),Calculations_forecast!$C$6*AVERAGE(ED35:EO35),"n/a"))</f>
        <v>-150.13999999958796</v>
      </c>
      <c r="EP41">
        <f ca="1">IF(ISERROR(INDIRECT(ADDRESS(ROW(EP35),COLUMN(EP35)-11))),"n/a",IF(ISNUMBER(INDIRECT(ADDRESS(ROW(EP35),COLUMN(EP35)-11))),Calculations_forecast!$C$6*AVERAGE(EE35:EP35),"n/a"))</f>
        <v>-150.0733333325712</v>
      </c>
      <c r="EQ41">
        <f ca="1">IF(ISERROR(INDIRECT(ADDRESS(ROW(EQ35),COLUMN(EQ35)-11))),"n/a",IF(ISNUMBER(INDIRECT(ADDRESS(ROW(EQ35),COLUMN(EQ35)-11))),Calculations_forecast!$C$6*AVERAGE(EF35:EQ35),"n/a"))</f>
        <v>-149.98000000135062</v>
      </c>
      <c r="ER41">
        <f ca="1">IF(ISERROR(INDIRECT(ADDRESS(ROW(ER35),COLUMN(ER35)-11))),"n/a",IF(ISNUMBER(INDIRECT(ADDRESS(ROW(ER35),COLUMN(ER35)-11))),Calculations_forecast!$C$6*AVERAGE(EG35:ER35),"n/a"))</f>
        <v>-149.77666666789995</v>
      </c>
      <c r="ES41">
        <f ca="1">IF(ISERROR(INDIRECT(ADDRESS(ROW(ES35),COLUMN(ES35)-11))),"n/a",IF(ISNUMBER(INDIRECT(ADDRESS(ROW(ES35),COLUMN(ES35)-11))),Calculations_forecast!$C$6*AVERAGE(EH35:ES35),"n/a"))</f>
        <v>-149.46666666319672</v>
      </c>
      <c r="ET41">
        <f ca="1">IF(ISERROR(INDIRECT(ADDRESS(ROW(ET35),COLUMN(ET35)-11))),"n/a",IF(ISNUMBER(INDIRECT(ADDRESS(ROW(ET35),COLUMN(ET35)-11))),Calculations_forecast!$C$6*AVERAGE(EI35:ET35),"n/a"))</f>
        <v>-149.13666666450396</v>
      </c>
      <c r="EU41">
        <f ca="1">IF(ISERROR(INDIRECT(ADDRESS(ROW(EU35),COLUMN(EU35)-11))),"n/a",IF(ISNUMBER(INDIRECT(ADDRESS(ROW(EU35),COLUMN(EU35)-11))),Calculations_forecast!$C$6*AVERAGE(EJ35:EU35),"n/a"))</f>
        <v>-148.43000000980189</v>
      </c>
      <c r="EV41">
        <f ca="1">IF(ISERROR(INDIRECT(ADDRESS(ROW(EV35),COLUMN(EV35)-11))),"n/a",IF(ISNUMBER(INDIRECT(ADDRESS(ROW(EV35),COLUMN(EV35)-11))),Calculations_forecast!$C$6*AVERAGE(EK35:EV35),"n/a"))</f>
        <v>-147.79666666743069</v>
      </c>
      <c r="EW41">
        <f ca="1">IF(ISERROR(INDIRECT(ADDRESS(ROW(EW35),COLUMN(EW35)-11))),"n/a",IF(ISNUMBER(INDIRECT(ADDRESS(ROW(EW35),COLUMN(EW35)-11))),Calculations_forecast!$C$6*AVERAGE(EL35:EW35),"n/a"))</f>
        <v>-147.24999997771727</v>
      </c>
      <c r="EX41">
        <f ca="1">IF(ISERROR(INDIRECT(ADDRESS(ROW(EX35),COLUMN(EX35)-11))),"n/a",IF(ISNUMBER(INDIRECT(ADDRESS(ROW(EX35),COLUMN(EX35)-11))),Calculations_forecast!$C$6*AVERAGE(EM35:EX35),"n/a"))</f>
        <v>-146.9333333363993</v>
      </c>
      <c r="EY41">
        <f ca="1">IF(ISERROR(INDIRECT(ADDRESS(ROW(EY35),COLUMN(EY35)-11))),"n/a",IF(ISNUMBER(INDIRECT(ADDRESS(ROW(EY35),COLUMN(EY35)-11))),Calculations_forecast!$C$6*AVERAGE(EN35:EY35),"n/a"))</f>
        <v>-146.37666672432698</v>
      </c>
      <c r="EZ41">
        <f ca="1">IF(ISERROR(INDIRECT(ADDRESS(ROW(EZ35),COLUMN(EZ35)-11))),"n/a",IF(ISNUMBER(INDIRECT(ADDRESS(ROW(EZ35),COLUMN(EZ35)-11))),Calculations_forecast!$C$6*AVERAGE(EO35:EZ35),"n/a"))</f>
        <v>-145.83999996461245</v>
      </c>
      <c r="FA41">
        <f ca="1">IF(ISERROR(INDIRECT(ADDRESS(ROW(FA35),COLUMN(FA35)-11))),"n/a",IF(ISNUMBER(INDIRECT(ADDRESS(ROW(FA35),COLUMN(FA35)-11))),Calculations_forecast!$C$6*AVERAGE(EP35:FA35),"n/a"))</f>
        <v>-145.87333321886365</v>
      </c>
      <c r="FB41">
        <f ca="1">IF(ISERROR(INDIRECT(ADDRESS(ROW(FB35),COLUMN(FB35)-11))),"n/a",IF(ISNUMBER(INDIRECT(ADDRESS(ROW(FB35),COLUMN(FB35)-11))),Calculations_forecast!$C$6*AVERAGE(EQ35:FB35),"n/a"))</f>
        <v>-145.56666677112747</v>
      </c>
      <c r="FC41">
        <f ca="1">IF(ISERROR(INDIRECT(ADDRESS(ROW(FC35),COLUMN(FC35)-11))),"n/a",IF(ISNUMBER(INDIRECT(ADDRESS(ROW(FC35),COLUMN(FC35)-11))),Calculations_forecast!$C$6*AVERAGE(ER35:FC35),"n/a"))</f>
        <v>-145.73333360937104</v>
      </c>
      <c r="FD41">
        <f ca="1">IF(ISERROR(INDIRECT(ADDRESS(ROW(FD35),COLUMN(FD35)-11))),"n/a",IF(ISNUMBER(INDIRECT(ADDRESS(ROW(FD35),COLUMN(FD35)-11))),Calculations_forecast!$C$6*AVERAGE(ES35:FD35),"n/a"))</f>
        <v>-145.50999959242097</v>
      </c>
      <c r="FE41">
        <f ca="1">IF(ISERROR(INDIRECT(ADDRESS(ROW(FE35),COLUMN(FE35)-11))),"n/a",IF(ISNUMBER(INDIRECT(ADDRESS(ROW(FE35),COLUMN(FE35)-11))),Calculations_forecast!$C$6*AVERAGE(ET35:FE35),"n/a"))</f>
        <v>-144.61666623586856</v>
      </c>
      <c r="FF41">
        <f ca="1">IF(ISERROR(INDIRECT(ADDRESS(ROW(FF35),COLUMN(FF35)-11))),"n/a",IF(ISNUMBER(INDIRECT(ADDRESS(ROW(FF35),COLUMN(FF35)-11))),Calculations_forecast!$C$6*AVERAGE(EU35:FF35),"n/a"))</f>
        <v>-143.11333431351594</v>
      </c>
      <c r="FG41">
        <f ca="1">IF(ISERROR(INDIRECT(ADDRESS(ROW(FG35),COLUMN(FG35)-11))),"n/a",IF(ISNUMBER(INDIRECT(ADDRESS(ROW(FG35),COLUMN(FG35)-11))),Calculations_forecast!$C$6*AVERAGE(EV35:FG35),"n/a"))</f>
        <v>-141.99000096234542</v>
      </c>
      <c r="FH41">
        <f ca="1">IF(ISERROR(INDIRECT(ADDRESS(ROW(FH35),COLUMN(FH35)-11))),"n/a",IF(ISNUMBER(INDIRECT(ADDRESS(ROW(FH35),COLUMN(FH35)-11))),Calculations_forecast!$C$6*AVERAGE(EW35:FH35),"n/a"))</f>
        <v>-140.85666352462064</v>
      </c>
      <c r="FI41">
        <f ca="1">IF(ISERROR(INDIRECT(ADDRESS(ROW(FI35),COLUMN(FI35)-11))),"n/a",IF(ISNUMBER(INDIRECT(ADDRESS(ROW(FI35),COLUMN(FI35)-11))),Calculations_forecast!$C$6*AVERAGE(EX35:FI35),"n/a"))</f>
        <v>-139.14999947632549</v>
      </c>
      <c r="FJ41">
        <f ca="1">IF(ISERROR(INDIRECT(ADDRESS(ROW(FJ35),COLUMN(FJ35)-11))),"n/a",IF(ISNUMBER(INDIRECT(ADDRESS(ROW(FJ35),COLUMN(FJ35)-11))),Calculations_forecast!$C$6*AVERAGE(EY35:FJ35),"n/a"))</f>
        <v>-137.15667329077212</v>
      </c>
      <c r="FK41">
        <f ca="1">IF(ISERROR(INDIRECT(ADDRESS(ROW(FK35),COLUMN(FK35)-11))),"n/a",IF(ISNUMBER(INDIRECT(ADDRESS(ROW(FK35),COLUMN(FK35)-11))),Calculations_forecast!$C$6*AVERAGE(EZ35:FK35),"n/a"))</f>
        <v>-135.33000089099679</v>
      </c>
      <c r="FL41">
        <f ca="1">IF(ISERROR(INDIRECT(ADDRESS(ROW(FL35),COLUMN(FL35)-11))),"n/a",IF(ISNUMBER(INDIRECT(ADDRESS(ROW(FL35),COLUMN(FL35)-11))),Calculations_forecast!$C$6*AVERAGE(FA35:FL35),"n/a"))</f>
        <v>-133.9133137737216</v>
      </c>
      <c r="FM41">
        <f ca="1">IF(ISERROR(INDIRECT(ADDRESS(ROW(FM35),COLUMN(FM35)-11))),"n/a",IF(ISNUMBER(INDIRECT(ADDRESS(ROW(FM35),COLUMN(FM35)-11))),Calculations_forecast!$C$6*AVERAGE(FB35:FM35),"n/a"))</f>
        <v>-132.31667661647802</v>
      </c>
      <c r="FN41">
        <f ca="1">IF(ISERROR(INDIRECT(ADDRESS(ROW(FN35),COLUMN(FN35)-11))),"n/a",IF(ISNUMBER(INDIRECT(ADDRESS(ROW(FN35),COLUMN(FN35)-11))),Calculations_forecast!$C$6*AVERAGE(FC35:FN35),"n/a"))</f>
        <v>-131.32670188189206</v>
      </c>
      <c r="FO41">
        <f ca="1">IF(ISERROR(INDIRECT(ADDRESS(ROW(FO35),COLUMN(FO35)-11))),"n/a",IF(ISNUMBER(INDIRECT(ADDRESS(ROW(FO35),COLUMN(FO35)-11))),Calculations_forecast!$C$6*AVERAGE(FD35:FO35),"n/a"))</f>
        <v>-128.72664462522877</v>
      </c>
      <c r="FP41">
        <f ca="1">IF(ISERROR(INDIRECT(ADDRESS(ROW(FP35),COLUMN(FP35)-11))),"n/a",IF(ISNUMBER(INDIRECT(ADDRESS(ROW(FP35),COLUMN(FP35)-11))),Calculations_forecast!$C$6*AVERAGE(FE35:FP35),"n/a"))</f>
        <v>-126.90323197128754</v>
      </c>
      <c r="FQ41">
        <f ca="1">IF(ISERROR(INDIRECT(ADDRESS(ROW(FQ35),COLUMN(FQ35)-11))),"n/a",IF(ISNUMBER(INDIRECT(ADDRESS(ROW(FQ35),COLUMN(FQ35)-11))),Calculations_forecast!$C$6*AVERAGE(FF35:FQ35),"n/a"))</f>
        <v>-125.98679465417038</v>
      </c>
      <c r="FR41">
        <f ca="1">IF(ISERROR(INDIRECT(ADDRESS(ROW(FR35),COLUMN(FR35)-11))),"n/a",IF(ISNUMBER(INDIRECT(ADDRESS(ROW(FR35),COLUMN(FR35)-11))),Calculations_forecast!$C$6*AVERAGE(FG35:FR35),"n/a"))</f>
        <v>-125.86346961021496</v>
      </c>
      <c r="FS41">
        <f ca="1">IF(ISERROR(INDIRECT(ADDRESS(ROW(FS35),COLUMN(FS35)-11))),"n/a",IF(ISNUMBER(INDIRECT(ADDRESS(ROW(FS35),COLUMN(FS35)-11))),Calculations_forecast!$C$6*AVERAGE(FH35:FS35),"n/a"))</f>
        <v>-126.0130822652422</v>
      </c>
      <c r="FT41">
        <f ca="1">IF(ISERROR(INDIRECT(ADDRESS(ROW(FT35),COLUMN(FT35)-11))),"n/a",IF(ISNUMBER(INDIRECT(ADDRESS(ROW(FT35),COLUMN(FT35)-11))),Calculations_forecast!$C$6*AVERAGE(FI35:FT35),"n/a"))</f>
        <v>-125.80958135552265</v>
      </c>
      <c r="FU41">
        <f ca="1">IF(ISERROR(INDIRECT(ADDRESS(ROW(FU35),COLUMN(FU35)-11))),"n/a",IF(ISNUMBER(INDIRECT(ADDRESS(ROW(FU35),COLUMN(FU35)-11))),Calculations_forecast!$C$6*AVERAGE(FJ35:FU35),"n/a"))</f>
        <v>-125.85771205236827</v>
      </c>
      <c r="FV41">
        <f ca="1">IF(ISERROR(INDIRECT(ADDRESS(ROW(FV35),COLUMN(FV35)-11))),"n/a",IF(ISNUMBER(INDIRECT(ADDRESS(ROW(FV35),COLUMN(FV35)-11))),Calculations_forecast!$C$6*AVERAGE(FK35:FV35),"n/a"))</f>
        <v>-125.81350276772662</v>
      </c>
      <c r="FW41">
        <f ca="1">IF(ISERROR(INDIRECT(ADDRESS(ROW(FW35),COLUMN(FW35)-11))),"n/a",IF(ISNUMBER(INDIRECT(ADDRESS(ROW(FW35),COLUMN(FW35)-11))),Calculations_forecast!$C$6*AVERAGE(FL35:FW35),"n/a"))</f>
        <v>-125.41819955201791</v>
      </c>
      <c r="FX41">
        <f ca="1">IF(ISERROR(INDIRECT(ADDRESS(ROW(FX35),COLUMN(FX35)-11))),"n/a",IF(ISNUMBER(INDIRECT(ADDRESS(ROW(FX35),COLUMN(FX35)-11))),Calculations_forecast!$C$6*AVERAGE(FM35:FX35),"n/a"))</f>
        <v>-124.6622443833111</v>
      </c>
      <c r="FY41">
        <f ca="1">IF(ISERROR(INDIRECT(ADDRESS(ROW(FY35),COLUMN(FY35)-11))),"n/a",IF(ISNUMBER(INDIRECT(ADDRESS(ROW(FY35),COLUMN(FY35)-11))),Calculations_forecast!$C$6*AVERAGE(FN35:FY35),"n/a"))</f>
        <v>-123.86690150641751</v>
      </c>
      <c r="FZ41">
        <f ca="1">IF(ISERROR(INDIRECT(ADDRESS(ROW(FZ35),COLUMN(FZ35)-11))),"n/a",IF(ISNUMBER(INDIRECT(ADDRESS(ROW(FZ35),COLUMN(FZ35)-11))),Calculations_forecast!$C$6*AVERAGE(FO35:FZ35),"n/a"))</f>
        <v>-122.94333229582658</v>
      </c>
      <c r="GA41">
        <f ca="1">IF(ISERROR(INDIRECT(ADDRESS(ROW(GA35),COLUMN(GA35)-11))),"n/a",IF(ISNUMBER(INDIRECT(ADDRESS(ROW(GA35),COLUMN(GA35)-11))),Calculations_forecast!$C$6*AVERAGE(FP35:GA35),"n/a"))</f>
        <v>-123.37698668918308</v>
      </c>
      <c r="GB41">
        <f ca="1">IF(ISERROR(INDIRECT(ADDRESS(ROW(GB35),COLUMN(GB35)-11))),"n/a",IF(ISNUMBER(INDIRECT(ADDRESS(ROW(GB35),COLUMN(GB35)-11))),Calculations_forecast!$C$6*AVERAGE(FQ35:GB35),"n/a"))</f>
        <v>-123.34842370848395</v>
      </c>
      <c r="GC41">
        <f ca="1">IF(ISERROR(INDIRECT(ADDRESS(ROW(GC35),COLUMN(GC35)-11))),"n/a",IF(ISNUMBER(INDIRECT(ADDRESS(ROW(GC35),COLUMN(GC35)-11))),Calculations_forecast!$C$6*AVERAGE(FR35:GC35),"n/a"))</f>
        <v>-123.07886333217651</v>
      </c>
      <c r="GD41">
        <f ca="1">IF(ISERROR(INDIRECT(ADDRESS(ROW(GD35),COLUMN(GD35)-11))),"n/a",IF(ISNUMBER(INDIRECT(ADDRESS(ROW(GD35),COLUMN(GD35)-11))),Calculations_forecast!$C$6*AVERAGE(FS35:GD35),"n/a"))</f>
        <v>-119.96238878679617</v>
      </c>
      <c r="GE41">
        <f ca="1">IF(ISERROR(INDIRECT(ADDRESS(ROW(GE35),COLUMN(GE35)-11))),"n/a",IF(ISNUMBER(INDIRECT(ADDRESS(ROW(GE35),COLUMN(GE35)-11))),Calculations_forecast!$C$6*AVERAGE(FT35:GE35),"n/a"))</f>
        <v>-118.8582709292757</v>
      </c>
      <c r="GF41">
        <f ca="1">IF(ISERROR(INDIRECT(ADDRESS(ROW(GF35),COLUMN(GF35)-11))),"n/a",IF(ISNUMBER(INDIRECT(ADDRESS(ROW(GF35),COLUMN(GF35)-11))),Calculations_forecast!$C$6*AVERAGE(FU35:GF35),"n/a"))</f>
        <v>-118.11750511902073</v>
      </c>
      <c r="GG41">
        <f ca="1">IF(ISERROR(INDIRECT(ADDRESS(ROW(GG35),COLUMN(GG35)-11))),"n/a",IF(ISNUMBER(INDIRECT(ADDRESS(ROW(GG35),COLUMN(GG35)-11))),Calculations_forecast!$C$6*AVERAGE(FV35:GG35),"n/a"))</f>
        <v>-118.04062182694673</v>
      </c>
      <c r="GH41">
        <f ca="1">IF(ISERROR(INDIRECT(ADDRESS(ROW(GH35),COLUMN(GH35)-11))),"n/a",IF(ISNUMBER(INDIRECT(ADDRESS(ROW(GH35),COLUMN(GH35)-11))),Calculations_forecast!$C$6*AVERAGE(FW35:GH35),"n/a"))</f>
        <v>-118.0531572719415</v>
      </c>
      <c r="GI41">
        <f ca="1">IF(ISERROR(INDIRECT(ADDRESS(ROW(GI35),COLUMN(GI35)-11))),"n/a",IF(ISNUMBER(INDIRECT(ADDRESS(ROW(GI35),COLUMN(GI35)-11))),Calculations_forecast!$C$6*AVERAGE(FX35:GI35),"n/a"))</f>
        <v>-121.82513283252716</v>
      </c>
      <c r="GJ41">
        <f ca="1">IF(ISERROR(INDIRECT(ADDRESS(ROW(GJ35),COLUMN(GJ35)-11))),"n/a",IF(ISNUMBER(INDIRECT(ADDRESS(ROW(GJ35),COLUMN(GJ35)-11))),Calculations_forecast!$C$6*AVERAGE(FY35:GJ35),"n/a"))</f>
        <v>-125.59777521133422</v>
      </c>
      <c r="GK41">
        <f ca="1">IF(ISERROR(INDIRECT(ADDRESS(ROW(GK35),COLUMN(GK35)-11))),"n/a",IF(ISNUMBER(INDIRECT(ADDRESS(ROW(GK35),COLUMN(GK35)-11))),Calculations_forecast!$C$6*AVERAGE(FZ35:GK35),"n/a"))</f>
        <v>-129.05308865865072</v>
      </c>
      <c r="GL41">
        <f ca="1">IF(ISERROR(INDIRECT(ADDRESS(ROW(GL35),COLUMN(GL35)-11))),"n/a",IF(ISNUMBER(INDIRECT(ADDRESS(ROW(GL35),COLUMN(GL35)-11))),Calculations_forecast!$C$6*AVERAGE(GA35:GL35),"n/a"))</f>
        <v>-128.71996571858725</v>
      </c>
      <c r="GM41">
        <f ca="1">IF(ISERROR(INDIRECT(ADDRESS(ROW(GM35),COLUMN(GM35)-11))),"n/a",IF(ISNUMBER(INDIRECT(ADDRESS(ROW(GM35),COLUMN(GM35)-11))),Calculations_forecast!$C$6*AVERAGE(GB35:GM35),"n/a"))</f>
        <v>-128.21636840820312</v>
      </c>
      <c r="GN41">
        <f ca="1">IF(ISERROR(INDIRECT(ADDRESS(ROW(GN35),COLUMN(GN35)-11))),"n/a",IF(ISNUMBER(INDIRECT(ADDRESS(ROW(GN35),COLUMN(GN35)-11))),Calculations_forecast!$C$6*AVERAGE(GC35:GN35),"n/a"))</f>
        <v>-127.86501139322917</v>
      </c>
      <c r="GO41">
        <f ca="1">IF(ISERROR(INDIRECT(ADDRESS(ROW(GO35),COLUMN(GO35)-11))),"n/a",IF(ISNUMBER(INDIRECT(ADDRESS(ROW(GO35),COLUMN(GO35)-11))),Calculations_forecast!$C$6*AVERAGE(GD35:GO35),"n/a"))</f>
        <v>-127.57767578125002</v>
      </c>
      <c r="GP41">
        <f ca="1">IF(ISERROR(INDIRECT(ADDRESS(ROW(GP35),COLUMN(GP35)-11))),"n/a",IF(ISNUMBER(INDIRECT(ADDRESS(ROW(GP35),COLUMN(GP35)-11))),Calculations_forecast!$C$6*AVERAGE(GE35:GP35),"n/a"))</f>
        <v>-129.89747395833334</v>
      </c>
      <c r="GQ41">
        <f ca="1">IF(ISERROR(INDIRECT(ADDRESS(ROW(GQ35),COLUMN(GQ35)-11))),"n/a",IF(ISNUMBER(INDIRECT(ADDRESS(ROW(GQ35),COLUMN(GQ35)-11))),Calculations_forecast!$C$6*AVERAGE(GF35:GQ35),"n/a"))</f>
        <v>-129.83197916666666</v>
      </c>
      <c r="GR41">
        <f ca="1">IF(ISERROR(INDIRECT(ADDRESS(ROW(GR35),COLUMN(GR35)-11))),"n/a",IF(ISNUMBER(INDIRECT(ADDRESS(ROW(GR35),COLUMN(GR35)-11))),Calculations_forecast!$C$6*AVERAGE(GG35:GR35),"n/a"))</f>
        <v>-129.69291666666666</v>
      </c>
      <c r="GS41">
        <f ca="1">IF(ISERROR(INDIRECT(ADDRESS(ROW(GS35),COLUMN(GS35)-11))),"n/a",IF(ISNUMBER(INDIRECT(ADDRESS(ROW(GS35),COLUMN(GS35)-11))),Calculations_forecast!$C$6*AVERAGE(GH35:GS35),"n/a"))</f>
        <v>-129.155</v>
      </c>
      <c r="GT41">
        <f ca="1">IF(ISERROR(INDIRECT(ADDRESS(ROW(GT35),COLUMN(GT35)-11))),"n/a",IF(ISNUMBER(INDIRECT(ADDRESS(ROW(GT35),COLUMN(GT35)-11))),Calculations_forecast!$C$6*AVERAGE(GI35:GT35),"n/a"))</f>
        <v>-129.5</v>
      </c>
      <c r="GU41">
        <f ca="1">IF(ISERROR(INDIRECT(ADDRESS(ROW(GU35),COLUMN(GU35)-11))),"n/a",IF(ISNUMBER(INDIRECT(ADDRESS(ROW(GU35),COLUMN(GU35)-11))),Calculations_forecast!$C$6*AVERAGE(GJ35:GU35),"n/a"))</f>
        <v>-126.46666666666668</v>
      </c>
      <c r="GV41">
        <f ca="1">IF(ISERROR(INDIRECT(ADDRESS(ROW(GV35),COLUMN(GV35)-11))),"n/a",IF(ISNUMBER(INDIRECT(ADDRESS(ROW(GV35),COLUMN(GV35)-11))),Calculations_forecast!$C$6*AVERAGE(GK35:GV35),"n/a"))</f>
        <v>-123.43333333333334</v>
      </c>
      <c r="GW41" s="81">
        <f ca="1">IF(ISERROR(INDIRECT(ADDRESS(ROW(GW35),COLUMN(GW35)-11))),"n/a",IF(ISNUMBER(INDIRECT(ADDRESS(ROW(GW35),COLUMN(GW35)-11))),Calculations_forecast!$C$6*AVERAGE(GL35:GW35),"n/a"))</f>
        <v>-120.4</v>
      </c>
      <c r="GX41" s="81">
        <f ca="1">IF(ISERROR(INDIRECT(ADDRESS(ROW(GX35),COLUMN(GX35)-11))),"n/a",IF(ISNUMBER(INDIRECT(ADDRESS(ROW(GX35),COLUMN(GX35)-11))),Calculations_forecast!$C$6*AVERAGE(GM35:GX35),"n/a"))</f>
        <v>-122</v>
      </c>
      <c r="GY41" s="81">
        <f ca="1">IF(ISERROR(INDIRECT(ADDRESS(ROW(GY35),COLUMN(GY35)-11))),"n/a",IF(ISNUMBER(INDIRECT(ADDRESS(ROW(GY35),COLUMN(GY35)-11))),Calculations_forecast!$C$6*AVERAGE(GN35:GY35),"n/a"))</f>
        <v>-123.60000000000001</v>
      </c>
      <c r="GZ41" s="81">
        <f ca="1">IF(ISERROR(INDIRECT(ADDRESS(ROW(GZ35),COLUMN(GZ35)-11))),"n/a",IF(ISNUMBER(INDIRECT(ADDRESS(ROW(GZ35),COLUMN(GZ35)-11))),Calculations_forecast!$C$6*AVERAGE(GO35:GZ35),"n/a"))</f>
        <v>-125.2</v>
      </c>
      <c r="HA41" s="81">
        <f ca="1">IF(ISERROR(INDIRECT(ADDRESS(ROW(HA35),COLUMN(HA35)-11))),"n/a",IF(ISNUMBER(INDIRECT(ADDRESS(ROW(HA35),COLUMN(HA35)-11))),Calculations_forecast!$C$6*AVERAGE(GP35:HA35),"n/a"))</f>
        <v>-126.80000000000001</v>
      </c>
      <c r="HB41" s="81">
        <f ca="1">IF(ISERROR(INDIRECT(ADDRESS(ROW(HB35),COLUMN(HB35)-11))),"n/a",IF(ISNUMBER(INDIRECT(ADDRESS(ROW(HB35),COLUMN(HB35)-11))),Calculations_forecast!$C$6*AVERAGE(GQ35:HB35),"n/a"))</f>
        <v>-129.43333333333334</v>
      </c>
      <c r="HC41" s="81">
        <f ca="1">IF(ISERROR(INDIRECT(ADDRESS(ROW(HC35),COLUMN(HC35)-11))),"n/a",IF(ISNUMBER(INDIRECT(ADDRESS(ROW(HC35),COLUMN(HC35)-11))),Calculations_forecast!$C$6*AVERAGE(GR35:HC35),"n/a"))</f>
        <v>-132.06666666666669</v>
      </c>
      <c r="HD41" s="81">
        <f ca="1">IF(ISERROR(INDIRECT(ADDRESS(ROW(HD35),COLUMN(HD35)-11))),"n/a",IF(ISNUMBER(INDIRECT(ADDRESS(ROW(HD35),COLUMN(HD35)-11))),Calculations_forecast!$C$6*AVERAGE(GS35:HD35),"n/a"))</f>
        <v>-134.70000000000002</v>
      </c>
      <c r="HE41" s="81">
        <f ca="1">IF(ISERROR(INDIRECT(ADDRESS(ROW(HE35),COLUMN(HE35)-11))),"n/a",IF(ISNUMBER(INDIRECT(ADDRESS(ROW(HE35),COLUMN(HE35)-11))),Calculations_forecast!$C$6*AVERAGE(GT35:HE35),"n/a"))</f>
        <v>-137.33333333333334</v>
      </c>
      <c r="HF41" s="81">
        <f ca="1">IF(ISERROR(INDIRECT(ADDRESS(ROW(HF35),COLUMN(HF35)-11))),"n/a",IF(ISNUMBER(INDIRECT(ADDRESS(ROW(HF35),COLUMN(HF35)-11))),Calculations_forecast!$C$6*AVERAGE(GU35:HF35),"n/a"))</f>
        <v>-140.4</v>
      </c>
      <c r="HG41" s="81">
        <f ca="1">IF(ISERROR(INDIRECT(ADDRESS(ROW(HG35),COLUMN(HG35)-11))),"n/a",IF(ISNUMBER(INDIRECT(ADDRESS(ROW(HG35),COLUMN(HG35)-11))),Calculations_forecast!$C$6*AVERAGE(GV35:HG35),"n/a"))</f>
        <v>-143.46666666666667</v>
      </c>
      <c r="HH41" s="81">
        <f ca="1">IF(ISERROR(INDIRECT(ADDRESS(ROW(HH35),COLUMN(HH35)-11))),"n/a",IF(ISNUMBER(INDIRECT(ADDRESS(ROW(HH35),COLUMN(HH35)-11))),Calculations_forecast!$C$6*AVERAGE(GW35:HH35),"n/a"))</f>
        <v>-146.53333333333333</v>
      </c>
      <c r="HI41" s="81">
        <f ca="1">IF(ISERROR(INDIRECT(ADDRESS(ROW(HI35),COLUMN(HI35)-11))),"n/a",IF(ISNUMBER(INDIRECT(ADDRESS(ROW(HI35),COLUMN(HI35)-11))),Calculations_forecast!$C$6*AVERAGE(GX35:HI35),"n/a"))</f>
        <v>-149.6</v>
      </c>
      <c r="HJ41" s="81">
        <f ca="1">IF(ISERROR(INDIRECT(ADDRESS(ROW(HJ35),COLUMN(HJ35)-11))),"n/a",IF(ISNUMBER(INDIRECT(ADDRESS(ROW(HJ35),COLUMN(HJ35)-11))),Calculations_forecast!$C$6*AVERAGE(GY35:HJ35),"n/a"))</f>
        <v>-152.43333333333334</v>
      </c>
      <c r="HK41" s="81">
        <f ca="1">IF(ISERROR(INDIRECT(ADDRESS(ROW(HK35),COLUMN(HK35)-11))),"n/a",IF(ISNUMBER(INDIRECT(ADDRESS(ROW(HK35),COLUMN(HK35)-11))),Calculations_forecast!$C$6*AVERAGE(GZ35:HK35),"n/a"))</f>
        <v>-155.26666666666668</v>
      </c>
      <c r="HL41" s="81">
        <f ca="1">IF(ISERROR(INDIRECT(ADDRESS(ROW(HL35),COLUMN(HL35)-11))),"n/a",IF(ISNUMBER(INDIRECT(ADDRESS(ROW(HL35),COLUMN(HL35)-11))),Calculations_forecast!$C$6*AVERAGE(HA35:HL35),"n/a"))</f>
        <v>-158.10000000000002</v>
      </c>
      <c r="HM41" s="81">
        <f ca="1">IF(ISERROR(INDIRECT(ADDRESS(ROW(HM35),COLUMN(HM35)-11))),"n/a",IF(ISNUMBER(INDIRECT(ADDRESS(ROW(HM35),COLUMN(HM35)-11))),Calculations_forecast!$C$6*AVERAGE(HB35:HM35),"n/a"))</f>
        <v>-160.93333333333334</v>
      </c>
      <c r="HN41" s="81">
        <f ca="1">IF(ISERROR(INDIRECT(ADDRESS(ROW(HN35),COLUMN(HN35)-11))),"n/a",IF(ISNUMBER(INDIRECT(ADDRESS(ROW(HN35),COLUMN(HN35)-11))),Calculations_forecast!$C$6*AVERAGE(HC35:HN35),"n/a"))</f>
        <v>-163.30000000000001</v>
      </c>
      <c r="HO41" s="81">
        <f ca="1">IF(ISERROR(INDIRECT(ADDRESS(ROW(HO35),COLUMN(HO35)-11))),"n/a",IF(ISNUMBER(INDIRECT(ADDRESS(ROW(HO35),COLUMN(HO35)-11))),Calculations_forecast!$C$6*AVERAGE(HD35:HO35),"n/a"))</f>
        <v>-165.66666666666669</v>
      </c>
      <c r="HP41" s="81">
        <f ca="1">IF(ISERROR(INDIRECT(ADDRESS(ROW(HP35),COLUMN(HP35)-11))),"n/a",IF(ISNUMBER(INDIRECT(ADDRESS(ROW(HP35),COLUMN(HP35)-11))),Calculations_forecast!$C$6*AVERAGE(HE35:HP35),"n/a"))</f>
        <v>-168.03333333333333</v>
      </c>
      <c r="HQ41" s="81">
        <f ca="1">IF(ISERROR(INDIRECT(ADDRESS(ROW(HQ35),COLUMN(HQ35)-11))),"n/a",IF(ISNUMBER(INDIRECT(ADDRESS(ROW(HQ35),COLUMN(HQ35)-11))),Calculations_forecast!$C$6*AVERAGE(HF35:HQ35),"n/a"))</f>
        <v>-170.4</v>
      </c>
      <c r="HR41" s="81">
        <f ca="1">IF(ISERROR(INDIRECT(ADDRESS(ROW(HR35),COLUMN(HR35)-11))),"n/a",IF(ISNUMBER(INDIRECT(ADDRESS(ROW(HR35),COLUMN(HR35)-11))),Calculations_forecast!$C$6*AVERAGE(HG35:HR35),"n/a"))</f>
        <v>-172.73333333333335</v>
      </c>
      <c r="HS41" s="81">
        <f ca="1">IF(ISERROR(INDIRECT(ADDRESS(ROW(HS35),COLUMN(HS35)-11))),"n/a",IF(ISNUMBER(INDIRECT(ADDRESS(ROW(HS35),COLUMN(HS35)-11))),Calculations_forecast!$C$6*AVERAGE(HH35:HS35),"n/a"))</f>
        <v>-175.06666666666669</v>
      </c>
      <c r="HT41" s="81">
        <f ca="1">IF(ISERROR(INDIRECT(ADDRESS(ROW(HT35),COLUMN(HT35)-11))),"n/a",IF(ISNUMBER(INDIRECT(ADDRESS(ROW(HT35),COLUMN(HT35)-11))),Calculations_forecast!$C$6*AVERAGE(HI35:HT35),"n/a"))</f>
        <v>-177.4</v>
      </c>
      <c r="HU41" s="81">
        <f ca="1">IF(ISERROR(INDIRECT(ADDRESS(ROW(HU35),COLUMN(HU35)-11))),"n/a",IF(ISNUMBER(INDIRECT(ADDRESS(ROW(HU35),COLUMN(HU35)-11))),Calculations_forecast!$C$6*AVERAGE(HJ35:HU35),"n/a"))</f>
        <v>-179.73333333333335</v>
      </c>
      <c r="HV41" s="81">
        <f ca="1">IF(ISERROR(INDIRECT(ADDRESS(ROW(HV35),COLUMN(HV35)-11))),"n/a",IF(ISNUMBER(INDIRECT(ADDRESS(ROW(HV35),COLUMN(HV35)-11))),Calculations_forecast!$C$6*AVERAGE(HK35:HV35),"n/a"))</f>
        <v>-182.5</v>
      </c>
      <c r="HW41" s="81">
        <f ca="1">IF(ISERROR(INDIRECT(ADDRESS(ROW(HW35),COLUMN(HW35)-11))),"n/a",IF(ISNUMBER(INDIRECT(ADDRESS(ROW(HW35),COLUMN(HW35)-11))),Calculations_forecast!$C$6*AVERAGE(HL35:HW35),"n/a"))</f>
        <v>-185.26666666666668</v>
      </c>
      <c r="HX41" s="81">
        <f ca="1">IF(ISERROR(INDIRECT(ADDRESS(ROW(HX35),COLUMN(HX35)-11))),"n/a",IF(ISNUMBER(INDIRECT(ADDRESS(ROW(HX35),COLUMN(HX35)-11))),Calculations_forecast!$C$6*AVERAGE(HM35:HX35),"n/a"))</f>
        <v>-188.03333333333333</v>
      </c>
      <c r="HY41" s="81">
        <f ca="1">IF(ISERROR(INDIRECT(ADDRESS(ROW(HY35),COLUMN(HY35)-11))),"n/a",IF(ISNUMBER(INDIRECT(ADDRESS(ROW(HY35),COLUMN(HY35)-11))),Calculations_forecast!$C$6*AVERAGE(HN35:HY35),"n/a"))</f>
        <v>-190.8</v>
      </c>
      <c r="HZ41" s="81">
        <f ca="1">IF(ISERROR(INDIRECT(ADDRESS(ROW(HZ35),COLUMN(HZ35)-11))),"n/a",IF(ISNUMBER(INDIRECT(ADDRESS(ROW(HZ35),COLUMN(HZ35)-11))),Calculations_forecast!$C$6*AVERAGE(HO35:HZ35),"n/a"))</f>
        <v>-193.70000000000002</v>
      </c>
      <c r="IA41" s="81">
        <f ca="1">IF(ISERROR(INDIRECT(ADDRESS(ROW(IA35),COLUMN(IA35)-11))),"n/a",IF(ISNUMBER(INDIRECT(ADDRESS(ROW(IA35),COLUMN(IA35)-11))),Calculations_forecast!$C$6*AVERAGE(HP35:IA35),"n/a"))</f>
        <v>-196.60000000000002</v>
      </c>
      <c r="IB41" s="81">
        <f ca="1">IF(ISERROR(INDIRECT(ADDRESS(ROW(IB35),COLUMN(IB35)-11))),"n/a",IF(ISNUMBER(INDIRECT(ADDRESS(ROW(IB35),COLUMN(IB35)-11))),Calculations_forecast!$C$6*AVERAGE(HQ35:IB35),"n/a"))</f>
        <v>-199.5</v>
      </c>
      <c r="IC41" s="81">
        <f ca="1">IF(ISERROR(INDIRECT(ADDRESS(ROW(IC35),COLUMN(IC35)-11))),"n/a",IF(ISNUMBER(INDIRECT(ADDRESS(ROW(IC35),COLUMN(IC35)-11))),Calculations_forecast!$C$6*AVERAGE(HR35:IC35),"n/a"))</f>
        <v>-202.4</v>
      </c>
      <c r="ID41" s="81">
        <f ca="1">IF(ISERROR(INDIRECT(ADDRESS(ROW(ID35),COLUMN(ID35)-11))),"n/a",IF(ISNUMBER(INDIRECT(ADDRESS(ROW(ID35),COLUMN(ID35)-11))),Calculations_forecast!$C$6*AVERAGE(HS35:ID35),"n/a"))</f>
        <v>-204.13333333333333</v>
      </c>
    </row>
    <row r="42" spans="1:238">
      <c r="GZ42" s="81"/>
      <c r="HA42" s="81"/>
      <c r="HB42" s="81"/>
      <c r="HC42" s="81"/>
      <c r="HD42" s="81"/>
      <c r="HE42" s="81"/>
      <c r="HF42" s="81"/>
      <c r="HG42" s="81"/>
      <c r="HH42" s="81"/>
      <c r="HI42" s="81"/>
      <c r="HJ42" s="81"/>
      <c r="HK42" s="81"/>
      <c r="HL42" s="81"/>
      <c r="HM42" s="81"/>
      <c r="HN42" s="81"/>
      <c r="HO42" s="81"/>
      <c r="HP42" s="81"/>
      <c r="HQ42" s="81"/>
      <c r="HR42" s="81"/>
      <c r="HS42" s="81"/>
      <c r="HT42" s="81"/>
      <c r="HU42" s="81"/>
      <c r="HV42" s="81"/>
      <c r="HW42" s="81"/>
      <c r="HX42" s="81"/>
      <c r="HY42" s="81"/>
      <c r="HZ42" s="81"/>
      <c r="IA42" s="81"/>
      <c r="IB42" s="81"/>
      <c r="IC42" s="81"/>
      <c r="ID42" s="81"/>
    </row>
    <row r="43" spans="1:238">
      <c r="A43" s="13" t="s">
        <v>247</v>
      </c>
      <c r="GZ43" s="81"/>
      <c r="HA43" s="81"/>
      <c r="HB43" s="81"/>
      <c r="HC43" s="81"/>
      <c r="HD43" s="81"/>
      <c r="HE43" s="81"/>
      <c r="HF43" s="81"/>
      <c r="HG43" s="81"/>
      <c r="HH43" s="81"/>
      <c r="HI43" s="81"/>
      <c r="HJ43" s="81"/>
      <c r="HK43" s="81"/>
      <c r="HL43" s="81"/>
      <c r="HM43" s="81"/>
      <c r="HN43" s="81"/>
      <c r="HO43" s="81"/>
      <c r="HP43" s="81"/>
      <c r="HQ43" s="81"/>
      <c r="HR43" s="81"/>
      <c r="HS43" s="81"/>
      <c r="HT43" s="81"/>
      <c r="HU43" s="81"/>
      <c r="HV43" s="81"/>
      <c r="HW43" s="81"/>
      <c r="HX43" s="81"/>
      <c r="HY43" s="81"/>
      <c r="HZ43" s="81"/>
      <c r="IA43" s="81"/>
      <c r="IB43" s="81"/>
      <c r="IC43" s="81"/>
      <c r="ID43" s="81"/>
    </row>
    <row r="44" spans="1:238">
      <c r="GZ44" s="81"/>
      <c r="HA44" s="81"/>
      <c r="HB44" s="81"/>
      <c r="HC44" s="81"/>
      <c r="HD44" s="81"/>
      <c r="HE44" s="81"/>
      <c r="HF44" s="81"/>
      <c r="HG44" s="81"/>
      <c r="HH44" s="81"/>
      <c r="HI44" s="81"/>
      <c r="HJ44" s="81"/>
      <c r="HK44" s="81"/>
      <c r="HL44" s="81"/>
      <c r="HM44" s="81"/>
      <c r="HN44" s="81"/>
      <c r="HO44" s="81"/>
      <c r="HP44" s="81"/>
      <c r="HQ44" s="81"/>
      <c r="HR44" s="81"/>
      <c r="HS44" s="81"/>
      <c r="HT44" s="81"/>
      <c r="HU44" s="81"/>
      <c r="HV44" s="81"/>
      <c r="HW44" s="81"/>
      <c r="HX44" s="81"/>
      <c r="HY44" s="81"/>
      <c r="HZ44" s="81"/>
      <c r="IA44" s="81"/>
      <c r="IB44" s="81"/>
      <c r="IC44" s="81"/>
      <c r="ID44" s="81"/>
    </row>
    <row r="45" spans="1:238">
      <c r="A45" s="7" t="s">
        <v>231</v>
      </c>
      <c r="B45" t="s">
        <v>239</v>
      </c>
      <c r="C45" t="str">
        <f t="shared" ref="C45:AH45" ca="1" si="99">IF(C38="n/a", "n/a", IF(C39="n/a", "n/a", IF(C40="n/a", "n/a", IF(C41="n/a", "n/a", SUM(C38:C41)))))</f>
        <v>n/a</v>
      </c>
      <c r="D45" t="str">
        <f t="shared" ca="1" si="99"/>
        <v>n/a</v>
      </c>
      <c r="E45" t="str">
        <f t="shared" ca="1" si="99"/>
        <v>n/a</v>
      </c>
      <c r="F45" t="str">
        <f t="shared" ca="1" si="99"/>
        <v>n/a</v>
      </c>
      <c r="G45" t="str">
        <f t="shared" ca="1" si="99"/>
        <v>n/a</v>
      </c>
      <c r="H45" t="str">
        <f t="shared" ca="1" si="99"/>
        <v>n/a</v>
      </c>
      <c r="I45" t="str">
        <f t="shared" ca="1" si="99"/>
        <v>n/a</v>
      </c>
      <c r="J45" t="str">
        <f t="shared" ca="1" si="99"/>
        <v>n/a</v>
      </c>
      <c r="K45" t="str">
        <f t="shared" ca="1" si="99"/>
        <v>n/a</v>
      </c>
      <c r="L45" t="str">
        <f t="shared" ca="1" si="99"/>
        <v>n/a</v>
      </c>
      <c r="M45" t="str">
        <f t="shared" ca="1" si="99"/>
        <v>n/a</v>
      </c>
      <c r="N45" t="str">
        <f t="shared" ca="1" si="99"/>
        <v>n/a</v>
      </c>
      <c r="O45" t="str">
        <f t="shared" ca="1" si="99"/>
        <v>n/a</v>
      </c>
      <c r="P45" t="str">
        <f t="shared" ca="1" si="99"/>
        <v>n/a</v>
      </c>
      <c r="Q45" t="str">
        <f t="shared" ca="1" si="99"/>
        <v>n/a</v>
      </c>
      <c r="R45" t="str">
        <f t="shared" ca="1" si="99"/>
        <v>n/a</v>
      </c>
      <c r="S45" t="str">
        <f t="shared" ca="1" si="99"/>
        <v>n/a</v>
      </c>
      <c r="T45" t="str">
        <f t="shared" ca="1" si="99"/>
        <v>n/a</v>
      </c>
      <c r="U45" t="str">
        <f t="shared" ca="1" si="99"/>
        <v>n/a</v>
      </c>
      <c r="V45" t="str">
        <f t="shared" ca="1" si="99"/>
        <v>n/a</v>
      </c>
      <c r="W45" t="str">
        <f t="shared" ca="1" si="99"/>
        <v>n/a</v>
      </c>
      <c r="X45" t="str">
        <f t="shared" ca="1" si="99"/>
        <v>n/a</v>
      </c>
      <c r="Y45" t="str">
        <f t="shared" ca="1" si="99"/>
        <v>n/a</v>
      </c>
      <c r="Z45" t="str">
        <f t="shared" ca="1" si="99"/>
        <v>n/a</v>
      </c>
      <c r="AA45" t="str">
        <f t="shared" ca="1" si="99"/>
        <v>n/a</v>
      </c>
      <c r="AB45" t="str">
        <f t="shared" ca="1" si="99"/>
        <v>n/a</v>
      </c>
      <c r="AC45" t="str">
        <f t="shared" ca="1" si="99"/>
        <v>n/a</v>
      </c>
      <c r="AD45" t="str">
        <f t="shared" ca="1" si="99"/>
        <v>n/a</v>
      </c>
      <c r="AE45" t="str">
        <f t="shared" ca="1" si="99"/>
        <v>n/a</v>
      </c>
      <c r="AF45" t="str">
        <f t="shared" ca="1" si="99"/>
        <v>n/a</v>
      </c>
      <c r="AG45" t="str">
        <f t="shared" ca="1" si="99"/>
        <v>n/a</v>
      </c>
      <c r="AH45" t="str">
        <f t="shared" ca="1" si="99"/>
        <v>n/a</v>
      </c>
      <c r="AI45" t="str">
        <f t="shared" ref="AI45:BN45" ca="1" si="100">IF(AI38="n/a", "n/a", IF(AI39="n/a", "n/a", IF(AI40="n/a", "n/a", IF(AI41="n/a", "n/a", SUM(AI38:AI41)))))</f>
        <v>n/a</v>
      </c>
      <c r="AJ45" t="str">
        <f t="shared" ca="1" si="100"/>
        <v>n/a</v>
      </c>
      <c r="AK45" t="str">
        <f t="shared" ca="1" si="100"/>
        <v>n/a</v>
      </c>
      <c r="AL45" t="str">
        <f t="shared" ca="1" si="100"/>
        <v>n/a</v>
      </c>
      <c r="AM45" t="str">
        <f t="shared" ca="1" si="100"/>
        <v>n/a</v>
      </c>
      <c r="AN45" t="str">
        <f t="shared" ca="1" si="100"/>
        <v>n/a</v>
      </c>
      <c r="AO45" t="str">
        <f t="shared" ca="1" si="100"/>
        <v>n/a</v>
      </c>
      <c r="AP45" t="str">
        <f t="shared" ca="1" si="100"/>
        <v>n/a</v>
      </c>
      <c r="AQ45" t="str">
        <f t="shared" ca="1" si="100"/>
        <v>n/a</v>
      </c>
      <c r="AR45" t="str">
        <f t="shared" ca="1" si="100"/>
        <v>n/a</v>
      </c>
      <c r="AS45" t="str">
        <f t="shared" ca="1" si="100"/>
        <v>n/a</v>
      </c>
      <c r="AT45" t="str">
        <f t="shared" ca="1" si="100"/>
        <v>n/a</v>
      </c>
      <c r="AU45" t="str">
        <f t="shared" ca="1" si="100"/>
        <v>n/a</v>
      </c>
      <c r="AV45" t="str">
        <f t="shared" ca="1" si="100"/>
        <v>n/a</v>
      </c>
      <c r="AW45" t="str">
        <f t="shared" ca="1" si="100"/>
        <v>n/a</v>
      </c>
      <c r="AX45" t="str">
        <f t="shared" ca="1" si="100"/>
        <v>n/a</v>
      </c>
      <c r="AY45" t="str">
        <f t="shared" ca="1" si="100"/>
        <v>n/a</v>
      </c>
      <c r="AZ45" t="str">
        <f t="shared" ca="1" si="100"/>
        <v>n/a</v>
      </c>
      <c r="BA45" t="str">
        <f t="shared" ca="1" si="100"/>
        <v>n/a</v>
      </c>
      <c r="BB45" t="str">
        <f t="shared" ca="1" si="100"/>
        <v>n/a</v>
      </c>
      <c r="BC45" t="str">
        <f t="shared" ca="1" si="100"/>
        <v>n/a</v>
      </c>
      <c r="BD45" t="str">
        <f t="shared" ca="1" si="100"/>
        <v>n/a</v>
      </c>
      <c r="BE45" t="str">
        <f t="shared" ca="1" si="100"/>
        <v>n/a</v>
      </c>
      <c r="BF45" t="str">
        <f t="shared" ca="1" si="100"/>
        <v>n/a</v>
      </c>
      <c r="BG45" t="str">
        <f t="shared" ca="1" si="100"/>
        <v>n/a</v>
      </c>
      <c r="BH45" t="str">
        <f t="shared" ca="1" si="100"/>
        <v>n/a</v>
      </c>
      <c r="BI45" t="str">
        <f t="shared" ca="1" si="100"/>
        <v>n/a</v>
      </c>
      <c r="BJ45" t="str">
        <f t="shared" ca="1" si="100"/>
        <v>n/a</v>
      </c>
      <c r="BK45" t="str">
        <f t="shared" ca="1" si="100"/>
        <v>n/a</v>
      </c>
      <c r="BL45" t="str">
        <f t="shared" ca="1" si="100"/>
        <v>n/a</v>
      </c>
      <c r="BM45" t="str">
        <f t="shared" ca="1" si="100"/>
        <v>n/a</v>
      </c>
      <c r="BN45" t="str">
        <f t="shared" ca="1" si="100"/>
        <v>n/a</v>
      </c>
      <c r="BO45" t="str">
        <f t="shared" ref="BO45:CT45" ca="1" si="101">IF(BO38="n/a", "n/a", IF(BO39="n/a", "n/a", IF(BO40="n/a", "n/a", IF(BO41="n/a", "n/a", SUM(BO38:BO41)))))</f>
        <v>n/a</v>
      </c>
      <c r="BP45" t="str">
        <f t="shared" ca="1" si="101"/>
        <v>n/a</v>
      </c>
      <c r="BQ45" t="str">
        <f t="shared" ca="1" si="101"/>
        <v>n/a</v>
      </c>
      <c r="BR45" t="str">
        <f t="shared" ca="1" si="101"/>
        <v>n/a</v>
      </c>
      <c r="BS45" t="str">
        <f t="shared" ca="1" si="101"/>
        <v>n/a</v>
      </c>
      <c r="BT45" t="str">
        <f t="shared" ca="1" si="101"/>
        <v>n/a</v>
      </c>
      <c r="BU45" t="str">
        <f t="shared" ca="1" si="101"/>
        <v>n/a</v>
      </c>
      <c r="BV45" t="str">
        <f t="shared" ca="1" si="101"/>
        <v>n/a</v>
      </c>
      <c r="BW45" t="str">
        <f t="shared" ca="1" si="101"/>
        <v>n/a</v>
      </c>
      <c r="BX45" t="str">
        <f t="shared" ca="1" si="101"/>
        <v>n/a</v>
      </c>
      <c r="BY45" t="str">
        <f t="shared" ca="1" si="101"/>
        <v>n/a</v>
      </c>
      <c r="BZ45" t="str">
        <f t="shared" ca="1" si="101"/>
        <v>n/a</v>
      </c>
      <c r="CA45" t="str">
        <f t="shared" ca="1" si="101"/>
        <v>n/a</v>
      </c>
      <c r="CB45" t="str">
        <f t="shared" ca="1" si="101"/>
        <v>n/a</v>
      </c>
      <c r="CC45" t="str">
        <f t="shared" ca="1" si="101"/>
        <v>n/a</v>
      </c>
      <c r="CD45" t="str">
        <f t="shared" ca="1" si="101"/>
        <v>n/a</v>
      </c>
      <c r="CE45" t="str">
        <f t="shared" ca="1" si="101"/>
        <v>n/a</v>
      </c>
      <c r="CF45" t="str">
        <f t="shared" ca="1" si="101"/>
        <v>n/a</v>
      </c>
      <c r="CG45" t="str">
        <f t="shared" ca="1" si="101"/>
        <v>n/a</v>
      </c>
      <c r="CH45" t="str">
        <f t="shared" ca="1" si="101"/>
        <v>n/a</v>
      </c>
      <c r="CI45" t="str">
        <f t="shared" ca="1" si="101"/>
        <v>n/a</v>
      </c>
      <c r="CJ45" t="str">
        <f t="shared" ca="1" si="101"/>
        <v>n/a</v>
      </c>
      <c r="CK45" t="str">
        <f t="shared" ca="1" si="101"/>
        <v>n/a</v>
      </c>
      <c r="CL45" t="str">
        <f t="shared" ca="1" si="101"/>
        <v>n/a</v>
      </c>
      <c r="CM45" t="str">
        <f t="shared" ca="1" si="101"/>
        <v>n/a</v>
      </c>
      <c r="CN45" t="str">
        <f t="shared" ca="1" si="101"/>
        <v>n/a</v>
      </c>
      <c r="CO45" t="str">
        <f t="shared" ca="1" si="101"/>
        <v>n/a</v>
      </c>
      <c r="CP45" t="str">
        <f t="shared" ca="1" si="101"/>
        <v>n/a</v>
      </c>
      <c r="CQ45" t="str">
        <f t="shared" ca="1" si="101"/>
        <v>n/a</v>
      </c>
      <c r="CR45" t="str">
        <f t="shared" ca="1" si="101"/>
        <v>n/a</v>
      </c>
      <c r="CS45" t="str">
        <f t="shared" ca="1" si="101"/>
        <v>n/a</v>
      </c>
      <c r="CT45" t="str">
        <f t="shared" ca="1" si="101"/>
        <v>n/a</v>
      </c>
      <c r="CU45" t="str">
        <f t="shared" ref="CU45:DZ45" ca="1" si="102">IF(CU38="n/a", "n/a", IF(CU39="n/a", "n/a", IF(CU40="n/a", "n/a", IF(CU41="n/a", "n/a", SUM(CU38:CU41)))))</f>
        <v>n/a</v>
      </c>
      <c r="CV45" t="str">
        <f t="shared" ca="1" si="102"/>
        <v>n/a</v>
      </c>
      <c r="CW45" t="str">
        <f t="shared" ca="1" si="102"/>
        <v>n/a</v>
      </c>
      <c r="CX45" t="str">
        <f t="shared" ca="1" si="102"/>
        <v>n/a</v>
      </c>
      <c r="CY45" t="str">
        <f t="shared" ca="1" si="102"/>
        <v>n/a</v>
      </c>
      <c r="CZ45" t="str">
        <f t="shared" ca="1" si="102"/>
        <v>n/a</v>
      </c>
      <c r="DA45" t="str">
        <f t="shared" ca="1" si="102"/>
        <v>n/a</v>
      </c>
      <c r="DB45" t="str">
        <f t="shared" ca="1" si="102"/>
        <v>n/a</v>
      </c>
      <c r="DC45" t="str">
        <f t="shared" ca="1" si="102"/>
        <v>n/a</v>
      </c>
      <c r="DD45" t="str">
        <f t="shared" ca="1" si="102"/>
        <v>n/a</v>
      </c>
      <c r="DE45" t="str">
        <f t="shared" ca="1" si="102"/>
        <v>n/a</v>
      </c>
      <c r="DF45" t="str">
        <f t="shared" ca="1" si="102"/>
        <v>n/a</v>
      </c>
      <c r="DG45" t="str">
        <f t="shared" ca="1" si="102"/>
        <v>n/a</v>
      </c>
      <c r="DH45" t="str">
        <f t="shared" ca="1" si="102"/>
        <v>n/a</v>
      </c>
      <c r="DI45" t="str">
        <f t="shared" ca="1" si="102"/>
        <v>n/a</v>
      </c>
      <c r="DJ45" t="str">
        <f t="shared" ca="1" si="102"/>
        <v>n/a</v>
      </c>
      <c r="DK45" t="str">
        <f t="shared" ca="1" si="102"/>
        <v>n/a</v>
      </c>
      <c r="DL45" t="str">
        <f t="shared" ca="1" si="102"/>
        <v>n/a</v>
      </c>
      <c r="DM45" t="str">
        <f t="shared" ca="1" si="102"/>
        <v>n/a</v>
      </c>
      <c r="DN45" t="str">
        <f t="shared" ca="1" si="102"/>
        <v>n/a</v>
      </c>
      <c r="DO45" t="str">
        <f t="shared" ca="1" si="102"/>
        <v>n/a</v>
      </c>
      <c r="DP45" t="str">
        <f t="shared" ca="1" si="102"/>
        <v>n/a</v>
      </c>
      <c r="DQ45" t="str">
        <f t="shared" ca="1" si="102"/>
        <v>n/a</v>
      </c>
      <c r="DR45" t="str">
        <f t="shared" ca="1" si="102"/>
        <v>n/a</v>
      </c>
      <c r="DS45" t="str">
        <f t="shared" ca="1" si="102"/>
        <v>n/a</v>
      </c>
      <c r="DT45" t="str">
        <f t="shared" ca="1" si="102"/>
        <v>n/a</v>
      </c>
      <c r="DU45" t="str">
        <f t="shared" ca="1" si="102"/>
        <v>n/a</v>
      </c>
      <c r="DV45" t="str">
        <f t="shared" ca="1" si="102"/>
        <v>n/a</v>
      </c>
      <c r="DW45" t="str">
        <f t="shared" ca="1" si="102"/>
        <v>n/a</v>
      </c>
      <c r="DX45" t="str">
        <f t="shared" ca="1" si="102"/>
        <v>n/a</v>
      </c>
      <c r="DY45" t="str">
        <f t="shared" ca="1" si="102"/>
        <v>n/a</v>
      </c>
      <c r="DZ45" t="str">
        <f t="shared" ca="1" si="102"/>
        <v>n/a</v>
      </c>
      <c r="EA45" t="str">
        <f t="shared" ref="EA45:FF45" ca="1" si="103">IF(EA38="n/a", "n/a", IF(EA39="n/a", "n/a", IF(EA40="n/a", "n/a", IF(EA41="n/a", "n/a", SUM(EA38:EA41)))))</f>
        <v>n/a</v>
      </c>
      <c r="EB45" t="str">
        <f t="shared" ca="1" si="103"/>
        <v>n/a</v>
      </c>
      <c r="EC45" t="str">
        <f t="shared" ca="1" si="103"/>
        <v>n/a</v>
      </c>
      <c r="ED45" t="str">
        <f t="shared" ca="1" si="103"/>
        <v>n/a</v>
      </c>
      <c r="EE45" t="str">
        <f t="shared" ca="1" si="103"/>
        <v>n/a</v>
      </c>
      <c r="EF45" t="str">
        <f t="shared" ca="1" si="103"/>
        <v>n/a</v>
      </c>
      <c r="EG45" t="str">
        <f t="shared" ca="1" si="103"/>
        <v>n/a</v>
      </c>
      <c r="EH45" t="str">
        <f t="shared" ca="1" si="103"/>
        <v>n/a</v>
      </c>
      <c r="EI45" t="str">
        <f t="shared" ca="1" si="103"/>
        <v>n/a</v>
      </c>
      <c r="EJ45" t="str">
        <f t="shared" ca="1" si="103"/>
        <v>n/a</v>
      </c>
      <c r="EK45" t="str">
        <f t="shared" ca="1" si="103"/>
        <v>n/a</v>
      </c>
      <c r="EL45" t="str">
        <f t="shared" ca="1" si="103"/>
        <v>n/a</v>
      </c>
      <c r="EM45" t="str">
        <f t="shared" ca="1" si="103"/>
        <v>n/a</v>
      </c>
      <c r="EN45" t="str">
        <f t="shared" ca="1" si="103"/>
        <v>n/a</v>
      </c>
      <c r="EO45" t="str">
        <f t="shared" ca="1" si="103"/>
        <v>n/a</v>
      </c>
      <c r="EP45" t="str">
        <f t="shared" ca="1" si="103"/>
        <v>n/a</v>
      </c>
      <c r="EQ45" t="str">
        <f t="shared" ca="1" si="103"/>
        <v>n/a</v>
      </c>
      <c r="ER45" t="str">
        <f t="shared" ca="1" si="103"/>
        <v>n/a</v>
      </c>
      <c r="ES45" t="str">
        <f t="shared" ca="1" si="103"/>
        <v>n/a</v>
      </c>
      <c r="ET45" t="str">
        <f t="shared" ca="1" si="103"/>
        <v>n/a</v>
      </c>
      <c r="EU45" t="str">
        <f t="shared" ca="1" si="103"/>
        <v>n/a</v>
      </c>
      <c r="EV45" t="str">
        <f t="shared" ca="1" si="103"/>
        <v>n/a</v>
      </c>
      <c r="EW45" t="str">
        <f t="shared" ca="1" si="103"/>
        <v>n/a</v>
      </c>
      <c r="EX45" t="str">
        <f t="shared" ca="1" si="103"/>
        <v>n/a</v>
      </c>
      <c r="EY45" t="str">
        <f t="shared" ca="1" si="103"/>
        <v>n/a</v>
      </c>
      <c r="EZ45" t="str">
        <f t="shared" ca="1" si="103"/>
        <v>n/a</v>
      </c>
      <c r="FA45" t="str">
        <f t="shared" ca="1" si="103"/>
        <v>n/a</v>
      </c>
      <c r="FB45" t="str">
        <f t="shared" ca="1" si="103"/>
        <v>n/a</v>
      </c>
      <c r="FC45" t="str">
        <f t="shared" ca="1" si="103"/>
        <v>n/a</v>
      </c>
      <c r="FD45" t="str">
        <f t="shared" ca="1" si="103"/>
        <v>n/a</v>
      </c>
      <c r="FE45" t="str">
        <f t="shared" ca="1" si="103"/>
        <v>n/a</v>
      </c>
      <c r="FF45" t="str">
        <f t="shared" ca="1" si="103"/>
        <v>n/a</v>
      </c>
      <c r="FG45" t="str">
        <f t="shared" ref="FG45:FX45" ca="1" si="104">IF(FG38="n/a", "n/a", IF(FG39="n/a", "n/a", IF(FG40="n/a", "n/a", IF(FG41="n/a", "n/a", SUM(FG38:FG41)))))</f>
        <v>n/a</v>
      </c>
      <c r="FH45" t="str">
        <f t="shared" ca="1" si="104"/>
        <v>n/a</v>
      </c>
      <c r="FI45" t="str">
        <f t="shared" ca="1" si="104"/>
        <v>n/a</v>
      </c>
      <c r="FJ45" t="str">
        <f t="shared" ca="1" si="104"/>
        <v>n/a</v>
      </c>
      <c r="FK45" t="str">
        <f t="shared" ca="1" si="104"/>
        <v>n/a</v>
      </c>
      <c r="FL45" t="str">
        <f t="shared" ca="1" si="104"/>
        <v>n/a</v>
      </c>
      <c r="FM45" t="str">
        <f t="shared" ca="1" si="104"/>
        <v>n/a</v>
      </c>
      <c r="FN45" t="str">
        <f t="shared" ca="1" si="104"/>
        <v>n/a</v>
      </c>
      <c r="FO45" t="str">
        <f t="shared" ca="1" si="104"/>
        <v>n/a</v>
      </c>
      <c r="FP45" t="str">
        <f t="shared" ca="1" si="104"/>
        <v>n/a</v>
      </c>
      <c r="FQ45" t="str">
        <f t="shared" ca="1" si="104"/>
        <v>n/a</v>
      </c>
      <c r="FR45" t="str">
        <f t="shared" ca="1" si="104"/>
        <v>n/a</v>
      </c>
      <c r="FS45" t="str">
        <f t="shared" ca="1" si="104"/>
        <v>n/a</v>
      </c>
      <c r="FT45" t="str">
        <f t="shared" ca="1" si="104"/>
        <v>n/a</v>
      </c>
      <c r="FU45" t="str">
        <f t="shared" ca="1" si="104"/>
        <v>n/a</v>
      </c>
      <c r="FV45" t="str">
        <f t="shared" ca="1" si="104"/>
        <v>n/a</v>
      </c>
      <c r="FW45" t="str">
        <f t="shared" ca="1" si="104"/>
        <v>n/a</v>
      </c>
      <c r="FX45" t="str">
        <f t="shared" ca="1" si="104"/>
        <v>n/a</v>
      </c>
      <c r="FY45" t="str">
        <f t="shared" ref="FY45:GV45" ca="1" si="105">IF(FY38="n/a", "n/a", IF(FY39="n/a", "n/a", IF(FY40="n/a", "n/a", IF(FY41="n/a", "n/a", SUM(FY38:FY41)))))</f>
        <v>n/a</v>
      </c>
      <c r="FZ45" t="str">
        <f t="shared" ca="1" si="105"/>
        <v>n/a</v>
      </c>
      <c r="GA45" t="str">
        <f t="shared" ca="1" si="105"/>
        <v>n/a</v>
      </c>
      <c r="GB45" t="str">
        <f t="shared" ca="1" si="105"/>
        <v>n/a</v>
      </c>
      <c r="GC45" t="str">
        <f t="shared" ca="1" si="105"/>
        <v>n/a</v>
      </c>
      <c r="GD45" t="str">
        <f t="shared" ca="1" si="105"/>
        <v>n/a</v>
      </c>
      <c r="GE45" t="str">
        <f ca="1">IF(GE38="n/a", "n/a", IF(GE39="n/a", "n/a", IF(GE40="n/a", "n/a", IF(GE41="n/a", "n/a", SUM(GE38:GE41)))))</f>
        <v>n/a</v>
      </c>
      <c r="GF45" t="str">
        <f t="shared" ca="1" si="105"/>
        <v>n/a</v>
      </c>
      <c r="GG45" t="str">
        <f t="shared" ca="1" si="105"/>
        <v>n/a</v>
      </c>
      <c r="GH45" t="str">
        <f t="shared" ca="1" si="105"/>
        <v>n/a</v>
      </c>
      <c r="GI45" t="str">
        <f t="shared" ca="1" si="105"/>
        <v>n/a</v>
      </c>
      <c r="GJ45" t="str">
        <f t="shared" ca="1" si="105"/>
        <v>n/a</v>
      </c>
      <c r="GK45" t="str">
        <f t="shared" ca="1" si="105"/>
        <v>n/a</v>
      </c>
      <c r="GL45">
        <f t="shared" ca="1" si="105"/>
        <v>-61.301059468587283</v>
      </c>
      <c r="GM45">
        <f ca="1">IF(GM38="n/a", "n/a", IF(GM39="n/a", "n/a", IF(GM40="n/a", "n/a", IF(GM41="n/a", "n/a", SUM(GM38:GM41)))))</f>
        <v>-53.533243408203106</v>
      </c>
      <c r="GN45">
        <f ca="1">IF(GN38="n/a", "n/a", IF(GN39="n/a", "n/a", IF(GN40="n/a", "n/a", IF(GN41="n/a", "n/a", SUM(GN38:GN41)))))</f>
        <v>-40.152511393229304</v>
      </c>
      <c r="GO45">
        <f ca="1">IF(GO38="n/a", "n/a", IF(GO39="n/a", "n/a", IF(GO40="n/a", "n/a", IF(GO41="n/a", "n/a", SUM(GO38:GO41)))))</f>
        <v>-26.927675781249704</v>
      </c>
      <c r="GP45">
        <f t="shared" ca="1" si="105"/>
        <v>-20.742473958333136</v>
      </c>
      <c r="GQ45">
        <f t="shared" ca="1" si="105"/>
        <v>-13.641979166666601</v>
      </c>
      <c r="GR45">
        <f t="shared" ca="1" si="105"/>
        <v>0.9120833333338112</v>
      </c>
      <c r="GS45">
        <f t="shared" ca="1" si="105"/>
        <v>15.864999999999981</v>
      </c>
      <c r="GT45">
        <f t="shared" ca="1" si="105"/>
        <v>16.194999999999709</v>
      </c>
      <c r="GU45">
        <f t="shared" ca="1" si="105"/>
        <v>19.903333333333435</v>
      </c>
      <c r="GV45">
        <f t="shared" ca="1" si="105"/>
        <v>33.871666666666727</v>
      </c>
      <c r="GW45" s="81">
        <f t="shared" ref="GW45:GY45" ca="1" si="106">IF(GW38="n/a", "n/a", IF(GW39="n/a", "n/a", IF(GW40="n/a", "n/a", IF(GW41="n/a", "n/a", SUM(GW38:GW41)))))</f>
        <v>47.840000000000231</v>
      </c>
      <c r="GX45" s="81">
        <f t="shared" ca="1" si="106"/>
        <v>52.314999999999827</v>
      </c>
      <c r="GY45" s="81">
        <f t="shared" ca="1" si="106"/>
        <v>56.790000000000319</v>
      </c>
      <c r="GZ45" s="81">
        <f t="shared" ref="GZ45:ID45" ca="1" si="107">IF(GZ38="n/a", "n/a", IF(GZ39="n/a", "n/a", IF(GZ40="n/a", "n/a", IF(GZ41="n/a", "n/a", SUM(GZ38:GZ41)))))</f>
        <v>69.185000000000215</v>
      </c>
      <c r="HA45" s="81">
        <f t="shared" ca="1" si="107"/>
        <v>81.580000000000098</v>
      </c>
      <c r="HB45" s="81">
        <f t="shared" ca="1" si="107"/>
        <v>86.341666666666754</v>
      </c>
      <c r="HC45" s="81">
        <f t="shared" ca="1" si="107"/>
        <v>91.103333333333381</v>
      </c>
      <c r="HD45" s="81">
        <f t="shared" ca="1" si="107"/>
        <v>105.64500000000024</v>
      </c>
      <c r="HE45" s="81">
        <f t="shared" ca="1" si="107"/>
        <v>120.18666666666664</v>
      </c>
      <c r="HF45" s="81">
        <f t="shared" ca="1" si="107"/>
        <v>121.6350000000003</v>
      </c>
      <c r="HG45" s="81">
        <f t="shared" ca="1" si="107"/>
        <v>123.08333333333351</v>
      </c>
      <c r="HH45" s="81">
        <f t="shared" ca="1" si="107"/>
        <v>135.2716666666665</v>
      </c>
      <c r="HI45" s="81">
        <f t="shared" ca="1" si="107"/>
        <v>147.46000000000086</v>
      </c>
      <c r="HJ45" s="81">
        <f t="shared" ca="1" si="107"/>
        <v>149.39666666666659</v>
      </c>
      <c r="HK45" s="81">
        <f t="shared" ca="1" si="107"/>
        <v>151.33333333333368</v>
      </c>
      <c r="HL45" s="81">
        <f t="shared" ca="1" si="107"/>
        <v>164.1900000000004</v>
      </c>
      <c r="HM45" s="81">
        <f t="shared" ca="1" si="107"/>
        <v>177.04666666666668</v>
      </c>
      <c r="HN45" s="81">
        <f t="shared" ca="1" si="107"/>
        <v>179.40500000000037</v>
      </c>
      <c r="HO45" s="81">
        <f t="shared" ca="1" si="107"/>
        <v>181.76333333333361</v>
      </c>
      <c r="HP45" s="81">
        <f t="shared" ca="1" si="107"/>
        <v>195.76166666666674</v>
      </c>
      <c r="HQ45" s="81">
        <f t="shared" ca="1" si="107"/>
        <v>209.76000000000076</v>
      </c>
      <c r="HR45" s="81">
        <f t="shared" ca="1" si="107"/>
        <v>197.00166666666678</v>
      </c>
      <c r="HS45" s="81">
        <f t="shared" ca="1" si="107"/>
        <v>184.24333333333371</v>
      </c>
      <c r="HT45" s="81">
        <f t="shared" ca="1" si="107"/>
        <v>191.46500000000023</v>
      </c>
      <c r="HU45" s="81">
        <f t="shared" ca="1" si="107"/>
        <v>198.68666666666672</v>
      </c>
      <c r="HV45" s="81">
        <f t="shared" ca="1" si="107"/>
        <v>179.23999999999978</v>
      </c>
      <c r="HW45" s="81">
        <f t="shared" ca="1" si="107"/>
        <v>159.79333333333372</v>
      </c>
      <c r="HX45" s="81">
        <f t="shared" ca="1" si="107"/>
        <v>158.94666666666714</v>
      </c>
      <c r="HY45" s="81">
        <f t="shared" ca="1" si="107"/>
        <v>158.10000000000008</v>
      </c>
      <c r="HZ45" s="81">
        <f t="shared" ca="1" si="107"/>
        <v>160.28500000000011</v>
      </c>
      <c r="IA45" s="81">
        <f t="shared" ca="1" si="107"/>
        <v>162.47000000000014</v>
      </c>
      <c r="IB45" s="81">
        <f t="shared" ca="1" si="107"/>
        <v>176.77500000000009</v>
      </c>
      <c r="IC45" s="81">
        <f t="shared" ca="1" si="107"/>
        <v>191.08000000000047</v>
      </c>
      <c r="ID45" s="81" t="e">
        <f t="shared" ca="1" si="107"/>
        <v>#N/A</v>
      </c>
    </row>
    <row r="46" spans="1:238">
      <c r="A46" s="7" t="s">
        <v>172</v>
      </c>
      <c r="B46" t="s">
        <v>240</v>
      </c>
      <c r="C46" t="str">
        <f t="shared" ref="C46:BN46" ca="1" si="108">IFERROR(C45/C23, "n/a")</f>
        <v>n/a</v>
      </c>
      <c r="D46" t="str">
        <f t="shared" ca="1" si="108"/>
        <v>n/a</v>
      </c>
      <c r="E46" t="str">
        <f t="shared" ca="1" si="108"/>
        <v>n/a</v>
      </c>
      <c r="F46" t="str">
        <f t="shared" ca="1" si="108"/>
        <v>n/a</v>
      </c>
      <c r="G46" t="str">
        <f t="shared" ca="1" si="108"/>
        <v>n/a</v>
      </c>
      <c r="H46" t="str">
        <f t="shared" ca="1" si="108"/>
        <v>n/a</v>
      </c>
      <c r="I46" t="str">
        <f t="shared" ca="1" si="108"/>
        <v>n/a</v>
      </c>
      <c r="J46" t="str">
        <f t="shared" ca="1" si="108"/>
        <v>n/a</v>
      </c>
      <c r="K46" t="str">
        <f t="shared" ca="1" si="108"/>
        <v>n/a</v>
      </c>
      <c r="L46" t="str">
        <f t="shared" ca="1" si="108"/>
        <v>n/a</v>
      </c>
      <c r="M46" t="str">
        <f t="shared" ca="1" si="108"/>
        <v>n/a</v>
      </c>
      <c r="N46" t="str">
        <f t="shared" ca="1" si="108"/>
        <v>n/a</v>
      </c>
      <c r="O46" t="str">
        <f t="shared" ca="1" si="108"/>
        <v>n/a</v>
      </c>
      <c r="P46" t="str">
        <f t="shared" ca="1" si="108"/>
        <v>n/a</v>
      </c>
      <c r="Q46" t="str">
        <f t="shared" ca="1" si="108"/>
        <v>n/a</v>
      </c>
      <c r="R46" t="str">
        <f t="shared" ca="1" si="108"/>
        <v>n/a</v>
      </c>
      <c r="S46" t="str">
        <f t="shared" ca="1" si="108"/>
        <v>n/a</v>
      </c>
      <c r="T46" t="str">
        <f t="shared" ca="1" si="108"/>
        <v>n/a</v>
      </c>
      <c r="U46" t="str">
        <f t="shared" ca="1" si="108"/>
        <v>n/a</v>
      </c>
      <c r="V46" t="str">
        <f t="shared" ca="1" si="108"/>
        <v>n/a</v>
      </c>
      <c r="W46" t="str">
        <f t="shared" ca="1" si="108"/>
        <v>n/a</v>
      </c>
      <c r="X46" t="str">
        <f t="shared" ca="1" si="108"/>
        <v>n/a</v>
      </c>
      <c r="Y46" t="str">
        <f t="shared" ca="1" si="108"/>
        <v>n/a</v>
      </c>
      <c r="Z46" t="str">
        <f t="shared" ca="1" si="108"/>
        <v>n/a</v>
      </c>
      <c r="AA46" t="str">
        <f t="shared" ca="1" si="108"/>
        <v>n/a</v>
      </c>
      <c r="AB46" t="str">
        <f t="shared" ca="1" si="108"/>
        <v>n/a</v>
      </c>
      <c r="AC46" t="str">
        <f t="shared" ca="1" si="108"/>
        <v>n/a</v>
      </c>
      <c r="AD46" t="str">
        <f t="shared" ca="1" si="108"/>
        <v>n/a</v>
      </c>
      <c r="AE46" t="str">
        <f t="shared" ca="1" si="108"/>
        <v>n/a</v>
      </c>
      <c r="AF46" t="str">
        <f t="shared" ca="1" si="108"/>
        <v>n/a</v>
      </c>
      <c r="AG46" t="str">
        <f t="shared" ca="1" si="108"/>
        <v>n/a</v>
      </c>
      <c r="AH46" t="str">
        <f t="shared" ca="1" si="108"/>
        <v>n/a</v>
      </c>
      <c r="AI46" t="str">
        <f t="shared" ca="1" si="108"/>
        <v>n/a</v>
      </c>
      <c r="AJ46" t="str">
        <f t="shared" ca="1" si="108"/>
        <v>n/a</v>
      </c>
      <c r="AK46" t="str">
        <f t="shared" ca="1" si="108"/>
        <v>n/a</v>
      </c>
      <c r="AL46" t="str">
        <f t="shared" ca="1" si="108"/>
        <v>n/a</v>
      </c>
      <c r="AM46" t="str">
        <f t="shared" ca="1" si="108"/>
        <v>n/a</v>
      </c>
      <c r="AN46" t="str">
        <f t="shared" ca="1" si="108"/>
        <v>n/a</v>
      </c>
      <c r="AO46" t="str">
        <f t="shared" ca="1" si="108"/>
        <v>n/a</v>
      </c>
      <c r="AP46" t="str">
        <f t="shared" ca="1" si="108"/>
        <v>n/a</v>
      </c>
      <c r="AQ46" t="str">
        <f t="shared" ca="1" si="108"/>
        <v>n/a</v>
      </c>
      <c r="AR46" t="str">
        <f t="shared" ca="1" si="108"/>
        <v>n/a</v>
      </c>
      <c r="AS46" t="str">
        <f t="shared" ca="1" si="108"/>
        <v>n/a</v>
      </c>
      <c r="AT46" t="str">
        <f t="shared" ca="1" si="108"/>
        <v>n/a</v>
      </c>
      <c r="AU46" t="str">
        <f t="shared" ca="1" si="108"/>
        <v>n/a</v>
      </c>
      <c r="AV46" t="str">
        <f t="shared" ca="1" si="108"/>
        <v>n/a</v>
      </c>
      <c r="AW46" t="str">
        <f t="shared" ca="1" si="108"/>
        <v>n/a</v>
      </c>
      <c r="AX46" t="str">
        <f t="shared" ca="1" si="108"/>
        <v>n/a</v>
      </c>
      <c r="AY46" t="str">
        <f t="shared" ca="1" si="108"/>
        <v>n/a</v>
      </c>
      <c r="AZ46" t="str">
        <f t="shared" ca="1" si="108"/>
        <v>n/a</v>
      </c>
      <c r="BA46" t="str">
        <f t="shared" ca="1" si="108"/>
        <v>n/a</v>
      </c>
      <c r="BB46" t="str">
        <f t="shared" ca="1" si="108"/>
        <v>n/a</v>
      </c>
      <c r="BC46" t="str">
        <f t="shared" ca="1" si="108"/>
        <v>n/a</v>
      </c>
      <c r="BD46" t="str">
        <f t="shared" ca="1" si="108"/>
        <v>n/a</v>
      </c>
      <c r="BE46" t="str">
        <f t="shared" ca="1" si="108"/>
        <v>n/a</v>
      </c>
      <c r="BF46" t="str">
        <f t="shared" ca="1" si="108"/>
        <v>n/a</v>
      </c>
      <c r="BG46" t="str">
        <f t="shared" ca="1" si="108"/>
        <v>n/a</v>
      </c>
      <c r="BH46" t="str">
        <f t="shared" ca="1" si="108"/>
        <v>n/a</v>
      </c>
      <c r="BI46" t="str">
        <f t="shared" ca="1" si="108"/>
        <v>n/a</v>
      </c>
      <c r="BJ46" t="str">
        <f t="shared" ca="1" si="108"/>
        <v>n/a</v>
      </c>
      <c r="BK46" t="str">
        <f t="shared" ca="1" si="108"/>
        <v>n/a</v>
      </c>
      <c r="BL46" t="str">
        <f t="shared" ca="1" si="108"/>
        <v>n/a</v>
      </c>
      <c r="BM46" t="str">
        <f t="shared" ca="1" si="108"/>
        <v>n/a</v>
      </c>
      <c r="BN46" t="str">
        <f t="shared" ca="1" si="108"/>
        <v>n/a</v>
      </c>
      <c r="BO46" t="str">
        <f t="shared" ref="BO46:DZ46" ca="1" si="109">IFERROR(BO45/BO23, "n/a")</f>
        <v>n/a</v>
      </c>
      <c r="BP46" t="str">
        <f t="shared" ca="1" si="109"/>
        <v>n/a</v>
      </c>
      <c r="BQ46" t="str">
        <f t="shared" ca="1" si="109"/>
        <v>n/a</v>
      </c>
      <c r="BR46" t="str">
        <f t="shared" ca="1" si="109"/>
        <v>n/a</v>
      </c>
      <c r="BS46" t="str">
        <f t="shared" ca="1" si="109"/>
        <v>n/a</v>
      </c>
      <c r="BT46" t="str">
        <f t="shared" ca="1" si="109"/>
        <v>n/a</v>
      </c>
      <c r="BU46" t="str">
        <f t="shared" ca="1" si="109"/>
        <v>n/a</v>
      </c>
      <c r="BV46" t="str">
        <f t="shared" ca="1" si="109"/>
        <v>n/a</v>
      </c>
      <c r="BW46" t="str">
        <f t="shared" ca="1" si="109"/>
        <v>n/a</v>
      </c>
      <c r="BX46" t="str">
        <f t="shared" ca="1" si="109"/>
        <v>n/a</v>
      </c>
      <c r="BY46" t="str">
        <f t="shared" ca="1" si="109"/>
        <v>n/a</v>
      </c>
      <c r="BZ46" t="str">
        <f t="shared" ca="1" si="109"/>
        <v>n/a</v>
      </c>
      <c r="CA46" t="str">
        <f t="shared" ca="1" si="109"/>
        <v>n/a</v>
      </c>
      <c r="CB46" t="str">
        <f t="shared" ca="1" si="109"/>
        <v>n/a</v>
      </c>
      <c r="CC46" t="str">
        <f t="shared" ca="1" si="109"/>
        <v>n/a</v>
      </c>
      <c r="CD46" t="str">
        <f t="shared" ca="1" si="109"/>
        <v>n/a</v>
      </c>
      <c r="CE46" t="str">
        <f t="shared" ca="1" si="109"/>
        <v>n/a</v>
      </c>
      <c r="CF46" t="str">
        <f t="shared" ca="1" si="109"/>
        <v>n/a</v>
      </c>
      <c r="CG46" t="str">
        <f t="shared" ca="1" si="109"/>
        <v>n/a</v>
      </c>
      <c r="CH46" t="str">
        <f t="shared" ca="1" si="109"/>
        <v>n/a</v>
      </c>
      <c r="CI46" t="str">
        <f t="shared" ca="1" si="109"/>
        <v>n/a</v>
      </c>
      <c r="CJ46" t="str">
        <f t="shared" ca="1" si="109"/>
        <v>n/a</v>
      </c>
      <c r="CK46" t="str">
        <f t="shared" ca="1" si="109"/>
        <v>n/a</v>
      </c>
      <c r="CL46" t="str">
        <f t="shared" ca="1" si="109"/>
        <v>n/a</v>
      </c>
      <c r="CM46" t="str">
        <f t="shared" ca="1" si="109"/>
        <v>n/a</v>
      </c>
      <c r="CN46" t="str">
        <f t="shared" ca="1" si="109"/>
        <v>n/a</v>
      </c>
      <c r="CO46" t="str">
        <f t="shared" ca="1" si="109"/>
        <v>n/a</v>
      </c>
      <c r="CP46" t="str">
        <f t="shared" ca="1" si="109"/>
        <v>n/a</v>
      </c>
      <c r="CQ46" t="str">
        <f t="shared" ca="1" si="109"/>
        <v>n/a</v>
      </c>
      <c r="CR46" t="str">
        <f t="shared" ca="1" si="109"/>
        <v>n/a</v>
      </c>
      <c r="CS46" t="str">
        <f t="shared" ca="1" si="109"/>
        <v>n/a</v>
      </c>
      <c r="CT46" t="str">
        <f t="shared" ca="1" si="109"/>
        <v>n/a</v>
      </c>
      <c r="CU46" t="str">
        <f t="shared" ca="1" si="109"/>
        <v>n/a</v>
      </c>
      <c r="CV46" t="str">
        <f t="shared" ca="1" si="109"/>
        <v>n/a</v>
      </c>
      <c r="CW46" t="str">
        <f t="shared" ca="1" si="109"/>
        <v>n/a</v>
      </c>
      <c r="CX46" t="str">
        <f t="shared" ca="1" si="109"/>
        <v>n/a</v>
      </c>
      <c r="CY46" t="str">
        <f t="shared" ca="1" si="109"/>
        <v>n/a</v>
      </c>
      <c r="CZ46" t="str">
        <f t="shared" ca="1" si="109"/>
        <v>n/a</v>
      </c>
      <c r="DA46" t="str">
        <f t="shared" ca="1" si="109"/>
        <v>n/a</v>
      </c>
      <c r="DB46" t="str">
        <f t="shared" ca="1" si="109"/>
        <v>n/a</v>
      </c>
      <c r="DC46" t="str">
        <f t="shared" ca="1" si="109"/>
        <v>n/a</v>
      </c>
      <c r="DD46" t="str">
        <f t="shared" ca="1" si="109"/>
        <v>n/a</v>
      </c>
      <c r="DE46" t="str">
        <f t="shared" ca="1" si="109"/>
        <v>n/a</v>
      </c>
      <c r="DF46" t="str">
        <f t="shared" ca="1" si="109"/>
        <v>n/a</v>
      </c>
      <c r="DG46" t="str">
        <f t="shared" ca="1" si="109"/>
        <v>n/a</v>
      </c>
      <c r="DH46" t="str">
        <f t="shared" ca="1" si="109"/>
        <v>n/a</v>
      </c>
      <c r="DI46" t="str">
        <f t="shared" ca="1" si="109"/>
        <v>n/a</v>
      </c>
      <c r="DJ46" t="str">
        <f t="shared" ca="1" si="109"/>
        <v>n/a</v>
      </c>
      <c r="DK46" t="str">
        <f t="shared" ca="1" si="109"/>
        <v>n/a</v>
      </c>
      <c r="DL46" t="str">
        <f t="shared" ca="1" si="109"/>
        <v>n/a</v>
      </c>
      <c r="DM46" t="str">
        <f t="shared" ca="1" si="109"/>
        <v>n/a</v>
      </c>
      <c r="DN46" t="str">
        <f t="shared" ca="1" si="109"/>
        <v>n/a</v>
      </c>
      <c r="DO46" t="str">
        <f t="shared" ca="1" si="109"/>
        <v>n/a</v>
      </c>
      <c r="DP46" t="str">
        <f t="shared" ca="1" si="109"/>
        <v>n/a</v>
      </c>
      <c r="DQ46" t="str">
        <f t="shared" ca="1" si="109"/>
        <v>n/a</v>
      </c>
      <c r="DR46" t="str">
        <f t="shared" ca="1" si="109"/>
        <v>n/a</v>
      </c>
      <c r="DS46" t="str">
        <f t="shared" ca="1" si="109"/>
        <v>n/a</v>
      </c>
      <c r="DT46" t="str">
        <f t="shared" ca="1" si="109"/>
        <v>n/a</v>
      </c>
      <c r="DU46" t="str">
        <f t="shared" ca="1" si="109"/>
        <v>n/a</v>
      </c>
      <c r="DV46" t="str">
        <f t="shared" ca="1" si="109"/>
        <v>n/a</v>
      </c>
      <c r="DW46" t="str">
        <f t="shared" ca="1" si="109"/>
        <v>n/a</v>
      </c>
      <c r="DX46" t="str">
        <f t="shared" ca="1" si="109"/>
        <v>n/a</v>
      </c>
      <c r="DY46" t="str">
        <f t="shared" ca="1" si="109"/>
        <v>n/a</v>
      </c>
      <c r="DZ46" t="str">
        <f t="shared" ca="1" si="109"/>
        <v>n/a</v>
      </c>
      <c r="EA46" t="str">
        <f t="shared" ref="EA46:GL46" ca="1" si="110">IFERROR(EA45/EA23, "n/a")</f>
        <v>n/a</v>
      </c>
      <c r="EB46" t="str">
        <f t="shared" ca="1" si="110"/>
        <v>n/a</v>
      </c>
      <c r="EC46" t="str">
        <f t="shared" ca="1" si="110"/>
        <v>n/a</v>
      </c>
      <c r="ED46" t="str">
        <f t="shared" ca="1" si="110"/>
        <v>n/a</v>
      </c>
      <c r="EE46" t="str">
        <f t="shared" ca="1" si="110"/>
        <v>n/a</v>
      </c>
      <c r="EF46" t="str">
        <f t="shared" ca="1" si="110"/>
        <v>n/a</v>
      </c>
      <c r="EG46" t="str">
        <f t="shared" ca="1" si="110"/>
        <v>n/a</v>
      </c>
      <c r="EH46" t="str">
        <f t="shared" ca="1" si="110"/>
        <v>n/a</v>
      </c>
      <c r="EI46" t="str">
        <f t="shared" ca="1" si="110"/>
        <v>n/a</v>
      </c>
      <c r="EJ46" t="str">
        <f t="shared" ca="1" si="110"/>
        <v>n/a</v>
      </c>
      <c r="EK46" t="str">
        <f t="shared" ca="1" si="110"/>
        <v>n/a</v>
      </c>
      <c r="EL46" t="str">
        <f t="shared" ca="1" si="110"/>
        <v>n/a</v>
      </c>
      <c r="EM46" t="str">
        <f t="shared" ca="1" si="110"/>
        <v>n/a</v>
      </c>
      <c r="EN46" t="str">
        <f t="shared" ca="1" si="110"/>
        <v>n/a</v>
      </c>
      <c r="EO46" t="str">
        <f t="shared" ca="1" si="110"/>
        <v>n/a</v>
      </c>
      <c r="EP46" t="str">
        <f t="shared" ca="1" si="110"/>
        <v>n/a</v>
      </c>
      <c r="EQ46" t="str">
        <f t="shared" ca="1" si="110"/>
        <v>n/a</v>
      </c>
      <c r="ER46" t="str">
        <f t="shared" ca="1" si="110"/>
        <v>n/a</v>
      </c>
      <c r="ES46" t="str">
        <f t="shared" ca="1" si="110"/>
        <v>n/a</v>
      </c>
      <c r="ET46" t="str">
        <f t="shared" ca="1" si="110"/>
        <v>n/a</v>
      </c>
      <c r="EU46" t="str">
        <f t="shared" ca="1" si="110"/>
        <v>n/a</v>
      </c>
      <c r="EV46" t="str">
        <f t="shared" ca="1" si="110"/>
        <v>n/a</v>
      </c>
      <c r="EW46" t="str">
        <f t="shared" ca="1" si="110"/>
        <v>n/a</v>
      </c>
      <c r="EX46" t="str">
        <f t="shared" ca="1" si="110"/>
        <v>n/a</v>
      </c>
      <c r="EY46" t="str">
        <f t="shared" ca="1" si="110"/>
        <v>n/a</v>
      </c>
      <c r="EZ46" t="str">
        <f t="shared" ca="1" si="110"/>
        <v>n/a</v>
      </c>
      <c r="FA46" t="str">
        <f t="shared" ca="1" si="110"/>
        <v>n/a</v>
      </c>
      <c r="FB46" t="str">
        <f t="shared" ca="1" si="110"/>
        <v>n/a</v>
      </c>
      <c r="FC46" t="str">
        <f t="shared" ca="1" si="110"/>
        <v>n/a</v>
      </c>
      <c r="FD46" t="str">
        <f t="shared" ca="1" si="110"/>
        <v>n/a</v>
      </c>
      <c r="FE46" t="str">
        <f t="shared" ca="1" si="110"/>
        <v>n/a</v>
      </c>
      <c r="FF46" t="str">
        <f t="shared" ca="1" si="110"/>
        <v>n/a</v>
      </c>
      <c r="FG46" t="str">
        <f t="shared" ca="1" si="110"/>
        <v>n/a</v>
      </c>
      <c r="FH46" t="str">
        <f t="shared" ca="1" si="110"/>
        <v>n/a</v>
      </c>
      <c r="FI46" t="str">
        <f t="shared" ca="1" si="110"/>
        <v>n/a</v>
      </c>
      <c r="FJ46" t="str">
        <f t="shared" ca="1" si="110"/>
        <v>n/a</v>
      </c>
      <c r="FK46" t="str">
        <f t="shared" ca="1" si="110"/>
        <v>n/a</v>
      </c>
      <c r="FL46" t="str">
        <f t="shared" ca="1" si="110"/>
        <v>n/a</v>
      </c>
      <c r="FM46" t="str">
        <f t="shared" ca="1" si="110"/>
        <v>n/a</v>
      </c>
      <c r="FN46" t="str">
        <f t="shared" ca="1" si="110"/>
        <v>n/a</v>
      </c>
      <c r="FO46" t="str">
        <f t="shared" ca="1" si="110"/>
        <v>n/a</v>
      </c>
      <c r="FP46" t="str">
        <f t="shared" ca="1" si="110"/>
        <v>n/a</v>
      </c>
      <c r="FQ46" t="str">
        <f t="shared" ca="1" si="110"/>
        <v>n/a</v>
      </c>
      <c r="FR46" t="str">
        <f t="shared" ca="1" si="110"/>
        <v>n/a</v>
      </c>
      <c r="FS46" t="str">
        <f t="shared" ca="1" si="110"/>
        <v>n/a</v>
      </c>
      <c r="FT46" t="str">
        <f t="shared" ca="1" si="110"/>
        <v>n/a</v>
      </c>
      <c r="FU46" t="str">
        <f t="shared" ca="1" si="110"/>
        <v>n/a</v>
      </c>
      <c r="FV46" t="str">
        <f t="shared" ca="1" si="110"/>
        <v>n/a</v>
      </c>
      <c r="FW46" t="str">
        <f t="shared" ca="1" si="110"/>
        <v>n/a</v>
      </c>
      <c r="FX46" t="str">
        <f t="shared" ca="1" si="110"/>
        <v>n/a</v>
      </c>
      <c r="FY46" t="str">
        <f t="shared" ca="1" si="110"/>
        <v>n/a</v>
      </c>
      <c r="FZ46" t="str">
        <f t="shared" ca="1" si="110"/>
        <v>n/a</v>
      </c>
      <c r="GA46" t="str">
        <f t="shared" ca="1" si="110"/>
        <v>n/a</v>
      </c>
      <c r="GB46" t="str">
        <f t="shared" ca="1" si="110"/>
        <v>n/a</v>
      </c>
      <c r="GC46" t="str">
        <f t="shared" ca="1" si="110"/>
        <v>n/a</v>
      </c>
      <c r="GD46" t="str">
        <f t="shared" ca="1" si="110"/>
        <v>n/a</v>
      </c>
      <c r="GE46" t="str">
        <f t="shared" ca="1" si="110"/>
        <v>n/a</v>
      </c>
      <c r="GF46" t="str">
        <f t="shared" ca="1" si="110"/>
        <v>n/a</v>
      </c>
      <c r="GG46" t="str">
        <f t="shared" ca="1" si="110"/>
        <v>n/a</v>
      </c>
      <c r="GH46" t="str">
        <f t="shared" ca="1" si="110"/>
        <v>n/a</v>
      </c>
      <c r="GI46" t="str">
        <f t="shared" ca="1" si="110"/>
        <v>n/a</v>
      </c>
      <c r="GJ46" t="str">
        <f t="shared" ca="1" si="110"/>
        <v>n/a</v>
      </c>
      <c r="GK46" t="str">
        <f t="shared" ca="1" si="110"/>
        <v>n/a</v>
      </c>
      <c r="GL46">
        <f t="shared" ca="1" si="110"/>
        <v>-54.025928003619839</v>
      </c>
      <c r="GM46">
        <f t="shared" ref="GM46:GV46" ca="1" si="111">IFERROR(GM45/GM23, "n/a")</f>
        <v>-46.901798165572778</v>
      </c>
      <c r="GN46">
        <f ca="1">IFERROR(GN45/GN23, "n/a")</f>
        <v>-35.119531354776306</v>
      </c>
      <c r="GO46">
        <f t="shared" ca="1" si="111"/>
        <v>-23.447585187692397</v>
      </c>
      <c r="GP46">
        <f t="shared" ca="1" si="111"/>
        <v>-17.961651130334715</v>
      </c>
      <c r="GQ46">
        <f t="shared" ca="1" si="111"/>
        <v>-11.756171669208817</v>
      </c>
      <c r="GR46">
        <f t="shared" ca="1" si="111"/>
        <v>0.78212538016551003</v>
      </c>
      <c r="GS46">
        <f t="shared" ca="1" si="111"/>
        <v>13.535419030637041</v>
      </c>
      <c r="GT46">
        <f t="shared" ca="1" si="111"/>
        <v>13.746244079650729</v>
      </c>
      <c r="GU46">
        <f t="shared" ca="1" si="111"/>
        <v>16.806415203740222</v>
      </c>
      <c r="GV46">
        <f t="shared" ca="1" si="111"/>
        <v>28.450675043817704</v>
      </c>
      <c r="GW46" s="81">
        <f t="shared" ref="GW46:GY46" ca="1" si="112">IFERROR(GW45/GW23, "n/a")</f>
        <v>39.972260053641897</v>
      </c>
      <c r="GX46" s="81">
        <f t="shared" ca="1" si="112"/>
        <v>43.479164242615504</v>
      </c>
      <c r="GY46" s="81">
        <f t="shared" ca="1" si="112"/>
        <v>46.945135611014472</v>
      </c>
      <c r="GZ46" s="81">
        <f t="shared" ref="GZ46:ID46" ca="1" si="113">IFERROR(GZ45/GZ23, "n/a")</f>
        <v>56.889477276278207</v>
      </c>
      <c r="HA46" s="81">
        <f t="shared" ca="1" si="113"/>
        <v>66.729377121590204</v>
      </c>
      <c r="HB46" s="81">
        <f t="shared" ca="1" si="113"/>
        <v>70.254165344442796</v>
      </c>
      <c r="HC46" s="81">
        <f t="shared" ca="1" si="113"/>
        <v>73.736834153500851</v>
      </c>
      <c r="HD46" s="81">
        <f t="shared" ca="1" si="113"/>
        <v>85.056277474518339</v>
      </c>
      <c r="HE46" s="81">
        <f t="shared" ca="1" si="113"/>
        <v>96.254828625506875</v>
      </c>
      <c r="HF46" s="81">
        <f t="shared" ca="1" si="113"/>
        <v>96.901787705936968</v>
      </c>
      <c r="HG46" s="81">
        <f t="shared" ca="1" si="113"/>
        <v>97.541968802419873</v>
      </c>
      <c r="HH46" s="81">
        <f t="shared" ca="1" si="113"/>
        <v>106.64411928563156</v>
      </c>
      <c r="HI46" s="81">
        <f t="shared" ca="1" si="113"/>
        <v>115.64492475159074</v>
      </c>
      <c r="HJ46" s="81">
        <f t="shared" ca="1" si="113"/>
        <v>116.55860958756259</v>
      </c>
      <c r="HK46" s="81">
        <f t="shared" ca="1" si="113"/>
        <v>117.46837539166931</v>
      </c>
      <c r="HL46" s="81">
        <f t="shared" ca="1" si="113"/>
        <v>126.80331160606747</v>
      </c>
      <c r="HM46" s="81">
        <f t="shared" ca="1" si="113"/>
        <v>136.04637164424159</v>
      </c>
      <c r="HN46" s="81">
        <f t="shared" ca="1" si="113"/>
        <v>137.17027295664838</v>
      </c>
      <c r="HO46" s="81">
        <f t="shared" ca="1" si="113"/>
        <v>138.28195530669612</v>
      </c>
      <c r="HP46" s="81">
        <f t="shared" ca="1" si="113"/>
        <v>148.19314806824181</v>
      </c>
      <c r="HQ46" s="81">
        <f t="shared" ca="1" si="113"/>
        <v>158.00415800415857</v>
      </c>
      <c r="HR46" s="81">
        <f t="shared" ca="1" si="113"/>
        <v>147.66191454170237</v>
      </c>
      <c r="HS46" s="81">
        <f t="shared" ca="1" si="113"/>
        <v>137.41913669565591</v>
      </c>
      <c r="HT46" s="81">
        <f t="shared" ca="1" si="113"/>
        <v>142.10381783636166</v>
      </c>
      <c r="HU46" s="81">
        <f t="shared" ca="1" si="113"/>
        <v>146.73943816269207</v>
      </c>
      <c r="HV46" s="81">
        <f t="shared" ca="1" si="113"/>
        <v>131.72825352029849</v>
      </c>
      <c r="HW46" s="81">
        <f t="shared" ca="1" si="113"/>
        <v>116.86095550127523</v>
      </c>
      <c r="HX46" s="81">
        <f t="shared" ca="1" si="113"/>
        <v>115.67244737806081</v>
      </c>
      <c r="HY46" s="81">
        <f t="shared" ca="1" si="113"/>
        <v>114.49220786744691</v>
      </c>
      <c r="HZ46" s="81">
        <f t="shared" ca="1" si="113"/>
        <v>115.50573619278228</v>
      </c>
      <c r="IA46" s="81">
        <f t="shared" ca="1" si="113"/>
        <v>116.50603791985783</v>
      </c>
      <c r="IB46" s="81">
        <f t="shared" ca="1" si="113"/>
        <v>126.14261554599368</v>
      </c>
      <c r="IC46" s="81">
        <f t="shared" ca="1" si="113"/>
        <v>135.68035446741163</v>
      </c>
      <c r="ID46" s="81" t="str">
        <f t="shared" ca="1" si="113"/>
        <v>n/a</v>
      </c>
    </row>
    <row r="47" spans="1:238">
      <c r="A47" s="7" t="s">
        <v>186</v>
      </c>
      <c r="B47" s="15" t="s">
        <v>185</v>
      </c>
      <c r="C47" t="str">
        <f t="shared" ref="C47:BN47" ca="1" si="114">IFERROR(C21-C46, "n/a")</f>
        <v>n/a</v>
      </c>
      <c r="D47" t="str">
        <f t="shared" ca="1" si="114"/>
        <v>n/a</v>
      </c>
      <c r="E47" t="str">
        <f t="shared" ca="1" si="114"/>
        <v>n/a</v>
      </c>
      <c r="F47" t="str">
        <f t="shared" ca="1" si="114"/>
        <v>n/a</v>
      </c>
      <c r="G47" t="str">
        <f t="shared" ca="1" si="114"/>
        <v>n/a</v>
      </c>
      <c r="H47" t="str">
        <f t="shared" ca="1" si="114"/>
        <v>n/a</v>
      </c>
      <c r="I47" t="str">
        <f t="shared" ca="1" si="114"/>
        <v>n/a</v>
      </c>
      <c r="J47" t="str">
        <f t="shared" ca="1" si="114"/>
        <v>n/a</v>
      </c>
      <c r="K47" t="str">
        <f t="shared" ca="1" si="114"/>
        <v>n/a</v>
      </c>
      <c r="L47" t="str">
        <f t="shared" ca="1" si="114"/>
        <v>n/a</v>
      </c>
      <c r="M47" t="str">
        <f t="shared" ca="1" si="114"/>
        <v>n/a</v>
      </c>
      <c r="N47" t="str">
        <f t="shared" ca="1" si="114"/>
        <v>n/a</v>
      </c>
      <c r="O47" t="str">
        <f t="shared" ca="1" si="114"/>
        <v>n/a</v>
      </c>
      <c r="P47" t="str">
        <f t="shared" ca="1" si="114"/>
        <v>n/a</v>
      </c>
      <c r="Q47" t="str">
        <f t="shared" ca="1" si="114"/>
        <v>n/a</v>
      </c>
      <c r="R47" t="str">
        <f t="shared" ca="1" si="114"/>
        <v>n/a</v>
      </c>
      <c r="S47" t="str">
        <f t="shared" ca="1" si="114"/>
        <v>n/a</v>
      </c>
      <c r="T47" t="str">
        <f t="shared" ca="1" si="114"/>
        <v>n/a</v>
      </c>
      <c r="U47" t="str">
        <f t="shared" ca="1" si="114"/>
        <v>n/a</v>
      </c>
      <c r="V47" t="str">
        <f t="shared" ca="1" si="114"/>
        <v>n/a</v>
      </c>
      <c r="W47" t="str">
        <f t="shared" ca="1" si="114"/>
        <v>n/a</v>
      </c>
      <c r="X47" t="str">
        <f t="shared" ca="1" si="114"/>
        <v>n/a</v>
      </c>
      <c r="Y47" t="str">
        <f t="shared" ca="1" si="114"/>
        <v>n/a</v>
      </c>
      <c r="Z47" t="str">
        <f t="shared" ca="1" si="114"/>
        <v>n/a</v>
      </c>
      <c r="AA47" t="str">
        <f t="shared" ca="1" si="114"/>
        <v>n/a</v>
      </c>
      <c r="AB47" t="str">
        <f t="shared" ca="1" si="114"/>
        <v>n/a</v>
      </c>
      <c r="AC47" t="str">
        <f t="shared" ca="1" si="114"/>
        <v>n/a</v>
      </c>
      <c r="AD47" t="str">
        <f t="shared" ca="1" si="114"/>
        <v>n/a</v>
      </c>
      <c r="AE47" t="str">
        <f t="shared" ca="1" si="114"/>
        <v>n/a</v>
      </c>
      <c r="AF47" t="str">
        <f t="shared" ca="1" si="114"/>
        <v>n/a</v>
      </c>
      <c r="AG47" t="str">
        <f t="shared" ca="1" si="114"/>
        <v>n/a</v>
      </c>
      <c r="AH47" t="str">
        <f t="shared" ca="1" si="114"/>
        <v>n/a</v>
      </c>
      <c r="AI47" t="str">
        <f t="shared" ca="1" si="114"/>
        <v>n/a</v>
      </c>
      <c r="AJ47" t="str">
        <f t="shared" ca="1" si="114"/>
        <v>n/a</v>
      </c>
      <c r="AK47" t="str">
        <f t="shared" ca="1" si="114"/>
        <v>n/a</v>
      </c>
      <c r="AL47" t="str">
        <f t="shared" ca="1" si="114"/>
        <v>n/a</v>
      </c>
      <c r="AM47" t="str">
        <f t="shared" ca="1" si="114"/>
        <v>n/a</v>
      </c>
      <c r="AN47" t="str">
        <f t="shared" ca="1" si="114"/>
        <v>n/a</v>
      </c>
      <c r="AO47" t="str">
        <f t="shared" ca="1" si="114"/>
        <v>n/a</v>
      </c>
      <c r="AP47" t="str">
        <f t="shared" ca="1" si="114"/>
        <v>n/a</v>
      </c>
      <c r="AQ47" t="str">
        <f t="shared" ca="1" si="114"/>
        <v>n/a</v>
      </c>
      <c r="AR47" t="str">
        <f t="shared" ca="1" si="114"/>
        <v>n/a</v>
      </c>
      <c r="AS47" t="str">
        <f t="shared" ca="1" si="114"/>
        <v>n/a</v>
      </c>
      <c r="AT47" t="str">
        <f t="shared" ca="1" si="114"/>
        <v>n/a</v>
      </c>
      <c r="AU47" t="str">
        <f t="shared" ca="1" si="114"/>
        <v>n/a</v>
      </c>
      <c r="AV47" t="str">
        <f t="shared" ca="1" si="114"/>
        <v>n/a</v>
      </c>
      <c r="AW47" t="str">
        <f t="shared" ca="1" si="114"/>
        <v>n/a</v>
      </c>
      <c r="AX47" t="str">
        <f t="shared" ca="1" si="114"/>
        <v>n/a</v>
      </c>
      <c r="AY47" t="str">
        <f t="shared" ca="1" si="114"/>
        <v>n/a</v>
      </c>
      <c r="AZ47" t="str">
        <f t="shared" ca="1" si="114"/>
        <v>n/a</v>
      </c>
      <c r="BA47" t="str">
        <f t="shared" ca="1" si="114"/>
        <v>n/a</v>
      </c>
      <c r="BB47" t="str">
        <f t="shared" ca="1" si="114"/>
        <v>n/a</v>
      </c>
      <c r="BC47" t="str">
        <f t="shared" ca="1" si="114"/>
        <v>n/a</v>
      </c>
      <c r="BD47" t="str">
        <f t="shared" ca="1" si="114"/>
        <v>n/a</v>
      </c>
      <c r="BE47" t="str">
        <f t="shared" ca="1" si="114"/>
        <v>n/a</v>
      </c>
      <c r="BF47" t="str">
        <f t="shared" ca="1" si="114"/>
        <v>n/a</v>
      </c>
      <c r="BG47" t="str">
        <f t="shared" ca="1" si="114"/>
        <v>n/a</v>
      </c>
      <c r="BH47" t="str">
        <f t="shared" ca="1" si="114"/>
        <v>n/a</v>
      </c>
      <c r="BI47" t="str">
        <f t="shared" ca="1" si="114"/>
        <v>n/a</v>
      </c>
      <c r="BJ47" t="str">
        <f t="shared" ca="1" si="114"/>
        <v>n/a</v>
      </c>
      <c r="BK47" t="str">
        <f t="shared" ca="1" si="114"/>
        <v>n/a</v>
      </c>
      <c r="BL47" t="str">
        <f t="shared" ca="1" si="114"/>
        <v>n/a</v>
      </c>
      <c r="BM47" t="str">
        <f t="shared" ca="1" si="114"/>
        <v>n/a</v>
      </c>
      <c r="BN47" t="str">
        <f t="shared" ca="1" si="114"/>
        <v>n/a</v>
      </c>
      <c r="BO47" t="str">
        <f t="shared" ref="BO47:DZ47" ca="1" si="115">IFERROR(BO21-BO46, "n/a")</f>
        <v>n/a</v>
      </c>
      <c r="BP47" t="str">
        <f t="shared" ca="1" si="115"/>
        <v>n/a</v>
      </c>
      <c r="BQ47" t="str">
        <f t="shared" ca="1" si="115"/>
        <v>n/a</v>
      </c>
      <c r="BR47" t="str">
        <f t="shared" ca="1" si="115"/>
        <v>n/a</v>
      </c>
      <c r="BS47" t="str">
        <f t="shared" ca="1" si="115"/>
        <v>n/a</v>
      </c>
      <c r="BT47" t="str">
        <f t="shared" ca="1" si="115"/>
        <v>n/a</v>
      </c>
      <c r="BU47" t="str">
        <f t="shared" ca="1" si="115"/>
        <v>n/a</v>
      </c>
      <c r="BV47" t="str">
        <f t="shared" ca="1" si="115"/>
        <v>n/a</v>
      </c>
      <c r="BW47" t="str">
        <f t="shared" ca="1" si="115"/>
        <v>n/a</v>
      </c>
      <c r="BX47" t="str">
        <f t="shared" ca="1" si="115"/>
        <v>n/a</v>
      </c>
      <c r="BY47" t="str">
        <f t="shared" ca="1" si="115"/>
        <v>n/a</v>
      </c>
      <c r="BZ47" t="str">
        <f t="shared" ca="1" si="115"/>
        <v>n/a</v>
      </c>
      <c r="CA47" t="str">
        <f t="shared" ca="1" si="115"/>
        <v>n/a</v>
      </c>
      <c r="CB47" t="str">
        <f t="shared" ca="1" si="115"/>
        <v>n/a</v>
      </c>
      <c r="CC47" t="str">
        <f t="shared" ca="1" si="115"/>
        <v>n/a</v>
      </c>
      <c r="CD47" t="str">
        <f t="shared" ca="1" si="115"/>
        <v>n/a</v>
      </c>
      <c r="CE47" t="str">
        <f t="shared" ca="1" si="115"/>
        <v>n/a</v>
      </c>
      <c r="CF47" t="str">
        <f t="shared" ca="1" si="115"/>
        <v>n/a</v>
      </c>
      <c r="CG47" t="str">
        <f t="shared" ca="1" si="115"/>
        <v>n/a</v>
      </c>
      <c r="CH47" t="str">
        <f t="shared" ca="1" si="115"/>
        <v>n/a</v>
      </c>
      <c r="CI47" t="str">
        <f t="shared" ca="1" si="115"/>
        <v>n/a</v>
      </c>
      <c r="CJ47" t="str">
        <f t="shared" ca="1" si="115"/>
        <v>n/a</v>
      </c>
      <c r="CK47" t="str">
        <f t="shared" ca="1" si="115"/>
        <v>n/a</v>
      </c>
      <c r="CL47" t="str">
        <f t="shared" ca="1" si="115"/>
        <v>n/a</v>
      </c>
      <c r="CM47" t="str">
        <f t="shared" ca="1" si="115"/>
        <v>n/a</v>
      </c>
      <c r="CN47" t="str">
        <f t="shared" ca="1" si="115"/>
        <v>n/a</v>
      </c>
      <c r="CO47" t="str">
        <f t="shared" ca="1" si="115"/>
        <v>n/a</v>
      </c>
      <c r="CP47" t="str">
        <f t="shared" ca="1" si="115"/>
        <v>n/a</v>
      </c>
      <c r="CQ47" t="str">
        <f t="shared" ca="1" si="115"/>
        <v>n/a</v>
      </c>
      <c r="CR47" t="str">
        <f t="shared" ca="1" si="115"/>
        <v>n/a</v>
      </c>
      <c r="CS47" t="str">
        <f t="shared" ca="1" si="115"/>
        <v>n/a</v>
      </c>
      <c r="CT47" t="str">
        <f t="shared" ca="1" si="115"/>
        <v>n/a</v>
      </c>
      <c r="CU47" t="str">
        <f t="shared" ca="1" si="115"/>
        <v>n/a</v>
      </c>
      <c r="CV47" t="str">
        <f t="shared" ca="1" si="115"/>
        <v>n/a</v>
      </c>
      <c r="CW47" t="str">
        <f t="shared" ca="1" si="115"/>
        <v>n/a</v>
      </c>
      <c r="CX47" t="str">
        <f t="shared" ca="1" si="115"/>
        <v>n/a</v>
      </c>
      <c r="CY47" t="str">
        <f t="shared" ca="1" si="115"/>
        <v>n/a</v>
      </c>
      <c r="CZ47" t="str">
        <f t="shared" ca="1" si="115"/>
        <v>n/a</v>
      </c>
      <c r="DA47" t="str">
        <f t="shared" ca="1" si="115"/>
        <v>n/a</v>
      </c>
      <c r="DB47" t="str">
        <f t="shared" ca="1" si="115"/>
        <v>n/a</v>
      </c>
      <c r="DC47" t="str">
        <f t="shared" ca="1" si="115"/>
        <v>n/a</v>
      </c>
      <c r="DD47" t="str">
        <f t="shared" ca="1" si="115"/>
        <v>n/a</v>
      </c>
      <c r="DE47" t="str">
        <f t="shared" ca="1" si="115"/>
        <v>n/a</v>
      </c>
      <c r="DF47" t="str">
        <f t="shared" ca="1" si="115"/>
        <v>n/a</v>
      </c>
      <c r="DG47" t="str">
        <f t="shared" ca="1" si="115"/>
        <v>n/a</v>
      </c>
      <c r="DH47" t="str">
        <f t="shared" ca="1" si="115"/>
        <v>n/a</v>
      </c>
      <c r="DI47" t="str">
        <f t="shared" ca="1" si="115"/>
        <v>n/a</v>
      </c>
      <c r="DJ47" t="str">
        <f t="shared" ca="1" si="115"/>
        <v>n/a</v>
      </c>
      <c r="DK47" t="str">
        <f t="shared" ca="1" si="115"/>
        <v>n/a</v>
      </c>
      <c r="DL47" t="str">
        <f t="shared" ca="1" si="115"/>
        <v>n/a</v>
      </c>
      <c r="DM47" t="str">
        <f t="shared" ca="1" si="115"/>
        <v>n/a</v>
      </c>
      <c r="DN47" t="str">
        <f t="shared" ca="1" si="115"/>
        <v>n/a</v>
      </c>
      <c r="DO47" t="str">
        <f t="shared" ca="1" si="115"/>
        <v>n/a</v>
      </c>
      <c r="DP47" t="str">
        <f t="shared" ca="1" si="115"/>
        <v>n/a</v>
      </c>
      <c r="DQ47" t="str">
        <f t="shared" ca="1" si="115"/>
        <v>n/a</v>
      </c>
      <c r="DR47" t="str">
        <f t="shared" ca="1" si="115"/>
        <v>n/a</v>
      </c>
      <c r="DS47" t="str">
        <f t="shared" ca="1" si="115"/>
        <v>n/a</v>
      </c>
      <c r="DT47" t="str">
        <f t="shared" ca="1" si="115"/>
        <v>n/a</v>
      </c>
      <c r="DU47" t="str">
        <f t="shared" ca="1" si="115"/>
        <v>n/a</v>
      </c>
      <c r="DV47" t="str">
        <f t="shared" ca="1" si="115"/>
        <v>n/a</v>
      </c>
      <c r="DW47" t="str">
        <f t="shared" ca="1" si="115"/>
        <v>n/a</v>
      </c>
      <c r="DX47" t="str">
        <f t="shared" ca="1" si="115"/>
        <v>n/a</v>
      </c>
      <c r="DY47" t="str">
        <f t="shared" ca="1" si="115"/>
        <v>n/a</v>
      </c>
      <c r="DZ47" t="str">
        <f t="shared" ca="1" si="115"/>
        <v>n/a</v>
      </c>
      <c r="EA47" t="str">
        <f t="shared" ref="EA47:GK47" ca="1" si="116">IFERROR(EA21-EA46, "n/a")</f>
        <v>n/a</v>
      </c>
      <c r="EB47" t="str">
        <f t="shared" ca="1" si="116"/>
        <v>n/a</v>
      </c>
      <c r="EC47" t="str">
        <f t="shared" ca="1" si="116"/>
        <v>n/a</v>
      </c>
      <c r="ED47" t="str">
        <f t="shared" ca="1" si="116"/>
        <v>n/a</v>
      </c>
      <c r="EE47" t="str">
        <f t="shared" ca="1" si="116"/>
        <v>n/a</v>
      </c>
      <c r="EF47" t="str">
        <f t="shared" ca="1" si="116"/>
        <v>n/a</v>
      </c>
      <c r="EG47" t="str">
        <f t="shared" ca="1" si="116"/>
        <v>n/a</v>
      </c>
      <c r="EH47" t="str">
        <f t="shared" ca="1" si="116"/>
        <v>n/a</v>
      </c>
      <c r="EI47" t="str">
        <f t="shared" ca="1" si="116"/>
        <v>n/a</v>
      </c>
      <c r="EJ47" t="str">
        <f t="shared" ca="1" si="116"/>
        <v>n/a</v>
      </c>
      <c r="EK47" t="str">
        <f t="shared" ca="1" si="116"/>
        <v>n/a</v>
      </c>
      <c r="EL47" t="str">
        <f t="shared" ca="1" si="116"/>
        <v>n/a</v>
      </c>
      <c r="EM47" t="str">
        <f t="shared" ca="1" si="116"/>
        <v>n/a</v>
      </c>
      <c r="EN47" t="str">
        <f t="shared" ca="1" si="116"/>
        <v>n/a</v>
      </c>
      <c r="EO47" t="str">
        <f t="shared" ca="1" si="116"/>
        <v>n/a</v>
      </c>
      <c r="EP47" t="str">
        <f t="shared" ca="1" si="116"/>
        <v>n/a</v>
      </c>
      <c r="EQ47" t="str">
        <f t="shared" ca="1" si="116"/>
        <v>n/a</v>
      </c>
      <c r="ER47" t="str">
        <f t="shared" ca="1" si="116"/>
        <v>n/a</v>
      </c>
      <c r="ES47" t="str">
        <f t="shared" ca="1" si="116"/>
        <v>n/a</v>
      </c>
      <c r="ET47" t="str">
        <f t="shared" ca="1" si="116"/>
        <v>n/a</v>
      </c>
      <c r="EU47" t="str">
        <f t="shared" ca="1" si="116"/>
        <v>n/a</v>
      </c>
      <c r="EV47" t="str">
        <f t="shared" ca="1" si="116"/>
        <v>n/a</v>
      </c>
      <c r="EW47" t="str">
        <f t="shared" ca="1" si="116"/>
        <v>n/a</v>
      </c>
      <c r="EX47" t="str">
        <f t="shared" ca="1" si="116"/>
        <v>n/a</v>
      </c>
      <c r="EY47" t="str">
        <f t="shared" ca="1" si="116"/>
        <v>n/a</v>
      </c>
      <c r="EZ47" t="str">
        <f t="shared" ca="1" si="116"/>
        <v>n/a</v>
      </c>
      <c r="FA47" t="str">
        <f t="shared" ca="1" si="116"/>
        <v>n/a</v>
      </c>
      <c r="FB47" t="str">
        <f t="shared" ca="1" si="116"/>
        <v>n/a</v>
      </c>
      <c r="FC47" t="str">
        <f t="shared" ca="1" si="116"/>
        <v>n/a</v>
      </c>
      <c r="FD47" t="str">
        <f t="shared" ca="1" si="116"/>
        <v>n/a</v>
      </c>
      <c r="FE47" t="str">
        <f t="shared" ca="1" si="116"/>
        <v>n/a</v>
      </c>
      <c r="FF47" t="str">
        <f t="shared" ca="1" si="116"/>
        <v>n/a</v>
      </c>
      <c r="FG47" t="str">
        <f t="shared" ca="1" si="116"/>
        <v>n/a</v>
      </c>
      <c r="FH47" t="str">
        <f t="shared" ca="1" si="116"/>
        <v>n/a</v>
      </c>
      <c r="FI47" t="str">
        <f t="shared" ca="1" si="116"/>
        <v>n/a</v>
      </c>
      <c r="FJ47" t="str">
        <f t="shared" ca="1" si="116"/>
        <v>n/a</v>
      </c>
      <c r="FK47" t="str">
        <f t="shared" ca="1" si="116"/>
        <v>n/a</v>
      </c>
      <c r="FL47" t="str">
        <f t="shared" ca="1" si="116"/>
        <v>n/a</v>
      </c>
      <c r="FM47" t="str">
        <f t="shared" ca="1" si="116"/>
        <v>n/a</v>
      </c>
      <c r="FN47" t="str">
        <f t="shared" ca="1" si="116"/>
        <v>n/a</v>
      </c>
      <c r="FO47" t="str">
        <f t="shared" ca="1" si="116"/>
        <v>n/a</v>
      </c>
      <c r="FP47" t="str">
        <f t="shared" ca="1" si="116"/>
        <v>n/a</v>
      </c>
      <c r="FQ47" t="str">
        <f t="shared" ca="1" si="116"/>
        <v>n/a</v>
      </c>
      <c r="FR47" t="str">
        <f t="shared" ca="1" si="116"/>
        <v>n/a</v>
      </c>
      <c r="FS47" t="str">
        <f t="shared" ca="1" si="116"/>
        <v>n/a</v>
      </c>
      <c r="FT47" t="str">
        <f t="shared" ca="1" si="116"/>
        <v>n/a</v>
      </c>
      <c r="FU47" t="str">
        <f t="shared" ca="1" si="116"/>
        <v>n/a</v>
      </c>
      <c r="FV47" t="str">
        <f t="shared" ca="1" si="116"/>
        <v>n/a</v>
      </c>
      <c r="FW47" t="str">
        <f t="shared" ca="1" si="116"/>
        <v>n/a</v>
      </c>
      <c r="FX47" t="str">
        <f t="shared" ca="1" si="116"/>
        <v>n/a</v>
      </c>
      <c r="FY47" t="str">
        <f t="shared" ca="1" si="116"/>
        <v>n/a</v>
      </c>
      <c r="FZ47" t="str">
        <f t="shared" ca="1" si="116"/>
        <v>n/a</v>
      </c>
      <c r="GA47" t="str">
        <f t="shared" ca="1" si="116"/>
        <v>n/a</v>
      </c>
      <c r="GB47" t="str">
        <f t="shared" ca="1" si="116"/>
        <v>n/a</v>
      </c>
      <c r="GC47" t="str">
        <f t="shared" ca="1" si="116"/>
        <v>n/a</v>
      </c>
      <c r="GD47" t="str">
        <f ca="1">IFERROR(GD21-GD46, "n/a")</f>
        <v>n/a</v>
      </c>
      <c r="GE47" t="str">
        <f t="shared" ca="1" si="116"/>
        <v>n/a</v>
      </c>
      <c r="GF47" t="str">
        <f ca="1">IFERROR(GF21-GF46, "n/a")</f>
        <v>n/a</v>
      </c>
      <c r="GG47" t="str">
        <f t="shared" ca="1" si="116"/>
        <v>n/a</v>
      </c>
      <c r="GH47" t="str">
        <f t="shared" ca="1" si="116"/>
        <v>n/a</v>
      </c>
      <c r="GI47" t="str">
        <f t="shared" ca="1" si="116"/>
        <v>n/a</v>
      </c>
      <c r="GJ47" t="str">
        <f t="shared" ca="1" si="116"/>
        <v>n/a</v>
      </c>
      <c r="GK47" t="str">
        <f t="shared" ca="1" si="116"/>
        <v>n/a</v>
      </c>
      <c r="GL47">
        <f ca="1">IFERROR(GL21-GL46, "n/a")</f>
        <v>12082.125928003621</v>
      </c>
      <c r="GM47">
        <f ca="1">IFERROR(GM21-GM46, "n/a")</f>
        <v>12135.801798165572</v>
      </c>
      <c r="GN47">
        <f ca="1">IFERROR(GN21-GN46, "n/a")</f>
        <v>12194.219531354776</v>
      </c>
      <c r="GO47">
        <f t="shared" ref="GO47:GV47" ca="1" si="117">IFERROR(GO21-GO46, "n/a")</f>
        <v>12268.347585187692</v>
      </c>
      <c r="GP47">
        <f t="shared" ca="1" si="117"/>
        <v>12348.361651130333</v>
      </c>
      <c r="GQ47">
        <f t="shared" ca="1" si="117"/>
        <v>12435.256171669209</v>
      </c>
      <c r="GR47">
        <f t="shared" ca="1" si="117"/>
        <v>12508.717874619835</v>
      </c>
      <c r="GS47">
        <f t="shared" ca="1" si="117"/>
        <v>12571.864580969363</v>
      </c>
      <c r="GT47">
        <f t="shared" ca="1" si="117"/>
        <v>12645.453755920351</v>
      </c>
      <c r="GU47">
        <f t="shared" ca="1" si="117"/>
        <v>12725.29358479626</v>
      </c>
      <c r="GV47">
        <f t="shared" ca="1" si="117"/>
        <v>12774.749324956183</v>
      </c>
      <c r="GW47" s="81">
        <f t="shared" ref="GW47:GY47" ca="1" si="118">IFERROR(GW21-GW46, "n/a")</f>
        <v>12815.927739946357</v>
      </c>
      <c r="GX47" s="81">
        <f t="shared" ca="1" si="118"/>
        <v>12872.120835757385</v>
      </c>
      <c r="GY47" s="81">
        <f t="shared" ca="1" si="118"/>
        <v>12931.354864388984</v>
      </c>
      <c r="GZ47" s="81">
        <f t="shared" ref="GZ47:ID47" ca="1" si="119">IFERROR(GZ21-GZ46, "n/a")</f>
        <v>12983.010522723722</v>
      </c>
      <c r="HA47" s="81">
        <f t="shared" ca="1" si="119"/>
        <v>13039.070622878409</v>
      </c>
      <c r="HB47" s="81">
        <f t="shared" ca="1" si="119"/>
        <v>13099.845834655558</v>
      </c>
      <c r="HC47" s="81">
        <f t="shared" ca="1" si="119"/>
        <v>13161.663165846499</v>
      </c>
      <c r="HD47" s="81">
        <f t="shared" ca="1" si="119"/>
        <v>13217.143722525483</v>
      </c>
      <c r="HE47" s="81">
        <f t="shared" ca="1" si="119"/>
        <v>13268.645171374494</v>
      </c>
      <c r="HF47" s="81">
        <f t="shared" ca="1" si="119"/>
        <v>13329.498212294062</v>
      </c>
      <c r="HG47" s="81">
        <f t="shared" ca="1" si="119"/>
        <v>13394.25803119758</v>
      </c>
      <c r="HH47" s="81">
        <f t="shared" ca="1" si="119"/>
        <v>13446.455880714369</v>
      </c>
      <c r="HI47" s="81">
        <f t="shared" ca="1" si="119"/>
        <v>13499.155075248409</v>
      </c>
      <c r="HJ47" s="81">
        <f t="shared" ca="1" si="119"/>
        <v>13557.841390412437</v>
      </c>
      <c r="HK47" s="81">
        <f t="shared" ca="1" si="119"/>
        <v>13624.631624608332</v>
      </c>
      <c r="HL47" s="81">
        <f t="shared" ca="1" si="119"/>
        <v>13678.696688393933</v>
      </c>
      <c r="HM47" s="81">
        <f t="shared" ca="1" si="119"/>
        <v>13739.15362835576</v>
      </c>
      <c r="HN47" s="81">
        <f t="shared" ca="1" si="119"/>
        <v>13811.829727043352</v>
      </c>
      <c r="HO47" s="81">
        <f t="shared" ca="1" si="119"/>
        <v>13884.218044693303</v>
      </c>
      <c r="HP47" s="81">
        <f t="shared" ca="1" si="119"/>
        <v>13945.106851931758</v>
      </c>
      <c r="HQ47" s="81">
        <f t="shared" ca="1" si="119"/>
        <v>14001.195841995843</v>
      </c>
      <c r="HR47" s="81">
        <f t="shared" ca="1" si="119"/>
        <v>14076.938085458298</v>
      </c>
      <c r="HS47" s="81">
        <f t="shared" ca="1" si="119"/>
        <v>14153.080863304343</v>
      </c>
      <c r="HT47" s="81">
        <f t="shared" ca="1" si="119"/>
        <v>14211.996182163639</v>
      </c>
      <c r="HU47" s="81">
        <f t="shared" ca="1" si="119"/>
        <v>14272.760561837307</v>
      </c>
      <c r="HV47" s="81">
        <f t="shared" ca="1" si="119"/>
        <v>14356.571746479702</v>
      </c>
      <c r="HW47" s="81">
        <f t="shared" ca="1" si="119"/>
        <v>14448.139044498725</v>
      </c>
      <c r="HX47" s="81">
        <f t="shared" ca="1" si="119"/>
        <v>14526.127552621938</v>
      </c>
      <c r="HY47" s="81">
        <f t="shared" ca="1" si="119"/>
        <v>14603.207792132554</v>
      </c>
      <c r="HZ47" s="81">
        <f t="shared" ca="1" si="119"/>
        <v>14677.294263807216</v>
      </c>
      <c r="IA47" s="81">
        <f t="shared" ca="1" si="119"/>
        <v>14749.293962080141</v>
      </c>
      <c r="IB47" s="81">
        <f t="shared" ca="1" si="119"/>
        <v>14813.357384454006</v>
      </c>
      <c r="IC47" s="81">
        <f t="shared" ca="1" si="119"/>
        <v>14878.919645532589</v>
      </c>
      <c r="ID47" s="81" t="str">
        <f t="shared" ca="1" si="119"/>
        <v>n/a</v>
      </c>
    </row>
    <row r="48" spans="1:238">
      <c r="B48" s="15"/>
      <c r="CE48" s="14"/>
      <c r="CF48" s="14"/>
      <c r="CG48" s="14"/>
      <c r="CH48" s="14"/>
      <c r="CI48" s="14"/>
      <c r="CJ48" s="14"/>
      <c r="CK48" s="14"/>
      <c r="GZ48" s="81"/>
      <c r="HA48" s="81"/>
      <c r="HB48" s="81"/>
      <c r="HC48" s="81"/>
      <c r="HD48" s="81"/>
      <c r="HE48" s="81"/>
      <c r="HF48" s="81"/>
      <c r="HG48" s="81"/>
      <c r="HH48" s="81"/>
      <c r="HI48" s="81"/>
      <c r="HJ48" s="81"/>
      <c r="HK48" s="81"/>
      <c r="HL48" s="81"/>
      <c r="HM48" s="81"/>
      <c r="HN48" s="81"/>
      <c r="HO48" s="81"/>
      <c r="HP48" s="81"/>
      <c r="HQ48" s="81"/>
      <c r="HR48" s="81"/>
      <c r="HS48" s="81"/>
      <c r="HT48" s="81"/>
      <c r="HU48" s="81"/>
      <c r="HV48" s="81"/>
      <c r="HW48" s="81"/>
      <c r="HX48" s="81"/>
      <c r="HY48" s="81"/>
      <c r="HZ48" s="81"/>
      <c r="IA48" s="81"/>
      <c r="IB48" s="81"/>
      <c r="IC48" s="81"/>
      <c r="ID48" s="81"/>
    </row>
    <row r="49" spans="1:238">
      <c r="A49" s="13" t="s">
        <v>187</v>
      </c>
      <c r="GZ49" s="81"/>
      <c r="HA49" s="81"/>
      <c r="HB49" s="81"/>
      <c r="HC49" s="81"/>
      <c r="HD49" s="81"/>
      <c r="HE49" s="81"/>
      <c r="HF49" s="81"/>
      <c r="HG49" s="81"/>
      <c r="HH49" s="81"/>
      <c r="HI49" s="81"/>
      <c r="HJ49" s="81"/>
      <c r="HK49" s="81"/>
      <c r="HL49" s="81"/>
      <c r="HM49" s="81"/>
      <c r="HN49" s="81"/>
      <c r="HO49" s="81"/>
      <c r="HP49" s="81"/>
      <c r="HQ49" s="81"/>
      <c r="HR49" s="81"/>
      <c r="HS49" s="81"/>
      <c r="HT49" s="81"/>
      <c r="HU49" s="81"/>
      <c r="HV49" s="81"/>
      <c r="HW49" s="81"/>
      <c r="HX49" s="81"/>
      <c r="HY49" s="81"/>
      <c r="HZ49" s="81"/>
      <c r="IA49" s="81"/>
      <c r="IB49" s="81"/>
      <c r="IC49" s="81"/>
      <c r="ID49" s="81"/>
    </row>
    <row r="50" spans="1:238">
      <c r="A50" s="7" t="s">
        <v>188</v>
      </c>
      <c r="B50" t="s">
        <v>189</v>
      </c>
      <c r="C50" t="str">
        <f t="shared" ref="C50:BN50" ca="1" si="120">IFERROR(((C21/B21)^4-1)*100, "n/a")</f>
        <v>n/a</v>
      </c>
      <c r="D50">
        <f t="shared" ca="1" si="120"/>
        <v>1.8263468573127106</v>
      </c>
      <c r="E50">
        <f t="shared" ca="1" si="120"/>
        <v>3.5540407326941192</v>
      </c>
      <c r="F50">
        <f t="shared" ca="1" si="120"/>
        <v>-1.0901701829157173</v>
      </c>
      <c r="G50">
        <f t="shared" ca="1" si="120"/>
        <v>7.9078569104687357</v>
      </c>
      <c r="H50">
        <f t="shared" ca="1" si="120"/>
        <v>3.7253140193211021</v>
      </c>
      <c r="I50">
        <f t="shared" ca="1" si="120"/>
        <v>3.2272900512064773</v>
      </c>
      <c r="J50">
        <f t="shared" ca="1" si="120"/>
        <v>6.8059641454392805</v>
      </c>
      <c r="K50">
        <f t="shared" ca="1" si="120"/>
        <v>5.3862265614766258</v>
      </c>
      <c r="L50">
        <f t="shared" ca="1" si="120"/>
        <v>7.8259846408264888</v>
      </c>
      <c r="M50">
        <f t="shared" ca="1" si="120"/>
        <v>6.3150958930487944</v>
      </c>
      <c r="N50">
        <f t="shared" ca="1" si="120"/>
        <v>9.7198511788447526</v>
      </c>
      <c r="O50">
        <f t="shared" ca="1" si="120"/>
        <v>7.5107491469731169</v>
      </c>
      <c r="P50">
        <f t="shared" ca="1" si="120"/>
        <v>-0.19050014904509194</v>
      </c>
      <c r="Q50">
        <f t="shared" ca="1" si="120"/>
        <v>1.4211372200191308</v>
      </c>
      <c r="R50">
        <f t="shared" ca="1" si="120"/>
        <v>-1.1908769723670498</v>
      </c>
      <c r="S50">
        <f t="shared" ca="1" si="120"/>
        <v>-3.5293386969060037</v>
      </c>
      <c r="T50">
        <f t="shared" ca="1" si="120"/>
        <v>1.444697549702556</v>
      </c>
      <c r="U50">
        <f t="shared" ca="1" si="120"/>
        <v>1.7361050559922209</v>
      </c>
      <c r="V50">
        <f t="shared" ca="1" si="120"/>
        <v>-5.7214878836213785</v>
      </c>
      <c r="W50">
        <f t="shared" ca="1" si="120"/>
        <v>3.3915839529405911</v>
      </c>
      <c r="X50">
        <f t="shared" ca="1" si="120"/>
        <v>6.7509276084528169</v>
      </c>
      <c r="Y50">
        <f t="shared" ca="1" si="120"/>
        <v>5.8016255323522836</v>
      </c>
      <c r="Z50">
        <f t="shared" ca="1" si="120"/>
        <v>4.3769085225083604</v>
      </c>
      <c r="AA50">
        <f t="shared" ca="1" si="120"/>
        <v>8.2333213577114428</v>
      </c>
      <c r="AB50">
        <f t="shared" ca="1" si="120"/>
        <v>3.7398808997697319</v>
      </c>
      <c r="AC50">
        <f t="shared" ca="1" si="120"/>
        <v>4.2801075006573042</v>
      </c>
      <c r="AD50">
        <f t="shared" ca="1" si="120"/>
        <v>5.2816863824394211</v>
      </c>
      <c r="AE50">
        <f t="shared" ca="1" si="120"/>
        <v>4.8072599632520197</v>
      </c>
      <c r="AF50">
        <f t="shared" ca="1" si="120"/>
        <v>2.1837789456602419</v>
      </c>
      <c r="AG50">
        <f t="shared" ca="1" si="120"/>
        <v>3.8369402552268728</v>
      </c>
      <c r="AH50">
        <f t="shared" ca="1" si="120"/>
        <v>6.1489289081386289</v>
      </c>
      <c r="AI50">
        <f t="shared" ca="1" si="120"/>
        <v>2.2698086079611546</v>
      </c>
      <c r="AJ50">
        <f t="shared" ca="1" si="120"/>
        <v>8.8281819486158106</v>
      </c>
      <c r="AK50">
        <f t="shared" ca="1" si="120"/>
        <v>1.6925621474060071</v>
      </c>
      <c r="AL50">
        <f t="shared" ca="1" si="120"/>
        <v>3.2645641270008463</v>
      </c>
      <c r="AM50">
        <f t="shared" ca="1" si="120"/>
        <v>2.0858546200282158</v>
      </c>
      <c r="AN50">
        <f t="shared" ca="1" si="120"/>
        <v>-0.25477994588263275</v>
      </c>
      <c r="AO50">
        <f t="shared" ca="1" si="120"/>
        <v>3.9414569020147061</v>
      </c>
      <c r="AP50">
        <f t="shared" ca="1" si="120"/>
        <v>1.0053359265994599</v>
      </c>
      <c r="AQ50">
        <f t="shared" ca="1" si="120"/>
        <v>-0.56834581249858296</v>
      </c>
      <c r="AR50">
        <f t="shared" ca="1" si="120"/>
        <v>-8.7136397640708356</v>
      </c>
      <c r="AS50">
        <f t="shared" ca="1" si="120"/>
        <v>4.4635950628487242</v>
      </c>
      <c r="AT50">
        <f t="shared" ca="1" si="120"/>
        <v>5.5133025007394032</v>
      </c>
      <c r="AU50">
        <f t="shared" ca="1" si="120"/>
        <v>1.3417436073602573</v>
      </c>
      <c r="AV50">
        <f t="shared" ca="1" si="120"/>
        <v>3.7224884432562888E-2</v>
      </c>
      <c r="AW50">
        <f t="shared" ca="1" si="120"/>
        <v>1.8549687423826011</v>
      </c>
      <c r="AX50">
        <f t="shared" ca="1" si="120"/>
        <v>-2.704249484175103</v>
      </c>
      <c r="AY50">
        <f t="shared" ca="1" si="120"/>
        <v>2.9794526770348106</v>
      </c>
      <c r="AZ50">
        <f t="shared" ca="1" si="120"/>
        <v>1.2275214987760297</v>
      </c>
      <c r="BA50">
        <f t="shared" ca="1" si="120"/>
        <v>2.7033062660872798</v>
      </c>
      <c r="BB50">
        <f t="shared" ca="1" si="120"/>
        <v>7.1899833254504442</v>
      </c>
      <c r="BC50">
        <f t="shared" ca="1" si="120"/>
        <v>4.0142740570780377</v>
      </c>
      <c r="BD50">
        <f t="shared" ca="1" si="120"/>
        <v>8.3974286289747457</v>
      </c>
      <c r="BE50">
        <f t="shared" ca="1" si="120"/>
        <v>7.373851031824552</v>
      </c>
      <c r="BF50">
        <f t="shared" ca="1" si="120"/>
        <v>6.5271423527903272</v>
      </c>
      <c r="BG50">
        <f t="shared" ca="1" si="120"/>
        <v>3.3642533854725265</v>
      </c>
      <c r="BH50">
        <f t="shared" ca="1" si="120"/>
        <v>5.7198379039674396</v>
      </c>
      <c r="BI50">
        <f t="shared" ca="1" si="120"/>
        <v>3.0018091514584011</v>
      </c>
      <c r="BJ50">
        <f t="shared" ca="1" si="120"/>
        <v>5.2808156362495362</v>
      </c>
      <c r="BK50">
        <f t="shared" ca="1" si="120"/>
        <v>6.9739160298415648</v>
      </c>
      <c r="BL50">
        <f t="shared" ca="1" si="120"/>
        <v>3.7240662880029252</v>
      </c>
      <c r="BM50">
        <f t="shared" ca="1" si="120"/>
        <v>7.8143694131136421</v>
      </c>
      <c r="BN50">
        <f t="shared" ca="1" si="120"/>
        <v>0.86282621666642356</v>
      </c>
      <c r="BO50">
        <f t="shared" ref="BO50:DZ50" ca="1" si="121">IFERROR(((BO21/BN21)^4-1)*100, "n/a")</f>
        <v>3.5486663282116915</v>
      </c>
      <c r="BP50">
        <f t="shared" ca="1" si="121"/>
        <v>4.4249954730297247</v>
      </c>
      <c r="BQ50">
        <f t="shared" ca="1" si="121"/>
        <v>7.2638174808862477</v>
      </c>
      <c r="BR50">
        <f t="shared" ca="1" si="121"/>
        <v>2.4813183234538183</v>
      </c>
      <c r="BS50">
        <f t="shared" ca="1" si="121"/>
        <v>0.40045186215926787</v>
      </c>
      <c r="BT50">
        <f t="shared" ca="1" si="121"/>
        <v>5.5719660469284449</v>
      </c>
      <c r="BU50">
        <f t="shared" ca="1" si="121"/>
        <v>4.6396514862801386</v>
      </c>
      <c r="BV50">
        <f t="shared" ca="1" si="121"/>
        <v>0.85413919869354871</v>
      </c>
      <c r="BW50">
        <f t="shared" ca="1" si="121"/>
        <v>7.2525694823377451</v>
      </c>
      <c r="BX50">
        <f t="shared" ca="1" si="121"/>
        <v>2.9831350667351764</v>
      </c>
      <c r="BY50">
        <f t="shared" ca="1" si="121"/>
        <v>3.601449471943341</v>
      </c>
      <c r="BZ50">
        <f t="shared" ca="1" si="121"/>
        <v>4.6311334171844409</v>
      </c>
      <c r="CA50">
        <f t="shared" ca="1" si="121"/>
        <v>1.8644608726888778</v>
      </c>
      <c r="CB50">
        <f t="shared" ca="1" si="121"/>
        <v>1.8836000056638547</v>
      </c>
      <c r="CC50">
        <f t="shared" ca="1" si="121"/>
        <v>3.9301266246049238</v>
      </c>
      <c r="CD50">
        <f t="shared" ca="1" si="121"/>
        <v>1.7471437371512355</v>
      </c>
      <c r="CE50">
        <f t="shared" ca="1" si="121"/>
        <v>3.4120074192871996</v>
      </c>
      <c r="CF50">
        <f t="shared" ca="1" si="121"/>
        <v>1.2192530251189826</v>
      </c>
      <c r="CG50">
        <f t="shared" ca="1" si="121"/>
        <v>1.5985102569195719</v>
      </c>
      <c r="CH50">
        <f t="shared" ca="1" si="121"/>
        <v>-3.0116342862702705</v>
      </c>
      <c r="CI50">
        <f t="shared" ca="1" si="121"/>
        <v>-1.493018702027582</v>
      </c>
      <c r="CJ50">
        <f t="shared" ca="1" si="121"/>
        <v>3.3570925260933304</v>
      </c>
      <c r="CK50">
        <f t="shared" ca="1" si="121"/>
        <v>2.0079023088221515</v>
      </c>
      <c r="CL50">
        <f t="shared" ca="1" si="121"/>
        <v>-0.19816035000113086</v>
      </c>
      <c r="CM50">
        <f t="shared" ca="1" si="121"/>
        <v>7.6993399272746066</v>
      </c>
      <c r="CN50">
        <f t="shared" ca="1" si="121"/>
        <v>2.7414090770924604</v>
      </c>
      <c r="CO50">
        <f t="shared" ca="1" si="121"/>
        <v>4.3575580486277188</v>
      </c>
      <c r="CP50">
        <f t="shared" ca="1" si="121"/>
        <v>4.8516292126940641</v>
      </c>
      <c r="CQ50">
        <f t="shared" ca="1" si="121"/>
        <v>1.5472619383280373</v>
      </c>
      <c r="CR50">
        <f t="shared" ca="1" si="121"/>
        <v>3.6863689580156178</v>
      </c>
      <c r="CS50">
        <f t="shared" ca="1" si="121"/>
        <v>4.5250022735977335</v>
      </c>
      <c r="CT50">
        <f t="shared" ca="1" si="121"/>
        <v>3.561418806817529</v>
      </c>
      <c r="CU50">
        <f t="shared" ca="1" si="121"/>
        <v>4.6555899487012109</v>
      </c>
      <c r="CV50">
        <f t="shared" ca="1" si="121"/>
        <v>3.1433354475443043</v>
      </c>
      <c r="CW50">
        <f t="shared" ca="1" si="121"/>
        <v>3.0882023622776478</v>
      </c>
      <c r="CX50">
        <f t="shared" ca="1" si="121"/>
        <v>4.3957512709151603</v>
      </c>
      <c r="CY50">
        <f t="shared" ca="1" si="121"/>
        <v>0.99700568022762504</v>
      </c>
      <c r="CZ50">
        <f t="shared" ca="1" si="121"/>
        <v>3.5524124699494841</v>
      </c>
      <c r="DA50">
        <f t="shared" ca="1" si="121"/>
        <v>3.6763168005791602</v>
      </c>
      <c r="DB50">
        <f t="shared" ca="1" si="121"/>
        <v>2.8170161019952511</v>
      </c>
      <c r="DC50">
        <f t="shared" ca="1" si="121"/>
        <v>3.7407079245746377</v>
      </c>
      <c r="DD50">
        <f t="shared" ca="1" si="121"/>
        <v>4.3774909074767443</v>
      </c>
      <c r="DE50">
        <f t="shared" ca="1" si="121"/>
        <v>2.4444323012271285</v>
      </c>
      <c r="DF50">
        <f t="shared" ca="1" si="121"/>
        <v>3.2206593209179735</v>
      </c>
      <c r="DG50">
        <f t="shared" ca="1" si="121"/>
        <v>4.2862455477573169</v>
      </c>
      <c r="DH50">
        <f t="shared" ca="1" si="121"/>
        <v>1.8124138775581722</v>
      </c>
      <c r="DI50">
        <f t="shared" ca="1" si="121"/>
        <v>6.9906902689279127</v>
      </c>
      <c r="DJ50">
        <f t="shared" ca="1" si="121"/>
        <v>4.8638690501775717</v>
      </c>
      <c r="DK50">
        <f t="shared" ca="1" si="121"/>
        <v>4.1109068540541971</v>
      </c>
      <c r="DL50">
        <f t="shared" ca="1" si="121"/>
        <v>7.2304403804030137</v>
      </c>
      <c r="DM50">
        <f t="shared" ca="1" si="121"/>
        <v>5.3189880202483497</v>
      </c>
      <c r="DN50">
        <f t="shared" ca="1" si="121"/>
        <v>5.9056585760496105</v>
      </c>
      <c r="DO50">
        <f t="shared" ca="1" si="121"/>
        <v>3.9400172388036836</v>
      </c>
      <c r="DP50">
        <f t="shared" ca="1" si="121"/>
        <v>5.9594186097918556</v>
      </c>
      <c r="DQ50">
        <f t="shared" ca="1" si="121"/>
        <v>4.5913860544972485</v>
      </c>
      <c r="DR50">
        <f t="shared" ca="1" si="121"/>
        <v>5.9918399097892427</v>
      </c>
      <c r="DS50">
        <f t="shared" ca="1" si="121"/>
        <v>6.2871102746055341</v>
      </c>
      <c r="DT50">
        <f t="shared" ca="1" si="121"/>
        <v>3.9198694578262083</v>
      </c>
      <c r="DU50">
        <f t="shared" ca="1" si="121"/>
        <v>3.9871268295550655</v>
      </c>
      <c r="DV50">
        <f t="shared" ca="1" si="121"/>
        <v>3.4840404541158332</v>
      </c>
      <c r="DW50">
        <f t="shared" ca="1" si="121"/>
        <v>1.6119911188887892</v>
      </c>
      <c r="DX50">
        <f t="shared" ca="1" si="121"/>
        <v>0.94910413117503811</v>
      </c>
      <c r="DY50">
        <f t="shared" ca="1" si="121"/>
        <v>1.3769631456036491</v>
      </c>
      <c r="DZ50">
        <f t="shared" ca="1" si="121"/>
        <v>6.1162897844432962</v>
      </c>
      <c r="EA50">
        <f t="shared" ref="EA50:GL50" ca="1" si="122">IFERROR(((EA21/DZ21)^4-1)*100, "n/a")</f>
        <v>1.2305000558006762</v>
      </c>
      <c r="EB50">
        <f t="shared" ca="1" si="122"/>
        <v>2.0673232718538603</v>
      </c>
      <c r="EC50">
        <f t="shared" ca="1" si="122"/>
        <v>2.9297184807593801</v>
      </c>
      <c r="ED50">
        <f t="shared" ca="1" si="122"/>
        <v>2.3226166015174909</v>
      </c>
      <c r="EE50">
        <f t="shared" ca="1" si="122"/>
        <v>1.892840926525996</v>
      </c>
      <c r="EF50">
        <f t="shared" ca="1" si="122"/>
        <v>4.5686817521994216</v>
      </c>
      <c r="EG50">
        <f t="shared" ca="1" si="122"/>
        <v>5.9979565252519462</v>
      </c>
      <c r="EH50">
        <f t="shared" ca="1" si="122"/>
        <v>2.7392895119322969</v>
      </c>
      <c r="EI50">
        <f t="shared" ca="1" si="122"/>
        <v>3.6066772377715939</v>
      </c>
      <c r="EJ50">
        <f t="shared" ca="1" si="122"/>
        <v>2.5138556418708546</v>
      </c>
      <c r="EK50">
        <f t="shared" ca="1" si="122"/>
        <v>4.4942084217395095</v>
      </c>
      <c r="EL50">
        <f t="shared" ca="1" si="122"/>
        <v>4.4231365973192549</v>
      </c>
      <c r="EM50">
        <f t="shared" ca="1" si="122"/>
        <v>2.35308088005588</v>
      </c>
      <c r="EN50">
        <f t="shared" ca="1" si="122"/>
        <v>4.6194522432423168</v>
      </c>
      <c r="EO50">
        <f t="shared" ca="1" si="122"/>
        <v>3.9383091555457383</v>
      </c>
      <c r="EP50">
        <f t="shared" ca="1" si="122"/>
        <v>1.1920483487714906</v>
      </c>
      <c r="EQ50">
        <f t="shared" ca="1" si="122"/>
        <v>4.5369494876464467</v>
      </c>
      <c r="ER50">
        <f t="shared" ca="1" si="122"/>
        <v>2.0409204672041659</v>
      </c>
      <c r="ES50">
        <f t="shared" ca="1" si="122"/>
        <v>2.4513833502858295</v>
      </c>
      <c r="ET50">
        <f t="shared" ca="1" si="122"/>
        <v>3.9282375086762356</v>
      </c>
      <c r="EU50">
        <f t="shared" ca="1" si="122"/>
        <v>2.2579105479514583</v>
      </c>
      <c r="EV50">
        <f t="shared" ca="1" si="122"/>
        <v>0.74045279003749354</v>
      </c>
      <c r="EW50">
        <f t="shared" ca="1" si="122"/>
        <v>2.2756576562724895</v>
      </c>
      <c r="EX50">
        <f t="shared" ca="1" si="122"/>
        <v>1.1437029028473766</v>
      </c>
      <c r="EY50">
        <f t="shared" ca="1" si="122"/>
        <v>-1.0601470519562173</v>
      </c>
      <c r="EZ50">
        <f t="shared" ca="1" si="122"/>
        <v>0.6516937136694434</v>
      </c>
      <c r="FA50">
        <f t="shared" ca="1" si="122"/>
        <v>-2.9604486842555233</v>
      </c>
      <c r="FB50">
        <f t="shared" ca="1" si="122"/>
        <v>-3.671673570710543</v>
      </c>
      <c r="FC50">
        <f t="shared" ca="1" si="122"/>
        <v>-0.90122489158674934</v>
      </c>
      <c r="FD50">
        <f t="shared" ca="1" si="122"/>
        <v>-1.6116287713689226</v>
      </c>
      <c r="FE50">
        <f t="shared" ca="1" si="122"/>
        <v>2.7895062872741461</v>
      </c>
      <c r="FF50">
        <f t="shared" ca="1" si="122"/>
        <v>-0.59357178746155537</v>
      </c>
      <c r="FG50">
        <f t="shared" ca="1" si="122"/>
        <v>1.9930321888307789</v>
      </c>
      <c r="FH50">
        <f t="shared" ca="1" si="122"/>
        <v>3.2190206994466619</v>
      </c>
      <c r="FI50">
        <f t="shared" ca="1" si="122"/>
        <v>2.8270849604746573</v>
      </c>
      <c r="FJ50">
        <f t="shared" ca="1" si="122"/>
        <v>2.673515476012911</v>
      </c>
      <c r="FK50">
        <f t="shared" ca="1" si="122"/>
        <v>1.7106987162292864</v>
      </c>
      <c r="FL50">
        <f t="shared" ca="1" si="122"/>
        <v>0.89188110089120087</v>
      </c>
      <c r="FM50">
        <f t="shared" ca="1" si="122"/>
        <v>1.572424033689912</v>
      </c>
      <c r="FN50">
        <f t="shared" ca="1" si="122"/>
        <v>0.7345751550378754</v>
      </c>
      <c r="FO50">
        <f t="shared" ca="1" si="122"/>
        <v>3.2503775432344728</v>
      </c>
      <c r="FP50">
        <f t="shared" ca="1" si="122"/>
        <v>0.59549468578297127</v>
      </c>
      <c r="FQ50">
        <f t="shared" ca="1" si="122"/>
        <v>0.65311862595420767</v>
      </c>
      <c r="FR50">
        <f t="shared" ca="1" si="122"/>
        <v>1.8072603478211047</v>
      </c>
      <c r="FS50">
        <f t="shared" ca="1" si="122"/>
        <v>2.0890831313581382</v>
      </c>
      <c r="FT50">
        <f t="shared" ca="1" si="122"/>
        <v>0.28823097458705593</v>
      </c>
      <c r="FU50">
        <f t="shared" ca="1" si="122"/>
        <v>1.6355139336148072</v>
      </c>
      <c r="FV50">
        <f t="shared" ca="1" si="122"/>
        <v>3.4905244265940993</v>
      </c>
      <c r="FW50">
        <f t="shared" ca="1" si="122"/>
        <v>1.5609565795385638</v>
      </c>
      <c r="FX50">
        <f t="shared" ca="1" si="122"/>
        <v>4.3642296493111132</v>
      </c>
      <c r="FY50">
        <f t="shared" ca="1" si="122"/>
        <v>4.4653327862991254</v>
      </c>
      <c r="FZ50">
        <f t="shared" ca="1" si="122"/>
        <v>4.6809166993255102</v>
      </c>
      <c r="GA50">
        <f t="shared" ca="1" si="122"/>
        <v>3.5124087391314118</v>
      </c>
      <c r="GB50">
        <f t="shared" ca="1" si="122"/>
        <v>3.4052680486902354</v>
      </c>
      <c r="GC50">
        <f t="shared" ca="1" si="122"/>
        <v>2.8737835583217963</v>
      </c>
      <c r="GD50">
        <f t="shared" ca="1" si="122"/>
        <v>2.2812034448291607</v>
      </c>
      <c r="GE50">
        <f t="shared" ca="1" si="122"/>
        <v>-18.754699380430363</v>
      </c>
      <c r="GF50">
        <f>IFERROR(((GF21/GE21)^4-1)*100, "n/a")</f>
        <v>3.8044705085003683</v>
      </c>
      <c r="GG50">
        <f t="shared" si="122"/>
        <v>2.8166552171106973</v>
      </c>
      <c r="GH50">
        <f t="shared" si="122"/>
        <v>2.923555187520166</v>
      </c>
      <c r="GI50">
        <f t="shared" si="122"/>
        <v>1.9245031875537277</v>
      </c>
      <c r="GJ50">
        <f>IFERROR(((GJ21/GI21)^4-1)*100, "n/a")</f>
        <v>3.2712215647136667</v>
      </c>
      <c r="GK50">
        <f t="shared" si="122"/>
        <v>2.1636285911872388</v>
      </c>
      <c r="GL50">
        <f t="shared" si="122"/>
        <v>3.7955353629312683</v>
      </c>
      <c r="GM50">
        <f t="shared" ref="GM50:GY50" si="123">IFERROR(((GM21/GL21)^4-1)*100, "n/a")</f>
        <v>2.0373144876780103</v>
      </c>
      <c r="GN50">
        <f t="shared" si="123"/>
        <v>2.3431030330761216</v>
      </c>
      <c r="GO50">
        <f t="shared" si="123"/>
        <v>2.8525941579691017</v>
      </c>
      <c r="GP50">
        <f t="shared" si="123"/>
        <v>2.8223891197090678</v>
      </c>
      <c r="GQ50">
        <f t="shared" si="123"/>
        <v>3.0545558016224161</v>
      </c>
      <c r="GR50">
        <f t="shared" si="123"/>
        <v>2.7978303455906683</v>
      </c>
      <c r="GS50">
        <f t="shared" si="123"/>
        <v>2.4491329173431442</v>
      </c>
      <c r="GT50">
        <f t="shared" si="123"/>
        <v>2.366287262367428</v>
      </c>
      <c r="GU50">
        <f t="shared" si="123"/>
        <v>2.6452818174745873</v>
      </c>
      <c r="GV50">
        <f t="shared" si="123"/>
        <v>1.9318912910601949</v>
      </c>
      <c r="GW50" s="81">
        <f t="shared" si="123"/>
        <v>1.6566569647769924</v>
      </c>
      <c r="GX50" s="81">
        <f t="shared" si="123"/>
        <v>1.8704918242024249</v>
      </c>
      <c r="GY50" s="81">
        <f t="shared" si="123"/>
        <v>1.9560238489013226</v>
      </c>
      <c r="GZ50" s="81">
        <f t="shared" ref="GZ50" si="124">IFERROR(((GZ21/GY21)^4-1)*100, "n/a")</f>
        <v>1.9121134600210699</v>
      </c>
      <c r="HA50" s="81">
        <f t="shared" ref="HA50" si="125">IFERROR(((HA21/GZ21)^4-1)*100, "n/a")</f>
        <v>2.0368636389531458</v>
      </c>
      <c r="HB50" s="81">
        <f t="shared" ref="HB50" si="126">IFERROR(((HB21/HA21)^4-1)*100, "n/a")</f>
        <v>1.9769798117194926</v>
      </c>
      <c r="HC50" s="81">
        <f t="shared" ref="HC50" si="127">IFERROR(((HC21/HB21)^4-1)*100, "n/a")</f>
        <v>1.9980793790413287</v>
      </c>
      <c r="HD50" s="81">
        <f t="shared" ref="HD50" si="128">IFERROR(((HD21/HC21)^4-1)*100, "n/a")</f>
        <v>2.03416353796253</v>
      </c>
      <c r="HE50" s="81">
        <f t="shared" ref="HE50" si="129">IFERROR(((HE21/HD21)^4-1)*100, "n/a")</f>
        <v>1.8987746357402635</v>
      </c>
      <c r="HF50" s="81">
        <f t="shared" ref="HF50" si="130">IFERROR(((HF21/HE21)^4-1)*100, "n/a")</f>
        <v>1.8533861644294713</v>
      </c>
      <c r="HG50" s="81">
        <f t="shared" ref="HG50" si="131">IFERROR(((HG21/HF21)^4-1)*100, "n/a")</f>
        <v>1.9626824391680175</v>
      </c>
      <c r="HH50" s="81">
        <f t="shared" ref="HH50" si="132">IFERROR(((HH21/HG21)^4-1)*100, "n/a")</f>
        <v>1.8298237966250852</v>
      </c>
      <c r="HI50" s="81">
        <f t="shared" ref="HI50" si="133">IFERROR(((HI21/HH21)^4-1)*100, "n/a")</f>
        <v>1.8334583446661723</v>
      </c>
      <c r="HJ50" s="81">
        <f t="shared" ref="HJ50" si="134">IFERROR(((HJ21/HI21)^4-1)*100, "n/a")</f>
        <v>1.7625672017754779</v>
      </c>
      <c r="HK50" s="81">
        <f t="shared" ref="HK50" si="135">IFERROR(((HK21/HJ21)^4-1)*100, "n/a")</f>
        <v>1.995098022104469</v>
      </c>
      <c r="HL50" s="81">
        <f t="shared" ref="HL50" si="136">IFERROR(((HL21/HK21)^4-1)*100, "n/a")</f>
        <v>1.8582342016829845</v>
      </c>
      <c r="HM50" s="81">
        <f t="shared" ref="HM50" si="137">IFERROR(((HM21/HL21)^4-1)*100, "n/a")</f>
        <v>2.0348302270571494</v>
      </c>
      <c r="HN50" s="81">
        <f t="shared" ref="HN50" si="138">IFERROR(((HN21/HM21)^4-1)*100, "n/a")</f>
        <v>2.1445712183312704</v>
      </c>
      <c r="HO50" s="81">
        <f t="shared" ref="HO50" si="139">IFERROR(((HO21/HN21)^4-1)*100, "n/a")</f>
        <v>2.1243952143699341</v>
      </c>
      <c r="HP50" s="81">
        <f t="shared" ref="HP50" si="140">IFERROR(((HP21/HO21)^4-1)*100, "n/a")</f>
        <v>2.0349585015786653</v>
      </c>
      <c r="HQ50" s="81">
        <f t="shared" ref="HQ50" si="141">IFERROR(((HQ21/HP21)^4-1)*100, "n/a")</f>
        <v>1.8835521354143792</v>
      </c>
      <c r="HR50" s="81">
        <f t="shared" ref="HR50" si="142">IFERROR(((HR21/HQ21)^4-1)*100, "n/a")</f>
        <v>1.8604020412463562</v>
      </c>
      <c r="HS50" s="81">
        <f t="shared" ref="HS50" si="143">IFERROR(((HS21/HR21)^4-1)*100, "n/a")</f>
        <v>1.8660453082338435</v>
      </c>
      <c r="HT50" s="81">
        <f t="shared" ref="HT50" si="144">IFERROR(((HT21/HS21)^4-1)*100, "n/a")</f>
        <v>1.7921231502036727</v>
      </c>
      <c r="HU50" s="81">
        <f t="shared" ref="HU50" si="145">IFERROR(((HU21/HT21)^4-1)*100, "n/a")</f>
        <v>1.8349690016936204</v>
      </c>
      <c r="HV50" s="81">
        <f t="shared" ref="HV50" si="146">IFERROR(((HV21/HU21)^4-1)*100, "n/a")</f>
        <v>1.922229425632227</v>
      </c>
      <c r="HW50" s="81">
        <f t="shared" ref="HW50" si="147">IFERROR(((HW21/HV21)^4-1)*100, "n/a")</f>
        <v>2.1344455510776905</v>
      </c>
      <c r="HX50" s="81">
        <f t="shared" ref="HX50" si="148">IFERROR(((HX21/HW21)^4-1)*100, "n/a")</f>
        <v>2.1259067047377567</v>
      </c>
      <c r="HY50" s="81">
        <f t="shared" ref="HY50" si="149">IFERROR(((HY21/HX21)^4-1)*100, "n/a")</f>
        <v>2.0896943426766734</v>
      </c>
      <c r="HZ50" s="81">
        <f t="shared" ref="HZ50" si="150">IFERROR(((HZ21/HY21)^4-1)*100, "n/a")</f>
        <v>2.0567555259109582</v>
      </c>
      <c r="IA50" s="81">
        <f t="shared" ref="IA50" si="151">IFERROR(((IA21/HZ21)^4-1)*100, "n/a")</f>
        <v>1.9885929415033754</v>
      </c>
      <c r="IB50" s="81">
        <f t="shared" ref="IB50" si="152">IFERROR(((IB21/IA21)^4-1)*100, "n/a")</f>
        <v>1.9978712511804941</v>
      </c>
      <c r="IC50" s="81">
        <f t="shared" ref="IC50" si="153">IFERROR(((IC21/IB21)^4-1)*100, "n/a")</f>
        <v>2.025989763759295</v>
      </c>
      <c r="ID50" s="81">
        <f t="shared" ref="ID50" si="154">IFERROR(((ID21/IC21)^4-1)*100, "n/a")</f>
        <v>2.0293021269059519</v>
      </c>
    </row>
    <row r="51" spans="1:238">
      <c r="A51" s="7" t="s">
        <v>248</v>
      </c>
      <c r="B51" t="s">
        <v>238</v>
      </c>
      <c r="C51" t="str">
        <f ca="1">IFERROR(((C47/B47)^4-1)*100, "n/a")</f>
        <v>n/a</v>
      </c>
      <c r="D51" t="str">
        <f t="shared" ref="D51:AH51" ca="1" si="155">IFERROR(((D47/C47)^4-1)*100, "n/a")</f>
        <v>n/a</v>
      </c>
      <c r="E51" t="str">
        <f t="shared" ca="1" si="155"/>
        <v>n/a</v>
      </c>
      <c r="F51" t="str">
        <f t="shared" ca="1" si="155"/>
        <v>n/a</v>
      </c>
      <c r="G51" t="str">
        <f t="shared" ca="1" si="155"/>
        <v>n/a</v>
      </c>
      <c r="H51" t="str">
        <f t="shared" ca="1" si="155"/>
        <v>n/a</v>
      </c>
      <c r="I51" t="str">
        <f t="shared" ca="1" si="155"/>
        <v>n/a</v>
      </c>
      <c r="J51" t="str">
        <f t="shared" ca="1" si="155"/>
        <v>n/a</v>
      </c>
      <c r="K51" t="str">
        <f t="shared" ca="1" si="155"/>
        <v>n/a</v>
      </c>
      <c r="L51" t="str">
        <f t="shared" ca="1" si="155"/>
        <v>n/a</v>
      </c>
      <c r="M51" t="str">
        <f t="shared" ca="1" si="155"/>
        <v>n/a</v>
      </c>
      <c r="N51" t="str">
        <f t="shared" ca="1" si="155"/>
        <v>n/a</v>
      </c>
      <c r="O51" t="str">
        <f t="shared" ca="1" si="155"/>
        <v>n/a</v>
      </c>
      <c r="P51" t="str">
        <f t="shared" ca="1" si="155"/>
        <v>n/a</v>
      </c>
      <c r="Q51" t="str">
        <f t="shared" ca="1" si="155"/>
        <v>n/a</v>
      </c>
      <c r="R51" t="str">
        <f t="shared" ca="1" si="155"/>
        <v>n/a</v>
      </c>
      <c r="S51" t="str">
        <f t="shared" ca="1" si="155"/>
        <v>n/a</v>
      </c>
      <c r="T51" t="str">
        <f t="shared" ca="1" si="155"/>
        <v>n/a</v>
      </c>
      <c r="U51" t="str">
        <f t="shared" ca="1" si="155"/>
        <v>n/a</v>
      </c>
      <c r="V51" t="str">
        <f t="shared" ca="1" si="155"/>
        <v>n/a</v>
      </c>
      <c r="W51" t="str">
        <f t="shared" ca="1" si="155"/>
        <v>n/a</v>
      </c>
      <c r="X51" t="str">
        <f t="shared" ca="1" si="155"/>
        <v>n/a</v>
      </c>
      <c r="Y51" t="str">
        <f t="shared" ca="1" si="155"/>
        <v>n/a</v>
      </c>
      <c r="Z51" t="str">
        <f t="shared" ca="1" si="155"/>
        <v>n/a</v>
      </c>
      <c r="AA51" t="str">
        <f t="shared" ca="1" si="155"/>
        <v>n/a</v>
      </c>
      <c r="AB51" t="str">
        <f t="shared" ca="1" si="155"/>
        <v>n/a</v>
      </c>
      <c r="AC51" t="str">
        <f t="shared" ca="1" si="155"/>
        <v>n/a</v>
      </c>
      <c r="AD51" t="str">
        <f t="shared" ca="1" si="155"/>
        <v>n/a</v>
      </c>
      <c r="AE51" t="str">
        <f t="shared" ca="1" si="155"/>
        <v>n/a</v>
      </c>
      <c r="AF51" t="str">
        <f t="shared" ca="1" si="155"/>
        <v>n/a</v>
      </c>
      <c r="AG51" t="str">
        <f t="shared" ca="1" si="155"/>
        <v>n/a</v>
      </c>
      <c r="AH51" t="str">
        <f t="shared" ca="1" si="155"/>
        <v>n/a</v>
      </c>
      <c r="AI51" t="str">
        <f t="shared" ref="AI51:BN51" ca="1" si="156">IFERROR(((AI47/AH47)^4-1)*100, "n/a")</f>
        <v>n/a</v>
      </c>
      <c r="AJ51" t="str">
        <f t="shared" ca="1" si="156"/>
        <v>n/a</v>
      </c>
      <c r="AK51" t="str">
        <f t="shared" ca="1" si="156"/>
        <v>n/a</v>
      </c>
      <c r="AL51" t="str">
        <f t="shared" ca="1" si="156"/>
        <v>n/a</v>
      </c>
      <c r="AM51" t="str">
        <f t="shared" ca="1" si="156"/>
        <v>n/a</v>
      </c>
      <c r="AN51" t="str">
        <f t="shared" ca="1" si="156"/>
        <v>n/a</v>
      </c>
      <c r="AO51" t="str">
        <f t="shared" ca="1" si="156"/>
        <v>n/a</v>
      </c>
      <c r="AP51" t="str">
        <f t="shared" ca="1" si="156"/>
        <v>n/a</v>
      </c>
      <c r="AQ51" t="str">
        <f t="shared" ca="1" si="156"/>
        <v>n/a</v>
      </c>
      <c r="AR51" t="str">
        <f t="shared" ca="1" si="156"/>
        <v>n/a</v>
      </c>
      <c r="AS51" t="str">
        <f t="shared" ca="1" si="156"/>
        <v>n/a</v>
      </c>
      <c r="AT51" t="str">
        <f t="shared" ca="1" si="156"/>
        <v>n/a</v>
      </c>
      <c r="AU51" t="str">
        <f t="shared" ca="1" si="156"/>
        <v>n/a</v>
      </c>
      <c r="AV51" t="str">
        <f t="shared" ca="1" si="156"/>
        <v>n/a</v>
      </c>
      <c r="AW51" t="str">
        <f t="shared" ca="1" si="156"/>
        <v>n/a</v>
      </c>
      <c r="AX51" t="str">
        <f t="shared" ca="1" si="156"/>
        <v>n/a</v>
      </c>
      <c r="AY51" t="str">
        <f t="shared" ca="1" si="156"/>
        <v>n/a</v>
      </c>
      <c r="AZ51" t="str">
        <f t="shared" ca="1" si="156"/>
        <v>n/a</v>
      </c>
      <c r="BA51" t="str">
        <f t="shared" ca="1" si="156"/>
        <v>n/a</v>
      </c>
      <c r="BB51" t="str">
        <f t="shared" ca="1" si="156"/>
        <v>n/a</v>
      </c>
      <c r="BC51" t="str">
        <f t="shared" ca="1" si="156"/>
        <v>n/a</v>
      </c>
      <c r="BD51" t="str">
        <f t="shared" ca="1" si="156"/>
        <v>n/a</v>
      </c>
      <c r="BE51" t="str">
        <f t="shared" ca="1" si="156"/>
        <v>n/a</v>
      </c>
      <c r="BF51" t="str">
        <f t="shared" ca="1" si="156"/>
        <v>n/a</v>
      </c>
      <c r="BG51" t="str">
        <f t="shared" ca="1" si="156"/>
        <v>n/a</v>
      </c>
      <c r="BH51" t="str">
        <f t="shared" ca="1" si="156"/>
        <v>n/a</v>
      </c>
      <c r="BI51" t="str">
        <f t="shared" ca="1" si="156"/>
        <v>n/a</v>
      </c>
      <c r="BJ51" t="str">
        <f t="shared" ca="1" si="156"/>
        <v>n/a</v>
      </c>
      <c r="BK51" t="str">
        <f t="shared" ca="1" si="156"/>
        <v>n/a</v>
      </c>
      <c r="BL51" t="str">
        <f t="shared" ca="1" si="156"/>
        <v>n/a</v>
      </c>
      <c r="BM51" t="str">
        <f t="shared" ca="1" si="156"/>
        <v>n/a</v>
      </c>
      <c r="BN51" t="str">
        <f t="shared" ca="1" si="156"/>
        <v>n/a</v>
      </c>
      <c r="BO51" t="str">
        <f t="shared" ref="BO51:CT51" ca="1" si="157">IFERROR(((BO47/BN47)^4-1)*100, "n/a")</f>
        <v>n/a</v>
      </c>
      <c r="BP51" t="str">
        <f t="shared" ca="1" si="157"/>
        <v>n/a</v>
      </c>
      <c r="BQ51" t="str">
        <f t="shared" ca="1" si="157"/>
        <v>n/a</v>
      </c>
      <c r="BR51" t="str">
        <f t="shared" ca="1" si="157"/>
        <v>n/a</v>
      </c>
      <c r="BS51" t="str">
        <f t="shared" ca="1" si="157"/>
        <v>n/a</v>
      </c>
      <c r="BT51" t="str">
        <f t="shared" ca="1" si="157"/>
        <v>n/a</v>
      </c>
      <c r="BU51" t="str">
        <f t="shared" ca="1" si="157"/>
        <v>n/a</v>
      </c>
      <c r="BV51" t="str">
        <f t="shared" ca="1" si="157"/>
        <v>n/a</v>
      </c>
      <c r="BW51" t="str">
        <f t="shared" ca="1" si="157"/>
        <v>n/a</v>
      </c>
      <c r="BX51" t="str">
        <f t="shared" ca="1" si="157"/>
        <v>n/a</v>
      </c>
      <c r="BY51" t="str">
        <f t="shared" ca="1" si="157"/>
        <v>n/a</v>
      </c>
      <c r="BZ51" t="str">
        <f t="shared" ca="1" si="157"/>
        <v>n/a</v>
      </c>
      <c r="CA51" t="str">
        <f t="shared" ca="1" si="157"/>
        <v>n/a</v>
      </c>
      <c r="CB51" t="str">
        <f t="shared" ca="1" si="157"/>
        <v>n/a</v>
      </c>
      <c r="CC51" t="str">
        <f t="shared" ca="1" si="157"/>
        <v>n/a</v>
      </c>
      <c r="CD51" t="str">
        <f t="shared" ca="1" si="157"/>
        <v>n/a</v>
      </c>
      <c r="CE51" t="str">
        <f t="shared" ca="1" si="157"/>
        <v>n/a</v>
      </c>
      <c r="CF51" t="str">
        <f t="shared" ca="1" si="157"/>
        <v>n/a</v>
      </c>
      <c r="CG51" t="str">
        <f t="shared" ca="1" si="157"/>
        <v>n/a</v>
      </c>
      <c r="CH51" t="str">
        <f t="shared" ca="1" si="157"/>
        <v>n/a</v>
      </c>
      <c r="CI51" t="str">
        <f t="shared" ca="1" si="157"/>
        <v>n/a</v>
      </c>
      <c r="CJ51" t="str">
        <f t="shared" ca="1" si="157"/>
        <v>n/a</v>
      </c>
      <c r="CK51" t="str">
        <f t="shared" ca="1" si="157"/>
        <v>n/a</v>
      </c>
      <c r="CL51" t="str">
        <f t="shared" ca="1" si="157"/>
        <v>n/a</v>
      </c>
      <c r="CM51" t="str">
        <f t="shared" ca="1" si="157"/>
        <v>n/a</v>
      </c>
      <c r="CN51" t="str">
        <f t="shared" ca="1" si="157"/>
        <v>n/a</v>
      </c>
      <c r="CO51" t="str">
        <f t="shared" ca="1" si="157"/>
        <v>n/a</v>
      </c>
      <c r="CP51" t="str">
        <f t="shared" ca="1" si="157"/>
        <v>n/a</v>
      </c>
      <c r="CQ51" t="str">
        <f t="shared" ca="1" si="157"/>
        <v>n/a</v>
      </c>
      <c r="CR51" t="str">
        <f t="shared" ca="1" si="157"/>
        <v>n/a</v>
      </c>
      <c r="CS51" t="str">
        <f t="shared" ca="1" si="157"/>
        <v>n/a</v>
      </c>
      <c r="CT51" t="str">
        <f t="shared" ca="1" si="157"/>
        <v>n/a</v>
      </c>
      <c r="CU51" t="str">
        <f t="shared" ref="CU51:DZ51" ca="1" si="158">IFERROR(((CU47/CT47)^4-1)*100, "n/a")</f>
        <v>n/a</v>
      </c>
      <c r="CV51" t="str">
        <f t="shared" ca="1" si="158"/>
        <v>n/a</v>
      </c>
      <c r="CW51" t="str">
        <f t="shared" ca="1" si="158"/>
        <v>n/a</v>
      </c>
      <c r="CX51" t="str">
        <f t="shared" ca="1" si="158"/>
        <v>n/a</v>
      </c>
      <c r="CY51" t="str">
        <f t="shared" ca="1" si="158"/>
        <v>n/a</v>
      </c>
      <c r="CZ51" t="str">
        <f t="shared" ca="1" si="158"/>
        <v>n/a</v>
      </c>
      <c r="DA51" t="str">
        <f t="shared" ca="1" si="158"/>
        <v>n/a</v>
      </c>
      <c r="DB51" t="str">
        <f t="shared" ca="1" si="158"/>
        <v>n/a</v>
      </c>
      <c r="DC51" t="str">
        <f t="shared" ca="1" si="158"/>
        <v>n/a</v>
      </c>
      <c r="DD51" t="str">
        <f t="shared" ca="1" si="158"/>
        <v>n/a</v>
      </c>
      <c r="DE51" t="str">
        <f t="shared" ca="1" si="158"/>
        <v>n/a</v>
      </c>
      <c r="DF51" t="str">
        <f t="shared" ca="1" si="158"/>
        <v>n/a</v>
      </c>
      <c r="DG51" t="str">
        <f t="shared" ca="1" si="158"/>
        <v>n/a</v>
      </c>
      <c r="DH51" t="str">
        <f t="shared" ca="1" si="158"/>
        <v>n/a</v>
      </c>
      <c r="DI51" t="str">
        <f t="shared" ca="1" si="158"/>
        <v>n/a</v>
      </c>
      <c r="DJ51" t="str">
        <f t="shared" ca="1" si="158"/>
        <v>n/a</v>
      </c>
      <c r="DK51" t="str">
        <f t="shared" ca="1" si="158"/>
        <v>n/a</v>
      </c>
      <c r="DL51" t="str">
        <f t="shared" ca="1" si="158"/>
        <v>n/a</v>
      </c>
      <c r="DM51" t="str">
        <f t="shared" ca="1" si="158"/>
        <v>n/a</v>
      </c>
      <c r="DN51" t="str">
        <f t="shared" ca="1" si="158"/>
        <v>n/a</v>
      </c>
      <c r="DO51" t="str">
        <f t="shared" ca="1" si="158"/>
        <v>n/a</v>
      </c>
      <c r="DP51" t="str">
        <f t="shared" ca="1" si="158"/>
        <v>n/a</v>
      </c>
      <c r="DQ51" t="str">
        <f t="shared" ca="1" si="158"/>
        <v>n/a</v>
      </c>
      <c r="DR51" t="str">
        <f t="shared" ca="1" si="158"/>
        <v>n/a</v>
      </c>
      <c r="DS51" t="str">
        <f t="shared" ca="1" si="158"/>
        <v>n/a</v>
      </c>
      <c r="DT51" t="str">
        <f t="shared" ca="1" si="158"/>
        <v>n/a</v>
      </c>
      <c r="DU51" t="str">
        <f t="shared" ca="1" si="158"/>
        <v>n/a</v>
      </c>
      <c r="DV51" t="str">
        <f t="shared" ca="1" si="158"/>
        <v>n/a</v>
      </c>
      <c r="DW51" t="str">
        <f t="shared" ca="1" si="158"/>
        <v>n/a</v>
      </c>
      <c r="DX51" t="str">
        <f t="shared" ca="1" si="158"/>
        <v>n/a</v>
      </c>
      <c r="DY51" t="str">
        <f t="shared" ca="1" si="158"/>
        <v>n/a</v>
      </c>
      <c r="DZ51" t="str">
        <f t="shared" ca="1" si="158"/>
        <v>n/a</v>
      </c>
      <c r="EA51" t="str">
        <f t="shared" ref="EA51:FF51" ca="1" si="159">IFERROR(((EA47/DZ47)^4-1)*100, "n/a")</f>
        <v>n/a</v>
      </c>
      <c r="EB51" t="str">
        <f t="shared" ca="1" si="159"/>
        <v>n/a</v>
      </c>
      <c r="EC51" t="str">
        <f t="shared" ca="1" si="159"/>
        <v>n/a</v>
      </c>
      <c r="ED51" t="str">
        <f t="shared" ca="1" si="159"/>
        <v>n/a</v>
      </c>
      <c r="EE51" t="str">
        <f t="shared" ca="1" si="159"/>
        <v>n/a</v>
      </c>
      <c r="EF51" t="str">
        <f t="shared" ca="1" si="159"/>
        <v>n/a</v>
      </c>
      <c r="EG51" t="str">
        <f t="shared" ca="1" si="159"/>
        <v>n/a</v>
      </c>
      <c r="EH51" t="str">
        <f t="shared" ca="1" si="159"/>
        <v>n/a</v>
      </c>
      <c r="EI51" t="str">
        <f t="shared" ca="1" si="159"/>
        <v>n/a</v>
      </c>
      <c r="EJ51" t="str">
        <f t="shared" ca="1" si="159"/>
        <v>n/a</v>
      </c>
      <c r="EK51" t="str">
        <f t="shared" ca="1" si="159"/>
        <v>n/a</v>
      </c>
      <c r="EL51" t="str">
        <f t="shared" ca="1" si="159"/>
        <v>n/a</v>
      </c>
      <c r="EM51" t="str">
        <f t="shared" ca="1" si="159"/>
        <v>n/a</v>
      </c>
      <c r="EN51" t="str">
        <f t="shared" ca="1" si="159"/>
        <v>n/a</v>
      </c>
      <c r="EO51" t="str">
        <f t="shared" ca="1" si="159"/>
        <v>n/a</v>
      </c>
      <c r="EP51" t="str">
        <f t="shared" ca="1" si="159"/>
        <v>n/a</v>
      </c>
      <c r="EQ51" t="str">
        <f t="shared" ca="1" si="159"/>
        <v>n/a</v>
      </c>
      <c r="ER51" t="str">
        <f t="shared" ca="1" si="159"/>
        <v>n/a</v>
      </c>
      <c r="ES51" t="str">
        <f t="shared" ca="1" si="159"/>
        <v>n/a</v>
      </c>
      <c r="ET51" t="str">
        <f t="shared" ca="1" si="159"/>
        <v>n/a</v>
      </c>
      <c r="EU51" t="str">
        <f t="shared" ca="1" si="159"/>
        <v>n/a</v>
      </c>
      <c r="EV51" t="str">
        <f t="shared" ca="1" si="159"/>
        <v>n/a</v>
      </c>
      <c r="EW51" t="str">
        <f t="shared" ca="1" si="159"/>
        <v>n/a</v>
      </c>
      <c r="EX51" t="str">
        <f t="shared" ca="1" si="159"/>
        <v>n/a</v>
      </c>
      <c r="EY51" t="str">
        <f t="shared" ca="1" si="159"/>
        <v>n/a</v>
      </c>
      <c r="EZ51" t="str">
        <f t="shared" ca="1" si="159"/>
        <v>n/a</v>
      </c>
      <c r="FA51" t="str">
        <f t="shared" ca="1" si="159"/>
        <v>n/a</v>
      </c>
      <c r="FB51" t="str">
        <f t="shared" ca="1" si="159"/>
        <v>n/a</v>
      </c>
      <c r="FC51" t="str">
        <f t="shared" ca="1" si="159"/>
        <v>n/a</v>
      </c>
      <c r="FD51" t="str">
        <f t="shared" ca="1" si="159"/>
        <v>n/a</v>
      </c>
      <c r="FE51" t="str">
        <f t="shared" ca="1" si="159"/>
        <v>n/a</v>
      </c>
      <c r="FF51" t="str">
        <f t="shared" ca="1" si="159"/>
        <v>n/a</v>
      </c>
      <c r="FG51" t="str">
        <f t="shared" ref="FG51:FX51" ca="1" si="160">IFERROR(((FG47/FF47)^4-1)*100, "n/a")</f>
        <v>n/a</v>
      </c>
      <c r="FH51" t="str">
        <f t="shared" ca="1" si="160"/>
        <v>n/a</v>
      </c>
      <c r="FI51" t="str">
        <f t="shared" ca="1" si="160"/>
        <v>n/a</v>
      </c>
      <c r="FJ51" t="str">
        <f t="shared" ca="1" si="160"/>
        <v>n/a</v>
      </c>
      <c r="FK51" t="str">
        <f t="shared" ca="1" si="160"/>
        <v>n/a</v>
      </c>
      <c r="FL51" t="str">
        <f t="shared" ca="1" si="160"/>
        <v>n/a</v>
      </c>
      <c r="FM51" t="str">
        <f t="shared" ca="1" si="160"/>
        <v>n/a</v>
      </c>
      <c r="FN51" t="str">
        <f t="shared" ca="1" si="160"/>
        <v>n/a</v>
      </c>
      <c r="FO51" t="str">
        <f t="shared" ca="1" si="160"/>
        <v>n/a</v>
      </c>
      <c r="FP51" t="str">
        <f t="shared" ca="1" si="160"/>
        <v>n/a</v>
      </c>
      <c r="FQ51" t="str">
        <f t="shared" ca="1" si="160"/>
        <v>n/a</v>
      </c>
      <c r="FR51" t="str">
        <f t="shared" ca="1" si="160"/>
        <v>n/a</v>
      </c>
      <c r="FS51" t="str">
        <f t="shared" ca="1" si="160"/>
        <v>n/a</v>
      </c>
      <c r="FT51" t="str">
        <f t="shared" ca="1" si="160"/>
        <v>n/a</v>
      </c>
      <c r="FU51" t="str">
        <f t="shared" ca="1" si="160"/>
        <v>n/a</v>
      </c>
      <c r="FV51" t="str">
        <f t="shared" ca="1" si="160"/>
        <v>n/a</v>
      </c>
      <c r="FW51" t="str">
        <f t="shared" ca="1" si="160"/>
        <v>n/a</v>
      </c>
      <c r="FX51" t="str">
        <f t="shared" ca="1" si="160"/>
        <v>n/a</v>
      </c>
      <c r="FY51" t="str">
        <f t="shared" ref="FY51" ca="1" si="161">IFERROR(((FY47/FX47)^4-1)*100, "n/a")</f>
        <v>n/a</v>
      </c>
      <c r="FZ51" t="str">
        <f t="shared" ref="FZ51" ca="1" si="162">IFERROR(((FZ47/FY47)^4-1)*100, "n/a")</f>
        <v>n/a</v>
      </c>
      <c r="GA51" t="str">
        <f t="shared" ref="GA51" ca="1" si="163">IFERROR(((GA47/FZ47)^4-1)*100, "n/a")</f>
        <v>n/a</v>
      </c>
      <c r="GB51" t="str">
        <f ca="1">IFERROR(((GB47/GA47)^4-1)*100, "n/a")</f>
        <v>n/a</v>
      </c>
      <c r="GC51" t="str">
        <f t="shared" ref="GC51" ca="1" si="164">IFERROR(((GC47/GB47)^4-1)*100, "n/a")</f>
        <v>n/a</v>
      </c>
      <c r="GD51" t="str">
        <f t="shared" ref="GD51" ca="1" si="165">IFERROR(((GD47/GC47)^4-1)*100, "n/a")</f>
        <v>n/a</v>
      </c>
      <c r="GE51" t="str">
        <f ca="1">IFERROR(((GE47/GD47)^4-1)*100, "n/a")</f>
        <v>n/a</v>
      </c>
      <c r="GF51" t="str">
        <f ca="1">IFERROR(((GF47/GE47)^4-1)*100, "n/a")</f>
        <v>n/a</v>
      </c>
      <c r="GG51" t="str">
        <f ca="1">IFERROR(((GG47/GF47)^4-1)*100, "n/a")</f>
        <v>n/a</v>
      </c>
      <c r="GH51" t="str">
        <f t="shared" ref="GH51" ca="1" si="166">IFERROR(((GH47/GG47)^4-1)*100, "n/a")</f>
        <v>n/a</v>
      </c>
      <c r="GI51" t="str">
        <f ca="1">IFERROR(((GI47/GH47)^4-1)*100, "n/a")</f>
        <v>n/a</v>
      </c>
      <c r="GJ51" t="str">
        <f t="shared" ref="GJ51" ca="1" si="167">IFERROR(((GJ47/GI47)^4-1)*100, "n/a")</f>
        <v>n/a</v>
      </c>
      <c r="GK51" t="str">
        <f t="shared" ref="GK51" ca="1" si="168">IFERROR(((GK47/GJ47)^4-1)*100, "n/a")</f>
        <v>n/a</v>
      </c>
      <c r="GL51" t="str">
        <f t="shared" ref="GL51" ca="1" si="169">IFERROR(((GL47/GK47)^4-1)*100, "n/a")</f>
        <v>n/a</v>
      </c>
      <c r="GM51">
        <f ca="1">IFERROR(((GM47/GL47)^4-1)*100, "n/a")</f>
        <v>1.7889110063147751</v>
      </c>
      <c r="GN51">
        <f ca="1">IFERROR(((GN47/GM47)^4-1)*100, "n/a")</f>
        <v>1.9394151245049507</v>
      </c>
      <c r="GO51">
        <f t="shared" ref="GO51" ca="1" si="170">IFERROR(((GO47/GN47)^4-1)*100, "n/a")</f>
        <v>2.4538422727737652</v>
      </c>
      <c r="GP51">
        <f t="shared" ref="GP51" ca="1" si="171">IFERROR(((GP47/GO47)^4-1)*100, "n/a")</f>
        <v>2.6344298153561763</v>
      </c>
      <c r="GQ51">
        <f t="shared" ref="GQ51" ca="1" si="172">IFERROR(((GQ47/GP47)^4-1)*100, "n/a")</f>
        <v>2.8446214670336589</v>
      </c>
      <c r="GR51">
        <f t="shared" ref="GR51" ca="1" si="173">IFERROR(((GR47/GQ47)^4-1)*100, "n/a")</f>
        <v>2.3840357046470473</v>
      </c>
      <c r="GS51">
        <f t="shared" ref="GS51" ca="1" si="174">IFERROR(((GS47/GR47)^4-1)*100, "n/a")</f>
        <v>2.0346285070587333</v>
      </c>
      <c r="GT51">
        <f t="shared" ref="GT51" ca="1" si="175">IFERROR(((GT47/GS47)^4-1)*100, "n/a")</f>
        <v>2.3620308304141302</v>
      </c>
      <c r="GU51">
        <f t="shared" ref="GU51" ca="1" si="176">IFERROR(((GU47/GT47)^4-1)*100, "n/a")</f>
        <v>2.5495058495799805</v>
      </c>
      <c r="GV51">
        <f t="shared" ref="GV51:GY51" ca="1" si="177">IFERROR(((GV47/GU47)^4-1)*100, "n/a")</f>
        <v>1.5636510279143589</v>
      </c>
      <c r="GW51" s="81">
        <f t="shared" ca="1" si="177"/>
        <v>1.2956166979631423</v>
      </c>
      <c r="GX51" s="81">
        <f t="shared" ca="1" si="177"/>
        <v>1.7654205709865645</v>
      </c>
      <c r="GY51" s="81">
        <f t="shared" ca="1" si="177"/>
        <v>1.8534367011751929</v>
      </c>
      <c r="GZ51" s="81">
        <f t="shared" ref="GZ51" ca="1" si="178">IFERROR(((GZ47/GY47)^4-1)*100, "n/a")</f>
        <v>1.6074417541960928</v>
      </c>
      <c r="HA51" s="81">
        <f t="shared" ref="HA51" ca="1" si="179">IFERROR(((HA47/GZ47)^4-1)*100, "n/a")</f>
        <v>1.7384024818420496</v>
      </c>
      <c r="HB51" s="81">
        <f t="shared" ref="HB51" ca="1" si="180">IFERROR(((HB47/HA47)^4-1)*100, "n/a")</f>
        <v>1.8774787266497173</v>
      </c>
      <c r="HC51" s="81">
        <f t="shared" ref="HC51" ca="1" si="181">IFERROR(((HC47/HB47)^4-1)*100, "n/a")</f>
        <v>1.900977406749349</v>
      </c>
      <c r="HD51" s="81">
        <f t="shared" ref="HD51" ca="1" si="182">IFERROR(((HD47/HC47)^4-1)*100, "n/a")</f>
        <v>1.6968173362028827</v>
      </c>
      <c r="HE51" s="81">
        <f t="shared" ref="HE51" ca="1" si="183">IFERROR(((HE47/HD47)^4-1)*100, "n/a")</f>
        <v>1.5677592892159753</v>
      </c>
      <c r="HF51" s="81">
        <f t="shared" ref="HF51" ca="1" si="184">IFERROR(((HF47/HE47)^4-1)*100, "n/a")</f>
        <v>1.8471501947424418</v>
      </c>
      <c r="HG51" s="81">
        <f t="shared" ref="HG51" ca="1" si="185">IFERROR(((HG47/HF47)^4-1)*100, "n/a")</f>
        <v>1.9575618044411547</v>
      </c>
      <c r="HH51" s="81">
        <f t="shared" ref="HH51" ca="1" si="186">IFERROR(((HH47/HG47)^4-1)*100, "n/a")</f>
        <v>1.5679485316008934</v>
      </c>
      <c r="HI51" s="81">
        <f t="shared" ref="HI51" ca="1" si="187">IFERROR(((HI47/HH47)^4-1)*100, "n/a")</f>
        <v>1.5769155045932903</v>
      </c>
      <c r="HJ51" s="81">
        <f t="shared" ref="HJ51" ca="1" si="188">IFERROR(((HJ47/HI47)^4-1)*100, "n/a")</f>
        <v>1.7503354873552368</v>
      </c>
      <c r="HK51" s="81">
        <f t="shared" ref="HK51" ca="1" si="189">IFERROR(((HK47/HJ47)^4-1)*100, "n/a")</f>
        <v>1.9851361298955927</v>
      </c>
      <c r="HL51" s="81">
        <f t="shared" ref="HL51" ca="1" si="190">IFERROR(((HL47/HK47)^4-1)*100, "n/a")</f>
        <v>1.596747060942727</v>
      </c>
      <c r="HM51" s="81">
        <f t="shared" ref="HM51" ca="1" si="191">IFERROR(((HM47/HL47)^4-1)*100, "n/a")</f>
        <v>1.77967050343113</v>
      </c>
      <c r="HN51" s="81">
        <f t="shared" ref="HN51" ca="1" si="192">IFERROR(((HN47/HM47)^4-1)*100, "n/a")</f>
        <v>2.1327307292060338</v>
      </c>
      <c r="HO51" s="81">
        <f t="shared" ref="HO51" ca="1" si="193">IFERROR(((HO47/HN47)^4-1)*100, "n/a")</f>
        <v>2.1129537483634886</v>
      </c>
      <c r="HP51" s="81">
        <f t="shared" ref="HP51" ca="1" si="194">IFERROR(((HP47/HO47)^4-1)*100, "n/a")</f>
        <v>1.7657607600283676</v>
      </c>
      <c r="HQ51" s="81">
        <f t="shared" ref="HQ51" ca="1" si="195">IFERROR(((HQ47/HP47)^4-1)*100, "n/a")</f>
        <v>1.6185833357380552</v>
      </c>
      <c r="HR51" s="81">
        <f t="shared" ref="HR51" ca="1" si="196">IFERROR(((HR47/HQ47)^4-1)*100, "n/a")</f>
        <v>2.1815015779911739</v>
      </c>
      <c r="HS51" s="81">
        <f t="shared" ref="HS51" ca="1" si="197">IFERROR(((HS47/HR47)^4-1)*100, "n/a")</f>
        <v>2.1812356526920373</v>
      </c>
      <c r="HT51" s="81">
        <f t="shared" ref="HT51" ca="1" si="198">IFERROR(((HT47/HS47)^4-1)*100, "n/a")</f>
        <v>1.6755139999658164</v>
      </c>
      <c r="HU51" s="81">
        <f t="shared" ref="HU51" ca="1" si="199">IFERROR(((HU47/HT47)^4-1)*100, "n/a")</f>
        <v>1.7212274584730292</v>
      </c>
      <c r="HV51" s="81">
        <f t="shared" ref="HV51" ca="1" si="200">IFERROR(((HV47/HU47)^4-1)*100, "n/a")</f>
        <v>2.3696131073674076</v>
      </c>
      <c r="HW51" s="81">
        <f t="shared" ref="HW51" ca="1" si="201">IFERROR(((HW47/HV47)^4-1)*100, "n/a")</f>
        <v>2.5757420431566036</v>
      </c>
      <c r="HX51" s="81">
        <f t="shared" ref="HX51" ca="1" si="202">IFERROR(((HX47/HW47)^4-1)*100, "n/a")</f>
        <v>2.1766743963951729</v>
      </c>
      <c r="HY51" s="81">
        <f t="shared" ref="HY51" ca="1" si="203">IFERROR(((HY47/HX47)^4-1)*100, "n/a")</f>
        <v>2.1394808974388946</v>
      </c>
      <c r="HZ51" s="81">
        <f t="shared" ref="HZ51" ca="1" si="204">IFERROR(((HZ47/HY47)^4-1)*100, "n/a")</f>
        <v>2.0448158103584246</v>
      </c>
      <c r="IA51" s="81">
        <f t="shared" ref="IA51" ca="1" si="205">IFERROR(((IA47/HZ47)^4-1)*100, "n/a")</f>
        <v>1.9766920300824831</v>
      </c>
      <c r="IB51" s="81">
        <f t="shared" ref="IB51" ca="1" si="206">IFERROR(((IB47/IA47)^4-1)*100, "n/a")</f>
        <v>1.7487486734977464</v>
      </c>
      <c r="IC51" s="81">
        <f t="shared" ref="IC51" ca="1" si="207">IFERROR(((IC47/IB47)^4-1)*100, "n/a")</f>
        <v>1.7821430183988962</v>
      </c>
      <c r="ID51" s="81" t="str">
        <f t="shared" ref="ID51" ca="1" si="208">IFERROR(((ID47/IC47)^4-1)*100, "n/a")</f>
        <v>n/a</v>
      </c>
    </row>
    <row r="52" spans="1:238">
      <c r="A52" s="7" t="s">
        <v>191</v>
      </c>
      <c r="B52" t="s">
        <v>190</v>
      </c>
      <c r="C52" t="str">
        <f t="shared" ref="C52:AH52" ca="1" si="209">IFERROR(C50-C51, "n/a")</f>
        <v>n/a</v>
      </c>
      <c r="D52" t="str">
        <f t="shared" ca="1" si="209"/>
        <v>n/a</v>
      </c>
      <c r="E52" t="str">
        <f t="shared" ca="1" si="209"/>
        <v>n/a</v>
      </c>
      <c r="F52" t="str">
        <f t="shared" ca="1" si="209"/>
        <v>n/a</v>
      </c>
      <c r="G52" t="str">
        <f t="shared" ca="1" si="209"/>
        <v>n/a</v>
      </c>
      <c r="H52" t="str">
        <f t="shared" ca="1" si="209"/>
        <v>n/a</v>
      </c>
      <c r="I52" t="str">
        <f t="shared" ca="1" si="209"/>
        <v>n/a</v>
      </c>
      <c r="J52" t="str">
        <f t="shared" ca="1" si="209"/>
        <v>n/a</v>
      </c>
      <c r="K52" t="str">
        <f t="shared" ca="1" si="209"/>
        <v>n/a</v>
      </c>
      <c r="L52" t="str">
        <f t="shared" ca="1" si="209"/>
        <v>n/a</v>
      </c>
      <c r="M52" t="str">
        <f t="shared" ca="1" si="209"/>
        <v>n/a</v>
      </c>
      <c r="N52" t="str">
        <f t="shared" ca="1" si="209"/>
        <v>n/a</v>
      </c>
      <c r="O52" t="str">
        <f t="shared" ca="1" si="209"/>
        <v>n/a</v>
      </c>
      <c r="P52" t="str">
        <f t="shared" ca="1" si="209"/>
        <v>n/a</v>
      </c>
      <c r="Q52" t="str">
        <f t="shared" ca="1" si="209"/>
        <v>n/a</v>
      </c>
      <c r="R52" t="str">
        <f t="shared" ca="1" si="209"/>
        <v>n/a</v>
      </c>
      <c r="S52" t="str">
        <f t="shared" ca="1" si="209"/>
        <v>n/a</v>
      </c>
      <c r="T52" t="str">
        <f t="shared" ca="1" si="209"/>
        <v>n/a</v>
      </c>
      <c r="U52" t="str">
        <f t="shared" ca="1" si="209"/>
        <v>n/a</v>
      </c>
      <c r="V52" t="str">
        <f t="shared" ca="1" si="209"/>
        <v>n/a</v>
      </c>
      <c r="W52" t="str">
        <f t="shared" ca="1" si="209"/>
        <v>n/a</v>
      </c>
      <c r="X52" t="str">
        <f t="shared" ca="1" si="209"/>
        <v>n/a</v>
      </c>
      <c r="Y52" t="str">
        <f t="shared" ca="1" si="209"/>
        <v>n/a</v>
      </c>
      <c r="Z52" t="str">
        <f t="shared" ca="1" si="209"/>
        <v>n/a</v>
      </c>
      <c r="AA52" t="str">
        <f t="shared" ca="1" si="209"/>
        <v>n/a</v>
      </c>
      <c r="AB52" t="str">
        <f t="shared" ca="1" si="209"/>
        <v>n/a</v>
      </c>
      <c r="AC52" t="str">
        <f t="shared" ca="1" si="209"/>
        <v>n/a</v>
      </c>
      <c r="AD52" t="str">
        <f t="shared" ca="1" si="209"/>
        <v>n/a</v>
      </c>
      <c r="AE52" t="str">
        <f t="shared" ca="1" si="209"/>
        <v>n/a</v>
      </c>
      <c r="AF52" t="str">
        <f t="shared" ca="1" si="209"/>
        <v>n/a</v>
      </c>
      <c r="AG52" t="str">
        <f t="shared" ca="1" si="209"/>
        <v>n/a</v>
      </c>
      <c r="AH52" t="str">
        <f t="shared" ca="1" si="209"/>
        <v>n/a</v>
      </c>
      <c r="AI52" t="str">
        <f t="shared" ref="AI52:BN52" ca="1" si="210">IFERROR(AI50-AI51, "n/a")</f>
        <v>n/a</v>
      </c>
      <c r="AJ52" t="str">
        <f t="shared" ca="1" si="210"/>
        <v>n/a</v>
      </c>
      <c r="AK52" t="str">
        <f t="shared" ca="1" si="210"/>
        <v>n/a</v>
      </c>
      <c r="AL52" t="str">
        <f t="shared" ca="1" si="210"/>
        <v>n/a</v>
      </c>
      <c r="AM52" t="str">
        <f t="shared" ca="1" si="210"/>
        <v>n/a</v>
      </c>
      <c r="AN52" t="str">
        <f t="shared" ca="1" si="210"/>
        <v>n/a</v>
      </c>
      <c r="AO52" t="str">
        <f t="shared" ca="1" si="210"/>
        <v>n/a</v>
      </c>
      <c r="AP52" t="str">
        <f t="shared" ca="1" si="210"/>
        <v>n/a</v>
      </c>
      <c r="AQ52" t="str">
        <f t="shared" ca="1" si="210"/>
        <v>n/a</v>
      </c>
      <c r="AR52" t="str">
        <f t="shared" ca="1" si="210"/>
        <v>n/a</v>
      </c>
      <c r="AS52" t="str">
        <f t="shared" ca="1" si="210"/>
        <v>n/a</v>
      </c>
      <c r="AT52" t="str">
        <f t="shared" ca="1" si="210"/>
        <v>n/a</v>
      </c>
      <c r="AU52" t="str">
        <f t="shared" ca="1" si="210"/>
        <v>n/a</v>
      </c>
      <c r="AV52" t="str">
        <f t="shared" ca="1" si="210"/>
        <v>n/a</v>
      </c>
      <c r="AW52" t="str">
        <f t="shared" ca="1" si="210"/>
        <v>n/a</v>
      </c>
      <c r="AX52" t="str">
        <f t="shared" ca="1" si="210"/>
        <v>n/a</v>
      </c>
      <c r="AY52" t="str">
        <f t="shared" ca="1" si="210"/>
        <v>n/a</v>
      </c>
      <c r="AZ52" t="str">
        <f t="shared" ca="1" si="210"/>
        <v>n/a</v>
      </c>
      <c r="BA52" t="str">
        <f t="shared" ca="1" si="210"/>
        <v>n/a</v>
      </c>
      <c r="BB52" t="str">
        <f t="shared" ca="1" si="210"/>
        <v>n/a</v>
      </c>
      <c r="BC52" t="str">
        <f t="shared" ca="1" si="210"/>
        <v>n/a</v>
      </c>
      <c r="BD52" t="str">
        <f t="shared" ca="1" si="210"/>
        <v>n/a</v>
      </c>
      <c r="BE52" t="str">
        <f t="shared" ca="1" si="210"/>
        <v>n/a</v>
      </c>
      <c r="BF52" t="str">
        <f t="shared" ca="1" si="210"/>
        <v>n/a</v>
      </c>
      <c r="BG52" t="str">
        <f t="shared" ca="1" si="210"/>
        <v>n/a</v>
      </c>
      <c r="BH52" t="str">
        <f t="shared" ca="1" si="210"/>
        <v>n/a</v>
      </c>
      <c r="BI52" t="str">
        <f t="shared" ca="1" si="210"/>
        <v>n/a</v>
      </c>
      <c r="BJ52" t="str">
        <f t="shared" ca="1" si="210"/>
        <v>n/a</v>
      </c>
      <c r="BK52" t="str">
        <f t="shared" ca="1" si="210"/>
        <v>n/a</v>
      </c>
      <c r="BL52" t="str">
        <f t="shared" ca="1" si="210"/>
        <v>n/a</v>
      </c>
      <c r="BM52" t="str">
        <f t="shared" ca="1" si="210"/>
        <v>n/a</v>
      </c>
      <c r="BN52" t="str">
        <f t="shared" ca="1" si="210"/>
        <v>n/a</v>
      </c>
      <c r="BO52" t="str">
        <f t="shared" ref="BO52:CT52" ca="1" si="211">IFERROR(BO50-BO51, "n/a")</f>
        <v>n/a</v>
      </c>
      <c r="BP52" t="str">
        <f t="shared" ca="1" si="211"/>
        <v>n/a</v>
      </c>
      <c r="BQ52" t="str">
        <f t="shared" ca="1" si="211"/>
        <v>n/a</v>
      </c>
      <c r="BR52" t="str">
        <f t="shared" ca="1" si="211"/>
        <v>n/a</v>
      </c>
      <c r="BS52" t="str">
        <f t="shared" ca="1" si="211"/>
        <v>n/a</v>
      </c>
      <c r="BT52" t="str">
        <f t="shared" ca="1" si="211"/>
        <v>n/a</v>
      </c>
      <c r="BU52" t="str">
        <f t="shared" ca="1" si="211"/>
        <v>n/a</v>
      </c>
      <c r="BV52" t="str">
        <f t="shared" ca="1" si="211"/>
        <v>n/a</v>
      </c>
      <c r="BW52" t="str">
        <f t="shared" ca="1" si="211"/>
        <v>n/a</v>
      </c>
      <c r="BX52" t="str">
        <f t="shared" ca="1" si="211"/>
        <v>n/a</v>
      </c>
      <c r="BY52" t="str">
        <f t="shared" ca="1" si="211"/>
        <v>n/a</v>
      </c>
      <c r="BZ52" t="str">
        <f t="shared" ca="1" si="211"/>
        <v>n/a</v>
      </c>
      <c r="CA52" t="str">
        <f t="shared" ca="1" si="211"/>
        <v>n/a</v>
      </c>
      <c r="CB52" t="str">
        <f t="shared" ca="1" si="211"/>
        <v>n/a</v>
      </c>
      <c r="CC52" t="str">
        <f t="shared" ca="1" si="211"/>
        <v>n/a</v>
      </c>
      <c r="CD52" t="str">
        <f t="shared" ca="1" si="211"/>
        <v>n/a</v>
      </c>
      <c r="CE52" t="str">
        <f t="shared" ca="1" si="211"/>
        <v>n/a</v>
      </c>
      <c r="CF52" t="str">
        <f t="shared" ca="1" si="211"/>
        <v>n/a</v>
      </c>
      <c r="CG52" t="str">
        <f t="shared" ca="1" si="211"/>
        <v>n/a</v>
      </c>
      <c r="CH52" t="str">
        <f t="shared" ca="1" si="211"/>
        <v>n/a</v>
      </c>
      <c r="CI52" t="str">
        <f t="shared" ca="1" si="211"/>
        <v>n/a</v>
      </c>
      <c r="CJ52" t="str">
        <f t="shared" ca="1" si="211"/>
        <v>n/a</v>
      </c>
      <c r="CK52" t="str">
        <f t="shared" ca="1" si="211"/>
        <v>n/a</v>
      </c>
      <c r="CL52" t="str">
        <f t="shared" ca="1" si="211"/>
        <v>n/a</v>
      </c>
      <c r="CM52" t="str">
        <f t="shared" ca="1" si="211"/>
        <v>n/a</v>
      </c>
      <c r="CN52" t="str">
        <f t="shared" ca="1" si="211"/>
        <v>n/a</v>
      </c>
      <c r="CO52" t="str">
        <f t="shared" ca="1" si="211"/>
        <v>n/a</v>
      </c>
      <c r="CP52" t="str">
        <f t="shared" ca="1" si="211"/>
        <v>n/a</v>
      </c>
      <c r="CQ52" t="str">
        <f t="shared" ca="1" si="211"/>
        <v>n/a</v>
      </c>
      <c r="CR52" t="str">
        <f t="shared" ca="1" si="211"/>
        <v>n/a</v>
      </c>
      <c r="CS52" t="str">
        <f t="shared" ca="1" si="211"/>
        <v>n/a</v>
      </c>
      <c r="CT52" t="str">
        <f t="shared" ca="1" si="211"/>
        <v>n/a</v>
      </c>
      <c r="CU52" t="str">
        <f t="shared" ref="CU52:DZ52" ca="1" si="212">IFERROR(CU50-CU51, "n/a")</f>
        <v>n/a</v>
      </c>
      <c r="CV52" t="str">
        <f t="shared" ca="1" si="212"/>
        <v>n/a</v>
      </c>
      <c r="CW52" t="str">
        <f t="shared" ca="1" si="212"/>
        <v>n/a</v>
      </c>
      <c r="CX52" t="str">
        <f t="shared" ca="1" si="212"/>
        <v>n/a</v>
      </c>
      <c r="CY52" t="str">
        <f t="shared" ca="1" si="212"/>
        <v>n/a</v>
      </c>
      <c r="CZ52" t="str">
        <f t="shared" ca="1" si="212"/>
        <v>n/a</v>
      </c>
      <c r="DA52" t="str">
        <f t="shared" ca="1" si="212"/>
        <v>n/a</v>
      </c>
      <c r="DB52" t="str">
        <f t="shared" ca="1" si="212"/>
        <v>n/a</v>
      </c>
      <c r="DC52" t="str">
        <f t="shared" ca="1" si="212"/>
        <v>n/a</v>
      </c>
      <c r="DD52" t="str">
        <f t="shared" ca="1" si="212"/>
        <v>n/a</v>
      </c>
      <c r="DE52" t="str">
        <f t="shared" ca="1" si="212"/>
        <v>n/a</v>
      </c>
      <c r="DF52" t="str">
        <f t="shared" ca="1" si="212"/>
        <v>n/a</v>
      </c>
      <c r="DG52" t="str">
        <f t="shared" ca="1" si="212"/>
        <v>n/a</v>
      </c>
      <c r="DH52" t="str">
        <f t="shared" ca="1" si="212"/>
        <v>n/a</v>
      </c>
      <c r="DI52" t="str">
        <f t="shared" ca="1" si="212"/>
        <v>n/a</v>
      </c>
      <c r="DJ52" t="str">
        <f t="shared" ca="1" si="212"/>
        <v>n/a</v>
      </c>
      <c r="DK52" t="str">
        <f t="shared" ca="1" si="212"/>
        <v>n/a</v>
      </c>
      <c r="DL52" t="str">
        <f t="shared" ca="1" si="212"/>
        <v>n/a</v>
      </c>
      <c r="DM52" t="str">
        <f t="shared" ca="1" si="212"/>
        <v>n/a</v>
      </c>
      <c r="DN52" t="str">
        <f t="shared" ca="1" si="212"/>
        <v>n/a</v>
      </c>
      <c r="DO52" t="str">
        <f t="shared" ca="1" si="212"/>
        <v>n/a</v>
      </c>
      <c r="DP52" t="str">
        <f t="shared" ca="1" si="212"/>
        <v>n/a</v>
      </c>
      <c r="DQ52" t="str">
        <f t="shared" ca="1" si="212"/>
        <v>n/a</v>
      </c>
      <c r="DR52" t="str">
        <f t="shared" ca="1" si="212"/>
        <v>n/a</v>
      </c>
      <c r="DS52" t="str">
        <f t="shared" ca="1" si="212"/>
        <v>n/a</v>
      </c>
      <c r="DT52" t="str">
        <f t="shared" ca="1" si="212"/>
        <v>n/a</v>
      </c>
      <c r="DU52" t="str">
        <f t="shared" ca="1" si="212"/>
        <v>n/a</v>
      </c>
      <c r="DV52" t="str">
        <f t="shared" ca="1" si="212"/>
        <v>n/a</v>
      </c>
      <c r="DW52" t="str">
        <f t="shared" ca="1" si="212"/>
        <v>n/a</v>
      </c>
      <c r="DX52" t="str">
        <f t="shared" ca="1" si="212"/>
        <v>n/a</v>
      </c>
      <c r="DY52" t="str">
        <f t="shared" ca="1" si="212"/>
        <v>n/a</v>
      </c>
      <c r="DZ52" t="str">
        <f t="shared" ca="1" si="212"/>
        <v>n/a</v>
      </c>
      <c r="EA52" t="str">
        <f t="shared" ref="EA52:FF52" ca="1" si="213">IFERROR(EA50-EA51, "n/a")</f>
        <v>n/a</v>
      </c>
      <c r="EB52" t="str">
        <f t="shared" ca="1" si="213"/>
        <v>n/a</v>
      </c>
      <c r="EC52" t="str">
        <f t="shared" ca="1" si="213"/>
        <v>n/a</v>
      </c>
      <c r="ED52" t="str">
        <f t="shared" ca="1" si="213"/>
        <v>n/a</v>
      </c>
      <c r="EE52" t="str">
        <f t="shared" ca="1" si="213"/>
        <v>n/a</v>
      </c>
      <c r="EF52" t="str">
        <f t="shared" ca="1" si="213"/>
        <v>n/a</v>
      </c>
      <c r="EG52" t="str">
        <f t="shared" ca="1" si="213"/>
        <v>n/a</v>
      </c>
      <c r="EH52" t="str">
        <f t="shared" ca="1" si="213"/>
        <v>n/a</v>
      </c>
      <c r="EI52" t="str">
        <f t="shared" ca="1" si="213"/>
        <v>n/a</v>
      </c>
      <c r="EJ52" t="str">
        <f t="shared" ca="1" si="213"/>
        <v>n/a</v>
      </c>
      <c r="EK52" t="str">
        <f t="shared" ca="1" si="213"/>
        <v>n/a</v>
      </c>
      <c r="EL52" t="str">
        <f t="shared" ca="1" si="213"/>
        <v>n/a</v>
      </c>
      <c r="EM52" t="str">
        <f t="shared" ca="1" si="213"/>
        <v>n/a</v>
      </c>
      <c r="EN52" t="str">
        <f t="shared" ca="1" si="213"/>
        <v>n/a</v>
      </c>
      <c r="EO52" t="str">
        <f t="shared" ca="1" si="213"/>
        <v>n/a</v>
      </c>
      <c r="EP52" t="str">
        <f t="shared" ca="1" si="213"/>
        <v>n/a</v>
      </c>
      <c r="EQ52" t="str">
        <f t="shared" ca="1" si="213"/>
        <v>n/a</v>
      </c>
      <c r="ER52" t="str">
        <f t="shared" ca="1" si="213"/>
        <v>n/a</v>
      </c>
      <c r="ES52" t="str">
        <f t="shared" ca="1" si="213"/>
        <v>n/a</v>
      </c>
      <c r="ET52" t="str">
        <f t="shared" ca="1" si="213"/>
        <v>n/a</v>
      </c>
      <c r="EU52" t="str">
        <f t="shared" ca="1" si="213"/>
        <v>n/a</v>
      </c>
      <c r="EV52" t="str">
        <f t="shared" ca="1" si="213"/>
        <v>n/a</v>
      </c>
      <c r="EW52" t="str">
        <f t="shared" ca="1" si="213"/>
        <v>n/a</v>
      </c>
      <c r="EX52" t="str">
        <f t="shared" ca="1" si="213"/>
        <v>n/a</v>
      </c>
      <c r="EY52" t="str">
        <f t="shared" ca="1" si="213"/>
        <v>n/a</v>
      </c>
      <c r="EZ52" t="str">
        <f t="shared" ca="1" si="213"/>
        <v>n/a</v>
      </c>
      <c r="FA52" t="str">
        <f t="shared" ca="1" si="213"/>
        <v>n/a</v>
      </c>
      <c r="FB52" t="str">
        <f t="shared" ca="1" si="213"/>
        <v>n/a</v>
      </c>
      <c r="FC52" t="str">
        <f t="shared" ca="1" si="213"/>
        <v>n/a</v>
      </c>
      <c r="FD52" t="str">
        <f t="shared" ca="1" si="213"/>
        <v>n/a</v>
      </c>
      <c r="FE52" t="str">
        <f t="shared" ca="1" si="213"/>
        <v>n/a</v>
      </c>
      <c r="FF52" t="str">
        <f t="shared" ca="1" si="213"/>
        <v>n/a</v>
      </c>
      <c r="FG52" t="str">
        <f t="shared" ref="FG52:FX52" ca="1" si="214">IFERROR(FG50-FG51, "n/a")</f>
        <v>n/a</v>
      </c>
      <c r="FH52" t="str">
        <f t="shared" ca="1" si="214"/>
        <v>n/a</v>
      </c>
      <c r="FI52" t="str">
        <f t="shared" ca="1" si="214"/>
        <v>n/a</v>
      </c>
      <c r="FJ52" t="str">
        <f t="shared" ca="1" si="214"/>
        <v>n/a</v>
      </c>
      <c r="FK52" t="str">
        <f t="shared" ca="1" si="214"/>
        <v>n/a</v>
      </c>
      <c r="FL52" t="str">
        <f t="shared" ca="1" si="214"/>
        <v>n/a</v>
      </c>
      <c r="FM52" t="str">
        <f t="shared" ca="1" si="214"/>
        <v>n/a</v>
      </c>
      <c r="FN52" t="str">
        <f t="shared" ca="1" si="214"/>
        <v>n/a</v>
      </c>
      <c r="FO52" t="str">
        <f t="shared" ca="1" si="214"/>
        <v>n/a</v>
      </c>
      <c r="FP52" t="str">
        <f t="shared" ca="1" si="214"/>
        <v>n/a</v>
      </c>
      <c r="FQ52" t="str">
        <f t="shared" ca="1" si="214"/>
        <v>n/a</v>
      </c>
      <c r="FR52" t="str">
        <f t="shared" ca="1" si="214"/>
        <v>n/a</v>
      </c>
      <c r="FS52" t="str">
        <f t="shared" ca="1" si="214"/>
        <v>n/a</v>
      </c>
      <c r="FT52" t="str">
        <f t="shared" ca="1" si="214"/>
        <v>n/a</v>
      </c>
      <c r="FU52" t="str">
        <f t="shared" ca="1" si="214"/>
        <v>n/a</v>
      </c>
      <c r="FV52" t="str">
        <f t="shared" ca="1" si="214"/>
        <v>n/a</v>
      </c>
      <c r="FW52" t="str">
        <f t="shared" ca="1" si="214"/>
        <v>n/a</v>
      </c>
      <c r="FX52" t="str">
        <f t="shared" ca="1" si="214"/>
        <v>n/a</v>
      </c>
      <c r="FY52" t="str">
        <f t="shared" ref="FY52:GV52" ca="1" si="215">IFERROR(FY50-FY51, "n/a")</f>
        <v>n/a</v>
      </c>
      <c r="FZ52" t="str">
        <f t="shared" ca="1" si="215"/>
        <v>n/a</v>
      </c>
      <c r="GA52" t="str">
        <f t="shared" ca="1" si="215"/>
        <v>n/a</v>
      </c>
      <c r="GB52" t="str">
        <f t="shared" ca="1" si="215"/>
        <v>n/a</v>
      </c>
      <c r="GC52" t="str">
        <f t="shared" ca="1" si="215"/>
        <v>n/a</v>
      </c>
      <c r="GD52" t="str">
        <f t="shared" ca="1" si="215"/>
        <v>n/a</v>
      </c>
      <c r="GE52" t="str">
        <f t="shared" ca="1" si="215"/>
        <v>n/a</v>
      </c>
      <c r="GF52" t="str">
        <f ca="1">IFERROR(GF50-GF51, "n/a")</f>
        <v>n/a</v>
      </c>
      <c r="GG52" t="str">
        <f t="shared" ca="1" si="215"/>
        <v>n/a</v>
      </c>
      <c r="GH52" t="str">
        <f ca="1">IFERROR(GH50-GH51, "n/a")</f>
        <v>n/a</v>
      </c>
      <c r="GI52" t="str">
        <f t="shared" ca="1" si="215"/>
        <v>n/a</v>
      </c>
      <c r="GJ52" t="str">
        <f t="shared" ca="1" si="215"/>
        <v>n/a</v>
      </c>
      <c r="GK52" t="str">
        <f t="shared" ca="1" si="215"/>
        <v>n/a</v>
      </c>
      <c r="GL52" t="str">
        <f t="shared" ca="1" si="215"/>
        <v>n/a</v>
      </c>
      <c r="GM52">
        <f ca="1">IFERROR(GM50-GM51, "n/a")</f>
        <v>0.2484034813632352</v>
      </c>
      <c r="GN52">
        <f t="shared" ca="1" si="215"/>
        <v>0.40368790857117087</v>
      </c>
      <c r="GO52">
        <f t="shared" ca="1" si="215"/>
        <v>0.39875188519533644</v>
      </c>
      <c r="GP52">
        <f t="shared" ca="1" si="215"/>
        <v>0.18795930435289154</v>
      </c>
      <c r="GQ52">
        <f t="shared" ca="1" si="215"/>
        <v>0.20993433458875721</v>
      </c>
      <c r="GR52">
        <f t="shared" ca="1" si="215"/>
        <v>0.41379464094362106</v>
      </c>
      <c r="GS52">
        <f t="shared" ca="1" si="215"/>
        <v>0.41450441028441087</v>
      </c>
      <c r="GT52">
        <f t="shared" ca="1" si="215"/>
        <v>4.2564319532978345E-3</v>
      </c>
      <c r="GU52">
        <f t="shared" ca="1" si="215"/>
        <v>9.577596789460685E-2</v>
      </c>
      <c r="GV52">
        <f t="shared" ca="1" si="215"/>
        <v>0.36824026314583591</v>
      </c>
      <c r="GW52" s="81">
        <f t="shared" ref="GW52:GY52" ca="1" si="216">IFERROR(GW50-GW51, "n/a")</f>
        <v>0.36104026681385015</v>
      </c>
      <c r="GX52" s="81">
        <f t="shared" ca="1" si="216"/>
        <v>0.10507125321586042</v>
      </c>
      <c r="GY52" s="81">
        <f t="shared" ca="1" si="216"/>
        <v>0.10258714772612976</v>
      </c>
      <c r="GZ52" s="81">
        <f t="shared" ref="GZ52:ID52" ca="1" si="217">IFERROR(GZ50-GZ51, "n/a")</f>
        <v>0.30467170582497705</v>
      </c>
      <c r="HA52" s="81">
        <f t="shared" ca="1" si="217"/>
        <v>0.29846115711109622</v>
      </c>
      <c r="HB52" s="81">
        <f t="shared" ca="1" si="217"/>
        <v>9.9501085069775286E-2</v>
      </c>
      <c r="HC52" s="81">
        <f t="shared" ca="1" si="217"/>
        <v>9.7101972291979699E-2</v>
      </c>
      <c r="HD52" s="81">
        <f t="shared" ca="1" si="217"/>
        <v>0.33734620175964736</v>
      </c>
      <c r="HE52" s="81">
        <f t="shared" ca="1" si="217"/>
        <v>0.33101534652428821</v>
      </c>
      <c r="HF52" s="81">
        <f t="shared" ca="1" si="217"/>
        <v>6.2359696870295522E-3</v>
      </c>
      <c r="HG52" s="81">
        <f t="shared" ca="1" si="217"/>
        <v>5.1206347268628605E-3</v>
      </c>
      <c r="HH52" s="81">
        <f t="shared" ca="1" si="217"/>
        <v>0.26187526502419178</v>
      </c>
      <c r="HI52" s="81">
        <f t="shared" ca="1" si="217"/>
        <v>0.25654284007288197</v>
      </c>
      <c r="HJ52" s="81">
        <f t="shared" ca="1" si="217"/>
        <v>1.2231714420241069E-2</v>
      </c>
      <c r="HK52" s="81">
        <f t="shared" ca="1" si="217"/>
        <v>9.9618922088762218E-3</v>
      </c>
      <c r="HL52" s="81">
        <f t="shared" ca="1" si="217"/>
        <v>0.26148714074025747</v>
      </c>
      <c r="HM52" s="81">
        <f t="shared" ca="1" si="217"/>
        <v>0.25515972362601946</v>
      </c>
      <c r="HN52" s="81">
        <f t="shared" ca="1" si="217"/>
        <v>1.1840489125236608E-2</v>
      </c>
      <c r="HO52" s="81">
        <f t="shared" ca="1" si="217"/>
        <v>1.1441466006445467E-2</v>
      </c>
      <c r="HP52" s="81">
        <f t="shared" ca="1" si="217"/>
        <v>0.26919774155029774</v>
      </c>
      <c r="HQ52" s="81">
        <f t="shared" ca="1" si="217"/>
        <v>0.26496879967632392</v>
      </c>
      <c r="HR52" s="81">
        <f t="shared" ca="1" si="217"/>
        <v>-0.32109953674481773</v>
      </c>
      <c r="HS52" s="81">
        <f t="shared" ca="1" si="217"/>
        <v>-0.31519034445819383</v>
      </c>
      <c r="HT52" s="81">
        <f t="shared" ca="1" si="217"/>
        <v>0.11660915023785634</v>
      </c>
      <c r="HU52" s="81">
        <f t="shared" ca="1" si="217"/>
        <v>0.11374154322059127</v>
      </c>
      <c r="HV52" s="81">
        <f t="shared" ca="1" si="217"/>
        <v>-0.44738368173518062</v>
      </c>
      <c r="HW52" s="81">
        <f t="shared" ca="1" si="217"/>
        <v>-0.44129649207891308</v>
      </c>
      <c r="HX52" s="81">
        <f t="shared" ca="1" si="217"/>
        <v>-5.0767691657416236E-2</v>
      </c>
      <c r="HY52" s="81">
        <f t="shared" ca="1" si="217"/>
        <v>-4.9786554762221158E-2</v>
      </c>
      <c r="HZ52" s="81">
        <f t="shared" ca="1" si="217"/>
        <v>1.1939715552533592E-2</v>
      </c>
      <c r="IA52" s="81">
        <f t="shared" ca="1" si="217"/>
        <v>1.1900911420892335E-2</v>
      </c>
      <c r="IB52" s="81">
        <f t="shared" ca="1" si="217"/>
        <v>0.2491225776827477</v>
      </c>
      <c r="IC52" s="81">
        <f t="shared" ca="1" si="217"/>
        <v>0.24384674536039874</v>
      </c>
      <c r="ID52" s="81" t="str">
        <f t="shared" ca="1" si="217"/>
        <v>n/a</v>
      </c>
    </row>
    <row r="53" spans="1:238">
      <c r="A53" s="7" t="s">
        <v>348</v>
      </c>
      <c r="B53" t="s">
        <v>203</v>
      </c>
      <c r="C53" t="str">
        <f t="shared" ref="C53:BN53" si="218">IFERROR(((C20/B20)^4-1), "n/a")</f>
        <v>n/a</v>
      </c>
      <c r="D53">
        <f t="shared" si="218"/>
        <v>9.3385210483170722E-2</v>
      </c>
      <c r="E53">
        <f t="shared" si="218"/>
        <v>6.4681774571645034E-2</v>
      </c>
      <c r="F53">
        <f t="shared" si="218"/>
        <v>8.4757322648064459E-2</v>
      </c>
      <c r="G53">
        <f t="shared" si="218"/>
        <v>9.4393409594785371E-2</v>
      </c>
      <c r="H53">
        <f t="shared" si="218"/>
        <v>8.7016639676601226E-2</v>
      </c>
      <c r="I53">
        <f t="shared" si="218"/>
        <v>7.2523248041350019E-2</v>
      </c>
      <c r="J53">
        <f t="shared" si="218"/>
        <v>6.4540081628452706E-2</v>
      </c>
      <c r="K53">
        <f t="shared" si="218"/>
        <v>0.10028023065246239</v>
      </c>
      <c r="L53">
        <f t="shared" si="218"/>
        <v>5.5254872266103039E-2</v>
      </c>
      <c r="M53">
        <f t="shared" si="218"/>
        <v>6.7466690068825663E-2</v>
      </c>
      <c r="N53">
        <f t="shared" si="218"/>
        <v>7.8215413485501761E-2</v>
      </c>
      <c r="O53">
        <f t="shared" si="218"/>
        <v>8.5177993707608035E-2</v>
      </c>
      <c r="P53">
        <f t="shared" si="218"/>
        <v>0.10172505311539615</v>
      </c>
      <c r="Q53">
        <f t="shared" si="218"/>
        <v>0.11313781970233916</v>
      </c>
      <c r="R53">
        <f t="shared" si="218"/>
        <v>0.10786622700635329</v>
      </c>
      <c r="S53">
        <f t="shared" si="218"/>
        <v>0.1237714391798943</v>
      </c>
      <c r="T53">
        <f t="shared" si="218"/>
        <v>0.13367426822582273</v>
      </c>
      <c r="U53">
        <f t="shared" si="218"/>
        <v>0.17070835759224146</v>
      </c>
      <c r="V53">
        <f t="shared" si="218"/>
        <v>0.16967707227105455</v>
      </c>
      <c r="W53">
        <f t="shared" si="218"/>
        <v>0.13374331517360738</v>
      </c>
      <c r="X53">
        <f t="shared" si="218"/>
        <v>9.708589346652774E-2</v>
      </c>
      <c r="Y53">
        <f t="shared" si="218"/>
        <v>0.10985088033341484</v>
      </c>
      <c r="Z53">
        <f t="shared" si="218"/>
        <v>0.10426454949498898</v>
      </c>
      <c r="AA53">
        <f t="shared" si="218"/>
        <v>7.7652099911660555E-2</v>
      </c>
      <c r="AB53">
        <f t="shared" si="218"/>
        <v>7.3687337780410589E-2</v>
      </c>
      <c r="AC53">
        <f t="shared" si="218"/>
        <v>8.549373474791544E-2</v>
      </c>
      <c r="AD53">
        <f t="shared" si="218"/>
        <v>0.10287550823693481</v>
      </c>
      <c r="AE53">
        <f t="shared" si="218"/>
        <v>0.10073001285301131</v>
      </c>
      <c r="AF53">
        <f t="shared" si="218"/>
        <v>9.9732580257647641E-2</v>
      </c>
      <c r="AG53">
        <f t="shared" si="218"/>
        <v>9.2178180703485824E-2</v>
      </c>
      <c r="AH53">
        <f t="shared" si="218"/>
        <v>0.10559127793170919</v>
      </c>
      <c r="AI53">
        <f t="shared" si="218"/>
        <v>0.1056359186183724</v>
      </c>
      <c r="AJ53">
        <f t="shared" si="218"/>
        <v>0.11758166494749367</v>
      </c>
      <c r="AK53">
        <f t="shared" si="218"/>
        <v>0.11009386633510054</v>
      </c>
      <c r="AL53">
        <f t="shared" si="218"/>
        <v>0.12254953165112292</v>
      </c>
      <c r="AM53">
        <f t="shared" si="218"/>
        <v>0.11284921449316521</v>
      </c>
      <c r="AN53">
        <f t="shared" si="218"/>
        <v>0.13573444815299851</v>
      </c>
      <c r="AO53">
        <f t="shared" si="218"/>
        <v>0.11876738115746699</v>
      </c>
      <c r="AP53">
        <f t="shared" si="218"/>
        <v>0.11338614354526388</v>
      </c>
      <c r="AQ53">
        <f t="shared" si="218"/>
        <v>0.11900877779289343</v>
      </c>
      <c r="AR53">
        <f t="shared" si="218"/>
        <v>0.11557351383670511</v>
      </c>
      <c r="AS53">
        <f t="shared" si="218"/>
        <v>0.11910518571996698</v>
      </c>
      <c r="AT53">
        <f t="shared" si="218"/>
        <v>0.14120100021494819</v>
      </c>
      <c r="AU53">
        <f t="shared" si="218"/>
        <v>0.13180522756472968</v>
      </c>
      <c r="AV53">
        <f t="shared" si="218"/>
        <v>9.8958769271852098E-2</v>
      </c>
      <c r="AW53">
        <f t="shared" si="218"/>
        <v>0.10440161853813912</v>
      </c>
      <c r="AX53">
        <f t="shared" si="218"/>
        <v>0.10317397325665434</v>
      </c>
      <c r="AY53">
        <f t="shared" si="218"/>
        <v>8.6875708263747686E-2</v>
      </c>
      <c r="AZ53">
        <f t="shared" si="218"/>
        <v>8.2705904181530787E-2</v>
      </c>
      <c r="BA53">
        <f t="shared" si="218"/>
        <v>9.0878143953829538E-2</v>
      </c>
      <c r="BB53">
        <f t="shared" si="218"/>
        <v>7.7251195414147267E-2</v>
      </c>
      <c r="BC53">
        <f t="shared" si="218"/>
        <v>6.5745308884097353E-2</v>
      </c>
      <c r="BD53">
        <f t="shared" si="218"/>
        <v>5.8544487367177211E-2</v>
      </c>
      <c r="BE53">
        <f t="shared" si="218"/>
        <v>7.4809598490406692E-2</v>
      </c>
      <c r="BF53">
        <f t="shared" si="218"/>
        <v>6.1825490915941694E-2</v>
      </c>
      <c r="BG53">
        <f t="shared" si="218"/>
        <v>7.6826507766358354E-2</v>
      </c>
      <c r="BH53">
        <f t="shared" si="218"/>
        <v>7.1585925993035815E-2</v>
      </c>
      <c r="BI53">
        <f t="shared" si="218"/>
        <v>6.9914474489588985E-2</v>
      </c>
      <c r="BJ53">
        <f t="shared" si="218"/>
        <v>6.1829091120900515E-2</v>
      </c>
      <c r="BK53">
        <f t="shared" si="218"/>
        <v>8.6471460647758569E-2</v>
      </c>
      <c r="BL53">
        <f t="shared" si="218"/>
        <v>6.0487491174689323E-2</v>
      </c>
      <c r="BM53">
        <f t="shared" si="218"/>
        <v>6.3715687084695549E-2</v>
      </c>
      <c r="BN53">
        <f t="shared" si="218"/>
        <v>5.9125831821872588E-2</v>
      </c>
      <c r="BO53">
        <f t="shared" ref="BO53:DZ53" si="219">IFERROR(((BO20/BN20)^4-1), "n/a")</f>
        <v>5.6127865728285098E-2</v>
      </c>
      <c r="BP53">
        <f t="shared" si="219"/>
        <v>5.114722915092651E-2</v>
      </c>
      <c r="BQ53">
        <f t="shared" si="219"/>
        <v>5.4651634526255544E-2</v>
      </c>
      <c r="BR53">
        <f t="shared" si="219"/>
        <v>5.9987779170420197E-2</v>
      </c>
      <c r="BS53">
        <f t="shared" si="219"/>
        <v>5.8661002855082689E-2</v>
      </c>
      <c r="BT53">
        <f t="shared" si="219"/>
        <v>6.0855338117654201E-2</v>
      </c>
      <c r="BU53">
        <f t="shared" si="219"/>
        <v>6.3804303839634091E-2</v>
      </c>
      <c r="BV53">
        <f t="shared" si="219"/>
        <v>6.5087035371868218E-2</v>
      </c>
      <c r="BW53">
        <f t="shared" si="219"/>
        <v>6.4128511051076087E-2</v>
      </c>
      <c r="BX53">
        <f t="shared" si="219"/>
        <v>7.2736982484718604E-2</v>
      </c>
      <c r="BY53">
        <f t="shared" si="219"/>
        <v>8.1516740032143264E-2</v>
      </c>
      <c r="BZ53">
        <f t="shared" si="219"/>
        <v>6.6292952151442375E-2</v>
      </c>
      <c r="CA53">
        <f t="shared" si="219"/>
        <v>7.3015376607051152E-2</v>
      </c>
      <c r="CB53">
        <f t="shared" si="219"/>
        <v>7.4320725653304054E-2</v>
      </c>
      <c r="CC53">
        <f t="shared" si="219"/>
        <v>6.0785482433330928E-2</v>
      </c>
      <c r="CD53">
        <f t="shared" si="219"/>
        <v>5.7518751745964769E-2</v>
      </c>
      <c r="CE53">
        <f t="shared" si="219"/>
        <v>7.6571228807681413E-2</v>
      </c>
      <c r="CF53">
        <f t="shared" si="219"/>
        <v>7.2682992884662623E-2</v>
      </c>
      <c r="CG53">
        <f t="shared" si="219"/>
        <v>6.7009810625604294E-2</v>
      </c>
      <c r="CH53">
        <f t="shared" si="219"/>
        <v>6.1409138764488613E-2</v>
      </c>
      <c r="CI53">
        <f t="shared" si="219"/>
        <v>6.9965614500072659E-2</v>
      </c>
      <c r="CJ53">
        <f t="shared" si="219"/>
        <v>5.5841277083090946E-2</v>
      </c>
      <c r="CK53">
        <f t="shared" si="219"/>
        <v>5.7637765764398274E-2</v>
      </c>
      <c r="CL53">
        <f t="shared" si="219"/>
        <v>4.9636008143522092E-2</v>
      </c>
      <c r="CM53">
        <f t="shared" si="219"/>
        <v>4.6862130643513744E-2</v>
      </c>
      <c r="CN53">
        <f t="shared" si="219"/>
        <v>5.4520011943580249E-2</v>
      </c>
      <c r="CO53">
        <f t="shared" si="219"/>
        <v>4.7871682372038649E-2</v>
      </c>
      <c r="CP53">
        <f t="shared" si="219"/>
        <v>5.7780759437979334E-2</v>
      </c>
      <c r="CQ53">
        <f t="shared" si="219"/>
        <v>5.4887393101862747E-2</v>
      </c>
      <c r="CR53">
        <f t="shared" si="219"/>
        <v>5.5165330602402918E-2</v>
      </c>
      <c r="CS53">
        <f t="shared" si="219"/>
        <v>5.1692979181839238E-2</v>
      </c>
      <c r="CT53">
        <f t="shared" si="219"/>
        <v>5.4363501121185598E-2</v>
      </c>
      <c r="CU53">
        <f t="shared" si="219"/>
        <v>5.2654329095345842E-2</v>
      </c>
      <c r="CV53">
        <f t="shared" si="219"/>
        <v>5.2254816335295606E-2</v>
      </c>
      <c r="CW53">
        <f t="shared" si="219"/>
        <v>5.2985606407732089E-2</v>
      </c>
      <c r="CX53">
        <f t="shared" si="219"/>
        <v>5.5902570597924806E-2</v>
      </c>
      <c r="CY53">
        <f t="shared" si="219"/>
        <v>5.7821048180562773E-2</v>
      </c>
      <c r="CZ53">
        <f t="shared" si="219"/>
        <v>5.1109727398450877E-2</v>
      </c>
      <c r="DA53">
        <f t="shared" si="219"/>
        <v>5.0252214979903398E-2</v>
      </c>
      <c r="DB53">
        <f t="shared" si="219"/>
        <v>5.2152554711222709E-2</v>
      </c>
      <c r="DC53">
        <f t="shared" si="219"/>
        <v>5.31963777763651E-2</v>
      </c>
      <c r="DD53">
        <f t="shared" si="219"/>
        <v>4.7428445505780958E-2</v>
      </c>
      <c r="DE53">
        <f t="shared" si="219"/>
        <v>5.0716766702767258E-2</v>
      </c>
      <c r="DF53">
        <f t="shared" si="219"/>
        <v>4.9631931341167057E-2</v>
      </c>
      <c r="DG53">
        <f t="shared" si="219"/>
        <v>5.3027965106322794E-2</v>
      </c>
      <c r="DH53">
        <f t="shared" si="219"/>
        <v>5.2480857535780912E-2</v>
      </c>
      <c r="DI53">
        <f t="shared" si="219"/>
        <v>4.5596439284842694E-2</v>
      </c>
      <c r="DJ53">
        <f t="shared" si="219"/>
        <v>4.8217434691651961E-2</v>
      </c>
      <c r="DK53">
        <f t="shared" si="219"/>
        <v>4.052128645962072E-2</v>
      </c>
      <c r="DL53">
        <f t="shared" si="219"/>
        <v>4.4748651027030739E-2</v>
      </c>
      <c r="DM53">
        <f t="shared" si="219"/>
        <v>5.0555159362034585E-2</v>
      </c>
      <c r="DN53">
        <f t="shared" si="219"/>
        <v>4.6378638888129986E-2</v>
      </c>
      <c r="DO53">
        <f t="shared" si="219"/>
        <v>5.0971795041909296E-2</v>
      </c>
      <c r="DP53">
        <f t="shared" si="219"/>
        <v>5.2065528668778116E-2</v>
      </c>
      <c r="DQ53">
        <f t="shared" si="219"/>
        <v>4.9289524360612846E-2</v>
      </c>
      <c r="DR53">
        <f t="shared" si="219"/>
        <v>5.5159648770836123E-2</v>
      </c>
      <c r="DS53">
        <f t="shared" si="219"/>
        <v>6.5656276089271381E-2</v>
      </c>
      <c r="DT53">
        <f t="shared" si="219"/>
        <v>5.8821500448280606E-2</v>
      </c>
      <c r="DU53">
        <f t="shared" si="219"/>
        <v>6.2904234141536453E-2</v>
      </c>
      <c r="DV53">
        <f t="shared" si="219"/>
        <v>5.8430168730538634E-2</v>
      </c>
      <c r="DW53">
        <f t="shared" si="219"/>
        <v>6.3477736858523981E-2</v>
      </c>
      <c r="DX53">
        <f t="shared" si="219"/>
        <v>6.5693724244455742E-2</v>
      </c>
      <c r="DY53">
        <f t="shared" si="219"/>
        <v>4.9281951986135164E-2</v>
      </c>
      <c r="DZ53">
        <f t="shared" si="219"/>
        <v>4.794976472022916E-2</v>
      </c>
      <c r="EA53">
        <f t="shared" ref="EA53:GL53" si="220">IFERROR(((EA20/DZ20)^4-1), "n/a")</f>
        <v>4.5251096494639542E-2</v>
      </c>
      <c r="EB53">
        <f t="shared" si="220"/>
        <v>4.9413764507885372E-2</v>
      </c>
      <c r="EC53">
        <f t="shared" si="220"/>
        <v>4.9556015915156237E-2</v>
      </c>
      <c r="ED53">
        <f t="shared" si="220"/>
        <v>5.1786340373524586E-2</v>
      </c>
      <c r="EE53">
        <f t="shared" si="220"/>
        <v>5.4988001343678983E-2</v>
      </c>
      <c r="EF53">
        <f t="shared" si="220"/>
        <v>4.0845337221889766E-2</v>
      </c>
      <c r="EG53">
        <f t="shared" si="220"/>
        <v>4.8784602901055907E-2</v>
      </c>
      <c r="EH53">
        <f t="shared" si="220"/>
        <v>4.5744742485799517E-2</v>
      </c>
      <c r="EI53">
        <f t="shared" si="220"/>
        <v>5.9694795809921875E-2</v>
      </c>
      <c r="EJ53">
        <f t="shared" si="220"/>
        <v>5.7681454497374274E-2</v>
      </c>
      <c r="EK53">
        <f t="shared" si="220"/>
        <v>4.9253561446571892E-2</v>
      </c>
      <c r="EL53">
        <f t="shared" si="220"/>
        <v>5.0687656848733553E-2</v>
      </c>
      <c r="EM53">
        <f t="shared" si="220"/>
        <v>6.029873808938091E-2</v>
      </c>
      <c r="EN53">
        <f t="shared" si="220"/>
        <v>5.1910060051421736E-2</v>
      </c>
      <c r="EO53">
        <f t="shared" si="220"/>
        <v>6.0608556097151878E-2</v>
      </c>
      <c r="EP53">
        <f t="shared" si="220"/>
        <v>5.3486662139254237E-2</v>
      </c>
      <c r="EQ53">
        <f t="shared" si="220"/>
        <v>5.443702462753075E-2</v>
      </c>
      <c r="ER53">
        <f t="shared" si="220"/>
        <v>5.6885961881135927E-2</v>
      </c>
      <c r="ES53">
        <f t="shared" si="220"/>
        <v>5.1556692920133429E-2</v>
      </c>
      <c r="ET53">
        <f t="shared" si="220"/>
        <v>3.7121762746163078E-2</v>
      </c>
      <c r="EU53">
        <f t="shared" si="220"/>
        <v>6.8358444126892737E-2</v>
      </c>
      <c r="EV53">
        <f t="shared" si="220"/>
        <v>4.5246614574592892E-2</v>
      </c>
      <c r="EW53">
        <f t="shared" si="220"/>
        <v>3.4594920024394238E-2</v>
      </c>
      <c r="EX53">
        <f t="shared" si="220"/>
        <v>3.7500765462455288E-2</v>
      </c>
      <c r="EY53">
        <f t="shared" si="220"/>
        <v>4.3039166079797742E-2</v>
      </c>
      <c r="EZ53">
        <f t="shared" si="220"/>
        <v>3.7258426294601854E-2</v>
      </c>
      <c r="FA53">
        <f t="shared" si="220"/>
        <v>4.6481117440342334E-2</v>
      </c>
      <c r="FB53">
        <f t="shared" si="220"/>
        <v>2.4803903728702226E-2</v>
      </c>
      <c r="FC53">
        <f t="shared" si="220"/>
        <v>2.5698040395941923E-2</v>
      </c>
      <c r="FD53">
        <f t="shared" si="220"/>
        <v>7.2725302556713167E-3</v>
      </c>
      <c r="FE53">
        <f t="shared" si="220"/>
        <v>1.2155960058603865E-2</v>
      </c>
      <c r="FF53">
        <f t="shared" si="220"/>
        <v>2.3737995583178462E-2</v>
      </c>
      <c r="FG53">
        <f t="shared" si="220"/>
        <v>2.3887970741115261E-2</v>
      </c>
      <c r="FH53">
        <f t="shared" si="220"/>
        <v>2.8840301443038951E-2</v>
      </c>
      <c r="FI53">
        <f t="shared" si="220"/>
        <v>2.8633862085643669E-2</v>
      </c>
      <c r="FJ53">
        <f t="shared" si="220"/>
        <v>3.1103701505018178E-2</v>
      </c>
      <c r="FK53">
        <f t="shared" si="220"/>
        <v>2.9523953963530136E-2</v>
      </c>
      <c r="FL53">
        <f t="shared" si="220"/>
        <v>4.2560945103196968E-2</v>
      </c>
      <c r="FM53">
        <f t="shared" si="220"/>
        <v>3.6430869668736765E-2</v>
      </c>
      <c r="FN53">
        <f t="shared" si="220"/>
        <v>1.8726869944296398E-2</v>
      </c>
      <c r="FO53">
        <f t="shared" si="220"/>
        <v>3.5230866927471238E-2</v>
      </c>
      <c r="FP53">
        <f t="shared" si="220"/>
        <v>3.229262507599473E-2</v>
      </c>
      <c r="FQ53">
        <f t="shared" si="220"/>
        <v>3.8665512636055555E-2</v>
      </c>
      <c r="FR53">
        <f t="shared" si="220"/>
        <v>3.0048587398622262E-2</v>
      </c>
      <c r="FS53">
        <f t="shared" si="220"/>
        <v>3.0621491450770311E-2</v>
      </c>
      <c r="FT53">
        <f t="shared" si="220"/>
        <v>2.6774009159959089E-2</v>
      </c>
      <c r="FU53">
        <f t="shared" si="220"/>
        <v>3.6080161692507495E-2</v>
      </c>
      <c r="FV53">
        <f t="shared" si="220"/>
        <v>3.4076314821760878E-2</v>
      </c>
      <c r="FW53">
        <f t="shared" si="220"/>
        <v>3.0858595870605798E-2</v>
      </c>
      <c r="FX53">
        <f t="shared" si="220"/>
        <v>3.873127731697279E-2</v>
      </c>
      <c r="FY53">
        <f t="shared" si="220"/>
        <v>3.2309736203200767E-2</v>
      </c>
      <c r="FZ53">
        <f t="shared" si="220"/>
        <v>1.7456094191454552E-2</v>
      </c>
      <c r="GA53">
        <f t="shared" si="220"/>
        <v>1.7346049698816479E-3</v>
      </c>
      <c r="GB53">
        <f t="shared" si="220"/>
        <v>3.9445696292308652E-2</v>
      </c>
      <c r="GC53">
        <f t="shared" si="220"/>
        <v>2.9111330791026235E-2</v>
      </c>
      <c r="GD53">
        <f t="shared" si="220"/>
        <v>2.4578695736426459E-2</v>
      </c>
      <c r="GE53">
        <f t="shared" si="220"/>
        <v>4.3282599426195612E-2</v>
      </c>
      <c r="GF53">
        <f t="shared" si="220"/>
        <v>4.1201960060178067E-2</v>
      </c>
      <c r="GG53">
        <f t="shared" si="220"/>
        <v>3.0368334282494081E-2</v>
      </c>
      <c r="GH53">
        <f t="shared" si="220"/>
        <v>3.6413033287463925E-2</v>
      </c>
      <c r="GI53">
        <f t="shared" si="220"/>
        <v>3.6600289418714294E-2</v>
      </c>
      <c r="GJ53">
        <f t="shared" si="220"/>
        <v>2.6909422063760902E-2</v>
      </c>
      <c r="GK53">
        <f t="shared" si="220"/>
        <v>3.8417314464210373E-2</v>
      </c>
      <c r="GL53">
        <f t="shared" si="220"/>
        <v>4.1707629364625909E-2</v>
      </c>
      <c r="GM53">
        <f t="shared" ref="GM53:GY53" si="221">IFERROR(((GM20/GL20)^4-1), "n/a")</f>
        <v>4.4257375506659757E-2</v>
      </c>
      <c r="GN53">
        <f t="shared" si="221"/>
        <v>2.8039434418840825E-2</v>
      </c>
      <c r="GO53">
        <f t="shared" si="221"/>
        <v>3.9130962883629383E-2</v>
      </c>
      <c r="GP53">
        <f t="shared" si="221"/>
        <v>4.3531866577794842E-2</v>
      </c>
      <c r="GQ53">
        <f t="shared" si="221"/>
        <v>4.342453277394509E-2</v>
      </c>
      <c r="GR53">
        <f t="shared" si="221"/>
        <v>4.1906395810069164E-2</v>
      </c>
      <c r="GS53">
        <f t="shared" si="221"/>
        <v>4.2060987903794755E-2</v>
      </c>
      <c r="GT53">
        <f t="shared" si="221"/>
        <v>4.2323051255083843E-2</v>
      </c>
      <c r="GU53">
        <f t="shared" si="221"/>
        <v>4.4170726915011338E-2</v>
      </c>
      <c r="GV53">
        <f t="shared" si="221"/>
        <v>4.2545703308939364E-2</v>
      </c>
      <c r="GW53" s="81">
        <f t="shared" si="221"/>
        <v>4.2550059759039582E-2</v>
      </c>
      <c r="GX53" s="81">
        <f t="shared" si="221"/>
        <v>4.2624218721117213E-2</v>
      </c>
      <c r="GY53" s="81">
        <f t="shared" si="221"/>
        <v>4.4778110828482376E-2</v>
      </c>
      <c r="GZ53" s="81">
        <f t="shared" ref="GZ53" si="222">IFERROR(((GZ20/GY20)^4-1), "n/a")</f>
        <v>4.2036788395360958E-2</v>
      </c>
      <c r="HA53" s="81">
        <f t="shared" ref="HA53" si="223">IFERROR(((HA20/GZ20)^4-1), "n/a")</f>
        <v>4.1744076257528739E-2</v>
      </c>
      <c r="HB53" s="81">
        <f t="shared" ref="HB53" si="224">IFERROR(((HB20/HA20)^4-1), "n/a")</f>
        <v>4.1670294274060993E-2</v>
      </c>
      <c r="HC53" s="81">
        <f t="shared" ref="HC53" si="225">IFERROR(((HC20/HB20)^4-1), "n/a")</f>
        <v>4.3806785478584631E-2</v>
      </c>
      <c r="HD53" s="81">
        <f t="shared" ref="HD53" si="226">IFERROR(((HD20/HC20)^4-1), "n/a")</f>
        <v>4.1284134815861906E-2</v>
      </c>
      <c r="HE53" s="81">
        <f t="shared" ref="HE53" si="227">IFERROR(((HE20/HD20)^4-1), "n/a")</f>
        <v>4.1347250088473286E-2</v>
      </c>
      <c r="HF53" s="81">
        <f t="shared" ref="HF53" si="228">IFERROR(((HF20/HE20)^4-1), "n/a")</f>
        <v>4.1404216599014054E-2</v>
      </c>
      <c r="HG53" s="81">
        <f t="shared" ref="HG53" si="229">IFERROR(((HG20/HF20)^4-1), "n/a")</f>
        <v>4.3408266959485964E-2</v>
      </c>
      <c r="HH53" s="81">
        <f t="shared" ref="HH53" si="230">IFERROR(((HH20/HG20)^4-1), "n/a")</f>
        <v>4.1195185609390839E-2</v>
      </c>
      <c r="HI53" s="81">
        <f t="shared" ref="HI53" si="231">IFERROR(((HI20/HH20)^4-1), "n/a")</f>
        <v>4.1323711498595816E-2</v>
      </c>
      <c r="HJ53" s="81">
        <f t="shared" ref="HJ53" si="232">IFERROR(((HJ20/HI20)^4-1), "n/a")</f>
        <v>4.0967016427791991E-2</v>
      </c>
      <c r="HK53" s="81">
        <f t="shared" ref="HK53" si="233">IFERROR(((HK20/HJ20)^4-1), "n/a")</f>
        <v>4.2523140434081341E-2</v>
      </c>
      <c r="HL53" s="81">
        <f t="shared" ref="HL53" si="234">IFERROR(((HL20/HK20)^4-1), "n/a")</f>
        <v>4.0238294706632649E-2</v>
      </c>
      <c r="HM53" s="81">
        <f t="shared" ref="HM53" si="235">IFERROR(((HM20/HL20)^4-1), "n/a")</f>
        <v>3.9901379144752891E-2</v>
      </c>
      <c r="HN53" s="81">
        <f t="shared" ref="HN53" si="236">IFERROR(((HN20/HM20)^4-1), "n/a")</f>
        <v>3.9570476080308392E-2</v>
      </c>
      <c r="HO53" s="81">
        <f t="shared" ref="HO53" si="237">IFERROR(((HO20/HN20)^4-1), "n/a")</f>
        <v>4.1185103008891222E-2</v>
      </c>
      <c r="HP53" s="81">
        <f t="shared" ref="HP53" si="238">IFERROR(((HP20/HO20)^4-1), "n/a")</f>
        <v>3.8938610151828756E-2</v>
      </c>
      <c r="HQ53" s="81">
        <f t="shared" ref="HQ53" si="239">IFERROR(((HQ20/HP20)^4-1), "n/a")</f>
        <v>3.8701140220468666E-2</v>
      </c>
      <c r="HR53" s="81">
        <f t="shared" ref="HR53" si="240">IFERROR(((HR20/HQ20)^4-1), "n/a")</f>
        <v>3.8482060907708115E-2</v>
      </c>
      <c r="HS53" s="81">
        <f t="shared" ref="HS53" si="241">IFERROR(((HS20/HR20)^4-1), "n/a")</f>
        <v>4.0190814494949434E-2</v>
      </c>
      <c r="HT53" s="81">
        <f t="shared" ref="HT53" si="242">IFERROR(((HT20/HS20)^4-1), "n/a")</f>
        <v>3.8108535314897107E-2</v>
      </c>
      <c r="HU53" s="81">
        <f t="shared" ref="HU53" si="243">IFERROR(((HU20/HT20)^4-1), "n/a")</f>
        <v>3.7970025565382981E-2</v>
      </c>
      <c r="HV53" s="81">
        <f t="shared" ref="HV53" si="244">IFERROR(((HV20/HU20)^4-1), "n/a")</f>
        <v>3.7875848477685103E-2</v>
      </c>
      <c r="HW53" s="81">
        <f t="shared" ref="HW53" si="245">IFERROR(((HW20/HV20)^4-1), "n/a")</f>
        <v>3.9778837593779093E-2</v>
      </c>
      <c r="HX53" s="81">
        <f t="shared" ref="HX53" si="246">IFERROR(((HX20/HW20)^4-1), "n/a")</f>
        <v>3.8010945192731738E-2</v>
      </c>
      <c r="HY53" s="81">
        <f t="shared" ref="HY53" si="247">IFERROR(((HY20/HX20)^4-1), "n/a")</f>
        <v>3.8008022776273354E-2</v>
      </c>
      <c r="HZ53" s="81">
        <f t="shared" ref="HZ53" si="248">IFERROR(((HZ20/HY20)^4-1), "n/a")</f>
        <v>3.8072181240548231E-2</v>
      </c>
      <c r="IA53" s="81">
        <f t="shared" ref="IA53" si="249">IFERROR(((IA20/HZ20)^4-1), "n/a")</f>
        <v>3.9999703976115963E-2</v>
      </c>
      <c r="IB53" s="81">
        <f t="shared" ref="IB53" si="250">IFERROR(((IB20/IA20)^4-1), "n/a")</f>
        <v>3.8236891500614156E-2</v>
      </c>
      <c r="IC53" s="81">
        <f t="shared" ref="IC53" si="251">IFERROR(((IC20/IB20)^4-1), "n/a")</f>
        <v>3.8298621007996303E-2</v>
      </c>
      <c r="ID53" s="81">
        <f t="shared" ref="ID53" si="252">IFERROR(((ID20/IC20)^4-1), "n/a")</f>
        <v>3.8301066528579897E-2</v>
      </c>
    </row>
    <row r="54" spans="1:238">
      <c r="A54" s="7" t="s">
        <v>349</v>
      </c>
      <c r="B54" t="s">
        <v>206</v>
      </c>
      <c r="C54" t="str">
        <f t="shared" ref="C54:BN54" si="253">IFERROR(((C19/B19)^4-1), "n/a")</f>
        <v>n/a</v>
      </c>
      <c r="D54">
        <f t="shared" si="253"/>
        <v>7.0718521594481665E-3</v>
      </c>
      <c r="E54">
        <f t="shared" si="253"/>
        <v>3.5932561883636138E-2</v>
      </c>
      <c r="F54">
        <f t="shared" si="253"/>
        <v>-4.0486990220331198E-2</v>
      </c>
      <c r="G54">
        <f t="shared" si="253"/>
        <v>0.11141916782246253</v>
      </c>
      <c r="H54">
        <f t="shared" si="253"/>
        <v>2.303312736872587E-2</v>
      </c>
      <c r="I54">
        <f t="shared" si="253"/>
        <v>3.1716157872176742E-2</v>
      </c>
      <c r="J54">
        <f t="shared" si="253"/>
        <v>1.1724670089520162E-2</v>
      </c>
      <c r="K54">
        <f t="shared" si="253"/>
        <v>7.3660566342573341E-2</v>
      </c>
      <c r="L54">
        <f t="shared" si="253"/>
        <v>9.5946333545210871E-2</v>
      </c>
      <c r="M54">
        <f t="shared" si="253"/>
        <v>3.7320312105745712E-2</v>
      </c>
      <c r="N54">
        <f t="shared" si="253"/>
        <v>6.8115960632574302E-2</v>
      </c>
      <c r="O54">
        <f t="shared" si="253"/>
        <v>0.10218959143634598</v>
      </c>
      <c r="P54">
        <f t="shared" si="253"/>
        <v>4.6125988182461608E-2</v>
      </c>
      <c r="Q54">
        <f t="shared" si="253"/>
        <v>-2.1581808718947881E-2</v>
      </c>
      <c r="R54">
        <f t="shared" si="253"/>
        <v>3.7850849086009664E-2</v>
      </c>
      <c r="S54">
        <f t="shared" si="253"/>
        <v>-3.2833278929535803E-2</v>
      </c>
      <c r="T54">
        <f t="shared" si="253"/>
        <v>1.0601236281481796E-2</v>
      </c>
      <c r="U54">
        <f t="shared" si="253"/>
        <v>-3.8179298575260812E-2</v>
      </c>
      <c r="V54">
        <f t="shared" si="253"/>
        <v>-1.5893380870851681E-2</v>
      </c>
      <c r="W54">
        <f t="shared" si="253"/>
        <v>-4.7512680926766193E-2</v>
      </c>
      <c r="X54">
        <f t="shared" si="253"/>
        <v>3.1195095262873229E-2</v>
      </c>
      <c r="Y54">
        <f t="shared" si="253"/>
        <v>6.7810836730318069E-2</v>
      </c>
      <c r="Z54">
        <f t="shared" si="253"/>
        <v>5.4958287427772312E-2</v>
      </c>
      <c r="AA54">
        <f t="shared" si="253"/>
        <v>9.3453821862651054E-2</v>
      </c>
      <c r="AB54">
        <f t="shared" si="253"/>
        <v>3.0602232120032324E-2</v>
      </c>
      <c r="AC54">
        <f t="shared" si="253"/>
        <v>2.0505581187465705E-2</v>
      </c>
      <c r="AD54">
        <f t="shared" si="253"/>
        <v>3.0358242947781999E-2</v>
      </c>
      <c r="AE54">
        <f t="shared" si="253"/>
        <v>4.7360264655080364E-2</v>
      </c>
      <c r="AF54">
        <f t="shared" si="253"/>
        <v>8.0834425836214807E-2</v>
      </c>
      <c r="AG54">
        <f t="shared" si="253"/>
        <v>7.2659166263108421E-2</v>
      </c>
      <c r="AH54">
        <f t="shared" si="253"/>
        <v>3.9888975188606679E-4</v>
      </c>
      <c r="AI54">
        <f t="shared" si="253"/>
        <v>1.4030887977026563E-2</v>
      </c>
      <c r="AJ54">
        <f t="shared" si="253"/>
        <v>0.16482426215207147</v>
      </c>
      <c r="AK54">
        <f t="shared" si="253"/>
        <v>3.965843920525991E-2</v>
      </c>
      <c r="AL54">
        <f t="shared" si="253"/>
        <v>5.4757315626606795E-2</v>
      </c>
      <c r="AM54">
        <f t="shared" si="253"/>
        <v>7.9359111173877839E-3</v>
      </c>
      <c r="AN54">
        <f t="shared" si="253"/>
        <v>4.8588202691894899E-3</v>
      </c>
      <c r="AO54">
        <f t="shared" si="253"/>
        <v>2.9065731910079995E-2</v>
      </c>
      <c r="AP54">
        <f t="shared" si="253"/>
        <v>1.0399330717906663E-2</v>
      </c>
      <c r="AQ54">
        <f t="shared" si="253"/>
        <v>1.2978014615869338E-2</v>
      </c>
      <c r="AR54">
        <f t="shared" si="253"/>
        <v>-7.867112715215252E-2</v>
      </c>
      <c r="AS54">
        <f t="shared" si="253"/>
        <v>-6.055717206715272E-3</v>
      </c>
      <c r="AT54">
        <f t="shared" si="253"/>
        <v>7.6222196603511261E-2</v>
      </c>
      <c r="AU54">
        <f t="shared" si="253"/>
        <v>8.5357637408612241E-2</v>
      </c>
      <c r="AV54">
        <f t="shared" si="253"/>
        <v>-2.8857865500040547E-2</v>
      </c>
      <c r="AW54">
        <f t="shared" si="253"/>
        <v>4.6702859036813038E-2</v>
      </c>
      <c r="AX54">
        <f t="shared" si="253"/>
        <v>-4.5894681062233267E-2</v>
      </c>
      <c r="AY54">
        <f t="shared" si="253"/>
        <v>-6.5219609818688018E-2</v>
      </c>
      <c r="AZ54">
        <f t="shared" si="253"/>
        <v>2.1923136977869406E-2</v>
      </c>
      <c r="BA54">
        <f t="shared" si="253"/>
        <v>-1.4300107535943019E-2</v>
      </c>
      <c r="BB54">
        <f t="shared" si="253"/>
        <v>3.8904753115431845E-3</v>
      </c>
      <c r="BC54">
        <f t="shared" si="253"/>
        <v>5.3464554570358258E-2</v>
      </c>
      <c r="BD54">
        <f t="shared" si="253"/>
        <v>9.4442869784277628E-2</v>
      </c>
      <c r="BE54">
        <f t="shared" si="253"/>
        <v>8.0625155278511551E-2</v>
      </c>
      <c r="BF54">
        <f t="shared" si="253"/>
        <v>8.509536843369303E-2</v>
      </c>
      <c r="BG54">
        <f t="shared" si="253"/>
        <v>8.1868434698411319E-2</v>
      </c>
      <c r="BH54">
        <f t="shared" si="253"/>
        <v>7.2118405519150164E-2</v>
      </c>
      <c r="BI54">
        <f t="shared" si="253"/>
        <v>3.9946225348533204E-2</v>
      </c>
      <c r="BJ54">
        <f t="shared" si="253"/>
        <v>3.2274389980009532E-2</v>
      </c>
      <c r="BK54">
        <f t="shared" si="253"/>
        <v>4.0347712171923122E-2</v>
      </c>
      <c r="BL54">
        <f t="shared" si="253"/>
        <v>3.7135166520747109E-2</v>
      </c>
      <c r="BM54">
        <f t="shared" si="253"/>
        <v>6.3713520884837838E-2</v>
      </c>
      <c r="BN54">
        <f t="shared" si="253"/>
        <v>3.0331709563935716E-2</v>
      </c>
      <c r="BO54">
        <f t="shared" ref="BO54:DZ54" si="254">IFERROR(((BO19/BN19)^4-1), "n/a")</f>
        <v>3.7601029506117767E-2</v>
      </c>
      <c r="BP54">
        <f t="shared" si="254"/>
        <v>1.8471677721167756E-2</v>
      </c>
      <c r="BQ54">
        <f t="shared" si="254"/>
        <v>4.0921313316963692E-2</v>
      </c>
      <c r="BR54">
        <f t="shared" si="254"/>
        <v>2.0873965777803205E-2</v>
      </c>
      <c r="BS54">
        <f t="shared" si="254"/>
        <v>2.8256018446315201E-2</v>
      </c>
      <c r="BT54">
        <f t="shared" si="254"/>
        <v>4.5638978483516723E-2</v>
      </c>
      <c r="BU54">
        <f t="shared" si="254"/>
        <v>3.6762230694978193E-2</v>
      </c>
      <c r="BV54">
        <f t="shared" si="254"/>
        <v>6.769943745640572E-2</v>
      </c>
      <c r="BW54">
        <f t="shared" si="254"/>
        <v>2.2667777519894239E-2</v>
      </c>
      <c r="BX54">
        <f t="shared" si="254"/>
        <v>5.3915158508368366E-2</v>
      </c>
      <c r="BY54">
        <f t="shared" si="254"/>
        <v>2.3302868089689843E-2</v>
      </c>
      <c r="BZ54">
        <f t="shared" si="254"/>
        <v>5.4061498773755101E-2</v>
      </c>
      <c r="CA54">
        <f t="shared" si="254"/>
        <v>4.0934764203850671E-2</v>
      </c>
      <c r="CB54">
        <f t="shared" si="254"/>
        <v>3.1829610166705047E-2</v>
      </c>
      <c r="CC54">
        <f t="shared" si="254"/>
        <v>3.0177856842510398E-2</v>
      </c>
      <c r="CD54">
        <f t="shared" si="254"/>
        <v>8.4966212004802255E-3</v>
      </c>
      <c r="CE54">
        <f t="shared" si="254"/>
        <v>4.4520156101692576E-2</v>
      </c>
      <c r="CF54">
        <f t="shared" si="254"/>
        <v>1.5558661161190201E-2</v>
      </c>
      <c r="CG54">
        <f t="shared" si="254"/>
        <v>9.8013001646912734E-4</v>
      </c>
      <c r="CH54">
        <f t="shared" si="254"/>
        <v>-3.3628340555972969E-2</v>
      </c>
      <c r="CI54">
        <f t="shared" si="254"/>
        <v>-1.8639192320568432E-2</v>
      </c>
      <c r="CJ54">
        <f t="shared" si="254"/>
        <v>3.1404537824168077E-2</v>
      </c>
      <c r="CK54">
        <f t="shared" si="254"/>
        <v>1.9345441199201119E-2</v>
      </c>
      <c r="CL54">
        <f t="shared" si="254"/>
        <v>1.753586868378032E-2</v>
      </c>
      <c r="CM54">
        <f t="shared" si="254"/>
        <v>4.8136917831071546E-2</v>
      </c>
      <c r="CN54">
        <f t="shared" si="254"/>
        <v>4.4797943129976758E-2</v>
      </c>
      <c r="CO54">
        <f t="shared" si="254"/>
        <v>3.9471794620751899E-2</v>
      </c>
      <c r="CP54">
        <f t="shared" si="254"/>
        <v>4.0678354030078578E-2</v>
      </c>
      <c r="CQ54">
        <f t="shared" si="254"/>
        <v>7.5052175724676928E-3</v>
      </c>
      <c r="CR54">
        <f t="shared" si="254"/>
        <v>2.3981547775577816E-2</v>
      </c>
      <c r="CS54">
        <f t="shared" si="254"/>
        <v>1.9636426982213351E-2</v>
      </c>
      <c r="CT54">
        <f t="shared" si="254"/>
        <v>5.448932438087728E-2</v>
      </c>
      <c r="CU54">
        <f t="shared" si="254"/>
        <v>3.9820845894837253E-2</v>
      </c>
      <c r="CV54">
        <f t="shared" si="254"/>
        <v>5.5786723156124429E-2</v>
      </c>
      <c r="CW54">
        <f t="shared" si="254"/>
        <v>2.380957560559005E-2</v>
      </c>
      <c r="CX54">
        <f t="shared" si="254"/>
        <v>4.6172308181456678E-2</v>
      </c>
      <c r="CY54">
        <f t="shared" si="254"/>
        <v>1.3758559622183641E-2</v>
      </c>
      <c r="CZ54">
        <f t="shared" si="254"/>
        <v>1.4031936019646807E-2</v>
      </c>
      <c r="DA54">
        <f t="shared" si="254"/>
        <v>3.4704382240634324E-2</v>
      </c>
      <c r="DB54">
        <f t="shared" si="254"/>
        <v>2.8670884110268524E-2</v>
      </c>
      <c r="DC54">
        <f t="shared" si="254"/>
        <v>2.652128513616292E-2</v>
      </c>
      <c r="DD54">
        <f t="shared" si="254"/>
        <v>7.1695255909498101E-2</v>
      </c>
      <c r="DE54">
        <f t="shared" si="254"/>
        <v>3.7517739245626291E-2</v>
      </c>
      <c r="DF54">
        <f t="shared" si="254"/>
        <v>4.2945266696184481E-2</v>
      </c>
      <c r="DG54">
        <f t="shared" si="254"/>
        <v>3.0817988115831252E-2</v>
      </c>
      <c r="DH54">
        <f t="shared" si="254"/>
        <v>6.1744923969490051E-2</v>
      </c>
      <c r="DI54">
        <f t="shared" si="254"/>
        <v>5.1889677032492365E-2</v>
      </c>
      <c r="DJ54">
        <f t="shared" si="254"/>
        <v>3.1394993660011972E-2</v>
      </c>
      <c r="DK54">
        <f t="shared" si="254"/>
        <v>4.0161825730111067E-2</v>
      </c>
      <c r="DL54">
        <f t="shared" si="254"/>
        <v>3.9362511271623157E-2</v>
      </c>
      <c r="DM54">
        <f t="shared" si="254"/>
        <v>5.3385523070119234E-2</v>
      </c>
      <c r="DN54">
        <f t="shared" si="254"/>
        <v>6.7296092546032193E-2</v>
      </c>
      <c r="DO54">
        <f t="shared" si="254"/>
        <v>3.232841653339702E-2</v>
      </c>
      <c r="DP54">
        <f t="shared" si="254"/>
        <v>3.3381677746174843E-2</v>
      </c>
      <c r="DQ54">
        <f t="shared" si="254"/>
        <v>5.1316322252087598E-2</v>
      </c>
      <c r="DR54">
        <f t="shared" si="254"/>
        <v>7.1240230478918365E-2</v>
      </c>
      <c r="DS54">
        <f t="shared" si="254"/>
        <v>1.1670998643273256E-2</v>
      </c>
      <c r="DT54">
        <f t="shared" si="254"/>
        <v>7.77063784428913E-2</v>
      </c>
      <c r="DU54">
        <f t="shared" si="254"/>
        <v>4.8370199076626097E-3</v>
      </c>
      <c r="DV54">
        <f t="shared" si="254"/>
        <v>2.2910521200536049E-2</v>
      </c>
      <c r="DW54">
        <f t="shared" si="254"/>
        <v>-1.130881649306803E-2</v>
      </c>
      <c r="DX54">
        <f t="shared" si="254"/>
        <v>2.1366085928446132E-2</v>
      </c>
      <c r="DY54">
        <f t="shared" si="254"/>
        <v>-1.2591263973724121E-2</v>
      </c>
      <c r="DZ54">
        <f t="shared" si="254"/>
        <v>1.1159173340638651E-2</v>
      </c>
      <c r="EA54">
        <f t="shared" ref="EA54:GL54" si="255">IFERROR(((EA19/DZ19)^4-1), "n/a")</f>
        <v>3.7346959505792476E-2</v>
      </c>
      <c r="EB54">
        <f t="shared" si="255"/>
        <v>2.2238410963740574E-2</v>
      </c>
      <c r="EC54">
        <f t="shared" si="255"/>
        <v>1.9626255111638624E-2</v>
      </c>
      <c r="ED54">
        <f t="shared" si="255"/>
        <v>2.5340892004055426E-3</v>
      </c>
      <c r="EE54">
        <f t="shared" si="255"/>
        <v>2.0896116437424617E-2</v>
      </c>
      <c r="EF54">
        <f t="shared" si="255"/>
        <v>3.7630593568058091E-2</v>
      </c>
      <c r="EG54">
        <f t="shared" si="255"/>
        <v>6.8702994645259752E-2</v>
      </c>
      <c r="EH54">
        <f t="shared" si="255"/>
        <v>4.7579111116877515E-2</v>
      </c>
      <c r="EI54">
        <f t="shared" si="255"/>
        <v>2.3202136987790389E-2</v>
      </c>
      <c r="EJ54">
        <f t="shared" si="255"/>
        <v>2.9633240722332754E-2</v>
      </c>
      <c r="EK54">
        <f t="shared" si="255"/>
        <v>3.6861971002505323E-2</v>
      </c>
      <c r="EL54">
        <f t="shared" si="255"/>
        <v>3.504072078312781E-2</v>
      </c>
      <c r="EM54">
        <f t="shared" si="255"/>
        <v>4.332333781919373E-2</v>
      </c>
      <c r="EN54">
        <f t="shared" si="255"/>
        <v>2.1044837577671949E-2</v>
      </c>
      <c r="EO54">
        <f t="shared" si="255"/>
        <v>3.404000931918727E-2</v>
      </c>
      <c r="EP54">
        <f t="shared" si="255"/>
        <v>2.3034611449412212E-2</v>
      </c>
      <c r="EQ54">
        <f t="shared" si="255"/>
        <v>4.8934158252196713E-2</v>
      </c>
      <c r="ER54">
        <f t="shared" si="255"/>
        <v>1.2015734509081666E-2</v>
      </c>
      <c r="ES54">
        <f t="shared" si="255"/>
        <v>3.5689493103305825E-3</v>
      </c>
      <c r="ET54">
        <f t="shared" si="255"/>
        <v>3.1679021474608549E-2</v>
      </c>
      <c r="EU54">
        <f t="shared" si="255"/>
        <v>2.4756419562179666E-3</v>
      </c>
      <c r="EV54">
        <f t="shared" si="255"/>
        <v>3.0965740928472041E-2</v>
      </c>
      <c r="EW54">
        <f t="shared" si="255"/>
        <v>2.717525194966175E-2</v>
      </c>
      <c r="EX54">
        <f t="shared" si="255"/>
        <v>1.4348411873516653E-2</v>
      </c>
      <c r="EY54">
        <f t="shared" si="255"/>
        <v>-2.7016810225212629E-2</v>
      </c>
      <c r="EZ54">
        <f t="shared" si="255"/>
        <v>2.0001208001107385E-2</v>
      </c>
      <c r="FA54">
        <f t="shared" si="255"/>
        <v>-1.9055793793790521E-2</v>
      </c>
      <c r="FB54">
        <f t="shared" si="255"/>
        <v>-8.1863683067393112E-2</v>
      </c>
      <c r="FC54">
        <f t="shared" si="255"/>
        <v>-5.4288220924066155E-2</v>
      </c>
      <c r="FD54">
        <f t="shared" si="255"/>
        <v>-5.3873427405861651E-3</v>
      </c>
      <c r="FE54">
        <f t="shared" si="255"/>
        <v>1.31322510212597E-2</v>
      </c>
      <c r="FF54">
        <f t="shared" si="255"/>
        <v>3.9281220199760547E-2</v>
      </c>
      <c r="FG54">
        <f t="shared" si="255"/>
        <v>1.7414308337490247E-2</v>
      </c>
      <c r="FH54">
        <f t="shared" si="255"/>
        <v>3.9208478432265714E-2</v>
      </c>
      <c r="FI54">
        <f t="shared" si="255"/>
        <v>2.7292647304498319E-2</v>
      </c>
      <c r="FJ54">
        <f t="shared" si="255"/>
        <v>2.5431824585104623E-2</v>
      </c>
      <c r="FK54">
        <f t="shared" si="255"/>
        <v>-1.5360217281952693E-2</v>
      </c>
      <c r="FL54">
        <f t="shared" si="255"/>
        <v>2.9429684465158035E-2</v>
      </c>
      <c r="FM54">
        <f t="shared" si="255"/>
        <v>8.4323619108301884E-3</v>
      </c>
      <c r="FN54">
        <f t="shared" si="255"/>
        <v>4.5823640429621282E-2</v>
      </c>
      <c r="FO54">
        <f t="shared" si="255"/>
        <v>2.6781769427351554E-2</v>
      </c>
      <c r="FP54">
        <f t="shared" si="255"/>
        <v>1.8808881761721352E-2</v>
      </c>
      <c r="FQ54">
        <f t="shared" si="255"/>
        <v>4.7995322966529752E-3</v>
      </c>
      <c r="FR54">
        <f t="shared" si="255"/>
        <v>9.105364747021838E-4</v>
      </c>
      <c r="FS54">
        <f t="shared" si="255"/>
        <v>2.8271452721635226E-2</v>
      </c>
      <c r="FT54">
        <f t="shared" si="255"/>
        <v>7.6906040943918175E-3</v>
      </c>
      <c r="FU54">
        <f t="shared" si="255"/>
        <v>3.1206007713973083E-2</v>
      </c>
      <c r="FV54">
        <f t="shared" si="255"/>
        <v>3.9599716078091651E-2</v>
      </c>
      <c r="FW54">
        <f t="shared" si="255"/>
        <v>-1.7360917130562314E-2</v>
      </c>
      <c r="FX54">
        <f t="shared" si="255"/>
        <v>4.568482377282046E-2</v>
      </c>
      <c r="FY54">
        <f t="shared" si="255"/>
        <v>4.2752901910898311E-2</v>
      </c>
      <c r="FZ54">
        <f t="shared" si="255"/>
        <v>2.0720671239021327E-2</v>
      </c>
      <c r="GA54">
        <f t="shared" si="255"/>
        <v>2.9444043820641808E-2</v>
      </c>
      <c r="GB54">
        <f t="shared" si="255"/>
        <v>2.6117102633500089E-2</v>
      </c>
      <c r="GC54">
        <f t="shared" si="255"/>
        <v>1.9860159453622073E-2</v>
      </c>
      <c r="GD54">
        <f t="shared" si="255"/>
        <v>8.7310166861098715E-3</v>
      </c>
      <c r="GE54">
        <f t="shared" si="255"/>
        <v>1.9768055368083681E-2</v>
      </c>
      <c r="GF54">
        <f t="shared" si="255"/>
        <v>2.2367736519139925E-2</v>
      </c>
      <c r="GG54">
        <f t="shared" si="255"/>
        <v>2.7794314187279623E-2</v>
      </c>
      <c r="GH54">
        <f t="shared" si="255"/>
        <v>1.759001294446616E-2</v>
      </c>
      <c r="GI54">
        <f t="shared" si="255"/>
        <v>1.2352524795941511E-2</v>
      </c>
      <c r="GJ54">
        <f t="shared" si="255"/>
        <v>3.0611716505002162E-2</v>
      </c>
      <c r="GK54">
        <f t="shared" si="255"/>
        <v>3.1556705576744948E-2</v>
      </c>
      <c r="GL54">
        <f t="shared" si="255"/>
        <v>2.5550151390938192E-2</v>
      </c>
      <c r="GM54">
        <f t="shared" ref="GM54:GY54" si="256">IFERROR(((GM19/GL19)^4-1), "n/a")</f>
        <v>2.5222818230278277E-2</v>
      </c>
      <c r="GN54">
        <f t="shared" si="256"/>
        <v>3.5443515943464954E-2</v>
      </c>
      <c r="GO54">
        <f t="shared" si="256"/>
        <v>3.7757041775626998E-2</v>
      </c>
      <c r="GP54">
        <f t="shared" si="256"/>
        <v>3.4224384182913958E-2</v>
      </c>
      <c r="GQ54">
        <f t="shared" si="256"/>
        <v>2.6576174459588708E-2</v>
      </c>
      <c r="GR54">
        <f t="shared" si="256"/>
        <v>2.4562654932099637E-2</v>
      </c>
      <c r="GS54">
        <f t="shared" si="256"/>
        <v>2.2430849359782234E-2</v>
      </c>
      <c r="GT54">
        <f t="shared" si="256"/>
        <v>2.0471947683191161E-2</v>
      </c>
      <c r="GU54">
        <f t="shared" si="256"/>
        <v>1.9789748472453628E-2</v>
      </c>
      <c r="GV54">
        <f t="shared" si="256"/>
        <v>1.7769737915307893E-2</v>
      </c>
      <c r="GW54" s="81">
        <f t="shared" si="256"/>
        <v>1.6746132507214462E-2</v>
      </c>
      <c r="GX54" s="81">
        <f t="shared" si="256"/>
        <v>1.5757782900660766E-2</v>
      </c>
      <c r="GY54" s="81">
        <f t="shared" si="256"/>
        <v>1.4890471344017442E-2</v>
      </c>
      <c r="GZ54" s="81">
        <f t="shared" ref="GZ54" si="257">IFERROR(((GZ19/GY19)^4-1), "n/a")</f>
        <v>1.4466701145237071E-2</v>
      </c>
      <c r="HA54" s="81">
        <f t="shared" ref="HA54" si="258">IFERROR(((HA19/GZ19)^4-1), "n/a")</f>
        <v>1.4328181329941625E-2</v>
      </c>
      <c r="HB54" s="81">
        <f t="shared" ref="HB54" si="259">IFERROR(((HB19/HA19)^4-1), "n/a")</f>
        <v>1.4599861383263635E-2</v>
      </c>
      <c r="HC54" s="81">
        <f t="shared" ref="HC54" si="260">IFERROR(((HC19/HB19)^4-1), "n/a")</f>
        <v>1.5276101221328053E-2</v>
      </c>
      <c r="HD54" s="81">
        <f t="shared" ref="HD54" si="261">IFERROR(((HD19/HC19)^4-1), "n/a")</f>
        <v>1.5923533218656249E-2</v>
      </c>
      <c r="HE54" s="81">
        <f t="shared" ref="HE54" si="262">IFERROR(((HE19/HD19)^4-1), "n/a")</f>
        <v>1.586039605902001E-2</v>
      </c>
      <c r="HF54" s="81">
        <f t="shared" ref="HF54" si="263">IFERROR(((HF19/HE19)^4-1), "n/a")</f>
        <v>1.6222142767341907E-2</v>
      </c>
      <c r="HG54" s="81">
        <f t="shared" ref="HG54" si="264">IFERROR(((HG19/HF19)^4-1), "n/a")</f>
        <v>1.5670571411176448E-2</v>
      </c>
      <c r="HH54" s="81">
        <f t="shared" ref="HH54" si="265">IFERROR(((HH19/HG19)^4-1), "n/a")</f>
        <v>1.6198832364502591E-2</v>
      </c>
      <c r="HI54" s="81">
        <f t="shared" ref="HI54" si="266">IFERROR(((HI19/HH19)^4-1), "n/a")</f>
        <v>1.699352339234883E-2</v>
      </c>
      <c r="HJ54" s="81">
        <f t="shared" ref="HJ54" si="267">IFERROR(((HJ19/HI19)^4-1), "n/a")</f>
        <v>1.6879848922440432E-2</v>
      </c>
      <c r="HK54" s="81">
        <f t="shared" ref="HK54" si="268">IFERROR(((HK19/HJ19)^4-1), "n/a")</f>
        <v>1.6912944431480836E-2</v>
      </c>
      <c r="HL54" s="81">
        <f t="shared" ref="HL54" si="269">IFERROR(((HL19/HK19)^4-1), "n/a")</f>
        <v>1.7069652826270598E-2</v>
      </c>
      <c r="HM54" s="81">
        <f t="shared" ref="HM54" si="270">IFERROR(((HM19/HL19)^4-1), "n/a")</f>
        <v>1.8029159712871223E-2</v>
      </c>
      <c r="HN54" s="81">
        <f t="shared" ref="HN54" si="271">IFERROR(((HN19/HM19)^4-1), "n/a")</f>
        <v>1.837999515014066E-2</v>
      </c>
      <c r="HO54" s="81">
        <f t="shared" ref="HO54" si="272">IFERROR(((HO19/HN19)^4-1), "n/a")</f>
        <v>1.8132199576119667E-2</v>
      </c>
      <c r="HP54" s="81">
        <f t="shared" ref="HP54" si="273">IFERROR(((HP19/HO19)^4-1), "n/a")</f>
        <v>1.7887413711720646E-2</v>
      </c>
      <c r="HQ54" s="81">
        <f t="shared" ref="HQ54" si="274">IFERROR(((HQ19/HP19)^4-1), "n/a")</f>
        <v>1.6713206979340534E-2</v>
      </c>
      <c r="HR54" s="81">
        <f t="shared" ref="HR54" si="275">IFERROR(((HR19/HQ19)^4-1), "n/a")</f>
        <v>1.6341046404281245E-2</v>
      </c>
      <c r="HS54" s="81">
        <f t="shared" ref="HS54" si="276">IFERROR(((HS19/HR19)^4-1), "n/a")</f>
        <v>1.6214293748538777E-2</v>
      </c>
      <c r="HT54" s="81">
        <f t="shared" ref="HT54" si="277">IFERROR(((HT19/HS19)^4-1), "n/a")</f>
        <v>1.6368933421079035E-2</v>
      </c>
      <c r="HU54" s="81">
        <f t="shared" ref="HU54" si="278">IFERROR(((HU19/HT19)^4-1), "n/a")</f>
        <v>1.6880274049629884E-2</v>
      </c>
      <c r="HV54" s="81">
        <f t="shared" ref="HV54" si="279">IFERROR(((HV19/HU19)^4-1), "n/a")</f>
        <v>1.7683142442518118E-2</v>
      </c>
      <c r="HW54" s="81">
        <f t="shared" ref="HW54" si="280">IFERROR(((HW19/HV19)^4-1), "n/a")</f>
        <v>1.8317494258534683E-2</v>
      </c>
      <c r="HX54" s="81">
        <f t="shared" ref="HX54" si="281">IFERROR(((HX19/HW19)^4-1), "n/a")</f>
        <v>1.8805333464808172E-2</v>
      </c>
      <c r="HY54" s="81">
        <f t="shared" ref="HY54" si="282">IFERROR(((HY19/HX19)^4-1), "n/a")</f>
        <v>1.8697726935695602E-2</v>
      </c>
      <c r="HZ54" s="81">
        <f t="shared" ref="HZ54" si="283">IFERROR(((HZ19/HY19)^4-1), "n/a")</f>
        <v>1.833747597879043E-2</v>
      </c>
      <c r="IA54" s="81">
        <f t="shared" ref="IA54" si="284">IFERROR(((IA19/HZ19)^4-1), "n/a")</f>
        <v>1.7612861089283172E-2</v>
      </c>
      <c r="IB54" s="81">
        <f t="shared" ref="IB54" si="285">IFERROR(((IB19/IA19)^4-1), "n/a")</f>
        <v>1.7690314595454115E-2</v>
      </c>
      <c r="IC54" s="81">
        <f t="shared" ref="IC54" si="286">IFERROR(((IC19/IB19)^4-1), "n/a")</f>
        <v>1.7727920267058161E-2</v>
      </c>
      <c r="ID54" s="81">
        <f t="shared" ref="ID54" si="287">IFERROR(((ID19/IC19)^4-1), "n/a")</f>
        <v>1.7726359947236148E-2</v>
      </c>
    </row>
    <row r="55" spans="1:238">
      <c r="CE55" s="14"/>
      <c r="GZ55" s="81"/>
      <c r="HA55" s="81"/>
      <c r="HB55" s="81"/>
      <c r="HC55" s="81"/>
      <c r="HD55" s="81"/>
      <c r="HE55" s="81"/>
      <c r="HF55" s="81"/>
      <c r="HG55" s="81"/>
      <c r="HH55" s="81"/>
      <c r="HI55" s="81"/>
      <c r="HJ55" s="81"/>
      <c r="HK55" s="81"/>
      <c r="HL55" s="81"/>
      <c r="HM55" s="81"/>
      <c r="HN55" s="81"/>
      <c r="HO55" s="81"/>
      <c r="HP55" s="81"/>
      <c r="HQ55" s="81"/>
      <c r="HR55" s="81"/>
      <c r="HS55" s="81"/>
      <c r="HT55" s="81"/>
      <c r="HU55" s="81"/>
      <c r="HV55" s="81"/>
      <c r="HW55" s="81"/>
      <c r="HX55" s="81"/>
      <c r="HY55" s="81"/>
      <c r="HZ55" s="81"/>
      <c r="IA55" s="81"/>
      <c r="IB55" s="81"/>
      <c r="IC55" s="81"/>
      <c r="ID55" s="81"/>
    </row>
    <row r="56" spans="1:238">
      <c r="A56" s="13" t="s">
        <v>741</v>
      </c>
      <c r="GZ56" s="81"/>
      <c r="HA56" s="81"/>
      <c r="HB56" s="81"/>
      <c r="HC56" s="81"/>
      <c r="HD56" s="81"/>
      <c r="HE56" s="81"/>
      <c r="HF56" s="81"/>
      <c r="HG56" s="81"/>
      <c r="HH56" s="81"/>
      <c r="HI56" s="81"/>
      <c r="HJ56" s="81"/>
      <c r="HK56" s="81"/>
      <c r="HL56" s="81"/>
      <c r="HM56" s="81"/>
      <c r="HN56" s="81"/>
      <c r="HO56" s="81"/>
      <c r="HP56" s="81"/>
      <c r="HQ56" s="81"/>
      <c r="HR56" s="81"/>
      <c r="HS56" s="81"/>
      <c r="HT56" s="81"/>
      <c r="HU56" s="81"/>
      <c r="HV56" s="81"/>
      <c r="HW56" s="81"/>
      <c r="HX56" s="81"/>
      <c r="HY56" s="81"/>
      <c r="HZ56" s="81"/>
      <c r="IA56" s="81"/>
      <c r="IB56" s="81"/>
      <c r="IC56" s="81"/>
      <c r="ID56" s="81"/>
    </row>
    <row r="57" spans="1:238">
      <c r="A57" s="36" t="s">
        <v>350</v>
      </c>
      <c r="B57" t="s">
        <v>237</v>
      </c>
      <c r="C57">
        <f t="shared" ref="C57:BN57" ca="1" si="288">IFERROR(C22/C24, "n/a")</f>
        <v>0.59962031324157572</v>
      </c>
      <c r="D57">
        <f t="shared" ca="1" si="288"/>
        <v>0.59957013363237088</v>
      </c>
      <c r="E57">
        <f t="shared" ca="1" si="288"/>
        <v>0.60036747818098302</v>
      </c>
      <c r="F57">
        <f t="shared" ca="1" si="288"/>
        <v>0.60485570316078796</v>
      </c>
      <c r="G57">
        <f t="shared" ca="1" si="288"/>
        <v>0.59694146598699249</v>
      </c>
      <c r="H57">
        <f t="shared" ca="1" si="288"/>
        <v>0.59789546317060549</v>
      </c>
      <c r="I57">
        <f t="shared" ca="1" si="288"/>
        <v>0.59781411505549442</v>
      </c>
      <c r="J57">
        <f t="shared" ca="1" si="288"/>
        <v>0.60464142091152828</v>
      </c>
      <c r="K57">
        <f t="shared" ca="1" si="288"/>
        <v>0.59888150429567188</v>
      </c>
      <c r="L57">
        <f t="shared" ca="1" si="288"/>
        <v>0.59633099755924734</v>
      </c>
      <c r="M57">
        <f t="shared" ca="1" si="288"/>
        <v>0.59962899984541662</v>
      </c>
      <c r="N57">
        <f t="shared" ca="1" si="288"/>
        <v>0.60097597597597596</v>
      </c>
      <c r="O57">
        <f t="shared" ca="1" si="288"/>
        <v>0.59752299558195121</v>
      </c>
      <c r="P57">
        <f t="shared" ca="1" si="288"/>
        <v>0.59290349887133187</v>
      </c>
      <c r="Q57">
        <f t="shared" ca="1" si="288"/>
        <v>0.59778674832962142</v>
      </c>
      <c r="R57">
        <f t="shared" ca="1" si="288"/>
        <v>0.59083226286255153</v>
      </c>
      <c r="S57">
        <f t="shared" ca="1" si="288"/>
        <v>0.59670836957248941</v>
      </c>
      <c r="T57">
        <f t="shared" ca="1" si="288"/>
        <v>0.59992178333985136</v>
      </c>
      <c r="U57">
        <f t="shared" ca="1" si="288"/>
        <v>0.60720225150313412</v>
      </c>
      <c r="V57">
        <f t="shared" ca="1" si="288"/>
        <v>0.59831565814098564</v>
      </c>
      <c r="W57">
        <f t="shared" ca="1" si="288"/>
        <v>0.60829834527043725</v>
      </c>
      <c r="X57">
        <f t="shared" ca="1" si="288"/>
        <v>0.61192948563148997</v>
      </c>
      <c r="Y57">
        <f t="shared" ca="1" si="288"/>
        <v>0.61103979460847246</v>
      </c>
      <c r="Z57">
        <f t="shared" ca="1" si="288"/>
        <v>0.60943428280197065</v>
      </c>
      <c r="AA57">
        <f t="shared" ca="1" si="288"/>
        <v>0.60833104960263096</v>
      </c>
      <c r="AB57">
        <f t="shared" ca="1" si="288"/>
        <v>0.60827185093435288</v>
      </c>
      <c r="AC57">
        <f t="shared" ca="1" si="288"/>
        <v>0.61295953451467866</v>
      </c>
      <c r="AD57">
        <f t="shared" ca="1" si="288"/>
        <v>0.61514651258770126</v>
      </c>
      <c r="AE57">
        <f t="shared" ca="1" si="288"/>
        <v>0.6164115432873275</v>
      </c>
      <c r="AF57">
        <f t="shared" ca="1" si="288"/>
        <v>0.60964954858751585</v>
      </c>
      <c r="AG57">
        <f t="shared" ca="1" si="288"/>
        <v>0.60634187712024123</v>
      </c>
      <c r="AH57">
        <f t="shared" ca="1" si="288"/>
        <v>0.61087287314981331</v>
      </c>
      <c r="AI57">
        <f t="shared" ca="1" si="288"/>
        <v>0.6130755648118803</v>
      </c>
      <c r="AJ57">
        <f t="shared" ca="1" si="288"/>
        <v>0.60404005820422846</v>
      </c>
      <c r="AK57">
        <f t="shared" ca="1" si="288"/>
        <v>0.60119221309766979</v>
      </c>
      <c r="AL57">
        <f t="shared" ca="1" si="288"/>
        <v>0.59680928208846995</v>
      </c>
      <c r="AM57">
        <f t="shared" ca="1" si="288"/>
        <v>0.59926528677516189</v>
      </c>
      <c r="AN57">
        <f t="shared" ca="1" si="288"/>
        <v>0.60002311337108516</v>
      </c>
      <c r="AO57">
        <f t="shared" ca="1" si="288"/>
        <v>0.60361743559017378</v>
      </c>
      <c r="AP57">
        <f t="shared" ca="1" si="288"/>
        <v>0.60607170322627901</v>
      </c>
      <c r="AQ57">
        <f t="shared" ca="1" si="288"/>
        <v>0.60872519220454135</v>
      </c>
      <c r="AR57">
        <f t="shared" ca="1" si="288"/>
        <v>0.6088431729704632</v>
      </c>
      <c r="AS57">
        <f t="shared" ca="1" si="288"/>
        <v>0.61671328671328673</v>
      </c>
      <c r="AT57">
        <f t="shared" ca="1" si="288"/>
        <v>0.61195924503090027</v>
      </c>
      <c r="AU57">
        <f t="shared" ca="1" si="288"/>
        <v>0.60211380037039397</v>
      </c>
      <c r="AV57">
        <f t="shared" ca="1" si="288"/>
        <v>0.60540523474252517</v>
      </c>
      <c r="AW57">
        <f t="shared" ca="1" si="288"/>
        <v>0.60042315712007854</v>
      </c>
      <c r="AX57">
        <f t="shared" ca="1" si="288"/>
        <v>0.60130957819400033</v>
      </c>
      <c r="AY57">
        <f t="shared" ca="1" si="288"/>
        <v>0.61524833526788436</v>
      </c>
      <c r="AZ57">
        <f t="shared" ca="1" si="288"/>
        <v>0.61225347461951785</v>
      </c>
      <c r="BA57">
        <f t="shared" ca="1" si="288"/>
        <v>0.61943512221199248</v>
      </c>
      <c r="BB57">
        <f t="shared" ca="1" si="288"/>
        <v>0.62961441399143137</v>
      </c>
      <c r="BC57">
        <f t="shared" ca="1" si="288"/>
        <v>0.62770450823204893</v>
      </c>
      <c r="BD57">
        <f t="shared" ca="1" si="288"/>
        <v>0.6276577934036498</v>
      </c>
      <c r="BE57">
        <f t="shared" ca="1" si="288"/>
        <v>0.62830755897408119</v>
      </c>
      <c r="BF57">
        <f t="shared" ca="1" si="288"/>
        <v>0.62498353573404286</v>
      </c>
      <c r="BG57">
        <f t="shared" ca="1" si="288"/>
        <v>0.61802289920261699</v>
      </c>
      <c r="BH57">
        <f t="shared" ca="1" si="288"/>
        <v>0.61666251556662521</v>
      </c>
      <c r="BI57">
        <f t="shared" ca="1" si="288"/>
        <v>0.61493859176982923</v>
      </c>
      <c r="BJ57">
        <f t="shared" ca="1" si="288"/>
        <v>0.61765840486064227</v>
      </c>
      <c r="BK57">
        <f t="shared" ca="1" si="288"/>
        <v>0.62213830540476756</v>
      </c>
      <c r="BL57">
        <f t="shared" ca="1" si="288"/>
        <v>0.62334100364921086</v>
      </c>
      <c r="BM57">
        <f t="shared" ca="1" si="288"/>
        <v>0.6267009511673417</v>
      </c>
      <c r="BN57">
        <f t="shared" ca="1" si="288"/>
        <v>0.62414946890929912</v>
      </c>
      <c r="BO57">
        <f t="shared" ref="BO57:DZ57" ca="1" si="289">IFERROR(BO22/BO24, "n/a")</f>
        <v>0.62520204592254713</v>
      </c>
      <c r="BP57">
        <f t="shared" ca="1" si="289"/>
        <v>0.62598788198103272</v>
      </c>
      <c r="BQ57">
        <f t="shared" ca="1" si="289"/>
        <v>0.63148324530262356</v>
      </c>
      <c r="BR57">
        <f t="shared" ca="1" si="289"/>
        <v>0.63237246755471799</v>
      </c>
      <c r="BS57">
        <f t="shared" ca="1" si="289"/>
        <v>0.62993539124192388</v>
      </c>
      <c r="BT57">
        <f t="shared" ca="1" si="289"/>
        <v>0.63326765529399565</v>
      </c>
      <c r="BU57">
        <f t="shared" ca="1" si="289"/>
        <v>0.63613916947250282</v>
      </c>
      <c r="BV57">
        <f t="shared" ca="1" si="289"/>
        <v>0.62733191311446035</v>
      </c>
      <c r="BW57">
        <f t="shared" ca="1" si="289"/>
        <v>0.63487604604565273</v>
      </c>
      <c r="BX57">
        <f t="shared" ca="1" si="289"/>
        <v>0.63208326132457704</v>
      </c>
      <c r="BY57">
        <f t="shared" ca="1" si="289"/>
        <v>0.63438060194357959</v>
      </c>
      <c r="BZ57">
        <f t="shared" ca="1" si="289"/>
        <v>0.63452620688381034</v>
      </c>
      <c r="CA57">
        <f t="shared" ca="1" si="289"/>
        <v>0.63143611824727719</v>
      </c>
      <c r="CB57">
        <f t="shared" ca="1" si="289"/>
        <v>0.63140501741169786</v>
      </c>
      <c r="CC57">
        <f t="shared" ca="1" si="289"/>
        <v>0.6319420127459906</v>
      </c>
      <c r="CD57">
        <f t="shared" ca="1" si="289"/>
        <v>0.6339487108304126</v>
      </c>
      <c r="CE57">
        <f t="shared" ca="1" si="289"/>
        <v>0.6345318123175121</v>
      </c>
      <c r="CF57">
        <f t="shared" ca="1" si="289"/>
        <v>0.63323681523758524</v>
      </c>
      <c r="CG57">
        <f t="shared" ca="1" si="289"/>
        <v>0.63797993200099512</v>
      </c>
      <c r="CH57">
        <f t="shared" ca="1" si="289"/>
        <v>0.64215629306194277</v>
      </c>
      <c r="CI57">
        <f t="shared" ca="1" si="289"/>
        <v>0.63974632116137342</v>
      </c>
      <c r="CJ57">
        <f t="shared" ca="1" si="289"/>
        <v>0.63918549384725565</v>
      </c>
      <c r="CK57">
        <f t="shared" ca="1" si="289"/>
        <v>0.6389585745529397</v>
      </c>
      <c r="CL57">
        <f t="shared" ca="1" si="289"/>
        <v>0.63701367986877522</v>
      </c>
      <c r="CM57">
        <f t="shared" ca="1" si="289"/>
        <v>0.64261534603811432</v>
      </c>
      <c r="CN57">
        <f t="shared" ca="1" si="289"/>
        <v>0.64009672997242884</v>
      </c>
      <c r="CO57">
        <f t="shared" ca="1" si="289"/>
        <v>0.64176725119562739</v>
      </c>
      <c r="CP57">
        <f t="shared" ca="1" si="289"/>
        <v>0.64309603440038221</v>
      </c>
      <c r="CQ57">
        <f t="shared" ca="1" si="289"/>
        <v>0.64454224830325124</v>
      </c>
      <c r="CR57">
        <f t="shared" ca="1" si="289"/>
        <v>0.64697786107531918</v>
      </c>
      <c r="CS57">
        <f t="shared" ca="1" si="289"/>
        <v>0.64992323513223837</v>
      </c>
      <c r="CT57">
        <f t="shared" ca="1" si="289"/>
        <v>0.64735240586963938</v>
      </c>
      <c r="CU57">
        <f t="shared" ca="1" si="289"/>
        <v>0.64756246234042847</v>
      </c>
      <c r="CV57">
        <f t="shared" ca="1" si="289"/>
        <v>0.64419929021431122</v>
      </c>
      <c r="CW57">
        <f t="shared" ca="1" si="289"/>
        <v>0.6464371693211648</v>
      </c>
      <c r="CX57">
        <f t="shared" ca="1" si="289"/>
        <v>0.64556555699707086</v>
      </c>
      <c r="CY57">
        <f t="shared" ca="1" si="289"/>
        <v>0.64442765695200976</v>
      </c>
      <c r="CZ57">
        <f t="shared" ca="1" si="289"/>
        <v>0.64873962839748067</v>
      </c>
      <c r="DA57">
        <f t="shared" ca="1" si="289"/>
        <v>0.64863426977227012</v>
      </c>
      <c r="DB57">
        <f t="shared" ca="1" si="289"/>
        <v>0.64820821847554333</v>
      </c>
      <c r="DC57">
        <f t="shared" ca="1" si="289"/>
        <v>0.65001076889941845</v>
      </c>
      <c r="DD57">
        <f t="shared" ca="1" si="289"/>
        <v>0.64758419648948706</v>
      </c>
      <c r="DE57">
        <f t="shared" ca="1" si="289"/>
        <v>0.64646402745434495</v>
      </c>
      <c r="DF57">
        <f t="shared" ca="1" si="289"/>
        <v>0.64591956172846954</v>
      </c>
      <c r="DG57">
        <f t="shared" ca="1" si="289"/>
        <v>0.64663596005760471</v>
      </c>
      <c r="DH57">
        <f t="shared" ca="1" si="289"/>
        <v>0.63977595622025518</v>
      </c>
      <c r="DI57">
        <f t="shared" ca="1" si="289"/>
        <v>0.64189235831473346</v>
      </c>
      <c r="DJ57">
        <f t="shared" ca="1" si="289"/>
        <v>0.64444773164320757</v>
      </c>
      <c r="DK57">
        <f t="shared" ca="1" si="289"/>
        <v>0.64358752263855923</v>
      </c>
      <c r="DL57">
        <f t="shared" ca="1" si="289"/>
        <v>0.64844853080147191</v>
      </c>
      <c r="DM57">
        <f t="shared" ca="1" si="289"/>
        <v>0.6479855682501503</v>
      </c>
      <c r="DN57">
        <f t="shared" ca="1" si="289"/>
        <v>0.64640724020716933</v>
      </c>
      <c r="DO57">
        <f t="shared" ca="1" si="289"/>
        <v>0.64596542854420935</v>
      </c>
      <c r="DP57">
        <f t="shared" ca="1" si="289"/>
        <v>0.65138641833211264</v>
      </c>
      <c r="DQ57">
        <f t="shared" ca="1" si="289"/>
        <v>0.65163761415936494</v>
      </c>
      <c r="DR57">
        <f t="shared" ca="1" si="289"/>
        <v>0.65076918427176833</v>
      </c>
      <c r="DS57">
        <f t="shared" ca="1" si="289"/>
        <v>0.65931612002791351</v>
      </c>
      <c r="DT57">
        <f t="shared" ca="1" si="289"/>
        <v>0.65258846307268714</v>
      </c>
      <c r="DU57">
        <f t="shared" ca="1" si="289"/>
        <v>0.6580222835846834</v>
      </c>
      <c r="DV57">
        <f t="shared" ca="1" si="289"/>
        <v>0.6600364771826629</v>
      </c>
      <c r="DW57">
        <f t="shared" ca="1" si="289"/>
        <v>0.66490612004073046</v>
      </c>
      <c r="DX57">
        <f t="shared" ca="1" si="289"/>
        <v>0.66140585050383516</v>
      </c>
      <c r="DY57">
        <f t="shared" ca="1" si="289"/>
        <v>0.66400676723530239</v>
      </c>
      <c r="DZ57">
        <f t="shared" ca="1" si="289"/>
        <v>0.67045125358601299</v>
      </c>
      <c r="EA57">
        <f t="shared" ref="EA57:GL57" ca="1" si="290">IFERROR(EA22/EA24, "n/a")</f>
        <v>0.66546370818873213</v>
      </c>
      <c r="EB57">
        <f t="shared" ca="1" si="290"/>
        <v>0.66778541902915467</v>
      </c>
      <c r="EC57">
        <f t="shared" ca="1" si="290"/>
        <v>0.66964148191100914</v>
      </c>
      <c r="ED57">
        <f t="shared" ca="1" si="290"/>
        <v>0.6725355283776725</v>
      </c>
      <c r="EE57">
        <f t="shared" ca="1" si="290"/>
        <v>0.67281680483700057</v>
      </c>
      <c r="EF57">
        <f t="shared" ca="1" si="290"/>
        <v>0.67213100336830622</v>
      </c>
      <c r="EG57">
        <f t="shared" ca="1" si="290"/>
        <v>0.6711856242096842</v>
      </c>
      <c r="EH57">
        <f t="shared" ca="1" si="290"/>
        <v>0.66782039130729132</v>
      </c>
      <c r="EI57">
        <f t="shared" ca="1" si="290"/>
        <v>0.66962230155817293</v>
      </c>
      <c r="EJ57">
        <f t="shared" ca="1" si="290"/>
        <v>0.66765724793537695</v>
      </c>
      <c r="EK57">
        <f t="shared" ca="1" si="290"/>
        <v>0.66821640240303359</v>
      </c>
      <c r="EL57">
        <f t="shared" ca="1" si="290"/>
        <v>0.67071054433140687</v>
      </c>
      <c r="EM57">
        <f t="shared" ca="1" si="290"/>
        <v>0.66514745935990383</v>
      </c>
      <c r="EN57">
        <f t="shared" ca="1" si="290"/>
        <v>0.66836235268727695</v>
      </c>
      <c r="EO57">
        <f t="shared" ca="1" si="290"/>
        <v>0.670119799475972</v>
      </c>
      <c r="EP57">
        <f t="shared" ca="1" si="290"/>
        <v>0.66844771925629221</v>
      </c>
      <c r="EQ57">
        <f t="shared" ca="1" si="290"/>
        <v>0.66603902145960492</v>
      </c>
      <c r="ER57">
        <f t="shared" ca="1" si="290"/>
        <v>0.66741546978941735</v>
      </c>
      <c r="ES57">
        <f t="shared" ca="1" si="290"/>
        <v>0.67102850774706113</v>
      </c>
      <c r="ET57">
        <f t="shared" ca="1" si="290"/>
        <v>0.668792299380083</v>
      </c>
      <c r="EU57">
        <f t="shared" ca="1" si="290"/>
        <v>0.67092431779220407</v>
      </c>
      <c r="EV57">
        <f t="shared" ca="1" si="290"/>
        <v>0.66873522253732076</v>
      </c>
      <c r="EW57">
        <f t="shared" ca="1" si="290"/>
        <v>0.66945784745053083</v>
      </c>
      <c r="EX57">
        <f t="shared" ca="1" si="290"/>
        <v>0.67263181548895834</v>
      </c>
      <c r="EY57">
        <f t="shared" ca="1" si="290"/>
        <v>0.67725859671129773</v>
      </c>
      <c r="EZ57">
        <f t="shared" ca="1" si="290"/>
        <v>0.67864713427394852</v>
      </c>
      <c r="FA57">
        <f t="shared" ca="1" si="290"/>
        <v>0.67917536886074248</v>
      </c>
      <c r="FB57">
        <f t="shared" ca="1" si="290"/>
        <v>0.67610773957209325</v>
      </c>
      <c r="FC57">
        <f t="shared" ca="1" si="290"/>
        <v>0.67826528271192099</v>
      </c>
      <c r="FD57">
        <f t="shared" ca="1" si="290"/>
        <v>0.6806086301637333</v>
      </c>
      <c r="FE57">
        <f t="shared" ca="1" si="290"/>
        <v>0.68794015614463189</v>
      </c>
      <c r="FF57">
        <f t="shared" ca="1" si="290"/>
        <v>0.68356159681460893</v>
      </c>
      <c r="FG57">
        <f t="shared" ca="1" si="290"/>
        <v>0.68390651926626744</v>
      </c>
      <c r="FH57">
        <f t="shared" ca="1" si="290"/>
        <v>0.68050723372244526</v>
      </c>
      <c r="FI57">
        <f t="shared" ca="1" si="290"/>
        <v>0.67876236078551178</v>
      </c>
      <c r="FJ57">
        <f t="shared" ca="1" si="290"/>
        <v>0.67960368215781797</v>
      </c>
      <c r="FK57">
        <f t="shared" ca="1" si="290"/>
        <v>0.68809061318773623</v>
      </c>
      <c r="FL57">
        <f t="shared" ca="1" si="290"/>
        <v>0.68638306954963813</v>
      </c>
      <c r="FM57">
        <f t="shared" ca="1" si="290"/>
        <v>0.68681153004728268</v>
      </c>
      <c r="FN57">
        <f t="shared" ca="1" si="290"/>
        <v>0.68174820877651998</v>
      </c>
      <c r="FO57">
        <f t="shared" ca="1" si="290"/>
        <v>0.68376539229618316</v>
      </c>
      <c r="FP57">
        <f t="shared" ca="1" si="290"/>
        <v>0.68012455107648606</v>
      </c>
      <c r="FQ57">
        <f t="shared" ca="1" si="290"/>
        <v>0.67871998225278696</v>
      </c>
      <c r="FR57">
        <f t="shared" ca="1" si="290"/>
        <v>0.68267136274106766</v>
      </c>
      <c r="FS57">
        <f t="shared" ca="1" si="290"/>
        <v>0.68120956092113083</v>
      </c>
      <c r="FT57">
        <f t="shared" ca="1" si="290"/>
        <v>0.67948299418428904</v>
      </c>
      <c r="FU57">
        <f t="shared" ca="1" si="290"/>
        <v>0.67649991342921789</v>
      </c>
      <c r="FV57">
        <f t="shared" ca="1" si="290"/>
        <v>0.6750098529991353</v>
      </c>
      <c r="FW57">
        <f t="shared" ca="1" si="290"/>
        <v>0.68144698339054299</v>
      </c>
      <c r="FX57">
        <f t="shared" ca="1" si="290"/>
        <v>0.68071800810654315</v>
      </c>
      <c r="FY57">
        <f t="shared" ca="1" si="290"/>
        <v>0.68032370549192178</v>
      </c>
      <c r="FZ57">
        <f t="shared" ca="1" si="290"/>
        <v>0.68378567089958497</v>
      </c>
      <c r="GA57">
        <f t="shared" ca="1" si="290"/>
        <v>0.68015474931959796</v>
      </c>
      <c r="GB57">
        <f t="shared" ca="1" si="290"/>
        <v>0.68099209369773817</v>
      </c>
      <c r="GC57">
        <f t="shared" ca="1" si="290"/>
        <v>0.68243678997238433</v>
      </c>
      <c r="GD57">
        <f t="shared" ca="1" si="290"/>
        <v>0.68294115064644301</v>
      </c>
      <c r="GE57">
        <f>IFERROR(GE22/GE24, "n/a")</f>
        <v>0.68602252635714756</v>
      </c>
      <c r="GF57">
        <f t="shared" si="290"/>
        <v>0.68804617542345448</v>
      </c>
      <c r="GG57">
        <f t="shared" si="290"/>
        <v>0.68873571073890372</v>
      </c>
      <c r="GH57">
        <f t="shared" si="290"/>
        <v>0.69064028986273829</v>
      </c>
      <c r="GI57">
        <f t="shared" si="290"/>
        <v>0.69219265703626354</v>
      </c>
      <c r="GJ57">
        <f t="shared" si="290"/>
        <v>0.69127272727272726</v>
      </c>
      <c r="GK57">
        <f t="shared" si="290"/>
        <v>0.68865060562239122</v>
      </c>
      <c r="GL57">
        <f t="shared" si="290"/>
        <v>0.69138097867662329</v>
      </c>
      <c r="GM57">
        <f t="shared" ref="GM57:GV57" si="291">IFERROR(GM22/GM24, "n/a")</f>
        <v>0.69037254960823757</v>
      </c>
      <c r="GN57">
        <f t="shared" si="291"/>
        <v>0.68811780720207893</v>
      </c>
      <c r="GO57">
        <f t="shared" si="291"/>
        <v>0.68648490321950739</v>
      </c>
      <c r="GP57">
        <f t="shared" si="291"/>
        <v>0.68549105316112013</v>
      </c>
      <c r="GQ57">
        <f t="shared" si="291"/>
        <v>0.68569199889653076</v>
      </c>
      <c r="GR57">
        <f t="shared" si="291"/>
        <v>0.68618882763551536</v>
      </c>
      <c r="GS57">
        <f t="shared" si="291"/>
        <v>0.68656334357255888</v>
      </c>
      <c r="GT57">
        <f t="shared" si="291"/>
        <v>0.6871380458970473</v>
      </c>
      <c r="GU57">
        <f t="shared" si="291"/>
        <v>0.68800266263016796</v>
      </c>
      <c r="GV57">
        <f t="shared" si="291"/>
        <v>0.68833655461425902</v>
      </c>
      <c r="GW57" s="81">
        <f t="shared" ref="GW57:GY57" si="292">IFERROR(GW22/GW24, "n/a")</f>
        <v>0.68835392750731461</v>
      </c>
      <c r="GX57" s="81">
        <f t="shared" si="292"/>
        <v>0.68889332180774432</v>
      </c>
      <c r="GY57" s="81">
        <f t="shared" si="292"/>
        <v>0.68936280450322285</v>
      </c>
      <c r="GZ57" s="81">
        <f t="shared" ref="GZ57:ID57" si="293">IFERROR(GZ22/GZ24, "n/a")</f>
        <v>0.69019350121427891</v>
      </c>
      <c r="HA57" s="81">
        <f t="shared" si="293"/>
        <v>0.69126263018473944</v>
      </c>
      <c r="HB57" s="81">
        <f t="shared" si="293"/>
        <v>0.69216657258685277</v>
      </c>
      <c r="HC57" s="81">
        <f t="shared" si="293"/>
        <v>0.69265567354407487</v>
      </c>
      <c r="HD57" s="81">
        <f t="shared" si="293"/>
        <v>0.69346579700655597</v>
      </c>
      <c r="HE57" s="81">
        <f t="shared" si="293"/>
        <v>0.69402370555208981</v>
      </c>
      <c r="HF57" s="81">
        <f t="shared" si="293"/>
        <v>0.69441983691733378</v>
      </c>
      <c r="HG57" s="81">
        <f t="shared" si="293"/>
        <v>0.6947070753234883</v>
      </c>
      <c r="HH57" s="81">
        <f t="shared" si="293"/>
        <v>0.69500515453498002</v>
      </c>
      <c r="HI57" s="81">
        <f t="shared" si="293"/>
        <v>0.6951568662782549</v>
      </c>
      <c r="HJ57" s="81">
        <f t="shared" si="293"/>
        <v>0.69519310478864971</v>
      </c>
      <c r="HK57" s="81">
        <f t="shared" si="293"/>
        <v>0.69528215560678475</v>
      </c>
      <c r="HL57" s="81">
        <f t="shared" si="293"/>
        <v>0.6954331309060211</v>
      </c>
      <c r="HM57" s="81">
        <f t="shared" si="293"/>
        <v>0.69572705555983672</v>
      </c>
      <c r="HN57" s="81">
        <f t="shared" si="293"/>
        <v>0.69614722727810407</v>
      </c>
      <c r="HO57" s="81">
        <f t="shared" si="293"/>
        <v>0.69625426853222927</v>
      </c>
      <c r="HP57" s="81">
        <f t="shared" si="293"/>
        <v>0.69657048355957307</v>
      </c>
      <c r="HQ57" s="81">
        <f t="shared" si="293"/>
        <v>0.69683781278962009</v>
      </c>
      <c r="HR57" s="81">
        <f t="shared" si="293"/>
        <v>0.69712921296721453</v>
      </c>
      <c r="HS57" s="81">
        <f t="shared" si="293"/>
        <v>0.69714809666926214</v>
      </c>
      <c r="HT57" s="81">
        <f t="shared" si="293"/>
        <v>0.69732719425705514</v>
      </c>
      <c r="HU57" s="81">
        <f t="shared" si="293"/>
        <v>0.69749961595758747</v>
      </c>
      <c r="HV57" s="81">
        <f t="shared" si="293"/>
        <v>0.69769499467367868</v>
      </c>
      <c r="HW57" s="81">
        <f t="shared" si="293"/>
        <v>0.69783494570720783</v>
      </c>
      <c r="HX57" s="81">
        <f t="shared" si="293"/>
        <v>0.69818267625819386</v>
      </c>
      <c r="HY57" s="81">
        <f t="shared" si="293"/>
        <v>0.69848743654691492</v>
      </c>
      <c r="HZ57" s="81">
        <f t="shared" si="293"/>
        <v>0.69880920770440569</v>
      </c>
      <c r="IA57" s="81">
        <f t="shared" si="293"/>
        <v>0.69883498287532697</v>
      </c>
      <c r="IB57" s="81">
        <f t="shared" si="293"/>
        <v>0.6991667918983453</v>
      </c>
      <c r="IC57" s="81">
        <f t="shared" si="293"/>
        <v>0.69954775681424952</v>
      </c>
      <c r="ID57" s="81">
        <f t="shared" si="293"/>
        <v>0.69993379784089194</v>
      </c>
    </row>
    <row r="58" spans="1:238">
      <c r="A58" s="7" t="s">
        <v>236</v>
      </c>
      <c r="B58" t="s">
        <v>217</v>
      </c>
      <c r="C58" t="str">
        <f t="shared" ref="C58:AH58" ca="1" si="294">IFERROR(C52*C57, "n/a")</f>
        <v>n/a</v>
      </c>
      <c r="D58" t="str">
        <f t="shared" ca="1" si="294"/>
        <v>n/a</v>
      </c>
      <c r="E58" t="str">
        <f t="shared" ca="1" si="294"/>
        <v>n/a</v>
      </c>
      <c r="F58" t="str">
        <f t="shared" ca="1" si="294"/>
        <v>n/a</v>
      </c>
      <c r="G58" t="str">
        <f t="shared" ca="1" si="294"/>
        <v>n/a</v>
      </c>
      <c r="H58" t="str">
        <f t="shared" ca="1" si="294"/>
        <v>n/a</v>
      </c>
      <c r="I58" t="str">
        <f t="shared" ca="1" si="294"/>
        <v>n/a</v>
      </c>
      <c r="J58" t="str">
        <f t="shared" ca="1" si="294"/>
        <v>n/a</v>
      </c>
      <c r="K58" t="str">
        <f t="shared" ca="1" si="294"/>
        <v>n/a</v>
      </c>
      <c r="L58" t="str">
        <f t="shared" ca="1" si="294"/>
        <v>n/a</v>
      </c>
      <c r="M58" t="str">
        <f t="shared" ca="1" si="294"/>
        <v>n/a</v>
      </c>
      <c r="N58" t="str">
        <f t="shared" ca="1" si="294"/>
        <v>n/a</v>
      </c>
      <c r="O58" t="str">
        <f t="shared" ca="1" si="294"/>
        <v>n/a</v>
      </c>
      <c r="P58" t="str">
        <f t="shared" ca="1" si="294"/>
        <v>n/a</v>
      </c>
      <c r="Q58" t="str">
        <f t="shared" ca="1" si="294"/>
        <v>n/a</v>
      </c>
      <c r="R58" t="str">
        <f t="shared" ca="1" si="294"/>
        <v>n/a</v>
      </c>
      <c r="S58" t="str">
        <f t="shared" ca="1" si="294"/>
        <v>n/a</v>
      </c>
      <c r="T58" t="str">
        <f t="shared" ca="1" si="294"/>
        <v>n/a</v>
      </c>
      <c r="U58" t="str">
        <f t="shared" ca="1" si="294"/>
        <v>n/a</v>
      </c>
      <c r="V58" t="str">
        <f t="shared" ca="1" si="294"/>
        <v>n/a</v>
      </c>
      <c r="W58" t="str">
        <f t="shared" ca="1" si="294"/>
        <v>n/a</v>
      </c>
      <c r="X58" t="str">
        <f t="shared" ca="1" si="294"/>
        <v>n/a</v>
      </c>
      <c r="Y58" t="str">
        <f t="shared" ca="1" si="294"/>
        <v>n/a</v>
      </c>
      <c r="Z58" t="str">
        <f t="shared" ca="1" si="294"/>
        <v>n/a</v>
      </c>
      <c r="AA58" t="str">
        <f t="shared" ca="1" si="294"/>
        <v>n/a</v>
      </c>
      <c r="AB58" t="str">
        <f t="shared" ca="1" si="294"/>
        <v>n/a</v>
      </c>
      <c r="AC58" t="str">
        <f t="shared" ca="1" si="294"/>
        <v>n/a</v>
      </c>
      <c r="AD58" t="str">
        <f t="shared" ca="1" si="294"/>
        <v>n/a</v>
      </c>
      <c r="AE58" t="str">
        <f t="shared" ca="1" si="294"/>
        <v>n/a</v>
      </c>
      <c r="AF58" t="str">
        <f t="shared" ca="1" si="294"/>
        <v>n/a</v>
      </c>
      <c r="AG58" t="str">
        <f t="shared" ca="1" si="294"/>
        <v>n/a</v>
      </c>
      <c r="AH58" t="str">
        <f t="shared" ca="1" si="294"/>
        <v>n/a</v>
      </c>
      <c r="AI58" t="str">
        <f t="shared" ref="AI58:BN58" ca="1" si="295">IFERROR(AI52*AI57, "n/a")</f>
        <v>n/a</v>
      </c>
      <c r="AJ58" t="str">
        <f t="shared" ca="1" si="295"/>
        <v>n/a</v>
      </c>
      <c r="AK58" t="str">
        <f t="shared" ca="1" si="295"/>
        <v>n/a</v>
      </c>
      <c r="AL58" t="str">
        <f t="shared" ca="1" si="295"/>
        <v>n/a</v>
      </c>
      <c r="AM58" t="str">
        <f t="shared" ca="1" si="295"/>
        <v>n/a</v>
      </c>
      <c r="AN58" t="str">
        <f t="shared" ca="1" si="295"/>
        <v>n/a</v>
      </c>
      <c r="AO58" t="str">
        <f t="shared" ca="1" si="295"/>
        <v>n/a</v>
      </c>
      <c r="AP58" t="str">
        <f t="shared" ca="1" si="295"/>
        <v>n/a</v>
      </c>
      <c r="AQ58" t="str">
        <f t="shared" ca="1" si="295"/>
        <v>n/a</v>
      </c>
      <c r="AR58" t="str">
        <f t="shared" ca="1" si="295"/>
        <v>n/a</v>
      </c>
      <c r="AS58" t="str">
        <f t="shared" ca="1" si="295"/>
        <v>n/a</v>
      </c>
      <c r="AT58" t="str">
        <f t="shared" ca="1" si="295"/>
        <v>n/a</v>
      </c>
      <c r="AU58" t="str">
        <f t="shared" ca="1" si="295"/>
        <v>n/a</v>
      </c>
      <c r="AV58" t="str">
        <f t="shared" ca="1" si="295"/>
        <v>n/a</v>
      </c>
      <c r="AW58" t="str">
        <f t="shared" ca="1" si="295"/>
        <v>n/a</v>
      </c>
      <c r="AX58" t="str">
        <f t="shared" ca="1" si="295"/>
        <v>n/a</v>
      </c>
      <c r="AY58" t="str">
        <f t="shared" ca="1" si="295"/>
        <v>n/a</v>
      </c>
      <c r="AZ58" t="str">
        <f t="shared" ca="1" si="295"/>
        <v>n/a</v>
      </c>
      <c r="BA58" t="str">
        <f t="shared" ca="1" si="295"/>
        <v>n/a</v>
      </c>
      <c r="BB58" t="str">
        <f t="shared" ca="1" si="295"/>
        <v>n/a</v>
      </c>
      <c r="BC58" t="str">
        <f t="shared" ca="1" si="295"/>
        <v>n/a</v>
      </c>
      <c r="BD58" t="str">
        <f t="shared" ca="1" si="295"/>
        <v>n/a</v>
      </c>
      <c r="BE58" t="str">
        <f t="shared" ca="1" si="295"/>
        <v>n/a</v>
      </c>
      <c r="BF58" t="str">
        <f t="shared" ca="1" si="295"/>
        <v>n/a</v>
      </c>
      <c r="BG58" t="str">
        <f t="shared" ca="1" si="295"/>
        <v>n/a</v>
      </c>
      <c r="BH58" t="str">
        <f t="shared" ca="1" si="295"/>
        <v>n/a</v>
      </c>
      <c r="BI58" t="str">
        <f t="shared" ca="1" si="295"/>
        <v>n/a</v>
      </c>
      <c r="BJ58" t="str">
        <f t="shared" ca="1" si="295"/>
        <v>n/a</v>
      </c>
      <c r="BK58" t="str">
        <f t="shared" ca="1" si="295"/>
        <v>n/a</v>
      </c>
      <c r="BL58" t="str">
        <f t="shared" ca="1" si="295"/>
        <v>n/a</v>
      </c>
      <c r="BM58" t="str">
        <f t="shared" ca="1" si="295"/>
        <v>n/a</v>
      </c>
      <c r="BN58" t="str">
        <f t="shared" ca="1" si="295"/>
        <v>n/a</v>
      </c>
      <c r="BO58" t="str">
        <f t="shared" ref="BO58:CT58" ca="1" si="296">IFERROR(BO52*BO57, "n/a")</f>
        <v>n/a</v>
      </c>
      <c r="BP58" t="str">
        <f t="shared" ca="1" si="296"/>
        <v>n/a</v>
      </c>
      <c r="BQ58" t="str">
        <f t="shared" ca="1" si="296"/>
        <v>n/a</v>
      </c>
      <c r="BR58" t="str">
        <f t="shared" ca="1" si="296"/>
        <v>n/a</v>
      </c>
      <c r="BS58" t="str">
        <f t="shared" ca="1" si="296"/>
        <v>n/a</v>
      </c>
      <c r="BT58" t="str">
        <f t="shared" ca="1" si="296"/>
        <v>n/a</v>
      </c>
      <c r="BU58" t="str">
        <f t="shared" ca="1" si="296"/>
        <v>n/a</v>
      </c>
      <c r="BV58" t="str">
        <f t="shared" ca="1" si="296"/>
        <v>n/a</v>
      </c>
      <c r="BW58" t="str">
        <f t="shared" ca="1" si="296"/>
        <v>n/a</v>
      </c>
      <c r="BX58" t="str">
        <f t="shared" ca="1" si="296"/>
        <v>n/a</v>
      </c>
      <c r="BY58" t="str">
        <f t="shared" ca="1" si="296"/>
        <v>n/a</v>
      </c>
      <c r="BZ58" t="str">
        <f t="shared" ca="1" si="296"/>
        <v>n/a</v>
      </c>
      <c r="CA58" t="str">
        <f t="shared" ca="1" si="296"/>
        <v>n/a</v>
      </c>
      <c r="CB58" t="str">
        <f t="shared" ca="1" si="296"/>
        <v>n/a</v>
      </c>
      <c r="CC58" t="str">
        <f t="shared" ca="1" si="296"/>
        <v>n/a</v>
      </c>
      <c r="CD58" t="str">
        <f t="shared" ca="1" si="296"/>
        <v>n/a</v>
      </c>
      <c r="CE58" t="str">
        <f t="shared" ca="1" si="296"/>
        <v>n/a</v>
      </c>
      <c r="CF58" t="str">
        <f t="shared" ca="1" si="296"/>
        <v>n/a</v>
      </c>
      <c r="CG58" t="str">
        <f t="shared" ca="1" si="296"/>
        <v>n/a</v>
      </c>
      <c r="CH58" t="str">
        <f t="shared" ca="1" si="296"/>
        <v>n/a</v>
      </c>
      <c r="CI58" t="str">
        <f t="shared" ca="1" si="296"/>
        <v>n/a</v>
      </c>
      <c r="CJ58" t="str">
        <f t="shared" ca="1" si="296"/>
        <v>n/a</v>
      </c>
      <c r="CK58" t="str">
        <f t="shared" ca="1" si="296"/>
        <v>n/a</v>
      </c>
      <c r="CL58" t="str">
        <f t="shared" ca="1" si="296"/>
        <v>n/a</v>
      </c>
      <c r="CM58" t="str">
        <f t="shared" ca="1" si="296"/>
        <v>n/a</v>
      </c>
      <c r="CN58" t="str">
        <f t="shared" ca="1" si="296"/>
        <v>n/a</v>
      </c>
      <c r="CO58" t="str">
        <f t="shared" ca="1" si="296"/>
        <v>n/a</v>
      </c>
      <c r="CP58" t="str">
        <f t="shared" ca="1" si="296"/>
        <v>n/a</v>
      </c>
      <c r="CQ58" t="str">
        <f t="shared" ca="1" si="296"/>
        <v>n/a</v>
      </c>
      <c r="CR58" t="str">
        <f t="shared" ca="1" si="296"/>
        <v>n/a</v>
      </c>
      <c r="CS58" t="str">
        <f t="shared" ca="1" si="296"/>
        <v>n/a</v>
      </c>
      <c r="CT58" t="str">
        <f t="shared" ca="1" si="296"/>
        <v>n/a</v>
      </c>
      <c r="CU58" t="str">
        <f t="shared" ref="CU58:DZ58" ca="1" si="297">IFERROR(CU52*CU57, "n/a")</f>
        <v>n/a</v>
      </c>
      <c r="CV58" t="str">
        <f t="shared" ca="1" si="297"/>
        <v>n/a</v>
      </c>
      <c r="CW58" t="str">
        <f t="shared" ca="1" si="297"/>
        <v>n/a</v>
      </c>
      <c r="CX58" t="str">
        <f t="shared" ca="1" si="297"/>
        <v>n/a</v>
      </c>
      <c r="CY58" t="str">
        <f t="shared" ca="1" si="297"/>
        <v>n/a</v>
      </c>
      <c r="CZ58" t="str">
        <f t="shared" ca="1" si="297"/>
        <v>n/a</v>
      </c>
      <c r="DA58" t="str">
        <f t="shared" ca="1" si="297"/>
        <v>n/a</v>
      </c>
      <c r="DB58" t="str">
        <f t="shared" ca="1" si="297"/>
        <v>n/a</v>
      </c>
      <c r="DC58" t="str">
        <f t="shared" ca="1" si="297"/>
        <v>n/a</v>
      </c>
      <c r="DD58" t="str">
        <f t="shared" ca="1" si="297"/>
        <v>n/a</v>
      </c>
      <c r="DE58" t="str">
        <f t="shared" ca="1" si="297"/>
        <v>n/a</v>
      </c>
      <c r="DF58" t="str">
        <f t="shared" ca="1" si="297"/>
        <v>n/a</v>
      </c>
      <c r="DG58" t="str">
        <f t="shared" ca="1" si="297"/>
        <v>n/a</v>
      </c>
      <c r="DH58" t="str">
        <f t="shared" ca="1" si="297"/>
        <v>n/a</v>
      </c>
      <c r="DI58" t="str">
        <f t="shared" ca="1" si="297"/>
        <v>n/a</v>
      </c>
      <c r="DJ58" t="str">
        <f t="shared" ca="1" si="297"/>
        <v>n/a</v>
      </c>
      <c r="DK58" t="str">
        <f t="shared" ca="1" si="297"/>
        <v>n/a</v>
      </c>
      <c r="DL58" t="str">
        <f t="shared" ca="1" si="297"/>
        <v>n/a</v>
      </c>
      <c r="DM58" t="str">
        <f t="shared" ca="1" si="297"/>
        <v>n/a</v>
      </c>
      <c r="DN58" t="str">
        <f t="shared" ca="1" si="297"/>
        <v>n/a</v>
      </c>
      <c r="DO58" t="str">
        <f t="shared" ca="1" si="297"/>
        <v>n/a</v>
      </c>
      <c r="DP58" t="str">
        <f t="shared" ca="1" si="297"/>
        <v>n/a</v>
      </c>
      <c r="DQ58" t="str">
        <f t="shared" ca="1" si="297"/>
        <v>n/a</v>
      </c>
      <c r="DR58" t="str">
        <f t="shared" ca="1" si="297"/>
        <v>n/a</v>
      </c>
      <c r="DS58" t="str">
        <f t="shared" ca="1" si="297"/>
        <v>n/a</v>
      </c>
      <c r="DT58" t="str">
        <f t="shared" ca="1" si="297"/>
        <v>n/a</v>
      </c>
      <c r="DU58" t="str">
        <f t="shared" ca="1" si="297"/>
        <v>n/a</v>
      </c>
      <c r="DV58" t="str">
        <f t="shared" ca="1" si="297"/>
        <v>n/a</v>
      </c>
      <c r="DW58" t="str">
        <f t="shared" ca="1" si="297"/>
        <v>n/a</v>
      </c>
      <c r="DX58" t="str">
        <f t="shared" ca="1" si="297"/>
        <v>n/a</v>
      </c>
      <c r="DY58" t="str">
        <f t="shared" ca="1" si="297"/>
        <v>n/a</v>
      </c>
      <c r="DZ58" t="str">
        <f t="shared" ca="1" si="297"/>
        <v>n/a</v>
      </c>
      <c r="EA58" t="str">
        <f t="shared" ref="EA58:FF58" ca="1" si="298">IFERROR(EA52*EA57, "n/a")</f>
        <v>n/a</v>
      </c>
      <c r="EB58" t="str">
        <f t="shared" ca="1" si="298"/>
        <v>n/a</v>
      </c>
      <c r="EC58" t="str">
        <f t="shared" ca="1" si="298"/>
        <v>n/a</v>
      </c>
      <c r="ED58" t="str">
        <f t="shared" ca="1" si="298"/>
        <v>n/a</v>
      </c>
      <c r="EE58" t="str">
        <f t="shared" ca="1" si="298"/>
        <v>n/a</v>
      </c>
      <c r="EF58" t="str">
        <f t="shared" ca="1" si="298"/>
        <v>n/a</v>
      </c>
      <c r="EG58" t="str">
        <f t="shared" ca="1" si="298"/>
        <v>n/a</v>
      </c>
      <c r="EH58" t="str">
        <f t="shared" ca="1" si="298"/>
        <v>n/a</v>
      </c>
      <c r="EI58" t="str">
        <f t="shared" ca="1" si="298"/>
        <v>n/a</v>
      </c>
      <c r="EJ58" t="str">
        <f t="shared" ca="1" si="298"/>
        <v>n/a</v>
      </c>
      <c r="EK58" t="str">
        <f t="shared" ca="1" si="298"/>
        <v>n/a</v>
      </c>
      <c r="EL58" t="str">
        <f t="shared" ca="1" si="298"/>
        <v>n/a</v>
      </c>
      <c r="EM58" t="str">
        <f t="shared" ca="1" si="298"/>
        <v>n/a</v>
      </c>
      <c r="EN58" t="str">
        <f t="shared" ca="1" si="298"/>
        <v>n/a</v>
      </c>
      <c r="EO58" t="str">
        <f t="shared" ca="1" si="298"/>
        <v>n/a</v>
      </c>
      <c r="EP58" t="str">
        <f t="shared" ca="1" si="298"/>
        <v>n/a</v>
      </c>
      <c r="EQ58" t="str">
        <f t="shared" ca="1" si="298"/>
        <v>n/a</v>
      </c>
      <c r="ER58" t="str">
        <f t="shared" ca="1" si="298"/>
        <v>n/a</v>
      </c>
      <c r="ES58" t="str">
        <f t="shared" ca="1" si="298"/>
        <v>n/a</v>
      </c>
      <c r="ET58" t="str">
        <f t="shared" ca="1" si="298"/>
        <v>n/a</v>
      </c>
      <c r="EU58" t="str">
        <f t="shared" ca="1" si="298"/>
        <v>n/a</v>
      </c>
      <c r="EV58" t="str">
        <f t="shared" ca="1" si="298"/>
        <v>n/a</v>
      </c>
      <c r="EW58" t="str">
        <f t="shared" ca="1" si="298"/>
        <v>n/a</v>
      </c>
      <c r="EX58" t="str">
        <f t="shared" ca="1" si="298"/>
        <v>n/a</v>
      </c>
      <c r="EY58" t="str">
        <f t="shared" ca="1" si="298"/>
        <v>n/a</v>
      </c>
      <c r="EZ58" t="str">
        <f t="shared" ca="1" si="298"/>
        <v>n/a</v>
      </c>
      <c r="FA58" t="str">
        <f t="shared" ca="1" si="298"/>
        <v>n/a</v>
      </c>
      <c r="FB58" t="str">
        <f t="shared" ca="1" si="298"/>
        <v>n/a</v>
      </c>
      <c r="FC58" t="str">
        <f t="shared" ca="1" si="298"/>
        <v>n/a</v>
      </c>
      <c r="FD58" t="str">
        <f t="shared" ca="1" si="298"/>
        <v>n/a</v>
      </c>
      <c r="FE58" t="str">
        <f t="shared" ca="1" si="298"/>
        <v>n/a</v>
      </c>
      <c r="FF58" t="str">
        <f t="shared" ca="1" si="298"/>
        <v>n/a</v>
      </c>
      <c r="FG58" t="str">
        <f t="shared" ref="FG58:FX58" ca="1" si="299">IFERROR(FG52*FG57, "n/a")</f>
        <v>n/a</v>
      </c>
      <c r="FH58" t="str">
        <f t="shared" ca="1" si="299"/>
        <v>n/a</v>
      </c>
      <c r="FI58" t="str">
        <f t="shared" ca="1" si="299"/>
        <v>n/a</v>
      </c>
      <c r="FJ58" t="str">
        <f t="shared" ca="1" si="299"/>
        <v>n/a</v>
      </c>
      <c r="FK58" t="str">
        <f t="shared" ca="1" si="299"/>
        <v>n/a</v>
      </c>
      <c r="FL58" t="str">
        <f t="shared" ca="1" si="299"/>
        <v>n/a</v>
      </c>
      <c r="FM58" t="str">
        <f t="shared" ca="1" si="299"/>
        <v>n/a</v>
      </c>
      <c r="FN58" t="str">
        <f t="shared" ca="1" si="299"/>
        <v>n/a</v>
      </c>
      <c r="FO58" t="str">
        <f t="shared" ca="1" si="299"/>
        <v>n/a</v>
      </c>
      <c r="FP58" t="str">
        <f t="shared" ca="1" si="299"/>
        <v>n/a</v>
      </c>
      <c r="FQ58" t="str">
        <f t="shared" ca="1" si="299"/>
        <v>n/a</v>
      </c>
      <c r="FR58" t="str">
        <f t="shared" ca="1" si="299"/>
        <v>n/a</v>
      </c>
      <c r="FS58" t="str">
        <f t="shared" ca="1" si="299"/>
        <v>n/a</v>
      </c>
      <c r="FT58" t="str">
        <f t="shared" ca="1" si="299"/>
        <v>n/a</v>
      </c>
      <c r="FU58" t="str">
        <f t="shared" ca="1" si="299"/>
        <v>n/a</v>
      </c>
      <c r="FV58" t="str">
        <f t="shared" ca="1" si="299"/>
        <v>n/a</v>
      </c>
      <c r="FW58" t="str">
        <f t="shared" ca="1" si="299"/>
        <v>n/a</v>
      </c>
      <c r="FX58" t="str">
        <f t="shared" ca="1" si="299"/>
        <v>n/a</v>
      </c>
      <c r="FY58" t="str">
        <f t="shared" ref="FY58:GV58" ca="1" si="300">IFERROR(FY52*FY57, "n/a")</f>
        <v>n/a</v>
      </c>
      <c r="FZ58" t="str">
        <f t="shared" ca="1" si="300"/>
        <v>n/a</v>
      </c>
      <c r="GA58" t="str">
        <f t="shared" ca="1" si="300"/>
        <v>n/a</v>
      </c>
      <c r="GB58" t="str">
        <f t="shared" ca="1" si="300"/>
        <v>n/a</v>
      </c>
      <c r="GC58" t="str">
        <f t="shared" ca="1" si="300"/>
        <v>n/a</v>
      </c>
      <c r="GD58" t="str">
        <f t="shared" ca="1" si="300"/>
        <v>n/a</v>
      </c>
      <c r="GE58" t="str">
        <f ca="1">IFERROR(GE52*GE57, "n/a")</f>
        <v>n/a</v>
      </c>
      <c r="GF58" t="str">
        <f ca="1">IFERROR(GF52*GF57, "n/a")</f>
        <v>n/a</v>
      </c>
      <c r="GG58" t="str">
        <f t="shared" ca="1" si="300"/>
        <v>n/a</v>
      </c>
      <c r="GH58" t="str">
        <f ca="1">IFERROR(GH52*GH57, "n/a")</f>
        <v>n/a</v>
      </c>
      <c r="GI58" t="str">
        <f t="shared" ca="1" si="300"/>
        <v>n/a</v>
      </c>
      <c r="GJ58" t="str">
        <f t="shared" ca="1" si="300"/>
        <v>n/a</v>
      </c>
      <c r="GK58" t="str">
        <f t="shared" ca="1" si="300"/>
        <v>n/a</v>
      </c>
      <c r="GL58" t="str">
        <f t="shared" ca="1" si="300"/>
        <v>n/a</v>
      </c>
      <c r="GM58">
        <f ca="1">IFERROR(GM52*GM57, "n/a")</f>
        <v>0.17149094476029902</v>
      </c>
      <c r="GN58">
        <f ca="1">IFERROR(GN52*GN57, "n/a")</f>
        <v>0.27778483843998741</v>
      </c>
      <c r="GO58">
        <f t="shared" ca="1" si="300"/>
        <v>0.27373714931691667</v>
      </c>
      <c r="GP58">
        <f t="shared" ca="1" si="300"/>
        <v>0.12884442149229514</v>
      </c>
      <c r="GQ58">
        <f t="shared" ca="1" si="300"/>
        <v>0.14395029352117802</v>
      </c>
      <c r="GR58">
        <f t="shared" ca="1" si="300"/>
        <v>0.28394125955096239</v>
      </c>
      <c r="GS58">
        <f t="shared" ca="1" si="300"/>
        <v>0.28458353385043689</v>
      </c>
      <c r="GT58">
        <f t="shared" ca="1" si="300"/>
        <v>2.924756334882826E-3</v>
      </c>
      <c r="GU58">
        <f t="shared" ca="1" si="300"/>
        <v>6.5894120927470989E-2</v>
      </c>
      <c r="GV58">
        <f t="shared" ca="1" si="300"/>
        <v>0.25347323400405281</v>
      </c>
      <c r="GW58" s="81">
        <f t="shared" ref="GW58:GY58" ca="1" si="301">IFERROR(GW52*GW57, "n/a")</f>
        <v>0.24852348564960253</v>
      </c>
      <c r="GX58" s="81">
        <f t="shared" ca="1" si="301"/>
        <v>7.2382884654376714E-2</v>
      </c>
      <c r="GY58" s="81">
        <f t="shared" ca="1" si="301"/>
        <v>7.0719763862471224E-2</v>
      </c>
      <c r="GZ58" s="81">
        <f t="shared" ref="GZ58:ID58" ca="1" si="302">IFERROR(GZ52*GZ57, "n/a")</f>
        <v>0.21028243136426772</v>
      </c>
      <c r="HA58" s="81">
        <f t="shared" ca="1" si="302"/>
        <v>0.20631504447259713</v>
      </c>
      <c r="HB58" s="81">
        <f t="shared" ca="1" si="302"/>
        <v>6.8871325021419225E-2</v>
      </c>
      <c r="HC58" s="81">
        <f t="shared" ca="1" si="302"/>
        <v>6.7258232020359299E-2</v>
      </c>
      <c r="HD58" s="81">
        <f t="shared" ca="1" si="302"/>
        <v>0.23393805267038828</v>
      </c>
      <c r="HE58" s="81">
        <f t="shared" ca="1" si="302"/>
        <v>0.22973249738939558</v>
      </c>
      <c r="HF58" s="81">
        <f t="shared" ca="1" si="302"/>
        <v>4.3303810530884983E-3</v>
      </c>
      <c r="HG58" s="81">
        <f t="shared" ca="1" si="302"/>
        <v>3.5573411748987872E-3</v>
      </c>
      <c r="HH58" s="81">
        <f t="shared" ca="1" si="302"/>
        <v>0.18200465903702726</v>
      </c>
      <c r="HI58" s="81">
        <f t="shared" ca="1" si="302"/>
        <v>0.17833751677118814</v>
      </c>
      <c r="HJ58" s="81">
        <f t="shared" ca="1" si="302"/>
        <v>8.5034035246954864E-3</v>
      </c>
      <c r="HK58" s="81">
        <f t="shared" ca="1" si="302"/>
        <v>6.9263258889098941E-3</v>
      </c>
      <c r="HL58" s="81">
        <f t="shared" ca="1" si="302"/>
        <v>0.18184682097666063</v>
      </c>
      <c r="HM58" s="81">
        <f t="shared" ca="1" si="302"/>
        <v>0.17752152321579223</v>
      </c>
      <c r="HN58" s="81">
        <f t="shared" ca="1" si="302"/>
        <v>8.2427236741500088E-3</v>
      </c>
      <c r="HO58" s="81">
        <f t="shared" ca="1" si="302"/>
        <v>7.9661695452540541E-3</v>
      </c>
      <c r="HP58" s="81">
        <f t="shared" ca="1" si="302"/>
        <v>0.18751520100483587</v>
      </c>
      <c r="HQ58" s="81">
        <f t="shared" ca="1" si="302"/>
        <v>0.18464027882394055</v>
      </c>
      <c r="HR58" s="81">
        <f t="shared" ca="1" si="302"/>
        <v>-0.22384786733505196</v>
      </c>
      <c r="HS58" s="81">
        <f t="shared" ca="1" si="302"/>
        <v>-0.21973434872755895</v>
      </c>
      <c r="HT58" s="81">
        <f t="shared" ca="1" si="302"/>
        <v>8.1314731560063774E-2</v>
      </c>
      <c r="HU58" s="81">
        <f t="shared" ca="1" si="302"/>
        <v>7.9334682714785748E-2</v>
      </c>
      <c r="HV58" s="81">
        <f t="shared" ca="1" si="302"/>
        <v>-0.31213735544531762</v>
      </c>
      <c r="HW58" s="81">
        <f t="shared" ca="1" si="302"/>
        <v>-0.3079521135906696</v>
      </c>
      <c r="HX58" s="81">
        <f t="shared" ca="1" si="302"/>
        <v>-3.544512282882565E-2</v>
      </c>
      <c r="HY58" s="81">
        <f t="shared" ca="1" si="302"/>
        <v>-3.4775283010366455E-2</v>
      </c>
      <c r="HZ58" s="81">
        <f t="shared" ca="1" si="302"/>
        <v>8.34358316548197E-3</v>
      </c>
      <c r="IA58" s="81">
        <f t="shared" ca="1" si="302"/>
        <v>8.3167732290200785E-3</v>
      </c>
      <c r="IB58" s="81">
        <f t="shared" ca="1" si="302"/>
        <v>0.17417823342789301</v>
      </c>
      <c r="IC58" s="81">
        <f t="shared" ca="1" si="302"/>
        <v>0.17058244372332246</v>
      </c>
      <c r="ID58" s="81" t="str">
        <f t="shared" ca="1" si="302"/>
        <v>n/a</v>
      </c>
    </row>
    <row r="59" spans="1:238">
      <c r="GZ59" s="81"/>
      <c r="HA59" s="81"/>
      <c r="HB59" s="81"/>
      <c r="HC59" s="81"/>
      <c r="HD59" s="81"/>
      <c r="HE59" s="81"/>
      <c r="HF59" s="81"/>
      <c r="HG59" s="81"/>
      <c r="HH59" s="81"/>
      <c r="HI59" s="81"/>
      <c r="HJ59" s="81"/>
      <c r="HK59" s="81"/>
      <c r="HL59" s="81"/>
      <c r="HM59" s="81"/>
      <c r="HN59" s="81"/>
      <c r="HO59" s="81"/>
      <c r="HP59" s="81"/>
      <c r="HQ59" s="81"/>
      <c r="HR59" s="81"/>
      <c r="HS59" s="81"/>
      <c r="HT59" s="81"/>
      <c r="HU59" s="81"/>
      <c r="HV59" s="81"/>
      <c r="HW59" s="81"/>
      <c r="HX59" s="81"/>
      <c r="HY59" s="81"/>
      <c r="HZ59" s="81"/>
      <c r="IA59" s="81"/>
      <c r="IB59" s="81"/>
      <c r="IC59" s="81"/>
      <c r="ID59" s="81"/>
    </row>
    <row r="60" spans="1:238" s="31" customFormat="1">
      <c r="A60" s="30"/>
      <c r="CE60" s="32"/>
      <c r="CF60" s="32"/>
      <c r="CG60" s="32"/>
      <c r="CH60" s="32"/>
      <c r="CI60" s="32"/>
      <c r="CJ60" s="32"/>
      <c r="CK60" s="32"/>
      <c r="CL60" s="32"/>
      <c r="CM60" s="32"/>
      <c r="CN60" s="32"/>
      <c r="CO60" s="32"/>
      <c r="CP60" s="32"/>
    </row>
    <row r="61" spans="1:238">
      <c r="A61" s="13" t="s">
        <v>204</v>
      </c>
      <c r="GZ61" s="81"/>
      <c r="HA61" s="81"/>
      <c r="HB61" s="81"/>
      <c r="HC61" s="81"/>
      <c r="HD61" s="81"/>
      <c r="HE61" s="81"/>
      <c r="HF61" s="81"/>
      <c r="HG61" s="81"/>
      <c r="HH61" s="81"/>
      <c r="HI61" s="81"/>
      <c r="HJ61" s="81"/>
      <c r="HK61" s="81"/>
      <c r="HL61" s="81"/>
      <c r="HM61" s="81"/>
      <c r="HN61" s="81"/>
      <c r="HO61" s="81"/>
      <c r="HP61" s="81"/>
      <c r="HQ61" s="81"/>
      <c r="HR61" s="81"/>
      <c r="HS61" s="81"/>
      <c r="HT61" s="81"/>
      <c r="HU61" s="81"/>
      <c r="HV61" s="81"/>
      <c r="HW61" s="81"/>
      <c r="HX61" s="81"/>
      <c r="HY61" s="81"/>
      <c r="HZ61" s="81"/>
      <c r="IA61" s="81"/>
      <c r="IB61" s="81"/>
      <c r="IC61" s="81"/>
      <c r="ID61" s="81"/>
    </row>
    <row r="62" spans="1:238">
      <c r="A62" s="7" t="s">
        <v>207</v>
      </c>
      <c r="B62" t="s">
        <v>205</v>
      </c>
      <c r="C62">
        <f t="shared" ref="C62:BN62" ca="1" si="303">C26/C24</f>
        <v>0.23531086853345989</v>
      </c>
      <c r="D62">
        <f t="shared" ca="1" si="303"/>
        <v>0.23278198299224373</v>
      </c>
      <c r="E62">
        <f t="shared" ca="1" si="303"/>
        <v>0.23389986219568212</v>
      </c>
      <c r="F62">
        <f t="shared" ca="1" si="303"/>
        <v>0.23701328447091158</v>
      </c>
      <c r="G62">
        <f t="shared" ca="1" si="303"/>
        <v>0.23018105115134468</v>
      </c>
      <c r="H62">
        <f t="shared" ca="1" si="303"/>
        <v>0.22951526651716406</v>
      </c>
      <c r="I62">
        <f t="shared" ca="1" si="303"/>
        <v>0.22858595272388377</v>
      </c>
      <c r="J62">
        <f t="shared" ca="1" si="303"/>
        <v>0.22796581769437002</v>
      </c>
      <c r="K62">
        <f t="shared" ca="1" si="303"/>
        <v>0.22872426649375913</v>
      </c>
      <c r="L62">
        <f t="shared" ca="1" si="303"/>
        <v>0.2255727895441304</v>
      </c>
      <c r="M62">
        <f t="shared" ca="1" si="303"/>
        <v>0.21974029989179164</v>
      </c>
      <c r="N62">
        <f t="shared" ca="1" si="303"/>
        <v>0.218993993993994</v>
      </c>
      <c r="O62">
        <f t="shared" ca="1" si="303"/>
        <v>0.21699138118345768</v>
      </c>
      <c r="P62">
        <f t="shared" ca="1" si="303"/>
        <v>0.21352990970654628</v>
      </c>
      <c r="Q62">
        <f t="shared" ca="1" si="303"/>
        <v>0.21172048997772827</v>
      </c>
      <c r="R62">
        <f t="shared" ca="1" si="303"/>
        <v>0.21134473666418771</v>
      </c>
      <c r="S62">
        <f t="shared" ca="1" si="303"/>
        <v>0.21716732454673179</v>
      </c>
      <c r="T62">
        <f t="shared" ca="1" si="303"/>
        <v>0.2183548429148742</v>
      </c>
      <c r="U62">
        <f t="shared" ca="1" si="303"/>
        <v>0.22176026608673402</v>
      </c>
      <c r="V62">
        <f t="shared" ca="1" si="303"/>
        <v>0.22407985028072364</v>
      </c>
      <c r="W62">
        <f t="shared" ca="1" si="303"/>
        <v>0.22851321313904671</v>
      </c>
      <c r="X62">
        <f t="shared" ca="1" si="303"/>
        <v>0.22542864042501809</v>
      </c>
      <c r="Y62">
        <f t="shared" ca="1" si="303"/>
        <v>0.2248803827751196</v>
      </c>
      <c r="Z62">
        <f t="shared" ca="1" si="303"/>
        <v>0.22402174528569002</v>
      </c>
      <c r="AA62">
        <f t="shared" ca="1" si="303"/>
        <v>0.21995067141682653</v>
      </c>
      <c r="AB62">
        <f t="shared" ca="1" si="303"/>
        <v>0.21595131671064677</v>
      </c>
      <c r="AC62">
        <f t="shared" ca="1" si="303"/>
        <v>0.21343559904787093</v>
      </c>
      <c r="AD62">
        <f t="shared" ca="1" si="303"/>
        <v>0.21192736277342136</v>
      </c>
      <c r="AE62">
        <f t="shared" ca="1" si="303"/>
        <v>0.2113927227101631</v>
      </c>
      <c r="AF62">
        <f t="shared" ca="1" si="303"/>
        <v>0.20939714590816427</v>
      </c>
      <c r="AG62">
        <f t="shared" ca="1" si="303"/>
        <v>0.20637014700339237</v>
      </c>
      <c r="AH62">
        <f t="shared" ca="1" si="303"/>
        <v>0.2059759302808134</v>
      </c>
      <c r="AI62">
        <f t="shared" ca="1" si="303"/>
        <v>0.204916919454883</v>
      </c>
      <c r="AJ62">
        <f t="shared" ca="1" si="303"/>
        <v>0.20213130189163744</v>
      </c>
      <c r="AK62">
        <f t="shared" ca="1" si="303"/>
        <v>0.20184251115094418</v>
      </c>
      <c r="AL62">
        <f t="shared" ca="1" si="303"/>
        <v>0.19990331157843849</v>
      </c>
      <c r="AM62">
        <f t="shared" ca="1" si="303"/>
        <v>0.19821456786222152</v>
      </c>
      <c r="AN62">
        <f t="shared" ca="1" si="303"/>
        <v>0.19896760275819561</v>
      </c>
      <c r="AO62">
        <f t="shared" ca="1" si="303"/>
        <v>0.19963301378070702</v>
      </c>
      <c r="AP62">
        <f t="shared" ca="1" si="303"/>
        <v>0.20060790273556231</v>
      </c>
      <c r="AQ62">
        <f t="shared" ca="1" si="303"/>
        <v>0.20339710352225995</v>
      </c>
      <c r="AR62">
        <f t="shared" ca="1" si="303"/>
        <v>0.21018607807421694</v>
      </c>
      <c r="AS62">
        <f t="shared" ca="1" si="303"/>
        <v>0.20706293706293707</v>
      </c>
      <c r="AT62">
        <f t="shared" ca="1" si="303"/>
        <v>0.20340738266243527</v>
      </c>
      <c r="AU62">
        <f t="shared" ca="1" si="303"/>
        <v>0.20224790855099303</v>
      </c>
      <c r="AV62">
        <f t="shared" ca="1" si="303"/>
        <v>0.20481166924509836</v>
      </c>
      <c r="AW62">
        <f t="shared" ca="1" si="303"/>
        <v>0.20170489390408439</v>
      </c>
      <c r="AX62">
        <f t="shared" ca="1" si="303"/>
        <v>0.20639561443581544</v>
      </c>
      <c r="AY62">
        <f t="shared" ca="1" si="303"/>
        <v>0.21018388417129941</v>
      </c>
      <c r="AZ62">
        <f t="shared" ca="1" si="303"/>
        <v>0.21105874583495932</v>
      </c>
      <c r="BA62">
        <f t="shared" ca="1" si="303"/>
        <v>0.21303198598200232</v>
      </c>
      <c r="BB62">
        <f t="shared" ca="1" si="303"/>
        <v>0.21638593814190971</v>
      </c>
      <c r="BC62">
        <f t="shared" ca="1" si="303"/>
        <v>0.21489526764934055</v>
      </c>
      <c r="BD62">
        <f t="shared" ca="1" si="303"/>
        <v>0.21237234220659634</v>
      </c>
      <c r="BE62">
        <f t="shared" ca="1" si="303"/>
        <v>0.21184627467973891</v>
      </c>
      <c r="BF62">
        <f t="shared" ca="1" si="303"/>
        <v>0.20418324069439689</v>
      </c>
      <c r="BG62">
        <f t="shared" ca="1" si="303"/>
        <v>0.20292373747699857</v>
      </c>
      <c r="BH62">
        <f t="shared" ca="1" si="303"/>
        <v>0.20400996264009963</v>
      </c>
      <c r="BI62">
        <f t="shared" ca="1" si="303"/>
        <v>0.20445760140920879</v>
      </c>
      <c r="BJ62">
        <f t="shared" ca="1" si="303"/>
        <v>0.20802391744623394</v>
      </c>
      <c r="BK62">
        <f t="shared" ca="1" si="303"/>
        <v>0.20665565258437574</v>
      </c>
      <c r="BL62">
        <f t="shared" ca="1" si="303"/>
        <v>0.20930664993143203</v>
      </c>
      <c r="BM62">
        <f t="shared" ca="1" si="303"/>
        <v>0.21103172074819093</v>
      </c>
      <c r="BN62">
        <f t="shared" ca="1" si="303"/>
        <v>0.21077451662886526</v>
      </c>
      <c r="BO62">
        <f t="shared" ref="BO62:DZ62" ca="1" si="304">BO26/BO24</f>
        <v>0.20964063503310229</v>
      </c>
      <c r="BP62">
        <f t="shared" ca="1" si="304"/>
        <v>0.21239462592202318</v>
      </c>
      <c r="BQ62">
        <f t="shared" ca="1" si="304"/>
        <v>0.21508355701792362</v>
      </c>
      <c r="BR62">
        <f t="shared" ca="1" si="304"/>
        <v>0.21338930055253352</v>
      </c>
      <c r="BS62">
        <f t="shared" ca="1" si="304"/>
        <v>0.21297664794561041</v>
      </c>
      <c r="BT62">
        <f t="shared" ca="1" si="304"/>
        <v>0.21263092398631131</v>
      </c>
      <c r="BU62">
        <f t="shared" ca="1" si="304"/>
        <v>0.21144781144781147</v>
      </c>
      <c r="BV62">
        <f t="shared" ca="1" si="304"/>
        <v>0.21024548549584884</v>
      </c>
      <c r="BW62">
        <f t="shared" ca="1" si="304"/>
        <v>0.20761796251915296</v>
      </c>
      <c r="BX62">
        <f t="shared" ca="1" si="304"/>
        <v>0.20554179388213609</v>
      </c>
      <c r="BY62">
        <f t="shared" ca="1" si="304"/>
        <v>0.20345315595810926</v>
      </c>
      <c r="BZ62">
        <f t="shared" ca="1" si="304"/>
        <v>0.2050547785763113</v>
      </c>
      <c r="CA62">
        <f t="shared" ca="1" si="304"/>
        <v>0.20201179578101819</v>
      </c>
      <c r="CB62">
        <f t="shared" ca="1" si="304"/>
        <v>0.20357472816430958</v>
      </c>
      <c r="CC62">
        <f t="shared" ca="1" si="304"/>
        <v>0.20390083339169407</v>
      </c>
      <c r="CD62">
        <f t="shared" ca="1" si="304"/>
        <v>0.20482701183329285</v>
      </c>
      <c r="CE62">
        <f t="shared" ca="1" si="304"/>
        <v>0.20582942894004208</v>
      </c>
      <c r="CF62">
        <f t="shared" ca="1" si="304"/>
        <v>0.20598523775252314</v>
      </c>
      <c r="CG62">
        <f t="shared" ca="1" si="304"/>
        <v>0.20608674019404594</v>
      </c>
      <c r="CH62">
        <f t="shared" ca="1" si="304"/>
        <v>0.21059884116680225</v>
      </c>
      <c r="CI62">
        <f t="shared" ca="1" si="304"/>
        <v>0.21209268526317529</v>
      </c>
      <c r="CJ62">
        <f t="shared" ca="1" si="304"/>
        <v>0.21104889641252683</v>
      </c>
      <c r="CK62">
        <f t="shared" ca="1" si="304"/>
        <v>0.21007011449890647</v>
      </c>
      <c r="CL62">
        <f t="shared" ca="1" si="304"/>
        <v>0.20843087605306324</v>
      </c>
      <c r="CM62">
        <f t="shared" ca="1" si="304"/>
        <v>0.20787362086258776</v>
      </c>
      <c r="CN62">
        <f t="shared" ca="1" si="304"/>
        <v>0.20559739999691942</v>
      </c>
      <c r="CO62">
        <f t="shared" ca="1" si="304"/>
        <v>0.20557200334016548</v>
      </c>
      <c r="CP62">
        <f t="shared" ca="1" si="304"/>
        <v>0.2034758719541328</v>
      </c>
      <c r="CQ62">
        <f t="shared" ca="1" si="304"/>
        <v>0.20032008535609497</v>
      </c>
      <c r="CR62">
        <f t="shared" ca="1" si="304"/>
        <v>0.19900140564601146</v>
      </c>
      <c r="CS62">
        <f t="shared" ca="1" si="304"/>
        <v>0.19805335882506303</v>
      </c>
      <c r="CT62">
        <f t="shared" ca="1" si="304"/>
        <v>0.19642247753384143</v>
      </c>
      <c r="CU62">
        <f t="shared" ca="1" si="304"/>
        <v>0.19245267155248519</v>
      </c>
      <c r="CV62">
        <f t="shared" ca="1" si="304"/>
        <v>0.19111942556879144</v>
      </c>
      <c r="CW62">
        <f t="shared" ca="1" si="304"/>
        <v>0.19359928185737796</v>
      </c>
      <c r="CX62">
        <f t="shared" ca="1" si="304"/>
        <v>0.19031123356561053</v>
      </c>
      <c r="CY62">
        <f t="shared" ca="1" si="304"/>
        <v>0.1905292036101944</v>
      </c>
      <c r="CZ62">
        <f t="shared" ca="1" si="304"/>
        <v>0.19104787702665388</v>
      </c>
      <c r="DA62">
        <f t="shared" ca="1" si="304"/>
        <v>0.18889249334976968</v>
      </c>
      <c r="DB62">
        <f t="shared" ca="1" si="304"/>
        <v>0.1861144945188794</v>
      </c>
      <c r="DC62">
        <f t="shared" ca="1" si="304"/>
        <v>0.1864033142871622</v>
      </c>
      <c r="DD62">
        <f t="shared" ca="1" si="304"/>
        <v>0.1845438193884513</v>
      </c>
      <c r="DE62">
        <f t="shared" ca="1" si="304"/>
        <v>0.18344159823507783</v>
      </c>
      <c r="DF62">
        <f t="shared" ca="1" si="304"/>
        <v>0.18289872211026775</v>
      </c>
      <c r="DG62">
        <f t="shared" ca="1" si="304"/>
        <v>0.18043108270551408</v>
      </c>
      <c r="DH62">
        <f t="shared" ca="1" si="304"/>
        <v>0.18036927466410974</v>
      </c>
      <c r="DI62">
        <f t="shared" ca="1" si="304"/>
        <v>0.17892726477829682</v>
      </c>
      <c r="DJ62">
        <f t="shared" ca="1" si="304"/>
        <v>0.17919279041452843</v>
      </c>
      <c r="DK62">
        <f t="shared" ca="1" si="304"/>
        <v>0.1763839049686716</v>
      </c>
      <c r="DL62">
        <f t="shared" ca="1" si="304"/>
        <v>0.17829388417623712</v>
      </c>
      <c r="DM62">
        <f t="shared" ca="1" si="304"/>
        <v>0.1779150494724758</v>
      </c>
      <c r="DN62">
        <f t="shared" ca="1" si="304"/>
        <v>0.17666234170089107</v>
      </c>
      <c r="DO62">
        <f t="shared" ca="1" si="304"/>
        <v>0.17671031321781289</v>
      </c>
      <c r="DP62">
        <f t="shared" ca="1" si="304"/>
        <v>0.17737783823375536</v>
      </c>
      <c r="DQ62">
        <f t="shared" ca="1" si="304"/>
        <v>0.17858797607157936</v>
      </c>
      <c r="DR62">
        <f t="shared" ca="1" si="304"/>
        <v>0.17955692568078097</v>
      </c>
      <c r="DS62">
        <f t="shared" ca="1" si="304"/>
        <v>0.17851659854451202</v>
      </c>
      <c r="DT62">
        <f t="shared" ca="1" si="304"/>
        <v>0.17737369020168706</v>
      </c>
      <c r="DU62">
        <f t="shared" ca="1" si="304"/>
        <v>0.17690733195589628</v>
      </c>
      <c r="DV62">
        <f t="shared" ca="1" si="304"/>
        <v>0.1777260009739981</v>
      </c>
      <c r="DW62">
        <f t="shared" ca="1" si="304"/>
        <v>0.1813267860031785</v>
      </c>
      <c r="DX62">
        <f t="shared" ca="1" si="304"/>
        <v>0.18301624304406677</v>
      </c>
      <c r="DY62">
        <f t="shared" ca="1" si="304"/>
        <v>0.18353306076413367</v>
      </c>
      <c r="DZ62">
        <f t="shared" ca="1" si="304"/>
        <v>0.18614560847747472</v>
      </c>
      <c r="EA62">
        <f t="shared" ref="EA62:GL62" ca="1" si="305">EA26/EA24</f>
        <v>0.18818762460311603</v>
      </c>
      <c r="EB62">
        <f t="shared" ca="1" si="305"/>
        <v>0.18962395288436917</v>
      </c>
      <c r="EC62">
        <f t="shared" ca="1" si="305"/>
        <v>0.1903036123619429</v>
      </c>
      <c r="ED62">
        <f t="shared" ca="1" si="305"/>
        <v>0.19290693276175724</v>
      </c>
      <c r="EE62">
        <f t="shared" ca="1" si="305"/>
        <v>0.19344440387886128</v>
      </c>
      <c r="EF62">
        <f t="shared" ca="1" si="305"/>
        <v>0.19342696579805993</v>
      </c>
      <c r="EG62">
        <f t="shared" ca="1" si="305"/>
        <v>0.19106932413484612</v>
      </c>
      <c r="EH62">
        <f t="shared" ca="1" si="305"/>
        <v>0.19055920384537273</v>
      </c>
      <c r="EI62">
        <f t="shared" ca="1" si="305"/>
        <v>0.19079276634079612</v>
      </c>
      <c r="EJ62">
        <f t="shared" ca="1" si="305"/>
        <v>0.1905692284959036</v>
      </c>
      <c r="EK62">
        <f t="shared" ca="1" si="305"/>
        <v>0.19059323883988127</v>
      </c>
      <c r="EL62">
        <f t="shared" ca="1" si="305"/>
        <v>0.19022941841397206</v>
      </c>
      <c r="EM62">
        <f t="shared" ca="1" si="305"/>
        <v>0.18939884654705511</v>
      </c>
      <c r="EN62">
        <f t="shared" ca="1" si="305"/>
        <v>0.1890612836343176</v>
      </c>
      <c r="EO62">
        <f t="shared" ca="1" si="305"/>
        <v>0.18894543141442138</v>
      </c>
      <c r="EP62">
        <f t="shared" ca="1" si="305"/>
        <v>0.18899832605966402</v>
      </c>
      <c r="EQ62">
        <f t="shared" ca="1" si="305"/>
        <v>0.18907750807757401</v>
      </c>
      <c r="ER62">
        <f t="shared" ca="1" si="305"/>
        <v>0.18919839417962581</v>
      </c>
      <c r="ES62">
        <f t="shared" ca="1" si="305"/>
        <v>0.18914332961857855</v>
      </c>
      <c r="ET62">
        <f t="shared" ca="1" si="305"/>
        <v>0.19014815446738326</v>
      </c>
      <c r="EU62">
        <f t="shared" ca="1" si="305"/>
        <v>0.19104628614787958</v>
      </c>
      <c r="EV62">
        <f t="shared" ca="1" si="305"/>
        <v>0.19208448028400466</v>
      </c>
      <c r="EW62">
        <f t="shared" ca="1" si="305"/>
        <v>0.19279738086576936</v>
      </c>
      <c r="EX62">
        <f t="shared" ca="1" si="305"/>
        <v>0.19508624270529035</v>
      </c>
      <c r="EY62">
        <f t="shared" ca="1" si="305"/>
        <v>0.19833792369992639</v>
      </c>
      <c r="EZ62">
        <f t="shared" ca="1" si="305"/>
        <v>0.20057382029298587</v>
      </c>
      <c r="FA62">
        <f t="shared" ca="1" si="305"/>
        <v>0.20396820049855149</v>
      </c>
      <c r="FB62">
        <f t="shared" ca="1" si="305"/>
        <v>0.20756156399700343</v>
      </c>
      <c r="FC62">
        <f t="shared" ca="1" si="305"/>
        <v>0.20993610912200444</v>
      </c>
      <c r="FD62">
        <f t="shared" ca="1" si="305"/>
        <v>0.213913140498173</v>
      </c>
      <c r="FE62">
        <f t="shared" ca="1" si="305"/>
        <v>0.21475100979553813</v>
      </c>
      <c r="FF62">
        <f t="shared" ca="1" si="305"/>
        <v>0.21403906223183333</v>
      </c>
      <c r="FG62">
        <f t="shared" ca="1" si="305"/>
        <v>0.21332870152781466</v>
      </c>
      <c r="FH62">
        <f t="shared" ca="1" si="305"/>
        <v>0.2125586018833201</v>
      </c>
      <c r="FI62">
        <f t="shared" ca="1" si="305"/>
        <v>0.20971994394894306</v>
      </c>
      <c r="FJ62">
        <f t="shared" ca="1" si="305"/>
        <v>0.20775170385155808</v>
      </c>
      <c r="FK62">
        <f t="shared" ca="1" si="305"/>
        <v>0.20710835783284334</v>
      </c>
      <c r="FL62">
        <f t="shared" ca="1" si="305"/>
        <v>0.20494279116998362</v>
      </c>
      <c r="FM62">
        <f t="shared" ca="1" si="305"/>
        <v>0.20128824476650564</v>
      </c>
      <c r="FN62">
        <f t="shared" ca="1" si="305"/>
        <v>0.19837443697617405</v>
      </c>
      <c r="FO62">
        <f t="shared" ca="1" si="305"/>
        <v>0.1968648858450347</v>
      </c>
      <c r="FP62">
        <f t="shared" ca="1" si="305"/>
        <v>0.19420787872397174</v>
      </c>
      <c r="FQ62">
        <f t="shared" ca="1" si="305"/>
        <v>0.19346927205615022</v>
      </c>
      <c r="FR62">
        <f t="shared" ca="1" si="305"/>
        <v>0.19222202450712694</v>
      </c>
      <c r="FS62">
        <f t="shared" ca="1" si="305"/>
        <v>0.18967673015526176</v>
      </c>
      <c r="FT62">
        <f t="shared" ca="1" si="305"/>
        <v>0.18934310276034674</v>
      </c>
      <c r="FU62">
        <f t="shared" ca="1" si="305"/>
        <v>0.18711826762909495</v>
      </c>
      <c r="FV62">
        <f t="shared" ca="1" si="305"/>
        <v>0.18461873305137089</v>
      </c>
      <c r="FW62">
        <f t="shared" ca="1" si="305"/>
        <v>0.18482363123590612</v>
      </c>
      <c r="FX62">
        <f t="shared" ca="1" si="305"/>
        <v>0.18244933410538505</v>
      </c>
      <c r="FY62">
        <f t="shared" ca="1" si="305"/>
        <v>0.1820500967349804</v>
      </c>
      <c r="FZ62">
        <f t="shared" ca="1" si="305"/>
        <v>0.18098422447902177</v>
      </c>
      <c r="GA62">
        <f t="shared" ca="1" si="305"/>
        <v>0.17929440608200817</v>
      </c>
      <c r="GB62">
        <f t="shared" ca="1" si="305"/>
        <v>0.17988365567859188</v>
      </c>
      <c r="GC62">
        <f t="shared" ca="1" si="305"/>
        <v>0.17952915626257446</v>
      </c>
      <c r="GD62">
        <f t="shared" ca="1" si="305"/>
        <v>0.17855653357332574</v>
      </c>
      <c r="GE62">
        <f ca="1">GE26/GE24</f>
        <v>0.17804444153406238</v>
      </c>
      <c r="GF62">
        <f t="shared" ca="1" si="305"/>
        <v>0.17683676772035817</v>
      </c>
      <c r="GG62">
        <f t="shared" ca="1" si="305"/>
        <v>0.17622309667843092</v>
      </c>
      <c r="GH62">
        <f t="shared" ca="1" si="305"/>
        <v>0.17573721932770886</v>
      </c>
      <c r="GI62">
        <f t="shared" si="305"/>
        <v>0.15199105873216598</v>
      </c>
      <c r="GJ62">
        <f t="shared" si="305"/>
        <v>0.15039999999999998</v>
      </c>
      <c r="GK62">
        <f t="shared" si="305"/>
        <v>0.14871337292185882</v>
      </c>
      <c r="GL62">
        <f t="shared" si="305"/>
        <v>0.14798696989193924</v>
      </c>
      <c r="GM62">
        <f t="shared" ref="GM62:GU62" si="306">GM26/GM24</f>
        <v>0.14633804649114909</v>
      </c>
      <c r="GN62">
        <f t="shared" si="306"/>
        <v>0.14638782328919689</v>
      </c>
      <c r="GO62">
        <f t="shared" si="306"/>
        <v>0.14634479728575264</v>
      </c>
      <c r="GP62">
        <f t="shared" si="306"/>
        <v>0.14567196368310331</v>
      </c>
      <c r="GQ62">
        <f t="shared" si="306"/>
        <v>0.14442605328995559</v>
      </c>
      <c r="GR62">
        <f t="shared" si="306"/>
        <v>0.143238819168752</v>
      </c>
      <c r="GS62">
        <f t="shared" si="306"/>
        <v>0.14210183375221072</v>
      </c>
      <c r="GT62">
        <f t="shared" si="306"/>
        <v>0.14096686953757412</v>
      </c>
      <c r="GU62">
        <f t="shared" si="306"/>
        <v>0.13979720241460433</v>
      </c>
      <c r="GV62">
        <f>GV26/GV24</f>
        <v>0.13865356478387311</v>
      </c>
      <c r="GW62" s="81">
        <f>GW26/GW24</f>
        <v>0.13746499288673353</v>
      </c>
      <c r="GX62" s="81">
        <f>GX26/GX24</f>
        <v>0.13621916350821198</v>
      </c>
      <c r="GY62" s="81">
        <f>GY26/GY24</f>
        <v>0.1348990990041625</v>
      </c>
      <c r="GZ62" s="81">
        <f t="shared" ref="GZ62:ID62" si="307">GZ26/GZ24</f>
        <v>0.133683834858073</v>
      </c>
      <c r="HA62" s="81">
        <f t="shared" si="307"/>
        <v>0.13245838834096968</v>
      </c>
      <c r="HB62" s="81">
        <f t="shared" si="307"/>
        <v>0.13126272215665144</v>
      </c>
      <c r="HC62" s="81">
        <f t="shared" si="307"/>
        <v>0.1299902154714152</v>
      </c>
      <c r="HD62" s="81">
        <f t="shared" si="307"/>
        <v>0.12880371368371571</v>
      </c>
      <c r="HE62" s="81">
        <f t="shared" si="307"/>
        <v>0.12763984196298606</v>
      </c>
      <c r="HF62" s="81">
        <f t="shared" si="307"/>
        <v>0.12651061603055636</v>
      </c>
      <c r="HG62" s="81">
        <f t="shared" si="307"/>
        <v>0.12537184315869798</v>
      </c>
      <c r="HH62" s="81">
        <f t="shared" si="307"/>
        <v>0.12430716985708799</v>
      </c>
      <c r="HI62" s="81">
        <f t="shared" si="307"/>
        <v>0.12322662021743049</v>
      </c>
      <c r="HJ62" s="81">
        <f t="shared" si="307"/>
        <v>0.1221774017618804</v>
      </c>
      <c r="HK62" s="81">
        <f t="shared" si="307"/>
        <v>0.12110560855205023</v>
      </c>
      <c r="HL62" s="81">
        <f t="shared" si="307"/>
        <v>0.12011811069570934</v>
      </c>
      <c r="HM62" s="81">
        <f t="shared" si="307"/>
        <v>0.11911073437620405</v>
      </c>
      <c r="HN62" s="81">
        <f t="shared" si="307"/>
        <v>0.11811303043831635</v>
      </c>
      <c r="HO62" s="81">
        <f t="shared" si="307"/>
        <v>0.11708243933395787</v>
      </c>
      <c r="HP62" s="81">
        <f t="shared" si="307"/>
        <v>0.11611940075130581</v>
      </c>
      <c r="HQ62" s="81">
        <f t="shared" si="307"/>
        <v>0.11520667284522705</v>
      </c>
      <c r="HR62" s="81">
        <f t="shared" si="307"/>
        <v>0.11424373220681422</v>
      </c>
      <c r="HS62" s="81">
        <f t="shared" si="307"/>
        <v>0.11329384282876208</v>
      </c>
      <c r="HT62" s="81">
        <f t="shared" si="307"/>
        <v>0.11241432274859472</v>
      </c>
      <c r="HU62" s="81">
        <f t="shared" si="307"/>
        <v>0.11153306158611302</v>
      </c>
      <c r="HV62" s="81">
        <f t="shared" si="307"/>
        <v>0.1106565354492336</v>
      </c>
      <c r="HW62" s="81">
        <f t="shared" si="307"/>
        <v>0.10972785278051275</v>
      </c>
      <c r="HX62" s="81">
        <f t="shared" si="307"/>
        <v>0.10884856560861433</v>
      </c>
      <c r="HY62" s="81">
        <f t="shared" si="307"/>
        <v>0.10798280193701605</v>
      </c>
      <c r="HZ62" s="81">
        <f t="shared" si="307"/>
        <v>0.10713045609591698</v>
      </c>
      <c r="IA62" s="81">
        <f t="shared" si="307"/>
        <v>0.10626061864566759</v>
      </c>
      <c r="IB62" s="81">
        <f t="shared" si="307"/>
        <v>0.10544507338576366</v>
      </c>
      <c r="IC62" s="81">
        <f t="shared" si="307"/>
        <v>0.10463127458472694</v>
      </c>
      <c r="ID62" s="81">
        <f t="shared" si="307"/>
        <v>0.10382268308829795</v>
      </c>
    </row>
    <row r="63" spans="1:238" s="41" customFormat="1">
      <c r="A63" s="30" t="s">
        <v>208</v>
      </c>
      <c r="B63" s="31" t="s">
        <v>335</v>
      </c>
      <c r="C63" s="42" t="str">
        <f>IFERROR(B62*C53*100, "n/a")</f>
        <v>n/a</v>
      </c>
      <c r="D63" s="42">
        <f ca="1">IFERROR(C62*D53*100, "n/a")</f>
        <v>2.1974554986974866</v>
      </c>
      <c r="E63" s="42">
        <f t="shared" ref="E63:BO63" ca="1" si="308">IFERROR(D62*E53*100, "n/a")</f>
        <v>1.5056751748244817</v>
      </c>
      <c r="F63" s="42">
        <f t="shared" ca="1" si="308"/>
        <v>1.9824726087457243</v>
      </c>
      <c r="G63" s="42">
        <f t="shared" ca="1" si="308"/>
        <v>2.2372492040468139</v>
      </c>
      <c r="H63" s="42">
        <f t="shared" ca="1" si="308"/>
        <v>2.0029581588417873</v>
      </c>
      <c r="I63" s="42">
        <f t="shared" ca="1" si="308"/>
        <v>1.6645192602900847</v>
      </c>
      <c r="J63" s="42">
        <f t="shared" ca="1" si="308"/>
        <v>1.475295604791709</v>
      </c>
      <c r="K63" s="42">
        <f t="shared" ca="1" si="308"/>
        <v>2.2860464779268614</v>
      </c>
      <c r="L63" s="42">
        <f t="shared" ca="1" si="308"/>
        <v>1.2638130129270773</v>
      </c>
      <c r="M63" s="42">
        <f t="shared" ca="1" si="308"/>
        <v>1.5218649480134283</v>
      </c>
      <c r="N63" s="42">
        <f t="shared" ca="1" si="308"/>
        <v>1.7187078415464641</v>
      </c>
      <c r="O63" s="42">
        <f t="shared" ca="1" si="308"/>
        <v>1.8653469042424371</v>
      </c>
      <c r="P63" s="42">
        <f t="shared" ca="1" si="308"/>
        <v>2.2073459776470408</v>
      </c>
      <c r="Q63" s="42">
        <f t="shared" ca="1" si="308"/>
        <v>2.4158308425435995</v>
      </c>
      <c r="R63" s="42">
        <f t="shared" ca="1" si="308"/>
        <v>2.2837490433833985</v>
      </c>
      <c r="S63" s="42">
        <f t="shared" ca="1" si="308"/>
        <v>2.6158442220022287</v>
      </c>
      <c r="T63" s="42">
        <f t="shared" ca="1" si="308"/>
        <v>2.9029683191344122</v>
      </c>
      <c r="U63" s="42">
        <f t="shared" ca="1" si="308"/>
        <v>3.7274996606310054</v>
      </c>
      <c r="V63" s="42">
        <f t="shared" ca="1" si="308"/>
        <v>3.7627632695647053</v>
      </c>
      <c r="W63" s="42">
        <f t="shared" ca="1" si="308"/>
        <v>2.9969182040149573</v>
      </c>
      <c r="X63" s="42">
        <f t="shared" ca="1" si="308"/>
        <v>2.2185409466511437</v>
      </c>
      <c r="Y63" s="42">
        <f t="shared" ca="1" si="308"/>
        <v>2.4763534603053063</v>
      </c>
      <c r="Z63" s="42">
        <f t="shared" ca="1" si="308"/>
        <v>2.3447051800308523</v>
      </c>
      <c r="AA63" s="42">
        <f t="shared" ca="1" si="308"/>
        <v>1.7395758947308975</v>
      </c>
      <c r="AB63" s="42">
        <f t="shared" ca="1" si="308"/>
        <v>1.6207579419719798</v>
      </c>
      <c r="AC63" s="42">
        <f t="shared" ca="1" si="308"/>
        <v>1.8462484589323112</v>
      </c>
      <c r="AD63" s="42">
        <f t="shared" ca="1" si="308"/>
        <v>2.195729572790436</v>
      </c>
      <c r="AE63" s="42">
        <f t="shared" ca="1" si="308"/>
        <v>2.1347445976071526</v>
      </c>
      <c r="AF63" s="42">
        <f t="shared" ca="1" si="308"/>
        <v>2.1082741683573993</v>
      </c>
      <c r="AG63" s="42">
        <f t="shared" ca="1" si="308"/>
        <v>1.9301847954316953</v>
      </c>
      <c r="AH63" s="42">
        <f t="shared" ca="1" si="308"/>
        <v>2.1790887549042885</v>
      </c>
      <c r="AI63" s="42">
        <f t="shared" ca="1" si="308"/>
        <v>2.1758456608487555</v>
      </c>
      <c r="AJ63" s="42">
        <f t="shared" ca="1" si="308"/>
        <v>2.40944725654166</v>
      </c>
      <c r="AK63" s="42">
        <f t="shared" ca="1" si="308"/>
        <v>2.2253416532597785</v>
      </c>
      <c r="AL63" s="42">
        <f t="shared" ca="1" si="308"/>
        <v>2.4735705208834764</v>
      </c>
      <c r="AM63" s="42">
        <f t="shared" ca="1" si="308"/>
        <v>2.2558931686209238</v>
      </c>
      <c r="AN63" s="42">
        <f t="shared" ca="1" si="308"/>
        <v>2.6904544984663712</v>
      </c>
      <c r="AO63" s="42">
        <f t="shared" ca="1" si="308"/>
        <v>2.3630861114770099</v>
      </c>
      <c r="AP63" s="42">
        <f t="shared" ca="1" si="308"/>
        <v>2.2635617556912893</v>
      </c>
      <c r="AQ63" s="42">
        <f t="shared" ca="1" si="308"/>
        <v>2.387410132015491</v>
      </c>
      <c r="AR63" s="42">
        <f t="shared" ca="1" si="308"/>
        <v>2.3507317958275653</v>
      </c>
      <c r="AS63" s="42">
        <f t="shared" ca="1" si="308"/>
        <v>2.5034251864781085</v>
      </c>
      <c r="AT63" s="42">
        <f t="shared" ca="1" si="308"/>
        <v>2.9237493820731584</v>
      </c>
      <c r="AU63" s="42">
        <f t="shared" ca="1" si="308"/>
        <v>2.6810156360168329</v>
      </c>
      <c r="AV63" s="42">
        <f t="shared" ca="1" si="308"/>
        <v>2.0014204118012362</v>
      </c>
      <c r="AW63" s="42">
        <f t="shared" ca="1" si="308"/>
        <v>2.138266976468628</v>
      </c>
      <c r="AX63" s="42">
        <f t="shared" ca="1" si="308"/>
        <v>2.08106953293963</v>
      </c>
      <c r="AY63" s="42">
        <f t="shared" ca="1" si="308"/>
        <v>1.7930765186642852</v>
      </c>
      <c r="AZ63" s="42">
        <f t="shared" ca="1" si="308"/>
        <v>1.7383448184773453</v>
      </c>
      <c r="BA63" s="42">
        <f t="shared" ca="1" si="308"/>
        <v>1.9180627086704154</v>
      </c>
      <c r="BB63" s="42">
        <f t="shared" ca="1" si="308"/>
        <v>1.6456975578559543</v>
      </c>
      <c r="BC63" s="42">
        <f t="shared" ca="1" si="308"/>
        <v>1.4226360341315036</v>
      </c>
      <c r="BD63" s="42">
        <f t="shared" ca="1" si="308"/>
        <v>1.2580933282162983</v>
      </c>
      <c r="BE63" s="42">
        <f t="shared" ca="1" si="308"/>
        <v>1.5887489650942725</v>
      </c>
      <c r="BF63" s="42">
        <f t="shared" ca="1" si="308"/>
        <v>1.3097499930788288</v>
      </c>
      <c r="BG63" s="42">
        <f t="shared" ca="1" si="308"/>
        <v>1.5686685326968299</v>
      </c>
      <c r="BH63" s="42">
        <f t="shared" ca="1" si="308"/>
        <v>1.4526483653258648</v>
      </c>
      <c r="BI63" s="42">
        <f t="shared" ca="1" si="308"/>
        <v>1.4263249328623246</v>
      </c>
      <c r="BJ63" s="42">
        <f t="shared" ca="1" si="308"/>
        <v>1.2641427667890728</v>
      </c>
      <c r="BK63" s="42">
        <f t="shared" ca="1" si="308"/>
        <v>1.7988131991244594</v>
      </c>
      <c r="BL63" s="42">
        <f t="shared" ca="1" si="308"/>
        <v>1.2500081961897089</v>
      </c>
      <c r="BM63" s="42">
        <f t="shared" ca="1" si="308"/>
        <v>1.3336117011777036</v>
      </c>
      <c r="BN63" s="42">
        <f t="shared" ca="1" si="308"/>
        <v>1.2477426030037917</v>
      </c>
      <c r="BO63" s="42">
        <f t="shared" ca="1" si="308"/>
        <v>1.1830323768289144</v>
      </c>
      <c r="BP63" s="42">
        <f t="shared" ref="BP63:DZ63" ca="1" si="309">IFERROR(BO62*BP53*100, "n/a")</f>
        <v>1.0722537599383835</v>
      </c>
      <c r="BQ63" s="42">
        <f t="shared" ca="1" si="309"/>
        <v>1.1607713471231174</v>
      </c>
      <c r="BR63" s="42">
        <f t="shared" ca="1" si="309"/>
        <v>1.2902384921579684</v>
      </c>
      <c r="BS63" s="42">
        <f t="shared" ca="1" si="309"/>
        <v>1.2517630368956267</v>
      </c>
      <c r="BT63" s="42">
        <f t="shared" ca="1" si="309"/>
        <v>1.2960765921894724</v>
      </c>
      <c r="BU63" s="42">
        <f t="shared" ca="1" si="309"/>
        <v>1.3566768079724747</v>
      </c>
      <c r="BV63" s="42">
        <f t="shared" ca="1" si="309"/>
        <v>1.3762511183007826</v>
      </c>
      <c r="BW63" s="42">
        <f t="shared" ca="1" si="309"/>
        <v>1.3482729940059399</v>
      </c>
      <c r="BX63" s="42">
        <f t="shared" ca="1" si="309"/>
        <v>1.5101504103268593</v>
      </c>
      <c r="BY63" s="42">
        <f t="shared" ca="1" si="309"/>
        <v>1.6755096977630464</v>
      </c>
      <c r="BZ63" s="42">
        <f t="shared" ca="1" si="309"/>
        <v>1.348751033299088</v>
      </c>
      <c r="CA63" s="42">
        <f t="shared" ca="1" si="309"/>
        <v>1.4972151882824853</v>
      </c>
      <c r="CB63" s="42">
        <f t="shared" ca="1" si="309"/>
        <v>1.5013663252972338</v>
      </c>
      <c r="CC63" s="42">
        <f t="shared" ca="1" si="309"/>
        <v>1.2374388062701758</v>
      </c>
      <c r="CD63" s="42">
        <f t="shared" ca="1" si="309"/>
        <v>1.1728121416652173</v>
      </c>
      <c r="CE63" s="42">
        <f t="shared" ca="1" si="309"/>
        <v>1.5683855989080735</v>
      </c>
      <c r="CF63" s="42">
        <f t="shared" ca="1" si="309"/>
        <v>1.4960298919103248</v>
      </c>
      <c r="CG63" s="42">
        <f t="shared" ca="1" si="309"/>
        <v>1.3803031773466652</v>
      </c>
      <c r="CH63" s="42">
        <f t="shared" ca="1" si="309"/>
        <v>1.265560922609728</v>
      </c>
      <c r="CI63" s="42">
        <f t="shared" ca="1" si="309"/>
        <v>1.4734677335238517</v>
      </c>
      <c r="CJ63" s="42">
        <f t="shared" ca="1" si="309"/>
        <v>1.1843526405077771</v>
      </c>
      <c r="CK63" s="42">
        <f t="shared" ca="1" si="309"/>
        <v>1.2164386856259977</v>
      </c>
      <c r="CL63" s="42">
        <f t="shared" ca="1" si="309"/>
        <v>1.0427041913978341</v>
      </c>
      <c r="CM63" s="42">
        <f t="shared" ca="1" si="309"/>
        <v>0.97675149437406705</v>
      </c>
      <c r="CN63" s="42">
        <f t="shared" ca="1" si="309"/>
        <v>1.1333272292183556</v>
      </c>
      <c r="CO63" s="42">
        <f t="shared" ca="1" si="309"/>
        <v>0.98422934291695052</v>
      </c>
      <c r="CP63" s="42">
        <f t="shared" ca="1" si="309"/>
        <v>1.1878106472181587</v>
      </c>
      <c r="CQ63" s="42">
        <f t="shared" ca="1" si="309"/>
        <v>1.1168260170690776</v>
      </c>
      <c r="CR63" s="42">
        <f t="shared" ca="1" si="309"/>
        <v>1.1050723734970549</v>
      </c>
      <c r="CS63" s="42">
        <f t="shared" ca="1" si="309"/>
        <v>1.0286975519216015</v>
      </c>
      <c r="CT63" s="42">
        <f t="shared" ca="1" si="309"/>
        <v>1.0766873994540886</v>
      </c>
      <c r="CU63" s="42">
        <f t="shared" ca="1" si="309"/>
        <v>1.034249377379006</v>
      </c>
      <c r="CV63" s="42">
        <f t="shared" ca="1" si="309"/>
        <v>1.0056579005212083</v>
      </c>
      <c r="CW63" s="42">
        <f t="shared" ca="1" si="309"/>
        <v>1.0126578660059833</v>
      </c>
      <c r="CX63" s="42">
        <f t="shared" ca="1" si="309"/>
        <v>1.0822697521739615</v>
      </c>
      <c r="CY63" s="42">
        <f t="shared" ca="1" si="309"/>
        <v>1.1003995005299501</v>
      </c>
      <c r="CZ63" s="42">
        <f t="shared" ca="1" si="309"/>
        <v>0.97378956579609788</v>
      </c>
      <c r="DA63" s="42">
        <f t="shared" ca="1" si="309"/>
        <v>0.96005789877975578</v>
      </c>
      <c r="DB63" s="42">
        <f t="shared" ca="1" si="309"/>
        <v>0.98512260939631358</v>
      </c>
      <c r="DC63" s="42">
        <f t="shared" ca="1" si="309"/>
        <v>0.99006169600835392</v>
      </c>
      <c r="DD63" s="42">
        <f t="shared" ca="1" si="309"/>
        <v>0.88408194337656343</v>
      </c>
      <c r="DE63" s="42">
        <f t="shared" ca="1" si="309"/>
        <v>0.93594658343617021</v>
      </c>
      <c r="DF63" s="42">
        <f t="shared" ca="1" si="309"/>
        <v>0.91045608087173358</v>
      </c>
      <c r="DG63" s="42">
        <f t="shared" ca="1" si="309"/>
        <v>0.96987470540543086</v>
      </c>
      <c r="DH63" s="42">
        <f t="shared" ca="1" si="309"/>
        <v>0.94691779464947878</v>
      </c>
      <c r="DI63" s="42">
        <f t="shared" ca="1" si="309"/>
        <v>0.82241966810731959</v>
      </c>
      <c r="DJ63" s="42">
        <f t="shared" ca="1" si="309"/>
        <v>0.86274137040034449</v>
      </c>
      <c r="DK63" s="42">
        <f t="shared" ca="1" si="309"/>
        <v>0.72611223918858836</v>
      </c>
      <c r="DL63" s="42">
        <f t="shared" ca="1" si="309"/>
        <v>0.7892941810228038</v>
      </c>
      <c r="DM63" s="42">
        <f t="shared" ca="1" si="309"/>
        <v>0.90136757278058044</v>
      </c>
      <c r="DN63" s="42">
        <f t="shared" ca="1" si="309"/>
        <v>0.82514578322477361</v>
      </c>
      <c r="DO63" s="42">
        <f t="shared" ca="1" si="309"/>
        <v>0.90047966728015649</v>
      </c>
      <c r="DP63" s="42">
        <f t="shared" ca="1" si="309"/>
        <v>0.92005158789107977</v>
      </c>
      <c r="DQ63" s="42">
        <f t="shared" ca="1" si="309"/>
        <v>0.87428692786555295</v>
      </c>
      <c r="DR63" s="42">
        <f t="shared" ca="1" si="309"/>
        <v>0.98508500348028039</v>
      </c>
      <c r="DS63" s="42">
        <f t="shared" ca="1" si="309"/>
        <v>1.1789039086238138</v>
      </c>
      <c r="DT63" s="42">
        <f t="shared" ca="1" si="309"/>
        <v>1.0500614181311543</v>
      </c>
      <c r="DU63" s="42">
        <f t="shared" ca="1" si="309"/>
        <v>1.1157556138995273</v>
      </c>
      <c r="DV63" s="42">
        <f t="shared" ca="1" si="309"/>
        <v>1.033672525585243</v>
      </c>
      <c r="DW63" s="42">
        <f t="shared" ca="1" si="309"/>
        <v>1.1281644322745228</v>
      </c>
      <c r="DX63" s="42">
        <f t="shared" ca="1" si="309"/>
        <v>1.1912031877826246</v>
      </c>
      <c r="DY63" s="42">
        <f t="shared" ca="1" si="309"/>
        <v>0.90193977023805427</v>
      </c>
      <c r="DZ63" s="42">
        <f t="shared" ca="1" si="309"/>
        <v>0.88003670820237312</v>
      </c>
      <c r="EA63" s="42">
        <f ca="1">IFERROR(DZ62*EA53*100, "n/a")</f>
        <v>0.84232928912675997</v>
      </c>
      <c r="EB63" s="42">
        <f t="shared" ref="EB63:FX63" ca="1" si="310">IFERROR(EA62*EB53*100, "n/a")</f>
        <v>0.92990589654367106</v>
      </c>
      <c r="EC63" s="42">
        <f t="shared" ca="1" si="310"/>
        <v>0.93970076270326353</v>
      </c>
      <c r="ED63" s="42">
        <f t="shared" ca="1" si="310"/>
        <v>0.98551276440868563</v>
      </c>
      <c r="EE63" s="42">
        <f t="shared" ca="1" si="310"/>
        <v>1.06075666779085</v>
      </c>
      <c r="EF63" s="42">
        <f t="shared" ca="1" si="310"/>
        <v>0.79013019101195292</v>
      </c>
      <c r="EG63" s="42">
        <f t="shared" ca="1" si="310"/>
        <v>0.94362577168144757</v>
      </c>
      <c r="EH63" s="42">
        <f t="shared" ca="1" si="310"/>
        <v>0.87404170294842942</v>
      </c>
      <c r="EI63" s="42">
        <f t="shared" ca="1" si="310"/>
        <v>1.1375392763250805</v>
      </c>
      <c r="EJ63" s="42">
        <f t="shared" ca="1" si="310"/>
        <v>1.1005204270114792</v>
      </c>
      <c r="EK63" s="42">
        <f t="shared" ca="1" si="310"/>
        <v>0.93862132055487868</v>
      </c>
      <c r="EL63" s="42">
        <f t="shared" ca="1" si="310"/>
        <v>0.96607246880046171</v>
      </c>
      <c r="EM63" s="42">
        <f t="shared" ca="1" si="310"/>
        <v>1.1470593877839357</v>
      </c>
      <c r="EN63" s="42">
        <f t="shared" ca="1" si="310"/>
        <v>0.98317054979276419</v>
      </c>
      <c r="EO63" s="42">
        <f t="shared" ca="1" si="310"/>
        <v>1.1458731414950081</v>
      </c>
      <c r="EP63" s="42">
        <f t="shared" ca="1" si="310"/>
        <v>1.010606045281879</v>
      </c>
      <c r="EQ63" s="42">
        <f t="shared" ca="1" si="310"/>
        <v>1.0288506530272017</v>
      </c>
      <c r="ER63" s="42">
        <f t="shared" ca="1" si="310"/>
        <v>1.0755855917081045</v>
      </c>
      <c r="ES63" s="42">
        <f t="shared" ca="1" si="310"/>
        <v>0.97544435097013282</v>
      </c>
      <c r="ET63" s="42">
        <f t="shared" ca="1" si="310"/>
        <v>0.70213338071201925</v>
      </c>
      <c r="EU63" s="42">
        <f t="shared" ca="1" si="310"/>
        <v>1.2998231992990388</v>
      </c>
      <c r="EV63" s="42">
        <f t="shared" ca="1" si="310"/>
        <v>0.86441976752404925</v>
      </c>
      <c r="EW63" s="42">
        <f t="shared" ca="1" si="310"/>
        <v>0.66451472333524719</v>
      </c>
      <c r="EX63" s="42">
        <f t="shared" ca="1" si="310"/>
        <v>0.72300493616228811</v>
      </c>
      <c r="EY63" s="42">
        <f t="shared" ca="1" si="310"/>
        <v>0.83963491996767226</v>
      </c>
      <c r="EZ63" s="42">
        <f t="shared" ca="1" si="310"/>
        <v>0.73897589115980733</v>
      </c>
      <c r="FA63" s="42">
        <f t="shared" ca="1" si="310"/>
        <v>0.9322895296496394</v>
      </c>
      <c r="FB63" s="42">
        <f t="shared" ca="1" si="310"/>
        <v>0.50592076088827043</v>
      </c>
      <c r="FC63" s="42">
        <f t="shared" ca="1" si="310"/>
        <v>0.53339254562398786</v>
      </c>
      <c r="FD63" s="42">
        <f t="shared" ca="1" si="310"/>
        <v>0.15267667053476924</v>
      </c>
      <c r="FE63" s="42">
        <f t="shared" ca="1" si="310"/>
        <v>0.26003195919063082</v>
      </c>
      <c r="FF63" s="42">
        <f t="shared" ca="1" si="310"/>
        <v>0.50977585220095989</v>
      </c>
      <c r="FG63" s="42">
        <f t="shared" ca="1" si="310"/>
        <v>0.5112958856049783</v>
      </c>
      <c r="FH63" s="42">
        <f t="shared" ca="1" si="310"/>
        <v>0.61524640585142598</v>
      </c>
      <c r="FI63" s="42">
        <f t="shared" ca="1" si="310"/>
        <v>0.60863736914442268</v>
      </c>
      <c r="FJ63" s="42">
        <f t="shared" ca="1" si="310"/>
        <v>0.65230665362370677</v>
      </c>
      <c r="FK63" s="42">
        <f t="shared" ca="1" si="310"/>
        <v>0.61336517403583468</v>
      </c>
      <c r="FL63" s="42">
        <f t="shared" ca="1" si="310"/>
        <v>0.88147274481369198</v>
      </c>
      <c r="FM63" s="42">
        <f t="shared" ca="1" si="310"/>
        <v>0.74662441146608094</v>
      </c>
      <c r="FN63" s="42">
        <f t="shared" ca="1" si="310"/>
        <v>0.3769498781058051</v>
      </c>
      <c r="FO63" s="42">
        <f t="shared" ca="1" si="310"/>
        <v>0.69889033909196174</v>
      </c>
      <c r="FP63" s="42">
        <f t="shared" ca="1" si="310"/>
        <v>0.63572839492222077</v>
      </c>
      <c r="FQ63" s="42">
        <f t="shared" ca="1" si="310"/>
        <v>0.75091471888232741</v>
      </c>
      <c r="FR63" s="42">
        <f t="shared" ca="1" si="310"/>
        <v>0.58134783303270576</v>
      </c>
      <c r="FS63" s="42">
        <f t="shared" ca="1" si="310"/>
        <v>0.58861250800947484</v>
      </c>
      <c r="FT63" s="42">
        <f t="shared" ca="1" si="310"/>
        <v>0.50784065106080667</v>
      </c>
      <c r="FU63" s="42">
        <f t="shared" ca="1" si="310"/>
        <v>0.68315297629543725</v>
      </c>
      <c r="FV63" s="42">
        <f t="shared" ca="1" si="310"/>
        <v>0.63763009966315465</v>
      </c>
      <c r="FW63" s="42">
        <f t="shared" ca="1" si="310"/>
        <v>0.56970748733755083</v>
      </c>
      <c r="FX63" s="42">
        <f t="shared" ca="1" si="310"/>
        <v>0.71584553161277942</v>
      </c>
      <c r="FY63" s="42">
        <f t="shared" ref="FY63" ca="1" si="311">IFERROR(FX62*FY53*100, "n/a")</f>
        <v>0.58948898553946327</v>
      </c>
      <c r="FZ63" s="42">
        <f t="shared" ref="FZ63" ca="1" si="312">IFERROR(FY62*FZ53*100, "n/a")</f>
        <v>0.31778836361692309</v>
      </c>
      <c r="GA63" s="42">
        <f t="shared" ref="GA63" ca="1" si="313">IFERROR(FZ62*GA53*100, "n/a")</f>
        <v>3.1393613525148696E-2</v>
      </c>
      <c r="GB63" s="42">
        <f t="shared" ref="GB63" ca="1" si="314">IFERROR(GA62*GB53*100, "n/a")</f>
        <v>0.70723926892207511</v>
      </c>
      <c r="GC63" s="42">
        <f t="shared" ref="GC63" ca="1" si="315">IFERROR(GB62*GC53*100, "n/a")</f>
        <v>0.52366526043585537</v>
      </c>
      <c r="GD63" s="42">
        <f t="shared" ref="GD63" ca="1" si="316">IFERROR(GC62*GD53*100, "n/a")</f>
        <v>0.44125925075951783</v>
      </c>
      <c r="GE63" s="42">
        <f t="shared" ref="GE63" ca="1" si="317">IFERROR(GD62*GE53*100, "n/a")</f>
        <v>0.77283909175843057</v>
      </c>
      <c r="GF63" s="42">
        <f t="shared" ref="GF63" ca="1" si="318">IFERROR(GE62*GF53*100, "n/a")</f>
        <v>0.73357799690231473</v>
      </c>
      <c r="GG63" s="42">
        <f t="shared" ref="GG63" ca="1" si="319">IFERROR(GF62*GG53*100, "n/a")</f>
        <v>0.5370238075567596</v>
      </c>
      <c r="GH63" s="42">
        <f t="shared" ref="GH63" ca="1" si="320">IFERROR(GG62*GH53*100, "n/a")</f>
        <v>0.64168174853716786</v>
      </c>
      <c r="GI63" s="42">
        <f t="shared" ref="GI63" ca="1" si="321">IFERROR(GH62*GI53*100, "n/a")</f>
        <v>0.64320330890342159</v>
      </c>
      <c r="GJ63" s="42">
        <f t="shared" ref="GJ63" si="322">IFERROR(GI62*GJ53*100, "n/a")</f>
        <v>0.4089991549341726</v>
      </c>
      <c r="GK63" s="42">
        <f t="shared" ref="GK63" si="323">IFERROR(GJ62*GK53*100, "n/a")</f>
        <v>0.57779640954172395</v>
      </c>
      <c r="GL63" s="42">
        <f>IFERROR(GK62*GL53*100, "n/a")</f>
        <v>0.62024822393882828</v>
      </c>
      <c r="GM63" s="42">
        <f t="shared" ref="GM63" si="324">IFERROR(GL62*GM53*100, "n/a")</f>
        <v>0.65495148966003058</v>
      </c>
      <c r="GN63" s="42">
        <f>IFERROR(GM62*GN53*100, "n/a")</f>
        <v>0.41032360575698545</v>
      </c>
      <c r="GO63" s="42">
        <f t="shared" ref="GO63" si="325">IFERROR(GN62*GO53*100, "n/a")</f>
        <v>0.57282964797448599</v>
      </c>
      <c r="GP63" s="42">
        <f t="shared" ref="GP63" si="326">IFERROR(GO62*GP53*100, "n/a")</f>
        <v>0.63706621897978166</v>
      </c>
      <c r="GQ63" s="42">
        <f t="shared" ref="GQ63" si="327">IFERROR(GP62*GQ53*100, "n/a")</f>
        <v>0.63257369612018588</v>
      </c>
      <c r="GR63" s="42">
        <f t="shared" ref="GR63" si="328">IFERROR(GQ62*GR53*100, "n/a")</f>
        <v>0.60523753544550207</v>
      </c>
      <c r="GS63" s="42">
        <f t="shared" ref="GS63" si="329">IFERROR(GR62*GS53*100, "n/a")</f>
        <v>0.60247662404107227</v>
      </c>
      <c r="GT63" s="42">
        <f t="shared" ref="GT63" si="330">IFERROR(GS62*GT53*100, "n/a")</f>
        <v>0.60141831933362178</v>
      </c>
      <c r="GU63" s="42">
        <f t="shared" ref="GU63" si="331">IFERROR(GT62*GU53*100, "n/a")</f>
        <v>0.62266090984082167</v>
      </c>
      <c r="GV63" s="42">
        <f t="shared" ref="GV63:GY63" si="332">IFERROR(GU62*GV53*100, "n/a")</f>
        <v>0.59477702973514979</v>
      </c>
      <c r="GW63" s="42">
        <f t="shared" si="332"/>
        <v>0.58997174673576669</v>
      </c>
      <c r="GX63" s="42">
        <f t="shared" si="332"/>
        <v>0.58593379233009513</v>
      </c>
      <c r="GY63" s="42">
        <f t="shared" si="332"/>
        <v>0.60996368005338786</v>
      </c>
      <c r="GZ63" s="42">
        <f t="shared" ref="GZ63" si="333">IFERROR(GY62*GZ53*100, "n/a")</f>
        <v>0.56707248795628273</v>
      </c>
      <c r="HA63" s="42">
        <f t="shared" ref="HA63" si="334">IFERROR(GZ62*HA53*100, "n/a")</f>
        <v>0.55805081967142778</v>
      </c>
      <c r="HB63" s="42">
        <f t="shared" ref="HB63" si="335">IFERROR(HA62*HB53*100, "n/a")</f>
        <v>0.55195800212360557</v>
      </c>
      <c r="HC63" s="42">
        <f t="shared" ref="HC63" si="336">IFERROR(HB62*HC53*100, "n/a")</f>
        <v>0.57501979108514878</v>
      </c>
      <c r="HD63" s="42">
        <f t="shared" ref="HD63" si="337">IFERROR(HC62*HD53*100, "n/a")</f>
        <v>0.5366533580264844</v>
      </c>
      <c r="HE63" s="42">
        <f t="shared" ref="HE63" si="338">IFERROR(HD62*HE53*100, "n/a")</f>
        <v>0.53256793620047016</v>
      </c>
      <c r="HF63" s="42">
        <f t="shared" ref="HF63" si="339">IFERROR(HE62*HF53*100, "n/a")</f>
        <v>0.52848276632993973</v>
      </c>
      <c r="HG63" s="42">
        <f t="shared" ref="HG63" si="340">IFERROR(HF62*HG53*100, "n/a")</f>
        <v>0.54916065938634151</v>
      </c>
      <c r="HH63" s="42">
        <f t="shared" ref="HH63" si="341">IFERROR(HG62*HH53*100, "n/a")</f>
        <v>0.51647163491140002</v>
      </c>
      <c r="HI63" s="42">
        <f t="shared" ref="HI63" si="342">IFERROR(HH62*HI53*100, "n/a")</f>
        <v>0.51368336243812507</v>
      </c>
      <c r="HJ63" s="42">
        <f t="shared" ref="HJ63" si="343">IFERROR(HI62*HJ53*100, "n/a")</f>
        <v>0.50482269747887598</v>
      </c>
      <c r="HK63" s="42">
        <f t="shared" ref="HK63" si="344">IFERROR(HJ62*HK53*100, "n/a")</f>
        <v>0.51953668129916175</v>
      </c>
      <c r="HL63" s="42">
        <f t="shared" ref="HL63" si="345">IFERROR(HK62*HL53*100, "n/a")</f>
        <v>0.48730831675434882</v>
      </c>
      <c r="HM63" s="42">
        <f t="shared" ref="HM63" si="346">IFERROR(HL62*HM53*100, "n/a")</f>
        <v>0.47928782770208955</v>
      </c>
      <c r="HN63" s="42">
        <f t="shared" ref="HN63" si="347">IFERROR(HM62*HN53*100, "n/a")</f>
        <v>0.47132684655415485</v>
      </c>
      <c r="HO63" s="42">
        <f t="shared" ref="HO63" si="348">IFERROR(HN62*HO53*100, "n/a")</f>
        <v>0.48644973252943635</v>
      </c>
      <c r="HP63" s="42">
        <f t="shared" ref="HP63" si="349">IFERROR(HO62*HP53*100, "n/a")</f>
        <v>0.45590274608501263</v>
      </c>
      <c r="HQ63" s="42">
        <f t="shared" ref="HQ63" si="350">IFERROR(HP62*HQ53*100, "n/a")</f>
        <v>0.44939532107930802</v>
      </c>
      <c r="HR63" s="42">
        <f t="shared" ref="HR63" si="351">IFERROR(HQ62*HR53*100, "n/a")</f>
        <v>0.44333902014044302</v>
      </c>
      <c r="HS63" s="42">
        <f t="shared" ref="HS63" si="352">IFERROR(HR62*HS53*100, "n/a")</f>
        <v>0.45915486483347506</v>
      </c>
      <c r="HT63" s="42">
        <f t="shared" ref="HT63" si="353">IFERROR(HS62*HT53*100, "n/a")</f>
        <v>0.43174624104002818</v>
      </c>
      <c r="HU63" s="42">
        <f t="shared" ref="HU63" si="354">IFERROR(HT62*HU53*100, "n/a")</f>
        <v>0.4268374708679355</v>
      </c>
      <c r="HV63" s="42">
        <f t="shared" ref="HV63" si="355">IFERROR(HU62*HV53*100, "n/a")</f>
        <v>0.4224409340887938</v>
      </c>
      <c r="HW63" s="42">
        <f t="shared" ref="HW63" si="356">IFERROR(HV62*HW53*100, "n/a")</f>
        <v>0.44017883523253221</v>
      </c>
      <c r="HX63" s="42">
        <f t="shared" ref="HX63" si="357">IFERROR(HW62*HX53*100, "n/a")</f>
        <v>0.41708593981562064</v>
      </c>
      <c r="HY63" s="42">
        <f t="shared" ref="HY63" si="358">IFERROR(HX62*HY53*100, "n/a")</f>
        <v>0.4137118760816898</v>
      </c>
      <c r="HZ63" s="42">
        <f t="shared" ref="HZ63" si="359">IFERROR(HY62*HZ53*100, "n/a")</f>
        <v>0.41111408062082971</v>
      </c>
      <c r="IA63" s="42">
        <f t="shared" ref="IA63" si="360">IFERROR(HZ62*IA53*100, "n/a")</f>
        <v>0.42851865306629672</v>
      </c>
      <c r="IB63" s="42">
        <f t="shared" ref="IB63" si="361">IFERROR(IA62*IB53*100, "n/a")</f>
        <v>0.40630757459425293</v>
      </c>
      <c r="IC63" s="42">
        <f t="shared" ref="IC63" si="362">IFERROR(IB62*IC53*100, "n/a")</f>
        <v>0.40384009027617196</v>
      </c>
      <c r="ID63" s="42">
        <f t="shared" ref="ID63" si="363">IFERROR(IC62*ID53*100, "n/a")</f>
        <v>0.40074894088397378</v>
      </c>
    </row>
    <row r="64" spans="1:238" s="26" customFormat="1">
      <c r="A64" s="40"/>
      <c r="B64" s="26" t="s">
        <v>209</v>
      </c>
      <c r="C64" s="26" t="str">
        <f>IFERROR(B62*C54*100, "n/a")</f>
        <v>n/a</v>
      </c>
      <c r="D64" s="26">
        <f t="shared" ref="D64:BO64" ca="1" si="364">IFERROR(C62*D54*100, "n/a")</f>
        <v>0.16640836737799719</v>
      </c>
      <c r="E64" s="26">
        <f t="shared" ca="1" si="364"/>
        <v>0.83644530092643332</v>
      </c>
      <c r="F64" s="26">
        <f t="shared" ca="1" si="364"/>
        <v>-0.94699014332533982</v>
      </c>
      <c r="G64" s="26">
        <f t="shared" ca="1" si="364"/>
        <v>2.6407822918617549</v>
      </c>
      <c r="H64" s="26">
        <f t="shared" ca="1" si="364"/>
        <v>0.53017894690361267</v>
      </c>
      <c r="I64" s="26">
        <f t="shared" ca="1" si="364"/>
        <v>0.72793424269330964</v>
      </c>
      <c r="J64" s="26">
        <f t="shared" ca="1" si="364"/>
        <v>0.26800948827861898</v>
      </c>
      <c r="K64" s="26">
        <f t="shared" ca="1" si="364"/>
        <v>1.6792091238115123</v>
      </c>
      <c r="L64" s="26">
        <f t="shared" ca="1" si="364"/>
        <v>2.1945254762893911</v>
      </c>
      <c r="M64" s="26">
        <f t="shared" ca="1" si="364"/>
        <v>0.84184469083506386</v>
      </c>
      <c r="N64" s="26">
        <f t="shared" ca="1" si="364"/>
        <v>1.496782161681935</v>
      </c>
      <c r="O64" s="26">
        <f t="shared" ca="1" si="364"/>
        <v>2.2378906773259852</v>
      </c>
      <c r="P64" s="26">
        <f t="shared" ca="1" si="364"/>
        <v>1.0008941884164191</v>
      </c>
      <c r="Q64" s="26">
        <f t="shared" ca="1" si="364"/>
        <v>-0.46083616670608946</v>
      </c>
      <c r="R64" s="26">
        <f t="shared" ca="1" si="364"/>
        <v>0.80138003145630143</v>
      </c>
      <c r="S64" s="26">
        <f t="shared" ca="1" si="364"/>
        <v>-0.69391406891845664</v>
      </c>
      <c r="T64" s="26">
        <f t="shared" ca="1" si="364"/>
        <v>0.23022421201371454</v>
      </c>
      <c r="U64" s="26">
        <f t="shared" ca="1" si="364"/>
        <v>-0.83366347430011545</v>
      </c>
      <c r="V64" s="26">
        <f t="shared" ca="1" si="364"/>
        <v>-0.35245203709378775</v>
      </c>
      <c r="W64" s="26">
        <f t="shared" ca="1" si="364"/>
        <v>-1.0646634428505564</v>
      </c>
      <c r="X64" s="26">
        <f t="shared" ca="1" si="364"/>
        <v>0.7128491452697816</v>
      </c>
      <c r="Y64" s="26">
        <f t="shared" ca="1" si="364"/>
        <v>1.528650473019848</v>
      </c>
      <c r="Z64" s="26">
        <f t="shared" ca="1" si="364"/>
        <v>1.235904071342248</v>
      </c>
      <c r="AA64" s="26">
        <f t="shared" ca="1" si="364"/>
        <v>2.0935688277289066</v>
      </c>
      <c r="AB64" s="26">
        <f t="shared" ca="1" si="364"/>
        <v>0.67309815016546848</v>
      </c>
      <c r="AC64" s="26">
        <f t="shared" ca="1" si="364"/>
        <v>0.44282072573502868</v>
      </c>
      <c r="AD64" s="26">
        <f t="shared" ca="1" si="364"/>
        <v>0.64795297696006549</v>
      </c>
      <c r="AE64" s="26">
        <f t="shared" ca="1" si="364"/>
        <v>1.0036935988602462</v>
      </c>
      <c r="AF64" s="26">
        <f t="shared" ca="1" si="364"/>
        <v>1.7087809366230202</v>
      </c>
      <c r="AG64" s="26">
        <f t="shared" ca="1" si="364"/>
        <v>1.521462203956168</v>
      </c>
      <c r="AH64" s="26">
        <f t="shared" ca="1" si="364"/>
        <v>8.2318936734874313E-3</v>
      </c>
      <c r="AI64" s="26">
        <f t="shared" ca="1" si="364"/>
        <v>0.28900252037339258</v>
      </c>
      <c r="AJ64" s="26">
        <f t="shared" ca="1" si="364"/>
        <v>3.3775280051626546</v>
      </c>
      <c r="AK64" s="26">
        <f t="shared" ca="1" si="364"/>
        <v>0.80162119475495408</v>
      </c>
      <c r="AL64" s="26">
        <f t="shared" ca="1" si="364"/>
        <v>1.1052354089959151</v>
      </c>
      <c r="AM64" s="26">
        <f t="shared" ca="1" si="364"/>
        <v>0.15864149127579641</v>
      </c>
      <c r="AN64" s="26">
        <f t="shared" ca="1" si="364"/>
        <v>9.6308895997759755E-2</v>
      </c>
      <c r="AO64" s="26">
        <f t="shared" ca="1" si="364"/>
        <v>0.57831390005610062</v>
      </c>
      <c r="AP64" s="26">
        <f t="shared" ca="1" si="364"/>
        <v>0.20760497325179905</v>
      </c>
      <c r="AQ64" s="26">
        <f t="shared" ca="1" si="364"/>
        <v>0.26034922937610222</v>
      </c>
      <c r="AR64" s="26">
        <f t="shared" ca="1" si="364"/>
        <v>-1.6001479393579241</v>
      </c>
      <c r="AS64" s="26">
        <f t="shared" ca="1" si="364"/>
        <v>-0.12728274496060352</v>
      </c>
      <c r="AT64" s="26">
        <f t="shared" ca="1" si="364"/>
        <v>1.578279189811167</v>
      </c>
      <c r="AU64" s="26">
        <f t="shared" ca="1" si="364"/>
        <v>1.7362373615534992</v>
      </c>
      <c r="AV64" s="26">
        <f t="shared" ca="1" si="364"/>
        <v>-0.58364429426290576</v>
      </c>
      <c r="AW64" s="26">
        <f t="shared" ca="1" si="364"/>
        <v>0.95652905178482039</v>
      </c>
      <c r="AX64" s="26">
        <f t="shared" ca="1" si="364"/>
        <v>-0.92571817744195528</v>
      </c>
      <c r="AY64" s="26">
        <f t="shared" ca="1" si="364"/>
        <v>-1.3461041441792256</v>
      </c>
      <c r="AZ64" s="26">
        <f t="shared" ca="1" si="364"/>
        <v>0.46078900832280345</v>
      </c>
      <c r="BA64" s="26">
        <f t="shared" ca="1" si="364"/>
        <v>-0.30181627618411838</v>
      </c>
      <c r="BB64" s="26">
        <f t="shared" ca="1" si="364"/>
        <v>8.2879568203199389E-2</v>
      </c>
      <c r="BC64" s="26">
        <f t="shared" ca="1" si="364"/>
        <v>1.1568977798046298</v>
      </c>
      <c r="BD64" s="26">
        <f t="shared" ca="1" si="364"/>
        <v>2.0295325779864157</v>
      </c>
      <c r="BE64" s="26">
        <f t="shared" ca="1" si="364"/>
        <v>1.7122553067268023</v>
      </c>
      <c r="BF64" s="26">
        <f t="shared" ca="1" si="364"/>
        <v>1.8027136795177718</v>
      </c>
      <c r="BG64" s="26">
        <f t="shared" ca="1" si="364"/>
        <v>1.6716162307299232</v>
      </c>
      <c r="BH64" s="26">
        <f t="shared" ca="1" si="364"/>
        <v>1.4634536388827752</v>
      </c>
      <c r="BI64" s="26">
        <f t="shared" ca="1" si="364"/>
        <v>0.81494279409672599</v>
      </c>
      <c r="BJ64" s="26">
        <f t="shared" ca="1" si="364"/>
        <v>0.65987443622581521</v>
      </c>
      <c r="BK64" s="26">
        <f t="shared" ca="1" si="364"/>
        <v>0.83932891459965442</v>
      </c>
      <c r="BL64" s="26">
        <f t="shared" ca="1" si="364"/>
        <v>0.7674192071174456</v>
      </c>
      <c r="BM64" s="26">
        <f t="shared" ca="1" si="364"/>
        <v>1.3335663611741737</v>
      </c>
      <c r="BN64" s="26">
        <f t="shared" ca="1" si="364"/>
        <v>0.6400952862511714</v>
      </c>
      <c r="BO64" s="26">
        <f t="shared" ca="1" si="364"/>
        <v>0.79253388188996721</v>
      </c>
      <c r="BP64" s="26">
        <f t="shared" ref="BP64:EA64" ca="1" si="365">IFERROR(BO62*BP54*100, "n/a")</f>
        <v>0.38724142475924161</v>
      </c>
      <c r="BQ64" s="26">
        <f t="shared" ca="1" si="365"/>
        <v>0.86914670341944089</v>
      </c>
      <c r="BR64" s="26">
        <f t="shared" ca="1" si="365"/>
        <v>0.44896468085603219</v>
      </c>
      <c r="BS64" s="26">
        <f t="shared" ca="1" si="365"/>
        <v>0.6029532012658686</v>
      </c>
      <c r="BT64" s="26">
        <f t="shared" ca="1" si="365"/>
        <v>0.97200366530812299</v>
      </c>
      <c r="BU64" s="26">
        <f t="shared" ca="1" si="365"/>
        <v>0.78167870804711492</v>
      </c>
      <c r="BV64" s="26">
        <f t="shared" ca="1" si="365"/>
        <v>1.4314897886404983</v>
      </c>
      <c r="BW64" s="26">
        <f t="shared" ca="1" si="365"/>
        <v>0.47657978897820524</v>
      </c>
      <c r="BX64" s="26">
        <f t="shared" ca="1" si="365"/>
        <v>1.1193755358404616</v>
      </c>
      <c r="BY64" s="26">
        <f t="shared" ca="1" si="365"/>
        <v>0.4789713309753636</v>
      </c>
      <c r="BZ64" s="26">
        <f t="shared" ca="1" si="365"/>
        <v>1.099898254134593</v>
      </c>
      <c r="CA64" s="26">
        <f t="shared" ca="1" si="365"/>
        <v>0.83938690098941138</v>
      </c>
      <c r="CB64" s="26">
        <f t="shared" ca="1" si="365"/>
        <v>0.642995670878584</v>
      </c>
      <c r="CC64" s="26">
        <f t="shared" ca="1" si="365"/>
        <v>0.61434490032955036</v>
      </c>
      <c r="CD64" s="26">
        <f t="shared" ca="1" si="365"/>
        <v>0.17324681437914541</v>
      </c>
      <c r="CE64" s="26">
        <f t="shared" ca="1" si="365"/>
        <v>0.91189305406614296</v>
      </c>
      <c r="CF64" s="26">
        <f t="shared" ca="1" si="365"/>
        <v>0.32024303418793909</v>
      </c>
      <c r="CG64" s="26">
        <f t="shared" ca="1" si="365"/>
        <v>2.0189231447077762E-2</v>
      </c>
      <c r="CH64" s="26">
        <f t="shared" ca="1" si="365"/>
        <v>-0.69303550833157002</v>
      </c>
      <c r="CI64" s="26">
        <f t="shared" ca="1" si="365"/>
        <v>-0.39253923029968713</v>
      </c>
      <c r="CJ64" s="26">
        <f t="shared" ca="1" si="365"/>
        <v>0.66606727565767632</v>
      </c>
      <c r="CK64" s="26">
        <f t="shared" ca="1" si="365"/>
        <v>0.4082834015704826</v>
      </c>
      <c r="CL64" s="26">
        <f t="shared" ca="1" si="365"/>
        <v>0.36837619422395201</v>
      </c>
      <c r="CM64" s="26">
        <f t="shared" ca="1" si="365"/>
        <v>1.0033219954024564</v>
      </c>
      <c r="CN64" s="26">
        <f t="shared" ca="1" si="365"/>
        <v>0.93123106456245563</v>
      </c>
      <c r="CO64" s="26">
        <f t="shared" ca="1" si="365"/>
        <v>0.81152983472389806</v>
      </c>
      <c r="CP64" s="26">
        <f t="shared" ca="1" si="365"/>
        <v>0.83623307305437478</v>
      </c>
      <c r="CQ64" s="26">
        <f t="shared" ca="1" si="365"/>
        <v>0.15271306897633438</v>
      </c>
      <c r="CR64" s="26">
        <f t="shared" ca="1" si="365"/>
        <v>0.48039856973750172</v>
      </c>
      <c r="CS64" s="26">
        <f t="shared" ca="1" si="365"/>
        <v>0.39076765713257233</v>
      </c>
      <c r="CT64" s="26">
        <f t="shared" ca="1" si="365"/>
        <v>1.0791793713741145</v>
      </c>
      <c r="CU64" s="26">
        <f t="shared" ca="1" si="365"/>
        <v>0.78217092081572326</v>
      </c>
      <c r="CV64" s="26">
        <f t="shared" ca="1" si="365"/>
        <v>1.0736303908555034</v>
      </c>
      <c r="CW64" s="26">
        <f t="shared" ca="1" si="365"/>
        <v>0.45504724127770796</v>
      </c>
      <c r="CX64" s="26">
        <f t="shared" ca="1" si="365"/>
        <v>0.89389257056275495</v>
      </c>
      <c r="CY64" s="26">
        <f t="shared" ca="1" si="365"/>
        <v>0.26184084537837693</v>
      </c>
      <c r="CZ64" s="26">
        <f t="shared" ca="1" si="365"/>
        <v>0.26734935949325073</v>
      </c>
      <c r="DA64" s="26">
        <f t="shared" ca="1" si="365"/>
        <v>0.6630198550594697</v>
      </c>
      <c r="DB64" s="26">
        <f t="shared" ca="1" si="365"/>
        <v>0.54157147861309141</v>
      </c>
      <c r="DC64" s="26">
        <f t="shared" ca="1" si="365"/>
        <v>0.49359955771080316</v>
      </c>
      <c r="DD64" s="26">
        <f t="shared" ca="1" si="365"/>
        <v>1.3364233320196697</v>
      </c>
      <c r="DE64" s="26">
        <f t="shared" ca="1" si="365"/>
        <v>0.69236668952078695</v>
      </c>
      <c r="DF64" s="26">
        <f t="shared" ca="1" si="365"/>
        <v>0.78779483593797417</v>
      </c>
      <c r="DG64" s="26">
        <f t="shared" ca="1" si="365"/>
        <v>0.56365706443949548</v>
      </c>
      <c r="DH64" s="26">
        <f t="shared" ca="1" si="365"/>
        <v>1.114070348338474</v>
      </c>
      <c r="DI64" s="26">
        <f t="shared" ca="1" si="365"/>
        <v>0.93593034089055616</v>
      </c>
      <c r="DJ64" s="26">
        <f t="shared" ca="1" si="365"/>
        <v>0.56174203433179115</v>
      </c>
      <c r="DK64" s="26">
        <f t="shared" ca="1" si="365"/>
        <v>0.71967096207206072</v>
      </c>
      <c r="DL64" s="26">
        <f t="shared" ca="1" si="365"/>
        <v>0.69429134474622434</v>
      </c>
      <c r="DM64" s="26">
        <f t="shared" ca="1" si="365"/>
        <v>0.9518312266951674</v>
      </c>
      <c r="DN64" s="26">
        <f t="shared" ca="1" si="365"/>
        <v>1.1972987634631627</v>
      </c>
      <c r="DO64" s="26">
        <f t="shared" ca="1" si="365"/>
        <v>0.57112137682717201</v>
      </c>
      <c r="DP64" s="26">
        <f t="shared" ca="1" si="365"/>
        <v>0.58988867302626502</v>
      </c>
      <c r="DQ64" s="26">
        <f t="shared" ca="1" si="365"/>
        <v>0.91023783071820541</v>
      </c>
      <c r="DR64" s="26">
        <f t="shared" ca="1" si="365"/>
        <v>1.2722648576102871</v>
      </c>
      <c r="DS64" s="26">
        <f t="shared" ca="1" si="365"/>
        <v>0.20956086360107118</v>
      </c>
      <c r="DT64" s="26">
        <f t="shared" ca="1" si="365"/>
        <v>1.3871878364837549</v>
      </c>
      <c r="DU64" s="26">
        <f t="shared" ca="1" si="365"/>
        <v>8.579600706011406E-2</v>
      </c>
      <c r="DV64" s="26">
        <f t="shared" ca="1" si="365"/>
        <v>0.40530391793058301</v>
      </c>
      <c r="DW64" s="26">
        <f t="shared" ca="1" si="365"/>
        <v>-0.20098707310617744</v>
      </c>
      <c r="DX64" s="26">
        <f t="shared" ca="1" si="365"/>
        <v>0.3874243690872875</v>
      </c>
      <c r="DY64" s="26">
        <f t="shared" ca="1" si="365"/>
        <v>-0.23044058276470958</v>
      </c>
      <c r="DZ64" s="26">
        <f t="shared" ca="1" si="365"/>
        <v>0.2048077238804934</v>
      </c>
      <c r="EA64" s="26">
        <f t="shared" ca="1" si="365"/>
        <v>0.69519725019893497</v>
      </c>
      <c r="EB64" s="26">
        <f t="shared" ref="EB64:FX64" ca="1" si="366">IFERROR(EA62*EB54*100, "n/a")</f>
        <v>0.41849937342142307</v>
      </c>
      <c r="EC64" s="26">
        <f t="shared" ca="1" si="366"/>
        <v>0.37216080745859725</v>
      </c>
      <c r="ED64" s="26">
        <f t="shared" ca="1" si="366"/>
        <v>4.8224632888456222E-2</v>
      </c>
      <c r="EE64" s="26">
        <f t="shared" ca="1" si="366"/>
        <v>0.40310057285761214</v>
      </c>
      <c r="EF64" s="26">
        <f t="shared" ca="1" si="366"/>
        <v>0.72794277403807084</v>
      </c>
      <c r="EG64" s="26">
        <f t="shared" ca="1" si="366"/>
        <v>1.3289011795472954</v>
      </c>
      <c r="EH64" s="26">
        <f t="shared" ca="1" si="366"/>
        <v>0.90909086040385312</v>
      </c>
      <c r="EI64" s="26">
        <f t="shared" ca="1" si="366"/>
        <v>0.44213807519046117</v>
      </c>
      <c r="EJ64" s="26">
        <f t="shared" ca="1" si="366"/>
        <v>0.56538079730565971</v>
      </c>
      <c r="EK64" s="26">
        <f t="shared" ca="1" si="366"/>
        <v>0.70247573747858094</v>
      </c>
      <c r="EL64" s="26">
        <f t="shared" ca="1" si="366"/>
        <v>0.66785244653402709</v>
      </c>
      <c r="EM64" s="26">
        <f t="shared" ca="1" si="366"/>
        <v>0.82413733570972647</v>
      </c>
      <c r="EN64" s="26">
        <f t="shared" ca="1" si="366"/>
        <v>0.39858679629811883</v>
      </c>
      <c r="EO64" s="26">
        <f t="shared" ca="1" si="366"/>
        <v>0.64356478568096787</v>
      </c>
      <c r="EP64" s="26">
        <f t="shared" ca="1" si="366"/>
        <v>0.43522845977727609</v>
      </c>
      <c r="EQ64" s="26">
        <f t="shared" ca="1" si="366"/>
        <v>0.92484739968038743</v>
      </c>
      <c r="ER64" s="26">
        <f t="shared" ca="1" si="366"/>
        <v>0.22719051386988734</v>
      </c>
      <c r="ES64" s="26">
        <f t="shared" ca="1" si="366"/>
        <v>6.7523947842302923E-2</v>
      </c>
      <c r="ET64" s="26">
        <f t="shared" ca="1" si="366"/>
        <v>0.59918756007659135</v>
      </c>
      <c r="EU64" s="26">
        <f t="shared" ca="1" si="366"/>
        <v>4.7073874909686876E-2</v>
      </c>
      <c r="EV64" s="26">
        <f t="shared" ca="1" si="366"/>
        <v>0.59158898022019757</v>
      </c>
      <c r="EW64" s="26">
        <f t="shared" ca="1" si="366"/>
        <v>0.52199441473376607</v>
      </c>
      <c r="EX64" s="26">
        <f t="shared" ca="1" si="366"/>
        <v>0.27663362287973176</v>
      </c>
      <c r="EY64" s="26">
        <f t="shared" ca="1" si="366"/>
        <v>-0.52706079967186015</v>
      </c>
      <c r="EZ64" s="26">
        <f t="shared" ca="1" si="366"/>
        <v>0.39669980664299936</v>
      </c>
      <c r="FA64" s="26">
        <f t="shared" ca="1" si="366"/>
        <v>-0.38220933599359358</v>
      </c>
      <c r="FB64" s="26">
        <f t="shared" ca="1" si="366"/>
        <v>-1.6697588121439912</v>
      </c>
      <c r="FC64" s="26">
        <f t="shared" ca="1" si="366"/>
        <v>-1.1268148041614019</v>
      </c>
      <c r="FD64" s="26">
        <f t="shared" ca="1" si="366"/>
        <v>-0.11309977734653358</v>
      </c>
      <c r="FE64" s="26">
        <f t="shared" ca="1" si="366"/>
        <v>0.28091610577680021</v>
      </c>
      <c r="FF64" s="26">
        <f t="shared" ca="1" si="366"/>
        <v>0.84356817038994669</v>
      </c>
      <c r="FG64" s="26">
        <f t="shared" ca="1" si="366"/>
        <v>0.37273422259724087</v>
      </c>
      <c r="FH64" s="26">
        <f t="shared" ca="1" si="366"/>
        <v>0.83642937928365713</v>
      </c>
      <c r="FI64" s="26">
        <f t="shared" ca="1" si="366"/>
        <v>0.58012869527387279</v>
      </c>
      <c r="FJ64" s="26">
        <f t="shared" ca="1" si="366"/>
        <v>0.53335608265074941</v>
      </c>
      <c r="FK64" s="26">
        <f t="shared" ca="1" si="366"/>
        <v>-0.31911113118558204</v>
      </c>
      <c r="FL64" s="26">
        <f t="shared" ca="1" si="366"/>
        <v>0.6095133621117621</v>
      </c>
      <c r="FM64" s="26">
        <f t="shared" ca="1" si="366"/>
        <v>0.17281517861609952</v>
      </c>
      <c r="FN64" s="26">
        <f t="shared" ca="1" si="366"/>
        <v>0.92237601508899525</v>
      </c>
      <c r="FO64" s="26">
        <f t="shared" ca="1" si="366"/>
        <v>0.53128184313765758</v>
      </c>
      <c r="FP64" s="26">
        <f t="shared" ca="1" si="366"/>
        <v>0.37028083608940293</v>
      </c>
      <c r="FQ64" s="26">
        <f t="shared" ca="1" si="366"/>
        <v>9.3210698620016658E-2</v>
      </c>
      <c r="FR64" s="26">
        <f t="shared" ca="1" si="366"/>
        <v>1.7616082894120474E-2</v>
      </c>
      <c r="FS64" s="26">
        <f t="shared" ca="1" si="366"/>
        <v>0.54343958779102475</v>
      </c>
      <c r="FT64" s="26">
        <f t="shared" ca="1" si="366"/>
        <v>0.14587286375429082</v>
      </c>
      <c r="FU64" s="26">
        <f t="shared" ca="1" si="366"/>
        <v>0.59086423253269782</v>
      </c>
      <c r="FV64" s="26">
        <f t="shared" ca="1" si="366"/>
        <v>0.74098302711365271</v>
      </c>
      <c r="FW64" s="26">
        <f t="shared" ca="1" si="366"/>
        <v>-0.32051505252542556</v>
      </c>
      <c r="FX64" s="26">
        <f t="shared" ca="1" si="366"/>
        <v>0.84436350220651257</v>
      </c>
      <c r="FY64" s="26">
        <f t="shared" ref="FY64" ca="1" si="367">IFERROR(FX62*FY54*100, "n/a")</f>
        <v>0.78002384847162409</v>
      </c>
      <c r="FZ64" s="26">
        <f t="shared" ref="FZ64" ca="1" si="368">IFERROR(FY62*FZ54*100, "n/a")</f>
        <v>0.37722002034775587</v>
      </c>
      <c r="GA64" s="26">
        <f t="shared" ref="GA64" ca="1" si="369">IFERROR(FZ62*GA54*100, "n/a")</f>
        <v>0.53289074364051903</v>
      </c>
      <c r="GB64" s="26">
        <f t="shared" ref="GB64" ca="1" si="370">IFERROR(GA62*GB54*100, "n/a")</f>
        <v>0.46826504052562495</v>
      </c>
      <c r="GC64" s="26">
        <f t="shared" ref="GC64" ca="1" si="371">IFERROR(GB62*GC54*100, "n/a")</f>
        <v>0.35725180848772842</v>
      </c>
      <c r="GD64" s="26">
        <f t="shared" ref="GD64" ca="1" si="372">IFERROR(GC62*GD54*100, "n/a")</f>
        <v>0.15674720589717642</v>
      </c>
      <c r="GE64" s="26">
        <f t="shared" ref="GE64" ca="1" si="373">IFERROR(GD62*GE54*100, "n/a")</f>
        <v>0.35297154420105958</v>
      </c>
      <c r="GF64" s="26">
        <f t="shared" ref="GF64" ca="1" si="374">IFERROR(GE62*GF54*100, "n/a")</f>
        <v>0.39824511569313203</v>
      </c>
      <c r="GG64" s="26">
        <f t="shared" ref="GG64" ca="1" si="375">IFERROR(GF62*GG54*100, "n/a")</f>
        <v>0.49150566818826225</v>
      </c>
      <c r="GH64" s="26">
        <f t="shared" ref="GH64" ca="1" si="376">IFERROR(GG62*GH54*100, "n/a")</f>
        <v>0.30997665516875117</v>
      </c>
      <c r="GI64" s="26">
        <f t="shared" ref="GI64" ca="1" si="377">IFERROR(GH62*GI54*100, "n/a")</f>
        <v>0.21707983593153354</v>
      </c>
      <c r="GJ64" s="26">
        <f t="shared" ref="GJ64" si="378">IFERROR(GI62*GJ54*100, "n/a")</f>
        <v>0.46527072012041981</v>
      </c>
      <c r="GK64" s="26">
        <f t="shared" ref="GK64" si="379">IFERROR(GJ62*GK54*100, "n/a")</f>
        <v>0.4746128518742439</v>
      </c>
      <c r="GL64" s="26">
        <f t="shared" ref="GL64" si="380">IFERROR(GK62*GL54*100, "n/a")</f>
        <v>0.37996491920105413</v>
      </c>
      <c r="GM64" s="26">
        <f t="shared" ref="GM64" si="381">IFERROR(GL62*GM54*100, "n/a")</f>
        <v>0.37326484420340478</v>
      </c>
      <c r="GN64" s="26">
        <f t="shared" ref="GN64" si="382">IFERROR(GM62*GN54*100, "n/a")</f>
        <v>0.51867348839445582</v>
      </c>
      <c r="GO64" s="26">
        <f t="shared" ref="GO64" si="383">IFERROR(GN62*GO54*100, "n/a")</f>
        <v>0.55271711593733097</v>
      </c>
      <c r="GP64" s="26">
        <f t="shared" ref="GP64" si="384">IFERROR(GO62*GP54*100, "n/a")</f>
        <v>0.50085605654782628</v>
      </c>
      <c r="GQ64" s="26">
        <f t="shared" ref="GQ64" si="385">IFERROR(GP62*GQ54*100, "n/a")</f>
        <v>0.38714035207130243</v>
      </c>
      <c r="GR64" s="26">
        <f t="shared" ref="GR64" si="386">IFERROR(GQ62*GR54*100, "n/a")</f>
        <v>0.35474873101662124</v>
      </c>
      <c r="GS64" s="26">
        <f t="shared" ref="GS64" si="387">IFERROR(GR62*GS54*100, "n/a")</f>
        <v>0.32129683752473642</v>
      </c>
      <c r="GT64" s="26">
        <f t="shared" ref="GT64" si="388">IFERROR(GS62*GT54*100, "n/a")</f>
        <v>0.29091013062607857</v>
      </c>
      <c r="GU64" s="26">
        <f t="shared" ref="GU64" si="389">IFERROR(GT62*GU54*100, "n/a")</f>
        <v>0.27896988910977771</v>
      </c>
      <c r="GV64" s="26">
        <f t="shared" ref="GV64:GY64" si="390">IFERROR(GU62*GV54*100, "n/a")</f>
        <v>0.24841596482007666</v>
      </c>
      <c r="GW64" s="26">
        <f t="shared" si="390"/>
        <v>0.23219109684683839</v>
      </c>
      <c r="GX64" s="26">
        <f t="shared" si="390"/>
        <v>0.21661435143500232</v>
      </c>
      <c r="GY64" s="26">
        <f t="shared" si="390"/>
        <v>0.20283675507250568</v>
      </c>
      <c r="GZ64" s="26">
        <f t="shared" ref="GZ64" si="391">IFERROR(GY62*GZ54*100, "n/a")</f>
        <v>0.19515449500549667</v>
      </c>
      <c r="HA64" s="26">
        <f t="shared" ref="HA64" si="392">IFERROR(GZ62*HA54*100, "n/a")</f>
        <v>0.19154462267284411</v>
      </c>
      <c r="HB64" s="26">
        <f t="shared" ref="HB64" si="393">IFERROR(HA62*HB54*100, "n/a")</f>
        <v>0.19338741088286612</v>
      </c>
      <c r="HC64" s="26">
        <f t="shared" ref="HC64" si="394">IFERROR(HB62*HC54*100, "n/a")</f>
        <v>0.20051826302520678</v>
      </c>
      <c r="HD64" s="26">
        <f t="shared" ref="HD64" si="395">IFERROR(HC62*HD54*100, "n/a")</f>
        <v>0.20699035141593636</v>
      </c>
      <c r="HE64" s="26">
        <f t="shared" ref="HE64" si="396">IFERROR(HD62*HE54*100, "n/a")</f>
        <v>0.20428779128963465</v>
      </c>
      <c r="HF64" s="26">
        <f t="shared" ref="HF64" si="397">IFERROR(HE62*HF54*100, "n/a")</f>
        <v>0.20705917391245182</v>
      </c>
      <c r="HG64" s="26">
        <f t="shared" ref="HG64" si="398">IFERROR(HF62*HG54*100, "n/a")</f>
        <v>0.19824936427787573</v>
      </c>
      <c r="HH64" s="26">
        <f t="shared" ref="HH64" si="399">IFERROR(HG62*HH54*100, "n/a")</f>
        <v>0.20308774705564597</v>
      </c>
      <c r="HI64" s="26">
        <f t="shared" ref="HI64" si="400">IFERROR(HH62*HI54*100, "n/a")</f>
        <v>0.21124167988031042</v>
      </c>
      <c r="HJ64" s="26">
        <f t="shared" ref="HJ64" si="401">IFERROR(HI62*HJ54*100, "n/a")</f>
        <v>0.20800467324931701</v>
      </c>
      <c r="HK64" s="26">
        <f t="shared" ref="HK64" si="402">IFERROR(HJ62*HK54*100, "n/a")</f>
        <v>0.20663796067813922</v>
      </c>
      <c r="HL64" s="26">
        <f t="shared" ref="HL64" si="403">IFERROR(HK62*HL54*100, "n/a")</f>
        <v>0.2067230693297725</v>
      </c>
      <c r="HM64" s="26">
        <f t="shared" ref="HM64" si="404">IFERROR(HL62*HM54*100, "n/a")</f>
        <v>0.21656286021412888</v>
      </c>
      <c r="HN64" s="26">
        <f t="shared" ref="HN64" si="405">IFERROR(HM62*HN54*100, "n/a")</f>
        <v>0.21892547201643231</v>
      </c>
      <c r="HO64" s="26">
        <f t="shared" ref="HO64" si="406">IFERROR(HN62*HO54*100, "n/a")</f>
        <v>0.21416490404478494</v>
      </c>
      <c r="HP64" s="26">
        <f t="shared" ref="HP64" si="407">IFERROR(HO62*HP54*100, "n/a")</f>
        <v>0.20943020307439389</v>
      </c>
      <c r="HQ64" s="26">
        <f t="shared" ref="HQ64" si="408">IFERROR(HP62*HQ54*100, "n/a")</f>
        <v>0.19407275790735645</v>
      </c>
      <c r="HR64" s="26">
        <f t="shared" ref="HR64" si="409">IFERROR(HQ62*HR54*100, "n/a")</f>
        <v>0.18825975870467032</v>
      </c>
      <c r="HS64" s="26">
        <f t="shared" ref="HS64" si="410">IFERROR(HR62*HS54*100, "n/a")</f>
        <v>0.18523814329306859</v>
      </c>
      <c r="HT64" s="26">
        <f t="shared" ref="HT64" si="411">IFERROR(HS62*HT54*100, "n/a")</f>
        <v>0.18544993702821988</v>
      </c>
      <c r="HU64" s="26">
        <f t="shared" ref="HU64" si="412">IFERROR(HT62*HU54*100, "n/a")</f>
        <v>0.18975845750998219</v>
      </c>
      <c r="HV64" s="26">
        <f t="shared" ref="HV64" si="413">IFERROR(HU62*HV54*100, "n/a")</f>
        <v>0.19722550150773824</v>
      </c>
      <c r="HW64" s="26">
        <f t="shared" ref="HW64" si="414">IFERROR(HV62*HW54*100, "n/a")</f>
        <v>0.20269504527606763</v>
      </c>
      <c r="HX64" s="26">
        <f t="shared" ref="HX64" si="415">IFERROR(HW62*HX54*100, "n/a")</f>
        <v>0.20634688619149208</v>
      </c>
      <c r="HY64" s="26">
        <f t="shared" ref="HY64" si="416">IFERROR(HX62*HY54*100, "n/a")</f>
        <v>0.20352207570920183</v>
      </c>
      <c r="HZ64" s="26">
        <f t="shared" ref="HZ64" si="417">IFERROR(HY62*HZ54*100, "n/a")</f>
        <v>0.19801320366425165</v>
      </c>
      <c r="IA64" s="26">
        <f t="shared" ref="IA64" si="418">IFERROR(HZ62*IA54*100, "n/a")</f>
        <v>0.18868738416489353</v>
      </c>
      <c r="IB64" s="26">
        <f t="shared" ref="IB64" si="419">IFERROR(IA62*IB54*100, "n/a")</f>
        <v>0.18797837729494371</v>
      </c>
      <c r="IC64" s="26">
        <f t="shared" ref="IC64" si="420">IFERROR(IB62*IC54*100, "n/a")</f>
        <v>0.18693218535369147</v>
      </c>
      <c r="ID64" s="26">
        <f t="shared" ref="ID64" si="421">IFERROR(IC62*ID54*100, "n/a")</f>
        <v>0.18547316350269713</v>
      </c>
    </row>
    <row r="65" spans="1:238" s="26" customFormat="1">
      <c r="A65" s="40"/>
    </row>
    <row r="66" spans="1:238" s="26" customFormat="1">
      <c r="A66" s="13" t="s">
        <v>735</v>
      </c>
    </row>
    <row r="67" spans="1:238" s="3" customFormat="1">
      <c r="A67" s="11" t="s">
        <v>734</v>
      </c>
      <c r="B67" s="3" t="s">
        <v>338</v>
      </c>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row>
    <row r="68" spans="1:238" s="26" customFormat="1">
      <c r="A68" s="36" t="s">
        <v>742</v>
      </c>
      <c r="B68" s="81" t="s">
        <v>202</v>
      </c>
      <c r="C68" s="81">
        <f ca="1">INDEX(CBO_quarterly!$B:$XT,MATCH(Calculations_forecast!C$9,CBO_quarterly!$B:$B,0),MATCH(Calculations_forecast!$B68,CBO_quarterly!$B$1:$XT$1,0))</f>
        <v>247.9</v>
      </c>
      <c r="D68" s="81">
        <f ca="1">INDEX(CBO_quarterly!$B:$XT,MATCH(Calculations_forecast!D$9,CBO_quarterly!$B:$B,0),MATCH(Calculations_forecast!$B68,CBO_quarterly!$B$1:$XT$1,0))</f>
        <v>249.1</v>
      </c>
      <c r="E68" s="81">
        <f ca="1">INDEX(CBO_quarterly!$B:$XT,MATCH(Calculations_forecast!E$9,CBO_quarterly!$B:$B,0),MATCH(Calculations_forecast!$B68,CBO_quarterly!$B$1:$XT$1,0))</f>
        <v>254.6</v>
      </c>
      <c r="F68" s="81">
        <f ca="1">INDEX(CBO_quarterly!$B:$XT,MATCH(Calculations_forecast!F$9,CBO_quarterly!$B:$B,0),MATCH(Calculations_forecast!$B68,CBO_quarterly!$B$1:$XT$1,0))</f>
        <v>258.7</v>
      </c>
      <c r="G68" s="81">
        <f ca="1">INDEX(CBO_quarterly!$B:$XT,MATCH(Calculations_forecast!G$9,CBO_quarterly!$B:$B,0),MATCH(Calculations_forecast!$B68,CBO_quarterly!$B$1:$XT$1,0))</f>
        <v>261.89999999999998</v>
      </c>
      <c r="H68" s="81">
        <f ca="1">INDEX(CBO_quarterly!$B:$XT,MATCH(Calculations_forecast!H$9,CBO_quarterly!$B:$B,0),MATCH(Calculations_forecast!$B68,CBO_quarterly!$B$1:$XT$1,0))</f>
        <v>266.10000000000002</v>
      </c>
      <c r="I68" s="81">
        <f ca="1">INDEX(CBO_quarterly!$B:$XT,MATCH(Calculations_forecast!I$9,CBO_quarterly!$B:$B,0),MATCH(Calculations_forecast!$B68,CBO_quarterly!$B$1:$XT$1,0))</f>
        <v>269.8</v>
      </c>
      <c r="J68" s="81">
        <f ca="1">INDEX(CBO_quarterly!$B:$XT,MATCH(Calculations_forecast!J$9,CBO_quarterly!$B:$B,0),MATCH(Calculations_forecast!$B68,CBO_quarterly!$B$1:$XT$1,0))</f>
        <v>272.10000000000002</v>
      </c>
      <c r="K68" s="81">
        <f ca="1">INDEX(CBO_quarterly!$B:$XT,MATCH(Calculations_forecast!K$9,CBO_quarterly!$B:$B,0),MATCH(Calculations_forecast!$B68,CBO_quarterly!$B$1:$XT$1,0))</f>
        <v>282.2</v>
      </c>
      <c r="L68" s="81">
        <f ca="1">INDEX(CBO_quarterly!$B:$XT,MATCH(Calculations_forecast!L$9,CBO_quarterly!$B:$B,0),MATCH(Calculations_forecast!$B68,CBO_quarterly!$B$1:$XT$1,0))</f>
        <v>286.5</v>
      </c>
      <c r="M68" s="81">
        <f ca="1">INDEX(CBO_quarterly!$B:$XT,MATCH(Calculations_forecast!M$9,CBO_quarterly!$B:$B,0),MATCH(Calculations_forecast!$B68,CBO_quarterly!$B$1:$XT$1,0))</f>
        <v>284.3</v>
      </c>
      <c r="N68" s="81">
        <f ca="1">INDEX(CBO_quarterly!$B:$XT,MATCH(Calculations_forecast!N$9,CBO_quarterly!$B:$B,0),MATCH(Calculations_forecast!$B68,CBO_quarterly!$B$1:$XT$1,0))</f>
        <v>291.7</v>
      </c>
      <c r="O68" s="81">
        <f ca="1">INDEX(CBO_quarterly!$B:$XT,MATCH(Calculations_forecast!O$9,CBO_quarterly!$B:$B,0),MATCH(Calculations_forecast!$B68,CBO_quarterly!$B$1:$XT$1,0))</f>
        <v>299.60000000000002</v>
      </c>
      <c r="P68" s="81">
        <f ca="1">INDEX(CBO_quarterly!$B:$XT,MATCH(Calculations_forecast!P$9,CBO_quarterly!$B:$B,0),MATCH(Calculations_forecast!$B68,CBO_quarterly!$B$1:$XT$1,0))</f>
        <v>302.7</v>
      </c>
      <c r="Q68" s="81">
        <f ca="1">INDEX(CBO_quarterly!$B:$XT,MATCH(Calculations_forecast!Q$9,CBO_quarterly!$B:$B,0),MATCH(Calculations_forecast!$B68,CBO_quarterly!$B$1:$XT$1,0))</f>
        <v>304.2</v>
      </c>
      <c r="R68" s="81">
        <f ca="1">INDEX(CBO_quarterly!$B:$XT,MATCH(Calculations_forecast!R$9,CBO_quarterly!$B:$B,0),MATCH(Calculations_forecast!$B68,CBO_quarterly!$B$1:$XT$1,0))</f>
        <v>312.60000000000002</v>
      </c>
      <c r="S68" s="81">
        <f ca="1">INDEX(CBO_quarterly!$B:$XT,MATCH(Calculations_forecast!S$9,CBO_quarterly!$B:$B,0),MATCH(Calculations_forecast!$B68,CBO_quarterly!$B$1:$XT$1,0))</f>
        <v>324.60000000000002</v>
      </c>
      <c r="T68" s="81">
        <f ca="1">INDEX(CBO_quarterly!$B:$XT,MATCH(Calculations_forecast!T$9,CBO_quarterly!$B:$B,0),MATCH(Calculations_forecast!$B68,CBO_quarterly!$B$1:$XT$1,0))</f>
        <v>335</v>
      </c>
      <c r="U68" s="81">
        <f ca="1">INDEX(CBO_quarterly!$B:$XT,MATCH(Calculations_forecast!U$9,CBO_quarterly!$B:$B,0),MATCH(Calculations_forecast!$B68,CBO_quarterly!$B$1:$XT$1,0))</f>
        <v>346.7</v>
      </c>
      <c r="V68" s="81">
        <f ca="1">INDEX(CBO_quarterly!$B:$XT,MATCH(Calculations_forecast!V$9,CBO_quarterly!$B:$B,0),MATCH(Calculations_forecast!$B68,CBO_quarterly!$B$1:$XT$1,0))</f>
        <v>359.2</v>
      </c>
      <c r="W68" s="81">
        <f ca="1">INDEX(CBO_quarterly!$B:$XT,MATCH(Calculations_forecast!W$9,CBO_quarterly!$B:$B,0),MATCH(Calculations_forecast!$B68,CBO_quarterly!$B$1:$XT$1,0))</f>
        <v>370.1</v>
      </c>
      <c r="X68" s="81">
        <f ca="1">INDEX(CBO_quarterly!$B:$XT,MATCH(Calculations_forecast!X$9,CBO_quarterly!$B:$B,0),MATCH(Calculations_forecast!$B68,CBO_quarterly!$B$1:$XT$1,0))</f>
        <v>373.4</v>
      </c>
      <c r="Y68" s="81">
        <f ca="1">INDEX(CBO_quarterly!$B:$XT,MATCH(Calculations_forecast!Y$9,CBO_quarterly!$B:$B,0),MATCH(Calculations_forecast!$B68,CBO_quarterly!$B$1:$XT$1,0))</f>
        <v>385.4</v>
      </c>
      <c r="Z68" s="81">
        <f ca="1">INDEX(CBO_quarterly!$B:$XT,MATCH(Calculations_forecast!Z$9,CBO_quarterly!$B:$B,0),MATCH(Calculations_forecast!$B68,CBO_quarterly!$B$1:$XT$1,0))</f>
        <v>395.6</v>
      </c>
      <c r="AA68" s="81">
        <f ca="1">INDEX(CBO_quarterly!$B:$XT,MATCH(Calculations_forecast!AA$9,CBO_quarterly!$B:$B,0),MATCH(Calculations_forecast!$B68,CBO_quarterly!$B$1:$XT$1,0))</f>
        <v>401.3</v>
      </c>
      <c r="AB68" s="81">
        <f ca="1">INDEX(CBO_quarterly!$B:$XT,MATCH(Calculations_forecast!AB$9,CBO_quarterly!$B:$B,0),MATCH(Calculations_forecast!$B68,CBO_quarterly!$B$1:$XT$1,0))</f>
        <v>401</v>
      </c>
      <c r="AC68" s="81">
        <f ca="1">INDEX(CBO_quarterly!$B:$XT,MATCH(Calculations_forecast!AC$9,CBO_quarterly!$B:$B,0),MATCH(Calculations_forecast!$B68,CBO_quarterly!$B$1:$XT$1,0))</f>
        <v>403.5</v>
      </c>
      <c r="AD68" s="81">
        <f ca="1">INDEX(CBO_quarterly!$B:$XT,MATCH(Calculations_forecast!AD$9,CBO_quarterly!$B:$B,0),MATCH(Calculations_forecast!$B68,CBO_quarterly!$B$1:$XT$1,0))</f>
        <v>410.8</v>
      </c>
      <c r="AE68" s="81">
        <f ca="1">INDEX(CBO_quarterly!$B:$XT,MATCH(Calculations_forecast!AE$9,CBO_quarterly!$B:$B,0),MATCH(Calculations_forecast!$B68,CBO_quarterly!$B$1:$XT$1,0))</f>
        <v>421.2</v>
      </c>
      <c r="AF68" s="81">
        <f ca="1">INDEX(CBO_quarterly!$B:$XT,MATCH(Calculations_forecast!AF$9,CBO_quarterly!$B:$B,0),MATCH(Calculations_forecast!$B68,CBO_quarterly!$B$1:$XT$1,0))</f>
        <v>431.4</v>
      </c>
      <c r="AG68" s="81">
        <f ca="1">INDEX(CBO_quarterly!$B:$XT,MATCH(Calculations_forecast!AG$9,CBO_quarterly!$B:$B,0),MATCH(Calculations_forecast!$B68,CBO_quarterly!$B$1:$XT$1,0))</f>
        <v>438</v>
      </c>
      <c r="AH68" s="81">
        <f ca="1">INDEX(CBO_quarterly!$B:$XT,MATCH(Calculations_forecast!AH$9,CBO_quarterly!$B:$B,0),MATCH(Calculations_forecast!$B68,CBO_quarterly!$B$1:$XT$1,0))</f>
        <v>446.7</v>
      </c>
      <c r="AI68" s="81">
        <f ca="1">INDEX(CBO_quarterly!$B:$XT,MATCH(Calculations_forecast!AI$9,CBO_quarterly!$B:$B,0),MATCH(Calculations_forecast!$B68,CBO_quarterly!$B$1:$XT$1,0))</f>
        <v>452.6</v>
      </c>
      <c r="AJ68" s="81">
        <f ca="1">INDEX(CBO_quarterly!$B:$XT,MATCH(Calculations_forecast!AJ$9,CBO_quarterly!$B:$B,0),MATCH(Calculations_forecast!$B68,CBO_quarterly!$B$1:$XT$1,0))</f>
        <v>472.3</v>
      </c>
      <c r="AK68" s="81">
        <f ca="1">INDEX(CBO_quarterly!$B:$XT,MATCH(Calculations_forecast!AK$9,CBO_quarterly!$B:$B,0),MATCH(Calculations_forecast!$B68,CBO_quarterly!$B$1:$XT$1,0))</f>
        <v>484.2</v>
      </c>
      <c r="AL68" s="81">
        <f ca="1">INDEX(CBO_quarterly!$B:$XT,MATCH(Calculations_forecast!AL$9,CBO_quarterly!$B:$B,0),MATCH(Calculations_forecast!$B68,CBO_quarterly!$B$1:$XT$1,0))</f>
        <v>496.2</v>
      </c>
      <c r="AM68" s="81">
        <f ca="1">INDEX(CBO_quarterly!$B:$XT,MATCH(Calculations_forecast!AM$9,CBO_quarterly!$B:$B,0),MATCH(Calculations_forecast!$B68,CBO_quarterly!$B$1:$XT$1,0))</f>
        <v>501.8</v>
      </c>
      <c r="AN68" s="81">
        <f ca="1">INDEX(CBO_quarterly!$B:$XT,MATCH(Calculations_forecast!AN$9,CBO_quarterly!$B:$B,0),MATCH(Calculations_forecast!$B68,CBO_quarterly!$B$1:$XT$1,0))</f>
        <v>516.5</v>
      </c>
      <c r="AO68" s="81">
        <f ca="1">INDEX(CBO_quarterly!$B:$XT,MATCH(Calculations_forecast!AO$9,CBO_quarterly!$B:$B,0),MATCH(Calculations_forecast!$B68,CBO_quarterly!$B$1:$XT$1,0))</f>
        <v>533.1</v>
      </c>
      <c r="AP68" s="81">
        <f ca="1">INDEX(CBO_quarterly!$B:$XT,MATCH(Calculations_forecast!AP$9,CBO_quarterly!$B:$B,0),MATCH(Calculations_forecast!$B68,CBO_quarterly!$B$1:$XT$1,0))</f>
        <v>547.79999999999995</v>
      </c>
      <c r="AQ68" s="81">
        <f ca="1">INDEX(CBO_quarterly!$B:$XT,MATCH(Calculations_forecast!AQ$9,CBO_quarterly!$B:$B,0),MATCH(Calculations_forecast!$B68,CBO_quarterly!$B$1:$XT$1,0))</f>
        <v>568.79999999999995</v>
      </c>
      <c r="AR68" s="81">
        <f ca="1">INDEX(CBO_quarterly!$B:$XT,MATCH(Calculations_forecast!AR$9,CBO_quarterly!$B:$B,0),MATCH(Calculations_forecast!$B68,CBO_quarterly!$B$1:$XT$1,0))</f>
        <v>588.5</v>
      </c>
      <c r="AS68" s="81">
        <f ca="1">INDEX(CBO_quarterly!$B:$XT,MATCH(Calculations_forecast!AS$9,CBO_quarterly!$B:$B,0),MATCH(Calculations_forecast!$B68,CBO_quarterly!$B$1:$XT$1,0))</f>
        <v>592.20000000000005</v>
      </c>
      <c r="AT68" s="81">
        <f ca="1">INDEX(CBO_quarterly!$B:$XT,MATCH(Calculations_forecast!AT$9,CBO_quarterly!$B:$B,0),MATCH(Calculations_forecast!$B68,CBO_quarterly!$B$1:$XT$1,0))</f>
        <v>608.9</v>
      </c>
      <c r="AU68" s="81">
        <f ca="1">INDEX(CBO_quarterly!$B:$XT,MATCH(Calculations_forecast!AU$9,CBO_quarterly!$B:$B,0),MATCH(Calculations_forecast!$B68,CBO_quarterly!$B$1:$XT$1,0))</f>
        <v>633.4</v>
      </c>
      <c r="AV68" s="81">
        <f ca="1">INDEX(CBO_quarterly!$B:$XT,MATCH(Calculations_forecast!AV$9,CBO_quarterly!$B:$B,0),MATCH(Calculations_forecast!$B68,CBO_quarterly!$B$1:$XT$1,0))</f>
        <v>648.70000000000005</v>
      </c>
      <c r="AW68" s="81">
        <f ca="1">INDEX(CBO_quarterly!$B:$XT,MATCH(Calculations_forecast!AW$9,CBO_quarterly!$B:$B,0),MATCH(Calculations_forecast!$B68,CBO_quarterly!$B$1:$XT$1,0))</f>
        <v>657.8</v>
      </c>
      <c r="AX68" s="81">
        <f ca="1">INDEX(CBO_quarterly!$B:$XT,MATCH(Calculations_forecast!AX$9,CBO_quarterly!$B:$B,0),MATCH(Calculations_forecast!$B68,CBO_quarterly!$B$1:$XT$1,0))</f>
        <v>677.7</v>
      </c>
      <c r="AY68" s="81">
        <f ca="1">INDEX(CBO_quarterly!$B:$XT,MATCH(Calculations_forecast!AY$9,CBO_quarterly!$B:$B,0),MATCH(Calculations_forecast!$B68,CBO_quarterly!$B$1:$XT$1,0))</f>
        <v>688.1</v>
      </c>
      <c r="AZ68" s="81">
        <f ca="1">INDEX(CBO_quarterly!$B:$XT,MATCH(Calculations_forecast!AZ$9,CBO_quarterly!$B:$B,0),MATCH(Calculations_forecast!$B68,CBO_quarterly!$B$1:$XT$1,0))</f>
        <v>703.1</v>
      </c>
      <c r="BA68" s="81">
        <f ca="1">INDEX(CBO_quarterly!$B:$XT,MATCH(Calculations_forecast!BA$9,CBO_quarterly!$B:$B,0),MATCH(Calculations_forecast!$B68,CBO_quarterly!$B$1:$XT$1,0))</f>
        <v>717.3</v>
      </c>
      <c r="BB68" s="81">
        <f ca="1">INDEX(CBO_quarterly!$B:$XT,MATCH(Calculations_forecast!BB$9,CBO_quarterly!$B:$B,0),MATCH(Calculations_forecast!$B68,CBO_quarterly!$B$1:$XT$1,0))</f>
        <v>737.4</v>
      </c>
      <c r="BC68" s="81">
        <f ca="1">INDEX(CBO_quarterly!$B:$XT,MATCH(Calculations_forecast!BC$9,CBO_quarterly!$B:$B,0),MATCH(Calculations_forecast!$B68,CBO_quarterly!$B$1:$XT$1,0))</f>
        <v>747.9</v>
      </c>
      <c r="BD68" s="81">
        <f ca="1">INDEX(CBO_quarterly!$B:$XT,MATCH(Calculations_forecast!BD$9,CBO_quarterly!$B:$B,0),MATCH(Calculations_forecast!$B68,CBO_quarterly!$B$1:$XT$1,0))</f>
        <v>761.1</v>
      </c>
      <c r="BE68" s="81">
        <f ca="1">INDEX(CBO_quarterly!$B:$XT,MATCH(Calculations_forecast!BE$9,CBO_quarterly!$B:$B,0),MATCH(Calculations_forecast!$B68,CBO_quarterly!$B$1:$XT$1,0))</f>
        <v>782.2</v>
      </c>
      <c r="BF68" s="81">
        <f ca="1">INDEX(CBO_quarterly!$B:$XT,MATCH(Calculations_forecast!BF$9,CBO_quarterly!$B:$B,0),MATCH(Calculations_forecast!$B68,CBO_quarterly!$B$1:$XT$1,0))</f>
        <v>775.1</v>
      </c>
      <c r="BG68" s="81">
        <f ca="1">INDEX(CBO_quarterly!$B:$XT,MATCH(Calculations_forecast!BG$9,CBO_quarterly!$B:$B,0),MATCH(Calculations_forecast!$B68,CBO_quarterly!$B$1:$XT$1,0))</f>
        <v>794</v>
      </c>
      <c r="BH68" s="81">
        <f ca="1">INDEX(CBO_quarterly!$B:$XT,MATCH(Calculations_forecast!BH$9,CBO_quarterly!$B:$B,0),MATCH(Calculations_forecast!$B68,CBO_quarterly!$B$1:$XT$1,0))</f>
        <v>819.1</v>
      </c>
      <c r="BI68" s="81">
        <f ca="1">INDEX(CBO_quarterly!$B:$XT,MATCH(Calculations_forecast!BI$9,CBO_quarterly!$B:$B,0),MATCH(Calculations_forecast!$B68,CBO_quarterly!$B$1:$XT$1,0))</f>
        <v>835.7</v>
      </c>
      <c r="BJ68" s="81">
        <f ca="1">INDEX(CBO_quarterly!$B:$XT,MATCH(Calculations_forecast!BJ$9,CBO_quarterly!$B:$B,0),MATCH(Calculations_forecast!$B68,CBO_quarterly!$B$1:$XT$1,0))</f>
        <v>862.8</v>
      </c>
      <c r="BK68" s="81">
        <f ca="1">INDEX(CBO_quarterly!$B:$XT,MATCH(Calculations_forecast!BK$9,CBO_quarterly!$B:$B,0),MATCH(Calculations_forecast!$B68,CBO_quarterly!$B$1:$XT$1,0))</f>
        <v>875.6</v>
      </c>
      <c r="BL68" s="81">
        <f ca="1">INDEX(CBO_quarterly!$B:$XT,MATCH(Calculations_forecast!BL$9,CBO_quarterly!$B:$B,0),MATCH(Calculations_forecast!$B68,CBO_quarterly!$B$1:$XT$1,0))</f>
        <v>900.5</v>
      </c>
      <c r="BM68" s="81">
        <f ca="1">INDEX(CBO_quarterly!$B:$XT,MATCH(Calculations_forecast!BM$9,CBO_quarterly!$B:$B,0),MATCH(Calculations_forecast!$B68,CBO_quarterly!$B$1:$XT$1,0))</f>
        <v>927.4</v>
      </c>
      <c r="BN68" s="81">
        <f ca="1">INDEX(CBO_quarterly!$B:$XT,MATCH(Calculations_forecast!BN$9,CBO_quarterly!$B:$B,0),MATCH(Calculations_forecast!$B68,CBO_quarterly!$B$1:$XT$1,0))</f>
        <v>938.6</v>
      </c>
      <c r="BO68" s="81">
        <f ca="1">INDEX(CBO_quarterly!$B:$XT,MATCH(Calculations_forecast!BO$9,CBO_quarterly!$B:$B,0),MATCH(Calculations_forecast!$B68,CBO_quarterly!$B$1:$XT$1,0))</f>
        <v>946.8</v>
      </c>
      <c r="BP68" s="81">
        <f ca="1">INDEX(CBO_quarterly!$B:$XT,MATCH(Calculations_forecast!BP$9,CBO_quarterly!$B:$B,0),MATCH(Calculations_forecast!$B68,CBO_quarterly!$B$1:$XT$1,0))</f>
        <v>967.5</v>
      </c>
      <c r="BQ68" s="81">
        <f ca="1">INDEX(CBO_quarterly!$B:$XT,MATCH(Calculations_forecast!BQ$9,CBO_quarterly!$B:$B,0),MATCH(Calculations_forecast!$B68,CBO_quarterly!$B$1:$XT$1,0))</f>
        <v>993.6</v>
      </c>
      <c r="BR68" s="81">
        <f ca="1">INDEX(CBO_quarterly!$B:$XT,MATCH(Calculations_forecast!BR$9,CBO_quarterly!$B:$B,0),MATCH(Calculations_forecast!$B68,CBO_quarterly!$B$1:$XT$1,0))</f>
        <v>996.4</v>
      </c>
      <c r="BS68" s="81">
        <f ca="1">INDEX(CBO_quarterly!$B:$XT,MATCH(Calculations_forecast!BS$9,CBO_quarterly!$B:$B,0),MATCH(Calculations_forecast!$B68,CBO_quarterly!$B$1:$XT$1,0))</f>
        <v>1008.7</v>
      </c>
      <c r="BT68" s="81">
        <f ca="1">INDEX(CBO_quarterly!$B:$XT,MATCH(Calculations_forecast!BT$9,CBO_quarterly!$B:$B,0),MATCH(Calculations_forecast!$B68,CBO_quarterly!$B$1:$XT$1,0))</f>
        <v>1025.2</v>
      </c>
      <c r="BU68" s="81">
        <f ca="1">INDEX(CBO_quarterly!$B:$XT,MATCH(Calculations_forecast!BU$9,CBO_quarterly!$B:$B,0),MATCH(Calculations_forecast!$B68,CBO_quarterly!$B$1:$XT$1,0))</f>
        <v>1036.2</v>
      </c>
      <c r="BV68" s="81">
        <f ca="1">INDEX(CBO_quarterly!$B:$XT,MATCH(Calculations_forecast!BV$9,CBO_quarterly!$B:$B,0),MATCH(Calculations_forecast!$B68,CBO_quarterly!$B$1:$XT$1,0))</f>
        <v>1056</v>
      </c>
      <c r="BW68" s="81">
        <f ca="1">INDEX(CBO_quarterly!$B:$XT,MATCH(Calculations_forecast!BW$9,CBO_quarterly!$B:$B,0),MATCH(Calculations_forecast!$B68,CBO_quarterly!$B$1:$XT$1,0))</f>
        <v>1056.9000000000001</v>
      </c>
      <c r="BX68" s="81">
        <f ca="1">INDEX(CBO_quarterly!$B:$XT,MATCH(Calculations_forecast!BX$9,CBO_quarterly!$B:$B,0),MATCH(Calculations_forecast!$B68,CBO_quarterly!$B$1:$XT$1,0))</f>
        <v>1070.4000000000001</v>
      </c>
      <c r="BY68" s="81">
        <f ca="1">INDEX(CBO_quarterly!$B:$XT,MATCH(Calculations_forecast!BY$9,CBO_quarterly!$B:$B,0),MATCH(Calculations_forecast!$B68,CBO_quarterly!$B$1:$XT$1,0))</f>
        <v>1078.2</v>
      </c>
      <c r="BZ68" s="81">
        <f ca="1">INDEX(CBO_quarterly!$B:$XT,MATCH(Calculations_forecast!BZ$9,CBO_quarterly!$B:$B,0),MATCH(Calculations_forecast!$B68,CBO_quarterly!$B$1:$XT$1,0))</f>
        <v>1109.9000000000001</v>
      </c>
      <c r="CA68" s="81">
        <f ca="1">INDEX(CBO_quarterly!$B:$XT,MATCH(Calculations_forecast!CA$9,CBO_quarterly!$B:$B,0),MATCH(Calculations_forecast!$B68,CBO_quarterly!$B$1:$XT$1,0))</f>
        <v>1116.5999999999999</v>
      </c>
      <c r="CB68" s="81">
        <f ca="1">INDEX(CBO_quarterly!$B:$XT,MATCH(Calculations_forecast!CB$9,CBO_quarterly!$B:$B,0),MATCH(Calculations_forecast!$B68,CBO_quarterly!$B$1:$XT$1,0))</f>
        <v>1145.8</v>
      </c>
      <c r="CC68" s="81">
        <f ca="1">INDEX(CBO_quarterly!$B:$XT,MATCH(Calculations_forecast!CC$9,CBO_quarterly!$B:$B,0),MATCH(Calculations_forecast!$B68,CBO_quarterly!$B$1:$XT$1,0))</f>
        <v>1164.5999999999999</v>
      </c>
      <c r="CD68" s="81">
        <f ca="1">INDEX(CBO_quarterly!$B:$XT,MATCH(Calculations_forecast!CD$9,CBO_quarterly!$B:$B,0),MATCH(Calculations_forecast!$B68,CBO_quarterly!$B$1:$XT$1,0))</f>
        <v>1180.5</v>
      </c>
      <c r="CE68" s="81">
        <f ca="1">INDEX(CBO_quarterly!$B:$XT,MATCH(Calculations_forecast!CE$9,CBO_quarterly!$B:$B,0),MATCH(Calculations_forecast!$B68,CBO_quarterly!$B$1:$XT$1,0))</f>
        <v>1212.5</v>
      </c>
      <c r="CF68" s="81">
        <f ca="1">INDEX(CBO_quarterly!$B:$XT,MATCH(Calculations_forecast!CF$9,CBO_quarterly!$B:$B,0),MATCH(Calculations_forecast!$B68,CBO_quarterly!$B$1:$XT$1,0))</f>
        <v>1230.7</v>
      </c>
      <c r="CG68" s="81">
        <f ca="1">INDEX(CBO_quarterly!$B:$XT,MATCH(Calculations_forecast!CG$9,CBO_quarterly!$B:$B,0),MATCH(Calculations_forecast!$B68,CBO_quarterly!$B$1:$XT$1,0))</f>
        <v>1242.5999999999999</v>
      </c>
      <c r="CH68" s="81">
        <f ca="1">INDEX(CBO_quarterly!$B:$XT,MATCH(Calculations_forecast!CH$9,CBO_quarterly!$B:$B,0),MATCH(Calculations_forecast!$B68,CBO_quarterly!$B$1:$XT$1,0))</f>
        <v>1268.5</v>
      </c>
      <c r="CI68" s="81">
        <f ca="1">INDEX(CBO_quarterly!$B:$XT,MATCH(Calculations_forecast!CI$9,CBO_quarterly!$B:$B,0),MATCH(Calculations_forecast!$B68,CBO_quarterly!$B$1:$XT$1,0))</f>
        <v>1284.2</v>
      </c>
      <c r="CJ68" s="81">
        <f ca="1">INDEX(CBO_quarterly!$B:$XT,MATCH(Calculations_forecast!CJ$9,CBO_quarterly!$B:$B,0),MATCH(Calculations_forecast!$B68,CBO_quarterly!$B$1:$XT$1,0))</f>
        <v>1296.5999999999999</v>
      </c>
      <c r="CK68" s="81">
        <f ca="1">INDEX(CBO_quarterly!$B:$XT,MATCH(Calculations_forecast!CK$9,CBO_quarterly!$B:$B,0),MATCH(Calculations_forecast!$B68,CBO_quarterly!$B$1:$XT$1,0))</f>
        <v>1306.3</v>
      </c>
      <c r="CL68" s="81">
        <f ca="1">INDEX(CBO_quarterly!$B:$XT,MATCH(Calculations_forecast!CL$9,CBO_quarterly!$B:$B,0),MATCH(Calculations_forecast!$B68,CBO_quarterly!$B$1:$XT$1,0))</f>
        <v>1308.8</v>
      </c>
      <c r="CM68" s="81">
        <f ca="1">INDEX(CBO_quarterly!$B:$XT,MATCH(Calculations_forecast!CM$9,CBO_quarterly!$B:$B,0),MATCH(Calculations_forecast!$B68,CBO_quarterly!$B$1:$XT$1,0))</f>
        <v>1326.4</v>
      </c>
      <c r="CN68" s="81">
        <f ca="1">INDEX(CBO_quarterly!$B:$XT,MATCH(Calculations_forecast!CN$9,CBO_quarterly!$B:$B,0),MATCH(Calculations_forecast!$B68,CBO_quarterly!$B$1:$XT$1,0))</f>
        <v>1334.8</v>
      </c>
      <c r="CO68" s="81">
        <f ca="1">INDEX(CBO_quarterly!$B:$XT,MATCH(Calculations_forecast!CO$9,CBO_quarterly!$B:$B,0),MATCH(Calculations_forecast!$B68,CBO_quarterly!$B$1:$XT$1,0))</f>
        <v>1354</v>
      </c>
      <c r="CP68" s="81">
        <f ca="1">INDEX(CBO_quarterly!$B:$XT,MATCH(Calculations_forecast!CP$9,CBO_quarterly!$B:$B,0),MATCH(Calculations_forecast!$B68,CBO_quarterly!$B$1:$XT$1,0))</f>
        <v>1362.8</v>
      </c>
      <c r="CQ68" s="81">
        <f ca="1">INDEX(CBO_quarterly!$B:$XT,MATCH(Calculations_forecast!CQ$9,CBO_quarterly!$B:$B,0),MATCH(Calculations_forecast!$B68,CBO_quarterly!$B$1:$XT$1,0))</f>
        <v>1351.8</v>
      </c>
      <c r="CR68" s="81">
        <f ca="1">INDEX(CBO_quarterly!$B:$XT,MATCH(Calculations_forecast!CR$9,CBO_quarterly!$B:$B,0),MATCH(Calculations_forecast!$B68,CBO_quarterly!$B$1:$XT$1,0))</f>
        <v>1359.1</v>
      </c>
      <c r="CS68" s="81">
        <f ca="1">INDEX(CBO_quarterly!$B:$XT,MATCH(Calculations_forecast!CS$9,CBO_quarterly!$B:$B,0),MATCH(Calculations_forecast!$B68,CBO_quarterly!$B$1:$XT$1,0))</f>
        <v>1367.4</v>
      </c>
      <c r="CT68" s="81">
        <f ca="1">INDEX(CBO_quarterly!$B:$XT,MATCH(Calculations_forecast!CT$9,CBO_quarterly!$B:$B,0),MATCH(Calculations_forecast!$B68,CBO_quarterly!$B$1:$XT$1,0))</f>
        <v>1381.4</v>
      </c>
      <c r="CU68" s="81">
        <f ca="1">INDEX(CBO_quarterly!$B:$XT,MATCH(Calculations_forecast!CU$9,CBO_quarterly!$B:$B,0),MATCH(Calculations_forecast!$B68,CBO_quarterly!$B$1:$XT$1,0))</f>
        <v>1373.4</v>
      </c>
      <c r="CV68" s="81">
        <f ca="1">INDEX(CBO_quarterly!$B:$XT,MATCH(Calculations_forecast!CV$9,CBO_quarterly!$B:$B,0),MATCH(Calculations_forecast!$B68,CBO_quarterly!$B$1:$XT$1,0))</f>
        <v>1389.4</v>
      </c>
      <c r="CW68" s="81">
        <f ca="1">INDEX(CBO_quarterly!$B:$XT,MATCH(Calculations_forecast!CW$9,CBO_quarterly!$B:$B,0),MATCH(Calculations_forecast!$B68,CBO_quarterly!$B$1:$XT$1,0))</f>
        <v>1423.4</v>
      </c>
      <c r="CX68" s="81">
        <f ca="1">INDEX(CBO_quarterly!$B:$XT,MATCH(Calculations_forecast!CX$9,CBO_quarterly!$B:$B,0),MATCH(Calculations_forecast!$B68,CBO_quarterly!$B$1:$XT$1,0))</f>
        <v>1422.9</v>
      </c>
      <c r="CY68" s="81">
        <f ca="1">INDEX(CBO_quarterly!$B:$XT,MATCH(Calculations_forecast!CY$9,CBO_quarterly!$B:$B,0),MATCH(Calculations_forecast!$B68,CBO_quarterly!$B$1:$XT$1,0))</f>
        <v>1437.6</v>
      </c>
      <c r="CZ68" s="81">
        <f ca="1">INDEX(CBO_quarterly!$B:$XT,MATCH(Calculations_forecast!CZ$9,CBO_quarterly!$B:$B,0),MATCH(Calculations_forecast!$B68,CBO_quarterly!$B$1:$XT$1,0))</f>
        <v>1452.9</v>
      </c>
      <c r="DA68" s="81">
        <f ca="1">INDEX(CBO_quarterly!$B:$XT,MATCH(Calculations_forecast!DA$9,CBO_quarterly!$B:$B,0),MATCH(Calculations_forecast!$B68,CBO_quarterly!$B$1:$XT$1,0))</f>
        <v>1455.7</v>
      </c>
      <c r="DB68" s="81">
        <f ca="1">INDEX(CBO_quarterly!$B:$XT,MATCH(Calculations_forecast!DB$9,CBO_quarterly!$B:$B,0),MATCH(Calculations_forecast!$B68,CBO_quarterly!$B$1:$XT$1,0))</f>
        <v>1451.6</v>
      </c>
      <c r="DC68" s="81">
        <f ca="1">INDEX(CBO_quarterly!$B:$XT,MATCH(Calculations_forecast!DC$9,CBO_quarterly!$B:$B,0),MATCH(Calculations_forecast!$B68,CBO_quarterly!$B$1:$XT$1,0))</f>
        <v>1471.3</v>
      </c>
      <c r="DD68" s="81">
        <f ca="1">INDEX(CBO_quarterly!$B:$XT,MATCH(Calculations_forecast!DD$9,CBO_quarterly!$B:$B,0),MATCH(Calculations_forecast!$B68,CBO_quarterly!$B$1:$XT$1,0))</f>
        <v>1487.7</v>
      </c>
      <c r="DE68" s="81">
        <f ca="1">INDEX(CBO_quarterly!$B:$XT,MATCH(Calculations_forecast!DE$9,CBO_quarterly!$B:$B,0),MATCH(Calculations_forecast!$B68,CBO_quarterly!$B$1:$XT$1,0))</f>
        <v>1496.7</v>
      </c>
      <c r="DF68" s="81">
        <f ca="1">INDEX(CBO_quarterly!$B:$XT,MATCH(Calculations_forecast!DF$9,CBO_quarterly!$B:$B,0),MATCH(Calculations_forecast!$B68,CBO_quarterly!$B$1:$XT$1,0))</f>
        <v>1515.7</v>
      </c>
      <c r="DG68" s="81">
        <f ca="1">INDEX(CBO_quarterly!$B:$XT,MATCH(Calculations_forecast!DG$9,CBO_quarterly!$B:$B,0),MATCH(Calculations_forecast!$B68,CBO_quarterly!$B$1:$XT$1,0))</f>
        <v>1516</v>
      </c>
      <c r="DH68" s="81">
        <f ca="1">INDEX(CBO_quarterly!$B:$XT,MATCH(Calculations_forecast!DH$9,CBO_quarterly!$B:$B,0),MATCH(Calculations_forecast!$B68,CBO_quarterly!$B$1:$XT$1,0))</f>
        <v>1542.5</v>
      </c>
      <c r="DI68" s="81">
        <f ca="1">INDEX(CBO_quarterly!$B:$XT,MATCH(Calculations_forecast!DI$9,CBO_quarterly!$B:$B,0),MATCH(Calculations_forecast!$B68,CBO_quarterly!$B$1:$XT$1,0))</f>
        <v>1555.2</v>
      </c>
      <c r="DJ68" s="81">
        <f ca="1">INDEX(CBO_quarterly!$B:$XT,MATCH(Calculations_forecast!DJ$9,CBO_quarterly!$B:$B,0),MATCH(Calculations_forecast!$B68,CBO_quarterly!$B$1:$XT$1,0))</f>
        <v>1574.8</v>
      </c>
      <c r="DK68" s="81">
        <f ca="1">INDEX(CBO_quarterly!$B:$XT,MATCH(Calculations_forecast!DK$9,CBO_quarterly!$B:$B,0),MATCH(Calculations_forecast!$B68,CBO_quarterly!$B$1:$XT$1,0))</f>
        <v>1568</v>
      </c>
      <c r="DL68" s="81">
        <f ca="1">INDEX(CBO_quarterly!$B:$XT,MATCH(Calculations_forecast!DL$9,CBO_quarterly!$B:$B,0),MATCH(Calculations_forecast!$B68,CBO_quarterly!$B$1:$XT$1,0))</f>
        <v>1603.7</v>
      </c>
      <c r="DM68" s="81">
        <f ca="1">INDEX(CBO_quarterly!$B:$XT,MATCH(Calculations_forecast!DM$9,CBO_quarterly!$B:$B,0),MATCH(Calculations_forecast!$B68,CBO_quarterly!$B$1:$XT$1,0))</f>
        <v>1627.3</v>
      </c>
      <c r="DN68" s="81">
        <f ca="1">INDEX(CBO_quarterly!$B:$XT,MATCH(Calculations_forecast!DN$9,CBO_quarterly!$B:$B,0),MATCH(Calculations_forecast!$B68,CBO_quarterly!$B$1:$XT$1,0))</f>
        <v>1647.5</v>
      </c>
      <c r="DO68" s="81">
        <f ca="1">INDEX(CBO_quarterly!$B:$XT,MATCH(Calculations_forecast!DO$9,CBO_quarterly!$B:$B,0),MATCH(Calculations_forecast!$B68,CBO_quarterly!$B$1:$XT$1,0))</f>
        <v>1669.4</v>
      </c>
      <c r="DP68" s="81">
        <f ca="1">INDEX(CBO_quarterly!$B:$XT,MATCH(Calculations_forecast!DP$9,CBO_quarterly!$B:$B,0),MATCH(Calculations_forecast!$B68,CBO_quarterly!$B$1:$XT$1,0))</f>
        <v>1695.2</v>
      </c>
      <c r="DQ68" s="81">
        <f ca="1">INDEX(CBO_quarterly!$B:$XT,MATCH(Calculations_forecast!DQ$9,CBO_quarterly!$B:$B,0),MATCH(Calculations_forecast!$B68,CBO_quarterly!$B$1:$XT$1,0))</f>
        <v>1734.5</v>
      </c>
      <c r="DR68" s="81">
        <f ca="1">INDEX(CBO_quarterly!$B:$XT,MATCH(Calculations_forecast!DR$9,CBO_quarterly!$B:$B,0),MATCH(Calculations_forecast!$B68,CBO_quarterly!$B$1:$XT$1,0))</f>
        <v>1782.3</v>
      </c>
      <c r="DS68" s="81">
        <f ca="1">INDEX(CBO_quarterly!$B:$XT,MATCH(Calculations_forecast!DS$9,CBO_quarterly!$B:$B,0),MATCH(Calculations_forecast!$B68,CBO_quarterly!$B$1:$XT$1,0))</f>
        <v>1790.7</v>
      </c>
      <c r="DT68" s="81">
        <f ca="1">INDEX(CBO_quarterly!$B:$XT,MATCH(Calculations_forecast!DT$9,CBO_quarterly!$B:$B,0),MATCH(Calculations_forecast!$B68,CBO_quarterly!$B$1:$XT$1,0))</f>
        <v>1823.1</v>
      </c>
      <c r="DU68" s="81">
        <f ca="1">INDEX(CBO_quarterly!$B:$XT,MATCH(Calculations_forecast!DU$9,CBO_quarterly!$B:$B,0),MATCH(Calculations_forecast!$B68,CBO_quarterly!$B$1:$XT$1,0))</f>
        <v>1832.3</v>
      </c>
      <c r="DV68" s="81">
        <f ca="1">INDEX(CBO_quarterly!$B:$XT,MATCH(Calculations_forecast!DV$9,CBO_quarterly!$B:$B,0),MATCH(Calculations_forecast!$B68,CBO_quarterly!$B$1:$XT$1,0))</f>
        <v>1861.2</v>
      </c>
      <c r="DW68" s="81">
        <f ca="1">INDEX(CBO_quarterly!$B:$XT,MATCH(Calculations_forecast!DW$9,CBO_quarterly!$B:$B,0),MATCH(Calculations_forecast!$B68,CBO_quarterly!$B$1:$XT$1,0))</f>
        <v>1905.4</v>
      </c>
      <c r="DX68" s="81">
        <f ca="1">INDEX(CBO_quarterly!$B:$XT,MATCH(Calculations_forecast!DX$9,CBO_quarterly!$B:$B,0),MATCH(Calculations_forecast!$B68,CBO_quarterly!$B$1:$XT$1,0))</f>
        <v>1947</v>
      </c>
      <c r="DY68" s="81">
        <f ca="1">INDEX(CBO_quarterly!$B:$XT,MATCH(Calculations_forecast!DY$9,CBO_quarterly!$B:$B,0),MATCH(Calculations_forecast!$B68,CBO_quarterly!$B$1:$XT$1,0))</f>
        <v>1952.7</v>
      </c>
      <c r="DZ68" s="81">
        <f ca="1">INDEX(CBO_quarterly!$B:$XT,MATCH(Calculations_forecast!DZ$9,CBO_quarterly!$B:$B,0),MATCH(Calculations_forecast!$B68,CBO_quarterly!$B$1:$XT$1,0))</f>
        <v>1992</v>
      </c>
      <c r="EA68" s="81">
        <f ca="1">INDEX(CBO_quarterly!$B:$XT,MATCH(Calculations_forecast!EA$9,CBO_quarterly!$B:$B,0),MATCH(Calculations_forecast!$B68,CBO_quarterly!$B$1:$XT$1,0))</f>
        <v>2038.9</v>
      </c>
      <c r="EB68" s="81">
        <f ca="1">INDEX(CBO_quarterly!$B:$XT,MATCH(Calculations_forecast!EB$9,CBO_quarterly!$B:$B,0),MATCH(Calculations_forecast!$B68,CBO_quarterly!$B$1:$XT$1,0))</f>
        <v>2073.5</v>
      </c>
      <c r="EC68" s="81">
        <f ca="1">INDEX(CBO_quarterly!$B:$XT,MATCH(Calculations_forecast!EC$9,CBO_quarterly!$B:$B,0),MATCH(Calculations_forecast!$B68,CBO_quarterly!$B$1:$XT$1,0))</f>
        <v>2100.4</v>
      </c>
      <c r="ED68" s="81">
        <f ca="1">INDEX(CBO_quarterly!$B:$XT,MATCH(Calculations_forecast!ED$9,CBO_quarterly!$B:$B,0),MATCH(Calculations_forecast!$B68,CBO_quarterly!$B$1:$XT$1,0))</f>
        <v>2142</v>
      </c>
      <c r="EE68" s="81">
        <f ca="1">INDEX(CBO_quarterly!$B:$XT,MATCH(Calculations_forecast!EE$9,CBO_quarterly!$B:$B,0),MATCH(Calculations_forecast!$B68,CBO_quarterly!$B$1:$XT$1,0))</f>
        <v>2172.4</v>
      </c>
      <c r="EF68" s="81">
        <f ca="1">INDEX(CBO_quarterly!$B:$XT,MATCH(Calculations_forecast!EF$9,CBO_quarterly!$B:$B,0),MATCH(Calculations_forecast!$B68,CBO_quarterly!$B$1:$XT$1,0))</f>
        <v>2199.4</v>
      </c>
      <c r="EG68" s="81">
        <f ca="1">INDEX(CBO_quarterly!$B:$XT,MATCH(Calculations_forecast!EG$9,CBO_quarterly!$B:$B,0),MATCH(Calculations_forecast!$B68,CBO_quarterly!$B$1:$XT$1,0))</f>
        <v>2221.1999999999998</v>
      </c>
      <c r="EH68" s="81">
        <f ca="1">INDEX(CBO_quarterly!$B:$XT,MATCH(Calculations_forecast!EH$9,CBO_quarterly!$B:$B,0),MATCH(Calculations_forecast!$B68,CBO_quarterly!$B$1:$XT$1,0))</f>
        <v>2251.8000000000002</v>
      </c>
      <c r="EI68" s="81">
        <f ca="1">INDEX(CBO_quarterly!$B:$XT,MATCH(Calculations_forecast!EI$9,CBO_quarterly!$B:$B,0),MATCH(Calculations_forecast!$B68,CBO_quarterly!$B$1:$XT$1,0))</f>
        <v>2287.3000000000002</v>
      </c>
      <c r="EJ68" s="81">
        <f ca="1">INDEX(CBO_quarterly!$B:$XT,MATCH(Calculations_forecast!EJ$9,CBO_quarterly!$B:$B,0),MATCH(Calculations_forecast!$B68,CBO_quarterly!$B$1:$XT$1,0))</f>
        <v>2321.4</v>
      </c>
      <c r="EK68" s="81">
        <f ca="1">INDEX(CBO_quarterly!$B:$XT,MATCH(Calculations_forecast!EK$9,CBO_quarterly!$B:$B,0),MATCH(Calculations_forecast!$B68,CBO_quarterly!$B$1:$XT$1,0))</f>
        <v>2357.1999999999998</v>
      </c>
      <c r="EL68" s="81">
        <f ca="1">INDEX(CBO_quarterly!$B:$XT,MATCH(Calculations_forecast!EL$9,CBO_quarterly!$B:$B,0),MATCH(Calculations_forecast!$B68,CBO_quarterly!$B$1:$XT$1,0))</f>
        <v>2389.6999999999998</v>
      </c>
      <c r="EM68" s="81">
        <f ca="1">INDEX(CBO_quarterly!$B:$XT,MATCH(Calculations_forecast!EM$9,CBO_quarterly!$B:$B,0),MATCH(Calculations_forecast!$B68,CBO_quarterly!$B$1:$XT$1,0))</f>
        <v>2426.9</v>
      </c>
      <c r="EN68" s="81">
        <f ca="1">INDEX(CBO_quarterly!$B:$XT,MATCH(Calculations_forecast!EN$9,CBO_quarterly!$B:$B,0),MATCH(Calculations_forecast!$B68,CBO_quarterly!$B$1:$XT$1,0))</f>
        <v>2452.9</v>
      </c>
      <c r="EO68" s="81">
        <f ca="1">INDEX(CBO_quarterly!$B:$XT,MATCH(Calculations_forecast!EO$9,CBO_quarterly!$B:$B,0),MATCH(Calculations_forecast!$B68,CBO_quarterly!$B$1:$XT$1,0))</f>
        <v>2495.1</v>
      </c>
      <c r="EP68" s="81">
        <f ca="1">INDEX(CBO_quarterly!$B:$XT,MATCH(Calculations_forecast!EP$9,CBO_quarterly!$B:$B,0),MATCH(Calculations_forecast!$B68,CBO_quarterly!$B$1:$XT$1,0))</f>
        <v>2529.1</v>
      </c>
      <c r="EQ68" s="81">
        <f ca="1">INDEX(CBO_quarterly!$B:$XT,MATCH(Calculations_forecast!EQ$9,CBO_quarterly!$B:$B,0),MATCH(Calculations_forecast!$B68,CBO_quarterly!$B$1:$XT$1,0))</f>
        <v>2580.6999999999998</v>
      </c>
      <c r="ER68" s="81">
        <f ca="1">INDEX(CBO_quarterly!$B:$XT,MATCH(Calculations_forecast!ER$9,CBO_quarterly!$B:$B,0),MATCH(Calculations_forecast!$B68,CBO_quarterly!$B$1:$XT$1,0))</f>
        <v>2610.9</v>
      </c>
      <c r="ES68" s="81">
        <f ca="1">INDEX(CBO_quarterly!$B:$XT,MATCH(Calculations_forecast!ES$9,CBO_quarterly!$B:$B,0),MATCH(Calculations_forecast!$B68,CBO_quarterly!$B$1:$XT$1,0))</f>
        <v>2630.7</v>
      </c>
      <c r="ET68" s="81">
        <f ca="1">INDEX(CBO_quarterly!$B:$XT,MATCH(Calculations_forecast!ET$9,CBO_quarterly!$B:$B,0),MATCH(Calculations_forecast!$B68,CBO_quarterly!$B$1:$XT$1,0))</f>
        <v>2674.7</v>
      </c>
      <c r="EU68" s="81">
        <f ca="1">INDEX(CBO_quarterly!$B:$XT,MATCH(Calculations_forecast!EU$9,CBO_quarterly!$B:$B,0),MATCH(Calculations_forecast!$B68,CBO_quarterly!$B$1:$XT$1,0))</f>
        <v>2719.2</v>
      </c>
      <c r="EV68" s="81">
        <f ca="1">INDEX(CBO_quarterly!$B:$XT,MATCH(Calculations_forecast!EV$9,CBO_quarterly!$B:$B,0),MATCH(Calculations_forecast!$B68,CBO_quarterly!$B$1:$XT$1,0))</f>
        <v>2770.3</v>
      </c>
      <c r="EW68" s="81">
        <f ca="1">INDEX(CBO_quarterly!$B:$XT,MATCH(Calculations_forecast!EW$9,CBO_quarterly!$B:$B,0),MATCH(Calculations_forecast!$B68,CBO_quarterly!$B$1:$XT$1,0))</f>
        <v>2809</v>
      </c>
      <c r="EX68" s="81">
        <f ca="1">INDEX(CBO_quarterly!$B:$XT,MATCH(Calculations_forecast!EX$9,CBO_quarterly!$B:$B,0),MATCH(Calculations_forecast!$B68,CBO_quarterly!$B$1:$XT$1,0))</f>
        <v>2864.9</v>
      </c>
      <c r="EY68" s="81">
        <f ca="1">INDEX(CBO_quarterly!$B:$XT,MATCH(Calculations_forecast!EY$9,CBO_quarterly!$B:$B,0),MATCH(Calculations_forecast!$B68,CBO_quarterly!$B$1:$XT$1,0))</f>
        <v>2909.3</v>
      </c>
      <c r="EZ68" s="81">
        <f ca="1">INDEX(CBO_quarterly!$B:$XT,MATCH(Calculations_forecast!EZ$9,CBO_quarterly!$B:$B,0),MATCH(Calculations_forecast!$B68,CBO_quarterly!$B$1:$XT$1,0))</f>
        <v>2971.1</v>
      </c>
      <c r="FA68" s="81">
        <f ca="1">INDEX(CBO_quarterly!$B:$XT,MATCH(Calculations_forecast!FA$9,CBO_quarterly!$B:$B,0),MATCH(Calculations_forecast!$B68,CBO_quarterly!$B$1:$XT$1,0))</f>
        <v>3027.5</v>
      </c>
      <c r="FB68" s="81">
        <f ca="1">INDEX(CBO_quarterly!$B:$XT,MATCH(Calculations_forecast!FB$9,CBO_quarterly!$B:$B,0),MATCH(Calculations_forecast!$B68,CBO_quarterly!$B$1:$XT$1,0))</f>
        <v>3020</v>
      </c>
      <c r="FC68" s="81">
        <f ca="1">INDEX(CBO_quarterly!$B:$XT,MATCH(Calculations_forecast!FC$9,CBO_quarterly!$B:$B,0),MATCH(Calculations_forecast!$B68,CBO_quarterly!$B$1:$XT$1,0))</f>
        <v>3019.7</v>
      </c>
      <c r="FD68" s="81">
        <f ca="1">INDEX(CBO_quarterly!$B:$XT,MATCH(Calculations_forecast!FD$9,CBO_quarterly!$B:$B,0),MATCH(Calculations_forecast!$B68,CBO_quarterly!$B$1:$XT$1,0))</f>
        <v>3067.6</v>
      </c>
      <c r="FE68" s="81">
        <f ca="1">INDEX(CBO_quarterly!$B:$XT,MATCH(Calculations_forecast!FE$9,CBO_quarterly!$B:$B,0),MATCH(Calculations_forecast!$B68,CBO_quarterly!$B$1:$XT$1,0))</f>
        <v>3089</v>
      </c>
      <c r="FF68" s="81">
        <f ca="1">INDEX(CBO_quarterly!$B:$XT,MATCH(Calculations_forecast!FF$9,CBO_quarterly!$B:$B,0),MATCH(Calculations_forecast!$B68,CBO_quarterly!$B$1:$XT$1,0))</f>
        <v>3117.8</v>
      </c>
      <c r="FG68" s="81">
        <f ca="1">INDEX(CBO_quarterly!$B:$XT,MATCH(Calculations_forecast!FG$9,CBO_quarterly!$B:$B,0),MATCH(Calculations_forecast!$B68,CBO_quarterly!$B$1:$XT$1,0))</f>
        <v>3131.9</v>
      </c>
      <c r="FH68" s="81">
        <f ca="1">INDEX(CBO_quarterly!$B:$XT,MATCH(Calculations_forecast!FH$9,CBO_quarterly!$B:$B,0),MATCH(Calculations_forecast!$B68,CBO_quarterly!$B$1:$XT$1,0))</f>
        <v>3164.7</v>
      </c>
      <c r="FI68" s="81">
        <f ca="1">INDEX(CBO_quarterly!$B:$XT,MATCH(Calculations_forecast!FI$9,CBO_quarterly!$B:$B,0),MATCH(Calculations_forecast!$B68,CBO_quarterly!$B$1:$XT$1,0))</f>
        <v>3157.9</v>
      </c>
      <c r="FJ68" s="81">
        <f ca="1">INDEX(CBO_quarterly!$B:$XT,MATCH(Calculations_forecast!FJ$9,CBO_quarterly!$B:$B,0),MATCH(Calculations_forecast!$B68,CBO_quarterly!$B$1:$XT$1,0))</f>
        <v>3164.1</v>
      </c>
      <c r="FK68" s="81">
        <f ca="1">INDEX(CBO_quarterly!$B:$XT,MATCH(Calculations_forecast!FK$9,CBO_quarterly!$B:$B,0),MATCH(Calculations_forecast!$B68,CBO_quarterly!$B$1:$XT$1,0))</f>
        <v>3156</v>
      </c>
      <c r="FL68" s="81">
        <f ca="1">INDEX(CBO_quarterly!$B:$XT,MATCH(Calculations_forecast!FL$9,CBO_quarterly!$B:$B,0),MATCH(Calculations_forecast!$B68,CBO_quarterly!$B$1:$XT$1,0))</f>
        <v>3168.6</v>
      </c>
      <c r="FM68" s="81">
        <f ca="1">INDEX(CBO_quarterly!$B:$XT,MATCH(Calculations_forecast!FM$9,CBO_quarterly!$B:$B,0),MATCH(Calculations_forecast!$B68,CBO_quarterly!$B$1:$XT$1,0))</f>
        <v>3137.5</v>
      </c>
      <c r="FN68" s="81">
        <f ca="1">INDEX(CBO_quarterly!$B:$XT,MATCH(Calculations_forecast!FN$9,CBO_quarterly!$B:$B,0),MATCH(Calculations_forecast!$B68,CBO_quarterly!$B$1:$XT$1,0))</f>
        <v>3131.4</v>
      </c>
      <c r="FO68" s="81">
        <f ca="1">INDEX(CBO_quarterly!$B:$XT,MATCH(Calculations_forecast!FO$9,CBO_quarterly!$B:$B,0),MATCH(Calculations_forecast!$B68,CBO_quarterly!$B$1:$XT$1,0))</f>
        <v>3144.7</v>
      </c>
      <c r="FP68" s="81">
        <f ca="1">INDEX(CBO_quarterly!$B:$XT,MATCH(Calculations_forecast!FP$9,CBO_quarterly!$B:$B,0),MATCH(Calculations_forecast!$B68,CBO_quarterly!$B$1:$XT$1,0))</f>
        <v>3131</v>
      </c>
      <c r="FQ68" s="81">
        <f ca="1">INDEX(CBO_quarterly!$B:$XT,MATCH(Calculations_forecast!FQ$9,CBO_quarterly!$B:$B,0),MATCH(Calculations_forecast!$B68,CBO_quarterly!$B$1:$XT$1,0))</f>
        <v>3139.6</v>
      </c>
      <c r="FR68" s="81">
        <f ca="1">INDEX(CBO_quarterly!$B:$XT,MATCH(Calculations_forecast!FR$9,CBO_quarterly!$B:$B,0),MATCH(Calculations_forecast!$B68,CBO_quarterly!$B$1:$XT$1,0))</f>
        <v>3132.7</v>
      </c>
      <c r="FS68" s="81">
        <f ca="1">INDEX(CBO_quarterly!$B:$XT,MATCH(Calculations_forecast!FS$9,CBO_quarterly!$B:$B,0),MATCH(Calculations_forecast!$B68,CBO_quarterly!$B$1:$XT$1,0))</f>
        <v>3125</v>
      </c>
      <c r="FT68" s="81">
        <f ca="1">INDEX(CBO_quarterly!$B:$XT,MATCH(Calculations_forecast!FT$9,CBO_quarterly!$B:$B,0),MATCH(Calculations_forecast!$B68,CBO_quarterly!$B$1:$XT$1,0))</f>
        <v>3132</v>
      </c>
      <c r="FU68" s="81">
        <f ca="1">INDEX(CBO_quarterly!$B:$XT,MATCH(Calculations_forecast!FU$9,CBO_quarterly!$B:$B,0),MATCH(Calculations_forecast!$B68,CBO_quarterly!$B$1:$XT$1,0))</f>
        <v>3134.1</v>
      </c>
      <c r="FV68" s="81">
        <f ca="1">INDEX(CBO_quarterly!$B:$XT,MATCH(Calculations_forecast!FV$9,CBO_quarterly!$B:$B,0),MATCH(Calculations_forecast!$B68,CBO_quarterly!$B$1:$XT$1,0))</f>
        <v>3138.5</v>
      </c>
      <c r="FW68" s="81">
        <f ca="1">INDEX(CBO_quarterly!$B:$XT,MATCH(Calculations_forecast!FW$9,CBO_quarterly!$B:$B,0),MATCH(Calculations_forecast!$B68,CBO_quarterly!$B$1:$XT$1,0))</f>
        <v>3139.1</v>
      </c>
      <c r="FX68" s="81">
        <f ca="1">INDEX(CBO_quarterly!$B:$XT,MATCH(Calculations_forecast!FX$9,CBO_quarterly!$B:$B,0),MATCH(Calculations_forecast!$B68,CBO_quarterly!$B$1:$XT$1,0))</f>
        <v>3150.9</v>
      </c>
      <c r="FY68" s="81">
        <f ca="1">INDEX(CBO_quarterly!$B:$XT,MATCH(Calculations_forecast!FY$9,CBO_quarterly!$B:$B,0),MATCH(Calculations_forecast!$B68,CBO_quarterly!$B$1:$XT$1,0))</f>
        <v>3189.9</v>
      </c>
      <c r="FZ68" s="81">
        <f ca="1">INDEX(CBO_quarterly!$B:$XT,MATCH(Calculations_forecast!FZ$9,CBO_quarterly!$B:$B,0),MATCH(Calculations_forecast!$B68,CBO_quarterly!$B$1:$XT$1,0))</f>
        <v>3188.2</v>
      </c>
      <c r="GA68" s="81">
        <f ca="1">INDEX(CBO_quarterly!$B:$XT,MATCH(Calculations_forecast!GA$9,CBO_quarterly!$B:$B,0),MATCH(Calculations_forecast!$B68,CBO_quarterly!$B$1:$XT$1,0))</f>
        <v>3188.5</v>
      </c>
      <c r="GB68" s="81">
        <f ca="1">INDEX(CBO_quarterly!$B:$XT,MATCH(Calculations_forecast!GB$9,CBO_quarterly!$B:$B,0),MATCH(Calculations_forecast!$B68,CBO_quarterly!$B$1:$XT$1,0))</f>
        <v>3237.6</v>
      </c>
      <c r="GC68" s="81">
        <f ca="1">INDEX(CBO_quarterly!$B:$XT,MATCH(Calculations_forecast!GC$9,CBO_quarterly!$B:$B,0),MATCH(Calculations_forecast!$B68,CBO_quarterly!$B$1:$XT$1,0))</f>
        <v>3257</v>
      </c>
      <c r="GD68" s="81">
        <f ca="1">INDEX(CBO_quarterly!$B:$XT,MATCH(Calculations_forecast!GD$9,CBO_quarterly!$B:$B,0),MATCH(Calculations_forecast!$B68,CBO_quarterly!$B$1:$XT$1,0))</f>
        <v>3253.8</v>
      </c>
      <c r="GE68" s="81">
        <f ca="1">INDEX(CBO_quarterly!$B:$XT,MATCH(Calculations_forecast!GE$9,CBO_quarterly!$B:$B,0),MATCH(Calculations_forecast!$B68,CBO_quarterly!$B$1:$XT$1,0))</f>
        <v>3262.7</v>
      </c>
      <c r="GF68" s="81">
        <f ca="1">INDEX(CBO_quarterly!$B:$XT,MATCH(Calculations_forecast!GF$9,CBO_quarterly!$B:$B,0),MATCH(Calculations_forecast!$B68,CBO_quarterly!$B$1:$XT$1,0))</f>
        <v>3278.2</v>
      </c>
      <c r="GG68" s="81">
        <f ca="1">INDEX(CBO_quarterly!$B:$XT,MATCH(Calculations_forecast!GG$9,CBO_quarterly!$B:$B,0),MATCH(Calculations_forecast!$B68,CBO_quarterly!$B$1:$XT$1,0))</f>
        <v>3300.5</v>
      </c>
      <c r="GH68" s="81">
        <f ca="1">INDEX(CBO_quarterly!$B:$XT,MATCH(Calculations_forecast!GH$9,CBO_quarterly!$B:$B,0),MATCH(Calculations_forecast!$B68,CBO_quarterly!$B$1:$XT$1,0))</f>
        <v>3322.4</v>
      </c>
      <c r="GI68" s="81">
        <f>INDEX(CBO_quarterly!$B:$XT,MATCH(Calculations_forecast!GI$9,CBO_quarterly!$B:$B,0),MATCH(Calculations_forecast!$B68,CBO_quarterly!$B$1:$XT$1,0))</f>
        <v>2896.6</v>
      </c>
      <c r="GJ68" s="81">
        <f>INDEX(CBO_quarterly!$B:$XT,MATCH(Calculations_forecast!GJ$9,CBO_quarterly!$B:$B,0),MATCH(Calculations_forecast!$B68,CBO_quarterly!$B$1:$XT$1,0))</f>
        <v>2895.2</v>
      </c>
      <c r="GK68" s="81">
        <f>INDEX(CBO_quarterly!$B:$XT,MATCH(Calculations_forecast!GK$9,CBO_quarterly!$B:$B,0),MATCH(Calculations_forecast!$B68,CBO_quarterly!$B$1:$XT$1,0))</f>
        <v>2900</v>
      </c>
      <c r="GL68" s="81">
        <f>INDEX(CBO_quarterly!$B:$XT,MATCH(Calculations_forecast!GL$9,CBO_quarterly!$B:$B,0),MATCH(Calculations_forecast!$B68,CBO_quarterly!$B$1:$XT$1,0))</f>
        <v>2921.1</v>
      </c>
      <c r="GM68" s="81">
        <f>INDEX(CBO_quarterly!$B:$XT,MATCH(Calculations_forecast!GM$9,CBO_quarterly!$B:$B,0),MATCH(Calculations_forecast!$B68,CBO_quarterly!$B$1:$XT$1,0))</f>
        <v>2924.8</v>
      </c>
      <c r="GN68" s="81">
        <f>INDEX(CBO_quarterly!$B:$XT,MATCH(Calculations_forecast!GN$9,CBO_quarterly!$B:$B,0),MATCH(Calculations_forecast!$B68,CBO_quarterly!$B$1:$XT$1,0))</f>
        <v>2957.4</v>
      </c>
      <c r="GO68" s="81">
        <f>INDEX(CBO_quarterly!$B:$XT,MATCH(Calculations_forecast!GO$9,CBO_quarterly!$B:$B,0),MATCH(Calculations_forecast!$B68,CBO_quarterly!$B$1:$XT$1,0))</f>
        <v>2997.8</v>
      </c>
      <c r="GP68" s="81">
        <f>INDEX(CBO_quarterly!$B:$XT,MATCH(Calculations_forecast!GP$9,CBO_quarterly!$B:$B,0),MATCH(Calculations_forecast!$B68,CBO_quarterly!$B$1:$XT$1,0))</f>
        <v>3026</v>
      </c>
      <c r="GQ68" s="81">
        <f>INDEX(CBO_quarterly!$B:$XT,MATCH(Calculations_forecast!GQ$9,CBO_quarterly!$B:$B,0),MATCH(Calculations_forecast!$B68,CBO_quarterly!$B$1:$XT$1,0))</f>
        <v>3036.5</v>
      </c>
      <c r="GR68" s="81">
        <f>INDEX(CBO_quarterly!$B:$XT,MATCH(Calculations_forecast!GR$9,CBO_quarterly!$B:$B,0),MATCH(Calculations_forecast!$B68,CBO_quarterly!$B$1:$XT$1,0))</f>
        <v>3045.2</v>
      </c>
      <c r="GS68" s="81">
        <f>INDEX(CBO_quarterly!$B:$XT,MATCH(Calculations_forecast!GS$9,CBO_quarterly!$B:$B,0),MATCH(Calculations_forecast!$B68,CBO_quarterly!$B$1:$XT$1,0))</f>
        <v>3053.2</v>
      </c>
      <c r="GT68" s="81">
        <f>INDEX(CBO_quarterly!$B:$XT,MATCH(Calculations_forecast!GT$9,CBO_quarterly!$B:$B,0),MATCH(Calculations_forecast!$B68,CBO_quarterly!$B$1:$XT$1,0))</f>
        <v>3059.7</v>
      </c>
      <c r="GU68" s="81">
        <f>INDEX(CBO_quarterly!$B:$XT,MATCH(Calculations_forecast!GU$9,CBO_quarterly!$B:$B,0),MATCH(Calculations_forecast!$B68,CBO_quarterly!$B$1:$XT$1,0))</f>
        <v>3066.2</v>
      </c>
      <c r="GV68" s="81">
        <f>INDEX(CBO_quarterly!$B:$XT,MATCH(Calculations_forecast!GV$9,CBO_quarterly!$B:$B,0),MATCH(Calculations_forecast!$B68,CBO_quarterly!$B$1:$XT$1,0))</f>
        <v>3070.4</v>
      </c>
      <c r="GW68" s="81">
        <f>INDEX(CBO_quarterly!$B:$XT,MATCH(Calculations_forecast!GW$9,CBO_quarterly!$B:$B,0),MATCH(Calculations_forecast!$B68,CBO_quarterly!$B$1:$XT$1,0))</f>
        <v>3072.7</v>
      </c>
      <c r="GX68" s="81">
        <f>INDEX(CBO_quarterly!$B:$XT,MATCH(Calculations_forecast!GX$9,CBO_quarterly!$B:$B,0),MATCH(Calculations_forecast!$B68,CBO_quarterly!$B$1:$XT$1,0))</f>
        <v>3072.9</v>
      </c>
      <c r="GY68" s="81">
        <f>INDEX(CBO_quarterly!$B:$XT,MATCH(Calculations_forecast!GY$9,CBO_quarterly!$B:$B,0),MATCH(Calculations_forecast!$B68,CBO_quarterly!$B$1:$XT$1,0))</f>
        <v>3072.3</v>
      </c>
      <c r="GZ68" s="81">
        <f>INDEX(CBO_quarterly!$B:$XT,MATCH(Calculations_forecast!GZ$9,CBO_quarterly!$B:$B,0),MATCH(Calculations_forecast!$B68,CBO_quarterly!$B$1:$XT$1,0))</f>
        <v>3071.6</v>
      </c>
      <c r="HA68" s="81">
        <f>INDEX(CBO_quarterly!$B:$XT,MATCH(Calculations_forecast!HA$9,CBO_quarterly!$B:$B,0),MATCH(Calculations_forecast!$B68,CBO_quarterly!$B$1:$XT$1,0))</f>
        <v>3070.2</v>
      </c>
      <c r="HB68" s="81">
        <f>INDEX(CBO_quarterly!$B:$XT,MATCH(Calculations_forecast!HB$9,CBO_quarterly!$B:$B,0),MATCH(Calculations_forecast!$B68,CBO_quarterly!$B$1:$XT$1,0))</f>
        <v>3069.5</v>
      </c>
      <c r="HC68" s="81">
        <f>INDEX(CBO_quarterly!$B:$XT,MATCH(Calculations_forecast!HC$9,CBO_quarterly!$B:$B,0),MATCH(Calculations_forecast!$B68,CBO_quarterly!$B$1:$XT$1,0))</f>
        <v>3068.9</v>
      </c>
      <c r="HD68" s="81">
        <f>INDEX(CBO_quarterly!$B:$XT,MATCH(Calculations_forecast!HD$9,CBO_quarterly!$B:$B,0),MATCH(Calculations_forecast!$B68,CBO_quarterly!$B$1:$XT$1,0))</f>
        <v>3068.8</v>
      </c>
      <c r="HE68" s="81">
        <f>INDEX(CBO_quarterly!$B:$XT,MATCH(Calculations_forecast!HE$9,CBO_quarterly!$B:$B,0),MATCH(Calculations_forecast!$B68,CBO_quarterly!$B$1:$XT$1,0))</f>
        <v>3069.1</v>
      </c>
      <c r="HF68" s="81">
        <f>INDEX(CBO_quarterly!$B:$XT,MATCH(Calculations_forecast!HF$9,CBO_quarterly!$B:$B,0),MATCH(Calculations_forecast!$B68,CBO_quarterly!$B$1:$XT$1,0))</f>
        <v>3070.4</v>
      </c>
      <c r="HG68" s="81">
        <f>INDEX(CBO_quarterly!$B:$XT,MATCH(Calculations_forecast!HG$9,CBO_quarterly!$B:$B,0),MATCH(Calculations_forecast!$B68,CBO_quarterly!$B$1:$XT$1,0))</f>
        <v>3072.4</v>
      </c>
      <c r="HH68" s="81">
        <f>INDEX(CBO_quarterly!$B:$XT,MATCH(Calculations_forecast!HH$9,CBO_quarterly!$B:$B,0),MATCH(Calculations_forecast!$B68,CBO_quarterly!$B$1:$XT$1,0))</f>
        <v>3074.8</v>
      </c>
      <c r="HI68" s="81">
        <f>INDEX(CBO_quarterly!$B:$XT,MATCH(Calculations_forecast!HI$9,CBO_quarterly!$B:$B,0),MATCH(Calculations_forecast!$B68,CBO_quarterly!$B$1:$XT$1,0))</f>
        <v>3077.4</v>
      </c>
      <c r="HJ68" s="81">
        <f>INDEX(CBO_quarterly!$B:$XT,MATCH(Calculations_forecast!HJ$9,CBO_quarterly!$B:$B,0),MATCH(Calculations_forecast!$B68,CBO_quarterly!$B$1:$XT$1,0))</f>
        <v>3080.3</v>
      </c>
      <c r="HK68" s="81">
        <f>INDEX(CBO_quarterly!$B:$XT,MATCH(Calculations_forecast!HK$9,CBO_quarterly!$B:$B,0),MATCH(Calculations_forecast!$B68,CBO_quarterly!$B$1:$XT$1,0))</f>
        <v>3083.7</v>
      </c>
      <c r="HL68" s="81">
        <f>INDEX(CBO_quarterly!$B:$XT,MATCH(Calculations_forecast!HL$9,CBO_quarterly!$B:$B,0),MATCH(Calculations_forecast!$B68,CBO_quarterly!$B$1:$XT$1,0))</f>
        <v>3087.6</v>
      </c>
      <c r="HM68" s="81">
        <f>INDEX(CBO_quarterly!$B:$XT,MATCH(Calculations_forecast!HM$9,CBO_quarterly!$B:$B,0),MATCH(Calculations_forecast!$B68,CBO_quarterly!$B$1:$XT$1,0))</f>
        <v>3091.4</v>
      </c>
      <c r="HN68" s="81">
        <f>INDEX(CBO_quarterly!$B:$XT,MATCH(Calculations_forecast!HN$9,CBO_quarterly!$B:$B,0),MATCH(Calculations_forecast!$B68,CBO_quarterly!$B$1:$XT$1,0))</f>
        <v>3095.4</v>
      </c>
      <c r="HO68" s="81">
        <f>INDEX(CBO_quarterly!$B:$XT,MATCH(Calculations_forecast!HO$9,CBO_quarterly!$B:$B,0),MATCH(Calculations_forecast!$B68,CBO_quarterly!$B$1:$XT$1,0))</f>
        <v>3099.5</v>
      </c>
      <c r="HP68" s="81">
        <f>INDEX(CBO_quarterly!$B:$XT,MATCH(Calculations_forecast!HP$9,CBO_quarterly!$B:$B,0),MATCH(Calculations_forecast!$B68,CBO_quarterly!$B$1:$XT$1,0))</f>
        <v>3103.5</v>
      </c>
      <c r="HQ68" s="81">
        <f>INDEX(CBO_quarterly!$B:$XT,MATCH(Calculations_forecast!HQ$9,CBO_quarterly!$B:$B,0),MATCH(Calculations_forecast!$B68,CBO_quarterly!$B$1:$XT$1,0))</f>
        <v>3107.7</v>
      </c>
      <c r="HR68" s="81">
        <f>INDEX(CBO_quarterly!$B:$XT,MATCH(Calculations_forecast!HR$9,CBO_quarterly!$B:$B,0),MATCH(Calculations_forecast!$B68,CBO_quarterly!$B$1:$XT$1,0))</f>
        <v>3110</v>
      </c>
      <c r="HS68" s="81">
        <f>INDEX(CBO_quarterly!$B:$XT,MATCH(Calculations_forecast!HS$9,CBO_quarterly!$B:$B,0),MATCH(Calculations_forecast!$B68,CBO_quarterly!$B$1:$XT$1,0))</f>
        <v>3113.7</v>
      </c>
      <c r="HT68" s="81">
        <f>INDEX(CBO_quarterly!$B:$XT,MATCH(Calculations_forecast!HT$9,CBO_quarterly!$B:$B,0),MATCH(Calculations_forecast!$B68,CBO_quarterly!$B$1:$XT$1,0))</f>
        <v>3117.8</v>
      </c>
      <c r="HU68" s="81">
        <f>INDEX(CBO_quarterly!$B:$XT,MATCH(Calculations_forecast!HU$9,CBO_quarterly!$B:$B,0),MATCH(Calculations_forecast!$B68,CBO_quarterly!$B$1:$XT$1,0))</f>
        <v>3122</v>
      </c>
      <c r="HV68" s="81">
        <f>INDEX(CBO_quarterly!$B:$XT,MATCH(Calculations_forecast!HV$9,CBO_quarterly!$B:$B,0),MATCH(Calculations_forecast!$B68,CBO_quarterly!$B$1:$XT$1,0))</f>
        <v>3126.7</v>
      </c>
      <c r="HW68" s="81">
        <f>INDEX(CBO_quarterly!$B:$XT,MATCH(Calculations_forecast!HW$9,CBO_quarterly!$B:$B,0),MATCH(Calculations_forecast!$B68,CBO_quarterly!$B$1:$XT$1,0))</f>
        <v>3131.6</v>
      </c>
      <c r="HX68" s="81">
        <f>INDEX(CBO_quarterly!$B:$XT,MATCH(Calculations_forecast!HX$9,CBO_quarterly!$B:$B,0),MATCH(Calculations_forecast!$B68,CBO_quarterly!$B$1:$XT$1,0))</f>
        <v>3136.7</v>
      </c>
      <c r="HY68" s="81">
        <f>INDEX(CBO_quarterly!$B:$XT,MATCH(Calculations_forecast!HY$9,CBO_quarterly!$B:$B,0),MATCH(Calculations_forecast!$B68,CBO_quarterly!$B$1:$XT$1,0))</f>
        <v>3141.9</v>
      </c>
      <c r="HZ68" s="81">
        <f>INDEX(CBO_quarterly!$B:$XT,MATCH(Calculations_forecast!HZ$9,CBO_quarterly!$B:$B,0),MATCH(Calculations_forecast!$B68,CBO_quarterly!$B$1:$XT$1,0))</f>
        <v>3147</v>
      </c>
      <c r="IA68" s="81">
        <f>INDEX(CBO_quarterly!$B:$XT,MATCH(Calculations_forecast!IA$9,CBO_quarterly!$B:$B,0),MATCH(Calculations_forecast!$B68,CBO_quarterly!$B$1:$XT$1,0))</f>
        <v>3152.2</v>
      </c>
      <c r="IB68" s="81">
        <f>INDEX(CBO_quarterly!$B:$XT,MATCH(Calculations_forecast!IB$9,CBO_quarterly!$B:$B,0),MATCH(Calculations_forecast!$B68,CBO_quarterly!$B$1:$XT$1,0))</f>
        <v>3157.5</v>
      </c>
      <c r="IC68" s="81">
        <f>INDEX(CBO_quarterly!$B:$XT,MATCH(Calculations_forecast!IC$9,CBO_quarterly!$B:$B,0),MATCH(Calculations_forecast!$B68,CBO_quarterly!$B$1:$XT$1,0))</f>
        <v>3162.7</v>
      </c>
      <c r="ID68" s="81">
        <f>INDEX(CBO_quarterly!$B:$XT,MATCH(Calculations_forecast!ID$9,CBO_quarterly!$B:$B,0),MATCH(Calculations_forecast!$B68,CBO_quarterly!$B$1:$XT$1,0))</f>
        <v>3167.9</v>
      </c>
    </row>
    <row r="69" spans="1:238" s="26" customFormat="1">
      <c r="A69" s="36" t="s">
        <v>743</v>
      </c>
      <c r="B69" s="81" t="s">
        <v>702</v>
      </c>
      <c r="C69" s="81">
        <f ca="1">INDEX(CBO_quarterly!$B:$XT,MATCH(Calculations_forecast!C$9,CBO_quarterly!$B:$B,0),MATCH(Calculations_forecast!$B69,CBO_quarterly!$B$1:$XT$1,0))</f>
        <v>714</v>
      </c>
      <c r="D69" s="81">
        <f ca="1">INDEX(CBO_quarterly!$B:$XT,MATCH(Calculations_forecast!D$9,CBO_quarterly!$B:$B,0),MATCH(Calculations_forecast!$B69,CBO_quarterly!$B$1:$XT$1,0))</f>
        <v>695.2</v>
      </c>
      <c r="E69" s="81">
        <f ca="1">INDEX(CBO_quarterly!$B:$XT,MATCH(Calculations_forecast!E$9,CBO_quarterly!$B:$B,0),MATCH(Calculations_forecast!$B69,CBO_quarterly!$B$1:$XT$1,0))</f>
        <v>686.7</v>
      </c>
      <c r="F69" s="81">
        <f ca="1">INDEX(CBO_quarterly!$B:$XT,MATCH(Calculations_forecast!F$9,CBO_quarterly!$B:$B,0),MATCH(Calculations_forecast!$B69,CBO_quarterly!$B$1:$XT$1,0))</f>
        <v>684.1</v>
      </c>
      <c r="G69" s="81">
        <f ca="1">INDEX(CBO_quarterly!$B:$XT,MATCH(Calculations_forecast!G$9,CBO_quarterly!$B:$B,0),MATCH(Calculations_forecast!$B69,CBO_quarterly!$B$1:$XT$1,0))</f>
        <v>662.1</v>
      </c>
      <c r="H69" s="81">
        <f ca="1">INDEX(CBO_quarterly!$B:$XT,MATCH(Calculations_forecast!H$9,CBO_quarterly!$B:$B,0),MATCH(Calculations_forecast!$B69,CBO_quarterly!$B$1:$XT$1,0))</f>
        <v>654.4</v>
      </c>
      <c r="I69" s="81">
        <f ca="1">INDEX(CBO_quarterly!$B:$XT,MATCH(Calculations_forecast!I$9,CBO_quarterly!$B:$B,0),MATCH(Calculations_forecast!$B69,CBO_quarterly!$B$1:$XT$1,0))</f>
        <v>651.5</v>
      </c>
      <c r="J69" s="81">
        <f ca="1">INDEX(CBO_quarterly!$B:$XT,MATCH(Calculations_forecast!J$9,CBO_quarterly!$B:$B,0),MATCH(Calculations_forecast!$B69,CBO_quarterly!$B$1:$XT$1,0))</f>
        <v>634.4</v>
      </c>
      <c r="K69" s="81">
        <f ca="1">INDEX(CBO_quarterly!$B:$XT,MATCH(Calculations_forecast!K$9,CBO_quarterly!$B:$B,0),MATCH(Calculations_forecast!$B69,CBO_quarterly!$B$1:$XT$1,0))</f>
        <v>639.70000000000005</v>
      </c>
      <c r="L69" s="81">
        <f ca="1">INDEX(CBO_quarterly!$B:$XT,MATCH(Calculations_forecast!L$9,CBO_quarterly!$B:$B,0),MATCH(Calculations_forecast!$B69,CBO_quarterly!$B$1:$XT$1,0))</f>
        <v>645.9</v>
      </c>
      <c r="M69" s="81">
        <f ca="1">INDEX(CBO_quarterly!$B:$XT,MATCH(Calculations_forecast!M$9,CBO_quarterly!$B:$B,0),MATCH(Calculations_forecast!$B69,CBO_quarterly!$B$1:$XT$1,0))</f>
        <v>616.29999999999995</v>
      </c>
      <c r="N69" s="81">
        <f ca="1">INDEX(CBO_quarterly!$B:$XT,MATCH(Calculations_forecast!N$9,CBO_quarterly!$B:$B,0),MATCH(Calculations_forecast!$B69,CBO_quarterly!$B$1:$XT$1,0))</f>
        <v>617.9</v>
      </c>
      <c r="O69" s="81">
        <f ca="1">INDEX(CBO_quarterly!$B:$XT,MATCH(Calculations_forecast!O$9,CBO_quarterly!$B:$B,0),MATCH(Calculations_forecast!$B69,CBO_quarterly!$B$1:$XT$1,0))</f>
        <v>625.9</v>
      </c>
      <c r="P69" s="81">
        <f ca="1">INDEX(CBO_quarterly!$B:$XT,MATCH(Calculations_forecast!P$9,CBO_quarterly!$B:$B,0),MATCH(Calculations_forecast!$B69,CBO_quarterly!$B$1:$XT$1,0))</f>
        <v>615.79999999999995</v>
      </c>
      <c r="Q69" s="81">
        <f ca="1">INDEX(CBO_quarterly!$B:$XT,MATCH(Calculations_forecast!Q$9,CBO_quarterly!$B:$B,0),MATCH(Calculations_forecast!$B69,CBO_quarterly!$B$1:$XT$1,0))</f>
        <v>594</v>
      </c>
      <c r="R69" s="81">
        <f ca="1">INDEX(CBO_quarterly!$B:$XT,MATCH(Calculations_forecast!R$9,CBO_quarterly!$B:$B,0),MATCH(Calculations_forecast!$B69,CBO_quarterly!$B$1:$XT$1,0))</f>
        <v>595.4</v>
      </c>
      <c r="S69" s="81">
        <f ca="1">INDEX(CBO_quarterly!$B:$XT,MATCH(Calculations_forecast!S$9,CBO_quarterly!$B:$B,0),MATCH(Calculations_forecast!$B69,CBO_quarterly!$B$1:$XT$1,0))</f>
        <v>609.70000000000005</v>
      </c>
      <c r="T69" s="81">
        <f ca="1">INDEX(CBO_quarterly!$B:$XT,MATCH(Calculations_forecast!T$9,CBO_quarterly!$B:$B,0),MATCH(Calculations_forecast!$B69,CBO_quarterly!$B$1:$XT$1,0))</f>
        <v>607.6</v>
      </c>
      <c r="U69" s="81">
        <f ca="1">INDEX(CBO_quarterly!$B:$XT,MATCH(Calculations_forecast!U$9,CBO_quarterly!$B:$B,0),MATCH(Calculations_forecast!$B69,CBO_quarterly!$B$1:$XT$1,0))</f>
        <v>611.5</v>
      </c>
      <c r="V69" s="81">
        <f ca="1">INDEX(CBO_quarterly!$B:$XT,MATCH(Calculations_forecast!V$9,CBO_quarterly!$B:$B,0),MATCH(Calculations_forecast!$B69,CBO_quarterly!$B$1:$XT$1,0))</f>
        <v>617.6</v>
      </c>
      <c r="W69" s="81">
        <f ca="1">INDEX(CBO_quarterly!$B:$XT,MATCH(Calculations_forecast!W$9,CBO_quarterly!$B:$B,0),MATCH(Calculations_forecast!$B69,CBO_quarterly!$B$1:$XT$1,0))</f>
        <v>611.1</v>
      </c>
      <c r="X69" s="81">
        <f ca="1">INDEX(CBO_quarterly!$B:$XT,MATCH(Calculations_forecast!X$9,CBO_quarterly!$B:$B,0),MATCH(Calculations_forecast!$B69,CBO_quarterly!$B$1:$XT$1,0))</f>
        <v>605</v>
      </c>
      <c r="Y69" s="81">
        <f ca="1">INDEX(CBO_quarterly!$B:$XT,MATCH(Calculations_forecast!Y$9,CBO_quarterly!$B:$B,0),MATCH(Calculations_forecast!$B69,CBO_quarterly!$B$1:$XT$1,0))</f>
        <v>620.6</v>
      </c>
      <c r="Z69" s="81">
        <f ca="1">INDEX(CBO_quarterly!$B:$XT,MATCH(Calculations_forecast!Z$9,CBO_quarterly!$B:$B,0),MATCH(Calculations_forecast!$B69,CBO_quarterly!$B$1:$XT$1,0))</f>
        <v>622.70000000000005</v>
      </c>
      <c r="AA69" s="81">
        <f ca="1">INDEX(CBO_quarterly!$B:$XT,MATCH(Calculations_forecast!AA$9,CBO_quarterly!$B:$B,0),MATCH(Calculations_forecast!$B69,CBO_quarterly!$B$1:$XT$1,0))</f>
        <v>616.5</v>
      </c>
      <c r="AB69" s="81">
        <f ca="1">INDEX(CBO_quarterly!$B:$XT,MATCH(Calculations_forecast!AB$9,CBO_quarterly!$B:$B,0),MATCH(Calculations_forecast!$B69,CBO_quarterly!$B$1:$XT$1,0))</f>
        <v>614.4</v>
      </c>
      <c r="AC69" s="81">
        <f ca="1">INDEX(CBO_quarterly!$B:$XT,MATCH(Calculations_forecast!AC$9,CBO_quarterly!$B:$B,0),MATCH(Calculations_forecast!$B69,CBO_quarterly!$B$1:$XT$1,0))</f>
        <v>615.29999999999995</v>
      </c>
      <c r="AD69" s="81">
        <f ca="1">INDEX(CBO_quarterly!$B:$XT,MATCH(Calculations_forecast!AD$9,CBO_quarterly!$B:$B,0),MATCH(Calculations_forecast!$B69,CBO_quarterly!$B$1:$XT$1,0))</f>
        <v>616.70000000000005</v>
      </c>
      <c r="AE69" s="81">
        <f ca="1">INDEX(CBO_quarterly!$B:$XT,MATCH(Calculations_forecast!AE$9,CBO_quarterly!$B:$B,0),MATCH(Calculations_forecast!$B69,CBO_quarterly!$B$1:$XT$1,0))</f>
        <v>620.9</v>
      </c>
      <c r="AF69" s="81">
        <f ca="1">INDEX(CBO_quarterly!$B:$XT,MATCH(Calculations_forecast!AF$9,CBO_quarterly!$B:$B,0),MATCH(Calculations_forecast!$B69,CBO_quarterly!$B$1:$XT$1,0))</f>
        <v>628.79999999999995</v>
      </c>
      <c r="AG69" s="81">
        <f ca="1">INDEX(CBO_quarterly!$B:$XT,MATCH(Calculations_forecast!AG$9,CBO_quarterly!$B:$B,0),MATCH(Calculations_forecast!$B69,CBO_quarterly!$B$1:$XT$1,0))</f>
        <v>635.1</v>
      </c>
      <c r="AH69" s="81">
        <f ca="1">INDEX(CBO_quarterly!$B:$XT,MATCH(Calculations_forecast!AH$9,CBO_quarterly!$B:$B,0),MATCH(Calculations_forecast!$B69,CBO_quarterly!$B$1:$XT$1,0))</f>
        <v>630.70000000000005</v>
      </c>
      <c r="AI69" s="81">
        <f ca="1">INDEX(CBO_quarterly!$B:$XT,MATCH(Calculations_forecast!AI$9,CBO_quarterly!$B:$B,0),MATCH(Calculations_forecast!$B69,CBO_quarterly!$B$1:$XT$1,0))</f>
        <v>631.1</v>
      </c>
      <c r="AJ69" s="81">
        <f ca="1">INDEX(CBO_quarterly!$B:$XT,MATCH(Calculations_forecast!AJ$9,CBO_quarterly!$B:$B,0),MATCH(Calculations_forecast!$B69,CBO_quarterly!$B$1:$XT$1,0))</f>
        <v>643.29999999999995</v>
      </c>
      <c r="AK69" s="81">
        <f ca="1">INDEX(CBO_quarterly!$B:$XT,MATCH(Calculations_forecast!AK$9,CBO_quarterly!$B:$B,0),MATCH(Calculations_forecast!$B69,CBO_quarterly!$B$1:$XT$1,0))</f>
        <v>647.5</v>
      </c>
      <c r="AL69" s="81">
        <f ca="1">INDEX(CBO_quarterly!$B:$XT,MATCH(Calculations_forecast!AL$9,CBO_quarterly!$B:$B,0),MATCH(Calculations_forecast!$B69,CBO_quarterly!$B$1:$XT$1,0))</f>
        <v>653</v>
      </c>
      <c r="AM69" s="81">
        <f ca="1">INDEX(CBO_quarterly!$B:$XT,MATCH(Calculations_forecast!AM$9,CBO_quarterly!$B:$B,0),MATCH(Calculations_forecast!$B69,CBO_quarterly!$B$1:$XT$1,0))</f>
        <v>652</v>
      </c>
      <c r="AN69" s="81">
        <f ca="1">INDEX(CBO_quarterly!$B:$XT,MATCH(Calculations_forecast!AN$9,CBO_quarterly!$B:$B,0),MATCH(Calculations_forecast!$B69,CBO_quarterly!$B$1:$XT$1,0))</f>
        <v>658.6</v>
      </c>
      <c r="AO69" s="81">
        <f ca="1">INDEX(CBO_quarterly!$B:$XT,MATCH(Calculations_forecast!AO$9,CBO_quarterly!$B:$B,0),MATCH(Calculations_forecast!$B69,CBO_quarterly!$B$1:$XT$1,0))</f>
        <v>660.2</v>
      </c>
      <c r="AP69" s="81">
        <f ca="1">INDEX(CBO_quarterly!$B:$XT,MATCH(Calculations_forecast!AP$9,CBO_quarterly!$B:$B,0),MATCH(Calculations_forecast!$B69,CBO_quarterly!$B$1:$XT$1,0))</f>
        <v>660.9</v>
      </c>
      <c r="AQ69" s="81">
        <f ca="1">INDEX(CBO_quarterly!$B:$XT,MATCH(Calculations_forecast!AQ$9,CBO_quarterly!$B:$B,0),MATCH(Calculations_forecast!$B69,CBO_quarterly!$B$1:$XT$1,0))</f>
        <v>678.5</v>
      </c>
      <c r="AR69" s="81">
        <f ca="1">INDEX(CBO_quarterly!$B:$XT,MATCH(Calculations_forecast!AR$9,CBO_quarterly!$B:$B,0),MATCH(Calculations_forecast!$B69,CBO_quarterly!$B$1:$XT$1,0))</f>
        <v>691.9</v>
      </c>
      <c r="AS69" s="81">
        <f ca="1">INDEX(CBO_quarterly!$B:$XT,MATCH(Calculations_forecast!AS$9,CBO_quarterly!$B:$B,0),MATCH(Calculations_forecast!$B69,CBO_quarterly!$B$1:$XT$1,0))</f>
        <v>684</v>
      </c>
      <c r="AT69" s="81">
        <f ca="1">INDEX(CBO_quarterly!$B:$XT,MATCH(Calculations_forecast!AT$9,CBO_quarterly!$B:$B,0),MATCH(Calculations_forecast!$B69,CBO_quarterly!$B$1:$XT$1,0))</f>
        <v>687.4</v>
      </c>
      <c r="AU69" s="81">
        <f ca="1">INDEX(CBO_quarterly!$B:$XT,MATCH(Calculations_forecast!AU$9,CBO_quarterly!$B:$B,0),MATCH(Calculations_forecast!$B69,CBO_quarterly!$B$1:$XT$1,0))</f>
        <v>700.9</v>
      </c>
      <c r="AV69" s="81">
        <f ca="1">INDEX(CBO_quarterly!$B:$XT,MATCH(Calculations_forecast!AV$9,CBO_quarterly!$B:$B,0),MATCH(Calculations_forecast!$B69,CBO_quarterly!$B$1:$XT$1,0))</f>
        <v>718.9</v>
      </c>
      <c r="AW69" s="81">
        <f ca="1">INDEX(CBO_quarterly!$B:$XT,MATCH(Calculations_forecast!AW$9,CBO_quarterly!$B:$B,0),MATCH(Calculations_forecast!$B69,CBO_quarterly!$B$1:$XT$1,0))</f>
        <v>715.9</v>
      </c>
      <c r="AX69" s="81">
        <f ca="1">INDEX(CBO_quarterly!$B:$XT,MATCH(Calculations_forecast!AX$9,CBO_quarterly!$B:$B,0),MATCH(Calculations_forecast!$B69,CBO_quarterly!$B$1:$XT$1,0))</f>
        <v>728.8</v>
      </c>
      <c r="AY69" s="81">
        <f ca="1">INDEX(CBO_quarterly!$B:$XT,MATCH(Calculations_forecast!AY$9,CBO_quarterly!$B:$B,0),MATCH(Calculations_forecast!$B69,CBO_quarterly!$B$1:$XT$1,0))</f>
        <v>729.3</v>
      </c>
      <c r="AZ69" s="81">
        <f ca="1">INDEX(CBO_quarterly!$B:$XT,MATCH(Calculations_forecast!AZ$9,CBO_quarterly!$B:$B,0),MATCH(Calculations_forecast!$B69,CBO_quarterly!$B$1:$XT$1,0))</f>
        <v>732.3</v>
      </c>
      <c r="BA69" s="81">
        <f ca="1">INDEX(CBO_quarterly!$B:$XT,MATCH(Calculations_forecast!BA$9,CBO_quarterly!$B:$B,0),MATCH(Calculations_forecast!$B69,CBO_quarterly!$B$1:$XT$1,0))</f>
        <v>744.3</v>
      </c>
      <c r="BB69" s="81">
        <f ca="1">INDEX(CBO_quarterly!$B:$XT,MATCH(Calculations_forecast!BB$9,CBO_quarterly!$B:$B,0),MATCH(Calculations_forecast!$B69,CBO_quarterly!$B$1:$XT$1,0))</f>
        <v>761.9</v>
      </c>
      <c r="BC69" s="81">
        <f ca="1">INDEX(CBO_quarterly!$B:$XT,MATCH(Calculations_forecast!BC$9,CBO_quarterly!$B:$B,0),MATCH(Calculations_forecast!$B69,CBO_quarterly!$B$1:$XT$1,0))</f>
        <v>773.9</v>
      </c>
      <c r="BD69" s="81">
        <f ca="1">INDEX(CBO_quarterly!$B:$XT,MATCH(Calculations_forecast!BD$9,CBO_quarterly!$B:$B,0),MATCH(Calculations_forecast!$B69,CBO_quarterly!$B$1:$XT$1,0))</f>
        <v>788.3</v>
      </c>
      <c r="BE69" s="81">
        <f ca="1">INDEX(CBO_quarterly!$B:$XT,MATCH(Calculations_forecast!BE$9,CBO_quarterly!$B:$B,0),MATCH(Calculations_forecast!$B69,CBO_quarterly!$B$1:$XT$1,0))</f>
        <v>808.7</v>
      </c>
      <c r="BF69" s="81">
        <f ca="1">INDEX(CBO_quarterly!$B:$XT,MATCH(Calculations_forecast!BF$9,CBO_quarterly!$B:$B,0),MATCH(Calculations_forecast!$B69,CBO_quarterly!$B$1:$XT$1,0))</f>
        <v>782.5</v>
      </c>
      <c r="BG69" s="81">
        <f ca="1">INDEX(CBO_quarterly!$B:$XT,MATCH(Calculations_forecast!BG$9,CBO_quarterly!$B:$B,0),MATCH(Calculations_forecast!$B69,CBO_quarterly!$B$1:$XT$1,0))</f>
        <v>789.2</v>
      </c>
      <c r="BH69" s="81">
        <f ca="1">INDEX(CBO_quarterly!$B:$XT,MATCH(Calculations_forecast!BH$9,CBO_quarterly!$B:$B,0),MATCH(Calculations_forecast!$B69,CBO_quarterly!$B$1:$XT$1,0))</f>
        <v>813.1</v>
      </c>
      <c r="BI69" s="81">
        <f ca="1">INDEX(CBO_quarterly!$B:$XT,MATCH(Calculations_forecast!BI$9,CBO_quarterly!$B:$B,0),MATCH(Calculations_forecast!$B69,CBO_quarterly!$B$1:$XT$1,0))</f>
        <v>812.3</v>
      </c>
      <c r="BJ69" s="81">
        <f ca="1">INDEX(CBO_quarterly!$B:$XT,MATCH(Calculations_forecast!BJ$9,CBO_quarterly!$B:$B,0),MATCH(Calculations_forecast!$B69,CBO_quarterly!$B$1:$XT$1,0))</f>
        <v>838.4</v>
      </c>
      <c r="BK69" s="81">
        <f ca="1">INDEX(CBO_quarterly!$B:$XT,MATCH(Calculations_forecast!BK$9,CBO_quarterly!$B:$B,0),MATCH(Calculations_forecast!$B69,CBO_quarterly!$B$1:$XT$1,0))</f>
        <v>846</v>
      </c>
      <c r="BL69" s="81">
        <f ca="1">INDEX(CBO_quarterly!$B:$XT,MATCH(Calculations_forecast!BL$9,CBO_quarterly!$B:$B,0),MATCH(Calculations_forecast!$B69,CBO_quarterly!$B$1:$XT$1,0))</f>
        <v>868.3</v>
      </c>
      <c r="BM69" s="81">
        <f ca="1">INDEX(CBO_quarterly!$B:$XT,MATCH(Calculations_forecast!BM$9,CBO_quarterly!$B:$B,0),MATCH(Calculations_forecast!$B69,CBO_quarterly!$B$1:$XT$1,0))</f>
        <v>894.2</v>
      </c>
      <c r="BN69" s="81">
        <f ca="1">INDEX(CBO_quarterly!$B:$XT,MATCH(Calculations_forecast!BN$9,CBO_quarterly!$B:$B,0),MATCH(Calculations_forecast!$B69,CBO_quarterly!$B$1:$XT$1,0))</f>
        <v>894.7</v>
      </c>
      <c r="BO69" s="81">
        <f ca="1">INDEX(CBO_quarterly!$B:$XT,MATCH(Calculations_forecast!BO$9,CBO_quarterly!$B:$B,0),MATCH(Calculations_forecast!$B69,CBO_quarterly!$B$1:$XT$1,0))</f>
        <v>892.2</v>
      </c>
      <c r="BP69" s="81">
        <f ca="1">INDEX(CBO_quarterly!$B:$XT,MATCH(Calculations_forecast!BP$9,CBO_quarterly!$B:$B,0),MATCH(Calculations_forecast!$B69,CBO_quarterly!$B$1:$XT$1,0))</f>
        <v>921.1</v>
      </c>
      <c r="BQ69" s="81">
        <f ca="1">INDEX(CBO_quarterly!$B:$XT,MATCH(Calculations_forecast!BQ$9,CBO_quarterly!$B:$B,0),MATCH(Calculations_forecast!$B69,CBO_quarterly!$B$1:$XT$1,0))</f>
        <v>953</v>
      </c>
      <c r="BR69" s="81">
        <f ca="1">INDEX(CBO_quarterly!$B:$XT,MATCH(Calculations_forecast!BR$9,CBO_quarterly!$B:$B,0),MATCH(Calculations_forecast!$B69,CBO_quarterly!$B$1:$XT$1,0))</f>
        <v>941.8</v>
      </c>
      <c r="BS69" s="81">
        <f ca="1">INDEX(CBO_quarterly!$B:$XT,MATCH(Calculations_forecast!BS$9,CBO_quarterly!$B:$B,0),MATCH(Calculations_forecast!$B69,CBO_quarterly!$B$1:$XT$1,0))</f>
        <v>947.9</v>
      </c>
      <c r="BT69" s="81">
        <f ca="1">INDEX(CBO_quarterly!$B:$XT,MATCH(Calculations_forecast!BT$9,CBO_quarterly!$B:$B,0),MATCH(Calculations_forecast!$B69,CBO_quarterly!$B$1:$XT$1,0))</f>
        <v>960.8</v>
      </c>
      <c r="BU69" s="81">
        <f ca="1">INDEX(CBO_quarterly!$B:$XT,MATCH(Calculations_forecast!BU$9,CBO_quarterly!$B:$B,0),MATCH(Calculations_forecast!$B69,CBO_quarterly!$B$1:$XT$1,0))</f>
        <v>959.5</v>
      </c>
      <c r="BV69" s="81">
        <f ca="1">INDEX(CBO_quarterly!$B:$XT,MATCH(Calculations_forecast!BV$9,CBO_quarterly!$B:$B,0),MATCH(Calculations_forecast!$B69,CBO_quarterly!$B$1:$XT$1,0))</f>
        <v>975.7</v>
      </c>
      <c r="BW69" s="81">
        <f ca="1">INDEX(CBO_quarterly!$B:$XT,MATCH(Calculations_forecast!BW$9,CBO_quarterly!$B:$B,0),MATCH(Calculations_forecast!$B69,CBO_quarterly!$B$1:$XT$1,0))</f>
        <v>947.7</v>
      </c>
      <c r="BX69" s="81">
        <f ca="1">INDEX(CBO_quarterly!$B:$XT,MATCH(Calculations_forecast!BX$9,CBO_quarterly!$B:$B,0),MATCH(Calculations_forecast!$B69,CBO_quarterly!$B$1:$XT$1,0))</f>
        <v>940.6</v>
      </c>
      <c r="BY69" s="81">
        <f ca="1">INDEX(CBO_quarterly!$B:$XT,MATCH(Calculations_forecast!BY$9,CBO_quarterly!$B:$B,0),MATCH(Calculations_forecast!$B69,CBO_quarterly!$B$1:$XT$1,0))</f>
        <v>936.1</v>
      </c>
      <c r="BZ69" s="81">
        <f ca="1">INDEX(CBO_quarterly!$B:$XT,MATCH(Calculations_forecast!BZ$9,CBO_quarterly!$B:$B,0),MATCH(Calculations_forecast!$B69,CBO_quarterly!$B$1:$XT$1,0))</f>
        <v>962.1</v>
      </c>
      <c r="CA69" s="81">
        <f ca="1">INDEX(CBO_quarterly!$B:$XT,MATCH(Calculations_forecast!CA$9,CBO_quarterly!$B:$B,0),MATCH(Calculations_forecast!$B69,CBO_quarterly!$B$1:$XT$1,0))</f>
        <v>944.5</v>
      </c>
      <c r="CB69" s="81">
        <f ca="1">INDEX(CBO_quarterly!$B:$XT,MATCH(Calculations_forecast!CB$9,CBO_quarterly!$B:$B,0),MATCH(Calculations_forecast!$B69,CBO_quarterly!$B$1:$XT$1,0))</f>
        <v>963.7</v>
      </c>
      <c r="CC69" s="81">
        <f ca="1">INDEX(CBO_quarterly!$B:$XT,MATCH(Calculations_forecast!CC$9,CBO_quarterly!$B:$B,0),MATCH(Calculations_forecast!$B69,CBO_quarterly!$B$1:$XT$1,0))</f>
        <v>971.6</v>
      </c>
      <c r="CD69" s="81">
        <f ca="1">INDEX(CBO_quarterly!$B:$XT,MATCH(Calculations_forecast!CD$9,CBO_quarterly!$B:$B,0),MATCH(Calculations_forecast!$B69,CBO_quarterly!$B$1:$XT$1,0))</f>
        <v>967.1</v>
      </c>
      <c r="CE69" s="81">
        <f ca="1">INDEX(CBO_quarterly!$B:$XT,MATCH(Calculations_forecast!CE$9,CBO_quarterly!$B:$B,0),MATCH(Calculations_forecast!$B69,CBO_quarterly!$B$1:$XT$1,0))</f>
        <v>983.2</v>
      </c>
      <c r="CF69" s="81">
        <f ca="1">INDEX(CBO_quarterly!$B:$XT,MATCH(Calculations_forecast!CF$9,CBO_quarterly!$B:$B,0),MATCH(Calculations_forecast!$B69,CBO_quarterly!$B$1:$XT$1,0))</f>
        <v>984.5</v>
      </c>
      <c r="CG69" s="81">
        <f ca="1">INDEX(CBO_quarterly!$B:$XT,MATCH(Calculations_forecast!CG$9,CBO_quarterly!$B:$B,0),MATCH(Calculations_forecast!$B69,CBO_quarterly!$B$1:$XT$1,0))</f>
        <v>980.1</v>
      </c>
      <c r="CH69" s="81">
        <f ca="1">INDEX(CBO_quarterly!$B:$XT,MATCH(Calculations_forecast!CH$9,CBO_quarterly!$B:$B,0),MATCH(Calculations_forecast!$B69,CBO_quarterly!$B$1:$XT$1,0))</f>
        <v>981.3</v>
      </c>
      <c r="CI69" s="81">
        <f ca="1">INDEX(CBO_quarterly!$B:$XT,MATCH(Calculations_forecast!CI$9,CBO_quarterly!$B:$B,0),MATCH(Calculations_forecast!$B69,CBO_quarterly!$B$1:$XT$1,0))</f>
        <v>992.5</v>
      </c>
      <c r="CJ69" s="81">
        <f ca="1">INDEX(CBO_quarterly!$B:$XT,MATCH(Calculations_forecast!CJ$9,CBO_quarterly!$B:$B,0),MATCH(Calculations_forecast!$B69,CBO_quarterly!$B$1:$XT$1,0))</f>
        <v>996.6</v>
      </c>
      <c r="CK69" s="81">
        <f ca="1">INDEX(CBO_quarterly!$B:$XT,MATCH(Calculations_forecast!CK$9,CBO_quarterly!$B:$B,0),MATCH(Calculations_forecast!$B69,CBO_quarterly!$B$1:$XT$1,0))</f>
        <v>983.4</v>
      </c>
      <c r="CL69" s="81">
        <f ca="1">INDEX(CBO_quarterly!$B:$XT,MATCH(Calculations_forecast!CL$9,CBO_quarterly!$B:$B,0),MATCH(Calculations_forecast!$B69,CBO_quarterly!$B$1:$XT$1,0))</f>
        <v>958.8</v>
      </c>
      <c r="CM69" s="81">
        <f ca="1">INDEX(CBO_quarterly!$B:$XT,MATCH(Calculations_forecast!CM$9,CBO_quarterly!$B:$B,0),MATCH(Calculations_forecast!$B69,CBO_quarterly!$B$1:$XT$1,0))</f>
        <v>962.4</v>
      </c>
      <c r="CN69" s="81">
        <f ca="1">INDEX(CBO_quarterly!$B:$XT,MATCH(Calculations_forecast!CN$9,CBO_quarterly!$B:$B,0),MATCH(Calculations_forecast!$B69,CBO_quarterly!$B$1:$XT$1,0))</f>
        <v>959.9</v>
      </c>
      <c r="CO69" s="81">
        <f ca="1">INDEX(CBO_quarterly!$B:$XT,MATCH(Calculations_forecast!CO$9,CBO_quarterly!$B:$B,0),MATCH(Calculations_forecast!$B69,CBO_quarterly!$B$1:$XT$1,0))</f>
        <v>973.4</v>
      </c>
      <c r="CP69" s="81">
        <f ca="1">INDEX(CBO_quarterly!$B:$XT,MATCH(Calculations_forecast!CP$9,CBO_quarterly!$B:$B,0),MATCH(Calculations_forecast!$B69,CBO_quarterly!$B$1:$XT$1,0))</f>
        <v>974.1</v>
      </c>
      <c r="CQ69" s="81">
        <f ca="1">INDEX(CBO_quarterly!$B:$XT,MATCH(Calculations_forecast!CQ$9,CBO_quarterly!$B:$B,0),MATCH(Calculations_forecast!$B69,CBO_quarterly!$B$1:$XT$1,0))</f>
        <v>942.2</v>
      </c>
      <c r="CR69" s="81">
        <f ca="1">INDEX(CBO_quarterly!$B:$XT,MATCH(Calculations_forecast!CR$9,CBO_quarterly!$B:$B,0),MATCH(Calculations_forecast!$B69,CBO_quarterly!$B$1:$XT$1,0))</f>
        <v>932.3</v>
      </c>
      <c r="CS69" s="81">
        <f ca="1">INDEX(CBO_quarterly!$B:$XT,MATCH(Calculations_forecast!CS$9,CBO_quarterly!$B:$B,0),MATCH(Calculations_forecast!$B69,CBO_quarterly!$B$1:$XT$1,0))</f>
        <v>928.8</v>
      </c>
      <c r="CT69" s="81">
        <f ca="1">INDEX(CBO_quarterly!$B:$XT,MATCH(Calculations_forecast!CT$9,CBO_quarterly!$B:$B,0),MATCH(Calculations_forecast!$B69,CBO_quarterly!$B$1:$XT$1,0))</f>
        <v>930.4</v>
      </c>
      <c r="CU69" s="81">
        <f ca="1">INDEX(CBO_quarterly!$B:$XT,MATCH(Calculations_forecast!CU$9,CBO_quarterly!$B:$B,0),MATCH(Calculations_forecast!$B69,CBO_quarterly!$B$1:$XT$1,0))</f>
        <v>897.9</v>
      </c>
      <c r="CV69" s="81">
        <f ca="1">INDEX(CBO_quarterly!$B:$XT,MATCH(Calculations_forecast!CV$9,CBO_quarterly!$B:$B,0),MATCH(Calculations_forecast!$B69,CBO_quarterly!$B$1:$XT$1,0))</f>
        <v>894.1</v>
      </c>
      <c r="CW69" s="81">
        <f ca="1">INDEX(CBO_quarterly!$B:$XT,MATCH(Calculations_forecast!CW$9,CBO_quarterly!$B:$B,0),MATCH(Calculations_forecast!$B69,CBO_quarterly!$B$1:$XT$1,0))</f>
        <v>915.8</v>
      </c>
      <c r="CX69" s="81">
        <f ca="1">INDEX(CBO_quarterly!$B:$XT,MATCH(Calculations_forecast!CX$9,CBO_quarterly!$B:$B,0),MATCH(Calculations_forecast!$B69,CBO_quarterly!$B$1:$XT$1,0))</f>
        <v>891.7</v>
      </c>
      <c r="CY69" s="81">
        <f ca="1">INDEX(CBO_quarterly!$B:$XT,MATCH(Calculations_forecast!CY$9,CBO_quarterly!$B:$B,0),MATCH(Calculations_forecast!$B69,CBO_quarterly!$B$1:$XT$1,0))</f>
        <v>889.2</v>
      </c>
      <c r="CZ69" s="81">
        <f ca="1">INDEX(CBO_quarterly!$B:$XT,MATCH(Calculations_forecast!CZ$9,CBO_quarterly!$B:$B,0),MATCH(Calculations_forecast!$B69,CBO_quarterly!$B$1:$XT$1,0))</f>
        <v>886.2</v>
      </c>
      <c r="DA69" s="81">
        <f ca="1">INDEX(CBO_quarterly!$B:$XT,MATCH(Calculations_forecast!DA$9,CBO_quarterly!$B:$B,0),MATCH(Calculations_forecast!$B69,CBO_quarterly!$B$1:$XT$1,0))</f>
        <v>879.1</v>
      </c>
      <c r="DB69" s="81">
        <f ca="1">INDEX(CBO_quarterly!$B:$XT,MATCH(Calculations_forecast!DB$9,CBO_quarterly!$B:$B,0),MATCH(Calculations_forecast!$B69,CBO_quarterly!$B$1:$XT$1,0))</f>
        <v>849.1</v>
      </c>
      <c r="DC69" s="81">
        <f ca="1">INDEX(CBO_quarterly!$B:$XT,MATCH(Calculations_forecast!DC$9,CBO_quarterly!$B:$B,0),MATCH(Calculations_forecast!$B69,CBO_quarterly!$B$1:$XT$1,0))</f>
        <v>865.9</v>
      </c>
      <c r="DD69" s="81">
        <f ca="1">INDEX(CBO_quarterly!$B:$XT,MATCH(Calculations_forecast!DD$9,CBO_quarterly!$B:$B,0),MATCH(Calculations_forecast!$B69,CBO_quarterly!$B$1:$XT$1,0))</f>
        <v>874.1</v>
      </c>
      <c r="DE69" s="81">
        <f ca="1">INDEX(CBO_quarterly!$B:$XT,MATCH(Calculations_forecast!DE$9,CBO_quarterly!$B:$B,0),MATCH(Calculations_forecast!$B69,CBO_quarterly!$B$1:$XT$1,0))</f>
        <v>862.5</v>
      </c>
      <c r="DF69" s="81">
        <f ca="1">INDEX(CBO_quarterly!$B:$XT,MATCH(Calculations_forecast!DF$9,CBO_quarterly!$B:$B,0),MATCH(Calculations_forecast!$B69,CBO_quarterly!$B$1:$XT$1,0))</f>
        <v>858.3</v>
      </c>
      <c r="DG69" s="81">
        <f ca="1">INDEX(CBO_quarterly!$B:$XT,MATCH(Calculations_forecast!DG$9,CBO_quarterly!$B:$B,0),MATCH(Calculations_forecast!$B69,CBO_quarterly!$B$1:$XT$1,0))</f>
        <v>846.2</v>
      </c>
      <c r="DH69" s="81">
        <f ca="1">INDEX(CBO_quarterly!$B:$XT,MATCH(Calculations_forecast!DH$9,CBO_quarterly!$B:$B,0),MATCH(Calculations_forecast!$B69,CBO_quarterly!$B$1:$XT$1,0))</f>
        <v>865</v>
      </c>
      <c r="DI69" s="81">
        <f ca="1">INDEX(CBO_quarterly!$B:$XT,MATCH(Calculations_forecast!DI$9,CBO_quarterly!$B:$B,0),MATCH(Calculations_forecast!$B69,CBO_quarterly!$B$1:$XT$1,0))</f>
        <v>861.3</v>
      </c>
      <c r="DJ69" s="81">
        <f ca="1">INDEX(CBO_quarterly!$B:$XT,MATCH(Calculations_forecast!DJ$9,CBO_quarterly!$B:$B,0),MATCH(Calculations_forecast!$B69,CBO_quarterly!$B$1:$XT$1,0))</f>
        <v>859.9</v>
      </c>
      <c r="DK69" s="81">
        <f ca="1">INDEX(CBO_quarterly!$B:$XT,MATCH(Calculations_forecast!DK$9,CBO_quarterly!$B:$B,0),MATCH(Calculations_forecast!$B69,CBO_quarterly!$B$1:$XT$1,0))</f>
        <v>838.5</v>
      </c>
      <c r="DL69" s="81">
        <f ca="1">INDEX(CBO_quarterly!$B:$XT,MATCH(Calculations_forecast!DL$9,CBO_quarterly!$B:$B,0),MATCH(Calculations_forecast!$B69,CBO_quarterly!$B$1:$XT$1,0))</f>
        <v>854.9</v>
      </c>
      <c r="DM69" s="81">
        <f ca="1">INDEX(CBO_quarterly!$B:$XT,MATCH(Calculations_forecast!DM$9,CBO_quarterly!$B:$B,0),MATCH(Calculations_forecast!$B69,CBO_quarterly!$B$1:$XT$1,0))</f>
        <v>851.6</v>
      </c>
      <c r="DN69" s="81">
        <f ca="1">INDEX(CBO_quarterly!$B:$XT,MATCH(Calculations_forecast!DN$9,CBO_quarterly!$B:$B,0),MATCH(Calculations_forecast!$B69,CBO_quarterly!$B$1:$XT$1,0))</f>
        <v>857</v>
      </c>
      <c r="DO69" s="81">
        <f ca="1">INDEX(CBO_quarterly!$B:$XT,MATCH(Calculations_forecast!DO$9,CBO_quarterly!$B:$B,0),MATCH(Calculations_forecast!$B69,CBO_quarterly!$B$1:$XT$1,0))</f>
        <v>856.3</v>
      </c>
      <c r="DP69" s="81">
        <f ca="1">INDEX(CBO_quarterly!$B:$XT,MATCH(Calculations_forecast!DP$9,CBO_quarterly!$B:$B,0),MATCH(Calculations_forecast!$B69,CBO_quarterly!$B$1:$XT$1,0))</f>
        <v>855.4</v>
      </c>
      <c r="DQ69" s="81">
        <f ca="1">INDEX(CBO_quarterly!$B:$XT,MATCH(Calculations_forecast!DQ$9,CBO_quarterly!$B:$B,0),MATCH(Calculations_forecast!$B69,CBO_quarterly!$B$1:$XT$1,0))</f>
        <v>869</v>
      </c>
      <c r="DR69" s="81">
        <f ca="1">INDEX(CBO_quarterly!$B:$XT,MATCH(Calculations_forecast!DR$9,CBO_quarterly!$B:$B,0),MATCH(Calculations_forecast!$B69,CBO_quarterly!$B$1:$XT$1,0))</f>
        <v>886.8</v>
      </c>
      <c r="DS69" s="81">
        <f ca="1">INDEX(CBO_quarterly!$B:$XT,MATCH(Calculations_forecast!DS$9,CBO_quarterly!$B:$B,0),MATCH(Calculations_forecast!$B69,CBO_quarterly!$B$1:$XT$1,0))</f>
        <v>857.6</v>
      </c>
      <c r="DT69" s="81">
        <f ca="1">INDEX(CBO_quarterly!$B:$XT,MATCH(Calculations_forecast!DT$9,CBO_quarterly!$B:$B,0),MATCH(Calculations_forecast!$B69,CBO_quarterly!$B$1:$XT$1,0))</f>
        <v>884.1</v>
      </c>
      <c r="DU69" s="81">
        <f ca="1">INDEX(CBO_quarterly!$B:$XT,MATCH(Calculations_forecast!DU$9,CBO_quarterly!$B:$B,0),MATCH(Calculations_forecast!$B69,CBO_quarterly!$B$1:$XT$1,0))</f>
        <v>867</v>
      </c>
      <c r="DV69" s="81">
        <f ca="1">INDEX(CBO_quarterly!$B:$XT,MATCH(Calculations_forecast!DV$9,CBO_quarterly!$B:$B,0),MATCH(Calculations_forecast!$B69,CBO_quarterly!$B$1:$XT$1,0))</f>
        <v>868.9</v>
      </c>
      <c r="DW69" s="81">
        <f ca="1">INDEX(CBO_quarterly!$B:$XT,MATCH(Calculations_forecast!DW$9,CBO_quarterly!$B:$B,0),MATCH(Calculations_forecast!$B69,CBO_quarterly!$B$1:$XT$1,0))</f>
        <v>887.5</v>
      </c>
      <c r="DX69" s="81">
        <f ca="1">INDEX(CBO_quarterly!$B:$XT,MATCH(Calculations_forecast!DX$9,CBO_quarterly!$B:$B,0),MATCH(Calculations_forecast!$B69,CBO_quarterly!$B$1:$XT$1,0))</f>
        <v>900.4</v>
      </c>
      <c r="DY69" s="81">
        <f ca="1">INDEX(CBO_quarterly!$B:$XT,MATCH(Calculations_forecast!DY$9,CBO_quarterly!$B:$B,0),MATCH(Calculations_forecast!$B69,CBO_quarterly!$B$1:$XT$1,0))</f>
        <v>905.8</v>
      </c>
      <c r="DZ69" s="81">
        <f ca="1">INDEX(CBO_quarterly!$B:$XT,MATCH(Calculations_forecast!DZ$9,CBO_quarterly!$B:$B,0),MATCH(Calculations_forecast!$B69,CBO_quarterly!$B$1:$XT$1,0))</f>
        <v>916.6</v>
      </c>
      <c r="EA69" s="81">
        <f ca="1">INDEX(CBO_quarterly!$B:$XT,MATCH(Calculations_forecast!EA$9,CBO_quarterly!$B:$B,0),MATCH(Calculations_forecast!$B69,CBO_quarterly!$B$1:$XT$1,0))</f>
        <v>946.9</v>
      </c>
      <c r="EB69" s="81">
        <f ca="1">INDEX(CBO_quarterly!$B:$XT,MATCH(Calculations_forecast!EB$9,CBO_quarterly!$B:$B,0),MATCH(Calculations_forecast!$B69,CBO_quarterly!$B$1:$XT$1,0))</f>
        <v>965.3</v>
      </c>
      <c r="EC69" s="81">
        <f ca="1">INDEX(CBO_quarterly!$B:$XT,MATCH(Calculations_forecast!EC$9,CBO_quarterly!$B:$B,0),MATCH(Calculations_forecast!$B69,CBO_quarterly!$B$1:$XT$1,0))</f>
        <v>974.8</v>
      </c>
      <c r="ED69" s="81">
        <f ca="1">INDEX(CBO_quarterly!$B:$XT,MATCH(Calculations_forecast!ED$9,CBO_quarterly!$B:$B,0),MATCH(Calculations_forecast!$B69,CBO_quarterly!$B$1:$XT$1,0))</f>
        <v>991.3</v>
      </c>
      <c r="EE69" s="81">
        <f ca="1">INDEX(CBO_quarterly!$B:$XT,MATCH(Calculations_forecast!EE$9,CBO_quarterly!$B:$B,0),MATCH(Calculations_forecast!$B69,CBO_quarterly!$B$1:$XT$1,0))</f>
        <v>1002.2</v>
      </c>
      <c r="EF69" s="81">
        <f ca="1">INDEX(CBO_quarterly!$B:$XT,MATCH(Calculations_forecast!EF$9,CBO_quarterly!$B:$B,0),MATCH(Calculations_forecast!$B69,CBO_quarterly!$B$1:$XT$1,0))</f>
        <v>1036.7</v>
      </c>
      <c r="EG69" s="81">
        <f ca="1">INDEX(CBO_quarterly!$B:$XT,MATCH(Calculations_forecast!EG$9,CBO_quarterly!$B:$B,0),MATCH(Calculations_forecast!$B69,CBO_quarterly!$B$1:$XT$1,0))</f>
        <v>1036.4000000000001</v>
      </c>
      <c r="EH69" s="81">
        <f ca="1">INDEX(CBO_quarterly!$B:$XT,MATCH(Calculations_forecast!EH$9,CBO_quarterly!$B:$B,0),MATCH(Calculations_forecast!$B69,CBO_quarterly!$B$1:$XT$1,0))</f>
        <v>1055.7</v>
      </c>
      <c r="EI69" s="81">
        <f ca="1">INDEX(CBO_quarterly!$B:$XT,MATCH(Calculations_forecast!EI$9,CBO_quarterly!$B:$B,0),MATCH(Calculations_forecast!$B69,CBO_quarterly!$B$1:$XT$1,0))</f>
        <v>1067.2</v>
      </c>
      <c r="EJ69" s="81">
        <f ca="1">INDEX(CBO_quarterly!$B:$XT,MATCH(Calculations_forecast!EJ$9,CBO_quarterly!$B:$B,0),MATCH(Calculations_forecast!$B69,CBO_quarterly!$B$1:$XT$1,0))</f>
        <v>1073.5999999999999</v>
      </c>
      <c r="EK69" s="81">
        <f ca="1">INDEX(CBO_quarterly!$B:$XT,MATCH(Calculations_forecast!EK$9,CBO_quarterly!$B:$B,0),MATCH(Calculations_forecast!$B69,CBO_quarterly!$B$1:$XT$1,0))</f>
        <v>1085.5</v>
      </c>
      <c r="EL69" s="81">
        <f ca="1">INDEX(CBO_quarterly!$B:$XT,MATCH(Calculations_forecast!EL$9,CBO_quarterly!$B:$B,0),MATCH(Calculations_forecast!$B69,CBO_quarterly!$B$1:$XT$1,0))</f>
        <v>1083.5999999999999</v>
      </c>
      <c r="EM69" s="81">
        <f ca="1">INDEX(CBO_quarterly!$B:$XT,MATCH(Calculations_forecast!EM$9,CBO_quarterly!$B:$B,0),MATCH(Calculations_forecast!$B69,CBO_quarterly!$B$1:$XT$1,0))</f>
        <v>1095.7</v>
      </c>
      <c r="EN69" s="81">
        <f ca="1">INDEX(CBO_quarterly!$B:$XT,MATCH(Calculations_forecast!EN$9,CBO_quarterly!$B:$B,0),MATCH(Calculations_forecast!$B69,CBO_quarterly!$B$1:$XT$1,0))</f>
        <v>1094.5</v>
      </c>
      <c r="EO69" s="81">
        <f ca="1">INDEX(CBO_quarterly!$B:$XT,MATCH(Calculations_forecast!EO$9,CBO_quarterly!$B:$B,0),MATCH(Calculations_forecast!$B69,CBO_quarterly!$B$1:$XT$1,0))</f>
        <v>1102.9000000000001</v>
      </c>
      <c r="EP69" s="81">
        <f ca="1">INDEX(CBO_quarterly!$B:$XT,MATCH(Calculations_forecast!EP$9,CBO_quarterly!$B:$B,0),MATCH(Calculations_forecast!$B69,CBO_quarterly!$B$1:$XT$1,0))</f>
        <v>1103.3</v>
      </c>
      <c r="EQ69" s="81">
        <f ca="1">INDEX(CBO_quarterly!$B:$XT,MATCH(Calculations_forecast!EQ$9,CBO_quarterly!$B:$B,0),MATCH(Calculations_forecast!$B69,CBO_quarterly!$B$1:$XT$1,0))</f>
        <v>1131.9000000000001</v>
      </c>
      <c r="ER69" s="81">
        <f ca="1">INDEX(CBO_quarterly!$B:$XT,MATCH(Calculations_forecast!ER$9,CBO_quarterly!$B:$B,0),MATCH(Calculations_forecast!$B69,CBO_quarterly!$B$1:$XT$1,0))</f>
        <v>1124.0999999999999</v>
      </c>
      <c r="ES69" s="81">
        <f ca="1">INDEX(CBO_quarterly!$B:$XT,MATCH(Calculations_forecast!ES$9,CBO_quarterly!$B:$B,0),MATCH(Calculations_forecast!$B69,CBO_quarterly!$B$1:$XT$1,0))</f>
        <v>1113.9000000000001</v>
      </c>
      <c r="ET69" s="81">
        <f ca="1">INDEX(CBO_quarterly!$B:$XT,MATCH(Calculations_forecast!ET$9,CBO_quarterly!$B:$B,0),MATCH(Calculations_forecast!$B69,CBO_quarterly!$B$1:$XT$1,0))</f>
        <v>1130.2</v>
      </c>
      <c r="EU69" s="81">
        <f ca="1">INDEX(CBO_quarterly!$B:$XT,MATCH(Calculations_forecast!EU$9,CBO_quarterly!$B:$B,0),MATCH(Calculations_forecast!$B69,CBO_quarterly!$B$1:$XT$1,0))</f>
        <v>1123.5</v>
      </c>
      <c r="EV69" s="81">
        <f ca="1">INDEX(CBO_quarterly!$B:$XT,MATCH(Calculations_forecast!EV$9,CBO_quarterly!$B:$B,0),MATCH(Calculations_forecast!$B69,CBO_quarterly!$B$1:$XT$1,0))</f>
        <v>1141.9000000000001</v>
      </c>
      <c r="EW69" s="81">
        <f ca="1">INDEX(CBO_quarterly!$B:$XT,MATCH(Calculations_forecast!EW$9,CBO_quarterly!$B:$B,0),MATCH(Calculations_forecast!$B69,CBO_quarterly!$B$1:$XT$1,0))</f>
        <v>1151.7</v>
      </c>
      <c r="EX69" s="81">
        <f ca="1">INDEX(CBO_quarterly!$B:$XT,MATCH(Calculations_forecast!EX$9,CBO_quarterly!$B:$B,0),MATCH(Calculations_forecast!$B69,CBO_quarterly!$B$1:$XT$1,0))</f>
        <v>1170.8</v>
      </c>
      <c r="EY69" s="81">
        <f ca="1">INDEX(CBO_quarterly!$B:$XT,MATCH(Calculations_forecast!EY$9,CBO_quarterly!$B:$B,0),MATCH(Calculations_forecast!$B69,CBO_quarterly!$B$1:$XT$1,0))</f>
        <v>1188.4000000000001</v>
      </c>
      <c r="EZ69" s="81">
        <f ca="1">INDEX(CBO_quarterly!$B:$XT,MATCH(Calculations_forecast!EZ$9,CBO_quarterly!$B:$B,0),MATCH(Calculations_forecast!$B69,CBO_quarterly!$B$1:$XT$1,0))</f>
        <v>1213.5999999999999</v>
      </c>
      <c r="FA69" s="81">
        <f ca="1">INDEX(CBO_quarterly!$B:$XT,MATCH(Calculations_forecast!FA$9,CBO_quarterly!$B:$B,0),MATCH(Calculations_forecast!$B69,CBO_quarterly!$B$1:$XT$1,0))</f>
        <v>1228.8</v>
      </c>
      <c r="FB69" s="81">
        <f ca="1">INDEX(CBO_quarterly!$B:$XT,MATCH(Calculations_forecast!FB$9,CBO_quarterly!$B:$B,0),MATCH(Calculations_forecast!$B69,CBO_quarterly!$B$1:$XT$1,0))</f>
        <v>1244.3</v>
      </c>
      <c r="FC69" s="81">
        <f ca="1">INDEX(CBO_quarterly!$B:$XT,MATCH(Calculations_forecast!FC$9,CBO_quarterly!$B:$B,0),MATCH(Calculations_forecast!$B69,CBO_quarterly!$B$1:$XT$1,0))</f>
        <v>1260.0999999999999</v>
      </c>
      <c r="FD69" s="81">
        <f ca="1">INDEX(CBO_quarterly!$B:$XT,MATCH(Calculations_forecast!FD$9,CBO_quarterly!$B:$B,0),MATCH(Calculations_forecast!$B69,CBO_quarterly!$B$1:$XT$1,0))</f>
        <v>1289.7</v>
      </c>
      <c r="FE69" s="81">
        <f ca="1">INDEX(CBO_quarterly!$B:$XT,MATCH(Calculations_forecast!FE$9,CBO_quarterly!$B:$B,0),MATCH(Calculations_forecast!$B69,CBO_quarterly!$B$1:$XT$1,0))</f>
        <v>1301.3</v>
      </c>
      <c r="FF69" s="81">
        <f ca="1">INDEX(CBO_quarterly!$B:$XT,MATCH(Calculations_forecast!FF$9,CBO_quarterly!$B:$B,0),MATCH(Calculations_forecast!$B69,CBO_quarterly!$B$1:$XT$1,0))</f>
        <v>1321</v>
      </c>
      <c r="FG69" s="81">
        <f ca="1">INDEX(CBO_quarterly!$B:$XT,MATCH(Calculations_forecast!FG$9,CBO_quarterly!$B:$B,0),MATCH(Calculations_forecast!$B69,CBO_quarterly!$B$1:$XT$1,0))</f>
        <v>1336.1</v>
      </c>
      <c r="FH69" s="81">
        <f ca="1">INDEX(CBO_quarterly!$B:$XT,MATCH(Calculations_forecast!FH$9,CBO_quarterly!$B:$B,0),MATCH(Calculations_forecast!$B69,CBO_quarterly!$B$1:$XT$1,0))</f>
        <v>1353.9</v>
      </c>
      <c r="FI69" s="81">
        <f ca="1">INDEX(CBO_quarterly!$B:$XT,MATCH(Calculations_forecast!FI$9,CBO_quarterly!$B:$B,0),MATCH(Calculations_forecast!$B69,CBO_quarterly!$B$1:$XT$1,0))</f>
        <v>1348.1</v>
      </c>
      <c r="FJ69" s="81">
        <f ca="1">INDEX(CBO_quarterly!$B:$XT,MATCH(Calculations_forecast!FJ$9,CBO_quarterly!$B:$B,0),MATCH(Calculations_forecast!$B69,CBO_quarterly!$B$1:$XT$1,0))</f>
        <v>1346.2</v>
      </c>
      <c r="FK69" s="81">
        <f ca="1">INDEX(CBO_quarterly!$B:$XT,MATCH(Calculations_forecast!FK$9,CBO_quarterly!$B:$B,0),MATCH(Calculations_forecast!$B69,CBO_quarterly!$B$1:$XT$1,0))</f>
        <v>1327.7</v>
      </c>
      <c r="FL69" s="81">
        <f ca="1">INDEX(CBO_quarterly!$B:$XT,MATCH(Calculations_forecast!FL$9,CBO_quarterly!$B:$B,0),MATCH(Calculations_forecast!$B69,CBO_quarterly!$B$1:$XT$1,0))</f>
        <v>1322.9</v>
      </c>
      <c r="FM69" s="81">
        <f ca="1">INDEX(CBO_quarterly!$B:$XT,MATCH(Calculations_forecast!FM$9,CBO_quarterly!$B:$B,0),MATCH(Calculations_forecast!$B69,CBO_quarterly!$B$1:$XT$1,0))</f>
        <v>1294.4000000000001</v>
      </c>
      <c r="FN69" s="81">
        <f ca="1">INDEX(CBO_quarterly!$B:$XT,MATCH(Calculations_forecast!FN$9,CBO_quarterly!$B:$B,0),MATCH(Calculations_forecast!$B69,CBO_quarterly!$B$1:$XT$1,0))</f>
        <v>1299.4000000000001</v>
      </c>
      <c r="FO69" s="81">
        <f ca="1">INDEX(CBO_quarterly!$B:$XT,MATCH(Calculations_forecast!FO$9,CBO_quarterly!$B:$B,0),MATCH(Calculations_forecast!$B69,CBO_quarterly!$B$1:$XT$1,0))</f>
        <v>1299.4000000000001</v>
      </c>
      <c r="FP69" s="81">
        <f ca="1">INDEX(CBO_quarterly!$B:$XT,MATCH(Calculations_forecast!FP$9,CBO_quarterly!$B:$B,0),MATCH(Calculations_forecast!$B69,CBO_quarterly!$B$1:$XT$1,0))</f>
        <v>1289.0999999999999</v>
      </c>
      <c r="FQ69" s="81">
        <f ca="1">INDEX(CBO_quarterly!$B:$XT,MATCH(Calculations_forecast!FQ$9,CBO_quarterly!$B:$B,0),MATCH(Calculations_forecast!$B69,CBO_quarterly!$B$1:$XT$1,0))</f>
        <v>1291.7</v>
      </c>
      <c r="FR69" s="81">
        <f ca="1">INDEX(CBO_quarterly!$B:$XT,MATCH(Calculations_forecast!FR$9,CBO_quarterly!$B:$B,0),MATCH(Calculations_forecast!$B69,CBO_quarterly!$B$1:$XT$1,0))</f>
        <v>1265.9000000000001</v>
      </c>
      <c r="FS69" s="81">
        <f ca="1">INDEX(CBO_quarterly!$B:$XT,MATCH(Calculations_forecast!FS$9,CBO_quarterly!$B:$B,0),MATCH(Calculations_forecast!$B69,CBO_quarterly!$B$1:$XT$1,0))</f>
        <v>1236.9000000000001</v>
      </c>
      <c r="FT69" s="81">
        <f ca="1">INDEX(CBO_quarterly!$B:$XT,MATCH(Calculations_forecast!FT$9,CBO_quarterly!$B:$B,0),MATCH(Calculations_forecast!$B69,CBO_quarterly!$B$1:$XT$1,0))</f>
        <v>1226.8</v>
      </c>
      <c r="FU69" s="81">
        <f ca="1">INDEX(CBO_quarterly!$B:$XT,MATCH(Calculations_forecast!FU$9,CBO_quarterly!$B:$B,0),MATCH(Calculations_forecast!$B69,CBO_quarterly!$B$1:$XT$1,0))</f>
        <v>1209.0999999999999</v>
      </c>
      <c r="FV69" s="81">
        <f ca="1">INDEX(CBO_quarterly!$B:$XT,MATCH(Calculations_forecast!FV$9,CBO_quarterly!$B:$B,0),MATCH(Calculations_forecast!$B69,CBO_quarterly!$B$1:$XT$1,0))</f>
        <v>1188.2</v>
      </c>
      <c r="FW69" s="81">
        <f ca="1">INDEX(CBO_quarterly!$B:$XT,MATCH(Calculations_forecast!FW$9,CBO_quarterly!$B:$B,0),MATCH(Calculations_forecast!$B69,CBO_quarterly!$B$1:$XT$1,0))</f>
        <v>1189.4000000000001</v>
      </c>
      <c r="FX69" s="81">
        <f ca="1">INDEX(CBO_quarterly!$B:$XT,MATCH(Calculations_forecast!FX$9,CBO_quarterly!$B:$B,0),MATCH(Calculations_forecast!$B69,CBO_quarterly!$B$1:$XT$1,0))</f>
        <v>1178.0999999999999</v>
      </c>
      <c r="FY69" s="81">
        <f ca="1">INDEX(CBO_quarterly!$B:$XT,MATCH(Calculations_forecast!FY$9,CBO_quarterly!$B:$B,0),MATCH(Calculations_forecast!$B69,CBO_quarterly!$B$1:$XT$1,0))</f>
        <v>1191.7</v>
      </c>
      <c r="FZ69" s="81">
        <f ca="1">INDEX(CBO_quarterly!$B:$XT,MATCH(Calculations_forecast!FZ$9,CBO_quarterly!$B:$B,0),MATCH(Calculations_forecast!$B69,CBO_quarterly!$B$1:$XT$1,0))</f>
        <v>1173.5999999999999</v>
      </c>
      <c r="GA69" s="81">
        <f ca="1">INDEX(CBO_quarterly!$B:$XT,MATCH(Calculations_forecast!GA$9,CBO_quarterly!$B:$B,0),MATCH(Calculations_forecast!$B69,CBO_quarterly!$B$1:$XT$1,0))</f>
        <v>1179.9000000000001</v>
      </c>
      <c r="GB69" s="81">
        <f ca="1">INDEX(CBO_quarterly!$B:$XT,MATCH(Calculations_forecast!GB$9,CBO_quarterly!$B:$B,0),MATCH(Calculations_forecast!$B69,CBO_quarterly!$B$1:$XT$1,0))</f>
        <v>1183</v>
      </c>
      <c r="GC69" s="81">
        <f ca="1">INDEX(CBO_quarterly!$B:$XT,MATCH(Calculations_forecast!GC$9,CBO_quarterly!$B:$B,0),MATCH(Calculations_forecast!$B69,CBO_quarterly!$B$1:$XT$1,0))</f>
        <v>1181.2</v>
      </c>
      <c r="GD69" s="81">
        <f ca="1">INDEX(CBO_quarterly!$B:$XT,MATCH(Calculations_forecast!GD$9,CBO_quarterly!$B:$B,0),MATCH(Calculations_forecast!$B69,CBO_quarterly!$B$1:$XT$1,0))</f>
        <v>1188</v>
      </c>
      <c r="GE69" s="81">
        <f ca="1">INDEX(CBO_quarterly!$B:$XT,MATCH(Calculations_forecast!GE$9,CBO_quarterly!$B:$B,0),MATCH(Calculations_forecast!$B69,CBO_quarterly!$B$1:$XT$1,0))</f>
        <v>1188.5999999999999</v>
      </c>
      <c r="GF69" s="81">
        <f ca="1">INDEX(CBO_quarterly!$B:$XT,MATCH(Calculations_forecast!GF$9,CBO_quarterly!$B:$B,0),MATCH(Calculations_forecast!$B69,CBO_quarterly!$B$1:$XT$1,0))</f>
        <v>1183.9000000000001</v>
      </c>
      <c r="GG69" s="81">
        <f ca="1">INDEX(CBO_quarterly!$B:$XT,MATCH(Calculations_forecast!GG$9,CBO_quarterly!$B:$B,0),MATCH(Calculations_forecast!$B69,CBO_quarterly!$B$1:$XT$1,0))</f>
        <v>1188.7</v>
      </c>
      <c r="GH69" s="81">
        <f ca="1">INDEX(CBO_quarterly!$B:$XT,MATCH(Calculations_forecast!GH$9,CBO_quarterly!$B:$B,0),MATCH(Calculations_forecast!$B69,CBO_quarterly!$B$1:$XT$1,0))</f>
        <v>1190.0999999999999</v>
      </c>
      <c r="GI69" s="81">
        <f>INDEX(CBO_quarterly!$B:$XT,MATCH(Calculations_forecast!GI$9,CBO_quarterly!$B:$B,0),MATCH(Calculations_forecast!$B69,CBO_quarterly!$B$1:$XT$1,0))</f>
        <v>1108.4000000000001</v>
      </c>
      <c r="GJ69" s="81">
        <f>INDEX(CBO_quarterly!$B:$XT,MATCH(Calculations_forecast!GJ$9,CBO_quarterly!$B:$B,0),MATCH(Calculations_forecast!$B69,CBO_quarterly!$B$1:$XT$1,0))</f>
        <v>1113.7</v>
      </c>
      <c r="GK69" s="81">
        <f>INDEX(CBO_quarterly!$B:$XT,MATCH(Calculations_forecast!GK$9,CBO_quarterly!$B:$B,0),MATCH(Calculations_forecast!$B69,CBO_quarterly!$B$1:$XT$1,0))</f>
        <v>1117.4000000000001</v>
      </c>
      <c r="GL69" s="81">
        <f>INDEX(CBO_quarterly!$B:$XT,MATCH(Calculations_forecast!GL$9,CBO_quarterly!$B:$B,0),MATCH(Calculations_forecast!$B69,CBO_quarterly!$B$1:$XT$1,0))</f>
        <v>1127.2</v>
      </c>
      <c r="GM69" s="81">
        <f>INDEX(CBO_quarterly!$B:$XT,MATCH(Calculations_forecast!GM$9,CBO_quarterly!$B:$B,0),MATCH(Calculations_forecast!$B69,CBO_quarterly!$B$1:$XT$1,0))</f>
        <v>1124</v>
      </c>
      <c r="GN69" s="81">
        <f>INDEX(CBO_quarterly!$B:$XT,MATCH(Calculations_forecast!GN$9,CBO_quarterly!$B:$B,0),MATCH(Calculations_forecast!$B69,CBO_quarterly!$B$1:$XT$1,0))</f>
        <v>1148.7</v>
      </c>
      <c r="GO69" s="81">
        <f>INDEX(CBO_quarterly!$B:$XT,MATCH(Calculations_forecast!GO$9,CBO_quarterly!$B:$B,0),MATCH(Calculations_forecast!$B69,CBO_quarterly!$B$1:$XT$1,0))</f>
        <v>1182.5999999999999</v>
      </c>
      <c r="GP69" s="81">
        <f>INDEX(CBO_quarterly!$B:$XT,MATCH(Calculations_forecast!GP$9,CBO_quarterly!$B:$B,0),MATCH(Calculations_forecast!$B69,CBO_quarterly!$B$1:$XT$1,0))</f>
        <v>1204.5</v>
      </c>
      <c r="GQ69" s="81">
        <f>INDEX(CBO_quarterly!$B:$XT,MATCH(Calculations_forecast!GQ$9,CBO_quarterly!$B:$B,0),MATCH(Calculations_forecast!$B69,CBO_quarterly!$B$1:$XT$1,0))</f>
        <v>1208.4000000000001</v>
      </c>
      <c r="GR69" s="81">
        <f>INDEX(CBO_quarterly!$B:$XT,MATCH(Calculations_forecast!GR$9,CBO_quarterly!$B:$B,0),MATCH(Calculations_forecast!$B69,CBO_quarterly!$B$1:$XT$1,0))</f>
        <v>1211.2</v>
      </c>
      <c r="GS69" s="81">
        <f>INDEX(CBO_quarterly!$B:$XT,MATCH(Calculations_forecast!GS$9,CBO_quarterly!$B:$B,0),MATCH(Calculations_forecast!$B69,CBO_quarterly!$B$1:$XT$1,0))</f>
        <v>1213.3</v>
      </c>
      <c r="GT69" s="81">
        <f>INDEX(CBO_quarterly!$B:$XT,MATCH(Calculations_forecast!GT$9,CBO_quarterly!$B:$B,0),MATCH(Calculations_forecast!$B69,CBO_quarterly!$B$1:$XT$1,0))</f>
        <v>1214.8</v>
      </c>
      <c r="GU69" s="81">
        <f>INDEX(CBO_quarterly!$B:$XT,MATCH(Calculations_forecast!GU$9,CBO_quarterly!$B:$B,0),MATCH(Calculations_forecast!$B69,CBO_quarterly!$B$1:$XT$1,0))</f>
        <v>1216.2</v>
      </c>
      <c r="GV69" s="81">
        <f>INDEX(CBO_quarterly!$B:$XT,MATCH(Calculations_forecast!GV$9,CBO_quarterly!$B:$B,0),MATCH(Calculations_forecast!$B69,CBO_quarterly!$B$1:$XT$1,0))</f>
        <v>1215.7</v>
      </c>
      <c r="GW69" s="81">
        <f>INDEX(CBO_quarterly!$B:$XT,MATCH(Calculations_forecast!GW$9,CBO_quarterly!$B:$B,0),MATCH(Calculations_forecast!$B69,CBO_quarterly!$B$1:$XT$1,0))</f>
        <v>1213.2</v>
      </c>
      <c r="GX69" s="81">
        <f>INDEX(CBO_quarterly!$B:$XT,MATCH(Calculations_forecast!GX$9,CBO_quarterly!$B:$B,0),MATCH(Calculations_forecast!$B69,CBO_quarterly!$B$1:$XT$1,0))</f>
        <v>1208.8</v>
      </c>
      <c r="GY69" s="81">
        <f>INDEX(CBO_quarterly!$B:$XT,MATCH(Calculations_forecast!GY$9,CBO_quarterly!$B:$B,0),MATCH(Calculations_forecast!$B69,CBO_quarterly!$B$1:$XT$1,0))</f>
        <v>1203.7</v>
      </c>
      <c r="GZ69" s="81">
        <f>INDEX(CBO_quarterly!$B:$XT,MATCH(Calculations_forecast!GZ$9,CBO_quarterly!$B:$B,0),MATCH(Calculations_forecast!$B69,CBO_quarterly!$B$1:$XT$1,0))</f>
        <v>1198.8</v>
      </c>
      <c r="HA69" s="81">
        <f>INDEX(CBO_quarterly!$B:$XT,MATCH(Calculations_forecast!HA$9,CBO_quarterly!$B:$B,0),MATCH(Calculations_forecast!$B69,CBO_quarterly!$B$1:$XT$1,0))</f>
        <v>1193.4000000000001</v>
      </c>
      <c r="HB69" s="81">
        <f>INDEX(CBO_quarterly!$B:$XT,MATCH(Calculations_forecast!HB$9,CBO_quarterly!$B:$B,0),MATCH(Calculations_forecast!$B69,CBO_quarterly!$B$1:$XT$1,0))</f>
        <v>1188.8</v>
      </c>
      <c r="HC69" s="81">
        <f>INDEX(CBO_quarterly!$B:$XT,MATCH(Calculations_forecast!HC$9,CBO_quarterly!$B:$B,0),MATCH(Calculations_forecast!$B69,CBO_quarterly!$B$1:$XT$1,0))</f>
        <v>1184.2</v>
      </c>
      <c r="HD69" s="81">
        <f>INDEX(CBO_quarterly!$B:$XT,MATCH(Calculations_forecast!HD$9,CBO_quarterly!$B:$B,0),MATCH(Calculations_forecast!$B69,CBO_quarterly!$B$1:$XT$1,0))</f>
        <v>1180.0999999999999</v>
      </c>
      <c r="HE69" s="81">
        <f>INDEX(CBO_quarterly!$B:$XT,MATCH(Calculations_forecast!HE$9,CBO_quarterly!$B:$B,0),MATCH(Calculations_forecast!$B69,CBO_quarterly!$B$1:$XT$1,0))</f>
        <v>1176.4000000000001</v>
      </c>
      <c r="HF69" s="81">
        <f>INDEX(CBO_quarterly!$B:$XT,MATCH(Calculations_forecast!HF$9,CBO_quarterly!$B:$B,0),MATCH(Calculations_forecast!$B69,CBO_quarterly!$B$1:$XT$1,0))</f>
        <v>1174</v>
      </c>
      <c r="HG69" s="81">
        <f>INDEX(CBO_quarterly!$B:$XT,MATCH(Calculations_forecast!HG$9,CBO_quarterly!$B:$B,0),MATCH(Calculations_forecast!$B69,CBO_quarterly!$B$1:$XT$1,0))</f>
        <v>1172.0999999999999</v>
      </c>
      <c r="HH69" s="81">
        <f>INDEX(CBO_quarterly!$B:$XT,MATCH(Calculations_forecast!HH$9,CBO_quarterly!$B:$B,0),MATCH(Calculations_forecast!$B69,CBO_quarterly!$B$1:$XT$1,0))</f>
        <v>1170.9000000000001</v>
      </c>
      <c r="HI69" s="81">
        <f>INDEX(CBO_quarterly!$B:$XT,MATCH(Calculations_forecast!HI$9,CBO_quarterly!$B:$B,0),MATCH(Calculations_forecast!$B69,CBO_quarterly!$B$1:$XT$1,0))</f>
        <v>1169.9000000000001</v>
      </c>
      <c r="HJ69" s="81">
        <f>INDEX(CBO_quarterly!$B:$XT,MATCH(Calculations_forecast!HJ$9,CBO_quarterly!$B:$B,0),MATCH(Calculations_forecast!$B69,CBO_quarterly!$B$1:$XT$1,0))</f>
        <v>1169.5</v>
      </c>
      <c r="HK69" s="81">
        <f>INDEX(CBO_quarterly!$B:$XT,MATCH(Calculations_forecast!HK$9,CBO_quarterly!$B:$B,0),MATCH(Calculations_forecast!$B69,CBO_quarterly!$B$1:$XT$1,0))</f>
        <v>1169.5999999999999</v>
      </c>
      <c r="HL69" s="81">
        <f>INDEX(CBO_quarterly!$B:$XT,MATCH(Calculations_forecast!HL$9,CBO_quarterly!$B:$B,0),MATCH(Calculations_forecast!$B69,CBO_quarterly!$B$1:$XT$1,0))</f>
        <v>1170.2</v>
      </c>
      <c r="HM69" s="81">
        <f>INDEX(CBO_quarterly!$B:$XT,MATCH(Calculations_forecast!HM$9,CBO_quarterly!$B:$B,0),MATCH(Calculations_forecast!$B69,CBO_quarterly!$B$1:$XT$1,0))</f>
        <v>1170.9000000000001</v>
      </c>
      <c r="HN69" s="81">
        <f>INDEX(CBO_quarterly!$B:$XT,MATCH(Calculations_forecast!HN$9,CBO_quarterly!$B:$B,0),MATCH(Calculations_forecast!$B69,CBO_quarterly!$B$1:$XT$1,0))</f>
        <v>1171.9000000000001</v>
      </c>
      <c r="HO69" s="81">
        <f>INDEX(CBO_quarterly!$B:$XT,MATCH(Calculations_forecast!HO$9,CBO_quarterly!$B:$B,0),MATCH(Calculations_forecast!$B69,CBO_quarterly!$B$1:$XT$1,0))</f>
        <v>1173.0999999999999</v>
      </c>
      <c r="HP69" s="81">
        <f>INDEX(CBO_quarterly!$B:$XT,MATCH(Calculations_forecast!HP$9,CBO_quarterly!$B:$B,0),MATCH(Calculations_forecast!$B69,CBO_quarterly!$B$1:$XT$1,0))</f>
        <v>1174.2</v>
      </c>
      <c r="HQ69" s="81">
        <f>INDEX(CBO_quarterly!$B:$XT,MATCH(Calculations_forecast!HQ$9,CBO_quarterly!$B:$B,0),MATCH(Calculations_forecast!$B69,CBO_quarterly!$B$1:$XT$1,0))</f>
        <v>1175.4000000000001</v>
      </c>
      <c r="HR69" s="81">
        <f>INDEX(CBO_quarterly!$B:$XT,MATCH(Calculations_forecast!HR$9,CBO_quarterly!$B:$B,0),MATCH(Calculations_forecast!$B69,CBO_quarterly!$B$1:$XT$1,0))</f>
        <v>1174.4000000000001</v>
      </c>
      <c r="HS69" s="81">
        <f>INDEX(CBO_quarterly!$B:$XT,MATCH(Calculations_forecast!HS$9,CBO_quarterly!$B:$B,0),MATCH(Calculations_forecast!$B69,CBO_quarterly!$B$1:$XT$1,0))</f>
        <v>1175.0999999999999</v>
      </c>
      <c r="HT69" s="81">
        <f>INDEX(CBO_quarterly!$B:$XT,MATCH(Calculations_forecast!HT$9,CBO_quarterly!$B:$B,0),MATCH(Calculations_forecast!$B69,CBO_quarterly!$B$1:$XT$1,0))</f>
        <v>1176.0999999999999</v>
      </c>
      <c r="HU69" s="81">
        <f>INDEX(CBO_quarterly!$B:$XT,MATCH(Calculations_forecast!HU$9,CBO_quarterly!$B:$B,0),MATCH(Calculations_forecast!$B69,CBO_quarterly!$B$1:$XT$1,0))</f>
        <v>1177.5</v>
      </c>
      <c r="HV69" s="81">
        <f>INDEX(CBO_quarterly!$B:$XT,MATCH(Calculations_forecast!HV$9,CBO_quarterly!$B:$B,0),MATCH(Calculations_forecast!$B69,CBO_quarterly!$B$1:$XT$1,0))</f>
        <v>1179.2</v>
      </c>
      <c r="HW69" s="81">
        <f>INDEX(CBO_quarterly!$B:$XT,MATCH(Calculations_forecast!HW$9,CBO_quarterly!$B:$B,0),MATCH(Calculations_forecast!$B69,CBO_quarterly!$B$1:$XT$1,0))</f>
        <v>1181.3</v>
      </c>
      <c r="HX69" s="81">
        <f>INDEX(CBO_quarterly!$B:$XT,MATCH(Calculations_forecast!HX$9,CBO_quarterly!$B:$B,0),MATCH(Calculations_forecast!$B69,CBO_quarterly!$B$1:$XT$1,0))</f>
        <v>1183.5</v>
      </c>
      <c r="HY69" s="81">
        <f>INDEX(CBO_quarterly!$B:$XT,MATCH(Calculations_forecast!HY$9,CBO_quarterly!$B:$B,0),MATCH(Calculations_forecast!$B69,CBO_quarterly!$B$1:$XT$1,0))</f>
        <v>1185.7</v>
      </c>
      <c r="HZ69" s="81">
        <f>INDEX(CBO_quarterly!$B:$XT,MATCH(Calculations_forecast!HZ$9,CBO_quarterly!$B:$B,0),MATCH(Calculations_forecast!$B69,CBO_quarterly!$B$1:$XT$1,0))</f>
        <v>1187.9000000000001</v>
      </c>
      <c r="IA69" s="81">
        <f>INDEX(CBO_quarterly!$B:$XT,MATCH(Calculations_forecast!IA$9,CBO_quarterly!$B:$B,0),MATCH(Calculations_forecast!$B69,CBO_quarterly!$B$1:$XT$1,0))</f>
        <v>1190.0999999999999</v>
      </c>
      <c r="IB69" s="81">
        <f>INDEX(CBO_quarterly!$B:$XT,MATCH(Calculations_forecast!IB$9,CBO_quarterly!$B:$B,0),MATCH(Calculations_forecast!$B69,CBO_quarterly!$B$1:$XT$1,0))</f>
        <v>1192.5</v>
      </c>
      <c r="IC69" s="81">
        <f>INDEX(CBO_quarterly!$B:$XT,MATCH(Calculations_forecast!IC$9,CBO_quarterly!$B:$B,0),MATCH(Calculations_forecast!$B69,CBO_quarterly!$B$1:$XT$1,0))</f>
        <v>1194.8</v>
      </c>
      <c r="ID69" s="81">
        <f>INDEX(CBO_quarterly!$B:$XT,MATCH(Calculations_forecast!ID$9,CBO_quarterly!$B:$B,0),MATCH(Calculations_forecast!$B69,CBO_quarterly!$B$1:$XT$1,0))</f>
        <v>1197.2</v>
      </c>
    </row>
    <row r="70" spans="1:238" s="26" customFormat="1">
      <c r="A70" s="36" t="s">
        <v>744</v>
      </c>
      <c r="B70" s="81" t="s">
        <v>703</v>
      </c>
      <c r="C70" s="81">
        <f ca="1">INDEX(CBO_quarterly!$B:$XT,MATCH(Calculations_forecast!C$9,CBO_quarterly!$B:$B,0),MATCH(Calculations_forecast!$B70,CBO_quarterly!$B$1:$XT$1,0))</f>
        <v>834.4</v>
      </c>
      <c r="D70" s="81">
        <f ca="1">INDEX(CBO_quarterly!$B:$XT,MATCH(Calculations_forecast!D$9,CBO_quarterly!$B:$B,0),MATCH(Calculations_forecast!$B70,CBO_quarterly!$B$1:$XT$1,0))</f>
        <v>838.9</v>
      </c>
      <c r="E70" s="81">
        <f ca="1">INDEX(CBO_quarterly!$B:$XT,MATCH(Calculations_forecast!E$9,CBO_quarterly!$B:$B,0),MATCH(Calculations_forecast!$B70,CBO_quarterly!$B$1:$XT$1,0))</f>
        <v>858.1</v>
      </c>
      <c r="F70" s="81">
        <f ca="1">INDEX(CBO_quarterly!$B:$XT,MATCH(Calculations_forecast!F$9,CBO_quarterly!$B:$B,0),MATCH(Calculations_forecast!$B70,CBO_quarterly!$B$1:$XT$1,0))</f>
        <v>862.4</v>
      </c>
      <c r="G70" s="81">
        <f ca="1">INDEX(CBO_quarterly!$B:$XT,MATCH(Calculations_forecast!G$9,CBO_quarterly!$B:$B,0),MATCH(Calculations_forecast!$B70,CBO_quarterly!$B$1:$XT$1,0))</f>
        <v>866</v>
      </c>
      <c r="H70" s="81">
        <f ca="1">INDEX(CBO_quarterly!$B:$XT,MATCH(Calculations_forecast!H$9,CBO_quarterly!$B:$B,0),MATCH(Calculations_forecast!$B70,CBO_quarterly!$B$1:$XT$1,0))</f>
        <v>872.4</v>
      </c>
      <c r="I70" s="81">
        <f ca="1">INDEX(CBO_quarterly!$B:$XT,MATCH(Calculations_forecast!I$9,CBO_quarterly!$B:$B,0),MATCH(Calculations_forecast!$B70,CBO_quarterly!$B$1:$XT$1,0))</f>
        <v>875.4</v>
      </c>
      <c r="J70" s="81">
        <f ca="1">INDEX(CBO_quarterly!$B:$XT,MATCH(Calculations_forecast!J$9,CBO_quarterly!$B:$B,0),MATCH(Calculations_forecast!$B70,CBO_quarterly!$B$1:$XT$1,0))</f>
        <v>886.4</v>
      </c>
      <c r="K70" s="81">
        <f ca="1">INDEX(CBO_quarterly!$B:$XT,MATCH(Calculations_forecast!K$9,CBO_quarterly!$B:$B,0),MATCH(Calculations_forecast!$B70,CBO_quarterly!$B$1:$XT$1,0))</f>
        <v>888.8</v>
      </c>
      <c r="L70" s="81">
        <f ca="1">INDEX(CBO_quarterly!$B:$XT,MATCH(Calculations_forecast!L$9,CBO_quarterly!$B:$B,0),MATCH(Calculations_forecast!$B70,CBO_quarterly!$B$1:$XT$1,0))</f>
        <v>887.3</v>
      </c>
      <c r="M70" s="81">
        <f ca="1">INDEX(CBO_quarterly!$B:$XT,MATCH(Calculations_forecast!M$9,CBO_quarterly!$B:$B,0),MATCH(Calculations_forecast!$B70,CBO_quarterly!$B$1:$XT$1,0))</f>
        <v>894.4</v>
      </c>
      <c r="N70" s="81">
        <f ca="1">INDEX(CBO_quarterly!$B:$XT,MATCH(Calculations_forecast!N$9,CBO_quarterly!$B:$B,0),MATCH(Calculations_forecast!$B70,CBO_quarterly!$B$1:$XT$1,0))</f>
        <v>906.7</v>
      </c>
      <c r="O70" s="81">
        <f ca="1">INDEX(CBO_quarterly!$B:$XT,MATCH(Calculations_forecast!O$9,CBO_quarterly!$B:$B,0),MATCH(Calculations_forecast!$B70,CBO_quarterly!$B$1:$XT$1,0))</f>
        <v>910.9</v>
      </c>
      <c r="P70" s="81">
        <f ca="1">INDEX(CBO_quarterly!$B:$XT,MATCH(Calculations_forecast!P$9,CBO_quarterly!$B:$B,0),MATCH(Calculations_forecast!$B70,CBO_quarterly!$B$1:$XT$1,0))</f>
        <v>912.4</v>
      </c>
      <c r="Q70" s="81">
        <f ca="1">INDEX(CBO_quarterly!$B:$XT,MATCH(Calculations_forecast!Q$9,CBO_quarterly!$B:$B,0),MATCH(Calculations_forecast!$B70,CBO_quarterly!$B$1:$XT$1,0))</f>
        <v>921.9</v>
      </c>
      <c r="R70" s="81">
        <f ca="1">INDEX(CBO_quarterly!$B:$XT,MATCH(Calculations_forecast!R$9,CBO_quarterly!$B:$B,0),MATCH(Calculations_forecast!$B70,CBO_quarterly!$B$1:$XT$1,0))</f>
        <v>933.1</v>
      </c>
      <c r="S70" s="81">
        <f ca="1">INDEX(CBO_quarterly!$B:$XT,MATCH(Calculations_forecast!S$9,CBO_quarterly!$B:$B,0),MATCH(Calculations_forecast!$B70,CBO_quarterly!$B$1:$XT$1,0))</f>
        <v>944.9</v>
      </c>
      <c r="T70" s="81">
        <f ca="1">INDEX(CBO_quarterly!$B:$XT,MATCH(Calculations_forecast!T$9,CBO_quarterly!$B:$B,0),MATCH(Calculations_forecast!$B70,CBO_quarterly!$B$1:$XT$1,0))</f>
        <v>956.6</v>
      </c>
      <c r="U70" s="81">
        <f ca="1">INDEX(CBO_quarterly!$B:$XT,MATCH(Calculations_forecast!U$9,CBO_quarterly!$B:$B,0),MATCH(Calculations_forecast!$B70,CBO_quarterly!$B$1:$XT$1,0))</f>
        <v>954.8</v>
      </c>
      <c r="V70" s="81">
        <f ca="1">INDEX(CBO_quarterly!$B:$XT,MATCH(Calculations_forecast!V$9,CBO_quarterly!$B:$B,0),MATCH(Calculations_forecast!$B70,CBO_quarterly!$B$1:$XT$1,0))</f>
        <v>955.2</v>
      </c>
      <c r="W70" s="81">
        <f ca="1">INDEX(CBO_quarterly!$B:$XT,MATCH(Calculations_forecast!W$9,CBO_quarterly!$B:$B,0),MATCH(Calculations_forecast!$B70,CBO_quarterly!$B$1:$XT$1,0))</f>
        <v>983.4</v>
      </c>
      <c r="X70" s="81">
        <f ca="1">INDEX(CBO_quarterly!$B:$XT,MATCH(Calculations_forecast!X$9,CBO_quarterly!$B:$B,0),MATCH(Calculations_forecast!$B70,CBO_quarterly!$B$1:$XT$1,0))</f>
        <v>976.4</v>
      </c>
      <c r="Y70" s="81">
        <f ca="1">INDEX(CBO_quarterly!$B:$XT,MATCH(Calculations_forecast!Y$9,CBO_quarterly!$B:$B,0),MATCH(Calculations_forecast!$B70,CBO_quarterly!$B$1:$XT$1,0))</f>
        <v>988.9</v>
      </c>
      <c r="Z70" s="81">
        <f ca="1">INDEX(CBO_quarterly!$B:$XT,MATCH(Calculations_forecast!Z$9,CBO_quarterly!$B:$B,0),MATCH(Calculations_forecast!$B70,CBO_quarterly!$B$1:$XT$1,0))</f>
        <v>1002.1</v>
      </c>
      <c r="AA70" s="81">
        <f ca="1">INDEX(CBO_quarterly!$B:$XT,MATCH(Calculations_forecast!AA$9,CBO_quarterly!$B:$B,0),MATCH(Calculations_forecast!$B70,CBO_quarterly!$B$1:$XT$1,0))</f>
        <v>1013.3</v>
      </c>
      <c r="AB70" s="81">
        <f ca="1">INDEX(CBO_quarterly!$B:$XT,MATCH(Calculations_forecast!AB$9,CBO_quarterly!$B:$B,0),MATCH(Calculations_forecast!$B70,CBO_quarterly!$B$1:$XT$1,0))</f>
        <v>995.6</v>
      </c>
      <c r="AC70" s="81">
        <f ca="1">INDEX(CBO_quarterly!$B:$XT,MATCH(Calculations_forecast!AC$9,CBO_quarterly!$B:$B,0),MATCH(Calculations_forecast!$B70,CBO_quarterly!$B$1:$XT$1,0))</f>
        <v>989</v>
      </c>
      <c r="AD70" s="81">
        <f ca="1">INDEX(CBO_quarterly!$B:$XT,MATCH(Calculations_forecast!AD$9,CBO_quarterly!$B:$B,0),MATCH(Calculations_forecast!$B70,CBO_quarterly!$B$1:$XT$1,0))</f>
        <v>986</v>
      </c>
      <c r="AE70" s="81">
        <f ca="1">INDEX(CBO_quarterly!$B:$XT,MATCH(Calculations_forecast!AE$9,CBO_quarterly!$B:$B,0),MATCH(Calculations_forecast!$B70,CBO_quarterly!$B$1:$XT$1,0))</f>
        <v>995.8</v>
      </c>
      <c r="AF70" s="81">
        <f ca="1">INDEX(CBO_quarterly!$B:$XT,MATCH(Calculations_forecast!AF$9,CBO_quarterly!$B:$B,0),MATCH(Calculations_forecast!$B70,CBO_quarterly!$B$1:$XT$1,0))</f>
        <v>1001.9</v>
      </c>
      <c r="AG70" s="81">
        <f ca="1">INDEX(CBO_quarterly!$B:$XT,MATCH(Calculations_forecast!AG$9,CBO_quarterly!$B:$B,0),MATCH(Calculations_forecast!$B70,CBO_quarterly!$B$1:$XT$1,0))</f>
        <v>1000.8</v>
      </c>
      <c r="AH70" s="81">
        <f ca="1">INDEX(CBO_quarterly!$B:$XT,MATCH(Calculations_forecast!AH$9,CBO_quarterly!$B:$B,0),MATCH(Calculations_forecast!$B70,CBO_quarterly!$B$1:$XT$1,0))</f>
        <v>1002.4</v>
      </c>
      <c r="AI70" s="81">
        <f ca="1">INDEX(CBO_quarterly!$B:$XT,MATCH(Calculations_forecast!AI$9,CBO_quarterly!$B:$B,0),MATCH(Calculations_forecast!$B70,CBO_quarterly!$B$1:$XT$1,0))</f>
        <v>1002.2</v>
      </c>
      <c r="AJ70" s="81">
        <f ca="1">INDEX(CBO_quarterly!$B:$XT,MATCH(Calculations_forecast!AJ$9,CBO_quarterly!$B:$B,0),MATCH(Calculations_forecast!$B70,CBO_quarterly!$B$1:$XT$1,0))</f>
        <v>1032.3</v>
      </c>
      <c r="AK70" s="81">
        <f ca="1">INDEX(CBO_quarterly!$B:$XT,MATCH(Calculations_forecast!AK$9,CBO_quarterly!$B:$B,0),MATCH(Calculations_forecast!$B70,CBO_quarterly!$B$1:$XT$1,0))</f>
        <v>1044.2</v>
      </c>
      <c r="AL70" s="81">
        <f ca="1">INDEX(CBO_quarterly!$B:$XT,MATCH(Calculations_forecast!AL$9,CBO_quarterly!$B:$B,0),MATCH(Calculations_forecast!$B70,CBO_quarterly!$B$1:$XT$1,0))</f>
        <v>1054.0999999999999</v>
      </c>
      <c r="AM70" s="81">
        <f ca="1">INDEX(CBO_quarterly!$B:$XT,MATCH(Calculations_forecast!AM$9,CBO_quarterly!$B:$B,0),MATCH(Calculations_forecast!$B70,CBO_quarterly!$B$1:$XT$1,0))</f>
        <v>1036.2</v>
      </c>
      <c r="AN70" s="81">
        <f ca="1">INDEX(CBO_quarterly!$B:$XT,MATCH(Calculations_forecast!AN$9,CBO_quarterly!$B:$B,0),MATCH(Calculations_forecast!$B70,CBO_quarterly!$B$1:$XT$1,0))</f>
        <v>1046</v>
      </c>
      <c r="AO70" s="81">
        <f ca="1">INDEX(CBO_quarterly!$B:$XT,MATCH(Calculations_forecast!AO$9,CBO_quarterly!$B:$B,0),MATCH(Calculations_forecast!$B70,CBO_quarterly!$B$1:$XT$1,0))</f>
        <v>1049.5999999999999</v>
      </c>
      <c r="AP70" s="81">
        <f ca="1">INDEX(CBO_quarterly!$B:$XT,MATCH(Calculations_forecast!AP$9,CBO_quarterly!$B:$B,0),MATCH(Calculations_forecast!$B70,CBO_quarterly!$B$1:$XT$1,0))</f>
        <v>1061.4000000000001</v>
      </c>
      <c r="AQ70" s="81">
        <f ca="1">INDEX(CBO_quarterly!$B:$XT,MATCH(Calculations_forecast!AQ$9,CBO_quarterly!$B:$B,0),MATCH(Calculations_forecast!$B70,CBO_quarterly!$B$1:$XT$1,0))</f>
        <v>1066.3</v>
      </c>
      <c r="AR70" s="81">
        <f ca="1">INDEX(CBO_quarterly!$B:$XT,MATCH(Calculations_forecast!AR$9,CBO_quarterly!$B:$B,0),MATCH(Calculations_forecast!$B70,CBO_quarterly!$B$1:$XT$1,0))</f>
        <v>1052.2</v>
      </c>
      <c r="AS70" s="81">
        <f ca="1">INDEX(CBO_quarterly!$B:$XT,MATCH(Calculations_forecast!AS$9,CBO_quarterly!$B:$B,0),MATCH(Calculations_forecast!$B70,CBO_quarterly!$B$1:$XT$1,0))</f>
        <v>1035.9000000000001</v>
      </c>
      <c r="AT70" s="81">
        <f ca="1">INDEX(CBO_quarterly!$B:$XT,MATCH(Calculations_forecast!AT$9,CBO_quarterly!$B:$B,0),MATCH(Calculations_forecast!$B70,CBO_quarterly!$B$1:$XT$1,0))</f>
        <v>1030.8</v>
      </c>
      <c r="AU70" s="81">
        <f ca="1">INDEX(CBO_quarterly!$B:$XT,MATCH(Calculations_forecast!AU$9,CBO_quarterly!$B:$B,0),MATCH(Calculations_forecast!$B70,CBO_quarterly!$B$1:$XT$1,0))</f>
        <v>1038.9000000000001</v>
      </c>
      <c r="AV70" s="81">
        <f ca="1">INDEX(CBO_quarterly!$B:$XT,MATCH(Calculations_forecast!AV$9,CBO_quarterly!$B:$B,0),MATCH(Calculations_forecast!$B70,CBO_quarterly!$B$1:$XT$1,0))</f>
        <v>1019</v>
      </c>
      <c r="AW70" s="81">
        <f ca="1">INDEX(CBO_quarterly!$B:$XT,MATCH(Calculations_forecast!AW$9,CBO_quarterly!$B:$B,0),MATCH(Calculations_forecast!$B70,CBO_quarterly!$B$1:$XT$1,0))</f>
        <v>1016.1</v>
      </c>
      <c r="AX70" s="81">
        <f ca="1">INDEX(CBO_quarterly!$B:$XT,MATCH(Calculations_forecast!AX$9,CBO_quarterly!$B:$B,0),MATCH(Calculations_forecast!$B70,CBO_quarterly!$B$1:$XT$1,0))</f>
        <v>1024</v>
      </c>
      <c r="AY70" s="81">
        <f ca="1">INDEX(CBO_quarterly!$B:$XT,MATCH(Calculations_forecast!AY$9,CBO_quarterly!$B:$B,0),MATCH(Calculations_forecast!$B70,CBO_quarterly!$B$1:$XT$1,0))</f>
        <v>1021.2</v>
      </c>
      <c r="AZ70" s="81">
        <f ca="1">INDEX(CBO_quarterly!$B:$XT,MATCH(Calculations_forecast!AZ$9,CBO_quarterly!$B:$B,0),MATCH(Calculations_forecast!$B70,CBO_quarterly!$B$1:$XT$1,0))</f>
        <v>1024.8</v>
      </c>
      <c r="BA70" s="81">
        <f ca="1">INDEX(CBO_quarterly!$B:$XT,MATCH(Calculations_forecast!BA$9,CBO_quarterly!$B:$B,0),MATCH(Calculations_forecast!$B70,CBO_quarterly!$B$1:$XT$1,0))</f>
        <v>1024.8</v>
      </c>
      <c r="BB70" s="81">
        <f ca="1">INDEX(CBO_quarterly!$B:$XT,MATCH(Calculations_forecast!BB$9,CBO_quarterly!$B:$B,0),MATCH(Calculations_forecast!$B70,CBO_quarterly!$B$1:$XT$1,0))</f>
        <v>1032.5</v>
      </c>
      <c r="BC70" s="81">
        <f ca="1">INDEX(CBO_quarterly!$B:$XT,MATCH(Calculations_forecast!BC$9,CBO_quarterly!$B:$B,0),MATCH(Calculations_forecast!$B70,CBO_quarterly!$B$1:$XT$1,0))</f>
        <v>1036.3</v>
      </c>
      <c r="BD70" s="81">
        <f ca="1">INDEX(CBO_quarterly!$B:$XT,MATCH(Calculations_forecast!BD$9,CBO_quarterly!$B:$B,0),MATCH(Calculations_forecast!$B70,CBO_quarterly!$B$1:$XT$1,0))</f>
        <v>1034.2</v>
      </c>
      <c r="BE70" s="81">
        <f ca="1">INDEX(CBO_quarterly!$B:$XT,MATCH(Calculations_forecast!BE$9,CBO_quarterly!$B:$B,0),MATCH(Calculations_forecast!$B70,CBO_quarterly!$B$1:$XT$1,0))</f>
        <v>1043.2</v>
      </c>
      <c r="BF70" s="81">
        <f ca="1">INDEX(CBO_quarterly!$B:$XT,MATCH(Calculations_forecast!BF$9,CBO_quarterly!$B:$B,0),MATCH(Calculations_forecast!$B70,CBO_quarterly!$B$1:$XT$1,0))</f>
        <v>1043.9000000000001</v>
      </c>
      <c r="BG70" s="81">
        <f ca="1">INDEX(CBO_quarterly!$B:$XT,MATCH(Calculations_forecast!BG$9,CBO_quarterly!$B:$B,0),MATCH(Calculations_forecast!$B70,CBO_quarterly!$B$1:$XT$1,0))</f>
        <v>1057.0999999999999</v>
      </c>
      <c r="BH70" s="81">
        <f ca="1">INDEX(CBO_quarterly!$B:$XT,MATCH(Calculations_forecast!BH$9,CBO_quarterly!$B:$B,0),MATCH(Calculations_forecast!$B70,CBO_quarterly!$B$1:$XT$1,0))</f>
        <v>1071.2</v>
      </c>
      <c r="BI70" s="81">
        <f ca="1">INDEX(CBO_quarterly!$B:$XT,MATCH(Calculations_forecast!BI$9,CBO_quarterly!$B:$B,0),MATCH(Calculations_forecast!$B70,CBO_quarterly!$B$1:$XT$1,0))</f>
        <v>1089.5</v>
      </c>
      <c r="BJ70" s="81">
        <f ca="1">INDEX(CBO_quarterly!$B:$XT,MATCH(Calculations_forecast!BJ$9,CBO_quarterly!$B:$B,0),MATCH(Calculations_forecast!$B70,CBO_quarterly!$B$1:$XT$1,0))</f>
        <v>1100.5</v>
      </c>
      <c r="BK70" s="81">
        <f ca="1">INDEX(CBO_quarterly!$B:$XT,MATCH(Calculations_forecast!BK$9,CBO_quarterly!$B:$B,0),MATCH(Calculations_forecast!$B70,CBO_quarterly!$B$1:$XT$1,0))</f>
        <v>1114.4000000000001</v>
      </c>
      <c r="BL70" s="81">
        <f ca="1">INDEX(CBO_quarterly!$B:$XT,MATCH(Calculations_forecast!BL$9,CBO_quarterly!$B:$B,0),MATCH(Calculations_forecast!$B70,CBO_quarterly!$B$1:$XT$1,0))</f>
        <v>1134.5999999999999</v>
      </c>
      <c r="BM70" s="81">
        <f ca="1">INDEX(CBO_quarterly!$B:$XT,MATCH(Calculations_forecast!BM$9,CBO_quarterly!$B:$B,0),MATCH(Calculations_forecast!$B70,CBO_quarterly!$B$1:$XT$1,0))</f>
        <v>1152.7</v>
      </c>
      <c r="BN70" s="81">
        <f ca="1">INDEX(CBO_quarterly!$B:$XT,MATCH(Calculations_forecast!BN$9,CBO_quarterly!$B:$B,0),MATCH(Calculations_forecast!$B70,CBO_quarterly!$B$1:$XT$1,0))</f>
        <v>1161.5</v>
      </c>
      <c r="BO70" s="81">
        <f ca="1">INDEX(CBO_quarterly!$B:$XT,MATCH(Calculations_forecast!BO$9,CBO_quarterly!$B:$B,0),MATCH(Calculations_forecast!$B70,CBO_quarterly!$B$1:$XT$1,0))</f>
        <v>1182.9000000000001</v>
      </c>
      <c r="BP70" s="81">
        <f ca="1">INDEX(CBO_quarterly!$B:$XT,MATCH(Calculations_forecast!BP$9,CBO_quarterly!$B:$B,0),MATCH(Calculations_forecast!$B70,CBO_quarterly!$B$1:$XT$1,0))</f>
        <v>1194.4000000000001</v>
      </c>
      <c r="BQ70" s="81">
        <f ca="1">INDEX(CBO_quarterly!$B:$XT,MATCH(Calculations_forecast!BQ$9,CBO_quarterly!$B:$B,0),MATCH(Calculations_forecast!$B70,CBO_quarterly!$B$1:$XT$1,0))</f>
        <v>1205.5</v>
      </c>
      <c r="BR70" s="81">
        <f ca="1">INDEX(CBO_quarterly!$B:$XT,MATCH(Calculations_forecast!BR$9,CBO_quarterly!$B:$B,0),MATCH(Calculations_forecast!$B70,CBO_quarterly!$B$1:$XT$1,0))</f>
        <v>1209.5</v>
      </c>
      <c r="BS70" s="81">
        <f ca="1">INDEX(CBO_quarterly!$B:$XT,MATCH(Calculations_forecast!BS$9,CBO_quarterly!$B:$B,0),MATCH(Calculations_forecast!$B70,CBO_quarterly!$B$1:$XT$1,0))</f>
        <v>1215.9000000000001</v>
      </c>
      <c r="BT70" s="81">
        <f ca="1">INDEX(CBO_quarterly!$B:$XT,MATCH(Calculations_forecast!BT$9,CBO_quarterly!$B:$B,0),MATCH(Calculations_forecast!$B70,CBO_quarterly!$B$1:$XT$1,0))</f>
        <v>1218.5999999999999</v>
      </c>
      <c r="BU70" s="81">
        <f ca="1">INDEX(CBO_quarterly!$B:$XT,MATCH(Calculations_forecast!BU$9,CBO_quarterly!$B:$B,0),MATCH(Calculations_forecast!$B70,CBO_quarterly!$B$1:$XT$1,0))</f>
        <v>1222.8</v>
      </c>
      <c r="BV70" s="81">
        <f ca="1">INDEX(CBO_quarterly!$B:$XT,MATCH(Calculations_forecast!BV$9,CBO_quarterly!$B:$B,0),MATCH(Calculations_forecast!$B70,CBO_quarterly!$B$1:$XT$1,0))</f>
        <v>1238.9000000000001</v>
      </c>
      <c r="BW70" s="81">
        <f ca="1">INDEX(CBO_quarterly!$B:$XT,MATCH(Calculations_forecast!BW$9,CBO_quarterly!$B:$B,0),MATCH(Calculations_forecast!$B70,CBO_quarterly!$B$1:$XT$1,0))</f>
        <v>1252.5999999999999</v>
      </c>
      <c r="BX70" s="81">
        <f ca="1">INDEX(CBO_quarterly!$B:$XT,MATCH(Calculations_forecast!BX$9,CBO_quarterly!$B:$B,0),MATCH(Calculations_forecast!$B70,CBO_quarterly!$B$1:$XT$1,0))</f>
        <v>1268.4000000000001</v>
      </c>
      <c r="BY70" s="81">
        <f ca="1">INDEX(CBO_quarterly!$B:$XT,MATCH(Calculations_forecast!BY$9,CBO_quarterly!$B:$B,0),MATCH(Calculations_forecast!$B70,CBO_quarterly!$B$1:$XT$1,0))</f>
        <v>1274.0999999999999</v>
      </c>
      <c r="BZ70" s="81">
        <f ca="1">INDEX(CBO_quarterly!$B:$XT,MATCH(Calculations_forecast!BZ$9,CBO_quarterly!$B:$B,0),MATCH(Calculations_forecast!$B70,CBO_quarterly!$B$1:$XT$1,0))</f>
        <v>1289.4000000000001</v>
      </c>
      <c r="CA70" s="81">
        <f ca="1">INDEX(CBO_quarterly!$B:$XT,MATCH(Calculations_forecast!CA$9,CBO_quarterly!$B:$B,0),MATCH(Calculations_forecast!$B70,CBO_quarterly!$B$1:$XT$1,0))</f>
        <v>1299.8</v>
      </c>
      <c r="CB70" s="81">
        <f ca="1">INDEX(CBO_quarterly!$B:$XT,MATCH(Calculations_forecast!CB$9,CBO_quarterly!$B:$B,0),MATCH(Calculations_forecast!$B70,CBO_quarterly!$B$1:$XT$1,0))</f>
        <v>1314.2</v>
      </c>
      <c r="CC70" s="81">
        <f ca="1">INDEX(CBO_quarterly!$B:$XT,MATCH(Calculations_forecast!CC$9,CBO_quarterly!$B:$B,0),MATCH(Calculations_forecast!$B70,CBO_quarterly!$B$1:$XT$1,0))</f>
        <v>1326.9</v>
      </c>
      <c r="CD70" s="81">
        <f ca="1">INDEX(CBO_quarterly!$B:$XT,MATCH(Calculations_forecast!CD$9,CBO_quarterly!$B:$B,0),MATCH(Calculations_forecast!$B70,CBO_quarterly!$B$1:$XT$1,0))</f>
        <v>1344.6</v>
      </c>
      <c r="CE70" s="81">
        <f ca="1">INDEX(CBO_quarterly!$B:$XT,MATCH(Calculations_forecast!CE$9,CBO_quarterly!$B:$B,0),MATCH(Calculations_forecast!$B70,CBO_quarterly!$B$1:$XT$1,0))</f>
        <v>1365.4</v>
      </c>
      <c r="CF70" s="81">
        <f ca="1">INDEX(CBO_quarterly!$B:$XT,MATCH(Calculations_forecast!CF$9,CBO_quarterly!$B:$B,0),MATCH(Calculations_forecast!$B70,CBO_quarterly!$B$1:$XT$1,0))</f>
        <v>1367.9</v>
      </c>
      <c r="CG70" s="81">
        <f ca="1">INDEX(CBO_quarterly!$B:$XT,MATCH(Calculations_forecast!CG$9,CBO_quarterly!$B:$B,0),MATCH(Calculations_forecast!$B70,CBO_quarterly!$B$1:$XT$1,0))</f>
        <v>1377</v>
      </c>
      <c r="CH70" s="81">
        <f ca="1">INDEX(CBO_quarterly!$B:$XT,MATCH(Calculations_forecast!CH$9,CBO_quarterly!$B:$B,0),MATCH(Calculations_forecast!$B70,CBO_quarterly!$B$1:$XT$1,0))</f>
        <v>1392.4</v>
      </c>
      <c r="CI70" s="81">
        <f ca="1">INDEX(CBO_quarterly!$B:$XT,MATCH(Calculations_forecast!CI$9,CBO_quarterly!$B:$B,0),MATCH(Calculations_forecast!$B70,CBO_quarterly!$B$1:$XT$1,0))</f>
        <v>1394.5</v>
      </c>
      <c r="CJ70" s="81">
        <f ca="1">INDEX(CBO_quarterly!$B:$XT,MATCH(Calculations_forecast!CJ$9,CBO_quarterly!$B:$B,0),MATCH(Calculations_forecast!$B70,CBO_quarterly!$B$1:$XT$1,0))</f>
        <v>1400.1</v>
      </c>
      <c r="CK70" s="81">
        <f ca="1">INDEX(CBO_quarterly!$B:$XT,MATCH(Calculations_forecast!CK$9,CBO_quarterly!$B:$B,0),MATCH(Calculations_forecast!$B70,CBO_quarterly!$B$1:$XT$1,0))</f>
        <v>1408.3</v>
      </c>
      <c r="CL70" s="81">
        <f ca="1">INDEX(CBO_quarterly!$B:$XT,MATCH(Calculations_forecast!CL$9,CBO_quarterly!$B:$B,0),MATCH(Calculations_forecast!$B70,CBO_quarterly!$B$1:$XT$1,0))</f>
        <v>1418.2</v>
      </c>
      <c r="CM70" s="81">
        <f ca="1">INDEX(CBO_quarterly!$B:$XT,MATCH(Calculations_forecast!CM$9,CBO_quarterly!$B:$B,0),MATCH(Calculations_forecast!$B70,CBO_quarterly!$B$1:$XT$1,0))</f>
        <v>1436.5</v>
      </c>
      <c r="CN70" s="81">
        <f ca="1">INDEX(CBO_quarterly!$B:$XT,MATCH(Calculations_forecast!CN$9,CBO_quarterly!$B:$B,0),MATCH(Calculations_forecast!$B70,CBO_quarterly!$B$1:$XT$1,0))</f>
        <v>1434.4</v>
      </c>
      <c r="CO70" s="81">
        <f ca="1">INDEX(CBO_quarterly!$B:$XT,MATCH(Calculations_forecast!CO$9,CBO_quarterly!$B:$B,0),MATCH(Calculations_forecast!$B70,CBO_quarterly!$B$1:$XT$1,0))</f>
        <v>1435</v>
      </c>
      <c r="CP70" s="81">
        <f ca="1">INDEX(CBO_quarterly!$B:$XT,MATCH(Calculations_forecast!CP$9,CBO_quarterly!$B:$B,0),MATCH(Calculations_forecast!$B70,CBO_quarterly!$B$1:$XT$1,0))</f>
        <v>1433.9</v>
      </c>
      <c r="CQ70" s="81">
        <f ca="1">INDEX(CBO_quarterly!$B:$XT,MATCH(Calculations_forecast!CQ$9,CBO_quarterly!$B:$B,0),MATCH(Calculations_forecast!$B70,CBO_quarterly!$B$1:$XT$1,0))</f>
        <v>1438.9</v>
      </c>
      <c r="CR70" s="81">
        <f ca="1">INDEX(CBO_quarterly!$B:$XT,MATCH(Calculations_forecast!CR$9,CBO_quarterly!$B:$B,0),MATCH(Calculations_forecast!$B70,CBO_quarterly!$B$1:$XT$1,0))</f>
        <v>1450.6</v>
      </c>
      <c r="CS70" s="81">
        <f ca="1">INDEX(CBO_quarterly!$B:$XT,MATCH(Calculations_forecast!CS$9,CBO_quarterly!$B:$B,0),MATCH(Calculations_forecast!$B70,CBO_quarterly!$B$1:$XT$1,0))</f>
        <v>1458.2</v>
      </c>
      <c r="CT70" s="81">
        <f ca="1">INDEX(CBO_quarterly!$B:$XT,MATCH(Calculations_forecast!CT$9,CBO_quarterly!$B:$B,0),MATCH(Calculations_forecast!$B70,CBO_quarterly!$B$1:$XT$1,0))</f>
        <v>1465.3</v>
      </c>
      <c r="CU70" s="81">
        <f ca="1">INDEX(CBO_quarterly!$B:$XT,MATCH(Calculations_forecast!CU$9,CBO_quarterly!$B:$B,0),MATCH(Calculations_forecast!$B70,CBO_quarterly!$B$1:$XT$1,0))</f>
        <v>1471.3</v>
      </c>
      <c r="CV70" s="81">
        <f ca="1">INDEX(CBO_quarterly!$B:$XT,MATCH(Calculations_forecast!CV$9,CBO_quarterly!$B:$B,0),MATCH(Calculations_forecast!$B70,CBO_quarterly!$B$1:$XT$1,0))</f>
        <v>1488.1</v>
      </c>
      <c r="CW70" s="81">
        <f ca="1">INDEX(CBO_quarterly!$B:$XT,MATCH(Calculations_forecast!CW$9,CBO_quarterly!$B:$B,0),MATCH(Calculations_forecast!$B70,CBO_quarterly!$B$1:$XT$1,0))</f>
        <v>1505.6</v>
      </c>
      <c r="CX70" s="81">
        <f ca="1">INDEX(CBO_quarterly!$B:$XT,MATCH(Calculations_forecast!CX$9,CBO_quarterly!$B:$B,0),MATCH(Calculations_forecast!$B70,CBO_quarterly!$B$1:$XT$1,0))</f>
        <v>1511.1</v>
      </c>
      <c r="CY70" s="81">
        <f ca="1">INDEX(CBO_quarterly!$B:$XT,MATCH(Calculations_forecast!CY$9,CBO_quarterly!$B:$B,0),MATCH(Calculations_forecast!$B70,CBO_quarterly!$B$1:$XT$1,0))</f>
        <v>1522.9</v>
      </c>
      <c r="CZ70" s="81">
        <f ca="1">INDEX(CBO_quarterly!$B:$XT,MATCH(Calculations_forecast!CZ$9,CBO_quarterly!$B:$B,0),MATCH(Calculations_forecast!$B70,CBO_quarterly!$B$1:$XT$1,0))</f>
        <v>1534.9</v>
      </c>
      <c r="DA70" s="81">
        <f ca="1">INDEX(CBO_quarterly!$B:$XT,MATCH(Calculations_forecast!DA$9,CBO_quarterly!$B:$B,0),MATCH(Calculations_forecast!$B70,CBO_quarterly!$B$1:$XT$1,0))</f>
        <v>1536.4</v>
      </c>
      <c r="DB70" s="81">
        <f ca="1">INDEX(CBO_quarterly!$B:$XT,MATCH(Calculations_forecast!DB$9,CBO_quarterly!$B:$B,0),MATCH(Calculations_forecast!$B70,CBO_quarterly!$B$1:$XT$1,0))</f>
        <v>1544.4</v>
      </c>
      <c r="DC70" s="81">
        <f ca="1">INDEX(CBO_quarterly!$B:$XT,MATCH(Calculations_forecast!DC$9,CBO_quarterly!$B:$B,0),MATCH(Calculations_forecast!$B70,CBO_quarterly!$B$1:$XT$1,0))</f>
        <v>1541.6</v>
      </c>
      <c r="DD70" s="81">
        <f ca="1">INDEX(CBO_quarterly!$B:$XT,MATCH(Calculations_forecast!DD$9,CBO_quarterly!$B:$B,0),MATCH(Calculations_forecast!$B70,CBO_quarterly!$B$1:$XT$1,0))</f>
        <v>1563.8</v>
      </c>
      <c r="DE70" s="81">
        <f ca="1">INDEX(CBO_quarterly!$B:$XT,MATCH(Calculations_forecast!DE$9,CBO_quarterly!$B:$B,0),MATCH(Calculations_forecast!$B70,CBO_quarterly!$B$1:$XT$1,0))</f>
        <v>1577.1</v>
      </c>
      <c r="DF70" s="81">
        <f ca="1">INDEX(CBO_quarterly!$B:$XT,MATCH(Calculations_forecast!DF$9,CBO_quarterly!$B:$B,0),MATCH(Calculations_forecast!$B70,CBO_quarterly!$B$1:$XT$1,0))</f>
        <v>1599.6</v>
      </c>
      <c r="DG70" s="81">
        <f ca="1">INDEX(CBO_quarterly!$B:$XT,MATCH(Calculations_forecast!DG$9,CBO_quarterly!$B:$B,0),MATCH(Calculations_forecast!$B70,CBO_quarterly!$B$1:$XT$1,0))</f>
        <v>1600.1</v>
      </c>
      <c r="DH70" s="81">
        <f ca="1">INDEX(CBO_quarterly!$B:$XT,MATCH(Calculations_forecast!DH$9,CBO_quarterly!$B:$B,0),MATCH(Calculations_forecast!$B70,CBO_quarterly!$B$1:$XT$1,0))</f>
        <v>1611.9</v>
      </c>
      <c r="DI70" s="81">
        <f ca="1">INDEX(CBO_quarterly!$B:$XT,MATCH(Calculations_forecast!DI$9,CBO_quarterly!$B:$B,0),MATCH(Calculations_forecast!$B70,CBO_quarterly!$B$1:$XT$1,0))</f>
        <v>1628.1</v>
      </c>
      <c r="DJ70" s="81">
        <f ca="1">INDEX(CBO_quarterly!$B:$XT,MATCH(Calculations_forecast!DJ$9,CBO_quarterly!$B:$B,0),MATCH(Calculations_forecast!$B70,CBO_quarterly!$B$1:$XT$1,0))</f>
        <v>1642.8</v>
      </c>
      <c r="DK70" s="81">
        <f ca="1">INDEX(CBO_quarterly!$B:$XT,MATCH(Calculations_forecast!DK$9,CBO_quarterly!$B:$B,0),MATCH(Calculations_forecast!$B70,CBO_quarterly!$B$1:$XT$1,0))</f>
        <v>1657.8</v>
      </c>
      <c r="DL70" s="81">
        <f ca="1">INDEX(CBO_quarterly!$B:$XT,MATCH(Calculations_forecast!DL$9,CBO_quarterly!$B:$B,0),MATCH(Calculations_forecast!$B70,CBO_quarterly!$B$1:$XT$1,0))</f>
        <v>1684.9</v>
      </c>
      <c r="DM70" s="81">
        <f ca="1">INDEX(CBO_quarterly!$B:$XT,MATCH(Calculations_forecast!DM$9,CBO_quarterly!$B:$B,0),MATCH(Calculations_forecast!$B70,CBO_quarterly!$B$1:$XT$1,0))</f>
        <v>1708.6</v>
      </c>
      <c r="DN70" s="81">
        <f ca="1">INDEX(CBO_quarterly!$B:$XT,MATCH(Calculations_forecast!DN$9,CBO_quarterly!$B:$B,0),MATCH(Calculations_forecast!$B70,CBO_quarterly!$B$1:$XT$1,0))</f>
        <v>1718.3</v>
      </c>
      <c r="DO70" s="81">
        <f ca="1">INDEX(CBO_quarterly!$B:$XT,MATCH(Calculations_forecast!DO$9,CBO_quarterly!$B:$B,0),MATCH(Calculations_forecast!$B70,CBO_quarterly!$B$1:$XT$1,0))</f>
        <v>1737.3</v>
      </c>
      <c r="DP70" s="81">
        <f ca="1">INDEX(CBO_quarterly!$B:$XT,MATCH(Calculations_forecast!DP$9,CBO_quarterly!$B:$B,0),MATCH(Calculations_forecast!$B70,CBO_quarterly!$B$1:$XT$1,0))</f>
        <v>1748.4</v>
      </c>
      <c r="DQ70" s="81">
        <f ca="1">INDEX(CBO_quarterly!$B:$XT,MATCH(Calculations_forecast!DQ$9,CBO_quarterly!$B:$B,0),MATCH(Calculations_forecast!$B70,CBO_quarterly!$B$1:$XT$1,0))</f>
        <v>1766</v>
      </c>
      <c r="DR70" s="81">
        <f ca="1">INDEX(CBO_quarterly!$B:$XT,MATCH(Calculations_forecast!DR$9,CBO_quarterly!$B:$B,0),MATCH(Calculations_forecast!$B70,CBO_quarterly!$B$1:$XT$1,0))</f>
        <v>1788.9</v>
      </c>
      <c r="DS70" s="81">
        <f ca="1">INDEX(CBO_quarterly!$B:$XT,MATCH(Calculations_forecast!DS$9,CBO_quarterly!$B:$B,0),MATCH(Calculations_forecast!$B70,CBO_quarterly!$B$1:$XT$1,0))</f>
        <v>1801.7</v>
      </c>
      <c r="DT70" s="81">
        <f ca="1">INDEX(CBO_quarterly!$B:$XT,MATCH(Calculations_forecast!DT$9,CBO_quarterly!$B:$B,0),MATCH(Calculations_forecast!$B70,CBO_quarterly!$B$1:$XT$1,0))</f>
        <v>1799.2</v>
      </c>
      <c r="DU70" s="81">
        <f ca="1">INDEX(CBO_quarterly!$B:$XT,MATCH(Calculations_forecast!DU$9,CBO_quarterly!$B:$B,0),MATCH(Calculations_forecast!$B70,CBO_quarterly!$B$1:$XT$1,0))</f>
        <v>1806.2</v>
      </c>
      <c r="DV70" s="81">
        <f ca="1">INDEX(CBO_quarterly!$B:$XT,MATCH(Calculations_forecast!DV$9,CBO_quarterly!$B:$B,0),MATCH(Calculations_forecast!$B70,CBO_quarterly!$B$1:$XT$1,0))</f>
        <v>1820.6</v>
      </c>
      <c r="DW70" s="81">
        <f ca="1">INDEX(CBO_quarterly!$B:$XT,MATCH(Calculations_forecast!DW$9,CBO_quarterly!$B:$B,0),MATCH(Calculations_forecast!$B70,CBO_quarterly!$B$1:$XT$1,0))</f>
        <v>1842.9</v>
      </c>
      <c r="DX70" s="81">
        <f ca="1">INDEX(CBO_quarterly!$B:$XT,MATCH(Calculations_forecast!DX$9,CBO_quarterly!$B:$B,0),MATCH(Calculations_forecast!$B70,CBO_quarterly!$B$1:$XT$1,0))</f>
        <v>1877.7</v>
      </c>
      <c r="DY70" s="81">
        <f ca="1">INDEX(CBO_quarterly!$B:$XT,MATCH(Calculations_forecast!DY$9,CBO_quarterly!$B:$B,0),MATCH(Calculations_forecast!$B70,CBO_quarterly!$B$1:$XT$1,0))</f>
        <v>1869</v>
      </c>
      <c r="DZ70" s="81">
        <f ca="1">INDEX(CBO_quarterly!$B:$XT,MATCH(Calculations_forecast!DZ$9,CBO_quarterly!$B:$B,0),MATCH(Calculations_forecast!$B70,CBO_quarterly!$B$1:$XT$1,0))</f>
        <v>1904.3</v>
      </c>
      <c r="EA70" s="81">
        <f ca="1">INDEX(CBO_quarterly!$B:$XT,MATCH(Calculations_forecast!EA$9,CBO_quarterly!$B:$B,0),MATCH(Calculations_forecast!$B70,CBO_quarterly!$B$1:$XT$1,0))</f>
        <v>1921.6</v>
      </c>
      <c r="EB70" s="81">
        <f ca="1">INDEX(CBO_quarterly!$B:$XT,MATCH(Calculations_forecast!EB$9,CBO_quarterly!$B:$B,0),MATCH(Calculations_forecast!$B70,CBO_quarterly!$B$1:$XT$1,0))</f>
        <v>1924.2</v>
      </c>
      <c r="EC70" s="81">
        <f ca="1">INDEX(CBO_quarterly!$B:$XT,MATCH(Calculations_forecast!EC$9,CBO_quarterly!$B:$B,0),MATCH(Calculations_forecast!$B70,CBO_quarterly!$B$1:$XT$1,0))</f>
        <v>1929.8</v>
      </c>
      <c r="ED70" s="81">
        <f ca="1">INDEX(CBO_quarterly!$B:$XT,MATCH(Calculations_forecast!ED$9,CBO_quarterly!$B:$B,0),MATCH(Calculations_forecast!$B70,CBO_quarterly!$B$1:$XT$1,0))</f>
        <v>1934.7</v>
      </c>
      <c r="EE70" s="81">
        <f ca="1">INDEX(CBO_quarterly!$B:$XT,MATCH(Calculations_forecast!EE$9,CBO_quarterly!$B:$B,0),MATCH(Calculations_forecast!$B70,CBO_quarterly!$B$1:$XT$1,0))</f>
        <v>1926.2</v>
      </c>
      <c r="EF70" s="81">
        <f ca="1">INDEX(CBO_quarterly!$B:$XT,MATCH(Calculations_forecast!EF$9,CBO_quarterly!$B:$B,0),MATCH(Calculations_forecast!$B70,CBO_quarterly!$B$1:$XT$1,0))</f>
        <v>1916.7</v>
      </c>
      <c r="EG70" s="81">
        <f ca="1">INDEX(CBO_quarterly!$B:$XT,MATCH(Calculations_forecast!EG$9,CBO_quarterly!$B:$B,0),MATCH(Calculations_forecast!$B70,CBO_quarterly!$B$1:$XT$1,0))</f>
        <v>1924.3</v>
      </c>
      <c r="EH70" s="81">
        <f ca="1">INDEX(CBO_quarterly!$B:$XT,MATCH(Calculations_forecast!EH$9,CBO_quarterly!$B:$B,0),MATCH(Calculations_forecast!$B70,CBO_quarterly!$B$1:$XT$1,0))</f>
        <v>1921.6</v>
      </c>
      <c r="EI70" s="81">
        <f ca="1">INDEX(CBO_quarterly!$B:$XT,MATCH(Calculations_forecast!EI$9,CBO_quarterly!$B:$B,0),MATCH(Calculations_forecast!$B70,CBO_quarterly!$B$1:$XT$1,0))</f>
        <v>1922.7</v>
      </c>
      <c r="EJ70" s="81">
        <f ca="1">INDEX(CBO_quarterly!$B:$XT,MATCH(Calculations_forecast!EJ$9,CBO_quarterly!$B:$B,0),MATCH(Calculations_forecast!$B70,CBO_quarterly!$B$1:$XT$1,0))</f>
        <v>1924</v>
      </c>
      <c r="EK70" s="81">
        <f ca="1">INDEX(CBO_quarterly!$B:$XT,MATCH(Calculations_forecast!EK$9,CBO_quarterly!$B:$B,0),MATCH(Calculations_forecast!$B70,CBO_quarterly!$B$1:$XT$1,0))</f>
        <v>1916.6</v>
      </c>
      <c r="EL70" s="81">
        <f ca="1">INDEX(CBO_quarterly!$B:$XT,MATCH(Calculations_forecast!EL$9,CBO_quarterly!$B:$B,0),MATCH(Calculations_forecast!$B70,CBO_quarterly!$B$1:$XT$1,0))</f>
        <v>1917</v>
      </c>
      <c r="EM70" s="81">
        <f ca="1">INDEX(CBO_quarterly!$B:$XT,MATCH(Calculations_forecast!EM$9,CBO_quarterly!$B:$B,0),MATCH(Calculations_forecast!$B70,CBO_quarterly!$B$1:$XT$1,0))</f>
        <v>1919.3</v>
      </c>
      <c r="EN70" s="81">
        <f ca="1">INDEX(CBO_quarterly!$B:$XT,MATCH(Calculations_forecast!EN$9,CBO_quarterly!$B:$B,0),MATCH(Calculations_forecast!$B70,CBO_quarterly!$B$1:$XT$1,0))</f>
        <v>1918.8</v>
      </c>
      <c r="EO70" s="81">
        <f ca="1">INDEX(CBO_quarterly!$B:$XT,MATCH(Calculations_forecast!EO$9,CBO_quarterly!$B:$B,0),MATCH(Calculations_forecast!$B70,CBO_quarterly!$B$1:$XT$1,0))</f>
        <v>1920</v>
      </c>
      <c r="EP70" s="81">
        <f ca="1">INDEX(CBO_quarterly!$B:$XT,MATCH(Calculations_forecast!EP$9,CBO_quarterly!$B:$B,0),MATCH(Calculations_forecast!$B70,CBO_quarterly!$B$1:$XT$1,0))</f>
        <v>1922.1</v>
      </c>
      <c r="EQ70" s="81">
        <f ca="1">INDEX(CBO_quarterly!$B:$XT,MATCH(Calculations_forecast!EQ$9,CBO_quarterly!$B:$B,0),MATCH(Calculations_forecast!$B70,CBO_quarterly!$B$1:$XT$1,0))</f>
        <v>1930.8</v>
      </c>
      <c r="ER70" s="81">
        <f ca="1">INDEX(CBO_quarterly!$B:$XT,MATCH(Calculations_forecast!ER$9,CBO_quarterly!$B:$B,0),MATCH(Calculations_forecast!$B70,CBO_quarterly!$B$1:$XT$1,0))</f>
        <v>1938.2</v>
      </c>
      <c r="ES70" s="81">
        <f ca="1">INDEX(CBO_quarterly!$B:$XT,MATCH(Calculations_forecast!ES$9,CBO_quarterly!$B:$B,0),MATCH(Calculations_forecast!$B70,CBO_quarterly!$B$1:$XT$1,0))</f>
        <v>1944.5</v>
      </c>
      <c r="ET70" s="81">
        <f ca="1">INDEX(CBO_quarterly!$B:$XT,MATCH(Calculations_forecast!ET$9,CBO_quarterly!$B:$B,0),MATCH(Calculations_forecast!$B70,CBO_quarterly!$B$1:$XT$1,0))</f>
        <v>1952.9</v>
      </c>
      <c r="EU70" s="81">
        <f ca="1">INDEX(CBO_quarterly!$B:$XT,MATCH(Calculations_forecast!EU$9,CBO_quarterly!$B:$B,0),MATCH(Calculations_forecast!$B70,CBO_quarterly!$B$1:$XT$1,0))</f>
        <v>1964.6</v>
      </c>
      <c r="EV70" s="81">
        <f ca="1">INDEX(CBO_quarterly!$B:$XT,MATCH(Calculations_forecast!EV$9,CBO_quarterly!$B:$B,0),MATCH(Calculations_forecast!$B70,CBO_quarterly!$B$1:$XT$1,0))</f>
        <v>1973.8</v>
      </c>
      <c r="EW70" s="81">
        <f ca="1">INDEX(CBO_quarterly!$B:$XT,MATCH(Calculations_forecast!EW$9,CBO_quarterly!$B:$B,0),MATCH(Calculations_forecast!$B70,CBO_quarterly!$B$1:$XT$1,0))</f>
        <v>1977.8</v>
      </c>
      <c r="EX70" s="81">
        <f ca="1">INDEX(CBO_quarterly!$B:$XT,MATCH(Calculations_forecast!EX$9,CBO_quarterly!$B:$B,0),MATCH(Calculations_forecast!$B70,CBO_quarterly!$B$1:$XT$1,0))</f>
        <v>1982.5</v>
      </c>
      <c r="EY70" s="81">
        <f ca="1">INDEX(CBO_quarterly!$B:$XT,MATCH(Calculations_forecast!EY$9,CBO_quarterly!$B:$B,0),MATCH(Calculations_forecast!$B70,CBO_quarterly!$B$1:$XT$1,0))</f>
        <v>1971.4</v>
      </c>
      <c r="EZ70" s="81">
        <f ca="1">INDEX(CBO_quarterly!$B:$XT,MATCH(Calculations_forecast!EZ$9,CBO_quarterly!$B:$B,0),MATCH(Calculations_forecast!$B70,CBO_quarterly!$B$1:$XT$1,0))</f>
        <v>1972.8</v>
      </c>
      <c r="FA70" s="81">
        <f ca="1">INDEX(CBO_quarterly!$B:$XT,MATCH(Calculations_forecast!FA$9,CBO_quarterly!$B:$B,0),MATCH(Calculations_forecast!$B70,CBO_quarterly!$B$1:$XT$1,0))</f>
        <v>1982.5</v>
      </c>
      <c r="FB70" s="81">
        <f ca="1">INDEX(CBO_quarterly!$B:$XT,MATCH(Calculations_forecast!FB$9,CBO_quarterly!$B:$B,0),MATCH(Calculations_forecast!$B70,CBO_quarterly!$B$1:$XT$1,0))</f>
        <v>1987.8</v>
      </c>
      <c r="FC70" s="81">
        <f ca="1">INDEX(CBO_quarterly!$B:$XT,MATCH(Calculations_forecast!FC$9,CBO_quarterly!$B:$B,0),MATCH(Calculations_forecast!$B70,CBO_quarterly!$B$1:$XT$1,0))</f>
        <v>2007.7</v>
      </c>
      <c r="FD70" s="81">
        <f ca="1">INDEX(CBO_quarterly!$B:$XT,MATCH(Calculations_forecast!FD$9,CBO_quarterly!$B:$B,0),MATCH(Calculations_forecast!$B70,CBO_quarterly!$B$1:$XT$1,0))</f>
        <v>2024.9</v>
      </c>
      <c r="FE70" s="81">
        <f ca="1">INDEX(CBO_quarterly!$B:$XT,MATCH(Calculations_forecast!FE$9,CBO_quarterly!$B:$B,0),MATCH(Calculations_forecast!$B70,CBO_quarterly!$B$1:$XT$1,0))</f>
        <v>2021.8</v>
      </c>
      <c r="FF70" s="81">
        <f ca="1">INDEX(CBO_quarterly!$B:$XT,MATCH(Calculations_forecast!FF$9,CBO_quarterly!$B:$B,0),MATCH(Calculations_forecast!$B70,CBO_quarterly!$B$1:$XT$1,0))</f>
        <v>2007.9</v>
      </c>
      <c r="FG70" s="81">
        <f ca="1">INDEX(CBO_quarterly!$B:$XT,MATCH(Calculations_forecast!FG$9,CBO_quarterly!$B:$B,0),MATCH(Calculations_forecast!$B70,CBO_quarterly!$B$1:$XT$1,0))</f>
        <v>1979.5</v>
      </c>
      <c r="FH70" s="81">
        <f ca="1">INDEX(CBO_quarterly!$B:$XT,MATCH(Calculations_forecast!FH$9,CBO_quarterly!$B:$B,0),MATCH(Calculations_forecast!$B70,CBO_quarterly!$B$1:$XT$1,0))</f>
        <v>1972.8</v>
      </c>
      <c r="FI70" s="81">
        <f ca="1">INDEX(CBO_quarterly!$B:$XT,MATCH(Calculations_forecast!FI$9,CBO_quarterly!$B:$B,0),MATCH(Calculations_forecast!$B70,CBO_quarterly!$B$1:$XT$1,0))</f>
        <v>1955.8</v>
      </c>
      <c r="FJ70" s="81">
        <f ca="1">INDEX(CBO_quarterly!$B:$XT,MATCH(Calculations_forecast!FJ$9,CBO_quarterly!$B:$B,0),MATCH(Calculations_forecast!$B70,CBO_quarterly!$B$1:$XT$1,0))</f>
        <v>1937</v>
      </c>
      <c r="FK70" s="81">
        <f ca="1">INDEX(CBO_quarterly!$B:$XT,MATCH(Calculations_forecast!FK$9,CBO_quarterly!$B:$B,0),MATCH(Calculations_forecast!$B70,CBO_quarterly!$B$1:$XT$1,0))</f>
        <v>1915.5</v>
      </c>
      <c r="FL70" s="81">
        <f ca="1">INDEX(CBO_quarterly!$B:$XT,MATCH(Calculations_forecast!FL$9,CBO_quarterly!$B:$B,0),MATCH(Calculations_forecast!$B70,CBO_quarterly!$B$1:$XT$1,0))</f>
        <v>1898.4</v>
      </c>
      <c r="FM70" s="81">
        <f ca="1">INDEX(CBO_quarterly!$B:$XT,MATCH(Calculations_forecast!FM$9,CBO_quarterly!$B:$B,0),MATCH(Calculations_forecast!$B70,CBO_quarterly!$B$1:$XT$1,0))</f>
        <v>1881.1</v>
      </c>
      <c r="FN70" s="81">
        <f ca="1">INDEX(CBO_quarterly!$B:$XT,MATCH(Calculations_forecast!FN$9,CBO_quarterly!$B:$B,0),MATCH(Calculations_forecast!$B70,CBO_quarterly!$B$1:$XT$1,0))</f>
        <v>1873.8</v>
      </c>
      <c r="FO70" s="81">
        <f ca="1">INDEX(CBO_quarterly!$B:$XT,MATCH(Calculations_forecast!FO$9,CBO_quarterly!$B:$B,0),MATCH(Calculations_forecast!$B70,CBO_quarterly!$B$1:$XT$1,0))</f>
        <v>1860.1</v>
      </c>
      <c r="FP70" s="81">
        <f ca="1">INDEX(CBO_quarterly!$B:$XT,MATCH(Calculations_forecast!FP$9,CBO_quarterly!$B:$B,0),MATCH(Calculations_forecast!$B70,CBO_quarterly!$B$1:$XT$1,0))</f>
        <v>1854</v>
      </c>
      <c r="FQ70" s="81">
        <f ca="1">INDEX(CBO_quarterly!$B:$XT,MATCH(Calculations_forecast!FQ$9,CBO_quarterly!$B:$B,0),MATCH(Calculations_forecast!$B70,CBO_quarterly!$B$1:$XT$1,0))</f>
        <v>1846.5</v>
      </c>
      <c r="FR70" s="81">
        <f ca="1">INDEX(CBO_quarterly!$B:$XT,MATCH(Calculations_forecast!FR$9,CBO_quarterly!$B:$B,0),MATCH(Calculations_forecast!$B70,CBO_quarterly!$B$1:$XT$1,0))</f>
        <v>1841.4</v>
      </c>
      <c r="FS70" s="81">
        <f ca="1">INDEX(CBO_quarterly!$B:$XT,MATCH(Calculations_forecast!FS$9,CBO_quarterly!$B:$B,0),MATCH(Calculations_forecast!$B70,CBO_quarterly!$B$1:$XT$1,0))</f>
        <v>1842.3</v>
      </c>
      <c r="FT70" s="81">
        <f ca="1">INDEX(CBO_quarterly!$B:$XT,MATCH(Calculations_forecast!FT$9,CBO_quarterly!$B:$B,0),MATCH(Calculations_forecast!$B70,CBO_quarterly!$B$1:$XT$1,0))</f>
        <v>1846.8</v>
      </c>
      <c r="FU70" s="81">
        <f ca="1">INDEX(CBO_quarterly!$B:$XT,MATCH(Calculations_forecast!FU$9,CBO_quarterly!$B:$B,0),MATCH(Calculations_forecast!$B70,CBO_quarterly!$B$1:$XT$1,0))</f>
        <v>1847.8</v>
      </c>
      <c r="FV70" s="81">
        <f ca="1">INDEX(CBO_quarterly!$B:$XT,MATCH(Calculations_forecast!FV$9,CBO_quarterly!$B:$B,0),MATCH(Calculations_forecast!$B70,CBO_quarterly!$B$1:$XT$1,0))</f>
        <v>1844.4</v>
      </c>
      <c r="FW70" s="81">
        <f ca="1">INDEX(CBO_quarterly!$B:$XT,MATCH(Calculations_forecast!FW$9,CBO_quarterly!$B:$B,0),MATCH(Calculations_forecast!$B70,CBO_quarterly!$B$1:$XT$1,0))</f>
        <v>1832.7</v>
      </c>
      <c r="FX70" s="81">
        <f ca="1">INDEX(CBO_quarterly!$B:$XT,MATCH(Calculations_forecast!FX$9,CBO_quarterly!$B:$B,0),MATCH(Calculations_forecast!$B70,CBO_quarterly!$B$1:$XT$1,0))</f>
        <v>1843.4</v>
      </c>
      <c r="FY70" s="81">
        <f ca="1">INDEX(CBO_quarterly!$B:$XT,MATCH(Calculations_forecast!FY$9,CBO_quarterly!$B:$B,0),MATCH(Calculations_forecast!$B70,CBO_quarterly!$B$1:$XT$1,0))</f>
        <v>1850.8</v>
      </c>
      <c r="FZ70" s="81">
        <f ca="1">INDEX(CBO_quarterly!$B:$XT,MATCH(Calculations_forecast!FZ$9,CBO_quarterly!$B:$B,0),MATCH(Calculations_forecast!$B70,CBO_quarterly!$B$1:$XT$1,0))</f>
        <v>1865.5</v>
      </c>
      <c r="GA70" s="81">
        <f ca="1">INDEX(CBO_quarterly!$B:$XT,MATCH(Calculations_forecast!GA$9,CBO_quarterly!$B:$B,0),MATCH(Calculations_forecast!$B70,CBO_quarterly!$B$1:$XT$1,0))</f>
        <v>1876.3</v>
      </c>
      <c r="GB70" s="81">
        <f ca="1">INDEX(CBO_quarterly!$B:$XT,MATCH(Calculations_forecast!GB$9,CBO_quarterly!$B:$B,0),MATCH(Calculations_forecast!$B70,CBO_quarterly!$B$1:$XT$1,0))</f>
        <v>1903</v>
      </c>
      <c r="GC70" s="81">
        <f ca="1">INDEX(CBO_quarterly!$B:$XT,MATCH(Calculations_forecast!GC$9,CBO_quarterly!$B:$B,0),MATCH(Calculations_forecast!$B70,CBO_quarterly!$B$1:$XT$1,0))</f>
        <v>1918.8</v>
      </c>
      <c r="GD70" s="81">
        <f ca="1">INDEX(CBO_quarterly!$B:$XT,MATCH(Calculations_forecast!GD$9,CBO_quarterly!$B:$B,0),MATCH(Calculations_forecast!$B70,CBO_quarterly!$B$1:$XT$1,0))</f>
        <v>1917.5</v>
      </c>
      <c r="GE70" s="81">
        <f ca="1">INDEX(CBO_quarterly!$B:$XT,MATCH(Calculations_forecast!GE$9,CBO_quarterly!$B:$B,0),MATCH(Calculations_forecast!$B70,CBO_quarterly!$B$1:$XT$1,0))</f>
        <v>1942.9</v>
      </c>
      <c r="GF70" s="81">
        <f ca="1">INDEX(CBO_quarterly!$B:$XT,MATCH(Calculations_forecast!GF$9,CBO_quarterly!$B:$B,0),MATCH(Calculations_forecast!$B70,CBO_quarterly!$B$1:$XT$1,0))</f>
        <v>1940.9</v>
      </c>
      <c r="GG70" s="81">
        <f ca="1">INDEX(CBO_quarterly!$B:$XT,MATCH(Calculations_forecast!GG$9,CBO_quarterly!$B:$B,0),MATCH(Calculations_forecast!$B70,CBO_quarterly!$B$1:$XT$1,0))</f>
        <v>1943.8</v>
      </c>
      <c r="GH70" s="81">
        <f ca="1">INDEX(CBO_quarterly!$B:$XT,MATCH(Calculations_forecast!GH$9,CBO_quarterly!$B:$B,0),MATCH(Calculations_forecast!$B70,CBO_quarterly!$B$1:$XT$1,0))</f>
        <v>1943.6</v>
      </c>
      <c r="GI70" s="81">
        <f>INDEX(CBO_quarterly!$B:$XT,MATCH(Calculations_forecast!GI$9,CBO_quarterly!$B:$B,0),MATCH(Calculations_forecast!$B70,CBO_quarterly!$B$1:$XT$1,0))</f>
        <v>1786.2</v>
      </c>
      <c r="GJ70" s="81">
        <f>INDEX(CBO_quarterly!$B:$XT,MATCH(Calculations_forecast!GJ$9,CBO_quarterly!$B:$B,0),MATCH(Calculations_forecast!$B70,CBO_quarterly!$B$1:$XT$1,0))</f>
        <v>1779.6</v>
      </c>
      <c r="GK70" s="81">
        <f>INDEX(CBO_quarterly!$B:$XT,MATCH(Calculations_forecast!GK$9,CBO_quarterly!$B:$B,0),MATCH(Calculations_forecast!$B70,CBO_quarterly!$B$1:$XT$1,0))</f>
        <v>1780.7</v>
      </c>
      <c r="GL70" s="81">
        <f>INDEX(CBO_quarterly!$B:$XT,MATCH(Calculations_forecast!GL$9,CBO_quarterly!$B:$B,0),MATCH(Calculations_forecast!$B70,CBO_quarterly!$B$1:$XT$1,0))</f>
        <v>1792.2</v>
      </c>
      <c r="GM70" s="81">
        <f>INDEX(CBO_quarterly!$B:$XT,MATCH(Calculations_forecast!GM$9,CBO_quarterly!$B:$B,0),MATCH(Calculations_forecast!$B70,CBO_quarterly!$B$1:$XT$1,0))</f>
        <v>1798.9</v>
      </c>
      <c r="GN70" s="81">
        <f>INDEX(CBO_quarterly!$B:$XT,MATCH(Calculations_forecast!GN$9,CBO_quarterly!$B:$B,0),MATCH(Calculations_forecast!$B70,CBO_quarterly!$B$1:$XT$1,0))</f>
        <v>1807.3</v>
      </c>
      <c r="GO70" s="81">
        <f>INDEX(CBO_quarterly!$B:$XT,MATCH(Calculations_forecast!GO$9,CBO_quarterly!$B:$B,0),MATCH(Calculations_forecast!$B70,CBO_quarterly!$B$1:$XT$1,0))</f>
        <v>1814.5</v>
      </c>
      <c r="GP70" s="81">
        <f>INDEX(CBO_quarterly!$B:$XT,MATCH(Calculations_forecast!GP$9,CBO_quarterly!$B:$B,0),MATCH(Calculations_forecast!$B70,CBO_quarterly!$B$1:$XT$1,0))</f>
        <v>1821.3</v>
      </c>
      <c r="GQ70" s="81">
        <f>INDEX(CBO_quarterly!$B:$XT,MATCH(Calculations_forecast!GQ$9,CBO_quarterly!$B:$B,0),MATCH(Calculations_forecast!$B70,CBO_quarterly!$B$1:$XT$1,0))</f>
        <v>1827.9</v>
      </c>
      <c r="GR70" s="81">
        <f>INDEX(CBO_quarterly!$B:$XT,MATCH(Calculations_forecast!GR$9,CBO_quarterly!$B:$B,0),MATCH(Calculations_forecast!$B70,CBO_quarterly!$B$1:$XT$1,0))</f>
        <v>1833.8</v>
      </c>
      <c r="GS70" s="81">
        <f>INDEX(CBO_quarterly!$B:$XT,MATCH(Calculations_forecast!GS$9,CBO_quarterly!$B:$B,0),MATCH(Calculations_forecast!$B70,CBO_quarterly!$B$1:$XT$1,0))</f>
        <v>1839.7</v>
      </c>
      <c r="GT70" s="81">
        <f>INDEX(CBO_quarterly!$B:$XT,MATCH(Calculations_forecast!GT$9,CBO_quarterly!$B:$B,0),MATCH(Calculations_forecast!$B70,CBO_quarterly!$B$1:$XT$1,0))</f>
        <v>1844.7</v>
      </c>
      <c r="GU70" s="81">
        <f>INDEX(CBO_quarterly!$B:$XT,MATCH(Calculations_forecast!GU$9,CBO_quarterly!$B:$B,0),MATCH(Calculations_forecast!$B70,CBO_quarterly!$B$1:$XT$1,0))</f>
        <v>1849.7</v>
      </c>
      <c r="GV70" s="81">
        <f>INDEX(CBO_quarterly!$B:$XT,MATCH(Calculations_forecast!GV$9,CBO_quarterly!$B:$B,0),MATCH(Calculations_forecast!$B70,CBO_quarterly!$B$1:$XT$1,0))</f>
        <v>1854.3</v>
      </c>
      <c r="GW70" s="81">
        <f>INDEX(CBO_quarterly!$B:$XT,MATCH(Calculations_forecast!GW$9,CBO_quarterly!$B:$B,0),MATCH(Calculations_forecast!$B70,CBO_quarterly!$B$1:$XT$1,0))</f>
        <v>1858.8</v>
      </c>
      <c r="GX70" s="81">
        <f>INDEX(CBO_quarterly!$B:$XT,MATCH(Calculations_forecast!GX$9,CBO_quarterly!$B:$B,0),MATCH(Calculations_forecast!$B70,CBO_quarterly!$B$1:$XT$1,0))</f>
        <v>1863.2</v>
      </c>
      <c r="GY70" s="81">
        <f>INDEX(CBO_quarterly!$B:$XT,MATCH(Calculations_forecast!GY$9,CBO_quarterly!$B:$B,0),MATCH(Calculations_forecast!$B70,CBO_quarterly!$B$1:$XT$1,0))</f>
        <v>1867.3</v>
      </c>
      <c r="GZ70" s="81">
        <f>INDEX(CBO_quarterly!$B:$XT,MATCH(Calculations_forecast!GZ$9,CBO_quarterly!$B:$B,0),MATCH(Calculations_forecast!$B70,CBO_quarterly!$B$1:$XT$1,0))</f>
        <v>1871.1</v>
      </c>
      <c r="HA70" s="81">
        <f>INDEX(CBO_quarterly!$B:$XT,MATCH(Calculations_forecast!HA$9,CBO_quarterly!$B:$B,0),MATCH(Calculations_forecast!$B70,CBO_quarterly!$B$1:$XT$1,0))</f>
        <v>1874.8</v>
      </c>
      <c r="HB70" s="81">
        <f>INDEX(CBO_quarterly!$B:$XT,MATCH(Calculations_forecast!HB$9,CBO_quarterly!$B:$B,0),MATCH(Calculations_forecast!$B70,CBO_quarterly!$B$1:$XT$1,0))</f>
        <v>1878.4</v>
      </c>
      <c r="HC70" s="81">
        <f>INDEX(CBO_quarterly!$B:$XT,MATCH(Calculations_forecast!HC$9,CBO_quarterly!$B:$B,0),MATCH(Calculations_forecast!$B70,CBO_quarterly!$B$1:$XT$1,0))</f>
        <v>1882</v>
      </c>
      <c r="HD70" s="81">
        <f>INDEX(CBO_quarterly!$B:$XT,MATCH(Calculations_forecast!HD$9,CBO_quarterly!$B:$B,0),MATCH(Calculations_forecast!$B70,CBO_quarterly!$B$1:$XT$1,0))</f>
        <v>1885.8</v>
      </c>
      <c r="HE70" s="81">
        <f>INDEX(CBO_quarterly!$B:$XT,MATCH(Calculations_forecast!HE$9,CBO_quarterly!$B:$B,0),MATCH(Calculations_forecast!$B70,CBO_quarterly!$B$1:$XT$1,0))</f>
        <v>1889.4</v>
      </c>
      <c r="HF70" s="81">
        <f>INDEX(CBO_quarterly!$B:$XT,MATCH(Calculations_forecast!HF$9,CBO_quarterly!$B:$B,0),MATCH(Calculations_forecast!$B70,CBO_quarterly!$B$1:$XT$1,0))</f>
        <v>1892.9</v>
      </c>
      <c r="HG70" s="81">
        <f>INDEX(CBO_quarterly!$B:$XT,MATCH(Calculations_forecast!HG$9,CBO_quarterly!$B:$B,0),MATCH(Calculations_forecast!$B70,CBO_quarterly!$B$1:$XT$1,0))</f>
        <v>1896.5</v>
      </c>
      <c r="HH70" s="81">
        <f>INDEX(CBO_quarterly!$B:$XT,MATCH(Calculations_forecast!HH$9,CBO_quarterly!$B:$B,0),MATCH(Calculations_forecast!$B70,CBO_quarterly!$B$1:$XT$1,0))</f>
        <v>1899.9</v>
      </c>
      <c r="HI70" s="81">
        <f>INDEX(CBO_quarterly!$B:$XT,MATCH(Calculations_forecast!HI$9,CBO_quarterly!$B:$B,0),MATCH(Calculations_forecast!$B70,CBO_quarterly!$B$1:$XT$1,0))</f>
        <v>1903.3</v>
      </c>
      <c r="HJ70" s="81">
        <f>INDEX(CBO_quarterly!$B:$XT,MATCH(Calculations_forecast!HJ$9,CBO_quarterly!$B:$B,0),MATCH(Calculations_forecast!$B70,CBO_quarterly!$B$1:$XT$1,0))</f>
        <v>1906.6</v>
      </c>
      <c r="HK70" s="81">
        <f>INDEX(CBO_quarterly!$B:$XT,MATCH(Calculations_forecast!HK$9,CBO_quarterly!$B:$B,0),MATCH(Calculations_forecast!$B70,CBO_quarterly!$B$1:$XT$1,0))</f>
        <v>1909.8</v>
      </c>
      <c r="HL70" s="81">
        <f>INDEX(CBO_quarterly!$B:$XT,MATCH(Calculations_forecast!HL$9,CBO_quarterly!$B:$B,0),MATCH(Calculations_forecast!$B70,CBO_quarterly!$B$1:$XT$1,0))</f>
        <v>1912.9</v>
      </c>
      <c r="HM70" s="81">
        <f>INDEX(CBO_quarterly!$B:$XT,MATCH(Calculations_forecast!HM$9,CBO_quarterly!$B:$B,0),MATCH(Calculations_forecast!$B70,CBO_quarterly!$B$1:$XT$1,0))</f>
        <v>1916</v>
      </c>
      <c r="HN70" s="81">
        <f>INDEX(CBO_quarterly!$B:$XT,MATCH(Calculations_forecast!HN$9,CBO_quarterly!$B:$B,0),MATCH(Calculations_forecast!$B70,CBO_quarterly!$B$1:$XT$1,0))</f>
        <v>1919</v>
      </c>
      <c r="HO70" s="81">
        <f>INDEX(CBO_quarterly!$B:$XT,MATCH(Calculations_forecast!HO$9,CBO_quarterly!$B:$B,0),MATCH(Calculations_forecast!$B70,CBO_quarterly!$B$1:$XT$1,0))</f>
        <v>1921.9</v>
      </c>
      <c r="HP70" s="81">
        <f>INDEX(CBO_quarterly!$B:$XT,MATCH(Calculations_forecast!HP$9,CBO_quarterly!$B:$B,0),MATCH(Calculations_forecast!$B70,CBO_quarterly!$B$1:$XT$1,0))</f>
        <v>1924.6</v>
      </c>
      <c r="HQ70" s="81">
        <f>INDEX(CBO_quarterly!$B:$XT,MATCH(Calculations_forecast!HQ$9,CBO_quarterly!$B:$B,0),MATCH(Calculations_forecast!$B70,CBO_quarterly!$B$1:$XT$1,0))</f>
        <v>1927.6</v>
      </c>
      <c r="HR70" s="81">
        <f>INDEX(CBO_quarterly!$B:$XT,MATCH(Calculations_forecast!HR$9,CBO_quarterly!$B:$B,0),MATCH(Calculations_forecast!$B70,CBO_quarterly!$B$1:$XT$1,0))</f>
        <v>1930.7</v>
      </c>
      <c r="HS70" s="81">
        <f>INDEX(CBO_quarterly!$B:$XT,MATCH(Calculations_forecast!HS$9,CBO_quarterly!$B:$B,0),MATCH(Calculations_forecast!$B70,CBO_quarterly!$B$1:$XT$1,0))</f>
        <v>1933.7</v>
      </c>
      <c r="HT70" s="81">
        <f>INDEX(CBO_quarterly!$B:$XT,MATCH(Calculations_forecast!HT$9,CBO_quarterly!$B:$B,0),MATCH(Calculations_forecast!$B70,CBO_quarterly!$B$1:$XT$1,0))</f>
        <v>1936.6</v>
      </c>
      <c r="HU70" s="81">
        <f>INDEX(CBO_quarterly!$B:$XT,MATCH(Calculations_forecast!HU$9,CBO_quarterly!$B:$B,0),MATCH(Calculations_forecast!$B70,CBO_quarterly!$B$1:$XT$1,0))</f>
        <v>1939.5</v>
      </c>
      <c r="HV70" s="81">
        <f>INDEX(CBO_quarterly!$B:$XT,MATCH(Calculations_forecast!HV$9,CBO_quarterly!$B:$B,0),MATCH(Calculations_forecast!$B70,CBO_quarterly!$B$1:$XT$1,0))</f>
        <v>1942.4</v>
      </c>
      <c r="HW70" s="81">
        <f>INDEX(CBO_quarterly!$B:$XT,MATCH(Calculations_forecast!HW$9,CBO_quarterly!$B:$B,0),MATCH(Calculations_forecast!$B70,CBO_quarterly!$B$1:$XT$1,0))</f>
        <v>1945.3</v>
      </c>
      <c r="HX70" s="81">
        <f>INDEX(CBO_quarterly!$B:$XT,MATCH(Calculations_forecast!HX$9,CBO_quarterly!$B:$B,0),MATCH(Calculations_forecast!$B70,CBO_quarterly!$B$1:$XT$1,0))</f>
        <v>1948.3</v>
      </c>
      <c r="HY70" s="81">
        <f>INDEX(CBO_quarterly!$B:$XT,MATCH(Calculations_forecast!HY$9,CBO_quarterly!$B:$B,0),MATCH(Calculations_forecast!$B70,CBO_quarterly!$B$1:$XT$1,0))</f>
        <v>1951.3</v>
      </c>
      <c r="HZ70" s="81">
        <f>INDEX(CBO_quarterly!$B:$XT,MATCH(Calculations_forecast!HZ$9,CBO_quarterly!$B:$B,0),MATCH(Calculations_forecast!$B70,CBO_quarterly!$B$1:$XT$1,0))</f>
        <v>1954.2</v>
      </c>
      <c r="IA70" s="81">
        <f>INDEX(CBO_quarterly!$B:$XT,MATCH(Calculations_forecast!IA$9,CBO_quarterly!$B:$B,0),MATCH(Calculations_forecast!$B70,CBO_quarterly!$B$1:$XT$1,0))</f>
        <v>1957.2</v>
      </c>
      <c r="IB70" s="81">
        <f>INDEX(CBO_quarterly!$B:$XT,MATCH(Calculations_forecast!IB$9,CBO_quarterly!$B:$B,0),MATCH(Calculations_forecast!$B70,CBO_quarterly!$B$1:$XT$1,0))</f>
        <v>1960.2</v>
      </c>
      <c r="IC70" s="81">
        <f>INDEX(CBO_quarterly!$B:$XT,MATCH(Calculations_forecast!IC$9,CBO_quarterly!$B:$B,0),MATCH(Calculations_forecast!$B70,CBO_quarterly!$B$1:$XT$1,0))</f>
        <v>1963.2</v>
      </c>
      <c r="ID70" s="81">
        <f>INDEX(CBO_quarterly!$B:$XT,MATCH(Calculations_forecast!ID$9,CBO_quarterly!$B:$B,0),MATCH(Calculations_forecast!$B70,CBO_quarterly!$B$1:$XT$1,0))</f>
        <v>1966</v>
      </c>
    </row>
    <row r="71" spans="1:238" s="26" customFormat="1">
      <c r="A71" s="36" t="s">
        <v>745</v>
      </c>
      <c r="B71" s="81" t="s">
        <v>730</v>
      </c>
      <c r="C71" s="81">
        <f ca="1">INDEX(CBO_quarterly!$B:$XT,MATCH(Calculations_forecast!C$9,CBO_quarterly!$B:$B,0),MATCH(Calculations_forecast!$B71,CBO_quarterly!$B$1:$XT$1,0))</f>
        <v>247.9</v>
      </c>
      <c r="D71" s="81">
        <f ca="1">INDEX(CBO_quarterly!$B:$XT,MATCH(Calculations_forecast!D$9,CBO_quarterly!$B:$B,0),MATCH(Calculations_forecast!$B71,CBO_quarterly!$B$1:$XT$1,0))</f>
        <v>249.1</v>
      </c>
      <c r="E71" s="81">
        <f ca="1">INDEX(CBO_quarterly!$B:$XT,MATCH(Calculations_forecast!E$9,CBO_quarterly!$B:$B,0),MATCH(Calculations_forecast!$B71,CBO_quarterly!$B$1:$XT$1,0))</f>
        <v>254.6</v>
      </c>
      <c r="F71" s="81">
        <f ca="1">INDEX(CBO_quarterly!$B:$XT,MATCH(Calculations_forecast!F$9,CBO_quarterly!$B:$B,0),MATCH(Calculations_forecast!$B71,CBO_quarterly!$B$1:$XT$1,0))</f>
        <v>258.7</v>
      </c>
      <c r="G71" s="81">
        <f ca="1">INDEX(CBO_quarterly!$B:$XT,MATCH(Calculations_forecast!G$9,CBO_quarterly!$B:$B,0),MATCH(Calculations_forecast!$B71,CBO_quarterly!$B$1:$XT$1,0))</f>
        <v>261.89999999999998</v>
      </c>
      <c r="H71" s="81">
        <f ca="1">INDEX(CBO_quarterly!$B:$XT,MATCH(Calculations_forecast!H$9,CBO_quarterly!$B:$B,0),MATCH(Calculations_forecast!$B71,CBO_quarterly!$B$1:$XT$1,0))</f>
        <v>266.10000000000002</v>
      </c>
      <c r="I71" s="81">
        <f ca="1">INDEX(CBO_quarterly!$B:$XT,MATCH(Calculations_forecast!I$9,CBO_quarterly!$B:$B,0),MATCH(Calculations_forecast!$B71,CBO_quarterly!$B$1:$XT$1,0))</f>
        <v>269.8</v>
      </c>
      <c r="J71" s="81">
        <f ca="1">INDEX(CBO_quarterly!$B:$XT,MATCH(Calculations_forecast!J$9,CBO_quarterly!$B:$B,0),MATCH(Calculations_forecast!$B71,CBO_quarterly!$B$1:$XT$1,0))</f>
        <v>272.10000000000002</v>
      </c>
      <c r="K71" s="81">
        <f ca="1">INDEX(CBO_quarterly!$B:$XT,MATCH(Calculations_forecast!K$9,CBO_quarterly!$B:$B,0),MATCH(Calculations_forecast!$B71,CBO_quarterly!$B$1:$XT$1,0))</f>
        <v>282.2</v>
      </c>
      <c r="L71" s="81">
        <f ca="1">INDEX(CBO_quarterly!$B:$XT,MATCH(Calculations_forecast!L$9,CBO_quarterly!$B:$B,0),MATCH(Calculations_forecast!$B71,CBO_quarterly!$B$1:$XT$1,0))</f>
        <v>286.5</v>
      </c>
      <c r="M71" s="81">
        <f ca="1">INDEX(CBO_quarterly!$B:$XT,MATCH(Calculations_forecast!M$9,CBO_quarterly!$B:$B,0),MATCH(Calculations_forecast!$B71,CBO_quarterly!$B$1:$XT$1,0))</f>
        <v>284.3</v>
      </c>
      <c r="N71" s="81">
        <f ca="1">INDEX(CBO_quarterly!$B:$XT,MATCH(Calculations_forecast!N$9,CBO_quarterly!$B:$B,0),MATCH(Calculations_forecast!$B71,CBO_quarterly!$B$1:$XT$1,0))</f>
        <v>291.7</v>
      </c>
      <c r="O71" s="81">
        <f ca="1">INDEX(CBO_quarterly!$B:$XT,MATCH(Calculations_forecast!O$9,CBO_quarterly!$B:$B,0),MATCH(Calculations_forecast!$B71,CBO_quarterly!$B$1:$XT$1,0))</f>
        <v>299.60000000000002</v>
      </c>
      <c r="P71" s="81">
        <f ca="1">INDEX(CBO_quarterly!$B:$XT,MATCH(Calculations_forecast!P$9,CBO_quarterly!$B:$B,0),MATCH(Calculations_forecast!$B71,CBO_quarterly!$B$1:$XT$1,0))</f>
        <v>302.7</v>
      </c>
      <c r="Q71" s="81">
        <f ca="1">INDEX(CBO_quarterly!$B:$XT,MATCH(Calculations_forecast!Q$9,CBO_quarterly!$B:$B,0),MATCH(Calculations_forecast!$B71,CBO_quarterly!$B$1:$XT$1,0))</f>
        <v>304.2</v>
      </c>
      <c r="R71" s="81">
        <f ca="1">INDEX(CBO_quarterly!$B:$XT,MATCH(Calculations_forecast!R$9,CBO_quarterly!$B:$B,0),MATCH(Calculations_forecast!$B71,CBO_quarterly!$B$1:$XT$1,0))</f>
        <v>312.60000000000002</v>
      </c>
      <c r="S71" s="81">
        <f ca="1">INDEX(CBO_quarterly!$B:$XT,MATCH(Calculations_forecast!S$9,CBO_quarterly!$B:$B,0),MATCH(Calculations_forecast!$B71,CBO_quarterly!$B$1:$XT$1,0))</f>
        <v>324.60000000000002</v>
      </c>
      <c r="T71" s="81">
        <f ca="1">INDEX(CBO_quarterly!$B:$XT,MATCH(Calculations_forecast!T$9,CBO_quarterly!$B:$B,0),MATCH(Calculations_forecast!$B71,CBO_quarterly!$B$1:$XT$1,0))</f>
        <v>335</v>
      </c>
      <c r="U71" s="81">
        <f ca="1">INDEX(CBO_quarterly!$B:$XT,MATCH(Calculations_forecast!U$9,CBO_quarterly!$B:$B,0),MATCH(Calculations_forecast!$B71,CBO_quarterly!$B$1:$XT$1,0))</f>
        <v>346.7</v>
      </c>
      <c r="V71" s="81">
        <f ca="1">INDEX(CBO_quarterly!$B:$XT,MATCH(Calculations_forecast!V$9,CBO_quarterly!$B:$B,0),MATCH(Calculations_forecast!$B71,CBO_quarterly!$B$1:$XT$1,0))</f>
        <v>359.2</v>
      </c>
      <c r="W71" s="81">
        <f ca="1">INDEX(CBO_quarterly!$B:$XT,MATCH(Calculations_forecast!W$9,CBO_quarterly!$B:$B,0),MATCH(Calculations_forecast!$B71,CBO_quarterly!$B$1:$XT$1,0))</f>
        <v>370.1</v>
      </c>
      <c r="X71" s="81">
        <f ca="1">INDEX(CBO_quarterly!$B:$XT,MATCH(Calculations_forecast!X$9,CBO_quarterly!$B:$B,0),MATCH(Calculations_forecast!$B71,CBO_quarterly!$B$1:$XT$1,0))</f>
        <v>373.4</v>
      </c>
      <c r="Y71" s="81">
        <f ca="1">INDEX(CBO_quarterly!$B:$XT,MATCH(Calculations_forecast!Y$9,CBO_quarterly!$B:$B,0),MATCH(Calculations_forecast!$B71,CBO_quarterly!$B$1:$XT$1,0))</f>
        <v>385.4</v>
      </c>
      <c r="Z71" s="81">
        <f ca="1">INDEX(CBO_quarterly!$B:$XT,MATCH(Calculations_forecast!Z$9,CBO_quarterly!$B:$B,0),MATCH(Calculations_forecast!$B71,CBO_quarterly!$B$1:$XT$1,0))</f>
        <v>395.6</v>
      </c>
      <c r="AA71" s="81">
        <f ca="1">INDEX(CBO_quarterly!$B:$XT,MATCH(Calculations_forecast!AA$9,CBO_quarterly!$B:$B,0),MATCH(Calculations_forecast!$B71,CBO_quarterly!$B$1:$XT$1,0))</f>
        <v>401.3</v>
      </c>
      <c r="AB71" s="81">
        <f ca="1">INDEX(CBO_quarterly!$B:$XT,MATCH(Calculations_forecast!AB$9,CBO_quarterly!$B:$B,0),MATCH(Calculations_forecast!$B71,CBO_quarterly!$B$1:$XT$1,0))</f>
        <v>401</v>
      </c>
      <c r="AC71" s="81">
        <f ca="1">INDEX(CBO_quarterly!$B:$XT,MATCH(Calculations_forecast!AC$9,CBO_quarterly!$B:$B,0),MATCH(Calculations_forecast!$B71,CBO_quarterly!$B$1:$XT$1,0))</f>
        <v>403.5</v>
      </c>
      <c r="AD71" s="81">
        <f ca="1">INDEX(CBO_quarterly!$B:$XT,MATCH(Calculations_forecast!AD$9,CBO_quarterly!$B:$B,0),MATCH(Calculations_forecast!$B71,CBO_quarterly!$B$1:$XT$1,0))</f>
        <v>410.8</v>
      </c>
      <c r="AE71" s="81">
        <f ca="1">INDEX(CBO_quarterly!$B:$XT,MATCH(Calculations_forecast!AE$9,CBO_quarterly!$B:$B,0),MATCH(Calculations_forecast!$B71,CBO_quarterly!$B$1:$XT$1,0))</f>
        <v>421.2</v>
      </c>
      <c r="AF71" s="81">
        <f ca="1">INDEX(CBO_quarterly!$B:$XT,MATCH(Calculations_forecast!AF$9,CBO_quarterly!$B:$B,0),MATCH(Calculations_forecast!$B71,CBO_quarterly!$B$1:$XT$1,0))</f>
        <v>431.4</v>
      </c>
      <c r="AG71" s="81">
        <f ca="1">INDEX(CBO_quarterly!$B:$XT,MATCH(Calculations_forecast!AG$9,CBO_quarterly!$B:$B,0),MATCH(Calculations_forecast!$B71,CBO_quarterly!$B$1:$XT$1,0))</f>
        <v>438</v>
      </c>
      <c r="AH71" s="81">
        <f ca="1">INDEX(CBO_quarterly!$B:$XT,MATCH(Calculations_forecast!AH$9,CBO_quarterly!$B:$B,0),MATCH(Calculations_forecast!$B71,CBO_quarterly!$B$1:$XT$1,0))</f>
        <v>446.7</v>
      </c>
      <c r="AI71" s="81">
        <f ca="1">INDEX(CBO_quarterly!$B:$XT,MATCH(Calculations_forecast!AI$9,CBO_quarterly!$B:$B,0),MATCH(Calculations_forecast!$B71,CBO_quarterly!$B$1:$XT$1,0))</f>
        <v>452.6</v>
      </c>
      <c r="AJ71" s="81">
        <f ca="1">INDEX(CBO_quarterly!$B:$XT,MATCH(Calculations_forecast!AJ$9,CBO_quarterly!$B:$B,0),MATCH(Calculations_forecast!$B71,CBO_quarterly!$B$1:$XT$1,0))</f>
        <v>472.3</v>
      </c>
      <c r="AK71" s="81">
        <f ca="1">INDEX(CBO_quarterly!$B:$XT,MATCH(Calculations_forecast!AK$9,CBO_quarterly!$B:$B,0),MATCH(Calculations_forecast!$B71,CBO_quarterly!$B$1:$XT$1,0))</f>
        <v>484.2</v>
      </c>
      <c r="AL71" s="81">
        <f ca="1">INDEX(CBO_quarterly!$B:$XT,MATCH(Calculations_forecast!AL$9,CBO_quarterly!$B:$B,0),MATCH(Calculations_forecast!$B71,CBO_quarterly!$B$1:$XT$1,0))</f>
        <v>496.2</v>
      </c>
      <c r="AM71" s="81">
        <f ca="1">INDEX(CBO_quarterly!$B:$XT,MATCH(Calculations_forecast!AM$9,CBO_quarterly!$B:$B,0),MATCH(Calculations_forecast!$B71,CBO_quarterly!$B$1:$XT$1,0))</f>
        <v>501.8</v>
      </c>
      <c r="AN71" s="81">
        <f ca="1">INDEX(CBO_quarterly!$B:$XT,MATCH(Calculations_forecast!AN$9,CBO_quarterly!$B:$B,0),MATCH(Calculations_forecast!$B71,CBO_quarterly!$B$1:$XT$1,0))</f>
        <v>516.5</v>
      </c>
      <c r="AO71" s="81">
        <f ca="1">INDEX(CBO_quarterly!$B:$XT,MATCH(Calculations_forecast!AO$9,CBO_quarterly!$B:$B,0),MATCH(Calculations_forecast!$B71,CBO_quarterly!$B$1:$XT$1,0))</f>
        <v>533.1</v>
      </c>
      <c r="AP71" s="81">
        <f ca="1">INDEX(CBO_quarterly!$B:$XT,MATCH(Calculations_forecast!AP$9,CBO_quarterly!$B:$B,0),MATCH(Calculations_forecast!$B71,CBO_quarterly!$B$1:$XT$1,0))</f>
        <v>547.79999999999995</v>
      </c>
      <c r="AQ71" s="81">
        <f ca="1">INDEX(CBO_quarterly!$B:$XT,MATCH(Calculations_forecast!AQ$9,CBO_quarterly!$B:$B,0),MATCH(Calculations_forecast!$B71,CBO_quarterly!$B$1:$XT$1,0))</f>
        <v>568.79999999999995</v>
      </c>
      <c r="AR71" s="81">
        <f ca="1">INDEX(CBO_quarterly!$B:$XT,MATCH(Calculations_forecast!AR$9,CBO_quarterly!$B:$B,0),MATCH(Calculations_forecast!$B71,CBO_quarterly!$B$1:$XT$1,0))</f>
        <v>588.5</v>
      </c>
      <c r="AS71" s="81">
        <f ca="1">INDEX(CBO_quarterly!$B:$XT,MATCH(Calculations_forecast!AS$9,CBO_quarterly!$B:$B,0),MATCH(Calculations_forecast!$B71,CBO_quarterly!$B$1:$XT$1,0))</f>
        <v>592.20000000000005</v>
      </c>
      <c r="AT71" s="81">
        <f ca="1">INDEX(CBO_quarterly!$B:$XT,MATCH(Calculations_forecast!AT$9,CBO_quarterly!$B:$B,0),MATCH(Calculations_forecast!$B71,CBO_quarterly!$B$1:$XT$1,0))</f>
        <v>608.9</v>
      </c>
      <c r="AU71" s="81">
        <f ca="1">INDEX(CBO_quarterly!$B:$XT,MATCH(Calculations_forecast!AU$9,CBO_quarterly!$B:$B,0),MATCH(Calculations_forecast!$B71,CBO_quarterly!$B$1:$XT$1,0))</f>
        <v>633.4</v>
      </c>
      <c r="AV71" s="81">
        <f ca="1">INDEX(CBO_quarterly!$B:$XT,MATCH(Calculations_forecast!AV$9,CBO_quarterly!$B:$B,0),MATCH(Calculations_forecast!$B71,CBO_quarterly!$B$1:$XT$1,0))</f>
        <v>648.70000000000005</v>
      </c>
      <c r="AW71" s="81">
        <f ca="1">INDEX(CBO_quarterly!$B:$XT,MATCH(Calculations_forecast!AW$9,CBO_quarterly!$B:$B,0),MATCH(Calculations_forecast!$B71,CBO_quarterly!$B$1:$XT$1,0))</f>
        <v>657.8</v>
      </c>
      <c r="AX71" s="81">
        <f ca="1">INDEX(CBO_quarterly!$B:$XT,MATCH(Calculations_forecast!AX$9,CBO_quarterly!$B:$B,0),MATCH(Calculations_forecast!$B71,CBO_quarterly!$B$1:$XT$1,0))</f>
        <v>677.7</v>
      </c>
      <c r="AY71" s="81">
        <f ca="1">INDEX(CBO_quarterly!$B:$XT,MATCH(Calculations_forecast!AY$9,CBO_quarterly!$B:$B,0),MATCH(Calculations_forecast!$B71,CBO_quarterly!$B$1:$XT$1,0))</f>
        <v>688.1</v>
      </c>
      <c r="AZ71" s="81">
        <f ca="1">INDEX(CBO_quarterly!$B:$XT,MATCH(Calculations_forecast!AZ$9,CBO_quarterly!$B:$B,0),MATCH(Calculations_forecast!$B71,CBO_quarterly!$B$1:$XT$1,0))</f>
        <v>703.1</v>
      </c>
      <c r="BA71" s="81">
        <f ca="1">INDEX(CBO_quarterly!$B:$XT,MATCH(Calculations_forecast!BA$9,CBO_quarterly!$B:$B,0),MATCH(Calculations_forecast!$B71,CBO_quarterly!$B$1:$XT$1,0))</f>
        <v>717.3</v>
      </c>
      <c r="BB71" s="81">
        <f ca="1">INDEX(CBO_quarterly!$B:$XT,MATCH(Calculations_forecast!BB$9,CBO_quarterly!$B:$B,0),MATCH(Calculations_forecast!$B71,CBO_quarterly!$B$1:$XT$1,0))</f>
        <v>737.4</v>
      </c>
      <c r="BC71" s="81">
        <f ca="1">INDEX(CBO_quarterly!$B:$XT,MATCH(Calculations_forecast!BC$9,CBO_quarterly!$B:$B,0),MATCH(Calculations_forecast!$B71,CBO_quarterly!$B$1:$XT$1,0))</f>
        <v>747.9</v>
      </c>
      <c r="BD71" s="81">
        <f ca="1">INDEX(CBO_quarterly!$B:$XT,MATCH(Calculations_forecast!BD$9,CBO_quarterly!$B:$B,0),MATCH(Calculations_forecast!$B71,CBO_quarterly!$B$1:$XT$1,0))</f>
        <v>761.1</v>
      </c>
      <c r="BE71" s="81">
        <f ca="1">INDEX(CBO_quarterly!$B:$XT,MATCH(Calculations_forecast!BE$9,CBO_quarterly!$B:$B,0),MATCH(Calculations_forecast!$B71,CBO_quarterly!$B$1:$XT$1,0))</f>
        <v>782.2</v>
      </c>
      <c r="BF71" s="81">
        <f ca="1">INDEX(CBO_quarterly!$B:$XT,MATCH(Calculations_forecast!BF$9,CBO_quarterly!$B:$B,0),MATCH(Calculations_forecast!$B71,CBO_quarterly!$B$1:$XT$1,0))</f>
        <v>775.1</v>
      </c>
      <c r="BG71" s="81">
        <f ca="1">INDEX(CBO_quarterly!$B:$XT,MATCH(Calculations_forecast!BG$9,CBO_quarterly!$B:$B,0),MATCH(Calculations_forecast!$B71,CBO_quarterly!$B$1:$XT$1,0))</f>
        <v>794</v>
      </c>
      <c r="BH71" s="81">
        <f ca="1">INDEX(CBO_quarterly!$B:$XT,MATCH(Calculations_forecast!BH$9,CBO_quarterly!$B:$B,0),MATCH(Calculations_forecast!$B71,CBO_quarterly!$B$1:$XT$1,0))</f>
        <v>819.1</v>
      </c>
      <c r="BI71" s="81">
        <f ca="1">INDEX(CBO_quarterly!$B:$XT,MATCH(Calculations_forecast!BI$9,CBO_quarterly!$B:$B,0),MATCH(Calculations_forecast!$B71,CBO_quarterly!$B$1:$XT$1,0))</f>
        <v>835.7</v>
      </c>
      <c r="BJ71" s="81">
        <f ca="1">INDEX(CBO_quarterly!$B:$XT,MATCH(Calculations_forecast!BJ$9,CBO_quarterly!$B:$B,0),MATCH(Calculations_forecast!$B71,CBO_quarterly!$B$1:$XT$1,0))</f>
        <v>862.8</v>
      </c>
      <c r="BK71" s="81">
        <f ca="1">INDEX(CBO_quarterly!$B:$XT,MATCH(Calculations_forecast!BK$9,CBO_quarterly!$B:$B,0),MATCH(Calculations_forecast!$B71,CBO_quarterly!$B$1:$XT$1,0))</f>
        <v>875.6</v>
      </c>
      <c r="BL71" s="81">
        <f ca="1">INDEX(CBO_quarterly!$B:$XT,MATCH(Calculations_forecast!BL$9,CBO_quarterly!$B:$B,0),MATCH(Calculations_forecast!$B71,CBO_quarterly!$B$1:$XT$1,0))</f>
        <v>900.5</v>
      </c>
      <c r="BM71" s="81">
        <f ca="1">INDEX(CBO_quarterly!$B:$XT,MATCH(Calculations_forecast!BM$9,CBO_quarterly!$B:$B,0),MATCH(Calculations_forecast!$B71,CBO_quarterly!$B$1:$XT$1,0))</f>
        <v>927.4</v>
      </c>
      <c r="BN71" s="81">
        <f ca="1">INDEX(CBO_quarterly!$B:$XT,MATCH(Calculations_forecast!BN$9,CBO_quarterly!$B:$B,0),MATCH(Calculations_forecast!$B71,CBO_quarterly!$B$1:$XT$1,0))</f>
        <v>938.6</v>
      </c>
      <c r="BO71" s="81">
        <f ca="1">INDEX(CBO_quarterly!$B:$XT,MATCH(Calculations_forecast!BO$9,CBO_quarterly!$B:$B,0),MATCH(Calculations_forecast!$B71,CBO_quarterly!$B$1:$XT$1,0))</f>
        <v>946.8</v>
      </c>
      <c r="BP71" s="81">
        <f ca="1">INDEX(CBO_quarterly!$B:$XT,MATCH(Calculations_forecast!BP$9,CBO_quarterly!$B:$B,0),MATCH(Calculations_forecast!$B71,CBO_quarterly!$B$1:$XT$1,0))</f>
        <v>967.5</v>
      </c>
      <c r="BQ71" s="81">
        <f ca="1">INDEX(CBO_quarterly!$B:$XT,MATCH(Calculations_forecast!BQ$9,CBO_quarterly!$B:$B,0),MATCH(Calculations_forecast!$B71,CBO_quarterly!$B$1:$XT$1,0))</f>
        <v>993.6</v>
      </c>
      <c r="BR71" s="81">
        <f ca="1">INDEX(CBO_quarterly!$B:$XT,MATCH(Calculations_forecast!BR$9,CBO_quarterly!$B:$B,0),MATCH(Calculations_forecast!$B71,CBO_quarterly!$B$1:$XT$1,0))</f>
        <v>996.4</v>
      </c>
      <c r="BS71" s="81">
        <f ca="1">INDEX(CBO_quarterly!$B:$XT,MATCH(Calculations_forecast!BS$9,CBO_quarterly!$B:$B,0),MATCH(Calculations_forecast!$B71,CBO_quarterly!$B$1:$XT$1,0))</f>
        <v>1008.7</v>
      </c>
      <c r="BT71" s="81">
        <f ca="1">INDEX(CBO_quarterly!$B:$XT,MATCH(Calculations_forecast!BT$9,CBO_quarterly!$B:$B,0),MATCH(Calculations_forecast!$B71,CBO_quarterly!$B$1:$XT$1,0))</f>
        <v>1025.2</v>
      </c>
      <c r="BU71" s="81">
        <f ca="1">INDEX(CBO_quarterly!$B:$XT,MATCH(Calculations_forecast!BU$9,CBO_quarterly!$B:$B,0),MATCH(Calculations_forecast!$B71,CBO_quarterly!$B$1:$XT$1,0))</f>
        <v>1036.2</v>
      </c>
      <c r="BV71" s="81">
        <f ca="1">INDEX(CBO_quarterly!$B:$XT,MATCH(Calculations_forecast!BV$9,CBO_quarterly!$B:$B,0),MATCH(Calculations_forecast!$B71,CBO_quarterly!$B$1:$XT$1,0))</f>
        <v>1056</v>
      </c>
      <c r="BW71" s="81">
        <f ca="1">INDEX(CBO_quarterly!$B:$XT,MATCH(Calculations_forecast!BW$9,CBO_quarterly!$B:$B,0),MATCH(Calculations_forecast!$B71,CBO_quarterly!$B$1:$XT$1,0))</f>
        <v>1056.9000000000001</v>
      </c>
      <c r="BX71" s="81">
        <f ca="1">INDEX(CBO_quarterly!$B:$XT,MATCH(Calculations_forecast!BX$9,CBO_quarterly!$B:$B,0),MATCH(Calculations_forecast!$B71,CBO_quarterly!$B$1:$XT$1,0))</f>
        <v>1070.4000000000001</v>
      </c>
      <c r="BY71" s="81">
        <f ca="1">INDEX(CBO_quarterly!$B:$XT,MATCH(Calculations_forecast!BY$9,CBO_quarterly!$B:$B,0),MATCH(Calculations_forecast!$B71,CBO_quarterly!$B$1:$XT$1,0))</f>
        <v>1078.2</v>
      </c>
      <c r="BZ71" s="81">
        <f ca="1">INDEX(CBO_quarterly!$B:$XT,MATCH(Calculations_forecast!BZ$9,CBO_quarterly!$B:$B,0),MATCH(Calculations_forecast!$B71,CBO_quarterly!$B$1:$XT$1,0))</f>
        <v>1109.9000000000001</v>
      </c>
      <c r="CA71" s="81">
        <f ca="1">INDEX(CBO_quarterly!$B:$XT,MATCH(Calculations_forecast!CA$9,CBO_quarterly!$B:$B,0),MATCH(Calculations_forecast!$B71,CBO_quarterly!$B$1:$XT$1,0))</f>
        <v>1116.5999999999999</v>
      </c>
      <c r="CB71" s="81">
        <f ca="1">INDEX(CBO_quarterly!$B:$XT,MATCH(Calculations_forecast!CB$9,CBO_quarterly!$B:$B,0),MATCH(Calculations_forecast!$B71,CBO_quarterly!$B$1:$XT$1,0))</f>
        <v>1145.8</v>
      </c>
      <c r="CC71" s="81">
        <f ca="1">INDEX(CBO_quarterly!$B:$XT,MATCH(Calculations_forecast!CC$9,CBO_quarterly!$B:$B,0),MATCH(Calculations_forecast!$B71,CBO_quarterly!$B$1:$XT$1,0))</f>
        <v>1164.5999999999999</v>
      </c>
      <c r="CD71" s="81">
        <f ca="1">INDEX(CBO_quarterly!$B:$XT,MATCH(Calculations_forecast!CD$9,CBO_quarterly!$B:$B,0),MATCH(Calculations_forecast!$B71,CBO_quarterly!$B$1:$XT$1,0))</f>
        <v>1180.5</v>
      </c>
      <c r="CE71" s="81">
        <f ca="1">INDEX(CBO_quarterly!$B:$XT,MATCH(Calculations_forecast!CE$9,CBO_quarterly!$B:$B,0),MATCH(Calculations_forecast!$B71,CBO_quarterly!$B$1:$XT$1,0))</f>
        <v>1212.5</v>
      </c>
      <c r="CF71" s="81">
        <f ca="1">INDEX(CBO_quarterly!$B:$XT,MATCH(Calculations_forecast!CF$9,CBO_quarterly!$B:$B,0),MATCH(Calculations_forecast!$B71,CBO_quarterly!$B$1:$XT$1,0))</f>
        <v>1230.7</v>
      </c>
      <c r="CG71" s="81">
        <f ca="1">INDEX(CBO_quarterly!$B:$XT,MATCH(Calculations_forecast!CG$9,CBO_quarterly!$B:$B,0),MATCH(Calculations_forecast!$B71,CBO_quarterly!$B$1:$XT$1,0))</f>
        <v>1242.5999999999999</v>
      </c>
      <c r="CH71" s="81">
        <f ca="1">INDEX(CBO_quarterly!$B:$XT,MATCH(Calculations_forecast!CH$9,CBO_quarterly!$B:$B,0),MATCH(Calculations_forecast!$B71,CBO_quarterly!$B$1:$XT$1,0))</f>
        <v>1268.5</v>
      </c>
      <c r="CI71" s="81">
        <f ca="1">INDEX(CBO_quarterly!$B:$XT,MATCH(Calculations_forecast!CI$9,CBO_quarterly!$B:$B,0),MATCH(Calculations_forecast!$B71,CBO_quarterly!$B$1:$XT$1,0))</f>
        <v>1284.2</v>
      </c>
      <c r="CJ71" s="81">
        <f ca="1">INDEX(CBO_quarterly!$B:$XT,MATCH(Calculations_forecast!CJ$9,CBO_quarterly!$B:$B,0),MATCH(Calculations_forecast!$B71,CBO_quarterly!$B$1:$XT$1,0))</f>
        <v>1296.5999999999999</v>
      </c>
      <c r="CK71" s="81">
        <f ca="1">INDEX(CBO_quarterly!$B:$XT,MATCH(Calculations_forecast!CK$9,CBO_quarterly!$B:$B,0),MATCH(Calculations_forecast!$B71,CBO_quarterly!$B$1:$XT$1,0))</f>
        <v>1306.3</v>
      </c>
      <c r="CL71" s="81">
        <f ca="1">INDEX(CBO_quarterly!$B:$XT,MATCH(Calculations_forecast!CL$9,CBO_quarterly!$B:$B,0),MATCH(Calculations_forecast!$B71,CBO_quarterly!$B$1:$XT$1,0))</f>
        <v>1308.8</v>
      </c>
      <c r="CM71" s="81">
        <f ca="1">INDEX(CBO_quarterly!$B:$XT,MATCH(Calculations_forecast!CM$9,CBO_quarterly!$B:$B,0),MATCH(Calculations_forecast!$B71,CBO_quarterly!$B$1:$XT$1,0))</f>
        <v>1326.4</v>
      </c>
      <c r="CN71" s="81">
        <f ca="1">INDEX(CBO_quarterly!$B:$XT,MATCH(Calculations_forecast!CN$9,CBO_quarterly!$B:$B,0),MATCH(Calculations_forecast!$B71,CBO_quarterly!$B$1:$XT$1,0))</f>
        <v>1334.8</v>
      </c>
      <c r="CO71" s="81">
        <f ca="1">INDEX(CBO_quarterly!$B:$XT,MATCH(Calculations_forecast!CO$9,CBO_quarterly!$B:$B,0),MATCH(Calculations_forecast!$B71,CBO_quarterly!$B$1:$XT$1,0))</f>
        <v>1354</v>
      </c>
      <c r="CP71" s="81">
        <f ca="1">INDEX(CBO_quarterly!$B:$XT,MATCH(Calculations_forecast!CP$9,CBO_quarterly!$B:$B,0),MATCH(Calculations_forecast!$B71,CBO_quarterly!$B$1:$XT$1,0))</f>
        <v>1362.8</v>
      </c>
      <c r="CQ71" s="81">
        <f ca="1">INDEX(CBO_quarterly!$B:$XT,MATCH(Calculations_forecast!CQ$9,CBO_quarterly!$B:$B,0),MATCH(Calculations_forecast!$B71,CBO_quarterly!$B$1:$XT$1,0))</f>
        <v>1351.8</v>
      </c>
      <c r="CR71" s="81">
        <f ca="1">INDEX(CBO_quarterly!$B:$XT,MATCH(Calculations_forecast!CR$9,CBO_quarterly!$B:$B,0),MATCH(Calculations_forecast!$B71,CBO_quarterly!$B$1:$XT$1,0))</f>
        <v>1359.1</v>
      </c>
      <c r="CS71" s="81">
        <f ca="1">INDEX(CBO_quarterly!$B:$XT,MATCH(Calculations_forecast!CS$9,CBO_quarterly!$B:$B,0),MATCH(Calculations_forecast!$B71,CBO_quarterly!$B$1:$XT$1,0))</f>
        <v>1367.4</v>
      </c>
      <c r="CT71" s="81">
        <f ca="1">INDEX(CBO_quarterly!$B:$XT,MATCH(Calculations_forecast!CT$9,CBO_quarterly!$B:$B,0),MATCH(Calculations_forecast!$B71,CBO_quarterly!$B$1:$XT$1,0))</f>
        <v>1381.4</v>
      </c>
      <c r="CU71" s="81">
        <f ca="1">INDEX(CBO_quarterly!$B:$XT,MATCH(Calculations_forecast!CU$9,CBO_quarterly!$B:$B,0),MATCH(Calculations_forecast!$B71,CBO_quarterly!$B$1:$XT$1,0))</f>
        <v>1373.4</v>
      </c>
      <c r="CV71" s="81">
        <f ca="1">INDEX(CBO_quarterly!$B:$XT,MATCH(Calculations_forecast!CV$9,CBO_quarterly!$B:$B,0),MATCH(Calculations_forecast!$B71,CBO_quarterly!$B$1:$XT$1,0))</f>
        <v>1389.4</v>
      </c>
      <c r="CW71" s="81">
        <f ca="1">INDEX(CBO_quarterly!$B:$XT,MATCH(Calculations_forecast!CW$9,CBO_quarterly!$B:$B,0),MATCH(Calculations_forecast!$B71,CBO_quarterly!$B$1:$XT$1,0))</f>
        <v>1423.4</v>
      </c>
      <c r="CX71" s="81">
        <f ca="1">INDEX(CBO_quarterly!$B:$XT,MATCH(Calculations_forecast!CX$9,CBO_quarterly!$B:$B,0),MATCH(Calculations_forecast!$B71,CBO_quarterly!$B$1:$XT$1,0))</f>
        <v>1422.9</v>
      </c>
      <c r="CY71" s="81">
        <f ca="1">INDEX(CBO_quarterly!$B:$XT,MATCH(Calculations_forecast!CY$9,CBO_quarterly!$B:$B,0),MATCH(Calculations_forecast!$B71,CBO_quarterly!$B$1:$XT$1,0))</f>
        <v>1437.6</v>
      </c>
      <c r="CZ71" s="81">
        <f ca="1">INDEX(CBO_quarterly!$B:$XT,MATCH(Calculations_forecast!CZ$9,CBO_quarterly!$B:$B,0),MATCH(Calculations_forecast!$B71,CBO_quarterly!$B$1:$XT$1,0))</f>
        <v>1452.9</v>
      </c>
      <c r="DA71" s="81">
        <f ca="1">INDEX(CBO_quarterly!$B:$XT,MATCH(Calculations_forecast!DA$9,CBO_quarterly!$B:$B,0),MATCH(Calculations_forecast!$B71,CBO_quarterly!$B$1:$XT$1,0))</f>
        <v>1455.7</v>
      </c>
      <c r="DB71" s="81">
        <f ca="1">INDEX(CBO_quarterly!$B:$XT,MATCH(Calculations_forecast!DB$9,CBO_quarterly!$B:$B,0),MATCH(Calculations_forecast!$B71,CBO_quarterly!$B$1:$XT$1,0))</f>
        <v>1451.6</v>
      </c>
      <c r="DC71" s="81">
        <f ca="1">INDEX(CBO_quarterly!$B:$XT,MATCH(Calculations_forecast!DC$9,CBO_quarterly!$B:$B,0),MATCH(Calculations_forecast!$B71,CBO_quarterly!$B$1:$XT$1,0))</f>
        <v>1471.3</v>
      </c>
      <c r="DD71" s="81">
        <f ca="1">INDEX(CBO_quarterly!$B:$XT,MATCH(Calculations_forecast!DD$9,CBO_quarterly!$B:$B,0),MATCH(Calculations_forecast!$B71,CBO_quarterly!$B$1:$XT$1,0))</f>
        <v>1487.7</v>
      </c>
      <c r="DE71" s="81">
        <f ca="1">INDEX(CBO_quarterly!$B:$XT,MATCH(Calculations_forecast!DE$9,CBO_quarterly!$B:$B,0),MATCH(Calculations_forecast!$B71,CBO_quarterly!$B$1:$XT$1,0))</f>
        <v>1496.7</v>
      </c>
      <c r="DF71" s="81">
        <f ca="1">INDEX(CBO_quarterly!$B:$XT,MATCH(Calculations_forecast!DF$9,CBO_quarterly!$B:$B,0),MATCH(Calculations_forecast!$B71,CBO_quarterly!$B$1:$XT$1,0))</f>
        <v>1515.7</v>
      </c>
      <c r="DG71" s="81">
        <f ca="1">INDEX(CBO_quarterly!$B:$XT,MATCH(Calculations_forecast!DG$9,CBO_quarterly!$B:$B,0),MATCH(Calculations_forecast!$B71,CBO_quarterly!$B$1:$XT$1,0))</f>
        <v>1516</v>
      </c>
      <c r="DH71" s="81">
        <f ca="1">INDEX(CBO_quarterly!$B:$XT,MATCH(Calculations_forecast!DH$9,CBO_quarterly!$B:$B,0),MATCH(Calculations_forecast!$B71,CBO_quarterly!$B$1:$XT$1,0))</f>
        <v>1542.5</v>
      </c>
      <c r="DI71" s="81">
        <f ca="1">INDEX(CBO_quarterly!$B:$XT,MATCH(Calculations_forecast!DI$9,CBO_quarterly!$B:$B,0),MATCH(Calculations_forecast!$B71,CBO_quarterly!$B$1:$XT$1,0))</f>
        <v>1555.2</v>
      </c>
      <c r="DJ71" s="81">
        <f ca="1">INDEX(CBO_quarterly!$B:$XT,MATCH(Calculations_forecast!DJ$9,CBO_quarterly!$B:$B,0),MATCH(Calculations_forecast!$B71,CBO_quarterly!$B$1:$XT$1,0))</f>
        <v>1574.8</v>
      </c>
      <c r="DK71" s="81">
        <f ca="1">INDEX(CBO_quarterly!$B:$XT,MATCH(Calculations_forecast!DK$9,CBO_quarterly!$B:$B,0),MATCH(Calculations_forecast!$B71,CBO_quarterly!$B$1:$XT$1,0))</f>
        <v>1568</v>
      </c>
      <c r="DL71" s="81">
        <f ca="1">INDEX(CBO_quarterly!$B:$XT,MATCH(Calculations_forecast!DL$9,CBO_quarterly!$B:$B,0),MATCH(Calculations_forecast!$B71,CBO_quarterly!$B$1:$XT$1,0))</f>
        <v>1603.7</v>
      </c>
      <c r="DM71" s="81">
        <f ca="1">INDEX(CBO_quarterly!$B:$XT,MATCH(Calculations_forecast!DM$9,CBO_quarterly!$B:$B,0),MATCH(Calculations_forecast!$B71,CBO_quarterly!$B$1:$XT$1,0))</f>
        <v>1627.3</v>
      </c>
      <c r="DN71" s="81">
        <f ca="1">INDEX(CBO_quarterly!$B:$XT,MATCH(Calculations_forecast!DN$9,CBO_quarterly!$B:$B,0),MATCH(Calculations_forecast!$B71,CBO_quarterly!$B$1:$XT$1,0))</f>
        <v>1647.5</v>
      </c>
      <c r="DO71" s="81">
        <f ca="1">INDEX(CBO_quarterly!$B:$XT,MATCH(Calculations_forecast!DO$9,CBO_quarterly!$B:$B,0),MATCH(Calculations_forecast!$B71,CBO_quarterly!$B$1:$XT$1,0))</f>
        <v>1669.4</v>
      </c>
      <c r="DP71" s="81">
        <f ca="1">INDEX(CBO_quarterly!$B:$XT,MATCH(Calculations_forecast!DP$9,CBO_quarterly!$B:$B,0),MATCH(Calculations_forecast!$B71,CBO_quarterly!$B$1:$XT$1,0))</f>
        <v>1695.2</v>
      </c>
      <c r="DQ71" s="81">
        <f ca="1">INDEX(CBO_quarterly!$B:$XT,MATCH(Calculations_forecast!DQ$9,CBO_quarterly!$B:$B,0),MATCH(Calculations_forecast!$B71,CBO_quarterly!$B$1:$XT$1,0))</f>
        <v>1734.5</v>
      </c>
      <c r="DR71" s="81">
        <f ca="1">INDEX(CBO_quarterly!$B:$XT,MATCH(Calculations_forecast!DR$9,CBO_quarterly!$B:$B,0),MATCH(Calculations_forecast!$B71,CBO_quarterly!$B$1:$XT$1,0))</f>
        <v>1782.3</v>
      </c>
      <c r="DS71" s="81">
        <f ca="1">INDEX(CBO_quarterly!$B:$XT,MATCH(Calculations_forecast!DS$9,CBO_quarterly!$B:$B,0),MATCH(Calculations_forecast!$B71,CBO_quarterly!$B$1:$XT$1,0))</f>
        <v>1790.7</v>
      </c>
      <c r="DT71" s="81">
        <f ca="1">INDEX(CBO_quarterly!$B:$XT,MATCH(Calculations_forecast!DT$9,CBO_quarterly!$B:$B,0),MATCH(Calculations_forecast!$B71,CBO_quarterly!$B$1:$XT$1,0))</f>
        <v>1823.1</v>
      </c>
      <c r="DU71" s="81">
        <f ca="1">INDEX(CBO_quarterly!$B:$XT,MATCH(Calculations_forecast!DU$9,CBO_quarterly!$B:$B,0),MATCH(Calculations_forecast!$B71,CBO_quarterly!$B$1:$XT$1,0))</f>
        <v>1832.3</v>
      </c>
      <c r="DV71" s="81">
        <f ca="1">INDEX(CBO_quarterly!$B:$XT,MATCH(Calculations_forecast!DV$9,CBO_quarterly!$B:$B,0),MATCH(Calculations_forecast!$B71,CBO_quarterly!$B$1:$XT$1,0))</f>
        <v>1861.2</v>
      </c>
      <c r="DW71" s="81">
        <f ca="1">INDEX(CBO_quarterly!$B:$XT,MATCH(Calculations_forecast!DW$9,CBO_quarterly!$B:$B,0),MATCH(Calculations_forecast!$B71,CBO_quarterly!$B$1:$XT$1,0))</f>
        <v>1905.4</v>
      </c>
      <c r="DX71" s="81">
        <f ca="1">INDEX(CBO_quarterly!$B:$XT,MATCH(Calculations_forecast!DX$9,CBO_quarterly!$B:$B,0),MATCH(Calculations_forecast!$B71,CBO_quarterly!$B$1:$XT$1,0))</f>
        <v>1947</v>
      </c>
      <c r="DY71" s="81">
        <f ca="1">INDEX(CBO_quarterly!$B:$XT,MATCH(Calculations_forecast!DY$9,CBO_quarterly!$B:$B,0),MATCH(Calculations_forecast!$B71,CBO_quarterly!$B$1:$XT$1,0))</f>
        <v>1952.7</v>
      </c>
      <c r="DZ71" s="81">
        <f ca="1">INDEX(CBO_quarterly!$B:$XT,MATCH(Calculations_forecast!DZ$9,CBO_quarterly!$B:$B,0),MATCH(Calculations_forecast!$B71,CBO_quarterly!$B$1:$XT$1,0))</f>
        <v>1992</v>
      </c>
      <c r="EA71" s="81">
        <f ca="1">INDEX(CBO_quarterly!$B:$XT,MATCH(Calculations_forecast!EA$9,CBO_quarterly!$B:$B,0),MATCH(Calculations_forecast!$B71,CBO_quarterly!$B$1:$XT$1,0))</f>
        <v>2038.9</v>
      </c>
      <c r="EB71" s="81">
        <f ca="1">INDEX(CBO_quarterly!$B:$XT,MATCH(Calculations_forecast!EB$9,CBO_quarterly!$B:$B,0),MATCH(Calculations_forecast!$B71,CBO_quarterly!$B$1:$XT$1,0))</f>
        <v>2073.5</v>
      </c>
      <c r="EC71" s="81">
        <f ca="1">INDEX(CBO_quarterly!$B:$XT,MATCH(Calculations_forecast!EC$9,CBO_quarterly!$B:$B,0),MATCH(Calculations_forecast!$B71,CBO_quarterly!$B$1:$XT$1,0))</f>
        <v>2100.4</v>
      </c>
      <c r="ED71" s="81">
        <f ca="1">INDEX(CBO_quarterly!$B:$XT,MATCH(Calculations_forecast!ED$9,CBO_quarterly!$B:$B,0),MATCH(Calculations_forecast!$B71,CBO_quarterly!$B$1:$XT$1,0))</f>
        <v>2142</v>
      </c>
      <c r="EE71" s="81">
        <f ca="1">INDEX(CBO_quarterly!$B:$XT,MATCH(Calculations_forecast!EE$9,CBO_quarterly!$B:$B,0),MATCH(Calculations_forecast!$B71,CBO_quarterly!$B$1:$XT$1,0))</f>
        <v>2172.4</v>
      </c>
      <c r="EF71" s="81">
        <f ca="1">INDEX(CBO_quarterly!$B:$XT,MATCH(Calculations_forecast!EF$9,CBO_quarterly!$B:$B,0),MATCH(Calculations_forecast!$B71,CBO_quarterly!$B$1:$XT$1,0))</f>
        <v>2199.4</v>
      </c>
      <c r="EG71" s="81">
        <f ca="1">INDEX(CBO_quarterly!$B:$XT,MATCH(Calculations_forecast!EG$9,CBO_quarterly!$B:$B,0),MATCH(Calculations_forecast!$B71,CBO_quarterly!$B$1:$XT$1,0))</f>
        <v>2221.1999999999998</v>
      </c>
      <c r="EH71" s="81">
        <f ca="1">INDEX(CBO_quarterly!$B:$XT,MATCH(Calculations_forecast!EH$9,CBO_quarterly!$B:$B,0),MATCH(Calculations_forecast!$B71,CBO_quarterly!$B$1:$XT$1,0))</f>
        <v>2251.8000000000002</v>
      </c>
      <c r="EI71" s="81">
        <f ca="1">INDEX(CBO_quarterly!$B:$XT,MATCH(Calculations_forecast!EI$9,CBO_quarterly!$B:$B,0),MATCH(Calculations_forecast!$B71,CBO_quarterly!$B$1:$XT$1,0))</f>
        <v>2287.3000000000002</v>
      </c>
      <c r="EJ71" s="81">
        <f ca="1">INDEX(CBO_quarterly!$B:$XT,MATCH(Calculations_forecast!EJ$9,CBO_quarterly!$B:$B,0),MATCH(Calculations_forecast!$B71,CBO_quarterly!$B$1:$XT$1,0))</f>
        <v>2321.4</v>
      </c>
      <c r="EK71" s="81">
        <f ca="1">INDEX(CBO_quarterly!$B:$XT,MATCH(Calculations_forecast!EK$9,CBO_quarterly!$B:$B,0),MATCH(Calculations_forecast!$B71,CBO_quarterly!$B$1:$XT$1,0))</f>
        <v>2357.1999999999998</v>
      </c>
      <c r="EL71" s="81">
        <f ca="1">INDEX(CBO_quarterly!$B:$XT,MATCH(Calculations_forecast!EL$9,CBO_quarterly!$B:$B,0),MATCH(Calculations_forecast!$B71,CBO_quarterly!$B$1:$XT$1,0))</f>
        <v>2389.6999999999998</v>
      </c>
      <c r="EM71" s="81">
        <f ca="1">INDEX(CBO_quarterly!$B:$XT,MATCH(Calculations_forecast!EM$9,CBO_quarterly!$B:$B,0),MATCH(Calculations_forecast!$B71,CBO_quarterly!$B$1:$XT$1,0))</f>
        <v>2426.9</v>
      </c>
      <c r="EN71" s="81">
        <f ca="1">INDEX(CBO_quarterly!$B:$XT,MATCH(Calculations_forecast!EN$9,CBO_quarterly!$B:$B,0),MATCH(Calculations_forecast!$B71,CBO_quarterly!$B$1:$XT$1,0))</f>
        <v>2452.9</v>
      </c>
      <c r="EO71" s="81">
        <f ca="1">INDEX(CBO_quarterly!$B:$XT,MATCH(Calculations_forecast!EO$9,CBO_quarterly!$B:$B,0),MATCH(Calculations_forecast!$B71,CBO_quarterly!$B$1:$XT$1,0))</f>
        <v>2495.1</v>
      </c>
      <c r="EP71" s="81">
        <f ca="1">INDEX(CBO_quarterly!$B:$XT,MATCH(Calculations_forecast!EP$9,CBO_quarterly!$B:$B,0),MATCH(Calculations_forecast!$B71,CBO_quarterly!$B$1:$XT$1,0))</f>
        <v>2529.1</v>
      </c>
      <c r="EQ71" s="81">
        <f ca="1">INDEX(CBO_quarterly!$B:$XT,MATCH(Calculations_forecast!EQ$9,CBO_quarterly!$B:$B,0),MATCH(Calculations_forecast!$B71,CBO_quarterly!$B$1:$XT$1,0))</f>
        <v>2580.6999999999998</v>
      </c>
      <c r="ER71" s="81">
        <f ca="1">INDEX(CBO_quarterly!$B:$XT,MATCH(Calculations_forecast!ER$9,CBO_quarterly!$B:$B,0),MATCH(Calculations_forecast!$B71,CBO_quarterly!$B$1:$XT$1,0))</f>
        <v>2610.9</v>
      </c>
      <c r="ES71" s="81">
        <f ca="1">INDEX(CBO_quarterly!$B:$XT,MATCH(Calculations_forecast!ES$9,CBO_quarterly!$B:$B,0),MATCH(Calculations_forecast!$B71,CBO_quarterly!$B$1:$XT$1,0))</f>
        <v>2630.7</v>
      </c>
      <c r="ET71" s="81">
        <f ca="1">INDEX(CBO_quarterly!$B:$XT,MATCH(Calculations_forecast!ET$9,CBO_quarterly!$B:$B,0),MATCH(Calculations_forecast!$B71,CBO_quarterly!$B$1:$XT$1,0))</f>
        <v>2674.7</v>
      </c>
      <c r="EU71" s="81">
        <f ca="1">INDEX(CBO_quarterly!$B:$XT,MATCH(Calculations_forecast!EU$9,CBO_quarterly!$B:$B,0),MATCH(Calculations_forecast!$B71,CBO_quarterly!$B$1:$XT$1,0))</f>
        <v>2719.2</v>
      </c>
      <c r="EV71" s="81">
        <f ca="1">INDEX(CBO_quarterly!$B:$XT,MATCH(Calculations_forecast!EV$9,CBO_quarterly!$B:$B,0),MATCH(Calculations_forecast!$B71,CBO_quarterly!$B$1:$XT$1,0))</f>
        <v>2770.3</v>
      </c>
      <c r="EW71" s="81">
        <f ca="1">INDEX(CBO_quarterly!$B:$XT,MATCH(Calculations_forecast!EW$9,CBO_quarterly!$B:$B,0),MATCH(Calculations_forecast!$B71,CBO_quarterly!$B$1:$XT$1,0))</f>
        <v>2809</v>
      </c>
      <c r="EX71" s="81">
        <f ca="1">INDEX(CBO_quarterly!$B:$XT,MATCH(Calculations_forecast!EX$9,CBO_quarterly!$B:$B,0),MATCH(Calculations_forecast!$B71,CBO_quarterly!$B$1:$XT$1,0))</f>
        <v>2864.9</v>
      </c>
      <c r="EY71" s="81">
        <f ca="1">INDEX(CBO_quarterly!$B:$XT,MATCH(Calculations_forecast!EY$9,CBO_quarterly!$B:$B,0),MATCH(Calculations_forecast!$B71,CBO_quarterly!$B$1:$XT$1,0))</f>
        <v>2909.3</v>
      </c>
      <c r="EZ71" s="81">
        <f ca="1">INDEX(CBO_quarterly!$B:$XT,MATCH(Calculations_forecast!EZ$9,CBO_quarterly!$B:$B,0),MATCH(Calculations_forecast!$B71,CBO_quarterly!$B$1:$XT$1,0))</f>
        <v>2971.1</v>
      </c>
      <c r="FA71" s="81">
        <f ca="1">INDEX(CBO_quarterly!$B:$XT,MATCH(Calculations_forecast!FA$9,CBO_quarterly!$B:$B,0),MATCH(Calculations_forecast!$B71,CBO_quarterly!$B$1:$XT$1,0))</f>
        <v>3027.5</v>
      </c>
      <c r="FB71" s="81">
        <f ca="1">INDEX(CBO_quarterly!$B:$XT,MATCH(Calculations_forecast!FB$9,CBO_quarterly!$B:$B,0),MATCH(Calculations_forecast!$B71,CBO_quarterly!$B$1:$XT$1,0))</f>
        <v>3020</v>
      </c>
      <c r="FC71" s="81">
        <f ca="1">INDEX(CBO_quarterly!$B:$XT,MATCH(Calculations_forecast!FC$9,CBO_quarterly!$B:$B,0),MATCH(Calculations_forecast!$B71,CBO_quarterly!$B$1:$XT$1,0))</f>
        <v>3019.7</v>
      </c>
      <c r="FD71" s="81">
        <f ca="1">INDEX(CBO_quarterly!$B:$XT,MATCH(Calculations_forecast!FD$9,CBO_quarterly!$B:$B,0),MATCH(Calculations_forecast!$B71,CBO_quarterly!$B$1:$XT$1,0))</f>
        <v>3067.6</v>
      </c>
      <c r="FE71" s="81">
        <f ca="1">INDEX(CBO_quarterly!$B:$XT,MATCH(Calculations_forecast!FE$9,CBO_quarterly!$B:$B,0),MATCH(Calculations_forecast!$B71,CBO_quarterly!$B$1:$XT$1,0))</f>
        <v>3089</v>
      </c>
      <c r="FF71" s="81">
        <f ca="1">INDEX(CBO_quarterly!$B:$XT,MATCH(Calculations_forecast!FF$9,CBO_quarterly!$B:$B,0),MATCH(Calculations_forecast!$B71,CBO_quarterly!$B$1:$XT$1,0))</f>
        <v>3117.8</v>
      </c>
      <c r="FG71" s="81">
        <f ca="1">INDEX(CBO_quarterly!$B:$XT,MATCH(Calculations_forecast!FG$9,CBO_quarterly!$B:$B,0),MATCH(Calculations_forecast!$B71,CBO_quarterly!$B$1:$XT$1,0))</f>
        <v>3131.9</v>
      </c>
      <c r="FH71" s="81">
        <f ca="1">INDEX(CBO_quarterly!$B:$XT,MATCH(Calculations_forecast!FH$9,CBO_quarterly!$B:$B,0),MATCH(Calculations_forecast!$B71,CBO_quarterly!$B$1:$XT$1,0))</f>
        <v>3164.7</v>
      </c>
      <c r="FI71" s="81">
        <f ca="1">INDEX(CBO_quarterly!$B:$XT,MATCH(Calculations_forecast!FI$9,CBO_quarterly!$B:$B,0),MATCH(Calculations_forecast!$B71,CBO_quarterly!$B$1:$XT$1,0))</f>
        <v>3157.9</v>
      </c>
      <c r="FJ71" s="81">
        <f ca="1">INDEX(CBO_quarterly!$B:$XT,MATCH(Calculations_forecast!FJ$9,CBO_quarterly!$B:$B,0),MATCH(Calculations_forecast!$B71,CBO_quarterly!$B$1:$XT$1,0))</f>
        <v>3164.1</v>
      </c>
      <c r="FK71" s="81">
        <f ca="1">INDEX(CBO_quarterly!$B:$XT,MATCH(Calculations_forecast!FK$9,CBO_quarterly!$B:$B,0),MATCH(Calculations_forecast!$B71,CBO_quarterly!$B$1:$XT$1,0))</f>
        <v>3156</v>
      </c>
      <c r="FL71" s="81">
        <f ca="1">INDEX(CBO_quarterly!$B:$XT,MATCH(Calculations_forecast!FL$9,CBO_quarterly!$B:$B,0),MATCH(Calculations_forecast!$B71,CBO_quarterly!$B$1:$XT$1,0))</f>
        <v>3168.6</v>
      </c>
      <c r="FM71" s="81">
        <f ca="1">INDEX(CBO_quarterly!$B:$XT,MATCH(Calculations_forecast!FM$9,CBO_quarterly!$B:$B,0),MATCH(Calculations_forecast!$B71,CBO_quarterly!$B$1:$XT$1,0))</f>
        <v>3137.5</v>
      </c>
      <c r="FN71" s="81">
        <f ca="1">INDEX(CBO_quarterly!$B:$XT,MATCH(Calculations_forecast!FN$9,CBO_quarterly!$B:$B,0),MATCH(Calculations_forecast!$B71,CBO_quarterly!$B$1:$XT$1,0))</f>
        <v>3131.4</v>
      </c>
      <c r="FO71" s="81">
        <f ca="1">INDEX(CBO_quarterly!$B:$XT,MATCH(Calculations_forecast!FO$9,CBO_quarterly!$B:$B,0),MATCH(Calculations_forecast!$B71,CBO_quarterly!$B$1:$XT$1,0))</f>
        <v>3144.7</v>
      </c>
      <c r="FP71" s="81">
        <f ca="1">INDEX(CBO_quarterly!$B:$XT,MATCH(Calculations_forecast!FP$9,CBO_quarterly!$B:$B,0),MATCH(Calculations_forecast!$B71,CBO_quarterly!$B$1:$XT$1,0))</f>
        <v>3131</v>
      </c>
      <c r="FQ71" s="81">
        <f ca="1">INDEX(CBO_quarterly!$B:$XT,MATCH(Calculations_forecast!FQ$9,CBO_quarterly!$B:$B,0),MATCH(Calculations_forecast!$B71,CBO_quarterly!$B$1:$XT$1,0))</f>
        <v>3139.6</v>
      </c>
      <c r="FR71" s="81">
        <f ca="1">INDEX(CBO_quarterly!$B:$XT,MATCH(Calculations_forecast!FR$9,CBO_quarterly!$B:$B,0),MATCH(Calculations_forecast!$B71,CBO_quarterly!$B$1:$XT$1,0))</f>
        <v>3132.7</v>
      </c>
      <c r="FS71" s="81">
        <f ca="1">INDEX(CBO_quarterly!$B:$XT,MATCH(Calculations_forecast!FS$9,CBO_quarterly!$B:$B,0),MATCH(Calculations_forecast!$B71,CBO_quarterly!$B$1:$XT$1,0))</f>
        <v>3125</v>
      </c>
      <c r="FT71" s="81">
        <f ca="1">INDEX(CBO_quarterly!$B:$XT,MATCH(Calculations_forecast!FT$9,CBO_quarterly!$B:$B,0),MATCH(Calculations_forecast!$B71,CBO_quarterly!$B$1:$XT$1,0))</f>
        <v>3132</v>
      </c>
      <c r="FU71" s="81">
        <f ca="1">INDEX(CBO_quarterly!$B:$XT,MATCH(Calculations_forecast!FU$9,CBO_quarterly!$B:$B,0),MATCH(Calculations_forecast!$B71,CBO_quarterly!$B$1:$XT$1,0))</f>
        <v>3134.1</v>
      </c>
      <c r="FV71" s="81">
        <f ca="1">INDEX(CBO_quarterly!$B:$XT,MATCH(Calculations_forecast!FV$9,CBO_quarterly!$B:$B,0),MATCH(Calculations_forecast!$B71,CBO_quarterly!$B$1:$XT$1,0))</f>
        <v>3138.5</v>
      </c>
      <c r="FW71" s="81">
        <f ca="1">INDEX(CBO_quarterly!$B:$XT,MATCH(Calculations_forecast!FW$9,CBO_quarterly!$B:$B,0),MATCH(Calculations_forecast!$B71,CBO_quarterly!$B$1:$XT$1,0))</f>
        <v>3139.1</v>
      </c>
      <c r="FX71" s="81">
        <f ca="1">INDEX(CBO_quarterly!$B:$XT,MATCH(Calculations_forecast!FX$9,CBO_quarterly!$B:$B,0),MATCH(Calculations_forecast!$B71,CBO_quarterly!$B$1:$XT$1,0))</f>
        <v>3150.9</v>
      </c>
      <c r="FY71" s="81">
        <f ca="1">INDEX(CBO_quarterly!$B:$XT,MATCH(Calculations_forecast!FY$9,CBO_quarterly!$B:$B,0),MATCH(Calculations_forecast!$B71,CBO_quarterly!$B$1:$XT$1,0))</f>
        <v>3189.9</v>
      </c>
      <c r="FZ71" s="81">
        <f ca="1">INDEX(CBO_quarterly!$B:$XT,MATCH(Calculations_forecast!FZ$9,CBO_quarterly!$B:$B,0),MATCH(Calculations_forecast!$B71,CBO_quarterly!$B$1:$XT$1,0))</f>
        <v>3188.2</v>
      </c>
      <c r="GA71" s="81">
        <f ca="1">INDEX(CBO_quarterly!$B:$XT,MATCH(Calculations_forecast!GA$9,CBO_quarterly!$B:$B,0),MATCH(Calculations_forecast!$B71,CBO_quarterly!$B$1:$XT$1,0))</f>
        <v>3188.5</v>
      </c>
      <c r="GB71" s="81">
        <f ca="1">INDEX(CBO_quarterly!$B:$XT,MATCH(Calculations_forecast!GB$9,CBO_quarterly!$B:$B,0),MATCH(Calculations_forecast!$B71,CBO_quarterly!$B$1:$XT$1,0))</f>
        <v>3237.6</v>
      </c>
      <c r="GC71" s="81">
        <f ca="1">INDEX(CBO_quarterly!$B:$XT,MATCH(Calculations_forecast!GC$9,CBO_quarterly!$B:$B,0),MATCH(Calculations_forecast!$B71,CBO_quarterly!$B$1:$XT$1,0))</f>
        <v>3257</v>
      </c>
      <c r="GD71" s="81">
        <f ca="1">INDEX(CBO_quarterly!$B:$XT,MATCH(Calculations_forecast!GD$9,CBO_quarterly!$B:$B,0),MATCH(Calculations_forecast!$B71,CBO_quarterly!$B$1:$XT$1,0))</f>
        <v>3253.8</v>
      </c>
      <c r="GE71" s="81">
        <f ca="1">INDEX(CBO_quarterly!$B:$XT,MATCH(Calculations_forecast!GE$9,CBO_quarterly!$B:$B,0),MATCH(Calculations_forecast!$B71,CBO_quarterly!$B$1:$XT$1,0))</f>
        <v>3262.7</v>
      </c>
      <c r="GF71" s="81">
        <f ca="1">INDEX(CBO_quarterly!$B:$XT,MATCH(Calculations_forecast!GF$9,CBO_quarterly!$B:$B,0),MATCH(Calculations_forecast!$B71,CBO_quarterly!$B$1:$XT$1,0))</f>
        <v>3278.2</v>
      </c>
      <c r="GG71" s="81">
        <f ca="1">INDEX(CBO_quarterly!$B:$XT,MATCH(Calculations_forecast!GG$9,CBO_quarterly!$B:$B,0),MATCH(Calculations_forecast!$B71,CBO_quarterly!$B$1:$XT$1,0))</f>
        <v>3300.5</v>
      </c>
      <c r="GH71" s="81">
        <f ca="1">INDEX(CBO_quarterly!$B:$XT,MATCH(Calculations_forecast!GH$9,CBO_quarterly!$B:$B,0),MATCH(Calculations_forecast!$B71,CBO_quarterly!$B$1:$XT$1,0))</f>
        <v>3322.4</v>
      </c>
      <c r="GI71" s="81">
        <f>INDEX(CBO_quarterly!$B:$XT,MATCH(Calculations_forecast!GI$9,CBO_quarterly!$B:$B,0),MATCH(Calculations_forecast!$B71,CBO_quarterly!$B$1:$XT$1,0))</f>
        <v>3320.2</v>
      </c>
      <c r="GJ71" s="81">
        <f>INDEX(CBO_quarterly!$B:$XT,MATCH(Calculations_forecast!GJ$9,CBO_quarterly!$B:$B,0),MATCH(Calculations_forecast!$B71,CBO_quarterly!$B$1:$XT$1,0))</f>
        <v>3332.1</v>
      </c>
      <c r="GK71" s="81">
        <f>INDEX(CBO_quarterly!$B:$XT,MATCH(Calculations_forecast!GK$9,CBO_quarterly!$B:$B,0),MATCH(Calculations_forecast!$B71,CBO_quarterly!$B$1:$XT$1,0))</f>
        <v>3356.5</v>
      </c>
      <c r="GL71" s="81">
        <f>INDEX(CBO_quarterly!$B:$XT,MATCH(Calculations_forecast!GL$9,CBO_quarterly!$B:$B,0),MATCH(Calculations_forecast!$B71,CBO_quarterly!$B$1:$XT$1,0))</f>
        <v>3404.6</v>
      </c>
      <c r="GM71" s="81">
        <f>INDEX(CBO_quarterly!$B:$XT,MATCH(Calculations_forecast!GM$9,CBO_quarterly!$B:$B,0),MATCH(Calculations_forecast!$B71,CBO_quarterly!$B$1:$XT$1,0))</f>
        <v>3443.4</v>
      </c>
      <c r="GN71" s="81">
        <f>INDEX(CBO_quarterly!$B:$XT,MATCH(Calculations_forecast!GN$9,CBO_quarterly!$B:$B,0),MATCH(Calculations_forecast!$B71,CBO_quarterly!$B$1:$XT$1,0))</f>
        <v>3498.5</v>
      </c>
      <c r="GO71" s="81">
        <f>INDEX(CBO_quarterly!$B:$XT,MATCH(Calculations_forecast!GO$9,CBO_quarterly!$B:$B,0),MATCH(Calculations_forecast!$B71,CBO_quarterly!$B$1:$XT$1,0))</f>
        <v>3566.7</v>
      </c>
      <c r="GP71" s="81">
        <f>INDEX(CBO_quarterly!$B:$XT,MATCH(Calculations_forecast!GP$9,CBO_quarterly!$B:$B,0),MATCH(Calculations_forecast!$B71,CBO_quarterly!$B$1:$XT$1,0))</f>
        <v>3623</v>
      </c>
      <c r="GQ71" s="81">
        <f>INDEX(CBO_quarterly!$B:$XT,MATCH(Calculations_forecast!GQ$9,CBO_quarterly!$B:$B,0),MATCH(Calculations_forecast!$B71,CBO_quarterly!$B$1:$XT$1,0))</f>
        <v>3664.7</v>
      </c>
      <c r="GR71" s="81">
        <f>INDEX(CBO_quarterly!$B:$XT,MATCH(Calculations_forecast!GR$9,CBO_quarterly!$B:$B,0),MATCH(Calculations_forecast!$B71,CBO_quarterly!$B$1:$XT$1,0))</f>
        <v>3695.7</v>
      </c>
      <c r="GS71" s="81">
        <f>INDEX(CBO_quarterly!$B:$XT,MATCH(Calculations_forecast!GS$9,CBO_quarterly!$B:$B,0),MATCH(Calculations_forecast!$B71,CBO_quarterly!$B$1:$XT$1,0))</f>
        <v>3726.1</v>
      </c>
      <c r="GT71" s="81">
        <f>INDEX(CBO_quarterly!$B:$XT,MATCH(Calculations_forecast!GT$9,CBO_quarterly!$B:$B,0),MATCH(Calculations_forecast!$B71,CBO_quarterly!$B$1:$XT$1,0))</f>
        <v>3755.1</v>
      </c>
      <c r="GU71" s="81">
        <f>INDEX(CBO_quarterly!$B:$XT,MATCH(Calculations_forecast!GU$9,CBO_quarterly!$B:$B,0),MATCH(Calculations_forecast!$B71,CBO_quarterly!$B$1:$XT$1,0))</f>
        <v>3794.2</v>
      </c>
      <c r="GV71" s="81">
        <f>INDEX(CBO_quarterly!$B:$XT,MATCH(Calculations_forecast!GV$9,CBO_quarterly!$B:$B,0),MATCH(Calculations_forecast!$B71,CBO_quarterly!$B$1:$XT$1,0))</f>
        <v>3820.8</v>
      </c>
      <c r="GW71" s="81">
        <f>INDEX(CBO_quarterly!$B:$XT,MATCH(Calculations_forecast!GW$9,CBO_quarterly!$B:$B,0),MATCH(Calculations_forecast!$B71,CBO_quarterly!$B$1:$XT$1,0))</f>
        <v>3844.6</v>
      </c>
      <c r="GX71" s="81">
        <f>INDEX(CBO_quarterly!$B:$XT,MATCH(Calculations_forecast!GX$9,CBO_quarterly!$B:$B,0),MATCH(Calculations_forecast!$B71,CBO_quarterly!$B$1:$XT$1,0))</f>
        <v>3866.1</v>
      </c>
      <c r="GY71" s="81">
        <f>INDEX(CBO_quarterly!$B:$XT,MATCH(Calculations_forecast!GY$9,CBO_quarterly!$B:$B,0),MATCH(Calculations_forecast!$B71,CBO_quarterly!$B$1:$XT$1,0))</f>
        <v>3898.3</v>
      </c>
      <c r="GZ71" s="81">
        <f>INDEX(CBO_quarterly!$B:$XT,MATCH(Calculations_forecast!GZ$9,CBO_quarterly!$B:$B,0),MATCH(Calculations_forecast!$B71,CBO_quarterly!$B$1:$XT$1,0))</f>
        <v>3919.1</v>
      </c>
      <c r="HA71" s="81">
        <f>INDEX(CBO_quarterly!$B:$XT,MATCH(Calculations_forecast!HA$9,CBO_quarterly!$B:$B,0),MATCH(Calculations_forecast!$B71,CBO_quarterly!$B$1:$XT$1,0))</f>
        <v>3939.2</v>
      </c>
      <c r="HB71" s="81">
        <f>INDEX(CBO_quarterly!$B:$XT,MATCH(Calculations_forecast!HB$9,CBO_quarterly!$B:$B,0),MATCH(Calculations_forecast!$B71,CBO_quarterly!$B$1:$XT$1,0))</f>
        <v>3960.4</v>
      </c>
      <c r="HC71" s="81">
        <f>INDEX(CBO_quarterly!$B:$XT,MATCH(Calculations_forecast!HC$9,CBO_quarterly!$B:$B,0),MATCH(Calculations_forecast!$B71,CBO_quarterly!$B$1:$XT$1,0))</f>
        <v>3994</v>
      </c>
      <c r="HD71" s="81">
        <f>INDEX(CBO_quarterly!$B:$XT,MATCH(Calculations_forecast!HD$9,CBO_quarterly!$B:$B,0),MATCH(Calculations_forecast!$B71,CBO_quarterly!$B$1:$XT$1,0))</f>
        <v>4016.3</v>
      </c>
      <c r="HE71" s="81">
        <f>INDEX(CBO_quarterly!$B:$XT,MATCH(Calculations_forecast!HE$9,CBO_quarterly!$B:$B,0),MATCH(Calculations_forecast!$B71,CBO_quarterly!$B$1:$XT$1,0))</f>
        <v>4039.5</v>
      </c>
      <c r="HF71" s="81">
        <f>INDEX(CBO_quarterly!$B:$XT,MATCH(Calculations_forecast!HF$9,CBO_quarterly!$B:$B,0),MATCH(Calculations_forecast!$B71,CBO_quarterly!$B$1:$XT$1,0))</f>
        <v>4065</v>
      </c>
      <c r="HG71" s="81">
        <f>INDEX(CBO_quarterly!$B:$XT,MATCH(Calculations_forecast!HG$9,CBO_quarterly!$B:$B,0),MATCH(Calculations_forecast!$B71,CBO_quarterly!$B$1:$XT$1,0))</f>
        <v>4103.7</v>
      </c>
      <c r="HH71" s="81">
        <f>INDEX(CBO_quarterly!$B:$XT,MATCH(Calculations_forecast!HH$9,CBO_quarterly!$B:$B,0),MATCH(Calculations_forecast!$B71,CBO_quarterly!$B$1:$XT$1,0))</f>
        <v>4130.8999999999996</v>
      </c>
      <c r="HI71" s="81">
        <f>INDEX(CBO_quarterly!$B:$XT,MATCH(Calculations_forecast!HI$9,CBO_quarterly!$B:$B,0),MATCH(Calculations_forecast!$B71,CBO_quarterly!$B$1:$XT$1,0))</f>
        <v>4158.6000000000004</v>
      </c>
      <c r="HJ71" s="81">
        <f>INDEX(CBO_quarterly!$B:$XT,MATCH(Calculations_forecast!HJ$9,CBO_quarterly!$B:$B,0),MATCH(Calculations_forecast!$B71,CBO_quarterly!$B$1:$XT$1,0))</f>
        <v>4187.1000000000004</v>
      </c>
      <c r="HK71" s="81">
        <f>INDEX(CBO_quarterly!$B:$XT,MATCH(Calculations_forecast!HK$9,CBO_quarterly!$B:$B,0),MATCH(Calculations_forecast!$B71,CBO_quarterly!$B$1:$XT$1,0))</f>
        <v>4228</v>
      </c>
      <c r="HL71" s="81">
        <f>INDEX(CBO_quarterly!$B:$XT,MATCH(Calculations_forecast!HL$9,CBO_quarterly!$B:$B,0),MATCH(Calculations_forecast!$B71,CBO_quarterly!$B$1:$XT$1,0))</f>
        <v>4257.8999999999996</v>
      </c>
      <c r="HM71" s="81">
        <f>INDEX(CBO_quarterly!$B:$XT,MATCH(Calculations_forecast!HM$9,CBO_quarterly!$B:$B,0),MATCH(Calculations_forecast!$B71,CBO_quarterly!$B$1:$XT$1,0))</f>
        <v>4287.8999999999996</v>
      </c>
      <c r="HN71" s="81">
        <f>INDEX(CBO_quarterly!$B:$XT,MATCH(Calculations_forecast!HN$9,CBO_quarterly!$B:$B,0),MATCH(Calculations_forecast!$B71,CBO_quarterly!$B$1:$XT$1,0))</f>
        <v>4318.2</v>
      </c>
      <c r="HO71" s="81">
        <f>INDEX(CBO_quarterly!$B:$XT,MATCH(Calculations_forecast!HO$9,CBO_quarterly!$B:$B,0),MATCH(Calculations_forecast!$B71,CBO_quarterly!$B$1:$XT$1,0))</f>
        <v>4360.7</v>
      </c>
      <c r="HP71" s="81">
        <f>INDEX(CBO_quarterly!$B:$XT,MATCH(Calculations_forecast!HP$9,CBO_quarterly!$B:$B,0),MATCH(Calculations_forecast!$B71,CBO_quarterly!$B$1:$XT$1,0))</f>
        <v>4391.3999999999996</v>
      </c>
      <c r="HQ71" s="81">
        <f>INDEX(CBO_quarterly!$B:$XT,MATCH(Calculations_forecast!HQ$9,CBO_quarterly!$B:$B,0),MATCH(Calculations_forecast!$B71,CBO_quarterly!$B$1:$XT$1,0))</f>
        <v>4422.6000000000004</v>
      </c>
      <c r="HR71" s="81">
        <f>INDEX(CBO_quarterly!$B:$XT,MATCH(Calculations_forecast!HR$9,CBO_quarterly!$B:$B,0),MATCH(Calculations_forecast!$B71,CBO_quarterly!$B$1:$XT$1,0))</f>
        <v>4451.1000000000004</v>
      </c>
      <c r="HS71" s="81">
        <f>INDEX(CBO_quarterly!$B:$XT,MATCH(Calculations_forecast!HS$9,CBO_quarterly!$B:$B,0),MATCH(Calculations_forecast!$B71,CBO_quarterly!$B$1:$XT$1,0))</f>
        <v>4493.8</v>
      </c>
      <c r="HT71" s="81">
        <f>INDEX(CBO_quarterly!$B:$XT,MATCH(Calculations_forecast!HT$9,CBO_quarterly!$B:$B,0),MATCH(Calculations_forecast!$B71,CBO_quarterly!$B$1:$XT$1,0))</f>
        <v>4525.1000000000004</v>
      </c>
      <c r="HU71" s="81">
        <f>INDEX(CBO_quarterly!$B:$XT,MATCH(Calculations_forecast!HU$9,CBO_quarterly!$B:$B,0),MATCH(Calculations_forecast!$B71,CBO_quarterly!$B$1:$XT$1,0))</f>
        <v>4556.6000000000004</v>
      </c>
      <c r="HV71" s="81">
        <f>INDEX(CBO_quarterly!$B:$XT,MATCH(Calculations_forecast!HV$9,CBO_quarterly!$B:$B,0),MATCH(Calculations_forecast!$B71,CBO_quarterly!$B$1:$XT$1,0))</f>
        <v>4588.6000000000004</v>
      </c>
      <c r="HW71" s="81">
        <f>INDEX(CBO_quarterly!$B:$XT,MATCH(Calculations_forecast!HW$9,CBO_quarterly!$B:$B,0),MATCH(Calculations_forecast!$B71,CBO_quarterly!$B$1:$XT$1,0))</f>
        <v>4633.2</v>
      </c>
      <c r="HX71" s="81">
        <f>INDEX(CBO_quarterly!$B:$XT,MATCH(Calculations_forecast!HX$9,CBO_quarterly!$B:$B,0),MATCH(Calculations_forecast!$B71,CBO_quarterly!$B$1:$XT$1,0))</f>
        <v>4665.8999999999996</v>
      </c>
      <c r="HY71" s="81">
        <f>INDEX(CBO_quarterly!$B:$XT,MATCH(Calculations_forecast!HY$9,CBO_quarterly!$B:$B,0),MATCH(Calculations_forecast!$B71,CBO_quarterly!$B$1:$XT$1,0))</f>
        <v>4698.8999999999996</v>
      </c>
      <c r="HZ71" s="81">
        <f>INDEX(CBO_quarterly!$B:$XT,MATCH(Calculations_forecast!HZ$9,CBO_quarterly!$B:$B,0),MATCH(Calculations_forecast!$B71,CBO_quarterly!$B$1:$XT$1,0))</f>
        <v>4732</v>
      </c>
      <c r="IA71" s="81">
        <f>INDEX(CBO_quarterly!$B:$XT,MATCH(Calculations_forecast!IA$9,CBO_quarterly!$B:$B,0),MATCH(Calculations_forecast!$B71,CBO_quarterly!$B$1:$XT$1,0))</f>
        <v>4777.8999999999996</v>
      </c>
      <c r="IB71" s="81">
        <f>INDEX(CBO_quarterly!$B:$XT,MATCH(Calculations_forecast!IB$9,CBO_quarterly!$B:$B,0),MATCH(Calculations_forecast!$B71,CBO_quarterly!$B$1:$XT$1,0))</f>
        <v>4811.5</v>
      </c>
      <c r="IC71" s="81">
        <f>INDEX(CBO_quarterly!$B:$XT,MATCH(Calculations_forecast!IC$9,CBO_quarterly!$B:$B,0),MATCH(Calculations_forecast!$B71,CBO_quarterly!$B$1:$XT$1,0))</f>
        <v>4845.3</v>
      </c>
      <c r="ID71" s="81">
        <f>INDEX(CBO_quarterly!$B:$XT,MATCH(Calculations_forecast!ID$9,CBO_quarterly!$B:$B,0),MATCH(Calculations_forecast!$B71,CBO_quarterly!$B$1:$XT$1,0))</f>
        <v>4879.2</v>
      </c>
    </row>
    <row r="72" spans="1:238" s="26" customFormat="1">
      <c r="A72" s="36" t="s">
        <v>746</v>
      </c>
      <c r="B72" s="81" t="s">
        <v>731</v>
      </c>
      <c r="C72" s="81">
        <f ca="1">INDEX(CBO_quarterly!$B:$XT,MATCH(Calculations_forecast!C$9,CBO_quarterly!$B:$B,0),MATCH(Calculations_forecast!$B72,CBO_quarterly!$B$1:$XT$1,0))</f>
        <v>133.6</v>
      </c>
      <c r="D72" s="81">
        <f ca="1">INDEX(CBO_quarterly!$B:$XT,MATCH(Calculations_forecast!D$9,CBO_quarterly!$B:$B,0),MATCH(Calculations_forecast!$B72,CBO_quarterly!$B$1:$XT$1,0))</f>
        <v>131.80000000000001</v>
      </c>
      <c r="E72" s="81">
        <f ca="1">INDEX(CBO_quarterly!$B:$XT,MATCH(Calculations_forecast!E$9,CBO_quarterly!$B:$B,0),MATCH(Calculations_forecast!$B72,CBO_quarterly!$B$1:$XT$1,0))</f>
        <v>132.4</v>
      </c>
      <c r="F72" s="81">
        <f ca="1">INDEX(CBO_quarterly!$B:$XT,MATCH(Calculations_forecast!F$9,CBO_quarterly!$B:$B,0),MATCH(Calculations_forecast!$B72,CBO_quarterly!$B$1:$XT$1,0))</f>
        <v>133.5</v>
      </c>
      <c r="G72" s="81">
        <f ca="1">INDEX(CBO_quarterly!$B:$XT,MATCH(Calculations_forecast!G$9,CBO_quarterly!$B:$B,0),MATCH(Calculations_forecast!$B72,CBO_quarterly!$B$1:$XT$1,0))</f>
        <v>133.30000000000001</v>
      </c>
      <c r="H72" s="81">
        <f ca="1">INDEX(CBO_quarterly!$B:$XT,MATCH(Calculations_forecast!H$9,CBO_quarterly!$B:$B,0),MATCH(Calculations_forecast!$B72,CBO_quarterly!$B$1:$XT$1,0))</f>
        <v>134.30000000000001</v>
      </c>
      <c r="I72" s="81">
        <f ca="1">INDEX(CBO_quarterly!$B:$XT,MATCH(Calculations_forecast!I$9,CBO_quarterly!$B:$B,0),MATCH(Calculations_forecast!$B72,CBO_quarterly!$B$1:$XT$1,0))</f>
        <v>135.6</v>
      </c>
      <c r="J72" s="81">
        <f ca="1">INDEX(CBO_quarterly!$B:$XT,MATCH(Calculations_forecast!J$9,CBO_quarterly!$B:$B,0),MATCH(Calculations_forecast!$B72,CBO_quarterly!$B$1:$XT$1,0))</f>
        <v>134.69999999999999</v>
      </c>
      <c r="K72" s="81">
        <f ca="1">INDEX(CBO_quarterly!$B:$XT,MATCH(Calculations_forecast!K$9,CBO_quarterly!$B:$B,0),MATCH(Calculations_forecast!$B72,CBO_quarterly!$B$1:$XT$1,0))</f>
        <v>141.4</v>
      </c>
      <c r="L72" s="81">
        <f ca="1">INDEX(CBO_quarterly!$B:$XT,MATCH(Calculations_forecast!L$9,CBO_quarterly!$B:$B,0),MATCH(Calculations_forecast!$B72,CBO_quarterly!$B$1:$XT$1,0))</f>
        <v>144.19999999999999</v>
      </c>
      <c r="M72" s="81">
        <f ca="1">INDEX(CBO_quarterly!$B:$XT,MATCH(Calculations_forecast!M$9,CBO_quarterly!$B:$B,0),MATCH(Calculations_forecast!$B72,CBO_quarterly!$B$1:$XT$1,0))</f>
        <v>138.80000000000001</v>
      </c>
      <c r="N72" s="81">
        <f ca="1">INDEX(CBO_quarterly!$B:$XT,MATCH(Calculations_forecast!N$9,CBO_quarterly!$B:$B,0),MATCH(Calculations_forecast!$B72,CBO_quarterly!$B$1:$XT$1,0))</f>
        <v>142.19999999999999</v>
      </c>
      <c r="O72" s="81">
        <f ca="1">INDEX(CBO_quarterly!$B:$XT,MATCH(Calculations_forecast!O$9,CBO_quarterly!$B:$B,0),MATCH(Calculations_forecast!$B72,CBO_quarterly!$B$1:$XT$1,0))</f>
        <v>146.4</v>
      </c>
      <c r="P72" s="81">
        <f ca="1">INDEX(CBO_quarterly!$B:$XT,MATCH(Calculations_forecast!P$9,CBO_quarterly!$B:$B,0),MATCH(Calculations_forecast!$B72,CBO_quarterly!$B$1:$XT$1,0))</f>
        <v>146.5</v>
      </c>
      <c r="Q72" s="81">
        <f ca="1">INDEX(CBO_quarterly!$B:$XT,MATCH(Calculations_forecast!Q$9,CBO_quarterly!$B:$B,0),MATCH(Calculations_forecast!$B72,CBO_quarterly!$B$1:$XT$1,0))</f>
        <v>144.19999999999999</v>
      </c>
      <c r="R72" s="81">
        <f ca="1">INDEX(CBO_quarterly!$B:$XT,MATCH(Calculations_forecast!R$9,CBO_quarterly!$B:$B,0),MATCH(Calculations_forecast!$B72,CBO_quarterly!$B$1:$XT$1,0))</f>
        <v>147.6</v>
      </c>
      <c r="S72" s="81">
        <f ca="1">INDEX(CBO_quarterly!$B:$XT,MATCH(Calculations_forecast!S$9,CBO_quarterly!$B:$B,0),MATCH(Calculations_forecast!$B72,CBO_quarterly!$B$1:$XT$1,0))</f>
        <v>152.69999999999999</v>
      </c>
      <c r="T72" s="81">
        <f ca="1">INDEX(CBO_quarterly!$B:$XT,MATCH(Calculations_forecast!T$9,CBO_quarterly!$B:$B,0),MATCH(Calculations_forecast!$B72,CBO_quarterly!$B$1:$XT$1,0))</f>
        <v>154.9</v>
      </c>
      <c r="U72" s="81">
        <f ca="1">INDEX(CBO_quarterly!$B:$XT,MATCH(Calculations_forecast!U$9,CBO_quarterly!$B:$B,0),MATCH(Calculations_forecast!$B72,CBO_quarterly!$B$1:$XT$1,0))</f>
        <v>160.4</v>
      </c>
      <c r="V72" s="81">
        <f ca="1">INDEX(CBO_quarterly!$B:$XT,MATCH(Calculations_forecast!V$9,CBO_quarterly!$B:$B,0),MATCH(Calculations_forecast!$B72,CBO_quarterly!$B$1:$XT$1,0))</f>
        <v>167.4</v>
      </c>
      <c r="W72" s="81">
        <f ca="1">INDEX(CBO_quarterly!$B:$XT,MATCH(Calculations_forecast!W$9,CBO_quarterly!$B:$B,0),MATCH(Calculations_forecast!$B72,CBO_quarterly!$B$1:$XT$1,0))</f>
        <v>168.6</v>
      </c>
      <c r="X72" s="81">
        <f ca="1">INDEX(CBO_quarterly!$B:$XT,MATCH(Calculations_forecast!X$9,CBO_quarterly!$B:$B,0),MATCH(Calculations_forecast!$B72,CBO_quarterly!$B$1:$XT$1,0))</f>
        <v>169.4</v>
      </c>
      <c r="Y72" s="81">
        <f ca="1">INDEX(CBO_quarterly!$B:$XT,MATCH(Calculations_forecast!Y$9,CBO_quarterly!$B:$B,0),MATCH(Calculations_forecast!$B72,CBO_quarterly!$B$1:$XT$1,0))</f>
        <v>176.1</v>
      </c>
      <c r="Z72" s="81">
        <f ca="1">INDEX(CBO_quarterly!$B:$XT,MATCH(Calculations_forecast!Z$9,CBO_quarterly!$B:$B,0),MATCH(Calculations_forecast!$B72,CBO_quarterly!$B$1:$XT$1,0))</f>
        <v>180.8</v>
      </c>
      <c r="AA72" s="81">
        <f ca="1">INDEX(CBO_quarterly!$B:$XT,MATCH(Calculations_forecast!AA$9,CBO_quarterly!$B:$B,0),MATCH(Calculations_forecast!$B72,CBO_quarterly!$B$1:$XT$1,0))</f>
        <v>181.6</v>
      </c>
      <c r="AB72" s="81">
        <f ca="1">INDEX(CBO_quarterly!$B:$XT,MATCH(Calculations_forecast!AB$9,CBO_quarterly!$B:$B,0),MATCH(Calculations_forecast!$B72,CBO_quarterly!$B$1:$XT$1,0))</f>
        <v>182.5</v>
      </c>
      <c r="AC72" s="81">
        <f ca="1">INDEX(CBO_quarterly!$B:$XT,MATCH(Calculations_forecast!AC$9,CBO_quarterly!$B:$B,0),MATCH(Calculations_forecast!$B72,CBO_quarterly!$B$1:$XT$1,0))</f>
        <v>184.9</v>
      </c>
      <c r="AD72" s="81">
        <f ca="1">INDEX(CBO_quarterly!$B:$XT,MATCH(Calculations_forecast!AD$9,CBO_quarterly!$B:$B,0),MATCH(Calculations_forecast!$B72,CBO_quarterly!$B$1:$XT$1,0))</f>
        <v>190.2</v>
      </c>
      <c r="AE72" s="81">
        <f ca="1">INDEX(CBO_quarterly!$B:$XT,MATCH(Calculations_forecast!AE$9,CBO_quarterly!$B:$B,0),MATCH(Calculations_forecast!$B72,CBO_quarterly!$B$1:$XT$1,0))</f>
        <v>194.2</v>
      </c>
      <c r="AF72" s="81">
        <f ca="1">INDEX(CBO_quarterly!$B:$XT,MATCH(Calculations_forecast!AF$9,CBO_quarterly!$B:$B,0),MATCH(Calculations_forecast!$B72,CBO_quarterly!$B$1:$XT$1,0))</f>
        <v>198.9</v>
      </c>
      <c r="AG72" s="81">
        <f ca="1">INDEX(CBO_quarterly!$B:$XT,MATCH(Calculations_forecast!AG$9,CBO_quarterly!$B:$B,0),MATCH(Calculations_forecast!$B72,CBO_quarterly!$B$1:$XT$1,0))</f>
        <v>201.9</v>
      </c>
      <c r="AH72" s="81">
        <f ca="1">INDEX(CBO_quarterly!$B:$XT,MATCH(Calculations_forecast!AH$9,CBO_quarterly!$B:$B,0),MATCH(Calculations_forecast!$B72,CBO_quarterly!$B$1:$XT$1,0))</f>
        <v>206.3</v>
      </c>
      <c r="AI72" s="81">
        <f ca="1">INDEX(CBO_quarterly!$B:$XT,MATCH(Calculations_forecast!AI$9,CBO_quarterly!$B:$B,0),MATCH(Calculations_forecast!$B72,CBO_quarterly!$B$1:$XT$1,0))</f>
        <v>208.8</v>
      </c>
      <c r="AJ72" s="81">
        <f ca="1">INDEX(CBO_quarterly!$B:$XT,MATCH(Calculations_forecast!AJ$9,CBO_quarterly!$B:$B,0),MATCH(Calculations_forecast!$B72,CBO_quarterly!$B$1:$XT$1,0))</f>
        <v>217</v>
      </c>
      <c r="AK72" s="81">
        <f ca="1">INDEX(CBO_quarterly!$B:$XT,MATCH(Calculations_forecast!AK$9,CBO_quarterly!$B:$B,0),MATCH(Calculations_forecast!$B72,CBO_quarterly!$B$1:$XT$1,0))</f>
        <v>222.1</v>
      </c>
      <c r="AL72" s="81">
        <f ca="1">INDEX(CBO_quarterly!$B:$XT,MATCH(Calculations_forecast!AL$9,CBO_quarterly!$B:$B,0),MATCH(Calculations_forecast!$B72,CBO_quarterly!$B$1:$XT$1,0))</f>
        <v>227.8</v>
      </c>
      <c r="AM72" s="81">
        <f ca="1">INDEX(CBO_quarterly!$B:$XT,MATCH(Calculations_forecast!AM$9,CBO_quarterly!$B:$B,0),MATCH(Calculations_forecast!$B72,CBO_quarterly!$B$1:$XT$1,0))</f>
        <v>231.7</v>
      </c>
      <c r="AN72" s="81">
        <f ca="1">INDEX(CBO_quarterly!$B:$XT,MATCH(Calculations_forecast!AN$9,CBO_quarterly!$B:$B,0),MATCH(Calculations_forecast!$B72,CBO_quarterly!$B$1:$XT$1,0))</f>
        <v>237.6</v>
      </c>
      <c r="AO72" s="81">
        <f ca="1">INDEX(CBO_quarterly!$B:$XT,MATCH(Calculations_forecast!AO$9,CBO_quarterly!$B:$B,0),MATCH(Calculations_forecast!$B72,CBO_quarterly!$B$1:$XT$1,0))</f>
        <v>243.7</v>
      </c>
      <c r="AP72" s="81">
        <f ca="1">INDEX(CBO_quarterly!$B:$XT,MATCH(Calculations_forecast!AP$9,CBO_quarterly!$B:$B,0),MATCH(Calculations_forecast!$B72,CBO_quarterly!$B$1:$XT$1,0))</f>
        <v>249.3</v>
      </c>
      <c r="AQ72" s="81">
        <f ca="1">INDEX(CBO_quarterly!$B:$XT,MATCH(Calculations_forecast!AQ$9,CBO_quarterly!$B:$B,0),MATCH(Calculations_forecast!$B72,CBO_quarterly!$B$1:$XT$1,0))</f>
        <v>261.10000000000002</v>
      </c>
      <c r="AR72" s="81">
        <f ca="1">INDEX(CBO_quarterly!$B:$XT,MATCH(Calculations_forecast!AR$9,CBO_quarterly!$B:$B,0),MATCH(Calculations_forecast!$B72,CBO_quarterly!$B$1:$XT$1,0))</f>
        <v>276.5</v>
      </c>
      <c r="AS72" s="81">
        <f ca="1">INDEX(CBO_quarterly!$B:$XT,MATCH(Calculations_forecast!AS$9,CBO_quarterly!$B:$B,0),MATCH(Calculations_forecast!$B72,CBO_quarterly!$B$1:$XT$1,0))</f>
        <v>276.10000000000002</v>
      </c>
      <c r="AT72" s="81">
        <f ca="1">INDEX(CBO_quarterly!$B:$XT,MATCH(Calculations_forecast!AT$9,CBO_quarterly!$B:$B,0),MATCH(Calculations_forecast!$B72,CBO_quarterly!$B$1:$XT$1,0))</f>
        <v>285.8</v>
      </c>
      <c r="AU72" s="81">
        <f ca="1">INDEX(CBO_quarterly!$B:$XT,MATCH(Calculations_forecast!AU$9,CBO_quarterly!$B:$B,0),MATCH(Calculations_forecast!$B72,CBO_quarterly!$B$1:$XT$1,0))</f>
        <v>297.2</v>
      </c>
      <c r="AV72" s="81">
        <f ca="1">INDEX(CBO_quarterly!$B:$XT,MATCH(Calculations_forecast!AV$9,CBO_quarterly!$B:$B,0),MATCH(Calculations_forecast!$B72,CBO_quarterly!$B$1:$XT$1,0))</f>
        <v>311.89999999999998</v>
      </c>
      <c r="AW72" s="81">
        <f ca="1">INDEX(CBO_quarterly!$B:$XT,MATCH(Calculations_forecast!AW$9,CBO_quarterly!$B:$B,0),MATCH(Calculations_forecast!$B72,CBO_quarterly!$B$1:$XT$1,0))</f>
        <v>317.39999999999998</v>
      </c>
      <c r="AX72" s="81">
        <f ca="1">INDEX(CBO_quarterly!$B:$XT,MATCH(Calculations_forecast!AX$9,CBO_quarterly!$B:$B,0),MATCH(Calculations_forecast!$B72,CBO_quarterly!$B$1:$XT$1,0))</f>
        <v>329.3</v>
      </c>
      <c r="AY72" s="81">
        <f ca="1">INDEX(CBO_quarterly!$B:$XT,MATCH(Calculations_forecast!AY$9,CBO_quarterly!$B:$B,0),MATCH(Calculations_forecast!$B72,CBO_quarterly!$B$1:$XT$1,0))</f>
        <v>334.9</v>
      </c>
      <c r="AZ72" s="81">
        <f ca="1">INDEX(CBO_quarterly!$B:$XT,MATCH(Calculations_forecast!AZ$9,CBO_quarterly!$B:$B,0),MATCH(Calculations_forecast!$B72,CBO_quarterly!$B$1:$XT$1,0))</f>
        <v>342.9</v>
      </c>
      <c r="BA72" s="81">
        <f ca="1">INDEX(CBO_quarterly!$B:$XT,MATCH(Calculations_forecast!BA$9,CBO_quarterly!$B:$B,0),MATCH(Calculations_forecast!$B72,CBO_quarterly!$B$1:$XT$1,0))</f>
        <v>351.5</v>
      </c>
      <c r="BB72" s="81">
        <f ca="1">INDEX(CBO_quarterly!$B:$XT,MATCH(Calculations_forecast!BB$9,CBO_quarterly!$B:$B,0),MATCH(Calculations_forecast!$B72,CBO_quarterly!$B$1:$XT$1,0))</f>
        <v>364.1</v>
      </c>
      <c r="BC72" s="81">
        <f ca="1">INDEX(CBO_quarterly!$B:$XT,MATCH(Calculations_forecast!BC$9,CBO_quarterly!$B:$B,0),MATCH(Calculations_forecast!$B72,CBO_quarterly!$B$1:$XT$1,0))</f>
        <v>370.5</v>
      </c>
      <c r="BD72" s="81">
        <f ca="1">INDEX(CBO_quarterly!$B:$XT,MATCH(Calculations_forecast!BD$9,CBO_quarterly!$B:$B,0),MATCH(Calculations_forecast!$B72,CBO_quarterly!$B$1:$XT$1,0))</f>
        <v>380.3</v>
      </c>
      <c r="BE72" s="81">
        <f ca="1">INDEX(CBO_quarterly!$B:$XT,MATCH(Calculations_forecast!BE$9,CBO_quarterly!$B:$B,0),MATCH(Calculations_forecast!$B72,CBO_quarterly!$B$1:$XT$1,0))</f>
        <v>394.4</v>
      </c>
      <c r="BF72" s="81">
        <f ca="1">INDEX(CBO_quarterly!$B:$XT,MATCH(Calculations_forecast!BF$9,CBO_quarterly!$B:$B,0),MATCH(Calculations_forecast!$B72,CBO_quarterly!$B$1:$XT$1,0))</f>
        <v>384.2</v>
      </c>
      <c r="BG72" s="81">
        <f ca="1">INDEX(CBO_quarterly!$B:$XT,MATCH(Calculations_forecast!BG$9,CBO_quarterly!$B:$B,0),MATCH(Calculations_forecast!$B72,CBO_quarterly!$B$1:$XT$1,0))</f>
        <v>392.4</v>
      </c>
      <c r="BH72" s="81">
        <f ca="1">INDEX(CBO_quarterly!$B:$XT,MATCH(Calculations_forecast!BH$9,CBO_quarterly!$B:$B,0),MATCH(Calculations_forecast!$B72,CBO_quarterly!$B$1:$XT$1,0))</f>
        <v>408.3</v>
      </c>
      <c r="BI72" s="81">
        <f ca="1">INDEX(CBO_quarterly!$B:$XT,MATCH(Calculations_forecast!BI$9,CBO_quarterly!$B:$B,0),MATCH(Calculations_forecast!$B72,CBO_quarterly!$B$1:$XT$1,0))</f>
        <v>414</v>
      </c>
      <c r="BJ72" s="81">
        <f ca="1">INDEX(CBO_quarterly!$B:$XT,MATCH(Calculations_forecast!BJ$9,CBO_quarterly!$B:$B,0),MATCH(Calculations_forecast!$B72,CBO_quarterly!$B$1:$XT$1,0))</f>
        <v>432.5</v>
      </c>
      <c r="BK72" s="81">
        <f ca="1">INDEX(CBO_quarterly!$B:$XT,MATCH(Calculations_forecast!BK$9,CBO_quarterly!$B:$B,0),MATCH(Calculations_forecast!$B72,CBO_quarterly!$B$1:$XT$1,0))</f>
        <v>434.8</v>
      </c>
      <c r="BL72" s="81">
        <f ca="1">INDEX(CBO_quarterly!$B:$XT,MATCH(Calculations_forecast!BL$9,CBO_quarterly!$B:$B,0),MATCH(Calculations_forecast!$B72,CBO_quarterly!$B$1:$XT$1,0))</f>
        <v>447.3</v>
      </c>
      <c r="BM72" s="81">
        <f ca="1">INDEX(CBO_quarterly!$B:$XT,MATCH(Calculations_forecast!BM$9,CBO_quarterly!$B:$B,0),MATCH(Calculations_forecast!$B72,CBO_quarterly!$B$1:$XT$1,0))</f>
        <v>463.1</v>
      </c>
      <c r="BN72" s="81">
        <f ca="1">INDEX(CBO_quarterly!$B:$XT,MATCH(Calculations_forecast!BN$9,CBO_quarterly!$B:$B,0),MATCH(Calculations_forecast!$B72,CBO_quarterly!$B$1:$XT$1,0))</f>
        <v>466.4</v>
      </c>
      <c r="BO72" s="81">
        <f ca="1">INDEX(CBO_quarterly!$B:$XT,MATCH(Calculations_forecast!BO$9,CBO_quarterly!$B:$B,0),MATCH(Calculations_forecast!$B72,CBO_quarterly!$B$1:$XT$1,0))</f>
        <v>464</v>
      </c>
      <c r="BP72" s="81">
        <f ca="1">INDEX(CBO_quarterly!$B:$XT,MATCH(Calculations_forecast!BP$9,CBO_quarterly!$B:$B,0),MATCH(Calculations_forecast!$B72,CBO_quarterly!$B$1:$XT$1,0))</f>
        <v>477.8</v>
      </c>
      <c r="BQ72" s="81">
        <f ca="1">INDEX(CBO_quarterly!$B:$XT,MATCH(Calculations_forecast!BQ$9,CBO_quarterly!$B:$B,0),MATCH(Calculations_forecast!$B72,CBO_quarterly!$B$1:$XT$1,0))</f>
        <v>495.1</v>
      </c>
      <c r="BR72" s="81">
        <f ca="1">INDEX(CBO_quarterly!$B:$XT,MATCH(Calculations_forecast!BR$9,CBO_quarterly!$B:$B,0),MATCH(Calculations_forecast!$B72,CBO_quarterly!$B$1:$XT$1,0))</f>
        <v>489.8</v>
      </c>
      <c r="BS72" s="81">
        <f ca="1">INDEX(CBO_quarterly!$B:$XT,MATCH(Calculations_forecast!BS$9,CBO_quarterly!$B:$B,0),MATCH(Calculations_forecast!$B72,CBO_quarterly!$B$1:$XT$1,0))</f>
        <v>492.1</v>
      </c>
      <c r="BT72" s="81">
        <f ca="1">INDEX(CBO_quarterly!$B:$XT,MATCH(Calculations_forecast!BT$9,CBO_quarterly!$B:$B,0),MATCH(Calculations_forecast!$B72,CBO_quarterly!$B$1:$XT$1,0))</f>
        <v>501.2</v>
      </c>
      <c r="BU72" s="81">
        <f ca="1">INDEX(CBO_quarterly!$B:$XT,MATCH(Calculations_forecast!BU$9,CBO_quarterly!$B:$B,0),MATCH(Calculations_forecast!$B72,CBO_quarterly!$B$1:$XT$1,0))</f>
        <v>504.1</v>
      </c>
      <c r="BV72" s="81">
        <f ca="1">INDEX(CBO_quarterly!$B:$XT,MATCH(Calculations_forecast!BV$9,CBO_quarterly!$B:$B,0),MATCH(Calculations_forecast!$B72,CBO_quarterly!$B$1:$XT$1,0))</f>
        <v>513.70000000000005</v>
      </c>
      <c r="BW72" s="81">
        <f ca="1">INDEX(CBO_quarterly!$B:$XT,MATCH(Calculations_forecast!BW$9,CBO_quarterly!$B:$B,0),MATCH(Calculations_forecast!$B72,CBO_quarterly!$B$1:$XT$1,0))</f>
        <v>505.8</v>
      </c>
      <c r="BX72" s="81">
        <f ca="1">INDEX(CBO_quarterly!$B:$XT,MATCH(Calculations_forecast!BX$9,CBO_quarterly!$B:$B,0),MATCH(Calculations_forecast!$B72,CBO_quarterly!$B$1:$XT$1,0))</f>
        <v>506.9</v>
      </c>
      <c r="BY72" s="81">
        <f ca="1">INDEX(CBO_quarterly!$B:$XT,MATCH(Calculations_forecast!BY$9,CBO_quarterly!$B:$B,0),MATCH(Calculations_forecast!$B72,CBO_quarterly!$B$1:$XT$1,0))</f>
        <v>507.4</v>
      </c>
      <c r="BZ72" s="81">
        <f ca="1">INDEX(CBO_quarterly!$B:$XT,MATCH(Calculations_forecast!BZ$9,CBO_quarterly!$B:$B,0),MATCH(Calculations_forecast!$B72,CBO_quarterly!$B$1:$XT$1,0))</f>
        <v>525.6</v>
      </c>
      <c r="CA72" s="81">
        <f ca="1">INDEX(CBO_quarterly!$B:$XT,MATCH(Calculations_forecast!CA$9,CBO_quarterly!$B:$B,0),MATCH(Calculations_forecast!$B72,CBO_quarterly!$B$1:$XT$1,0))</f>
        <v>519.9</v>
      </c>
      <c r="CB72" s="81">
        <f ca="1">INDEX(CBO_quarterly!$B:$XT,MATCH(Calculations_forecast!CB$9,CBO_quarterly!$B:$B,0),MATCH(Calculations_forecast!$B72,CBO_quarterly!$B$1:$XT$1,0))</f>
        <v>534.29999999999995</v>
      </c>
      <c r="CC72" s="81">
        <f ca="1">INDEX(CBO_quarterly!$B:$XT,MATCH(Calculations_forecast!CC$9,CBO_quarterly!$B:$B,0),MATCH(Calculations_forecast!$B72,CBO_quarterly!$B$1:$XT$1,0))</f>
        <v>541.4</v>
      </c>
      <c r="CD72" s="81">
        <f ca="1">INDEX(CBO_quarterly!$B:$XT,MATCH(Calculations_forecast!CD$9,CBO_quarterly!$B:$B,0),MATCH(Calculations_forecast!$B72,CBO_quarterly!$B$1:$XT$1,0))</f>
        <v>540.79999999999995</v>
      </c>
      <c r="CE72" s="81">
        <f ca="1">INDEX(CBO_quarterly!$B:$XT,MATCH(Calculations_forecast!CE$9,CBO_quarterly!$B:$B,0),MATCH(Calculations_forecast!$B72,CBO_quarterly!$B$1:$XT$1,0))</f>
        <v>553.70000000000005</v>
      </c>
      <c r="CF72" s="81">
        <f ca="1">INDEX(CBO_quarterly!$B:$XT,MATCH(Calculations_forecast!CF$9,CBO_quarterly!$B:$B,0),MATCH(Calculations_forecast!$B72,CBO_quarterly!$B$1:$XT$1,0))</f>
        <v>563.9</v>
      </c>
      <c r="CG72" s="81">
        <f ca="1">INDEX(CBO_quarterly!$B:$XT,MATCH(Calculations_forecast!CG$9,CBO_quarterly!$B:$B,0),MATCH(Calculations_forecast!$B72,CBO_quarterly!$B$1:$XT$1,0))</f>
        <v>562.20000000000005</v>
      </c>
      <c r="CH72" s="81">
        <f ca="1">INDEX(CBO_quarterly!$B:$XT,MATCH(Calculations_forecast!CH$9,CBO_quarterly!$B:$B,0),MATCH(Calculations_forecast!$B72,CBO_quarterly!$B$1:$XT$1,0))</f>
        <v>569.70000000000005</v>
      </c>
      <c r="CI72" s="81">
        <f ca="1">INDEX(CBO_quarterly!$B:$XT,MATCH(Calculations_forecast!CI$9,CBO_quarterly!$B:$B,0),MATCH(Calculations_forecast!$B72,CBO_quarterly!$B$1:$XT$1,0))</f>
        <v>581.4</v>
      </c>
      <c r="CJ72" s="81">
        <f ca="1">INDEX(CBO_quarterly!$B:$XT,MATCH(Calculations_forecast!CJ$9,CBO_quarterly!$B:$B,0),MATCH(Calculations_forecast!$B72,CBO_quarterly!$B$1:$XT$1,0))</f>
        <v>586.6</v>
      </c>
      <c r="CK72" s="81">
        <f ca="1">INDEX(CBO_quarterly!$B:$XT,MATCH(Calculations_forecast!CK$9,CBO_quarterly!$B:$B,0),MATCH(Calculations_forecast!$B72,CBO_quarterly!$B$1:$XT$1,0))</f>
        <v>586.29999999999995</v>
      </c>
      <c r="CL72" s="81">
        <f ca="1">INDEX(CBO_quarterly!$B:$XT,MATCH(Calculations_forecast!CL$9,CBO_quarterly!$B:$B,0),MATCH(Calculations_forecast!$B72,CBO_quarterly!$B$1:$XT$1,0))</f>
        <v>577.4</v>
      </c>
      <c r="CM72" s="81">
        <f ca="1">INDEX(CBO_quarterly!$B:$XT,MATCH(Calculations_forecast!CM$9,CBO_quarterly!$B:$B,0),MATCH(Calculations_forecast!$B72,CBO_quarterly!$B$1:$XT$1,0))</f>
        <v>580.29999999999995</v>
      </c>
      <c r="CN72" s="81">
        <f ca="1">INDEX(CBO_quarterly!$B:$XT,MATCH(Calculations_forecast!CN$9,CBO_quarterly!$B:$B,0),MATCH(Calculations_forecast!$B72,CBO_quarterly!$B$1:$XT$1,0))</f>
        <v>580.9</v>
      </c>
      <c r="CO72" s="81">
        <f ca="1">INDEX(CBO_quarterly!$B:$XT,MATCH(Calculations_forecast!CO$9,CBO_quarterly!$B:$B,0),MATCH(Calculations_forecast!$B72,CBO_quarterly!$B$1:$XT$1,0))</f>
        <v>594.20000000000005</v>
      </c>
      <c r="CP72" s="81">
        <f ca="1">INDEX(CBO_quarterly!$B:$XT,MATCH(Calculations_forecast!CP$9,CBO_quarterly!$B:$B,0),MATCH(Calculations_forecast!$B72,CBO_quarterly!$B$1:$XT$1,0))</f>
        <v>598.4</v>
      </c>
      <c r="CQ72" s="81">
        <f ca="1">INDEX(CBO_quarterly!$B:$XT,MATCH(Calculations_forecast!CQ$9,CBO_quarterly!$B:$B,0),MATCH(Calculations_forecast!$B72,CBO_quarterly!$B$1:$XT$1,0))</f>
        <v>580.29999999999995</v>
      </c>
      <c r="CR72" s="81">
        <f ca="1">INDEX(CBO_quarterly!$B:$XT,MATCH(Calculations_forecast!CR$9,CBO_quarterly!$B:$B,0),MATCH(Calculations_forecast!$B72,CBO_quarterly!$B$1:$XT$1,0))</f>
        <v>576.70000000000005</v>
      </c>
      <c r="CS72" s="81">
        <f ca="1">INDEX(CBO_quarterly!$B:$XT,MATCH(Calculations_forecast!CS$9,CBO_quarterly!$B:$B,0),MATCH(Calculations_forecast!$B72,CBO_quarterly!$B$1:$XT$1,0))</f>
        <v>578.70000000000005</v>
      </c>
      <c r="CT72" s="81">
        <f ca="1">INDEX(CBO_quarterly!$B:$XT,MATCH(Calculations_forecast!CT$9,CBO_quarterly!$B:$B,0),MATCH(Calculations_forecast!$B72,CBO_quarterly!$B$1:$XT$1,0))</f>
        <v>584.9</v>
      </c>
      <c r="CU72" s="81">
        <f ca="1">INDEX(CBO_quarterly!$B:$XT,MATCH(Calculations_forecast!CU$9,CBO_quarterly!$B:$B,0),MATCH(Calculations_forecast!$B72,CBO_quarterly!$B$1:$XT$1,0))</f>
        <v>567</v>
      </c>
      <c r="CV72" s="81">
        <f ca="1">INDEX(CBO_quarterly!$B:$XT,MATCH(Calculations_forecast!CV$9,CBO_quarterly!$B:$B,0),MATCH(Calculations_forecast!$B72,CBO_quarterly!$B$1:$XT$1,0))</f>
        <v>569.4</v>
      </c>
      <c r="CW72" s="81">
        <f ca="1">INDEX(CBO_quarterly!$B:$XT,MATCH(Calculations_forecast!CW$9,CBO_quarterly!$B:$B,0),MATCH(Calculations_forecast!$B72,CBO_quarterly!$B$1:$XT$1,0))</f>
        <v>586.5</v>
      </c>
      <c r="CX72" s="81">
        <f ca="1">INDEX(CBO_quarterly!$B:$XT,MATCH(Calculations_forecast!CX$9,CBO_quarterly!$B:$B,0),MATCH(Calculations_forecast!$B72,CBO_quarterly!$B$1:$XT$1,0))</f>
        <v>575.79999999999995</v>
      </c>
      <c r="CY72" s="81">
        <f ca="1">INDEX(CBO_quarterly!$B:$XT,MATCH(Calculations_forecast!CY$9,CBO_quarterly!$B:$B,0),MATCH(Calculations_forecast!$B72,CBO_quarterly!$B$1:$XT$1,0))</f>
        <v>579.1</v>
      </c>
      <c r="CZ72" s="81">
        <f ca="1">INDEX(CBO_quarterly!$B:$XT,MATCH(Calculations_forecast!CZ$9,CBO_quarterly!$B:$B,0),MATCH(Calculations_forecast!$B72,CBO_quarterly!$B$1:$XT$1,0))</f>
        <v>581</v>
      </c>
      <c r="DA72" s="81">
        <f ca="1">INDEX(CBO_quarterly!$B:$XT,MATCH(Calculations_forecast!DA$9,CBO_quarterly!$B:$B,0),MATCH(Calculations_forecast!$B72,CBO_quarterly!$B$1:$XT$1,0))</f>
        <v>579.29999999999995</v>
      </c>
      <c r="DB72" s="81">
        <f ca="1">INDEX(CBO_quarterly!$B:$XT,MATCH(Calculations_forecast!DB$9,CBO_quarterly!$B:$B,0),MATCH(Calculations_forecast!$B72,CBO_quarterly!$B$1:$XT$1,0))</f>
        <v>567.29999999999995</v>
      </c>
      <c r="DC72" s="81">
        <f ca="1">INDEX(CBO_quarterly!$B:$XT,MATCH(Calculations_forecast!DC$9,CBO_quarterly!$B:$B,0),MATCH(Calculations_forecast!$B72,CBO_quarterly!$B$1:$XT$1,0))</f>
        <v>579.79999999999995</v>
      </c>
      <c r="DD72" s="81">
        <f ca="1">INDEX(CBO_quarterly!$B:$XT,MATCH(Calculations_forecast!DD$9,CBO_quarterly!$B:$B,0),MATCH(Calculations_forecast!$B72,CBO_quarterly!$B$1:$XT$1,0))</f>
        <v>582.1</v>
      </c>
      <c r="DE72" s="81">
        <f ca="1">INDEX(CBO_quarterly!$B:$XT,MATCH(Calculations_forecast!DE$9,CBO_quarterly!$B:$B,0),MATCH(Calculations_forecast!$B72,CBO_quarterly!$B$1:$XT$1,0))</f>
        <v>577.79999999999995</v>
      </c>
      <c r="DF72" s="81">
        <f ca="1">INDEX(CBO_quarterly!$B:$XT,MATCH(Calculations_forecast!DF$9,CBO_quarterly!$B:$B,0),MATCH(Calculations_forecast!$B72,CBO_quarterly!$B$1:$XT$1,0))</f>
        <v>576.9</v>
      </c>
      <c r="DG72" s="81">
        <f ca="1">INDEX(CBO_quarterly!$B:$XT,MATCH(Calculations_forecast!DG$9,CBO_quarterly!$B:$B,0),MATCH(Calculations_forecast!$B72,CBO_quarterly!$B$1:$XT$1,0))</f>
        <v>570.70000000000005</v>
      </c>
      <c r="DH72" s="81">
        <f ca="1">INDEX(CBO_quarterly!$B:$XT,MATCH(Calculations_forecast!DH$9,CBO_quarterly!$B:$B,0),MATCH(Calculations_forecast!$B72,CBO_quarterly!$B$1:$XT$1,0))</f>
        <v>587.20000000000005</v>
      </c>
      <c r="DI72" s="81">
        <f ca="1">INDEX(CBO_quarterly!$B:$XT,MATCH(Calculations_forecast!DI$9,CBO_quarterly!$B:$B,0),MATCH(Calculations_forecast!$B72,CBO_quarterly!$B$1:$XT$1,0))</f>
        <v>586</v>
      </c>
      <c r="DJ72" s="81">
        <f ca="1">INDEX(CBO_quarterly!$B:$XT,MATCH(Calculations_forecast!DJ$9,CBO_quarterly!$B:$B,0),MATCH(Calculations_forecast!$B72,CBO_quarterly!$B$1:$XT$1,0))</f>
        <v>589.20000000000005</v>
      </c>
      <c r="DK72" s="81">
        <f ca="1">INDEX(CBO_quarterly!$B:$XT,MATCH(Calculations_forecast!DK$9,CBO_quarterly!$B:$B,0),MATCH(Calculations_forecast!$B72,CBO_quarterly!$B$1:$XT$1,0))</f>
        <v>572.20000000000005</v>
      </c>
      <c r="DL72" s="81">
        <f ca="1">INDEX(CBO_quarterly!$B:$XT,MATCH(Calculations_forecast!DL$9,CBO_quarterly!$B:$B,0),MATCH(Calculations_forecast!$B72,CBO_quarterly!$B$1:$XT$1,0))</f>
        <v>587.1</v>
      </c>
      <c r="DM72" s="81">
        <f ca="1">INDEX(CBO_quarterly!$B:$XT,MATCH(Calculations_forecast!DM$9,CBO_quarterly!$B:$B,0),MATCH(Calculations_forecast!$B72,CBO_quarterly!$B$1:$XT$1,0))</f>
        <v>588.6</v>
      </c>
      <c r="DN72" s="81">
        <f ca="1">INDEX(CBO_quarterly!$B:$XT,MATCH(Calculations_forecast!DN$9,CBO_quarterly!$B:$B,0),MATCH(Calculations_forecast!$B72,CBO_quarterly!$B$1:$XT$1,0))</f>
        <v>594.20000000000005</v>
      </c>
      <c r="DO72" s="81">
        <f ca="1">INDEX(CBO_quarterly!$B:$XT,MATCH(Calculations_forecast!DO$9,CBO_quarterly!$B:$B,0),MATCH(Calculations_forecast!$B72,CBO_quarterly!$B$1:$XT$1,0))</f>
        <v>595.5</v>
      </c>
      <c r="DP72" s="81">
        <f ca="1">INDEX(CBO_quarterly!$B:$XT,MATCH(Calculations_forecast!DP$9,CBO_quarterly!$B:$B,0),MATCH(Calculations_forecast!$B72,CBO_quarterly!$B$1:$XT$1,0))</f>
        <v>599.79999999999995</v>
      </c>
      <c r="DQ72" s="81">
        <f ca="1">INDEX(CBO_quarterly!$B:$XT,MATCH(Calculations_forecast!DQ$9,CBO_quarterly!$B:$B,0),MATCH(Calculations_forecast!$B72,CBO_quarterly!$B$1:$XT$1,0))</f>
        <v>614.9</v>
      </c>
      <c r="DR72" s="81">
        <f ca="1">INDEX(CBO_quarterly!$B:$XT,MATCH(Calculations_forecast!DR$9,CBO_quarterly!$B:$B,0),MATCH(Calculations_forecast!$B72,CBO_quarterly!$B$1:$XT$1,0))</f>
        <v>635.20000000000005</v>
      </c>
      <c r="DS72" s="81">
        <f ca="1">INDEX(CBO_quarterly!$B:$XT,MATCH(Calculations_forecast!DS$9,CBO_quarterly!$B:$B,0),MATCH(Calculations_forecast!$B72,CBO_quarterly!$B$1:$XT$1,0))</f>
        <v>620.4</v>
      </c>
      <c r="DT72" s="81">
        <f ca="1">INDEX(CBO_quarterly!$B:$XT,MATCH(Calculations_forecast!DT$9,CBO_quarterly!$B:$B,0),MATCH(Calculations_forecast!$B72,CBO_quarterly!$B$1:$XT$1,0))</f>
        <v>642</v>
      </c>
      <c r="DU72" s="81">
        <f ca="1">INDEX(CBO_quarterly!$B:$XT,MATCH(Calculations_forecast!DU$9,CBO_quarterly!$B:$B,0),MATCH(Calculations_forecast!$B72,CBO_quarterly!$B$1:$XT$1,0))</f>
        <v>634.1</v>
      </c>
      <c r="DV72" s="81">
        <f ca="1">INDEX(CBO_quarterly!$B:$XT,MATCH(Calculations_forecast!DV$9,CBO_quarterly!$B:$B,0),MATCH(Calculations_forecast!$B72,CBO_quarterly!$B$1:$XT$1,0))</f>
        <v>638.4</v>
      </c>
      <c r="DW72" s="81">
        <f ca="1">INDEX(CBO_quarterly!$B:$XT,MATCH(Calculations_forecast!DW$9,CBO_quarterly!$B:$B,0),MATCH(Calculations_forecast!$B72,CBO_quarterly!$B$1:$XT$1,0))</f>
        <v>653.1</v>
      </c>
      <c r="DX72" s="81">
        <f ca="1">INDEX(CBO_quarterly!$B:$XT,MATCH(Calculations_forecast!DX$9,CBO_quarterly!$B:$B,0),MATCH(Calculations_forecast!$B72,CBO_quarterly!$B$1:$XT$1,0))</f>
        <v>666.1</v>
      </c>
      <c r="DY72" s="81">
        <f ca="1">INDEX(CBO_quarterly!$B:$XT,MATCH(Calculations_forecast!DY$9,CBO_quarterly!$B:$B,0),MATCH(Calculations_forecast!$B72,CBO_quarterly!$B$1:$XT$1,0))</f>
        <v>674.3</v>
      </c>
      <c r="DZ72" s="81">
        <f ca="1">INDEX(CBO_quarterly!$B:$XT,MATCH(Calculations_forecast!DZ$9,CBO_quarterly!$B:$B,0),MATCH(Calculations_forecast!$B72,CBO_quarterly!$B$1:$XT$1,0))</f>
        <v>686.8</v>
      </c>
      <c r="EA72" s="81">
        <f ca="1">INDEX(CBO_quarterly!$B:$XT,MATCH(Calculations_forecast!EA$9,CBO_quarterly!$B:$B,0),MATCH(Calculations_forecast!$B72,CBO_quarterly!$B$1:$XT$1,0))</f>
        <v>713.9</v>
      </c>
      <c r="EB72" s="81">
        <f ca="1">INDEX(CBO_quarterly!$B:$XT,MATCH(Calculations_forecast!EB$9,CBO_quarterly!$B:$B,0),MATCH(Calculations_forecast!$B72,CBO_quarterly!$B$1:$XT$1,0))</f>
        <v>734.7</v>
      </c>
      <c r="EC72" s="81">
        <f ca="1">INDEX(CBO_quarterly!$B:$XT,MATCH(Calculations_forecast!EC$9,CBO_quarterly!$B:$B,0),MATCH(Calculations_forecast!$B72,CBO_quarterly!$B$1:$XT$1,0))</f>
        <v>748.2</v>
      </c>
      <c r="ED72" s="81">
        <f ca="1">INDEX(CBO_quarterly!$B:$XT,MATCH(Calculations_forecast!ED$9,CBO_quarterly!$B:$B,0),MATCH(Calculations_forecast!$B72,CBO_quarterly!$B$1:$XT$1,0))</f>
        <v>775.1</v>
      </c>
      <c r="EE72" s="81">
        <f ca="1">INDEX(CBO_quarterly!$B:$XT,MATCH(Calculations_forecast!EE$9,CBO_quarterly!$B:$B,0),MATCH(Calculations_forecast!$B72,CBO_quarterly!$B$1:$XT$1,0))</f>
        <v>792.3</v>
      </c>
      <c r="EF72" s="81">
        <f ca="1">INDEX(CBO_quarterly!$B:$XT,MATCH(Calculations_forecast!EF$9,CBO_quarterly!$B:$B,0),MATCH(Calculations_forecast!$B72,CBO_quarterly!$B$1:$XT$1,0))</f>
        <v>825.5</v>
      </c>
      <c r="EG72" s="81">
        <f ca="1">INDEX(CBO_quarterly!$B:$XT,MATCH(Calculations_forecast!EG$9,CBO_quarterly!$B:$B,0),MATCH(Calculations_forecast!$B72,CBO_quarterly!$B$1:$XT$1,0))</f>
        <v>832.7</v>
      </c>
      <c r="EH72" s="81">
        <f ca="1">INDEX(CBO_quarterly!$B:$XT,MATCH(Calculations_forecast!EH$9,CBO_quarterly!$B:$B,0),MATCH(Calculations_forecast!$B72,CBO_quarterly!$B$1:$XT$1,0))</f>
        <v>854.6</v>
      </c>
      <c r="EI72" s="81">
        <f ca="1">INDEX(CBO_quarterly!$B:$XT,MATCH(Calculations_forecast!EI$9,CBO_quarterly!$B:$B,0),MATCH(Calculations_forecast!$B72,CBO_quarterly!$B$1:$XT$1,0))</f>
        <v>871.3</v>
      </c>
      <c r="EJ72" s="81">
        <f ca="1">INDEX(CBO_quarterly!$B:$XT,MATCH(Calculations_forecast!EJ$9,CBO_quarterly!$B:$B,0),MATCH(Calculations_forecast!$B72,CBO_quarterly!$B$1:$XT$1,0))</f>
        <v>884.2</v>
      </c>
      <c r="EK72" s="81">
        <f ca="1">INDEX(CBO_quarterly!$B:$XT,MATCH(Calculations_forecast!EK$9,CBO_quarterly!$B:$B,0),MATCH(Calculations_forecast!$B72,CBO_quarterly!$B$1:$XT$1,0))</f>
        <v>902.2</v>
      </c>
      <c r="EL72" s="81">
        <f ca="1">INDEX(CBO_quarterly!$B:$XT,MATCH(Calculations_forecast!EL$9,CBO_quarterly!$B:$B,0),MATCH(Calculations_forecast!$B72,CBO_quarterly!$B$1:$XT$1,0))</f>
        <v>909.3</v>
      </c>
      <c r="EM72" s="81">
        <f ca="1">INDEX(CBO_quarterly!$B:$XT,MATCH(Calculations_forecast!EM$9,CBO_quarterly!$B:$B,0),MATCH(Calculations_forecast!$B72,CBO_quarterly!$B$1:$XT$1,0))</f>
        <v>931.5</v>
      </c>
      <c r="EN72" s="81">
        <f ca="1">INDEX(CBO_quarterly!$B:$XT,MATCH(Calculations_forecast!EN$9,CBO_quarterly!$B:$B,0),MATCH(Calculations_forecast!$B72,CBO_quarterly!$B$1:$XT$1,0))</f>
        <v>939</v>
      </c>
      <c r="EO72" s="81">
        <f ca="1">INDEX(CBO_quarterly!$B:$XT,MATCH(Calculations_forecast!EO$9,CBO_quarterly!$B:$B,0),MATCH(Calculations_forecast!$B72,CBO_quarterly!$B$1:$XT$1,0))</f>
        <v>956.1</v>
      </c>
      <c r="EP72" s="81">
        <f ca="1">INDEX(CBO_quarterly!$B:$XT,MATCH(Calculations_forecast!EP$9,CBO_quarterly!$B:$B,0),MATCH(Calculations_forecast!$B72,CBO_quarterly!$B$1:$XT$1,0))</f>
        <v>963.3</v>
      </c>
      <c r="EQ72" s="81">
        <f ca="1">INDEX(CBO_quarterly!$B:$XT,MATCH(Calculations_forecast!EQ$9,CBO_quarterly!$B:$B,0),MATCH(Calculations_forecast!$B72,CBO_quarterly!$B$1:$XT$1,0))</f>
        <v>996.6</v>
      </c>
      <c r="ER72" s="81">
        <f ca="1">INDEX(CBO_quarterly!$B:$XT,MATCH(Calculations_forecast!ER$9,CBO_quarterly!$B:$B,0),MATCH(Calculations_forecast!$B72,CBO_quarterly!$B$1:$XT$1,0))</f>
        <v>996.6</v>
      </c>
      <c r="ES72" s="81">
        <f ca="1">INDEX(CBO_quarterly!$B:$XT,MATCH(Calculations_forecast!ES$9,CBO_quarterly!$B:$B,0),MATCH(Calculations_forecast!$B72,CBO_quarterly!$B$1:$XT$1,0))</f>
        <v>994.9</v>
      </c>
      <c r="ET72" s="81">
        <f ca="1">INDEX(CBO_quarterly!$B:$XT,MATCH(Calculations_forecast!ET$9,CBO_quarterly!$B:$B,0),MATCH(Calculations_forecast!$B72,CBO_quarterly!$B$1:$XT$1,0))</f>
        <v>1014.6</v>
      </c>
      <c r="EU72" s="81">
        <f ca="1">INDEX(CBO_quarterly!$B:$XT,MATCH(Calculations_forecast!EU$9,CBO_quarterly!$B:$B,0),MATCH(Calculations_forecast!$B72,CBO_quarterly!$B$1:$XT$1,0))</f>
        <v>1017.2</v>
      </c>
      <c r="EV72" s="81">
        <f ca="1">INDEX(CBO_quarterly!$B:$XT,MATCH(Calculations_forecast!EV$9,CBO_quarterly!$B:$B,0),MATCH(Calculations_forecast!$B72,CBO_quarterly!$B$1:$XT$1,0))</f>
        <v>1042</v>
      </c>
      <c r="EW72" s="81">
        <f ca="1">INDEX(CBO_quarterly!$B:$XT,MATCH(Calculations_forecast!EW$9,CBO_quarterly!$B:$B,0),MATCH(Calculations_forecast!$B72,CBO_quarterly!$B$1:$XT$1,0))</f>
        <v>1058.3</v>
      </c>
      <c r="EX72" s="81">
        <f ca="1">INDEX(CBO_quarterly!$B:$XT,MATCH(Calculations_forecast!EX$9,CBO_quarterly!$B:$B,0),MATCH(Calculations_forecast!$B72,CBO_quarterly!$B$1:$XT$1,0))</f>
        <v>1084.5999999999999</v>
      </c>
      <c r="EY72" s="81">
        <f ca="1">INDEX(CBO_quarterly!$B:$XT,MATCH(Calculations_forecast!EY$9,CBO_quarterly!$B:$B,0),MATCH(Calculations_forecast!$B72,CBO_quarterly!$B$1:$XT$1,0))</f>
        <v>1110.3</v>
      </c>
      <c r="EZ72" s="81">
        <f ca="1">INDEX(CBO_quarterly!$B:$XT,MATCH(Calculations_forecast!EZ$9,CBO_quarterly!$B:$B,0),MATCH(Calculations_forecast!$B72,CBO_quarterly!$B$1:$XT$1,0))</f>
        <v>1145.5</v>
      </c>
      <c r="FA72" s="81">
        <f ca="1">INDEX(CBO_quarterly!$B:$XT,MATCH(Calculations_forecast!FA$9,CBO_quarterly!$B:$B,0),MATCH(Calculations_forecast!$B72,CBO_quarterly!$B$1:$XT$1,0))</f>
        <v>1168.7</v>
      </c>
      <c r="FB72" s="81">
        <f ca="1">INDEX(CBO_quarterly!$B:$XT,MATCH(Calculations_forecast!FB$9,CBO_quarterly!$B:$B,0),MATCH(Calculations_forecast!$B72,CBO_quarterly!$B$1:$XT$1,0))</f>
        <v>1177.9000000000001</v>
      </c>
      <c r="FC72" s="81">
        <f ca="1">INDEX(CBO_quarterly!$B:$XT,MATCH(Calculations_forecast!FC$9,CBO_quarterly!$B:$B,0),MATCH(Calculations_forecast!$B72,CBO_quarterly!$B$1:$XT$1,0))</f>
        <v>1183</v>
      </c>
      <c r="FD72" s="81">
        <f ca="1">INDEX(CBO_quarterly!$B:$XT,MATCH(Calculations_forecast!FD$9,CBO_quarterly!$B:$B,0),MATCH(Calculations_forecast!$B72,CBO_quarterly!$B$1:$XT$1,0))</f>
        <v>1210.8</v>
      </c>
      <c r="FE72" s="81">
        <f ca="1">INDEX(CBO_quarterly!$B:$XT,MATCH(Calculations_forecast!FE$9,CBO_quarterly!$B:$B,0),MATCH(Calculations_forecast!$B72,CBO_quarterly!$B$1:$XT$1,0))</f>
        <v>1225.5</v>
      </c>
      <c r="FF72" s="81">
        <f ca="1">INDEX(CBO_quarterly!$B:$XT,MATCH(Calculations_forecast!FF$9,CBO_quarterly!$B:$B,0),MATCH(Calculations_forecast!$B72,CBO_quarterly!$B$1:$XT$1,0))</f>
        <v>1253.4000000000001</v>
      </c>
      <c r="FG72" s="81">
        <f ca="1">INDEX(CBO_quarterly!$B:$XT,MATCH(Calculations_forecast!FG$9,CBO_quarterly!$B:$B,0),MATCH(Calculations_forecast!$B72,CBO_quarterly!$B$1:$XT$1,0))</f>
        <v>1275.7</v>
      </c>
      <c r="FH72" s="81">
        <f ca="1">INDEX(CBO_quarterly!$B:$XT,MATCH(Calculations_forecast!FH$9,CBO_quarterly!$B:$B,0),MATCH(Calculations_forecast!$B72,CBO_quarterly!$B$1:$XT$1,0))</f>
        <v>1302.5999999999999</v>
      </c>
      <c r="FI72" s="81">
        <f ca="1">INDEX(CBO_quarterly!$B:$XT,MATCH(Calculations_forecast!FI$9,CBO_quarterly!$B:$B,0),MATCH(Calculations_forecast!$B72,CBO_quarterly!$B$1:$XT$1,0))</f>
        <v>1302.3</v>
      </c>
      <c r="FJ72" s="81">
        <f ca="1">INDEX(CBO_quarterly!$B:$XT,MATCH(Calculations_forecast!FJ$9,CBO_quarterly!$B:$B,0),MATCH(Calculations_forecast!$B72,CBO_quarterly!$B$1:$XT$1,0))</f>
        <v>1311.1</v>
      </c>
      <c r="FK72" s="81">
        <f ca="1">INDEX(CBO_quarterly!$B:$XT,MATCH(Calculations_forecast!FK$9,CBO_quarterly!$B:$B,0),MATCH(Calculations_forecast!$B72,CBO_quarterly!$B$1:$XT$1,0))</f>
        <v>1304.7</v>
      </c>
      <c r="FL72" s="81">
        <f ca="1">INDEX(CBO_quarterly!$B:$XT,MATCH(Calculations_forecast!FL$9,CBO_quarterly!$B:$B,0),MATCH(Calculations_forecast!$B72,CBO_quarterly!$B$1:$XT$1,0))</f>
        <v>1311.8</v>
      </c>
      <c r="FM72" s="81">
        <f ca="1">INDEX(CBO_quarterly!$B:$XT,MATCH(Calculations_forecast!FM$9,CBO_quarterly!$B:$B,0),MATCH(Calculations_forecast!$B72,CBO_quarterly!$B$1:$XT$1,0))</f>
        <v>1288</v>
      </c>
      <c r="FN72" s="81">
        <f ca="1">INDEX(CBO_quarterly!$B:$XT,MATCH(Calculations_forecast!FN$9,CBO_quarterly!$B:$B,0),MATCH(Calculations_forecast!$B72,CBO_quarterly!$B$1:$XT$1,0))</f>
        <v>1291.2</v>
      </c>
      <c r="FO72" s="81">
        <f ca="1">INDEX(CBO_quarterly!$B:$XT,MATCH(Calculations_forecast!FO$9,CBO_quarterly!$B:$B,0),MATCH(Calculations_forecast!$B72,CBO_quarterly!$B$1:$XT$1,0))</f>
        <v>1295.5999999999999</v>
      </c>
      <c r="FP72" s="81">
        <f ca="1">INDEX(CBO_quarterly!$B:$XT,MATCH(Calculations_forecast!FP$9,CBO_quarterly!$B:$B,0),MATCH(Calculations_forecast!$B72,CBO_quarterly!$B$1:$XT$1,0))</f>
        <v>1288.2</v>
      </c>
      <c r="FQ72" s="81">
        <f ca="1">INDEX(CBO_quarterly!$B:$XT,MATCH(Calculations_forecast!FQ$9,CBO_quarterly!$B:$B,0),MATCH(Calculations_forecast!$B72,CBO_quarterly!$B$1:$XT$1,0))</f>
        <v>1293.3</v>
      </c>
      <c r="FR72" s="81">
        <f ca="1">INDEX(CBO_quarterly!$B:$XT,MATCH(Calculations_forecast!FR$9,CBO_quarterly!$B:$B,0),MATCH(Calculations_forecast!$B72,CBO_quarterly!$B$1:$XT$1,0))</f>
        <v>1269.0999999999999</v>
      </c>
      <c r="FS72" s="81">
        <f ca="1">INDEX(CBO_quarterly!$B:$XT,MATCH(Calculations_forecast!FS$9,CBO_quarterly!$B:$B,0),MATCH(Calculations_forecast!$B72,CBO_quarterly!$B$1:$XT$1,0))</f>
        <v>1240</v>
      </c>
      <c r="FT72" s="81">
        <f ca="1">INDEX(CBO_quarterly!$B:$XT,MATCH(Calculations_forecast!FT$9,CBO_quarterly!$B:$B,0),MATCH(Calculations_forecast!$B72,CBO_quarterly!$B$1:$XT$1,0))</f>
        <v>1232.3</v>
      </c>
      <c r="FU72" s="81">
        <f ca="1">INDEX(CBO_quarterly!$B:$XT,MATCH(Calculations_forecast!FU$9,CBO_quarterly!$B:$B,0),MATCH(Calculations_forecast!$B72,CBO_quarterly!$B$1:$XT$1,0))</f>
        <v>1218.4000000000001</v>
      </c>
      <c r="FV72" s="81">
        <f ca="1">INDEX(CBO_quarterly!$B:$XT,MATCH(Calculations_forecast!FV$9,CBO_quarterly!$B:$B,0),MATCH(Calculations_forecast!$B72,CBO_quarterly!$B$1:$XT$1,0))</f>
        <v>1215.5999999999999</v>
      </c>
      <c r="FW72" s="81">
        <f ca="1">INDEX(CBO_quarterly!$B:$XT,MATCH(Calculations_forecast!FW$9,CBO_quarterly!$B:$B,0),MATCH(Calculations_forecast!$B72,CBO_quarterly!$B$1:$XT$1,0))</f>
        <v>1213.2</v>
      </c>
      <c r="FX72" s="81">
        <f ca="1">INDEX(CBO_quarterly!$B:$XT,MATCH(Calculations_forecast!FX$9,CBO_quarterly!$B:$B,0),MATCH(Calculations_forecast!$B72,CBO_quarterly!$B$1:$XT$1,0))</f>
        <v>1207.2</v>
      </c>
      <c r="FY72" s="81">
        <f ca="1">INDEX(CBO_quarterly!$B:$XT,MATCH(Calculations_forecast!FY$9,CBO_quarterly!$B:$B,0),MATCH(Calculations_forecast!$B72,CBO_quarterly!$B$1:$XT$1,0))</f>
        <v>1226.8</v>
      </c>
      <c r="FZ72" s="81">
        <f ca="1">INDEX(CBO_quarterly!$B:$XT,MATCH(Calculations_forecast!FZ$9,CBO_quarterly!$B:$B,0),MATCH(Calculations_forecast!$B72,CBO_quarterly!$B$1:$XT$1,0))</f>
        <v>1209.5</v>
      </c>
      <c r="GA72" s="81">
        <f ca="1">INDEX(CBO_quarterly!$B:$XT,MATCH(Calculations_forecast!GA$9,CBO_quarterly!$B:$B,0),MATCH(Calculations_forecast!$B72,CBO_quarterly!$B$1:$XT$1,0))</f>
        <v>1214.5</v>
      </c>
      <c r="GB72" s="81">
        <f ca="1">INDEX(CBO_quarterly!$B:$XT,MATCH(Calculations_forecast!GB$9,CBO_quarterly!$B:$B,0),MATCH(Calculations_forecast!$B72,CBO_quarterly!$B$1:$XT$1,0))</f>
        <v>1221</v>
      </c>
      <c r="GC72" s="81">
        <f ca="1">INDEX(CBO_quarterly!$B:$XT,MATCH(Calculations_forecast!GC$9,CBO_quarterly!$B:$B,0),MATCH(Calculations_forecast!$B72,CBO_quarterly!$B$1:$XT$1,0))</f>
        <v>1221.4000000000001</v>
      </c>
      <c r="GD72" s="81">
        <f ca="1">INDEX(CBO_quarterly!$B:$XT,MATCH(Calculations_forecast!GD$9,CBO_quarterly!$B:$B,0),MATCH(Calculations_forecast!$B72,CBO_quarterly!$B$1:$XT$1,0))</f>
        <v>1226.5999999999999</v>
      </c>
      <c r="GE72" s="81">
        <f ca="1">INDEX(CBO_quarterly!$B:$XT,MATCH(Calculations_forecast!GE$9,CBO_quarterly!$B:$B,0),MATCH(Calculations_forecast!$B72,CBO_quarterly!$B$1:$XT$1,0))</f>
        <v>1223.5</v>
      </c>
      <c r="GF72" s="81">
        <f ca="1">INDEX(CBO_quarterly!$B:$XT,MATCH(Calculations_forecast!GF$9,CBO_quarterly!$B:$B,0),MATCH(Calculations_forecast!$B72,CBO_quarterly!$B$1:$XT$1,0))</f>
        <v>1225.4000000000001</v>
      </c>
      <c r="GG72" s="81">
        <f ca="1">INDEX(CBO_quarterly!$B:$XT,MATCH(Calculations_forecast!GG$9,CBO_quarterly!$B:$B,0),MATCH(Calculations_forecast!$B72,CBO_quarterly!$B$1:$XT$1,0))</f>
        <v>1235.9000000000001</v>
      </c>
      <c r="GH72" s="81">
        <f ca="1">INDEX(CBO_quarterly!$B:$XT,MATCH(Calculations_forecast!GH$9,CBO_quarterly!$B:$B,0),MATCH(Calculations_forecast!$B72,CBO_quarterly!$B$1:$XT$1,0))</f>
        <v>1244.0999999999999</v>
      </c>
      <c r="GI72" s="81">
        <f>INDEX(CBO_quarterly!$B:$XT,MATCH(Calculations_forecast!GI$9,CBO_quarterly!$B:$B,0),MATCH(Calculations_forecast!$B72,CBO_quarterly!$B$1:$XT$1,0))</f>
        <v>1244.3</v>
      </c>
      <c r="GJ72" s="81">
        <f>INDEX(CBO_quarterly!$B:$XT,MATCH(Calculations_forecast!GJ$9,CBO_quarterly!$B:$B,0),MATCH(Calculations_forecast!$B72,CBO_quarterly!$B$1:$XT$1,0))</f>
        <v>1255.8</v>
      </c>
      <c r="GK72" s="81">
        <f>INDEX(CBO_quarterly!$B:$XT,MATCH(Calculations_forecast!GK$9,CBO_quarterly!$B:$B,0),MATCH(Calculations_forecast!$B72,CBO_quarterly!$B$1:$XT$1,0))</f>
        <v>1263.5</v>
      </c>
      <c r="GL72" s="81">
        <f>INDEX(CBO_quarterly!$B:$XT,MATCH(Calculations_forecast!GL$9,CBO_quarterly!$B:$B,0),MATCH(Calculations_forecast!$B72,CBO_quarterly!$B$1:$XT$1,0))</f>
        <v>1279.0999999999999</v>
      </c>
      <c r="GM72" s="81">
        <f>INDEX(CBO_quarterly!$B:$XT,MATCH(Calculations_forecast!GM$9,CBO_quarterly!$B:$B,0),MATCH(Calculations_forecast!$B72,CBO_quarterly!$B$1:$XT$1,0))</f>
        <v>1290.9000000000001</v>
      </c>
      <c r="GN72" s="81">
        <f>INDEX(CBO_quarterly!$B:$XT,MATCH(Calculations_forecast!GN$9,CBO_quarterly!$B:$B,0),MATCH(Calculations_forecast!$B72,CBO_quarterly!$B$1:$XT$1,0))</f>
        <v>1323</v>
      </c>
      <c r="GO72" s="81">
        <f>INDEX(CBO_quarterly!$B:$XT,MATCH(Calculations_forecast!GO$9,CBO_quarterly!$B:$B,0),MATCH(Calculations_forecast!$B72,CBO_quarterly!$B$1:$XT$1,0))</f>
        <v>1365.6</v>
      </c>
      <c r="GP72" s="81">
        <f>INDEX(CBO_quarterly!$B:$XT,MATCH(Calculations_forecast!GP$9,CBO_quarterly!$B:$B,0),MATCH(Calculations_forecast!$B72,CBO_quarterly!$B$1:$XT$1,0))</f>
        <v>1395.1</v>
      </c>
      <c r="GQ72" s="81">
        <f>INDEX(CBO_quarterly!$B:$XT,MATCH(Calculations_forecast!GQ$9,CBO_quarterly!$B:$B,0),MATCH(Calculations_forecast!$B72,CBO_quarterly!$B$1:$XT$1,0))</f>
        <v>1412.7</v>
      </c>
      <c r="GR72" s="81">
        <f>INDEX(CBO_quarterly!$B:$XT,MATCH(Calculations_forecast!GR$9,CBO_quarterly!$B:$B,0),MATCH(Calculations_forecast!$B72,CBO_quarterly!$B$1:$XT$1,0))</f>
        <v>1419.4</v>
      </c>
      <c r="GS72" s="81">
        <f>INDEX(CBO_quarterly!$B:$XT,MATCH(Calculations_forecast!GS$9,CBO_quarterly!$B:$B,0),MATCH(Calculations_forecast!$B72,CBO_quarterly!$B$1:$XT$1,0))</f>
        <v>1425.6</v>
      </c>
      <c r="GT72" s="81">
        <f>INDEX(CBO_quarterly!$B:$XT,MATCH(Calculations_forecast!GT$9,CBO_quarterly!$B:$B,0),MATCH(Calculations_forecast!$B72,CBO_quarterly!$B$1:$XT$1,0))</f>
        <v>1431.1</v>
      </c>
      <c r="GU72" s="81">
        <f>INDEX(CBO_quarterly!$B:$XT,MATCH(Calculations_forecast!GU$9,CBO_quarterly!$B:$B,0),MATCH(Calculations_forecast!$B72,CBO_quarterly!$B$1:$XT$1,0))</f>
        <v>1446.8</v>
      </c>
      <c r="GV72" s="81">
        <f>INDEX(CBO_quarterly!$B:$XT,MATCH(Calculations_forecast!GV$9,CBO_quarterly!$B:$B,0),MATCH(Calculations_forecast!$B72,CBO_quarterly!$B$1:$XT$1,0))</f>
        <v>1450.4</v>
      </c>
      <c r="GW72" s="81">
        <f>INDEX(CBO_quarterly!$B:$XT,MATCH(Calculations_forecast!GW$9,CBO_quarterly!$B:$B,0),MATCH(Calculations_forecast!$B72,CBO_quarterly!$B$1:$XT$1,0))</f>
        <v>1451.4</v>
      </c>
      <c r="GX72" s="81">
        <f>INDEX(CBO_quarterly!$B:$XT,MATCH(Calculations_forecast!GX$9,CBO_quarterly!$B:$B,0),MATCH(Calculations_forecast!$B72,CBO_quarterly!$B$1:$XT$1,0))</f>
        <v>1450.1</v>
      </c>
      <c r="GY72" s="81">
        <f>INDEX(CBO_quarterly!$B:$XT,MATCH(Calculations_forecast!GY$9,CBO_quarterly!$B:$B,0),MATCH(Calculations_forecast!$B72,CBO_quarterly!$B$1:$XT$1,0))</f>
        <v>1459.5</v>
      </c>
      <c r="GZ72" s="81">
        <f>INDEX(CBO_quarterly!$B:$XT,MATCH(Calculations_forecast!GZ$9,CBO_quarterly!$B:$B,0),MATCH(Calculations_forecast!$B72,CBO_quarterly!$B$1:$XT$1,0))</f>
        <v>1457.7</v>
      </c>
      <c r="HA72" s="81">
        <f>INDEX(CBO_quarterly!$B:$XT,MATCH(Calculations_forecast!HA$9,CBO_quarterly!$B:$B,0),MATCH(Calculations_forecast!$B72,CBO_quarterly!$B$1:$XT$1,0))</f>
        <v>1455.2</v>
      </c>
      <c r="HB72" s="81">
        <f>INDEX(CBO_quarterly!$B:$XT,MATCH(Calculations_forecast!HB$9,CBO_quarterly!$B:$B,0),MATCH(Calculations_forecast!$B72,CBO_quarterly!$B$1:$XT$1,0))</f>
        <v>1453.7</v>
      </c>
      <c r="HC72" s="81">
        <f>INDEX(CBO_quarterly!$B:$XT,MATCH(Calculations_forecast!HC$9,CBO_quarterly!$B:$B,0),MATCH(Calculations_forecast!$B72,CBO_quarterly!$B$1:$XT$1,0))</f>
        <v>1464.4</v>
      </c>
      <c r="HD72" s="81">
        <f>INDEX(CBO_quarterly!$B:$XT,MATCH(Calculations_forecast!HD$9,CBO_quarterly!$B:$B,0),MATCH(Calculations_forecast!$B72,CBO_quarterly!$B$1:$XT$1,0))</f>
        <v>1463.7</v>
      </c>
      <c r="HE72" s="81">
        <f>INDEX(CBO_quarterly!$B:$XT,MATCH(Calculations_forecast!HE$9,CBO_quarterly!$B:$B,0),MATCH(Calculations_forecast!$B72,CBO_quarterly!$B$1:$XT$1,0))</f>
        <v>1463.5</v>
      </c>
      <c r="HF72" s="81">
        <f>INDEX(CBO_quarterly!$B:$XT,MATCH(Calculations_forecast!HF$9,CBO_quarterly!$B:$B,0),MATCH(Calculations_forecast!$B72,CBO_quarterly!$B$1:$XT$1,0))</f>
        <v>1465.3</v>
      </c>
      <c r="HG72" s="81">
        <f>INDEX(CBO_quarterly!$B:$XT,MATCH(Calculations_forecast!HG$9,CBO_quarterly!$B:$B,0),MATCH(Calculations_forecast!$B72,CBO_quarterly!$B$1:$XT$1,0))</f>
        <v>1479.9</v>
      </c>
      <c r="HH72" s="81">
        <f>INDEX(CBO_quarterly!$B:$XT,MATCH(Calculations_forecast!HH$9,CBO_quarterly!$B:$B,0),MATCH(Calculations_forecast!$B72,CBO_quarterly!$B$1:$XT$1,0))</f>
        <v>1483.1</v>
      </c>
      <c r="HI72" s="81">
        <f>INDEX(CBO_quarterly!$B:$XT,MATCH(Calculations_forecast!HI$9,CBO_quarterly!$B:$B,0),MATCH(Calculations_forecast!$B72,CBO_quarterly!$B$1:$XT$1,0))</f>
        <v>1486.6</v>
      </c>
      <c r="HJ72" s="81">
        <f>INDEX(CBO_quarterly!$B:$XT,MATCH(Calculations_forecast!HJ$9,CBO_quarterly!$B:$B,0),MATCH(Calculations_forecast!$B72,CBO_quarterly!$B$1:$XT$1,0))</f>
        <v>1490.9</v>
      </c>
      <c r="HK72" s="81">
        <f>INDEX(CBO_quarterly!$B:$XT,MATCH(Calculations_forecast!HK$9,CBO_quarterly!$B:$B,0),MATCH(Calculations_forecast!$B72,CBO_quarterly!$B$1:$XT$1,0))</f>
        <v>1507.5</v>
      </c>
      <c r="HL72" s="81">
        <f>INDEX(CBO_quarterly!$B:$XT,MATCH(Calculations_forecast!HL$9,CBO_quarterly!$B:$B,0),MATCH(Calculations_forecast!$B72,CBO_quarterly!$B$1:$XT$1,0))</f>
        <v>1513.1</v>
      </c>
      <c r="HM72" s="81">
        <f>INDEX(CBO_quarterly!$B:$XT,MATCH(Calculations_forecast!HM$9,CBO_quarterly!$B:$B,0),MATCH(Calculations_forecast!$B72,CBO_quarterly!$B$1:$XT$1,0))</f>
        <v>1518.8</v>
      </c>
      <c r="HN72" s="81">
        <f>INDEX(CBO_quarterly!$B:$XT,MATCH(Calculations_forecast!HN$9,CBO_quarterly!$B:$B,0),MATCH(Calculations_forecast!$B72,CBO_quarterly!$B$1:$XT$1,0))</f>
        <v>1524.9</v>
      </c>
      <c r="HO72" s="81">
        <f>INDEX(CBO_quarterly!$B:$XT,MATCH(Calculations_forecast!HO$9,CBO_quarterly!$B:$B,0),MATCH(Calculations_forecast!$B72,CBO_quarterly!$B$1:$XT$1,0))</f>
        <v>1543.1</v>
      </c>
      <c r="HP72" s="81">
        <f>INDEX(CBO_quarterly!$B:$XT,MATCH(Calculations_forecast!HP$9,CBO_quarterly!$B:$B,0),MATCH(Calculations_forecast!$B72,CBO_quarterly!$B$1:$XT$1,0))</f>
        <v>1549.5</v>
      </c>
      <c r="HQ72" s="81">
        <f>INDEX(CBO_quarterly!$B:$XT,MATCH(Calculations_forecast!HQ$9,CBO_quarterly!$B:$B,0),MATCH(Calculations_forecast!$B72,CBO_quarterly!$B$1:$XT$1,0))</f>
        <v>1556</v>
      </c>
      <c r="HR72" s="81">
        <f>INDEX(CBO_quarterly!$B:$XT,MATCH(Calculations_forecast!HR$9,CBO_quarterly!$B:$B,0),MATCH(Calculations_forecast!$B72,CBO_quarterly!$B$1:$XT$1,0))</f>
        <v>1559.5</v>
      </c>
      <c r="HS72" s="81">
        <f>INDEX(CBO_quarterly!$B:$XT,MATCH(Calculations_forecast!HS$9,CBO_quarterly!$B:$B,0),MATCH(Calculations_forecast!$B72,CBO_quarterly!$B$1:$XT$1,0))</f>
        <v>1577.2</v>
      </c>
      <c r="HT72" s="81">
        <f>INDEX(CBO_quarterly!$B:$XT,MATCH(Calculations_forecast!HT$9,CBO_quarterly!$B:$B,0),MATCH(Calculations_forecast!$B72,CBO_quarterly!$B$1:$XT$1,0))</f>
        <v>1583.6</v>
      </c>
      <c r="HU72" s="81">
        <f>INDEX(CBO_quarterly!$B:$XT,MATCH(Calculations_forecast!HU$9,CBO_quarterly!$B:$B,0),MATCH(Calculations_forecast!$B72,CBO_quarterly!$B$1:$XT$1,0))</f>
        <v>1590.3</v>
      </c>
      <c r="HV72" s="81">
        <f>INDEX(CBO_quarterly!$B:$XT,MATCH(Calculations_forecast!HV$9,CBO_quarterly!$B:$B,0),MATCH(Calculations_forecast!$B72,CBO_quarterly!$B$1:$XT$1,0))</f>
        <v>1597.5</v>
      </c>
      <c r="HW72" s="81">
        <f>INDEX(CBO_quarterly!$B:$XT,MATCH(Calculations_forecast!HW$9,CBO_quarterly!$B:$B,0),MATCH(Calculations_forecast!$B72,CBO_quarterly!$B$1:$XT$1,0))</f>
        <v>1617.4</v>
      </c>
      <c r="HX72" s="81">
        <f>INDEX(CBO_quarterly!$B:$XT,MATCH(Calculations_forecast!HX$9,CBO_quarterly!$B:$B,0),MATCH(Calculations_forecast!$B72,CBO_quarterly!$B$1:$XT$1,0))</f>
        <v>1625.2</v>
      </c>
      <c r="HY72" s="81">
        <f>INDEX(CBO_quarterly!$B:$XT,MATCH(Calculations_forecast!HY$9,CBO_quarterly!$B:$B,0),MATCH(Calculations_forecast!$B72,CBO_quarterly!$B$1:$XT$1,0))</f>
        <v>1633.1</v>
      </c>
      <c r="HZ72" s="81">
        <f>INDEX(CBO_quarterly!$B:$XT,MATCH(Calculations_forecast!HZ$9,CBO_quarterly!$B:$B,0),MATCH(Calculations_forecast!$B72,CBO_quarterly!$B$1:$XT$1,0))</f>
        <v>1641</v>
      </c>
      <c r="IA72" s="81">
        <f>INDEX(CBO_quarterly!$B:$XT,MATCH(Calculations_forecast!IA$9,CBO_quarterly!$B:$B,0),MATCH(Calculations_forecast!$B72,CBO_quarterly!$B$1:$XT$1,0))</f>
        <v>1661.5</v>
      </c>
      <c r="IB72" s="81">
        <f>INDEX(CBO_quarterly!$B:$XT,MATCH(Calculations_forecast!IB$9,CBO_quarterly!$B:$B,0),MATCH(Calculations_forecast!$B72,CBO_quarterly!$B$1:$XT$1,0))</f>
        <v>1669.5</v>
      </c>
      <c r="IC72" s="81">
        <f>INDEX(CBO_quarterly!$B:$XT,MATCH(Calculations_forecast!IC$9,CBO_quarterly!$B:$B,0),MATCH(Calculations_forecast!$B72,CBO_quarterly!$B$1:$XT$1,0))</f>
        <v>1677.7</v>
      </c>
      <c r="ID72" s="81">
        <f>INDEX(CBO_quarterly!$B:$XT,MATCH(Calculations_forecast!ID$9,CBO_quarterly!$B:$B,0),MATCH(Calculations_forecast!$B72,CBO_quarterly!$B$1:$XT$1,0))</f>
        <v>1685.9</v>
      </c>
    </row>
    <row r="73" spans="1:238" s="26" customFormat="1">
      <c r="A73" s="36" t="s">
        <v>747</v>
      </c>
      <c r="B73" s="81" t="s">
        <v>732</v>
      </c>
      <c r="C73" s="81">
        <f ca="1">INDEX(CBO_quarterly!$B:$XT,MATCH(Calculations_forecast!C$9,CBO_quarterly!$B:$B,0),MATCH(Calculations_forecast!$B73,CBO_quarterly!$B$1:$XT$1,0))</f>
        <v>114.3</v>
      </c>
      <c r="D73" s="81">
        <f ca="1">INDEX(CBO_quarterly!$B:$XT,MATCH(Calculations_forecast!D$9,CBO_quarterly!$B:$B,0),MATCH(Calculations_forecast!$B73,CBO_quarterly!$B$1:$XT$1,0))</f>
        <v>117.4</v>
      </c>
      <c r="E73" s="81">
        <f ca="1">INDEX(CBO_quarterly!$B:$XT,MATCH(Calculations_forecast!E$9,CBO_quarterly!$B:$B,0),MATCH(Calculations_forecast!$B73,CBO_quarterly!$B$1:$XT$1,0))</f>
        <v>122.2</v>
      </c>
      <c r="F73" s="81">
        <f ca="1">INDEX(CBO_quarterly!$B:$XT,MATCH(Calculations_forecast!F$9,CBO_quarterly!$B:$B,0),MATCH(Calculations_forecast!$B73,CBO_quarterly!$B$1:$XT$1,0))</f>
        <v>125.2</v>
      </c>
      <c r="G73" s="81">
        <f ca="1">INDEX(CBO_quarterly!$B:$XT,MATCH(Calculations_forecast!G$9,CBO_quarterly!$B:$B,0),MATCH(Calculations_forecast!$B73,CBO_quarterly!$B$1:$XT$1,0))</f>
        <v>128.6</v>
      </c>
      <c r="H73" s="81">
        <f ca="1">INDEX(CBO_quarterly!$B:$XT,MATCH(Calculations_forecast!H$9,CBO_quarterly!$B:$B,0),MATCH(Calculations_forecast!$B73,CBO_quarterly!$B$1:$XT$1,0))</f>
        <v>131.9</v>
      </c>
      <c r="I73" s="81">
        <f ca="1">INDEX(CBO_quarterly!$B:$XT,MATCH(Calculations_forecast!I$9,CBO_quarterly!$B:$B,0),MATCH(Calculations_forecast!$B73,CBO_quarterly!$B$1:$XT$1,0))</f>
        <v>134.19999999999999</v>
      </c>
      <c r="J73" s="81">
        <f ca="1">INDEX(CBO_quarterly!$B:$XT,MATCH(Calculations_forecast!J$9,CBO_quarterly!$B:$B,0),MATCH(Calculations_forecast!$B73,CBO_quarterly!$B$1:$XT$1,0))</f>
        <v>137.4</v>
      </c>
      <c r="K73" s="81">
        <f ca="1">INDEX(CBO_quarterly!$B:$XT,MATCH(Calculations_forecast!K$9,CBO_quarterly!$B:$B,0),MATCH(Calculations_forecast!$B73,CBO_quarterly!$B$1:$XT$1,0))</f>
        <v>140.80000000000001</v>
      </c>
      <c r="L73" s="81">
        <f ca="1">INDEX(CBO_quarterly!$B:$XT,MATCH(Calculations_forecast!L$9,CBO_quarterly!$B:$B,0),MATCH(Calculations_forecast!$B73,CBO_quarterly!$B$1:$XT$1,0))</f>
        <v>142.19999999999999</v>
      </c>
      <c r="M73" s="81">
        <f ca="1">INDEX(CBO_quarterly!$B:$XT,MATCH(Calculations_forecast!M$9,CBO_quarterly!$B:$B,0),MATCH(Calculations_forecast!$B73,CBO_quarterly!$B$1:$XT$1,0))</f>
        <v>145.6</v>
      </c>
      <c r="N73" s="81">
        <f ca="1">INDEX(CBO_quarterly!$B:$XT,MATCH(Calculations_forecast!N$9,CBO_quarterly!$B:$B,0),MATCH(Calculations_forecast!$B73,CBO_quarterly!$B$1:$XT$1,0))</f>
        <v>149.6</v>
      </c>
      <c r="O73" s="81">
        <f ca="1">INDEX(CBO_quarterly!$B:$XT,MATCH(Calculations_forecast!O$9,CBO_quarterly!$B:$B,0),MATCH(Calculations_forecast!$B73,CBO_quarterly!$B$1:$XT$1,0))</f>
        <v>153.19999999999999</v>
      </c>
      <c r="P73" s="81">
        <f ca="1">INDEX(CBO_quarterly!$B:$XT,MATCH(Calculations_forecast!P$9,CBO_quarterly!$B:$B,0),MATCH(Calculations_forecast!$B73,CBO_quarterly!$B$1:$XT$1,0))</f>
        <v>156.19999999999999</v>
      </c>
      <c r="Q73" s="81">
        <f ca="1">INDEX(CBO_quarterly!$B:$XT,MATCH(Calculations_forecast!Q$9,CBO_quarterly!$B:$B,0),MATCH(Calculations_forecast!$B73,CBO_quarterly!$B$1:$XT$1,0))</f>
        <v>159.9</v>
      </c>
      <c r="R73" s="81">
        <f ca="1">INDEX(CBO_quarterly!$B:$XT,MATCH(Calculations_forecast!R$9,CBO_quarterly!$B:$B,0),MATCH(Calculations_forecast!$B73,CBO_quarterly!$B$1:$XT$1,0))</f>
        <v>165</v>
      </c>
      <c r="S73" s="81">
        <f ca="1">INDEX(CBO_quarterly!$B:$XT,MATCH(Calculations_forecast!S$9,CBO_quarterly!$B:$B,0),MATCH(Calculations_forecast!$B73,CBO_quarterly!$B$1:$XT$1,0))</f>
        <v>171.9</v>
      </c>
      <c r="T73" s="81">
        <f ca="1">INDEX(CBO_quarterly!$B:$XT,MATCH(Calculations_forecast!T$9,CBO_quarterly!$B:$B,0),MATCH(Calculations_forecast!$B73,CBO_quarterly!$B$1:$XT$1,0))</f>
        <v>180.1</v>
      </c>
      <c r="U73" s="81">
        <f ca="1">INDEX(CBO_quarterly!$B:$XT,MATCH(Calculations_forecast!U$9,CBO_quarterly!$B:$B,0),MATCH(Calculations_forecast!$B73,CBO_quarterly!$B$1:$XT$1,0))</f>
        <v>186.3</v>
      </c>
      <c r="V73" s="81">
        <f ca="1">INDEX(CBO_quarterly!$B:$XT,MATCH(Calculations_forecast!V$9,CBO_quarterly!$B:$B,0),MATCH(Calculations_forecast!$B73,CBO_quarterly!$B$1:$XT$1,0))</f>
        <v>191.9</v>
      </c>
      <c r="W73" s="81">
        <f ca="1">INDEX(CBO_quarterly!$B:$XT,MATCH(Calculations_forecast!W$9,CBO_quarterly!$B:$B,0),MATCH(Calculations_forecast!$B73,CBO_quarterly!$B$1:$XT$1,0))</f>
        <v>201.5</v>
      </c>
      <c r="X73" s="81">
        <f ca="1">INDEX(CBO_quarterly!$B:$XT,MATCH(Calculations_forecast!X$9,CBO_quarterly!$B:$B,0),MATCH(Calculations_forecast!$B73,CBO_quarterly!$B$1:$XT$1,0))</f>
        <v>204</v>
      </c>
      <c r="Y73" s="81">
        <f ca="1">INDEX(CBO_quarterly!$B:$XT,MATCH(Calculations_forecast!Y$9,CBO_quarterly!$B:$B,0),MATCH(Calculations_forecast!$B73,CBO_quarterly!$B$1:$XT$1,0))</f>
        <v>209.3</v>
      </c>
      <c r="Z73" s="81">
        <f ca="1">INDEX(CBO_quarterly!$B:$XT,MATCH(Calculations_forecast!Z$9,CBO_quarterly!$B:$B,0),MATCH(Calculations_forecast!$B73,CBO_quarterly!$B$1:$XT$1,0))</f>
        <v>214.8</v>
      </c>
      <c r="AA73" s="81">
        <f ca="1">INDEX(CBO_quarterly!$B:$XT,MATCH(Calculations_forecast!AA$9,CBO_quarterly!$B:$B,0),MATCH(Calculations_forecast!$B73,CBO_quarterly!$B$1:$XT$1,0))</f>
        <v>219.7</v>
      </c>
      <c r="AB73" s="81">
        <f ca="1">INDEX(CBO_quarterly!$B:$XT,MATCH(Calculations_forecast!AB$9,CBO_quarterly!$B:$B,0),MATCH(Calculations_forecast!$B73,CBO_quarterly!$B$1:$XT$1,0))</f>
        <v>218.5</v>
      </c>
      <c r="AC73" s="81">
        <f ca="1">INDEX(CBO_quarterly!$B:$XT,MATCH(Calculations_forecast!AC$9,CBO_quarterly!$B:$B,0),MATCH(Calculations_forecast!$B73,CBO_quarterly!$B$1:$XT$1,0))</f>
        <v>218.6</v>
      </c>
      <c r="AD73" s="81">
        <f ca="1">INDEX(CBO_quarterly!$B:$XT,MATCH(Calculations_forecast!AD$9,CBO_quarterly!$B:$B,0),MATCH(Calculations_forecast!$B73,CBO_quarterly!$B$1:$XT$1,0))</f>
        <v>220.6</v>
      </c>
      <c r="AE73" s="81">
        <f ca="1">INDEX(CBO_quarterly!$B:$XT,MATCH(Calculations_forecast!AE$9,CBO_quarterly!$B:$B,0),MATCH(Calculations_forecast!$B73,CBO_quarterly!$B$1:$XT$1,0))</f>
        <v>227</v>
      </c>
      <c r="AF73" s="81">
        <f ca="1">INDEX(CBO_quarterly!$B:$XT,MATCH(Calculations_forecast!AF$9,CBO_quarterly!$B:$B,0),MATCH(Calculations_forecast!$B73,CBO_quarterly!$B$1:$XT$1,0))</f>
        <v>232.4</v>
      </c>
      <c r="AG73" s="81">
        <f ca="1">INDEX(CBO_quarterly!$B:$XT,MATCH(Calculations_forecast!AG$9,CBO_quarterly!$B:$B,0),MATCH(Calculations_forecast!$B73,CBO_quarterly!$B$1:$XT$1,0))</f>
        <v>236.1</v>
      </c>
      <c r="AH73" s="81">
        <f ca="1">INDEX(CBO_quarterly!$B:$XT,MATCH(Calculations_forecast!AH$9,CBO_quarterly!$B:$B,0),MATCH(Calculations_forecast!$B73,CBO_quarterly!$B$1:$XT$1,0))</f>
        <v>240.5</v>
      </c>
      <c r="AI73" s="81">
        <f ca="1">INDEX(CBO_quarterly!$B:$XT,MATCH(Calculations_forecast!AI$9,CBO_quarterly!$B:$B,0),MATCH(Calculations_forecast!$B73,CBO_quarterly!$B$1:$XT$1,0))</f>
        <v>243.8</v>
      </c>
      <c r="AJ73" s="81">
        <f ca="1">INDEX(CBO_quarterly!$B:$XT,MATCH(Calculations_forecast!AJ$9,CBO_quarterly!$B:$B,0),MATCH(Calculations_forecast!$B73,CBO_quarterly!$B$1:$XT$1,0))</f>
        <v>255.3</v>
      </c>
      <c r="AK73" s="81">
        <f ca="1">INDEX(CBO_quarterly!$B:$XT,MATCH(Calculations_forecast!AK$9,CBO_quarterly!$B:$B,0),MATCH(Calculations_forecast!$B73,CBO_quarterly!$B$1:$XT$1,0))</f>
        <v>262.2</v>
      </c>
      <c r="AL73" s="81">
        <f ca="1">INDEX(CBO_quarterly!$B:$XT,MATCH(Calculations_forecast!AL$9,CBO_quarterly!$B:$B,0),MATCH(Calculations_forecast!$B73,CBO_quarterly!$B$1:$XT$1,0))</f>
        <v>268.39999999999998</v>
      </c>
      <c r="AM73" s="81">
        <f ca="1">INDEX(CBO_quarterly!$B:$XT,MATCH(Calculations_forecast!AM$9,CBO_quarterly!$B:$B,0),MATCH(Calculations_forecast!$B73,CBO_quarterly!$B$1:$XT$1,0))</f>
        <v>270.10000000000002</v>
      </c>
      <c r="AN73" s="81">
        <f ca="1">INDEX(CBO_quarterly!$B:$XT,MATCH(Calculations_forecast!AN$9,CBO_quarterly!$B:$B,0),MATCH(Calculations_forecast!$B73,CBO_quarterly!$B$1:$XT$1,0))</f>
        <v>278.89999999999998</v>
      </c>
      <c r="AO73" s="81">
        <f ca="1">INDEX(CBO_quarterly!$B:$XT,MATCH(Calculations_forecast!AO$9,CBO_quarterly!$B:$B,0),MATCH(Calculations_forecast!$B73,CBO_quarterly!$B$1:$XT$1,0))</f>
        <v>289.39999999999998</v>
      </c>
      <c r="AP73" s="81">
        <f ca="1">INDEX(CBO_quarterly!$B:$XT,MATCH(Calculations_forecast!AP$9,CBO_quarterly!$B:$B,0),MATCH(Calculations_forecast!$B73,CBO_quarterly!$B$1:$XT$1,0))</f>
        <v>298.39999999999998</v>
      </c>
      <c r="AQ73" s="81">
        <f ca="1">INDEX(CBO_quarterly!$B:$XT,MATCH(Calculations_forecast!AQ$9,CBO_quarterly!$B:$B,0),MATCH(Calculations_forecast!$B73,CBO_quarterly!$B$1:$XT$1,0))</f>
        <v>307.7</v>
      </c>
      <c r="AR73" s="81">
        <f ca="1">INDEX(CBO_quarterly!$B:$XT,MATCH(Calculations_forecast!AR$9,CBO_quarterly!$B:$B,0),MATCH(Calculations_forecast!$B73,CBO_quarterly!$B$1:$XT$1,0))</f>
        <v>312</v>
      </c>
      <c r="AS73" s="81">
        <f ca="1">INDEX(CBO_quarterly!$B:$XT,MATCH(Calculations_forecast!AS$9,CBO_quarterly!$B:$B,0),MATCH(Calculations_forecast!$B73,CBO_quarterly!$B$1:$XT$1,0))</f>
        <v>316.10000000000002</v>
      </c>
      <c r="AT73" s="81">
        <f ca="1">INDEX(CBO_quarterly!$B:$XT,MATCH(Calculations_forecast!AT$9,CBO_quarterly!$B:$B,0),MATCH(Calculations_forecast!$B73,CBO_quarterly!$B$1:$XT$1,0))</f>
        <v>323.10000000000002</v>
      </c>
      <c r="AU73" s="81">
        <f ca="1">INDEX(CBO_quarterly!$B:$XT,MATCH(Calculations_forecast!AU$9,CBO_quarterly!$B:$B,0),MATCH(Calculations_forecast!$B73,CBO_quarterly!$B$1:$XT$1,0))</f>
        <v>336.1</v>
      </c>
      <c r="AV73" s="81">
        <f ca="1">INDEX(CBO_quarterly!$B:$XT,MATCH(Calculations_forecast!AV$9,CBO_quarterly!$B:$B,0),MATCH(Calculations_forecast!$B73,CBO_quarterly!$B$1:$XT$1,0))</f>
        <v>336.8</v>
      </c>
      <c r="AW73" s="81">
        <f ca="1">INDEX(CBO_quarterly!$B:$XT,MATCH(Calculations_forecast!AW$9,CBO_quarterly!$B:$B,0),MATCH(Calculations_forecast!$B73,CBO_quarterly!$B$1:$XT$1,0))</f>
        <v>340.3</v>
      </c>
      <c r="AX73" s="81">
        <f ca="1">INDEX(CBO_quarterly!$B:$XT,MATCH(Calculations_forecast!AX$9,CBO_quarterly!$B:$B,0),MATCH(Calculations_forecast!$B73,CBO_quarterly!$B$1:$XT$1,0))</f>
        <v>348.4</v>
      </c>
      <c r="AY73" s="81">
        <f ca="1">INDEX(CBO_quarterly!$B:$XT,MATCH(Calculations_forecast!AY$9,CBO_quarterly!$B:$B,0),MATCH(Calculations_forecast!$B73,CBO_quarterly!$B$1:$XT$1,0))</f>
        <v>353.2</v>
      </c>
      <c r="AZ73" s="81">
        <f ca="1">INDEX(CBO_quarterly!$B:$XT,MATCH(Calculations_forecast!AZ$9,CBO_quarterly!$B:$B,0),MATCH(Calculations_forecast!$B73,CBO_quarterly!$B$1:$XT$1,0))</f>
        <v>360.2</v>
      </c>
      <c r="BA73" s="81">
        <f ca="1">INDEX(CBO_quarterly!$B:$XT,MATCH(Calculations_forecast!BA$9,CBO_quarterly!$B:$B,0),MATCH(Calculations_forecast!$B73,CBO_quarterly!$B$1:$XT$1,0))</f>
        <v>365.8</v>
      </c>
      <c r="BB73" s="81">
        <f ca="1">INDEX(CBO_quarterly!$B:$XT,MATCH(Calculations_forecast!BB$9,CBO_quarterly!$B:$B,0),MATCH(Calculations_forecast!$B73,CBO_quarterly!$B$1:$XT$1,0))</f>
        <v>373.3</v>
      </c>
      <c r="BC73" s="81">
        <f ca="1">INDEX(CBO_quarterly!$B:$XT,MATCH(Calculations_forecast!BC$9,CBO_quarterly!$B:$B,0),MATCH(Calculations_forecast!$B73,CBO_quarterly!$B$1:$XT$1,0))</f>
        <v>377.4</v>
      </c>
      <c r="BD73" s="81">
        <f ca="1">INDEX(CBO_quarterly!$B:$XT,MATCH(Calculations_forecast!BD$9,CBO_quarterly!$B:$B,0),MATCH(Calculations_forecast!$B73,CBO_quarterly!$B$1:$XT$1,0))</f>
        <v>380.7</v>
      </c>
      <c r="BE73" s="81">
        <f ca="1">INDEX(CBO_quarterly!$B:$XT,MATCH(Calculations_forecast!BE$9,CBO_quarterly!$B:$B,0),MATCH(Calculations_forecast!$B73,CBO_quarterly!$B$1:$XT$1,0))</f>
        <v>387.8</v>
      </c>
      <c r="BF73" s="81">
        <f ca="1">INDEX(CBO_quarterly!$B:$XT,MATCH(Calculations_forecast!BF$9,CBO_quarterly!$B:$B,0),MATCH(Calculations_forecast!$B73,CBO_quarterly!$B$1:$XT$1,0))</f>
        <v>390.9</v>
      </c>
      <c r="BG73" s="81">
        <f ca="1">INDEX(CBO_quarterly!$B:$XT,MATCH(Calculations_forecast!BG$9,CBO_quarterly!$B:$B,0),MATCH(Calculations_forecast!$B73,CBO_quarterly!$B$1:$XT$1,0))</f>
        <v>401.6</v>
      </c>
      <c r="BH73" s="81">
        <f ca="1">INDEX(CBO_quarterly!$B:$XT,MATCH(Calculations_forecast!BH$9,CBO_quarterly!$B:$B,0),MATCH(Calculations_forecast!$B73,CBO_quarterly!$B$1:$XT$1,0))</f>
        <v>410.8</v>
      </c>
      <c r="BI73" s="81">
        <f ca="1">INDEX(CBO_quarterly!$B:$XT,MATCH(Calculations_forecast!BI$9,CBO_quarterly!$B:$B,0),MATCH(Calculations_forecast!$B73,CBO_quarterly!$B$1:$XT$1,0))</f>
        <v>421.7</v>
      </c>
      <c r="BJ73" s="81">
        <f ca="1">INDEX(CBO_quarterly!$B:$XT,MATCH(Calculations_forecast!BJ$9,CBO_quarterly!$B:$B,0),MATCH(Calculations_forecast!$B73,CBO_quarterly!$B$1:$XT$1,0))</f>
        <v>430.2</v>
      </c>
      <c r="BK73" s="81">
        <f ca="1">INDEX(CBO_quarterly!$B:$XT,MATCH(Calculations_forecast!BK$9,CBO_quarterly!$B:$B,0),MATCH(Calculations_forecast!$B73,CBO_quarterly!$B$1:$XT$1,0))</f>
        <v>440.8</v>
      </c>
      <c r="BL73" s="81">
        <f ca="1">INDEX(CBO_quarterly!$B:$XT,MATCH(Calculations_forecast!BL$9,CBO_quarterly!$B:$B,0),MATCH(Calculations_forecast!$B73,CBO_quarterly!$B$1:$XT$1,0))</f>
        <v>453.2</v>
      </c>
      <c r="BM73" s="81">
        <f ca="1">INDEX(CBO_quarterly!$B:$XT,MATCH(Calculations_forecast!BM$9,CBO_quarterly!$B:$B,0),MATCH(Calculations_forecast!$B73,CBO_quarterly!$B$1:$XT$1,0))</f>
        <v>464.3</v>
      </c>
      <c r="BN73" s="81">
        <f ca="1">INDEX(CBO_quarterly!$B:$XT,MATCH(Calculations_forecast!BN$9,CBO_quarterly!$B:$B,0),MATCH(Calculations_forecast!$B73,CBO_quarterly!$B$1:$XT$1,0))</f>
        <v>472.1</v>
      </c>
      <c r="BO73" s="81">
        <f ca="1">INDEX(CBO_quarterly!$B:$XT,MATCH(Calculations_forecast!BO$9,CBO_quarterly!$B:$B,0),MATCH(Calculations_forecast!$B73,CBO_quarterly!$B$1:$XT$1,0))</f>
        <v>482.8</v>
      </c>
      <c r="BP73" s="81">
        <f ca="1">INDEX(CBO_quarterly!$B:$XT,MATCH(Calculations_forecast!BP$9,CBO_quarterly!$B:$B,0),MATCH(Calculations_forecast!$B73,CBO_quarterly!$B$1:$XT$1,0))</f>
        <v>489.7</v>
      </c>
      <c r="BQ73" s="81">
        <f ca="1">INDEX(CBO_quarterly!$B:$XT,MATCH(Calculations_forecast!BQ$9,CBO_quarterly!$B:$B,0),MATCH(Calculations_forecast!$B73,CBO_quarterly!$B$1:$XT$1,0))</f>
        <v>498.5</v>
      </c>
      <c r="BR73" s="81">
        <f ca="1">INDEX(CBO_quarterly!$B:$XT,MATCH(Calculations_forecast!BR$9,CBO_quarterly!$B:$B,0),MATCH(Calculations_forecast!$B73,CBO_quarterly!$B$1:$XT$1,0))</f>
        <v>506.6</v>
      </c>
      <c r="BS73" s="81">
        <f ca="1">INDEX(CBO_quarterly!$B:$XT,MATCH(Calculations_forecast!BS$9,CBO_quarterly!$B:$B,0),MATCH(Calculations_forecast!$B73,CBO_quarterly!$B$1:$XT$1,0))</f>
        <v>516.5</v>
      </c>
      <c r="BT73" s="81">
        <f ca="1">INDEX(CBO_quarterly!$B:$XT,MATCH(Calculations_forecast!BT$9,CBO_quarterly!$B:$B,0),MATCH(Calculations_forecast!$B73,CBO_quarterly!$B$1:$XT$1,0))</f>
        <v>524</v>
      </c>
      <c r="BU73" s="81">
        <f ca="1">INDEX(CBO_quarterly!$B:$XT,MATCH(Calculations_forecast!BU$9,CBO_quarterly!$B:$B,0),MATCH(Calculations_forecast!$B73,CBO_quarterly!$B$1:$XT$1,0))</f>
        <v>532.1</v>
      </c>
      <c r="BV73" s="81">
        <f ca="1">INDEX(CBO_quarterly!$B:$XT,MATCH(Calculations_forecast!BV$9,CBO_quarterly!$B:$B,0),MATCH(Calculations_forecast!$B73,CBO_quarterly!$B$1:$XT$1,0))</f>
        <v>542.29999999999995</v>
      </c>
      <c r="BW73" s="81">
        <f ca="1">INDEX(CBO_quarterly!$B:$XT,MATCH(Calculations_forecast!BW$9,CBO_quarterly!$B:$B,0),MATCH(Calculations_forecast!$B73,CBO_quarterly!$B$1:$XT$1,0))</f>
        <v>551.1</v>
      </c>
      <c r="BX73" s="81">
        <f ca="1">INDEX(CBO_quarterly!$B:$XT,MATCH(Calculations_forecast!BX$9,CBO_quarterly!$B:$B,0),MATCH(Calculations_forecast!$B73,CBO_quarterly!$B$1:$XT$1,0))</f>
        <v>563.5</v>
      </c>
      <c r="BY73" s="81">
        <f ca="1">INDEX(CBO_quarterly!$B:$XT,MATCH(Calculations_forecast!BY$9,CBO_quarterly!$B:$B,0),MATCH(Calculations_forecast!$B73,CBO_quarterly!$B$1:$XT$1,0))</f>
        <v>570.79999999999995</v>
      </c>
      <c r="BZ73" s="81">
        <f ca="1">INDEX(CBO_quarterly!$B:$XT,MATCH(Calculations_forecast!BZ$9,CBO_quarterly!$B:$B,0),MATCH(Calculations_forecast!$B73,CBO_quarterly!$B$1:$XT$1,0))</f>
        <v>584.29999999999995</v>
      </c>
      <c r="CA73" s="81">
        <f ca="1">INDEX(CBO_quarterly!$B:$XT,MATCH(Calculations_forecast!CA$9,CBO_quarterly!$B:$B,0),MATCH(Calculations_forecast!$B73,CBO_quarterly!$B$1:$XT$1,0))</f>
        <v>596.70000000000005</v>
      </c>
      <c r="CB73" s="81">
        <f ca="1">INDEX(CBO_quarterly!$B:$XT,MATCH(Calculations_forecast!CB$9,CBO_quarterly!$B:$B,0),MATCH(Calculations_forecast!$B73,CBO_quarterly!$B$1:$XT$1,0))</f>
        <v>611.5</v>
      </c>
      <c r="CC73" s="81">
        <f ca="1">INDEX(CBO_quarterly!$B:$XT,MATCH(Calculations_forecast!CC$9,CBO_quarterly!$B:$B,0),MATCH(Calculations_forecast!$B73,CBO_quarterly!$B$1:$XT$1,0))</f>
        <v>623.20000000000005</v>
      </c>
      <c r="CD73" s="81">
        <f ca="1">INDEX(CBO_quarterly!$B:$XT,MATCH(Calculations_forecast!CD$9,CBO_quarterly!$B:$B,0),MATCH(Calculations_forecast!$B73,CBO_quarterly!$B$1:$XT$1,0))</f>
        <v>639.70000000000005</v>
      </c>
      <c r="CE73" s="81">
        <f ca="1">INDEX(CBO_quarterly!$B:$XT,MATCH(Calculations_forecast!CE$9,CBO_quarterly!$B:$B,0),MATCH(Calculations_forecast!$B73,CBO_quarterly!$B$1:$XT$1,0))</f>
        <v>658.8</v>
      </c>
      <c r="CF73" s="81">
        <f ca="1">INDEX(CBO_quarterly!$B:$XT,MATCH(Calculations_forecast!CF$9,CBO_quarterly!$B:$B,0),MATCH(Calculations_forecast!$B73,CBO_quarterly!$B$1:$XT$1,0))</f>
        <v>666.8</v>
      </c>
      <c r="CG73" s="81">
        <f ca="1">INDEX(CBO_quarterly!$B:$XT,MATCH(Calculations_forecast!CG$9,CBO_quarterly!$B:$B,0),MATCH(Calculations_forecast!$B73,CBO_quarterly!$B$1:$XT$1,0))</f>
        <v>680.3</v>
      </c>
      <c r="CH73" s="81">
        <f ca="1">INDEX(CBO_quarterly!$B:$XT,MATCH(Calculations_forecast!CH$9,CBO_quarterly!$B:$B,0),MATCH(Calculations_forecast!$B73,CBO_quarterly!$B$1:$XT$1,0))</f>
        <v>698.8</v>
      </c>
      <c r="CI73" s="81">
        <f ca="1">INDEX(CBO_quarterly!$B:$XT,MATCH(Calculations_forecast!CI$9,CBO_quarterly!$B:$B,0),MATCH(Calculations_forecast!$B73,CBO_quarterly!$B$1:$XT$1,0))</f>
        <v>702.8</v>
      </c>
      <c r="CJ73" s="81">
        <f ca="1">INDEX(CBO_quarterly!$B:$XT,MATCH(Calculations_forecast!CJ$9,CBO_quarterly!$B:$B,0),MATCH(Calculations_forecast!$B73,CBO_quarterly!$B$1:$XT$1,0))</f>
        <v>709.9</v>
      </c>
      <c r="CK73" s="81">
        <f ca="1">INDEX(CBO_quarterly!$B:$XT,MATCH(Calculations_forecast!CK$9,CBO_quarterly!$B:$B,0),MATCH(Calculations_forecast!$B73,CBO_quarterly!$B$1:$XT$1,0))</f>
        <v>719.9</v>
      </c>
      <c r="CL73" s="81">
        <f ca="1">INDEX(CBO_quarterly!$B:$XT,MATCH(Calculations_forecast!CL$9,CBO_quarterly!$B:$B,0),MATCH(Calculations_forecast!$B73,CBO_quarterly!$B$1:$XT$1,0))</f>
        <v>731.4</v>
      </c>
      <c r="CM73" s="81">
        <f ca="1">INDEX(CBO_quarterly!$B:$XT,MATCH(Calculations_forecast!CM$9,CBO_quarterly!$B:$B,0),MATCH(Calculations_forecast!$B73,CBO_quarterly!$B$1:$XT$1,0))</f>
        <v>746.1</v>
      </c>
      <c r="CN73" s="81">
        <f ca="1">INDEX(CBO_quarterly!$B:$XT,MATCH(Calculations_forecast!CN$9,CBO_quarterly!$B:$B,0),MATCH(Calculations_forecast!$B73,CBO_quarterly!$B$1:$XT$1,0))</f>
        <v>753.9</v>
      </c>
      <c r="CO73" s="81">
        <f ca="1">INDEX(CBO_quarterly!$B:$XT,MATCH(Calculations_forecast!CO$9,CBO_quarterly!$B:$B,0),MATCH(Calculations_forecast!$B73,CBO_quarterly!$B$1:$XT$1,0))</f>
        <v>759.8</v>
      </c>
      <c r="CP73" s="81">
        <f ca="1">INDEX(CBO_quarterly!$B:$XT,MATCH(Calculations_forecast!CP$9,CBO_quarterly!$B:$B,0),MATCH(Calculations_forecast!$B73,CBO_quarterly!$B$1:$XT$1,0))</f>
        <v>764.4</v>
      </c>
      <c r="CQ73" s="81">
        <f ca="1">INDEX(CBO_quarterly!$B:$XT,MATCH(Calculations_forecast!CQ$9,CBO_quarterly!$B:$B,0),MATCH(Calculations_forecast!$B73,CBO_quarterly!$B$1:$XT$1,0))</f>
        <v>771.5</v>
      </c>
      <c r="CR73" s="81">
        <f ca="1">INDEX(CBO_quarterly!$B:$XT,MATCH(Calculations_forecast!CR$9,CBO_quarterly!$B:$B,0),MATCH(Calculations_forecast!$B73,CBO_quarterly!$B$1:$XT$1,0))</f>
        <v>782.3</v>
      </c>
      <c r="CS73" s="81">
        <f ca="1">INDEX(CBO_quarterly!$B:$XT,MATCH(Calculations_forecast!CS$9,CBO_quarterly!$B:$B,0),MATCH(Calculations_forecast!$B73,CBO_quarterly!$B$1:$XT$1,0))</f>
        <v>788.7</v>
      </c>
      <c r="CT73" s="81">
        <f ca="1">INDEX(CBO_quarterly!$B:$XT,MATCH(Calculations_forecast!CT$9,CBO_quarterly!$B:$B,0),MATCH(Calculations_forecast!$B73,CBO_quarterly!$B$1:$XT$1,0))</f>
        <v>796.5</v>
      </c>
      <c r="CU73" s="81">
        <f ca="1">INDEX(CBO_quarterly!$B:$XT,MATCH(Calculations_forecast!CU$9,CBO_quarterly!$B:$B,0),MATCH(Calculations_forecast!$B73,CBO_quarterly!$B$1:$XT$1,0))</f>
        <v>806.3</v>
      </c>
      <c r="CV73" s="81">
        <f ca="1">INDEX(CBO_quarterly!$B:$XT,MATCH(Calculations_forecast!CV$9,CBO_quarterly!$B:$B,0),MATCH(Calculations_forecast!$B73,CBO_quarterly!$B$1:$XT$1,0))</f>
        <v>820</v>
      </c>
      <c r="CW73" s="81">
        <f ca="1">INDEX(CBO_quarterly!$B:$XT,MATCH(Calculations_forecast!CW$9,CBO_quarterly!$B:$B,0),MATCH(Calculations_forecast!$B73,CBO_quarterly!$B$1:$XT$1,0))</f>
        <v>836.9</v>
      </c>
      <c r="CX73" s="81">
        <f ca="1">INDEX(CBO_quarterly!$B:$XT,MATCH(Calculations_forecast!CX$9,CBO_quarterly!$B:$B,0),MATCH(Calculations_forecast!$B73,CBO_quarterly!$B$1:$XT$1,0))</f>
        <v>847.1</v>
      </c>
      <c r="CY73" s="81">
        <f ca="1">INDEX(CBO_quarterly!$B:$XT,MATCH(Calculations_forecast!CY$9,CBO_quarterly!$B:$B,0),MATCH(Calculations_forecast!$B73,CBO_quarterly!$B$1:$XT$1,0))</f>
        <v>858.5</v>
      </c>
      <c r="CZ73" s="81">
        <f ca="1">INDEX(CBO_quarterly!$B:$XT,MATCH(Calculations_forecast!CZ$9,CBO_quarterly!$B:$B,0),MATCH(Calculations_forecast!$B73,CBO_quarterly!$B$1:$XT$1,0))</f>
        <v>871.9</v>
      </c>
      <c r="DA73" s="81">
        <f ca="1">INDEX(CBO_quarterly!$B:$XT,MATCH(Calculations_forecast!DA$9,CBO_quarterly!$B:$B,0),MATCH(Calculations_forecast!$B73,CBO_quarterly!$B$1:$XT$1,0))</f>
        <v>876.3</v>
      </c>
      <c r="DB73" s="81">
        <f ca="1">INDEX(CBO_quarterly!$B:$XT,MATCH(Calculations_forecast!DB$9,CBO_quarterly!$B:$B,0),MATCH(Calculations_forecast!$B73,CBO_quarterly!$B$1:$XT$1,0))</f>
        <v>884.3</v>
      </c>
      <c r="DC73" s="81">
        <f ca="1">INDEX(CBO_quarterly!$B:$XT,MATCH(Calculations_forecast!DC$9,CBO_quarterly!$B:$B,0),MATCH(Calculations_forecast!$B73,CBO_quarterly!$B$1:$XT$1,0))</f>
        <v>891.5</v>
      </c>
      <c r="DD73" s="81">
        <f ca="1">INDEX(CBO_quarterly!$B:$XT,MATCH(Calculations_forecast!DD$9,CBO_quarterly!$B:$B,0),MATCH(Calculations_forecast!$B73,CBO_quarterly!$B$1:$XT$1,0))</f>
        <v>905.5</v>
      </c>
      <c r="DE73" s="81">
        <f ca="1">INDEX(CBO_quarterly!$B:$XT,MATCH(Calculations_forecast!DE$9,CBO_quarterly!$B:$B,0),MATCH(Calculations_forecast!$B73,CBO_quarterly!$B$1:$XT$1,0))</f>
        <v>919</v>
      </c>
      <c r="DF73" s="81">
        <f ca="1">INDEX(CBO_quarterly!$B:$XT,MATCH(Calculations_forecast!DF$9,CBO_quarterly!$B:$B,0),MATCH(Calculations_forecast!$B73,CBO_quarterly!$B$1:$XT$1,0))</f>
        <v>938.8</v>
      </c>
      <c r="DG73" s="81">
        <f ca="1">INDEX(CBO_quarterly!$B:$XT,MATCH(Calculations_forecast!DG$9,CBO_quarterly!$B:$B,0),MATCH(Calculations_forecast!$B73,CBO_quarterly!$B$1:$XT$1,0))</f>
        <v>945.3</v>
      </c>
      <c r="DH73" s="81">
        <f ca="1">INDEX(CBO_quarterly!$B:$XT,MATCH(Calculations_forecast!DH$9,CBO_quarterly!$B:$B,0),MATCH(Calculations_forecast!$B73,CBO_quarterly!$B$1:$XT$1,0))</f>
        <v>955.4</v>
      </c>
      <c r="DI73" s="81">
        <f ca="1">INDEX(CBO_quarterly!$B:$XT,MATCH(Calculations_forecast!DI$9,CBO_quarterly!$B:$B,0),MATCH(Calculations_forecast!$B73,CBO_quarterly!$B$1:$XT$1,0))</f>
        <v>969.2</v>
      </c>
      <c r="DJ73" s="81">
        <f ca="1">INDEX(CBO_quarterly!$B:$XT,MATCH(Calculations_forecast!DJ$9,CBO_quarterly!$B:$B,0),MATCH(Calculations_forecast!$B73,CBO_quarterly!$B$1:$XT$1,0))</f>
        <v>985.6</v>
      </c>
      <c r="DK73" s="81">
        <f ca="1">INDEX(CBO_quarterly!$B:$XT,MATCH(Calculations_forecast!DK$9,CBO_quarterly!$B:$B,0),MATCH(Calculations_forecast!$B73,CBO_quarterly!$B$1:$XT$1,0))</f>
        <v>995.9</v>
      </c>
      <c r="DL73" s="81">
        <f ca="1">INDEX(CBO_quarterly!$B:$XT,MATCH(Calculations_forecast!DL$9,CBO_quarterly!$B:$B,0),MATCH(Calculations_forecast!$B73,CBO_quarterly!$B$1:$XT$1,0))</f>
        <v>1016.6</v>
      </c>
      <c r="DM73" s="81">
        <f ca="1">INDEX(CBO_quarterly!$B:$XT,MATCH(Calculations_forecast!DM$9,CBO_quarterly!$B:$B,0),MATCH(Calculations_forecast!$B73,CBO_quarterly!$B$1:$XT$1,0))</f>
        <v>1038.5999999999999</v>
      </c>
      <c r="DN73" s="81">
        <f ca="1">INDEX(CBO_quarterly!$B:$XT,MATCH(Calculations_forecast!DN$9,CBO_quarterly!$B:$B,0),MATCH(Calculations_forecast!$B73,CBO_quarterly!$B$1:$XT$1,0))</f>
        <v>1053.2</v>
      </c>
      <c r="DO73" s="81">
        <f ca="1">INDEX(CBO_quarterly!$B:$XT,MATCH(Calculations_forecast!DO$9,CBO_quarterly!$B:$B,0),MATCH(Calculations_forecast!$B73,CBO_quarterly!$B$1:$XT$1,0))</f>
        <v>1073.9000000000001</v>
      </c>
      <c r="DP73" s="81">
        <f ca="1">INDEX(CBO_quarterly!$B:$XT,MATCH(Calculations_forecast!DP$9,CBO_quarterly!$B:$B,0),MATCH(Calculations_forecast!$B73,CBO_quarterly!$B$1:$XT$1,0))</f>
        <v>1095.4000000000001</v>
      </c>
      <c r="DQ73" s="81">
        <f ca="1">INDEX(CBO_quarterly!$B:$XT,MATCH(Calculations_forecast!DQ$9,CBO_quarterly!$B:$B,0),MATCH(Calculations_forecast!$B73,CBO_quarterly!$B$1:$XT$1,0))</f>
        <v>1119.5999999999999</v>
      </c>
      <c r="DR73" s="81">
        <f ca="1">INDEX(CBO_quarterly!$B:$XT,MATCH(Calculations_forecast!DR$9,CBO_quarterly!$B:$B,0),MATCH(Calculations_forecast!$B73,CBO_quarterly!$B$1:$XT$1,0))</f>
        <v>1147.0999999999999</v>
      </c>
      <c r="DS73" s="81">
        <f ca="1">INDEX(CBO_quarterly!$B:$XT,MATCH(Calculations_forecast!DS$9,CBO_quarterly!$B:$B,0),MATCH(Calculations_forecast!$B73,CBO_quarterly!$B$1:$XT$1,0))</f>
        <v>1170.4000000000001</v>
      </c>
      <c r="DT73" s="81">
        <f ca="1">INDEX(CBO_quarterly!$B:$XT,MATCH(Calculations_forecast!DT$9,CBO_quarterly!$B:$B,0),MATCH(Calculations_forecast!$B73,CBO_quarterly!$B$1:$XT$1,0))</f>
        <v>1181.0999999999999</v>
      </c>
      <c r="DU73" s="81">
        <f ca="1">INDEX(CBO_quarterly!$B:$XT,MATCH(Calculations_forecast!DU$9,CBO_quarterly!$B:$B,0),MATCH(Calculations_forecast!$B73,CBO_quarterly!$B$1:$XT$1,0))</f>
        <v>1198.3</v>
      </c>
      <c r="DV73" s="81">
        <f ca="1">INDEX(CBO_quarterly!$B:$XT,MATCH(Calculations_forecast!DV$9,CBO_quarterly!$B:$B,0),MATCH(Calculations_forecast!$B73,CBO_quarterly!$B$1:$XT$1,0))</f>
        <v>1222.9000000000001</v>
      </c>
      <c r="DW73" s="81">
        <f ca="1">INDEX(CBO_quarterly!$B:$XT,MATCH(Calculations_forecast!DW$9,CBO_quarterly!$B:$B,0),MATCH(Calculations_forecast!$B73,CBO_quarterly!$B$1:$XT$1,0))</f>
        <v>1252.3</v>
      </c>
      <c r="DX73" s="81">
        <f ca="1">INDEX(CBO_quarterly!$B:$XT,MATCH(Calculations_forecast!DX$9,CBO_quarterly!$B:$B,0),MATCH(Calculations_forecast!$B73,CBO_quarterly!$B$1:$XT$1,0))</f>
        <v>1280.9000000000001</v>
      </c>
      <c r="DY73" s="81">
        <f ca="1">INDEX(CBO_quarterly!$B:$XT,MATCH(Calculations_forecast!DY$9,CBO_quarterly!$B:$B,0),MATCH(Calculations_forecast!$B73,CBO_quarterly!$B$1:$XT$1,0))</f>
        <v>1278.4000000000001</v>
      </c>
      <c r="DZ73" s="81">
        <f ca="1">INDEX(CBO_quarterly!$B:$XT,MATCH(Calculations_forecast!DZ$9,CBO_quarterly!$B:$B,0),MATCH(Calculations_forecast!$B73,CBO_quarterly!$B$1:$XT$1,0))</f>
        <v>1305.2</v>
      </c>
      <c r="EA73" s="81">
        <f ca="1">INDEX(CBO_quarterly!$B:$XT,MATCH(Calculations_forecast!EA$9,CBO_quarterly!$B:$B,0),MATCH(Calculations_forecast!$B73,CBO_quarterly!$B$1:$XT$1,0))</f>
        <v>1325</v>
      </c>
      <c r="EB73" s="81">
        <f ca="1">INDEX(CBO_quarterly!$B:$XT,MATCH(Calculations_forecast!EB$9,CBO_quarterly!$B:$B,0),MATCH(Calculations_forecast!$B73,CBO_quarterly!$B$1:$XT$1,0))</f>
        <v>1338.8</v>
      </c>
      <c r="EC73" s="81">
        <f ca="1">INDEX(CBO_quarterly!$B:$XT,MATCH(Calculations_forecast!EC$9,CBO_quarterly!$B:$B,0),MATCH(Calculations_forecast!$B73,CBO_quarterly!$B$1:$XT$1,0))</f>
        <v>1352.2</v>
      </c>
      <c r="ED73" s="81">
        <f ca="1">INDEX(CBO_quarterly!$B:$XT,MATCH(Calculations_forecast!ED$9,CBO_quarterly!$B:$B,0),MATCH(Calculations_forecast!$B73,CBO_quarterly!$B$1:$XT$1,0))</f>
        <v>1366.9</v>
      </c>
      <c r="EE73" s="81">
        <f ca="1">INDEX(CBO_quarterly!$B:$XT,MATCH(Calculations_forecast!EE$9,CBO_quarterly!$B:$B,0),MATCH(Calculations_forecast!$B73,CBO_quarterly!$B$1:$XT$1,0))</f>
        <v>1380</v>
      </c>
      <c r="EF73" s="81">
        <f ca="1">INDEX(CBO_quarterly!$B:$XT,MATCH(Calculations_forecast!EF$9,CBO_quarterly!$B:$B,0),MATCH(Calculations_forecast!$B73,CBO_quarterly!$B$1:$XT$1,0))</f>
        <v>1374</v>
      </c>
      <c r="EG73" s="81">
        <f ca="1">INDEX(CBO_quarterly!$B:$XT,MATCH(Calculations_forecast!EG$9,CBO_quarterly!$B:$B,0),MATCH(Calculations_forecast!$B73,CBO_quarterly!$B$1:$XT$1,0))</f>
        <v>1388.5</v>
      </c>
      <c r="EH73" s="81">
        <f ca="1">INDEX(CBO_quarterly!$B:$XT,MATCH(Calculations_forecast!EH$9,CBO_quarterly!$B:$B,0),MATCH(Calculations_forecast!$B73,CBO_quarterly!$B$1:$XT$1,0))</f>
        <v>1397.3</v>
      </c>
      <c r="EI73" s="81">
        <f ca="1">INDEX(CBO_quarterly!$B:$XT,MATCH(Calculations_forecast!EI$9,CBO_quarterly!$B:$B,0),MATCH(Calculations_forecast!$B73,CBO_quarterly!$B$1:$XT$1,0))</f>
        <v>1416</v>
      </c>
      <c r="EJ73" s="81">
        <f ca="1">INDEX(CBO_quarterly!$B:$XT,MATCH(Calculations_forecast!EJ$9,CBO_quarterly!$B:$B,0),MATCH(Calculations_forecast!$B73,CBO_quarterly!$B$1:$XT$1,0))</f>
        <v>1437.2</v>
      </c>
      <c r="EK73" s="81">
        <f ca="1">INDEX(CBO_quarterly!$B:$XT,MATCH(Calculations_forecast!EK$9,CBO_quarterly!$B:$B,0),MATCH(Calculations_forecast!$B73,CBO_quarterly!$B$1:$XT$1,0))</f>
        <v>1455</v>
      </c>
      <c r="EL73" s="81">
        <f ca="1">INDEX(CBO_quarterly!$B:$XT,MATCH(Calculations_forecast!EL$9,CBO_quarterly!$B:$B,0),MATCH(Calculations_forecast!$B73,CBO_quarterly!$B$1:$XT$1,0))</f>
        <v>1480.3</v>
      </c>
      <c r="EM73" s="81">
        <f ca="1">INDEX(CBO_quarterly!$B:$XT,MATCH(Calculations_forecast!EM$9,CBO_quarterly!$B:$B,0),MATCH(Calculations_forecast!$B73,CBO_quarterly!$B$1:$XT$1,0))</f>
        <v>1495.4</v>
      </c>
      <c r="EN73" s="81">
        <f ca="1">INDEX(CBO_quarterly!$B:$XT,MATCH(Calculations_forecast!EN$9,CBO_quarterly!$B:$B,0),MATCH(Calculations_forecast!$B73,CBO_quarterly!$B$1:$XT$1,0))</f>
        <v>1513.9</v>
      </c>
      <c r="EO73" s="81">
        <f ca="1">INDEX(CBO_quarterly!$B:$XT,MATCH(Calculations_forecast!EO$9,CBO_quarterly!$B:$B,0),MATCH(Calculations_forecast!$B73,CBO_quarterly!$B$1:$XT$1,0))</f>
        <v>1539</v>
      </c>
      <c r="EP73" s="81">
        <f ca="1">INDEX(CBO_quarterly!$B:$XT,MATCH(Calculations_forecast!EP$9,CBO_quarterly!$B:$B,0),MATCH(Calculations_forecast!$B73,CBO_quarterly!$B$1:$XT$1,0))</f>
        <v>1565.8</v>
      </c>
      <c r="EQ73" s="81">
        <f ca="1">INDEX(CBO_quarterly!$B:$XT,MATCH(Calculations_forecast!EQ$9,CBO_quarterly!$B:$B,0),MATCH(Calculations_forecast!$B73,CBO_quarterly!$B$1:$XT$1,0))</f>
        <v>1584.1</v>
      </c>
      <c r="ER73" s="81">
        <f ca="1">INDEX(CBO_quarterly!$B:$XT,MATCH(Calculations_forecast!ER$9,CBO_quarterly!$B:$B,0),MATCH(Calculations_forecast!$B73,CBO_quarterly!$B$1:$XT$1,0))</f>
        <v>1614.3</v>
      </c>
      <c r="ES73" s="81">
        <f ca="1">INDEX(CBO_quarterly!$B:$XT,MATCH(Calculations_forecast!ES$9,CBO_quarterly!$B:$B,0),MATCH(Calculations_forecast!$B73,CBO_quarterly!$B$1:$XT$1,0))</f>
        <v>1635.7</v>
      </c>
      <c r="ET73" s="81">
        <f ca="1">INDEX(CBO_quarterly!$B:$XT,MATCH(Calculations_forecast!ET$9,CBO_quarterly!$B:$B,0),MATCH(Calculations_forecast!$B73,CBO_quarterly!$B$1:$XT$1,0))</f>
        <v>1660.1</v>
      </c>
      <c r="EU73" s="81">
        <f ca="1">INDEX(CBO_quarterly!$B:$XT,MATCH(Calculations_forecast!EU$9,CBO_quarterly!$B:$B,0),MATCH(Calculations_forecast!$B73,CBO_quarterly!$B$1:$XT$1,0))</f>
        <v>1702</v>
      </c>
      <c r="EV73" s="81">
        <f ca="1">INDEX(CBO_quarterly!$B:$XT,MATCH(Calculations_forecast!EV$9,CBO_quarterly!$B:$B,0),MATCH(Calculations_forecast!$B73,CBO_quarterly!$B$1:$XT$1,0))</f>
        <v>1728.3</v>
      </c>
      <c r="EW73" s="81">
        <f ca="1">INDEX(CBO_quarterly!$B:$XT,MATCH(Calculations_forecast!EW$9,CBO_quarterly!$B:$B,0),MATCH(Calculations_forecast!$B73,CBO_quarterly!$B$1:$XT$1,0))</f>
        <v>1750.7</v>
      </c>
      <c r="EX73" s="81">
        <f ca="1">INDEX(CBO_quarterly!$B:$XT,MATCH(Calculations_forecast!EX$9,CBO_quarterly!$B:$B,0),MATCH(Calculations_forecast!$B73,CBO_quarterly!$B$1:$XT$1,0))</f>
        <v>1780.3</v>
      </c>
      <c r="EY73" s="81">
        <f ca="1">INDEX(CBO_quarterly!$B:$XT,MATCH(Calculations_forecast!EY$9,CBO_quarterly!$B:$B,0),MATCH(Calculations_forecast!$B73,CBO_quarterly!$B$1:$XT$1,0))</f>
        <v>1799</v>
      </c>
      <c r="EZ73" s="81">
        <f ca="1">INDEX(CBO_quarterly!$B:$XT,MATCH(Calculations_forecast!EZ$9,CBO_quarterly!$B:$B,0),MATCH(Calculations_forecast!$B73,CBO_quarterly!$B$1:$XT$1,0))</f>
        <v>1825.6</v>
      </c>
      <c r="FA73" s="81">
        <f ca="1">INDEX(CBO_quarterly!$B:$XT,MATCH(Calculations_forecast!FA$9,CBO_quarterly!$B:$B,0),MATCH(Calculations_forecast!$B73,CBO_quarterly!$B$1:$XT$1,0))</f>
        <v>1858.9</v>
      </c>
      <c r="FB73" s="81">
        <f ca="1">INDEX(CBO_quarterly!$B:$XT,MATCH(Calculations_forecast!FB$9,CBO_quarterly!$B:$B,0),MATCH(Calculations_forecast!$B73,CBO_quarterly!$B$1:$XT$1,0))</f>
        <v>1842.2</v>
      </c>
      <c r="FC73" s="81">
        <f ca="1">INDEX(CBO_quarterly!$B:$XT,MATCH(Calculations_forecast!FC$9,CBO_quarterly!$B:$B,0),MATCH(Calculations_forecast!$B73,CBO_quarterly!$B$1:$XT$1,0))</f>
        <v>1836.7</v>
      </c>
      <c r="FD73" s="81">
        <f ca="1">INDEX(CBO_quarterly!$B:$XT,MATCH(Calculations_forecast!FD$9,CBO_quarterly!$B:$B,0),MATCH(Calculations_forecast!$B73,CBO_quarterly!$B$1:$XT$1,0))</f>
        <v>1856.7</v>
      </c>
      <c r="FE73" s="81">
        <f ca="1">INDEX(CBO_quarterly!$B:$XT,MATCH(Calculations_forecast!FE$9,CBO_quarterly!$B:$B,0),MATCH(Calculations_forecast!$B73,CBO_quarterly!$B$1:$XT$1,0))</f>
        <v>1863.5</v>
      </c>
      <c r="FF73" s="81">
        <f ca="1">INDEX(CBO_quarterly!$B:$XT,MATCH(Calculations_forecast!FF$9,CBO_quarterly!$B:$B,0),MATCH(Calculations_forecast!$B73,CBO_quarterly!$B$1:$XT$1,0))</f>
        <v>1864.4</v>
      </c>
      <c r="FG73" s="81">
        <f ca="1">INDEX(CBO_quarterly!$B:$XT,MATCH(Calculations_forecast!FG$9,CBO_quarterly!$B:$B,0),MATCH(Calculations_forecast!$B73,CBO_quarterly!$B$1:$XT$1,0))</f>
        <v>1856.2</v>
      </c>
      <c r="FH73" s="81">
        <f ca="1">INDEX(CBO_quarterly!$B:$XT,MATCH(Calculations_forecast!FH$9,CBO_quarterly!$B:$B,0),MATCH(Calculations_forecast!$B73,CBO_quarterly!$B$1:$XT$1,0))</f>
        <v>1862.1</v>
      </c>
      <c r="FI73" s="81">
        <f ca="1">INDEX(CBO_quarterly!$B:$XT,MATCH(Calculations_forecast!FI$9,CBO_quarterly!$B:$B,0),MATCH(Calculations_forecast!$B73,CBO_quarterly!$B$1:$XT$1,0))</f>
        <v>1855.6</v>
      </c>
      <c r="FJ73" s="81">
        <f ca="1">INDEX(CBO_quarterly!$B:$XT,MATCH(Calculations_forecast!FJ$9,CBO_quarterly!$B:$B,0),MATCH(Calculations_forecast!$B73,CBO_quarterly!$B$1:$XT$1,0))</f>
        <v>1853</v>
      </c>
      <c r="FK73" s="81">
        <f ca="1">INDEX(CBO_quarterly!$B:$XT,MATCH(Calculations_forecast!FK$9,CBO_quarterly!$B:$B,0),MATCH(Calculations_forecast!$B73,CBO_quarterly!$B$1:$XT$1,0))</f>
        <v>1851.2</v>
      </c>
      <c r="FL73" s="81">
        <f ca="1">INDEX(CBO_quarterly!$B:$XT,MATCH(Calculations_forecast!FL$9,CBO_quarterly!$B:$B,0),MATCH(Calculations_forecast!$B73,CBO_quarterly!$B$1:$XT$1,0))</f>
        <v>1856.7</v>
      </c>
      <c r="FM73" s="81">
        <f ca="1">INDEX(CBO_quarterly!$B:$XT,MATCH(Calculations_forecast!FM$9,CBO_quarterly!$B:$B,0),MATCH(Calculations_forecast!$B73,CBO_quarterly!$B$1:$XT$1,0))</f>
        <v>1849.5</v>
      </c>
      <c r="FN73" s="81">
        <f ca="1">INDEX(CBO_quarterly!$B:$XT,MATCH(Calculations_forecast!FN$9,CBO_quarterly!$B:$B,0),MATCH(Calculations_forecast!$B73,CBO_quarterly!$B$1:$XT$1,0))</f>
        <v>1840.3</v>
      </c>
      <c r="FO73" s="81">
        <f ca="1">INDEX(CBO_quarterly!$B:$XT,MATCH(Calculations_forecast!FO$9,CBO_quarterly!$B:$B,0),MATCH(Calculations_forecast!$B73,CBO_quarterly!$B$1:$XT$1,0))</f>
        <v>1849</v>
      </c>
      <c r="FP73" s="81">
        <f ca="1">INDEX(CBO_quarterly!$B:$XT,MATCH(Calculations_forecast!FP$9,CBO_quarterly!$B:$B,0),MATCH(Calculations_forecast!$B73,CBO_quarterly!$B$1:$XT$1,0))</f>
        <v>1842.9</v>
      </c>
      <c r="FQ73" s="81">
        <f ca="1">INDEX(CBO_quarterly!$B:$XT,MATCH(Calculations_forecast!FQ$9,CBO_quarterly!$B:$B,0),MATCH(Calculations_forecast!$B73,CBO_quarterly!$B$1:$XT$1,0))</f>
        <v>1846.3</v>
      </c>
      <c r="FR73" s="81">
        <f ca="1">INDEX(CBO_quarterly!$B:$XT,MATCH(Calculations_forecast!FR$9,CBO_quarterly!$B:$B,0),MATCH(Calculations_forecast!$B73,CBO_quarterly!$B$1:$XT$1,0))</f>
        <v>1863.7</v>
      </c>
      <c r="FS73" s="81">
        <f ca="1">INDEX(CBO_quarterly!$B:$XT,MATCH(Calculations_forecast!FS$9,CBO_quarterly!$B:$B,0),MATCH(Calculations_forecast!$B73,CBO_quarterly!$B$1:$XT$1,0))</f>
        <v>1885</v>
      </c>
      <c r="FT73" s="81">
        <f ca="1">INDEX(CBO_quarterly!$B:$XT,MATCH(Calculations_forecast!FT$9,CBO_quarterly!$B:$B,0),MATCH(Calculations_forecast!$B73,CBO_quarterly!$B$1:$XT$1,0))</f>
        <v>1899.6</v>
      </c>
      <c r="FU73" s="81">
        <f ca="1">INDEX(CBO_quarterly!$B:$XT,MATCH(Calculations_forecast!FU$9,CBO_quarterly!$B:$B,0),MATCH(Calculations_forecast!$B73,CBO_quarterly!$B$1:$XT$1,0))</f>
        <v>1915.7</v>
      </c>
      <c r="FV73" s="81">
        <f ca="1">INDEX(CBO_quarterly!$B:$XT,MATCH(Calculations_forecast!FV$9,CBO_quarterly!$B:$B,0),MATCH(Calculations_forecast!$B73,CBO_quarterly!$B$1:$XT$1,0))</f>
        <v>1923</v>
      </c>
      <c r="FW73" s="81">
        <f ca="1">INDEX(CBO_quarterly!$B:$XT,MATCH(Calculations_forecast!FW$9,CBO_quarterly!$B:$B,0),MATCH(Calculations_forecast!$B73,CBO_quarterly!$B$1:$XT$1,0))</f>
        <v>1925.9</v>
      </c>
      <c r="FX73" s="81">
        <f ca="1">INDEX(CBO_quarterly!$B:$XT,MATCH(Calculations_forecast!FX$9,CBO_quarterly!$B:$B,0),MATCH(Calculations_forecast!$B73,CBO_quarterly!$B$1:$XT$1,0))</f>
        <v>1943.8</v>
      </c>
      <c r="FY73" s="81">
        <f ca="1">INDEX(CBO_quarterly!$B:$XT,MATCH(Calculations_forecast!FY$9,CBO_quarterly!$B:$B,0),MATCH(Calculations_forecast!$B73,CBO_quarterly!$B$1:$XT$1,0))</f>
        <v>1963.2</v>
      </c>
      <c r="FZ73" s="81">
        <f ca="1">INDEX(CBO_quarterly!$B:$XT,MATCH(Calculations_forecast!FZ$9,CBO_quarterly!$B:$B,0),MATCH(Calculations_forecast!$B73,CBO_quarterly!$B$1:$XT$1,0))</f>
        <v>1978.6</v>
      </c>
      <c r="GA73" s="81">
        <f ca="1">INDEX(CBO_quarterly!$B:$XT,MATCH(Calculations_forecast!GA$9,CBO_quarterly!$B:$B,0),MATCH(Calculations_forecast!$B73,CBO_quarterly!$B$1:$XT$1,0))</f>
        <v>1974</v>
      </c>
      <c r="GB73" s="81">
        <f ca="1">INDEX(CBO_quarterly!$B:$XT,MATCH(Calculations_forecast!GB$9,CBO_quarterly!$B:$B,0),MATCH(Calculations_forecast!$B73,CBO_quarterly!$B$1:$XT$1,0))</f>
        <v>2016.6</v>
      </c>
      <c r="GC73" s="81">
        <f ca="1">INDEX(CBO_quarterly!$B:$XT,MATCH(Calculations_forecast!GC$9,CBO_quarterly!$B:$B,0),MATCH(Calculations_forecast!$B73,CBO_quarterly!$B$1:$XT$1,0))</f>
        <v>2035.5</v>
      </c>
      <c r="GD73" s="81">
        <f ca="1">INDEX(CBO_quarterly!$B:$XT,MATCH(Calculations_forecast!GD$9,CBO_quarterly!$B:$B,0),MATCH(Calculations_forecast!$B73,CBO_quarterly!$B$1:$XT$1,0))</f>
        <v>2027.2</v>
      </c>
      <c r="GE73" s="81">
        <f ca="1">INDEX(CBO_quarterly!$B:$XT,MATCH(Calculations_forecast!GE$9,CBO_quarterly!$B:$B,0),MATCH(Calculations_forecast!$B73,CBO_quarterly!$B$1:$XT$1,0))</f>
        <v>2039.2</v>
      </c>
      <c r="GF73" s="81">
        <f ca="1">INDEX(CBO_quarterly!$B:$XT,MATCH(Calculations_forecast!GF$9,CBO_quarterly!$B:$B,0),MATCH(Calculations_forecast!$B73,CBO_quarterly!$B$1:$XT$1,0))</f>
        <v>2052.9</v>
      </c>
      <c r="GG73" s="81">
        <f ca="1">INDEX(CBO_quarterly!$B:$XT,MATCH(Calculations_forecast!GG$9,CBO_quarterly!$B:$B,0),MATCH(Calculations_forecast!$B73,CBO_quarterly!$B$1:$XT$1,0))</f>
        <v>2064.6999999999998</v>
      </c>
      <c r="GH73" s="81">
        <f ca="1">INDEX(CBO_quarterly!$B:$XT,MATCH(Calculations_forecast!GH$9,CBO_quarterly!$B:$B,0),MATCH(Calculations_forecast!$B73,CBO_quarterly!$B$1:$XT$1,0))</f>
        <v>2078.3000000000002</v>
      </c>
      <c r="GI73" s="81">
        <f>INDEX(CBO_quarterly!$B:$XT,MATCH(Calculations_forecast!GI$9,CBO_quarterly!$B:$B,0),MATCH(Calculations_forecast!$B73,CBO_quarterly!$B$1:$XT$1,0))</f>
        <v>2075.9</v>
      </c>
      <c r="GJ73" s="81">
        <f>INDEX(CBO_quarterly!$B:$XT,MATCH(Calculations_forecast!GJ$9,CBO_quarterly!$B:$B,0),MATCH(Calculations_forecast!$B73,CBO_quarterly!$B$1:$XT$1,0))</f>
        <v>2076.1999999999998</v>
      </c>
      <c r="GK73" s="81">
        <f>INDEX(CBO_quarterly!$B:$XT,MATCH(Calculations_forecast!GK$9,CBO_quarterly!$B:$B,0),MATCH(Calculations_forecast!$B73,CBO_quarterly!$B$1:$XT$1,0))</f>
        <v>2092.9</v>
      </c>
      <c r="GL73" s="81">
        <f>INDEX(CBO_quarterly!$B:$XT,MATCH(Calculations_forecast!GL$9,CBO_quarterly!$B:$B,0),MATCH(Calculations_forecast!$B73,CBO_quarterly!$B$1:$XT$1,0))</f>
        <v>2125.5</v>
      </c>
      <c r="GM73" s="81">
        <f>INDEX(CBO_quarterly!$B:$XT,MATCH(Calculations_forecast!GM$9,CBO_quarterly!$B:$B,0),MATCH(Calculations_forecast!$B73,CBO_quarterly!$B$1:$XT$1,0))</f>
        <v>2152.5</v>
      </c>
      <c r="GN73" s="81">
        <f>INDEX(CBO_quarterly!$B:$XT,MATCH(Calculations_forecast!GN$9,CBO_quarterly!$B:$B,0),MATCH(Calculations_forecast!$B73,CBO_quarterly!$B$1:$XT$1,0))</f>
        <v>2175.5</v>
      </c>
      <c r="GO73" s="81">
        <f>INDEX(CBO_quarterly!$B:$XT,MATCH(Calculations_forecast!GO$9,CBO_quarterly!$B:$B,0),MATCH(Calculations_forecast!$B73,CBO_quarterly!$B$1:$XT$1,0))</f>
        <v>2201.1999999999998</v>
      </c>
      <c r="GP73" s="81">
        <f>INDEX(CBO_quarterly!$B:$XT,MATCH(Calculations_forecast!GP$9,CBO_quarterly!$B:$B,0),MATCH(Calculations_forecast!$B73,CBO_quarterly!$B$1:$XT$1,0))</f>
        <v>2227.9</v>
      </c>
      <c r="GQ73" s="81">
        <f>INDEX(CBO_quarterly!$B:$XT,MATCH(Calculations_forecast!GQ$9,CBO_quarterly!$B:$B,0),MATCH(Calculations_forecast!$B73,CBO_quarterly!$B$1:$XT$1,0))</f>
        <v>2252</v>
      </c>
      <c r="GR73" s="81">
        <f>INDEX(CBO_quarterly!$B:$XT,MATCH(Calculations_forecast!GR$9,CBO_quarterly!$B:$B,0),MATCH(Calculations_forecast!$B73,CBO_quarterly!$B$1:$XT$1,0))</f>
        <v>2276.3000000000002</v>
      </c>
      <c r="GS73" s="81">
        <f>INDEX(CBO_quarterly!$B:$XT,MATCH(Calculations_forecast!GS$9,CBO_quarterly!$B:$B,0),MATCH(Calculations_forecast!$B73,CBO_quarterly!$B$1:$XT$1,0))</f>
        <v>2300.5</v>
      </c>
      <c r="GT73" s="81">
        <f>INDEX(CBO_quarterly!$B:$XT,MATCH(Calculations_forecast!GT$9,CBO_quarterly!$B:$B,0),MATCH(Calculations_forecast!$B73,CBO_quarterly!$B$1:$XT$1,0))</f>
        <v>2324</v>
      </c>
      <c r="GU73" s="81">
        <f>INDEX(CBO_quarterly!$B:$XT,MATCH(Calculations_forecast!GU$9,CBO_quarterly!$B:$B,0),MATCH(Calculations_forecast!$B73,CBO_quarterly!$B$1:$XT$1,0))</f>
        <v>2347.4</v>
      </c>
      <c r="GV73" s="81">
        <f>INDEX(CBO_quarterly!$B:$XT,MATCH(Calculations_forecast!GV$9,CBO_quarterly!$B:$B,0),MATCH(Calculations_forecast!$B73,CBO_quarterly!$B$1:$XT$1,0))</f>
        <v>2370.4</v>
      </c>
      <c r="GW73" s="81">
        <f>INDEX(CBO_quarterly!$B:$XT,MATCH(Calculations_forecast!GW$9,CBO_quarterly!$B:$B,0),MATCH(Calculations_forecast!$B73,CBO_quarterly!$B$1:$XT$1,0))</f>
        <v>2393.1999999999998</v>
      </c>
      <c r="GX73" s="81">
        <f>INDEX(CBO_quarterly!$B:$XT,MATCH(Calculations_forecast!GX$9,CBO_quarterly!$B:$B,0),MATCH(Calculations_forecast!$B73,CBO_quarterly!$B$1:$XT$1,0))</f>
        <v>2416</v>
      </c>
      <c r="GY73" s="81">
        <f>INDEX(CBO_quarterly!$B:$XT,MATCH(Calculations_forecast!GY$9,CBO_quarterly!$B:$B,0),MATCH(Calculations_forecast!$B73,CBO_quarterly!$B$1:$XT$1,0))</f>
        <v>2438.8000000000002</v>
      </c>
      <c r="GZ73" s="81">
        <f>INDEX(CBO_quarterly!$B:$XT,MATCH(Calculations_forecast!GZ$9,CBO_quarterly!$B:$B,0),MATCH(Calculations_forecast!$B73,CBO_quarterly!$B$1:$XT$1,0))</f>
        <v>2461.4</v>
      </c>
      <c r="HA73" s="81">
        <f>INDEX(CBO_quarterly!$B:$XT,MATCH(Calculations_forecast!HA$9,CBO_quarterly!$B:$B,0),MATCH(Calculations_forecast!$B73,CBO_quarterly!$B$1:$XT$1,0))</f>
        <v>2484.1</v>
      </c>
      <c r="HB73" s="81">
        <f>INDEX(CBO_quarterly!$B:$XT,MATCH(Calculations_forecast!HB$9,CBO_quarterly!$B:$B,0),MATCH(Calculations_forecast!$B73,CBO_quarterly!$B$1:$XT$1,0))</f>
        <v>2506.6999999999998</v>
      </c>
      <c r="HC73" s="81">
        <f>INDEX(CBO_quarterly!$B:$XT,MATCH(Calculations_forecast!HC$9,CBO_quarterly!$B:$B,0),MATCH(Calculations_forecast!$B73,CBO_quarterly!$B$1:$XT$1,0))</f>
        <v>2529.6</v>
      </c>
      <c r="HD73" s="81">
        <f>INDEX(CBO_quarterly!$B:$XT,MATCH(Calculations_forecast!HD$9,CBO_quarterly!$B:$B,0),MATCH(Calculations_forecast!$B73,CBO_quarterly!$B$1:$XT$1,0))</f>
        <v>2552.6999999999998</v>
      </c>
      <c r="HE73" s="81">
        <f>INDEX(CBO_quarterly!$B:$XT,MATCH(Calculations_forecast!HE$9,CBO_quarterly!$B:$B,0),MATCH(Calculations_forecast!$B73,CBO_quarterly!$B$1:$XT$1,0))</f>
        <v>2576</v>
      </c>
      <c r="HF73" s="81">
        <f>INDEX(CBO_quarterly!$B:$XT,MATCH(Calculations_forecast!HF$9,CBO_quarterly!$B:$B,0),MATCH(Calculations_forecast!$B73,CBO_quarterly!$B$1:$XT$1,0))</f>
        <v>2599.6999999999998</v>
      </c>
      <c r="HG73" s="81">
        <f>INDEX(CBO_quarterly!$B:$XT,MATCH(Calculations_forecast!HG$9,CBO_quarterly!$B:$B,0),MATCH(Calculations_forecast!$B73,CBO_quarterly!$B$1:$XT$1,0))</f>
        <v>2623.8</v>
      </c>
      <c r="HH73" s="81">
        <f>INDEX(CBO_quarterly!$B:$XT,MATCH(Calculations_forecast!HH$9,CBO_quarterly!$B:$B,0),MATCH(Calculations_forecast!$B73,CBO_quarterly!$B$1:$XT$1,0))</f>
        <v>2647.8</v>
      </c>
      <c r="HI73" s="81">
        <f>INDEX(CBO_quarterly!$B:$XT,MATCH(Calculations_forecast!HI$9,CBO_quarterly!$B:$B,0),MATCH(Calculations_forecast!$B73,CBO_quarterly!$B$1:$XT$1,0))</f>
        <v>2672</v>
      </c>
      <c r="HJ73" s="81">
        <f>INDEX(CBO_quarterly!$B:$XT,MATCH(Calculations_forecast!HJ$9,CBO_quarterly!$B:$B,0),MATCH(Calculations_forecast!$B73,CBO_quarterly!$B$1:$XT$1,0))</f>
        <v>2696.2</v>
      </c>
      <c r="HK73" s="81">
        <f>INDEX(CBO_quarterly!$B:$XT,MATCH(Calculations_forecast!HK$9,CBO_quarterly!$B:$B,0),MATCH(Calculations_forecast!$B73,CBO_quarterly!$B$1:$XT$1,0))</f>
        <v>2720.5</v>
      </c>
      <c r="HL73" s="81">
        <f>INDEX(CBO_quarterly!$B:$XT,MATCH(Calculations_forecast!HL$9,CBO_quarterly!$B:$B,0),MATCH(Calculations_forecast!$B73,CBO_quarterly!$B$1:$XT$1,0))</f>
        <v>2744.7</v>
      </c>
      <c r="HM73" s="81">
        <f>INDEX(CBO_quarterly!$B:$XT,MATCH(Calculations_forecast!HM$9,CBO_quarterly!$B:$B,0),MATCH(Calculations_forecast!$B73,CBO_quarterly!$B$1:$XT$1,0))</f>
        <v>2769</v>
      </c>
      <c r="HN73" s="81">
        <f>INDEX(CBO_quarterly!$B:$XT,MATCH(Calculations_forecast!HN$9,CBO_quarterly!$B:$B,0),MATCH(Calculations_forecast!$B73,CBO_quarterly!$B$1:$XT$1,0))</f>
        <v>2793.3</v>
      </c>
      <c r="HO73" s="81">
        <f>INDEX(CBO_quarterly!$B:$XT,MATCH(Calculations_forecast!HO$9,CBO_quarterly!$B:$B,0),MATCH(Calculations_forecast!$B73,CBO_quarterly!$B$1:$XT$1,0))</f>
        <v>2817.6</v>
      </c>
      <c r="HP73" s="81">
        <f>INDEX(CBO_quarterly!$B:$XT,MATCH(Calculations_forecast!HP$9,CBO_quarterly!$B:$B,0),MATCH(Calculations_forecast!$B73,CBO_quarterly!$B$1:$XT$1,0))</f>
        <v>2841.8</v>
      </c>
      <c r="HQ73" s="81">
        <f>INDEX(CBO_quarterly!$B:$XT,MATCH(Calculations_forecast!HQ$9,CBO_quarterly!$B:$B,0),MATCH(Calculations_forecast!$B73,CBO_quarterly!$B$1:$XT$1,0))</f>
        <v>2866.6</v>
      </c>
      <c r="HR73" s="81">
        <f>INDEX(CBO_quarterly!$B:$XT,MATCH(Calculations_forecast!HR$9,CBO_quarterly!$B:$B,0),MATCH(Calculations_forecast!$B73,CBO_quarterly!$B$1:$XT$1,0))</f>
        <v>2891.6</v>
      </c>
      <c r="HS73" s="81">
        <f>INDEX(CBO_quarterly!$B:$XT,MATCH(Calculations_forecast!HS$9,CBO_quarterly!$B:$B,0),MATCH(Calculations_forecast!$B73,CBO_quarterly!$B$1:$XT$1,0))</f>
        <v>2916.5</v>
      </c>
      <c r="HT73" s="81">
        <f>INDEX(CBO_quarterly!$B:$XT,MATCH(Calculations_forecast!HT$9,CBO_quarterly!$B:$B,0),MATCH(Calculations_forecast!$B73,CBO_quarterly!$B$1:$XT$1,0))</f>
        <v>2941.5</v>
      </c>
      <c r="HU73" s="81">
        <f>INDEX(CBO_quarterly!$B:$XT,MATCH(Calculations_forecast!HU$9,CBO_quarterly!$B:$B,0),MATCH(Calculations_forecast!$B73,CBO_quarterly!$B$1:$XT$1,0))</f>
        <v>2966.3</v>
      </c>
      <c r="HV73" s="81">
        <f>INDEX(CBO_quarterly!$B:$XT,MATCH(Calculations_forecast!HV$9,CBO_quarterly!$B:$B,0),MATCH(Calculations_forecast!$B73,CBO_quarterly!$B$1:$XT$1,0))</f>
        <v>2991</v>
      </c>
      <c r="HW73" s="81">
        <f>INDEX(CBO_quarterly!$B:$XT,MATCH(Calculations_forecast!HW$9,CBO_quarterly!$B:$B,0),MATCH(Calculations_forecast!$B73,CBO_quarterly!$B$1:$XT$1,0))</f>
        <v>3015.8</v>
      </c>
      <c r="HX73" s="81">
        <f>INDEX(CBO_quarterly!$B:$XT,MATCH(Calculations_forecast!HX$9,CBO_quarterly!$B:$B,0),MATCH(Calculations_forecast!$B73,CBO_quarterly!$B$1:$XT$1,0))</f>
        <v>3040.7</v>
      </c>
      <c r="HY73" s="81">
        <f>INDEX(CBO_quarterly!$B:$XT,MATCH(Calculations_forecast!HY$9,CBO_quarterly!$B:$B,0),MATCH(Calculations_forecast!$B73,CBO_quarterly!$B$1:$XT$1,0))</f>
        <v>3065.8</v>
      </c>
      <c r="HZ73" s="81">
        <f>INDEX(CBO_quarterly!$B:$XT,MATCH(Calculations_forecast!HZ$9,CBO_quarterly!$B:$B,0),MATCH(Calculations_forecast!$B73,CBO_quarterly!$B$1:$XT$1,0))</f>
        <v>3091</v>
      </c>
      <c r="IA73" s="81">
        <f>INDEX(CBO_quarterly!$B:$XT,MATCH(Calculations_forecast!IA$9,CBO_quarterly!$B:$B,0),MATCH(Calculations_forecast!$B73,CBO_quarterly!$B$1:$XT$1,0))</f>
        <v>3116.4</v>
      </c>
      <c r="IB73" s="81">
        <f>INDEX(CBO_quarterly!$B:$XT,MATCH(Calculations_forecast!IB$9,CBO_quarterly!$B:$B,0),MATCH(Calculations_forecast!$B73,CBO_quarterly!$B$1:$XT$1,0))</f>
        <v>3142</v>
      </c>
      <c r="IC73" s="81">
        <f>INDEX(CBO_quarterly!$B:$XT,MATCH(Calculations_forecast!IC$9,CBO_quarterly!$B:$B,0),MATCH(Calculations_forecast!$B73,CBO_quarterly!$B$1:$XT$1,0))</f>
        <v>3167.7</v>
      </c>
      <c r="ID73" s="81">
        <f>INDEX(CBO_quarterly!$B:$XT,MATCH(Calculations_forecast!ID$9,CBO_quarterly!$B:$B,0),MATCH(Calculations_forecast!$B73,CBO_quarterly!$B$1:$XT$1,0))</f>
        <v>3193.3</v>
      </c>
    </row>
    <row r="74" spans="1:238" s="26" customFormat="1">
      <c r="A74" s="40"/>
      <c r="B74" s="81"/>
      <c r="C74" s="81"/>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c r="BI74" s="81"/>
      <c r="BJ74" s="81"/>
      <c r="BK74" s="81"/>
      <c r="BL74" s="81"/>
      <c r="BM74" s="81"/>
      <c r="BN74" s="81"/>
      <c r="BO74" s="81"/>
      <c r="BP74" s="81"/>
      <c r="BQ74" s="81"/>
      <c r="BR74" s="81"/>
      <c r="BS74" s="81"/>
      <c r="BT74" s="81"/>
      <c r="BU74" s="81"/>
      <c r="BV74" s="81"/>
      <c r="BW74" s="81"/>
      <c r="BX74" s="81"/>
      <c r="BY74" s="81"/>
      <c r="BZ74" s="81"/>
      <c r="CA74" s="81"/>
      <c r="CB74" s="81"/>
      <c r="CC74" s="81"/>
      <c r="CD74" s="81"/>
      <c r="CE74" s="81"/>
      <c r="CF74" s="81"/>
      <c r="CG74" s="81"/>
      <c r="CH74" s="81"/>
      <c r="CI74" s="81"/>
      <c r="CJ74" s="81"/>
      <c r="CK74" s="81"/>
      <c r="CL74" s="81"/>
      <c r="CM74" s="81"/>
      <c r="CN74" s="81"/>
      <c r="CO74" s="81"/>
      <c r="CP74" s="81"/>
      <c r="CQ74" s="81"/>
      <c r="CR74" s="81"/>
      <c r="CS74" s="81"/>
      <c r="CT74" s="81"/>
      <c r="CU74" s="81"/>
      <c r="CV74" s="81"/>
      <c r="CW74" s="81"/>
      <c r="CX74" s="81"/>
      <c r="CY74" s="81"/>
      <c r="CZ74" s="81"/>
      <c r="DA74" s="81"/>
      <c r="DB74" s="81"/>
      <c r="DC74" s="81"/>
      <c r="DD74" s="81"/>
      <c r="DE74" s="81"/>
      <c r="DF74" s="81"/>
      <c r="DG74" s="81"/>
      <c r="DH74" s="81"/>
      <c r="DI74" s="81"/>
      <c r="DJ74" s="81"/>
      <c r="DK74" s="81"/>
      <c r="DL74" s="81"/>
      <c r="DM74" s="81"/>
      <c r="DN74" s="81"/>
      <c r="DO74" s="81"/>
      <c r="DP74" s="81"/>
      <c r="DQ74" s="81"/>
      <c r="DR74" s="81"/>
      <c r="DS74" s="81"/>
      <c r="DT74" s="81"/>
      <c r="DU74" s="81"/>
      <c r="DV74" s="81"/>
      <c r="DW74" s="81"/>
      <c r="DX74" s="81"/>
      <c r="DY74" s="81"/>
      <c r="DZ74" s="81"/>
      <c r="EA74" s="81"/>
      <c r="EB74" s="81"/>
      <c r="EC74" s="81"/>
      <c r="ED74" s="81"/>
      <c r="EE74" s="81"/>
      <c r="EF74" s="81"/>
      <c r="EG74" s="81"/>
      <c r="EH74" s="81"/>
      <c r="EI74" s="81"/>
      <c r="EJ74" s="81"/>
      <c r="EK74" s="81"/>
      <c r="EL74" s="81"/>
      <c r="EM74" s="81"/>
      <c r="EN74" s="81"/>
      <c r="EO74" s="81"/>
      <c r="EP74" s="81"/>
      <c r="EQ74" s="81"/>
      <c r="ER74" s="81"/>
      <c r="ES74" s="81"/>
      <c r="ET74" s="81"/>
      <c r="EU74" s="81"/>
      <c r="EV74" s="81"/>
      <c r="EW74" s="81"/>
      <c r="EX74" s="81"/>
      <c r="EY74" s="81"/>
      <c r="EZ74" s="81"/>
      <c r="FA74" s="81"/>
      <c r="FB74" s="81"/>
      <c r="FC74" s="81"/>
      <c r="FD74" s="81"/>
      <c r="FE74" s="81"/>
      <c r="FF74" s="81"/>
      <c r="FG74" s="81"/>
      <c r="FH74" s="81"/>
      <c r="FI74" s="81"/>
      <c r="FJ74" s="81"/>
      <c r="FK74" s="81"/>
      <c r="FL74" s="81"/>
      <c r="FM74" s="81"/>
      <c r="FN74" s="81"/>
      <c r="FO74" s="81"/>
      <c r="FP74" s="81"/>
      <c r="FQ74" s="81"/>
      <c r="FR74" s="81"/>
      <c r="FS74" s="81"/>
      <c r="FT74" s="81"/>
      <c r="FU74" s="81"/>
      <c r="FV74" s="81"/>
      <c r="FW74" s="81"/>
      <c r="FX74" s="81"/>
      <c r="FY74" s="81"/>
      <c r="FZ74" s="81"/>
      <c r="GA74" s="81"/>
      <c r="GB74" s="81"/>
      <c r="GC74" s="81"/>
      <c r="GD74" s="81"/>
      <c r="GE74" s="81"/>
      <c r="GF74" s="81"/>
      <c r="GG74" s="81"/>
      <c r="GH74" s="81"/>
      <c r="GI74" s="81"/>
      <c r="GJ74" s="81"/>
      <c r="GK74" s="81"/>
      <c r="GL74" s="81"/>
      <c r="GM74" s="81"/>
      <c r="GN74" s="81"/>
      <c r="GO74" s="81"/>
      <c r="GP74" s="81"/>
      <c r="GQ74" s="81"/>
      <c r="GR74" s="81"/>
      <c r="GS74" s="81"/>
      <c r="GT74" s="81"/>
      <c r="GU74" s="81"/>
      <c r="GV74" s="81"/>
      <c r="GW74" s="81"/>
      <c r="GX74" s="81"/>
      <c r="GY74" s="81"/>
      <c r="GZ74" s="81"/>
      <c r="HA74" s="81"/>
      <c r="HB74" s="81"/>
      <c r="HC74" s="81"/>
      <c r="HD74" s="81"/>
      <c r="HE74" s="81"/>
      <c r="HF74" s="81"/>
      <c r="HG74" s="81"/>
      <c r="HH74" s="81"/>
      <c r="HI74" s="81"/>
      <c r="HJ74" s="81"/>
      <c r="HK74" s="81"/>
      <c r="HL74" s="81"/>
      <c r="HM74" s="81"/>
      <c r="HN74" s="81"/>
      <c r="HO74" s="81"/>
      <c r="HP74" s="81"/>
      <c r="HQ74" s="81"/>
      <c r="HR74" s="81"/>
      <c r="HS74" s="81"/>
      <c r="HT74" s="81"/>
      <c r="HU74" s="81"/>
      <c r="HV74" s="81"/>
      <c r="HW74" s="81"/>
      <c r="HX74" s="81"/>
      <c r="HY74" s="81"/>
      <c r="HZ74" s="81"/>
      <c r="IA74" s="81"/>
      <c r="IB74" s="81"/>
      <c r="IC74" s="81"/>
      <c r="ID74" s="81"/>
    </row>
    <row r="75" spans="1:238" s="26" customFormat="1">
      <c r="A75" s="13" t="s">
        <v>733</v>
      </c>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c r="BG75" s="81"/>
      <c r="BH75" s="81"/>
      <c r="BI75" s="81"/>
      <c r="BJ75" s="81"/>
      <c r="BK75" s="81"/>
      <c r="BL75" s="81"/>
      <c r="BM75" s="81"/>
      <c r="BN75" s="81"/>
      <c r="BO75" s="81"/>
      <c r="BP75" s="81"/>
      <c r="BQ75" s="81"/>
      <c r="BR75" s="81"/>
      <c r="BS75" s="81"/>
      <c r="BT75" s="81"/>
      <c r="BU75" s="81"/>
      <c r="BV75" s="81"/>
      <c r="BW75" s="81"/>
      <c r="BX75" s="81"/>
      <c r="BY75" s="81"/>
      <c r="BZ75" s="81"/>
      <c r="CA75" s="81"/>
      <c r="CB75" s="81"/>
      <c r="CC75" s="81"/>
      <c r="CD75" s="81"/>
      <c r="CE75" s="81"/>
      <c r="CF75" s="81"/>
      <c r="CG75" s="81"/>
      <c r="CH75" s="81"/>
      <c r="CI75" s="81"/>
      <c r="CJ75" s="81"/>
      <c r="CK75" s="81"/>
      <c r="CL75" s="81"/>
      <c r="CM75" s="81"/>
      <c r="CN75" s="81"/>
      <c r="CO75" s="81"/>
      <c r="CP75" s="81"/>
      <c r="CQ75" s="81"/>
      <c r="CR75" s="81"/>
      <c r="CS75" s="81"/>
      <c r="CT75" s="81"/>
      <c r="CU75" s="81"/>
      <c r="CV75" s="81"/>
      <c r="CW75" s="81"/>
      <c r="CX75" s="81"/>
      <c r="CY75" s="81"/>
      <c r="CZ75" s="81"/>
      <c r="DA75" s="81"/>
      <c r="DB75" s="81"/>
      <c r="DC75" s="81"/>
      <c r="DD75" s="81"/>
      <c r="DE75" s="81"/>
      <c r="DF75" s="81"/>
      <c r="DG75" s="81"/>
      <c r="DH75" s="81"/>
      <c r="DI75" s="81"/>
      <c r="DJ75" s="81"/>
      <c r="DK75" s="81"/>
      <c r="DL75" s="81"/>
      <c r="DM75" s="81"/>
      <c r="DN75" s="81"/>
      <c r="DO75" s="81"/>
      <c r="DP75" s="81"/>
      <c r="DQ75" s="81"/>
      <c r="DR75" s="81"/>
      <c r="DS75" s="81"/>
      <c r="DT75" s="81"/>
      <c r="DU75" s="81"/>
      <c r="DV75" s="81"/>
      <c r="DW75" s="81"/>
      <c r="DX75" s="81"/>
      <c r="DY75" s="81"/>
      <c r="DZ75" s="81"/>
      <c r="EA75" s="81"/>
      <c r="EB75" s="81"/>
      <c r="EC75" s="81"/>
      <c r="ED75" s="81"/>
      <c r="EE75" s="81"/>
      <c r="EF75" s="81"/>
      <c r="EG75" s="81"/>
      <c r="EH75" s="81"/>
      <c r="EI75" s="81"/>
      <c r="EJ75" s="81"/>
      <c r="EK75" s="81"/>
      <c r="EL75" s="81"/>
      <c r="EM75" s="81"/>
      <c r="EN75" s="81"/>
      <c r="EO75" s="81"/>
      <c r="EP75" s="81"/>
      <c r="EQ75" s="81"/>
      <c r="ER75" s="81"/>
      <c r="ES75" s="81"/>
      <c r="ET75" s="81"/>
      <c r="EU75" s="81"/>
      <c r="EV75" s="81"/>
      <c r="EW75" s="81"/>
      <c r="EX75" s="81"/>
      <c r="EY75" s="81"/>
      <c r="EZ75" s="81"/>
      <c r="FA75" s="81"/>
      <c r="FB75" s="81"/>
      <c r="FC75" s="81"/>
      <c r="FD75" s="81"/>
      <c r="FE75" s="81"/>
      <c r="FF75" s="81"/>
      <c r="FG75" s="81"/>
      <c r="FH75" s="81"/>
      <c r="FI75" s="81"/>
      <c r="FJ75" s="81"/>
      <c r="FK75" s="81"/>
      <c r="FL75" s="81"/>
      <c r="FM75" s="81"/>
      <c r="FN75" s="81"/>
      <c r="FO75" s="81"/>
      <c r="FP75" s="81"/>
      <c r="FQ75" s="81"/>
      <c r="FR75" s="81"/>
      <c r="FS75" s="81"/>
      <c r="FT75" s="81"/>
      <c r="FU75" s="81"/>
      <c r="FV75" s="81"/>
      <c r="FW75" s="81"/>
      <c r="FX75" s="81"/>
      <c r="FY75" s="81"/>
      <c r="FZ75" s="81"/>
      <c r="GA75" s="81"/>
      <c r="GB75" s="81"/>
      <c r="GC75" s="81"/>
      <c r="GD75" s="81"/>
      <c r="GE75" s="81"/>
      <c r="GF75" s="81"/>
      <c r="GG75" s="81"/>
      <c r="GH75" s="81"/>
      <c r="GI75" s="81"/>
      <c r="GJ75" s="81"/>
      <c r="GK75" s="81"/>
      <c r="GL75" s="81"/>
      <c r="GM75" s="81"/>
      <c r="GN75" s="81"/>
      <c r="GO75" s="81"/>
      <c r="GP75" s="81"/>
      <c r="GQ75" s="81"/>
      <c r="GR75" s="81"/>
      <c r="GS75" s="81"/>
      <c r="GT75" s="81"/>
      <c r="GU75" s="81"/>
      <c r="GV75" s="81"/>
      <c r="GW75" s="81"/>
      <c r="GX75" s="81"/>
      <c r="GY75" s="81"/>
      <c r="GZ75" s="81"/>
      <c r="HA75" s="81"/>
      <c r="HB75" s="81"/>
      <c r="HC75" s="81"/>
      <c r="HD75" s="81"/>
      <c r="HE75" s="81"/>
      <c r="HF75" s="81"/>
      <c r="HG75" s="81"/>
      <c r="HH75" s="81"/>
      <c r="HI75" s="81"/>
      <c r="HJ75" s="81"/>
      <c r="HK75" s="81"/>
      <c r="HL75" s="81"/>
      <c r="HM75" s="81"/>
      <c r="HN75" s="81"/>
      <c r="HO75" s="81"/>
      <c r="HP75" s="81"/>
      <c r="HQ75" s="81"/>
      <c r="HR75" s="81"/>
      <c r="HS75" s="81"/>
      <c r="HT75" s="81"/>
      <c r="HU75" s="81"/>
      <c r="HV75" s="81"/>
      <c r="HW75" s="81"/>
      <c r="HX75" s="81"/>
      <c r="HY75" s="81"/>
      <c r="HZ75" s="81"/>
      <c r="IA75" s="81"/>
      <c r="IB75" s="81"/>
      <c r="IC75" s="81"/>
      <c r="ID75" s="81"/>
    </row>
    <row r="76" spans="1:238" s="26" customFormat="1">
      <c r="A76" s="36" t="s">
        <v>748</v>
      </c>
      <c r="B76" s="81" t="s">
        <v>736</v>
      </c>
      <c r="C76" s="99" t="str">
        <f ca="1">IFERROR(((C69/B69)^4-1)*100, "n/a")</f>
        <v>n/a</v>
      </c>
      <c r="D76" s="99">
        <f t="shared" ref="D76:BO76" ca="1" si="422">IFERROR(((D69/C69)^4-1)*100, "n/a")</f>
        <v>-10.12348861394663</v>
      </c>
      <c r="E76" s="99">
        <f t="shared" ca="1" si="422"/>
        <v>-4.8017125476241151</v>
      </c>
      <c r="F76" s="99">
        <f t="shared" ca="1" si="422"/>
        <v>-1.5059099831174816</v>
      </c>
      <c r="G76" s="99">
        <f t="shared" ca="1" si="422"/>
        <v>-12.25629072139467</v>
      </c>
      <c r="H76" s="99">
        <f t="shared" ca="1" si="422"/>
        <v>-4.5713431687635531</v>
      </c>
      <c r="I76" s="99">
        <f t="shared" ca="1" si="422"/>
        <v>-1.7608677800790451</v>
      </c>
      <c r="J76" s="99">
        <f t="shared" ca="1" si="422"/>
        <v>-10.092687278538381</v>
      </c>
      <c r="K76" s="99">
        <f t="shared" ca="1" si="422"/>
        <v>3.3838510555038948</v>
      </c>
      <c r="L76" s="99">
        <f t="shared" ca="1" si="422"/>
        <v>3.9335437322228328</v>
      </c>
      <c r="M76" s="99">
        <f t="shared" ca="1" si="422"/>
        <v>-17.108970656989918</v>
      </c>
      <c r="N76" s="99">
        <f t="shared" ca="1" si="422"/>
        <v>1.0425062616775227</v>
      </c>
      <c r="O76" s="99">
        <f t="shared" ca="1" si="422"/>
        <v>5.2802785571380406</v>
      </c>
      <c r="P76" s="99">
        <f t="shared" ca="1" si="422"/>
        <v>-6.3001421444139787</v>
      </c>
      <c r="Q76" s="99">
        <f t="shared" ca="1" si="422"/>
        <v>-13.426088138009874</v>
      </c>
      <c r="R76" s="99">
        <f t="shared" ca="1" si="422"/>
        <v>0.94609917610508631</v>
      </c>
      <c r="S76" s="99">
        <f t="shared" ca="1" si="422"/>
        <v>9.9586650958388034</v>
      </c>
      <c r="T76" s="99">
        <f t="shared" ca="1" si="422"/>
        <v>-1.3706250899487182</v>
      </c>
      <c r="U76" s="99">
        <f t="shared" ca="1" si="422"/>
        <v>2.5923043522834588</v>
      </c>
      <c r="V76" s="99">
        <f t="shared" ca="1" si="422"/>
        <v>4.0502921188919849</v>
      </c>
      <c r="W76" s="99">
        <f t="shared" ca="1" si="422"/>
        <v>-4.1438491793094334</v>
      </c>
      <c r="X76" s="99">
        <f t="shared" ca="1" si="422"/>
        <v>-3.9334125296360822</v>
      </c>
      <c r="Y76" s="99">
        <f t="shared" ca="1" si="422"/>
        <v>10.719874892281878</v>
      </c>
      <c r="Z76" s="99">
        <f t="shared" ca="1" si="422"/>
        <v>1.360414505646057</v>
      </c>
      <c r="AA76" s="99">
        <f t="shared" ca="1" si="422"/>
        <v>-3.9235691980620824</v>
      </c>
      <c r="AB76" s="99">
        <f t="shared" ca="1" si="422"/>
        <v>-1.3555843754501473</v>
      </c>
      <c r="AC76" s="99">
        <f t="shared" ca="1" si="422"/>
        <v>0.58722621807305586</v>
      </c>
      <c r="AD76" s="99">
        <f t="shared" ca="1" si="422"/>
        <v>0.91323608580364812</v>
      </c>
      <c r="AE76" s="99">
        <f t="shared" ca="1" si="422"/>
        <v>2.7521329174620135</v>
      </c>
      <c r="AF76" s="99">
        <f t="shared" ca="1" si="422"/>
        <v>5.187344849989306</v>
      </c>
      <c r="AG76" s="99">
        <f t="shared" ca="1" si="422"/>
        <v>4.0682661160436062</v>
      </c>
      <c r="AH76" s="99">
        <f t="shared" ca="1" si="422"/>
        <v>-2.7425512465896751</v>
      </c>
      <c r="AI76" s="99">
        <f t="shared" ca="1" si="422"/>
        <v>0.25392782019195703</v>
      </c>
      <c r="AJ76" s="99">
        <f t="shared" ca="1" si="422"/>
        <v>7.9596542203635767</v>
      </c>
      <c r="AK76" s="99">
        <f t="shared" ca="1" si="422"/>
        <v>2.6372211938350043</v>
      </c>
      <c r="AL76" s="99">
        <f t="shared" ca="1" si="422"/>
        <v>3.4412200132527992</v>
      </c>
      <c r="AM76" s="99">
        <f t="shared" ca="1" si="422"/>
        <v>-0.61115176350150513</v>
      </c>
      <c r="AN76" s="99">
        <f t="shared" ca="1" si="422"/>
        <v>4.1109771356403702</v>
      </c>
      <c r="AO76" s="99">
        <f t="shared" ca="1" si="422"/>
        <v>0.97530519193900211</v>
      </c>
      <c r="AP76" s="99">
        <f t="shared" ca="1" si="422"/>
        <v>0.42478890406030256</v>
      </c>
      <c r="AQ76" s="99">
        <f t="shared" ca="1" si="422"/>
        <v>11.085250958301973</v>
      </c>
      <c r="AR76" s="99">
        <f t="shared" ca="1" si="422"/>
        <v>8.1368997737625968</v>
      </c>
      <c r="AS76" s="99">
        <f t="shared" ca="1" si="422"/>
        <v>-4.4895075097642128</v>
      </c>
      <c r="AT76" s="99">
        <f t="shared" ca="1" si="422"/>
        <v>2.0031783569267159</v>
      </c>
      <c r="AU76" s="99">
        <f t="shared" ca="1" si="422"/>
        <v>8.0901522905037826</v>
      </c>
      <c r="AV76" s="99">
        <f t="shared" ca="1" si="422"/>
        <v>10.675041758136183</v>
      </c>
      <c r="AW76" s="99">
        <f t="shared" ca="1" si="422"/>
        <v>-1.6587973285155933</v>
      </c>
      <c r="AX76" s="99">
        <f t="shared" ca="1" si="422"/>
        <v>7.4048780134000181</v>
      </c>
      <c r="AY76" s="99">
        <f t="shared" ca="1" si="422"/>
        <v>0.27470624579344349</v>
      </c>
      <c r="AZ76" s="99">
        <f t="shared" ca="1" si="422"/>
        <v>1.6555939758905014</v>
      </c>
      <c r="BA76" s="99">
        <f t="shared" ca="1" si="422"/>
        <v>6.7175728963624781</v>
      </c>
      <c r="BB76" s="99">
        <f t="shared" ca="1" si="422"/>
        <v>9.7993624333343021</v>
      </c>
      <c r="BC76" s="99">
        <f t="shared" ca="1" si="422"/>
        <v>6.4504477124392334</v>
      </c>
      <c r="BD76" s="99">
        <f t="shared" ca="1" si="422"/>
        <v>7.6531444308914232</v>
      </c>
      <c r="BE76" s="99">
        <f t="shared" ca="1" si="422"/>
        <v>10.760183399770362</v>
      </c>
      <c r="BF76" s="99">
        <f t="shared" ca="1" si="422"/>
        <v>-12.34279628769862</v>
      </c>
      <c r="BG76" s="99">
        <f t="shared" ca="1" si="422"/>
        <v>3.4691595484555915</v>
      </c>
      <c r="BH76" s="99">
        <f t="shared" ca="1" si="422"/>
        <v>12.674992526572337</v>
      </c>
      <c r="BI76" s="99">
        <f t="shared" ca="1" si="422"/>
        <v>-0.39297508678126647</v>
      </c>
      <c r="BJ76" s="99">
        <f t="shared" ca="1" si="422"/>
        <v>13.485209996258352</v>
      </c>
      <c r="BK76" s="99">
        <f t="shared" ca="1" si="422"/>
        <v>3.6755561155837224</v>
      </c>
      <c r="BL76" s="99">
        <f t="shared" ca="1" si="422"/>
        <v>10.967998265415613</v>
      </c>
      <c r="BM76" s="99">
        <f t="shared" ca="1" si="422"/>
        <v>12.475895101429524</v>
      </c>
      <c r="BN76" s="99">
        <f t="shared" ca="1" si="422"/>
        <v>0.2238512751598476</v>
      </c>
      <c r="BO76" s="99">
        <f t="shared" ca="1" si="422"/>
        <v>-1.1130171601952732</v>
      </c>
      <c r="BP76" s="99">
        <f t="shared" ref="BP76:EA76" ca="1" si="423">IFERROR(((BP69/BO69)^4-1)*100, "n/a")</f>
        <v>13.599979654371563</v>
      </c>
      <c r="BQ76" s="99">
        <f t="shared" ca="1" si="423"/>
        <v>14.589407363799744</v>
      </c>
      <c r="BR76" s="99">
        <f t="shared" ca="1" si="423"/>
        <v>-4.6187209705164438</v>
      </c>
      <c r="BS76" s="99">
        <f t="shared" ca="1" si="423"/>
        <v>2.616063066654295</v>
      </c>
      <c r="BT76" s="99">
        <f t="shared" ca="1" si="423"/>
        <v>5.555747240062292</v>
      </c>
      <c r="BU76" s="99">
        <f t="shared" ca="1" si="423"/>
        <v>-0.54011821515942415</v>
      </c>
      <c r="BV76" s="99">
        <f t="shared" ca="1" si="423"/>
        <v>6.9264882502164449</v>
      </c>
      <c r="BW76" s="99">
        <f t="shared" ca="1" si="423"/>
        <v>-10.99420113135432</v>
      </c>
      <c r="BX76" s="99">
        <f t="shared" ca="1" si="423"/>
        <v>-2.9632203653491618</v>
      </c>
      <c r="BY76" s="99">
        <f t="shared" ca="1" si="423"/>
        <v>-1.899982843899739</v>
      </c>
      <c r="BZ76" s="99">
        <f t="shared" ca="1" si="423"/>
        <v>11.581418361397011</v>
      </c>
      <c r="CA76" s="99">
        <f t="shared" ca="1" si="423"/>
        <v>-7.1189769308402262</v>
      </c>
      <c r="CB76" s="99">
        <f t="shared" ca="1" si="423"/>
        <v>8.3826054337173836</v>
      </c>
      <c r="CC76" s="99">
        <f t="shared" ca="1" si="423"/>
        <v>3.319569656932253</v>
      </c>
      <c r="CD76" s="99">
        <f t="shared" ca="1" si="423"/>
        <v>-1.8397832659127866</v>
      </c>
      <c r="CE76" s="99">
        <f t="shared" ca="1" si="423"/>
        <v>6.8272248218959275</v>
      </c>
      <c r="CF76" s="99">
        <f t="shared" ca="1" si="423"/>
        <v>0.52993514612575954</v>
      </c>
      <c r="CG76" s="99">
        <f t="shared" ca="1" si="423"/>
        <v>-1.7757605210734995</v>
      </c>
      <c r="CH76" s="99">
        <f t="shared" ca="1" si="423"/>
        <v>0.49064612026652465</v>
      </c>
      <c r="CI76" s="99">
        <f t="shared" ca="1" si="423"/>
        <v>4.6441287232606321</v>
      </c>
      <c r="CJ76" s="99">
        <f t="shared" ca="1" si="423"/>
        <v>1.6626601835293853</v>
      </c>
      <c r="CK76" s="99">
        <f t="shared" ca="1" si="423"/>
        <v>-5.1936810613841367</v>
      </c>
      <c r="CL76" s="99">
        <f t="shared" ca="1" si="423"/>
        <v>-9.6368658345415739</v>
      </c>
      <c r="CM76" s="99">
        <f t="shared" ca="1" si="423"/>
        <v>1.5103571729744303</v>
      </c>
      <c r="CN76" s="99">
        <f t="shared" ca="1" si="423"/>
        <v>-1.0350272597589028</v>
      </c>
      <c r="CO76" s="99">
        <f t="shared" ca="1" si="423"/>
        <v>5.7453796910927446</v>
      </c>
      <c r="CP76" s="99">
        <f t="shared" ca="1" si="423"/>
        <v>0.28796196726346146</v>
      </c>
      <c r="CQ76" s="99">
        <f t="shared" ca="1" si="423"/>
        <v>-12.469738442474787</v>
      </c>
      <c r="CR76" s="99">
        <f t="shared" ca="1" si="423"/>
        <v>-4.1371498094354582</v>
      </c>
      <c r="CS76" s="99">
        <f t="shared" ca="1" si="423"/>
        <v>-1.4932274849664084</v>
      </c>
      <c r="CT76" s="99">
        <f t="shared" ca="1" si="423"/>
        <v>0.6908437196480488</v>
      </c>
      <c r="CU76" s="99">
        <f t="shared" ca="1" si="423"/>
        <v>-13.257271388170611</v>
      </c>
      <c r="CV76" s="99">
        <f t="shared" ca="1" si="423"/>
        <v>-1.6821227463578614</v>
      </c>
      <c r="CW76" s="99">
        <f t="shared" ca="1" si="423"/>
        <v>10.067265551712779</v>
      </c>
      <c r="CX76" s="99">
        <f t="shared" ca="1" si="423"/>
        <v>-10.118045057972191</v>
      </c>
      <c r="CY76" s="99">
        <f t="shared" ca="1" si="423"/>
        <v>-1.1167459959491977</v>
      </c>
      <c r="CZ76" s="99">
        <f t="shared" ca="1" si="423"/>
        <v>-1.3427134201215107</v>
      </c>
      <c r="DA76" s="99">
        <f t="shared" ca="1" si="423"/>
        <v>-3.1663867471232399</v>
      </c>
      <c r="DB76" s="99">
        <f t="shared" ca="1" si="423"/>
        <v>-12.967342778673451</v>
      </c>
      <c r="DC76" s="99">
        <f t="shared" ca="1" si="423"/>
        <v>8.1522589940391974</v>
      </c>
      <c r="DD76" s="99">
        <f t="shared" ca="1" si="423"/>
        <v>3.8421143662338064</v>
      </c>
      <c r="DE76" s="99">
        <f t="shared" ca="1" si="423"/>
        <v>-5.2035805280584828</v>
      </c>
      <c r="DF76" s="99">
        <f t="shared" ca="1" si="423"/>
        <v>-1.9336446196318913</v>
      </c>
      <c r="DG76" s="99">
        <f t="shared" ca="1" si="423"/>
        <v>-5.5209247330096805</v>
      </c>
      <c r="DH76" s="99">
        <f t="shared" ca="1" si="423"/>
        <v>9.1873550730668274</v>
      </c>
      <c r="DI76" s="99">
        <f t="shared" ca="1" si="423"/>
        <v>-1.7000359494864781</v>
      </c>
      <c r="DJ76" s="99">
        <f t="shared" ca="1" si="423"/>
        <v>-0.64859642522999694</v>
      </c>
      <c r="DK76" s="99">
        <f t="shared" ca="1" si="423"/>
        <v>-9.5891667211418845</v>
      </c>
      <c r="DL76" s="99">
        <f t="shared" ca="1" si="423"/>
        <v>8.056028289640027</v>
      </c>
      <c r="DM76" s="99">
        <f t="shared" ca="1" si="423"/>
        <v>-1.5351229972339842</v>
      </c>
      <c r="DN76" s="99">
        <f t="shared" ca="1" si="423"/>
        <v>2.5606292208171455</v>
      </c>
      <c r="DO76" s="99">
        <f t="shared" ca="1" si="423"/>
        <v>-0.32632103803078572</v>
      </c>
      <c r="DP76" s="99">
        <f t="shared" ca="1" si="423"/>
        <v>-0.41975106794164274</v>
      </c>
      <c r="DQ76" s="99">
        <f t="shared" ca="1" si="423"/>
        <v>6.5128786232504954</v>
      </c>
      <c r="DR76" s="99">
        <f t="shared" ca="1" si="423"/>
        <v>8.4485206026752024</v>
      </c>
      <c r="DS76" s="99">
        <f t="shared" ca="1" si="423"/>
        <v>-12.53458690678112</v>
      </c>
      <c r="DT76" s="99">
        <f t="shared" ca="1" si="423"/>
        <v>12.944860378577093</v>
      </c>
      <c r="DU76" s="99">
        <f t="shared" ca="1" si="423"/>
        <v>-7.5151007848531464</v>
      </c>
      <c r="DV76" s="99">
        <f t="shared" ca="1" si="423"/>
        <v>0.87947165145281225</v>
      </c>
      <c r="DW76" s="99">
        <f t="shared" ca="1" si="423"/>
        <v>8.8414347482070212</v>
      </c>
      <c r="DX76" s="99">
        <f t="shared" ca="1" si="423"/>
        <v>5.9420807459932501</v>
      </c>
      <c r="DY76" s="99">
        <f t="shared" ca="1" si="423"/>
        <v>2.4206010342613826</v>
      </c>
      <c r="DZ76" s="99">
        <f t="shared" ca="1" si="423"/>
        <v>4.8552418395967356</v>
      </c>
      <c r="EA76" s="99">
        <f t="shared" ca="1" si="423"/>
        <v>13.893005751602395</v>
      </c>
      <c r="EB76" s="99">
        <f t="shared" ref="EB76:GM76" ca="1" si="424">IFERROR(((EB69/EA69)^4-1)*100, "n/a")</f>
        <v>8.0022388982343031</v>
      </c>
      <c r="EC76" s="99">
        <f t="shared" ca="1" si="424"/>
        <v>3.995095312652408</v>
      </c>
      <c r="ED76" s="99">
        <f t="shared" ca="1" si="424"/>
        <v>6.9444724974275562</v>
      </c>
      <c r="EE76" s="99">
        <f t="shared" ca="1" si="424"/>
        <v>4.4713408900150853</v>
      </c>
      <c r="EF76" s="99">
        <f t="shared" ca="1" si="424"/>
        <v>14.4971826714277</v>
      </c>
      <c r="EG76" s="99">
        <f t="shared" ca="1" si="424"/>
        <v>-0.11570167038763568</v>
      </c>
      <c r="EH76" s="99">
        <f t="shared" ca="1" si="424"/>
        <v>7.6595273829022759</v>
      </c>
      <c r="EI76" s="99">
        <f t="shared" ca="1" si="424"/>
        <v>4.4290146198229019</v>
      </c>
      <c r="EJ76" s="99">
        <f t="shared" ca="1" si="424"/>
        <v>2.4204654157599537</v>
      </c>
      <c r="EK76" s="99">
        <f t="shared" ca="1" si="424"/>
        <v>4.5079430319946656</v>
      </c>
      <c r="EL76" s="99">
        <f t="shared" ca="1" si="424"/>
        <v>-0.69830210370562806</v>
      </c>
      <c r="EM76" s="99">
        <f t="shared" ca="1" si="424"/>
        <v>4.5419655278045035</v>
      </c>
      <c r="EN76" s="99">
        <f t="shared" ca="1" si="424"/>
        <v>-0.4373569759661744</v>
      </c>
      <c r="EO76" s="99">
        <f t="shared" ca="1" si="424"/>
        <v>3.1054170536188197</v>
      </c>
      <c r="EP76" s="99">
        <f t="shared" ca="1" si="424"/>
        <v>0.14515102393453105</v>
      </c>
      <c r="EQ76" s="99">
        <f t="shared" ca="1" si="424"/>
        <v>10.779083285067781</v>
      </c>
      <c r="ER76" s="99">
        <f t="shared" ca="1" si="424"/>
        <v>-2.7280658228233223</v>
      </c>
      <c r="ES76" s="99">
        <f t="shared" ca="1" si="424"/>
        <v>-3.5804668120394956</v>
      </c>
      <c r="ET76" s="99">
        <f t="shared" ca="1" si="424"/>
        <v>5.9830457289965944</v>
      </c>
      <c r="EU76" s="99">
        <f t="shared" ca="1" si="424"/>
        <v>-2.3502591252618221</v>
      </c>
      <c r="EV76" s="99">
        <f t="shared" ca="1" si="424"/>
        <v>6.7136524991469715</v>
      </c>
      <c r="EW76" s="99">
        <f t="shared" ca="1" si="424"/>
        <v>3.4773207863312949</v>
      </c>
      <c r="EX76" s="99">
        <f t="shared" ca="1" si="424"/>
        <v>6.8005250336654388</v>
      </c>
      <c r="EY76" s="99">
        <f t="shared" ca="1" si="424"/>
        <v>6.1499313126621269</v>
      </c>
      <c r="EZ76" s="99">
        <f t="shared" ca="1" si="424"/>
        <v>8.7556174961332935</v>
      </c>
      <c r="FA76" s="99">
        <f t="shared" ca="1" si="424"/>
        <v>5.1047974559048859</v>
      </c>
      <c r="FB76" s="99">
        <f t="shared" ca="1" si="424"/>
        <v>5.1418450286268902</v>
      </c>
      <c r="FC76" s="99">
        <f t="shared" ca="1" si="424"/>
        <v>5.1767245568081544</v>
      </c>
      <c r="FD76" s="99">
        <f t="shared" ca="1" si="424"/>
        <v>9.732368455895557</v>
      </c>
      <c r="FE76" s="99">
        <f t="shared" ca="1" si="424"/>
        <v>3.6465665009253634</v>
      </c>
      <c r="FF76" s="99">
        <f t="shared" ca="1" si="424"/>
        <v>6.1943843072105764</v>
      </c>
      <c r="FG76" s="99">
        <f t="shared" ca="1" si="424"/>
        <v>4.6512898596121843</v>
      </c>
      <c r="FH76" s="99">
        <f t="shared" ca="1" si="424"/>
        <v>5.4363825062047511</v>
      </c>
      <c r="FI76" s="99">
        <f t="shared" ca="1" si="424"/>
        <v>-1.7025884389936352</v>
      </c>
      <c r="FJ76" s="99">
        <f t="shared" ca="1" si="424"/>
        <v>-0.56256568754923242</v>
      </c>
      <c r="FK76" s="99">
        <f t="shared" ca="1" si="424"/>
        <v>-5.3846770374805564</v>
      </c>
      <c r="FL76" s="99">
        <f t="shared" ca="1" si="424"/>
        <v>-1.4382865718621796</v>
      </c>
      <c r="FM76" s="99">
        <f t="shared" ca="1" si="424"/>
        <v>-8.3429339666642122</v>
      </c>
      <c r="FN76" s="99">
        <f t="shared" ca="1" si="424"/>
        <v>1.5540932106643757</v>
      </c>
      <c r="FO76" s="99">
        <f t="shared" ca="1" si="424"/>
        <v>0</v>
      </c>
      <c r="FP76" s="99">
        <f t="shared" ca="1" si="424"/>
        <v>-3.1331931157743131</v>
      </c>
      <c r="FQ76" s="99">
        <f t="shared" ca="1" si="424"/>
        <v>0.8092084508391606</v>
      </c>
      <c r="FR76" s="99">
        <f t="shared" ca="1" si="424"/>
        <v>-7.7532740155514812</v>
      </c>
      <c r="FS76" s="99">
        <f t="shared" ca="1" si="424"/>
        <v>-8.8533400561611622</v>
      </c>
      <c r="FT76" s="99">
        <f t="shared" ca="1" si="424"/>
        <v>-3.2264414566727351</v>
      </c>
      <c r="FU76" s="99">
        <f t="shared" ca="1" si="424"/>
        <v>-5.6474123276472943</v>
      </c>
      <c r="FV76" s="99">
        <f t="shared" ca="1" si="424"/>
        <v>-6.7370158585364877</v>
      </c>
      <c r="FW76" s="99">
        <f t="shared" ca="1" si="424"/>
        <v>0.40458478371998563</v>
      </c>
      <c r="FX76" s="99">
        <f t="shared" ca="1" si="424"/>
        <v>-3.7464209023740813</v>
      </c>
      <c r="FY76" s="99">
        <f t="shared" ca="1" si="424"/>
        <v>4.6981802764533898</v>
      </c>
      <c r="FZ76" s="99">
        <f t="shared" ca="1" si="424"/>
        <v>-5.9383384719330685</v>
      </c>
      <c r="GA76" s="99">
        <f t="shared" ca="1" si="424"/>
        <v>2.1645911094254844</v>
      </c>
      <c r="GB76" s="99">
        <f t="shared" ca="1" si="424"/>
        <v>1.0550855327265962</v>
      </c>
      <c r="GC76" s="99">
        <f t="shared" ca="1" si="424"/>
        <v>-0.60723447714531309</v>
      </c>
      <c r="GD76" s="99">
        <f t="shared" ca="1" si="424"/>
        <v>2.3227042437292234</v>
      </c>
      <c r="GE76" s="99">
        <f t="shared" ca="1" si="424"/>
        <v>0.20217329916476512</v>
      </c>
      <c r="GF76" s="99">
        <f t="shared" ca="1" si="424"/>
        <v>-1.5723358847840374</v>
      </c>
      <c r="GG76" s="99">
        <f t="shared" ca="1" si="424"/>
        <v>1.6316481586974074</v>
      </c>
      <c r="GH76" s="99">
        <f t="shared" ca="1" si="424"/>
        <v>0.47193580640274568</v>
      </c>
      <c r="GI76" s="99">
        <f t="shared" ca="1" si="424"/>
        <v>-24.759400428335997</v>
      </c>
      <c r="GJ76" s="99">
        <f t="shared" si="424"/>
        <v>1.9264292965194274</v>
      </c>
      <c r="GK76" s="99">
        <f t="shared" si="424"/>
        <v>1.335540777777311</v>
      </c>
      <c r="GL76" s="99">
        <f t="shared" si="424"/>
        <v>3.5545658670417257</v>
      </c>
      <c r="GM76" s="99">
        <f t="shared" si="424"/>
        <v>-1.130730690526538</v>
      </c>
      <c r="GN76" s="99">
        <f t="shared" ref="GN76:GV76" si="425">IFERROR(((GN69/GM69)^4-1)*100, "n/a")</f>
        <v>9.084046376006949</v>
      </c>
      <c r="GO76" s="99">
        <f t="shared" si="425"/>
        <v>12.337567171675801</v>
      </c>
      <c r="GP76" s="99">
        <f t="shared" si="425"/>
        <v>7.6157207479288003</v>
      </c>
      <c r="GQ76" s="99">
        <f t="shared" si="425"/>
        <v>1.3014470366498054</v>
      </c>
      <c r="GR76" s="99">
        <f t="shared" si="425"/>
        <v>0.93007180364541586</v>
      </c>
      <c r="GS76" s="99">
        <f t="shared" si="425"/>
        <v>0.69533284060627754</v>
      </c>
      <c r="GT76" s="99">
        <f t="shared" si="425"/>
        <v>0.4954368954694699</v>
      </c>
      <c r="GU76" s="99">
        <f t="shared" si="425"/>
        <v>0.46177873276536108</v>
      </c>
      <c r="GV76" s="99">
        <f t="shared" si="425"/>
        <v>-0.16434525474601225</v>
      </c>
      <c r="GW76" s="99">
        <f t="shared" ref="GW76:GY76" si="426">IFERROR(((GW69/GV69)^4-1)*100, "n/a")</f>
        <v>-0.82003749620045419</v>
      </c>
      <c r="GX76" s="99">
        <f t="shared" si="426"/>
        <v>-1.4428358478340897</v>
      </c>
      <c r="GY76" s="99">
        <f t="shared" si="426"/>
        <v>-1.676973817312144</v>
      </c>
      <c r="GZ76" s="99">
        <f t="shared" ref="GZ76:ID76" si="427">IFERROR(((GZ69/GY69)^4-1)*100, "n/a")</f>
        <v>-1.6183968997755982</v>
      </c>
      <c r="HA76" s="99">
        <f t="shared" si="427"/>
        <v>-1.7896639837014616</v>
      </c>
      <c r="HB76" s="99">
        <f t="shared" si="427"/>
        <v>-1.5329217358024838</v>
      </c>
      <c r="HC76" s="99">
        <f t="shared" si="427"/>
        <v>-1.538818847579182</v>
      </c>
      <c r="HD76" s="99">
        <f t="shared" si="427"/>
        <v>-1.377725468341906</v>
      </c>
      <c r="HE76" s="99">
        <f t="shared" si="427"/>
        <v>-1.2482451574663211</v>
      </c>
      <c r="HF76" s="99">
        <f t="shared" si="427"/>
        <v>-0.81355509802025772</v>
      </c>
      <c r="HG76" s="99">
        <f t="shared" si="427"/>
        <v>-0.64578962125303452</v>
      </c>
      <c r="HH76" s="99">
        <f t="shared" si="427"/>
        <v>-0.40889289695842379</v>
      </c>
      <c r="HI76" s="99">
        <f t="shared" si="427"/>
        <v>-0.34118017367442688</v>
      </c>
      <c r="HJ76" s="99">
        <f t="shared" si="427"/>
        <v>-0.1366937006643365</v>
      </c>
      <c r="HK76" s="99">
        <f t="shared" si="427"/>
        <v>3.4207037785427552E-2</v>
      </c>
      <c r="HL76" s="99">
        <f t="shared" si="427"/>
        <v>0.20535631129472431</v>
      </c>
      <c r="HM76" s="99">
        <f t="shared" si="427"/>
        <v>0.23949012075847875</v>
      </c>
      <c r="HN76" s="99">
        <f t="shared" si="427"/>
        <v>0.34205544295617951</v>
      </c>
      <c r="HO76" s="99">
        <f t="shared" si="427"/>
        <v>0.41022081038948333</v>
      </c>
      <c r="HP76" s="99">
        <f t="shared" si="427"/>
        <v>0.37560247211205766</v>
      </c>
      <c r="HQ76" s="99">
        <f t="shared" si="427"/>
        <v>0.40941604631767881</v>
      </c>
      <c r="HR76" s="99">
        <f t="shared" si="427"/>
        <v>-0.33987563803167253</v>
      </c>
      <c r="HS76" s="99">
        <f t="shared" si="427"/>
        <v>0.238632867924915</v>
      </c>
      <c r="HT76" s="99">
        <f t="shared" si="427"/>
        <v>0.34083132038051911</v>
      </c>
      <c r="HU76" s="99">
        <f t="shared" si="427"/>
        <v>0.47700085768660472</v>
      </c>
      <c r="HV76" s="99">
        <f t="shared" si="427"/>
        <v>0.57874652174276786</v>
      </c>
      <c r="HW76" s="99">
        <f t="shared" si="427"/>
        <v>0.71425250967187548</v>
      </c>
      <c r="HX76" s="99">
        <f t="shared" si="427"/>
        <v>0.74702561773172249</v>
      </c>
      <c r="HY76" s="99">
        <f t="shared" si="427"/>
        <v>0.74563310616710954</v>
      </c>
      <c r="HZ76" s="99">
        <f t="shared" si="427"/>
        <v>0.74424577641227785</v>
      </c>
      <c r="IA76" s="99">
        <f t="shared" si="427"/>
        <v>0.74286359959696568</v>
      </c>
      <c r="IB76" s="99">
        <f t="shared" si="427"/>
        <v>0.80909828062494249</v>
      </c>
      <c r="IC76" s="99">
        <f t="shared" si="427"/>
        <v>0.77372332011613754</v>
      </c>
      <c r="ID76" s="99">
        <f t="shared" si="427"/>
        <v>0.80590593384515241</v>
      </c>
    </row>
    <row r="77" spans="1:238" s="26" customFormat="1">
      <c r="A77" s="36" t="s">
        <v>749</v>
      </c>
      <c r="B77" t="s">
        <v>737</v>
      </c>
      <c r="C77" s="81">
        <f ca="1">IFERROR(C72/C$24, "n/a")</f>
        <v>0.12681537731371617</v>
      </c>
      <c r="D77" s="81">
        <f t="shared" ref="D77:BO77" ca="1" si="428">IFERROR(D72/D$24, "n/a")</f>
        <v>0.12316605924679938</v>
      </c>
      <c r="E77" s="81">
        <f t="shared" ca="1" si="428"/>
        <v>0.12163527790537437</v>
      </c>
      <c r="F77" s="81">
        <f t="shared" ca="1" si="428"/>
        <v>0.12230874942739349</v>
      </c>
      <c r="G77" s="81">
        <f t="shared" ca="1" si="428"/>
        <v>0.11715591492353666</v>
      </c>
      <c r="H77" s="81">
        <f t="shared" ca="1" si="428"/>
        <v>0.1158357771260997</v>
      </c>
      <c r="I77" s="81">
        <f t="shared" ca="1" si="428"/>
        <v>0.11488604592052867</v>
      </c>
      <c r="J77" s="81">
        <f t="shared" ca="1" si="428"/>
        <v>0.11285187667560322</v>
      </c>
      <c r="K77" s="81">
        <f t="shared" ca="1" si="428"/>
        <v>0.1146052844869509</v>
      </c>
      <c r="L77" s="81">
        <f t="shared" ca="1" si="428"/>
        <v>0.11353436737264783</v>
      </c>
      <c r="M77" s="81">
        <f t="shared" ca="1" si="428"/>
        <v>0.10728087803369919</v>
      </c>
      <c r="N77" s="81">
        <f t="shared" ca="1" si="428"/>
        <v>0.10675675675675675</v>
      </c>
      <c r="O77" s="81">
        <f t="shared" ca="1" si="428"/>
        <v>0.10603317157963352</v>
      </c>
      <c r="P77" s="81">
        <f t="shared" ca="1" si="428"/>
        <v>0.10334367945823929</v>
      </c>
      <c r="Q77" s="81">
        <f t="shared" ca="1" si="428"/>
        <v>0.10036191536748329</v>
      </c>
      <c r="R77" s="81">
        <f t="shared" ca="1" si="428"/>
        <v>9.979041308904063E-2</v>
      </c>
      <c r="S77" s="81">
        <f t="shared" ca="1" si="428"/>
        <v>0.10216096875627215</v>
      </c>
      <c r="T77" s="81">
        <f t="shared" ca="1" si="428"/>
        <v>0.10096467214183288</v>
      </c>
      <c r="U77" s="81">
        <f t="shared" ca="1" si="428"/>
        <v>0.10259690418319048</v>
      </c>
      <c r="V77" s="81">
        <f t="shared" ca="1" si="428"/>
        <v>0.10442919525888958</v>
      </c>
      <c r="W77" s="81">
        <f t="shared" ca="1" si="428"/>
        <v>0.10409977772289454</v>
      </c>
      <c r="X77" s="81">
        <f t="shared" ca="1" si="428"/>
        <v>0.10226998309587056</v>
      </c>
      <c r="Y77" s="81">
        <f t="shared" ca="1" si="428"/>
        <v>0.10275411366553856</v>
      </c>
      <c r="Z77" s="81">
        <f t="shared" ca="1" si="428"/>
        <v>0.10238405345716066</v>
      </c>
      <c r="AA77" s="81">
        <f t="shared" ca="1" si="428"/>
        <v>9.9534118936694976E-2</v>
      </c>
      <c r="AB77" s="81">
        <f t="shared" ca="1" si="428"/>
        <v>9.8282083041628512E-2</v>
      </c>
      <c r="AC77" s="81">
        <f t="shared" ca="1" si="428"/>
        <v>9.7804813541391172E-2</v>
      </c>
      <c r="AD77" s="81">
        <f t="shared" ca="1" si="428"/>
        <v>9.8122162608336769E-2</v>
      </c>
      <c r="AE77" s="81">
        <f t="shared" ca="1" si="428"/>
        <v>9.7465495608531988E-2</v>
      </c>
      <c r="AF77" s="81">
        <f t="shared" ca="1" si="428"/>
        <v>9.6544024851956137E-2</v>
      </c>
      <c r="AG77" s="81">
        <f t="shared" ca="1" si="428"/>
        <v>9.5128156803618538E-2</v>
      </c>
      <c r="AH77" s="81">
        <f t="shared" ca="1" si="428"/>
        <v>9.512611241757736E-2</v>
      </c>
      <c r="AI77" s="81">
        <f t="shared" ca="1" si="428"/>
        <v>9.4535246977860296E-2</v>
      </c>
      <c r="AJ77" s="81">
        <f t="shared" ca="1" si="428"/>
        <v>9.2869982025164777E-2</v>
      </c>
      <c r="AK77" s="81">
        <f t="shared" ca="1" si="428"/>
        <v>9.2584101046312886E-2</v>
      </c>
      <c r="AL77" s="81">
        <f t="shared" ca="1" si="428"/>
        <v>9.1773426798807525E-2</v>
      </c>
      <c r="AM77" s="81">
        <f t="shared" ca="1" si="428"/>
        <v>9.1523147416653503E-2</v>
      </c>
      <c r="AN77" s="81">
        <f t="shared" ca="1" si="428"/>
        <v>9.1528949497284171E-2</v>
      </c>
      <c r="AO77" s="81">
        <f t="shared" ca="1" si="428"/>
        <v>9.1259736369083272E-2</v>
      </c>
      <c r="AP77" s="81">
        <f t="shared" ca="1" si="428"/>
        <v>9.1295272274508371E-2</v>
      </c>
      <c r="AQ77" s="81">
        <f t="shared" ca="1" si="428"/>
        <v>9.3366708385481861E-2</v>
      </c>
      <c r="AR77" s="81">
        <f t="shared" ca="1" si="428"/>
        <v>9.875352691167541E-2</v>
      </c>
      <c r="AS77" s="81">
        <f t="shared" ca="1" si="428"/>
        <v>9.6538461538461545E-2</v>
      </c>
      <c r="AT77" s="81">
        <f t="shared" ca="1" si="428"/>
        <v>9.547352597294137E-2</v>
      </c>
      <c r="AU77" s="81">
        <f t="shared" ca="1" si="428"/>
        <v>9.4897503033399319E-2</v>
      </c>
      <c r="AV77" s="81">
        <f t="shared" ca="1" si="428"/>
        <v>9.8475041833738508E-2</v>
      </c>
      <c r="AW77" s="81">
        <f t="shared" ca="1" si="428"/>
        <v>9.7326137618054698E-2</v>
      </c>
      <c r="AX77" s="81">
        <f t="shared" ca="1" si="428"/>
        <v>0.10028932541495356</v>
      </c>
      <c r="AY77" s="81">
        <f t="shared" ca="1" si="428"/>
        <v>0.10229702486407231</v>
      </c>
      <c r="AZ77" s="81">
        <f t="shared" ca="1" si="428"/>
        <v>0.10293278900129077</v>
      </c>
      <c r="BA77" s="81">
        <f t="shared" ca="1" si="428"/>
        <v>0.10439250393513706</v>
      </c>
      <c r="BB77" s="81">
        <f t="shared" ca="1" si="428"/>
        <v>0.10684312459651388</v>
      </c>
      <c r="BC77" s="81">
        <f t="shared" ca="1" si="428"/>
        <v>0.10645633997069218</v>
      </c>
      <c r="BD77" s="81">
        <f t="shared" ca="1" si="428"/>
        <v>0.106116412746247</v>
      </c>
      <c r="BE77" s="81">
        <f t="shared" ca="1" si="428"/>
        <v>0.10681688920185249</v>
      </c>
      <c r="BF77" s="81">
        <f t="shared" ca="1" si="428"/>
        <v>0.10120913569189431</v>
      </c>
      <c r="BG77" s="81">
        <f t="shared" ca="1" si="428"/>
        <v>0.10028624003271314</v>
      </c>
      <c r="BH77" s="81">
        <f t="shared" ca="1" si="428"/>
        <v>0.10169364881693649</v>
      </c>
      <c r="BI77" s="81">
        <f t="shared" ca="1" si="428"/>
        <v>0.10128688163624798</v>
      </c>
      <c r="BJ77" s="81">
        <f t="shared" ca="1" si="428"/>
        <v>0.10427717234063072</v>
      </c>
      <c r="BK77" s="81">
        <f t="shared" ca="1" si="428"/>
        <v>0.10261977814491385</v>
      </c>
      <c r="BL77" s="81">
        <f t="shared" ca="1" si="428"/>
        <v>0.10396764521302559</v>
      </c>
      <c r="BM77" s="81">
        <f t="shared" ca="1" si="428"/>
        <v>0.10537932917671687</v>
      </c>
      <c r="BN77" s="81">
        <f t="shared" ca="1" si="428"/>
        <v>0.10473602658821943</v>
      </c>
      <c r="BO77" s="81">
        <f t="shared" ca="1" si="428"/>
        <v>0.10273896773907845</v>
      </c>
      <c r="BP77" s="81">
        <f t="shared" ref="BP77:EA77" ca="1" si="429">IFERROR(BP72/BP$24, "n/a")</f>
        <v>0.1048911134527573</v>
      </c>
      <c r="BQ77" s="81">
        <f t="shared" ca="1" si="429"/>
        <v>0.10717378127976449</v>
      </c>
      <c r="BR77" s="81">
        <f t="shared" ca="1" si="429"/>
        <v>0.10489570394483232</v>
      </c>
      <c r="BS77" s="81">
        <f t="shared" ca="1" si="429"/>
        <v>0.10390186225243868</v>
      </c>
      <c r="BT77" s="81">
        <f t="shared" ca="1" si="429"/>
        <v>0.10395105257699885</v>
      </c>
      <c r="BU77" s="81">
        <f t="shared" ca="1" si="429"/>
        <v>0.10286705438220591</v>
      </c>
      <c r="BV77" s="81">
        <f t="shared" ca="1" si="429"/>
        <v>0.10227566846516815</v>
      </c>
      <c r="BW77" s="81">
        <f t="shared" ca="1" si="429"/>
        <v>9.9359603975955682E-2</v>
      </c>
      <c r="BX77" s="81">
        <f t="shared" ca="1" si="429"/>
        <v>9.733663613495401E-2</v>
      </c>
      <c r="BY77" s="81">
        <f t="shared" ca="1" si="429"/>
        <v>9.5744881592603068E-2</v>
      </c>
      <c r="BZ77" s="81">
        <f t="shared" ca="1" si="429"/>
        <v>9.7104956860716476E-2</v>
      </c>
      <c r="CA77" s="81">
        <f t="shared" ca="1" si="429"/>
        <v>9.4058689438072149E-2</v>
      </c>
      <c r="CB77" s="81">
        <f t="shared" ca="1" si="429"/>
        <v>9.4929287186411762E-2</v>
      </c>
      <c r="CC77" s="81">
        <f t="shared" ca="1" si="429"/>
        <v>9.4789551089011825E-2</v>
      </c>
      <c r="CD77" s="81">
        <f t="shared" ca="1" si="429"/>
        <v>9.3833501058403018E-2</v>
      </c>
      <c r="CE77" s="81">
        <f t="shared" ca="1" si="429"/>
        <v>9.3994024580702121E-2</v>
      </c>
      <c r="CF77" s="81">
        <f t="shared" ca="1" si="429"/>
        <v>9.4381307848092788E-2</v>
      </c>
      <c r="CG77" s="81">
        <f t="shared" ca="1" si="429"/>
        <v>9.324156231860023E-2</v>
      </c>
      <c r="CH77" s="81">
        <f t="shared" ca="1" si="429"/>
        <v>9.4582703833446788E-2</v>
      </c>
      <c r="CI77" s="81">
        <f t="shared" ca="1" si="429"/>
        <v>9.6021404152009118E-2</v>
      </c>
      <c r="CJ77" s="81">
        <f t="shared" ca="1" si="429"/>
        <v>9.5481476658636627E-2</v>
      </c>
      <c r="CK77" s="81">
        <f t="shared" ca="1" si="429"/>
        <v>9.4284703460697283E-2</v>
      </c>
      <c r="CL77" s="81">
        <f t="shared" ca="1" si="429"/>
        <v>9.1952924689057691E-2</v>
      </c>
      <c r="CM77" s="81">
        <f t="shared" ca="1" si="429"/>
        <v>9.0944709127382131E-2</v>
      </c>
      <c r="CN77" s="81">
        <f t="shared" ca="1" si="429"/>
        <v>8.9475224496711483E-2</v>
      </c>
      <c r="CO77" s="81">
        <f t="shared" ca="1" si="429"/>
        <v>9.0214833371289771E-2</v>
      </c>
      <c r="CP77" s="81">
        <f t="shared" ca="1" si="429"/>
        <v>8.9345437171524114E-2</v>
      </c>
      <c r="CQ77" s="81">
        <f t="shared" ca="1" si="429"/>
        <v>8.5993301917548379E-2</v>
      </c>
      <c r="CR77" s="81">
        <f t="shared" ca="1" si="429"/>
        <v>8.4441255710436924E-2</v>
      </c>
      <c r="CS77" s="81">
        <f t="shared" ca="1" si="429"/>
        <v>8.3818545233336234E-2</v>
      </c>
      <c r="CT77" s="81">
        <f t="shared" ca="1" si="429"/>
        <v>8.3167443976794445E-2</v>
      </c>
      <c r="CU77" s="81">
        <f t="shared" ca="1" si="429"/>
        <v>7.9452937796897549E-2</v>
      </c>
      <c r="CV77" s="81">
        <f t="shared" ca="1" si="429"/>
        <v>7.8324025420231633E-2</v>
      </c>
      <c r="CW77" s="81">
        <f t="shared" ca="1" si="429"/>
        <v>7.9770956027365586E-2</v>
      </c>
      <c r="CX77" s="81">
        <f t="shared" ca="1" si="429"/>
        <v>7.7012585766447761E-2</v>
      </c>
      <c r="CY77" s="81">
        <f t="shared" ca="1" si="429"/>
        <v>7.6749764754217853E-2</v>
      </c>
      <c r="CZ77" s="81">
        <f t="shared" ca="1" si="429"/>
        <v>7.6398111743744168E-2</v>
      </c>
      <c r="DA77" s="81">
        <f t="shared" ca="1" si="429"/>
        <v>7.5170310776617136E-2</v>
      </c>
      <c r="DB77" s="81">
        <f t="shared" ca="1" si="429"/>
        <v>7.2735431758446045E-2</v>
      </c>
      <c r="DC77" s="81">
        <f t="shared" ca="1" si="429"/>
        <v>7.3456563327463212E-2</v>
      </c>
      <c r="DD77" s="81">
        <f t="shared" ca="1" si="429"/>
        <v>7.2207405569683067E-2</v>
      </c>
      <c r="DE77" s="81">
        <f t="shared" ca="1" si="429"/>
        <v>7.0817502144870689E-2</v>
      </c>
      <c r="DF77" s="81">
        <f t="shared" ca="1" si="429"/>
        <v>6.9614219690844803E-2</v>
      </c>
      <c r="DG77" s="81">
        <f t="shared" ca="1" si="429"/>
        <v>6.7923495316647028E-2</v>
      </c>
      <c r="DH77" s="81">
        <f t="shared" ca="1" si="429"/>
        <v>6.8663104105520414E-2</v>
      </c>
      <c r="DI77" s="81">
        <f t="shared" ca="1" si="429"/>
        <v>6.741986700108149E-2</v>
      </c>
      <c r="DJ77" s="81">
        <f t="shared" ca="1" si="429"/>
        <v>6.7043683078638658E-2</v>
      </c>
      <c r="DK77" s="81">
        <f t="shared" ca="1" si="429"/>
        <v>6.4366626545327738E-2</v>
      </c>
      <c r="DL77" s="81">
        <f t="shared" ca="1" si="429"/>
        <v>6.5271771154124095E-2</v>
      </c>
      <c r="DM77" s="81">
        <f t="shared" ca="1" si="429"/>
        <v>6.4352484556934347E-2</v>
      </c>
      <c r="DN77" s="81">
        <f t="shared" ca="1" si="429"/>
        <v>6.3716396624382082E-2</v>
      </c>
      <c r="DO77" s="81">
        <f t="shared" ca="1" si="429"/>
        <v>6.3035217156587733E-2</v>
      </c>
      <c r="DP77" s="81">
        <f t="shared" ca="1" si="429"/>
        <v>6.2760280422726786E-2</v>
      </c>
      <c r="DQ77" s="81">
        <f t="shared" ca="1" si="429"/>
        <v>6.331147102128229E-2</v>
      </c>
      <c r="DR77" s="81">
        <f t="shared" ca="1" si="429"/>
        <v>6.3992907587068437E-2</v>
      </c>
      <c r="DS77" s="81">
        <f t="shared" ca="1" si="429"/>
        <v>6.1848270361878177E-2</v>
      </c>
      <c r="DT77" s="81">
        <f t="shared" ca="1" si="429"/>
        <v>6.2461691135693651E-2</v>
      </c>
      <c r="DU77" s="81">
        <f t="shared" ca="1" si="429"/>
        <v>6.1221928283159872E-2</v>
      </c>
      <c r="DV77" s="81">
        <f t="shared" ca="1" si="429"/>
        <v>6.0960820450139896E-2</v>
      </c>
      <c r="DW77" s="81">
        <f t="shared" ca="1" si="429"/>
        <v>6.2152054129671397E-2</v>
      </c>
      <c r="DX77" s="81">
        <f t="shared" ca="1" si="429"/>
        <v>6.2612798917130397E-2</v>
      </c>
      <c r="DY77" s="81">
        <f t="shared" ca="1" si="429"/>
        <v>6.3377038394661397E-2</v>
      </c>
      <c r="DZ77" s="81">
        <f t="shared" ca="1" si="429"/>
        <v>6.4179118424864262E-2</v>
      </c>
      <c r="EA77" s="81">
        <f t="shared" ca="1" si="429"/>
        <v>6.5891973713357449E-2</v>
      </c>
      <c r="EB77" s="81">
        <f t="shared" ref="EB77:GM77" ca="1" si="430">IFERROR(EB72/EB$24, "n/a")</f>
        <v>6.7189157552035708E-2</v>
      </c>
      <c r="EC77" s="81">
        <f t="shared" ca="1" si="430"/>
        <v>6.7789546167018516E-2</v>
      </c>
      <c r="ED77" s="81">
        <f t="shared" ca="1" si="430"/>
        <v>6.9804931645022425E-2</v>
      </c>
      <c r="EE77" s="81">
        <f t="shared" ca="1" si="430"/>
        <v>7.0551464368082198E-2</v>
      </c>
      <c r="EF77" s="81">
        <f t="shared" ca="1" si="430"/>
        <v>7.2598872540828613E-2</v>
      </c>
      <c r="EG77" s="81">
        <f t="shared" ca="1" si="430"/>
        <v>7.162949135921412E-2</v>
      </c>
      <c r="EH77" s="81">
        <f t="shared" ca="1" si="430"/>
        <v>7.2320763658520082E-2</v>
      </c>
      <c r="EI77" s="81">
        <f t="shared" ca="1" si="430"/>
        <v>7.2678589302992896E-2</v>
      </c>
      <c r="EJ77" s="81">
        <f t="shared" ca="1" si="430"/>
        <v>7.2586073850296362E-2</v>
      </c>
      <c r="EK77" s="81">
        <f t="shared" ca="1" si="430"/>
        <v>7.2948082505235406E-2</v>
      </c>
      <c r="EL77" s="81">
        <f t="shared" ca="1" si="430"/>
        <v>7.2383818121029744E-2</v>
      </c>
      <c r="EM77" s="81">
        <f t="shared" ca="1" si="430"/>
        <v>7.2695630458025393E-2</v>
      </c>
      <c r="EN77" s="81">
        <f t="shared" ca="1" si="430"/>
        <v>7.2374962425139314E-2</v>
      </c>
      <c r="EO77" s="81">
        <f t="shared" ca="1" si="430"/>
        <v>7.2402199100368034E-2</v>
      </c>
      <c r="EP77" s="81">
        <f t="shared" ca="1" si="430"/>
        <v>7.1986907395229269E-2</v>
      </c>
      <c r="EQ77" s="81">
        <f t="shared" ca="1" si="430"/>
        <v>7.3016873154613193E-2</v>
      </c>
      <c r="ER77" s="81">
        <f t="shared" ca="1" si="430"/>
        <v>7.2218437948376069E-2</v>
      </c>
      <c r="ES77" s="81">
        <f t="shared" ca="1" si="430"/>
        <v>7.1531797102491287E-2</v>
      </c>
      <c r="ET77" s="81">
        <f t="shared" ca="1" si="430"/>
        <v>7.2129329465961442E-2</v>
      </c>
      <c r="EU77" s="81">
        <f t="shared" ca="1" si="430"/>
        <v>7.1466711631959084E-2</v>
      </c>
      <c r="EV77" s="81">
        <f t="shared" ca="1" si="430"/>
        <v>7.2249225158261862E-2</v>
      </c>
      <c r="EW77" s="81">
        <f t="shared" ca="1" si="430"/>
        <v>7.2637048120414272E-2</v>
      </c>
      <c r="EX77" s="81">
        <f t="shared" ca="1" si="430"/>
        <v>7.3856169094264332E-2</v>
      </c>
      <c r="EY77" s="81">
        <f t="shared" ca="1" si="430"/>
        <v>7.5693327152245637E-2</v>
      </c>
      <c r="EZ77" s="81">
        <f t="shared" ca="1" si="430"/>
        <v>7.7330723013569164E-2</v>
      </c>
      <c r="FA77" s="81">
        <f t="shared" ca="1" si="430"/>
        <v>7.873745199757462E-2</v>
      </c>
      <c r="FB77" s="81">
        <f t="shared" ca="1" si="430"/>
        <v>8.0955882858301437E-2</v>
      </c>
      <c r="FC77" s="81">
        <f t="shared" ca="1" si="430"/>
        <v>8.2244731957257775E-2</v>
      </c>
      <c r="FD77" s="81">
        <f t="shared" ca="1" si="430"/>
        <v>8.4432791274999308E-2</v>
      </c>
      <c r="FE77" s="81">
        <f t="shared" ca="1" si="430"/>
        <v>8.5198239723027508E-2</v>
      </c>
      <c r="FF77" s="81">
        <f t="shared" ca="1" si="430"/>
        <v>8.6046751106992073E-2</v>
      </c>
      <c r="FG77" s="81">
        <f t="shared" ca="1" si="430"/>
        <v>8.6894033825803241E-2</v>
      </c>
      <c r="FH77" s="81">
        <f t="shared" ca="1" si="430"/>
        <v>8.7489757263946907E-2</v>
      </c>
      <c r="FI77" s="81">
        <f t="shared" ca="1" si="430"/>
        <v>8.6487312139304134E-2</v>
      </c>
      <c r="FJ77" s="81">
        <f t="shared" ca="1" si="430"/>
        <v>8.6085540570708191E-2</v>
      </c>
      <c r="FK77" s="81">
        <f t="shared" ca="1" si="430"/>
        <v>8.5619225115497702E-2</v>
      </c>
      <c r="FL77" s="81">
        <f t="shared" ca="1" si="430"/>
        <v>8.4846289672658129E-2</v>
      </c>
      <c r="FM77" s="81">
        <f t="shared" ca="1" si="430"/>
        <v>8.2632433230042796E-2</v>
      </c>
      <c r="FN77" s="81">
        <f t="shared" ca="1" si="430"/>
        <v>8.1797621838039195E-2</v>
      </c>
      <c r="FO77" s="81">
        <f t="shared" ca="1" si="430"/>
        <v>8.1107306293391093E-2</v>
      </c>
      <c r="FP77" s="81">
        <f t="shared" ca="1" si="430"/>
        <v>7.9903733430923163E-2</v>
      </c>
      <c r="FQ77" s="81">
        <f t="shared" ca="1" si="430"/>
        <v>7.9696078975098436E-2</v>
      </c>
      <c r="FR77" s="81">
        <f t="shared" ca="1" si="430"/>
        <v>7.78717947144619E-2</v>
      </c>
      <c r="FS77" s="81">
        <f t="shared" ca="1" si="430"/>
        <v>7.5263726525607866E-2</v>
      </c>
      <c r="FT77" s="81">
        <f t="shared" ca="1" si="430"/>
        <v>7.4497926414934634E-2</v>
      </c>
      <c r="FU77" s="81">
        <f t="shared" ca="1" si="430"/>
        <v>7.2743338527580262E-2</v>
      </c>
      <c r="FV77" s="81">
        <f t="shared" ca="1" si="430"/>
        <v>7.1506302978252806E-2</v>
      </c>
      <c r="FW77" s="81">
        <f t="shared" ca="1" si="430"/>
        <v>7.1430674210888889E-2</v>
      </c>
      <c r="FX77" s="81">
        <f t="shared" ca="1" si="430"/>
        <v>6.9901563404748124E-2</v>
      </c>
      <c r="FY77" s="81">
        <f t="shared" ca="1" si="430"/>
        <v>7.0014438908578308E-2</v>
      </c>
      <c r="FZ77" s="81">
        <f t="shared" ca="1" si="430"/>
        <v>6.8659563235486124E-2</v>
      </c>
      <c r="GA77" s="81">
        <f t="shared" ca="1" si="430"/>
        <v>6.8293258957691366E-2</v>
      </c>
      <c r="GB77" s="81">
        <f t="shared" ca="1" si="430"/>
        <v>6.7839740419928546E-2</v>
      </c>
      <c r="GC77" s="81">
        <f t="shared" ca="1" si="430"/>
        <v>6.7324811623920316E-2</v>
      </c>
      <c r="GD77" s="81">
        <f t="shared" ca="1" si="430"/>
        <v>6.7311280374036914E-2</v>
      </c>
      <c r="GE77" s="81">
        <f t="shared" ca="1" si="430"/>
        <v>6.6765983454477984E-2</v>
      </c>
      <c r="GF77" s="81">
        <f t="shared" ca="1" si="430"/>
        <v>6.610206063221491E-2</v>
      </c>
      <c r="GG77" s="81">
        <f t="shared" ca="1" si="430"/>
        <v>6.5988221537607264E-2</v>
      </c>
      <c r="GH77" s="81">
        <f t="shared" ca="1" si="430"/>
        <v>6.5806246859379539E-2</v>
      </c>
      <c r="GI77" s="81">
        <f t="shared" si="430"/>
        <v>6.5291194635239289E-2</v>
      </c>
      <c r="GJ77" s="81">
        <f t="shared" si="430"/>
        <v>6.5236363636363634E-2</v>
      </c>
      <c r="GK77" s="81">
        <f t="shared" si="430"/>
        <v>6.4792878167851245E-2</v>
      </c>
      <c r="GL77" s="81">
        <f t="shared" si="430"/>
        <v>6.4800976751490699E-2</v>
      </c>
      <c r="GM77" s="81">
        <f t="shared" si="430"/>
        <v>6.4588274143676266E-2</v>
      </c>
      <c r="GN77" s="81">
        <f t="shared" ref="GN77:GV77" si="431">IFERROR(GN72/GN$24, "n/a")</f>
        <v>6.5486944685063733E-2</v>
      </c>
      <c r="GO77" s="81">
        <f t="shared" si="431"/>
        <v>6.6665039420049296E-2</v>
      </c>
      <c r="GP77" s="81">
        <f t="shared" si="431"/>
        <v>6.7160263230104891E-2</v>
      </c>
      <c r="GQ77" s="81">
        <f t="shared" si="431"/>
        <v>6.7192717102822416E-2</v>
      </c>
      <c r="GR77" s="81">
        <f t="shared" si="431"/>
        <v>6.6765131987431572E-2</v>
      </c>
      <c r="GS77" s="81">
        <f t="shared" si="431"/>
        <v>6.6350181513543702E-2</v>
      </c>
      <c r="GT77" s="81">
        <f t="shared" si="431"/>
        <v>6.593381279054232E-2</v>
      </c>
      <c r="GU77" s="81">
        <f t="shared" si="431"/>
        <v>6.5963926832381961E-2</v>
      </c>
      <c r="GV77" s="81">
        <f t="shared" si="431"/>
        <v>6.5497371796029699E-2</v>
      </c>
      <c r="GW77" s="81">
        <f t="shared" ref="GW77:GY77" si="432">IFERROR(GW72/GW$24, "n/a")</f>
        <v>6.4932043699614375E-2</v>
      </c>
      <c r="GX77" s="81">
        <f t="shared" si="432"/>
        <v>6.428175632245052E-2</v>
      </c>
      <c r="GY77" s="81">
        <f t="shared" si="432"/>
        <v>6.4083987565203643E-2</v>
      </c>
      <c r="GZ77" s="81">
        <f t="shared" ref="GZ77:ID77" si="433">IFERROR(GZ72/GZ$24, "n/a")</f>
        <v>6.3442807029760726E-2</v>
      </c>
      <c r="HA77" s="81">
        <f t="shared" si="433"/>
        <v>6.2782048958953521E-2</v>
      </c>
      <c r="HB77" s="81">
        <f t="shared" si="433"/>
        <v>6.2165375207403221E-2</v>
      </c>
      <c r="HC77" s="81">
        <f t="shared" si="433"/>
        <v>6.2027981210316538E-2</v>
      </c>
      <c r="HD77" s="81">
        <f t="shared" si="433"/>
        <v>6.1434435518396328E-2</v>
      </c>
      <c r="HE77" s="81">
        <f t="shared" si="433"/>
        <v>6.0865044707839468E-2</v>
      </c>
      <c r="HF77" s="81">
        <f t="shared" si="433"/>
        <v>6.0375197260804529E-2</v>
      </c>
      <c r="HG77" s="81">
        <f t="shared" si="433"/>
        <v>6.0388553147557977E-2</v>
      </c>
      <c r="HH77" s="81">
        <f t="shared" si="433"/>
        <v>5.9958359442905944E-2</v>
      </c>
      <c r="HI77" s="81">
        <f t="shared" si="433"/>
        <v>5.9527098724648127E-2</v>
      </c>
      <c r="HJ77" s="81">
        <f t="shared" si="433"/>
        <v>5.9135242764272143E-2</v>
      </c>
      <c r="HK77" s="81">
        <f t="shared" si="433"/>
        <v>5.9203782758444637E-2</v>
      </c>
      <c r="HL77" s="81">
        <f t="shared" si="433"/>
        <v>5.8864721237750287E-2</v>
      </c>
      <c r="HM77" s="81">
        <f t="shared" si="433"/>
        <v>5.8518918085844182E-2</v>
      </c>
      <c r="HN77" s="81">
        <f t="shared" si="433"/>
        <v>5.8186521973053108E-2</v>
      </c>
      <c r="HO77" s="81">
        <f t="shared" si="433"/>
        <v>5.8290018434015288E-2</v>
      </c>
      <c r="HP77" s="81">
        <f t="shared" si="433"/>
        <v>5.7975515213194245E-2</v>
      </c>
      <c r="HQ77" s="81">
        <f t="shared" si="433"/>
        <v>5.7683039851714552E-2</v>
      </c>
      <c r="HR77" s="81">
        <f t="shared" si="433"/>
        <v>5.7287170539076129E-2</v>
      </c>
      <c r="HS77" s="81">
        <f t="shared" si="433"/>
        <v>5.7387368375091875E-2</v>
      </c>
      <c r="HT77" s="81">
        <f t="shared" si="433"/>
        <v>5.7097736065390529E-2</v>
      </c>
      <c r="HU77" s="81">
        <f t="shared" si="433"/>
        <v>5.6813269647788447E-2</v>
      </c>
      <c r="HV77" s="81">
        <f t="shared" si="433"/>
        <v>5.6536864867160481E-2</v>
      </c>
      <c r="HW77" s="81">
        <f t="shared" si="433"/>
        <v>5.6671934182910125E-2</v>
      </c>
      <c r="HX77" s="81">
        <f t="shared" si="433"/>
        <v>5.639706979536456E-2</v>
      </c>
      <c r="HY77" s="81">
        <f t="shared" si="433"/>
        <v>5.612741138907696E-2</v>
      </c>
      <c r="HZ77" s="81">
        <f t="shared" si="433"/>
        <v>5.5863069098633547E-2</v>
      </c>
      <c r="IA77" s="81">
        <f t="shared" si="433"/>
        <v>5.6009142148270005E-2</v>
      </c>
      <c r="IB77" s="81">
        <f t="shared" si="433"/>
        <v>5.5753143315132994E-2</v>
      </c>
      <c r="IC77" s="81">
        <f t="shared" si="433"/>
        <v>5.5503174303853167E-2</v>
      </c>
      <c r="ID77" s="81">
        <f t="shared" si="433"/>
        <v>5.5252584178339448E-2</v>
      </c>
    </row>
    <row r="78" spans="1:238" s="26" customFormat="1">
      <c r="A78" s="36" t="s">
        <v>750</v>
      </c>
      <c r="B78" s="81" t="s">
        <v>715</v>
      </c>
      <c r="C78" s="81" t="str">
        <f ca="1">IFERROR(C77*C76, "n/a")</f>
        <v>n/a</v>
      </c>
      <c r="D78" s="81">
        <f t="shared" ref="D78:BO78" ca="1" si="434">IFERROR(D77*D76, "n/a")</f>
        <v>-1.2468701984096497</v>
      </c>
      <c r="E78" s="81">
        <f t="shared" ca="1" si="434"/>
        <v>-0.58405764015198247</v>
      </c>
      <c r="F78" s="81">
        <f t="shared" ca="1" si="434"/>
        <v>-0.18418596678532642</v>
      </c>
      <c r="G78" s="81">
        <f t="shared" ca="1" si="434"/>
        <v>-1.4358969530338457</v>
      </c>
      <c r="H78" s="81">
        <f t="shared" ca="1" si="434"/>
        <v>-0.5295250884638133</v>
      </c>
      <c r="I78" s="81">
        <f t="shared" ca="1" si="434"/>
        <v>-0.20229913664214055</v>
      </c>
      <c r="J78" s="81">
        <f t="shared" ca="1" si="434"/>
        <v>-1.1389787000830429</v>
      </c>
      <c r="K78" s="81">
        <f t="shared" ca="1" si="434"/>
        <v>0.38780721287749292</v>
      </c>
      <c r="L78" s="81">
        <f t="shared" ca="1" si="434"/>
        <v>0.44659239917056337</v>
      </c>
      <c r="M78" s="81">
        <f t="shared" ca="1" si="434"/>
        <v>-1.8354653943346737</v>
      </c>
      <c r="N78" s="81">
        <f t="shared" ca="1" si="434"/>
        <v>0.1112945873953031</v>
      </c>
      <c r="O78" s="81">
        <f t="shared" ca="1" si="434"/>
        <v>0.55988468223727761</v>
      </c>
      <c r="P78" s="81">
        <f t="shared" ca="1" si="434"/>
        <v>-0.65107987031366255</v>
      </c>
      <c r="Q78" s="81">
        <f t="shared" ca="1" si="434"/>
        <v>-1.3474679214233183</v>
      </c>
      <c r="R78" s="81">
        <f t="shared" ca="1" si="434"/>
        <v>9.4411627606727555E-2</v>
      </c>
      <c r="S78" s="81">
        <f t="shared" ca="1" si="434"/>
        <v>1.0173868737101659</v>
      </c>
      <c r="T78" s="81">
        <f t="shared" ca="1" si="434"/>
        <v>-0.13838471283604253</v>
      </c>
      <c r="U78" s="81">
        <f t="shared" ca="1" si="434"/>
        <v>0.26596240124489368</v>
      </c>
      <c r="V78" s="81">
        <f t="shared" ca="1" si="434"/>
        <v>0.42296874653931271</v>
      </c>
      <c r="W78" s="81">
        <f t="shared" ca="1" si="434"/>
        <v>-0.43137377848331099</v>
      </c>
      <c r="X78" s="81">
        <f t="shared" ca="1" si="434"/>
        <v>-0.4022700329149676</v>
      </c>
      <c r="Y78" s="81">
        <f t="shared" ca="1" si="434"/>
        <v>1.101511243161885</v>
      </c>
      <c r="Z78" s="81">
        <f t="shared" ca="1" si="434"/>
        <v>0.13928475146996269</v>
      </c>
      <c r="AA78" s="81">
        <f t="shared" ca="1" si="434"/>
        <v>-0.39052900321626421</v>
      </c>
      <c r="AB78" s="81">
        <f t="shared" ca="1" si="434"/>
        <v>-0.13322965615792551</v>
      </c>
      <c r="AC78" s="81">
        <f t="shared" ca="1" si="434"/>
        <v>5.7433550765251543E-2</v>
      </c>
      <c r="AD78" s="81">
        <f t="shared" ca="1" si="434"/>
        <v>8.9608699711026557E-2</v>
      </c>
      <c r="AE78" s="81">
        <f t="shared" ca="1" si="434"/>
        <v>0.26823799878099019</v>
      </c>
      <c r="AF78" s="81">
        <f t="shared" ca="1" si="434"/>
        <v>0.50080715011303423</v>
      </c>
      <c r="AG78" s="81">
        <f t="shared" ca="1" si="434"/>
        <v>0.38700665700584436</v>
      </c>
      <c r="AH78" s="81">
        <f t="shared" ca="1" si="434"/>
        <v>-0.26088823819405638</v>
      </c>
      <c r="AI78" s="81">
        <f t="shared" ca="1" si="434"/>
        <v>2.4005129196396358E-2</v>
      </c>
      <c r="AJ78" s="81">
        <f t="shared" ca="1" si="434"/>
        <v>0.73921294437169227</v>
      </c>
      <c r="AK78" s="81">
        <f t="shared" ca="1" si="434"/>
        <v>0.24416475349149794</v>
      </c>
      <c r="AL78" s="81">
        <f t="shared" ca="1" si="434"/>
        <v>0.31581255298484723</v>
      </c>
      <c r="AM78" s="81">
        <f t="shared" ca="1" si="434"/>
        <v>-5.5934532944896011E-2</v>
      </c>
      <c r="AN78" s="81">
        <f t="shared" ca="1" si="434"/>
        <v>0.3762734186325174</v>
      </c>
      <c r="AO78" s="81">
        <f t="shared" ca="1" si="434"/>
        <v>8.9006094695751492E-2</v>
      </c>
      <c r="AP78" s="81">
        <f t="shared" ca="1" si="434"/>
        <v>3.8781218655375337E-2</v>
      </c>
      <c r="AQ78" s="81">
        <f t="shared" ca="1" si="434"/>
        <v>1.0349933936036637</v>
      </c>
      <c r="AR78" s="81">
        <f t="shared" ca="1" si="434"/>
        <v>0.80354755078587015</v>
      </c>
      <c r="AS78" s="81">
        <f t="shared" ca="1" si="434"/>
        <v>-0.43341014805800671</v>
      </c>
      <c r="AT78" s="81">
        <f t="shared" ca="1" si="434"/>
        <v>0.19125050088847684</v>
      </c>
      <c r="AU78" s="81">
        <f t="shared" ca="1" si="434"/>
        <v>0.76773525152874511</v>
      </c>
      <c r="AV78" s="81">
        <f t="shared" ca="1" si="434"/>
        <v>1.0512251837093662</v>
      </c>
      <c r="AW78" s="81">
        <f t="shared" ca="1" si="434"/>
        <v>-0.16144433707557013</v>
      </c>
      <c r="AX78" s="81">
        <f t="shared" ca="1" si="434"/>
        <v>0.74263022074390928</v>
      </c>
      <c r="AY78" s="81">
        <f t="shared" ca="1" si="434"/>
        <v>2.810163165624785E-2</v>
      </c>
      <c r="AZ78" s="81">
        <f t="shared" ca="1" si="434"/>
        <v>0.17041490539214504</v>
      </c>
      <c r="BA78" s="81">
        <f t="shared" ca="1" si="434"/>
        <v>0.70126425501809009</v>
      </c>
      <c r="BB78" s="81">
        <f t="shared" ca="1" si="434"/>
        <v>1.0469945014311342</v>
      </c>
      <c r="BC78" s="81">
        <f t="shared" ca="1" si="434"/>
        <v>0.68669105463860469</v>
      </c>
      <c r="BD78" s="81">
        <f t="shared" ca="1" si="434"/>
        <v>0.81212423323511584</v>
      </c>
      <c r="BE78" s="81">
        <f t="shared" ca="1" si="434"/>
        <v>1.1493693180048832</v>
      </c>
      <c r="BF78" s="81">
        <f t="shared" ca="1" si="434"/>
        <v>-1.2492037442990991</v>
      </c>
      <c r="BG78" s="81">
        <f t="shared" ca="1" si="434"/>
        <v>0.34790896718819619</v>
      </c>
      <c r="BH78" s="81">
        <f t="shared" ca="1" si="434"/>
        <v>1.2889662387545417</v>
      </c>
      <c r="BI78" s="81">
        <f t="shared" ca="1" si="434"/>
        <v>-3.9803221100808417E-2</v>
      </c>
      <c r="BJ78" s="81">
        <f t="shared" ca="1" si="434"/>
        <v>1.4061995668294283</v>
      </c>
      <c r="BK78" s="81">
        <f t="shared" ca="1" si="434"/>
        <v>0.37718475314038291</v>
      </c>
      <c r="BL78" s="81">
        <f t="shared" ca="1" si="434"/>
        <v>1.1403169523558105</v>
      </c>
      <c r="BM78" s="81">
        <f t="shared" ca="1" si="434"/>
        <v>1.3147014566677313</v>
      </c>
      <c r="BN78" s="81">
        <f t="shared" ca="1" si="434"/>
        <v>2.3445293106948623E-2</v>
      </c>
      <c r="BO78" s="81">
        <f t="shared" ca="1" si="434"/>
        <v>-0.11435023411434289</v>
      </c>
      <c r="BP78" s="81">
        <f t="shared" ref="BP78:EA78" ca="1" si="435">IFERROR(BP77*BP76, "n/a")</f>
        <v>1.4265170088818786</v>
      </c>
      <c r="BQ78" s="81">
        <f t="shared" ca="1" si="435"/>
        <v>1.5636019538092591</v>
      </c>
      <c r="BR78" s="81">
        <f t="shared" ca="1" si="435"/>
        <v>-0.48448398752708149</v>
      </c>
      <c r="BS78" s="81">
        <f t="shared" ca="1" si="435"/>
        <v>0.27181382439520685</v>
      </c>
      <c r="BT78" s="81">
        <f t="shared" ca="1" si="435"/>
        <v>0.57752577345623157</v>
      </c>
      <c r="BU78" s="81">
        <f t="shared" ca="1" si="435"/>
        <v>-5.5560369811624474E-2</v>
      </c>
      <c r="BV78" s="81">
        <f t="shared" ca="1" si="435"/>
        <v>0.70841121590701983</v>
      </c>
      <c r="BW78" s="81">
        <f t="shared" ca="1" si="435"/>
        <v>-1.0923794704433691</v>
      </c>
      <c r="BX78" s="81">
        <f t="shared" ca="1" si="435"/>
        <v>-0.28842990248967687</v>
      </c>
      <c r="BY78" s="81">
        <f t="shared" ca="1" si="435"/>
        <v>-0.18191363241715774</v>
      </c>
      <c r="BZ78" s="81">
        <f t="shared" ca="1" si="435"/>
        <v>1.1246131303693665</v>
      </c>
      <c r="CA78" s="81">
        <f t="shared" ca="1" si="435"/>
        <v>-0.66960164025470081</v>
      </c>
      <c r="CB78" s="81">
        <f t="shared" ca="1" si="435"/>
        <v>0.79575475858773326</v>
      </c>
      <c r="CC78" s="81">
        <f t="shared" ca="1" si="435"/>
        <v>0.31466051758931324</v>
      </c>
      <c r="CD78" s="81">
        <f t="shared" ca="1" si="435"/>
        <v>-0.17263330502925964</v>
      </c>
      <c r="CE78" s="81">
        <f t="shared" ca="1" si="435"/>
        <v>0.6417183377272655</v>
      </c>
      <c r="CF78" s="81">
        <f t="shared" ca="1" si="435"/>
        <v>5.001597216601935E-2</v>
      </c>
      <c r="CG78" s="81">
        <f t="shared" ca="1" si="435"/>
        <v>-0.16557468528858471</v>
      </c>
      <c r="CH78" s="81">
        <f t="shared" ca="1" si="435"/>
        <v>4.6406636680198413E-2</v>
      </c>
      <c r="CI78" s="81">
        <f t="shared" ca="1" si="435"/>
        <v>0.44593576107016325</v>
      </c>
      <c r="CJ78" s="81">
        <f t="shared" ca="1" si="435"/>
        <v>0.15875324950490549</v>
      </c>
      <c r="CK78" s="81">
        <f t="shared" ca="1" si="435"/>
        <v>-0.48968467874204286</v>
      </c>
      <c r="CL78" s="81">
        <f t="shared" ca="1" si="435"/>
        <v>-0.88613799832215445</v>
      </c>
      <c r="CM78" s="81">
        <f t="shared" ca="1" si="435"/>
        <v>0.13735899377461475</v>
      </c>
      <c r="CN78" s="81">
        <f t="shared" ca="1" si="435"/>
        <v>-9.2609296427143939E-2</v>
      </c>
      <c r="CO78" s="81">
        <f t="shared" ca="1" si="435"/>
        <v>0.51831847148672427</v>
      </c>
      <c r="CP78" s="81">
        <f t="shared" ca="1" si="435"/>
        <v>2.5728087853926079E-2</v>
      </c>
      <c r="CQ78" s="81">
        <f t="shared" ca="1" si="435"/>
        <v>-1.0723139827165937</v>
      </c>
      <c r="CR78" s="81">
        <f t="shared" ca="1" si="435"/>
        <v>-0.34934612497092493</v>
      </c>
      <c r="CS78" s="81">
        <f t="shared" ca="1" si="435"/>
        <v>-0.12516015549231782</v>
      </c>
      <c r="CT78" s="81">
        <f t="shared" ca="1" si="435"/>
        <v>5.7455706350549383E-2</v>
      </c>
      <c r="CU78" s="81">
        <f t="shared" ca="1" si="435"/>
        <v>-1.0533291589609093</v>
      </c>
      <c r="CV78" s="81">
        <f t="shared" ca="1" si="435"/>
        <v>-0.13175062474568297</v>
      </c>
      <c r="CW78" s="81">
        <f t="shared" ca="1" si="435"/>
        <v>0.80307539764149249</v>
      </c>
      <c r="CX78" s="81">
        <f t="shared" ca="1" si="435"/>
        <v>-0.7792168128158663</v>
      </c>
      <c r="CY78" s="81">
        <f t="shared" ca="1" si="435"/>
        <v>-8.5709992479315641E-2</v>
      </c>
      <c r="CZ78" s="81">
        <f t="shared" ca="1" si="435"/>
        <v>-0.10258076991026809</v>
      </c>
      <c r="DA78" s="81">
        <f t="shared" ca="1" si="435"/>
        <v>-0.23801827582021576</v>
      </c>
      <c r="DB78" s="81">
        <f t="shared" ca="1" si="435"/>
        <v>-0.94318527576658096</v>
      </c>
      <c r="DC78" s="81">
        <f t="shared" ca="1" si="435"/>
        <v>0.59883692905752184</v>
      </c>
      <c r="DD78" s="81">
        <f t="shared" ca="1" si="435"/>
        <v>0.2774291102877503</v>
      </c>
      <c r="DE78" s="81">
        <f t="shared" ca="1" si="435"/>
        <v>-0.36850457520678898</v>
      </c>
      <c r="DF78" s="81">
        <f t="shared" ca="1" si="435"/>
        <v>-0.1346091613550745</v>
      </c>
      <c r="DG78" s="81">
        <f t="shared" ca="1" si="435"/>
        <v>-0.37500050524614376</v>
      </c>
      <c r="DH78" s="81">
        <f t="shared" ca="1" si="435"/>
        <v>0.63083231783636873</v>
      </c>
      <c r="DI78" s="81">
        <f t="shared" ca="1" si="435"/>
        <v>-0.11461619761143564</v>
      </c>
      <c r="DJ78" s="81">
        <f t="shared" ca="1" si="435"/>
        <v>-4.3484293179057866E-2</v>
      </c>
      <c r="DK78" s="81">
        <f t="shared" ca="1" si="435"/>
        <v>-0.6172223132206246</v>
      </c>
      <c r="DL78" s="81">
        <f t="shared" ca="1" si="435"/>
        <v>0.52583123493253359</v>
      </c>
      <c r="DM78" s="81">
        <f t="shared" ca="1" si="435"/>
        <v>-9.8788978972494737E-2</v>
      </c>
      <c r="DN78" s="81">
        <f t="shared" ca="1" si="435"/>
        <v>0.16315406704156768</v>
      </c>
      <c r="DO78" s="81">
        <f t="shared" ca="1" si="435"/>
        <v>-2.0569717495033703E-2</v>
      </c>
      <c r="DP78" s="81">
        <f t="shared" ca="1" si="435"/>
        <v>-2.6343694731756542E-2</v>
      </c>
      <c r="DQ78" s="81">
        <f t="shared" ca="1" si="435"/>
        <v>0.41233992622105264</v>
      </c>
      <c r="DR78" s="81">
        <f t="shared" ca="1" si="435"/>
        <v>0.54064539817443802</v>
      </c>
      <c r="DS78" s="81">
        <f t="shared" ca="1" si="435"/>
        <v>-0.77524251988505699</v>
      </c>
      <c r="DT78" s="81">
        <f t="shared" ca="1" si="435"/>
        <v>0.80855787076136076</v>
      </c>
      <c r="DU78" s="81">
        <f t="shared" ca="1" si="435"/>
        <v>-0.4600889612909978</v>
      </c>
      <c r="DV78" s="81">
        <f t="shared" ca="1" si="435"/>
        <v>5.3613313435202904E-2</v>
      </c>
      <c r="DW78" s="81">
        <f t="shared" ca="1" si="435"/>
        <v>0.54951333105452038</v>
      </c>
      <c r="DX78" s="81">
        <f t="shared" ca="1" si="435"/>
        <v>0.37205030689822755</v>
      </c>
      <c r="DY78" s="81">
        <f t="shared" ca="1" si="435"/>
        <v>0.15341052468654073</v>
      </c>
      <c r="DZ78" s="81">
        <f t="shared" ca="1" si="435"/>
        <v>0.31160514100483472</v>
      </c>
      <c r="EA78" s="81">
        <f t="shared" ca="1" si="435"/>
        <v>0.91543756978410884</v>
      </c>
      <c r="EB78" s="81">
        <f t="shared" ref="EB78:GM78" ca="1" si="436">IFERROR(EB77*EB76, "n/a")</f>
        <v>0.53766369010249326</v>
      </c>
      <c r="EC78" s="81">
        <f t="shared" ca="1" si="436"/>
        <v>0.27082569813868967</v>
      </c>
      <c r="ED78" s="81">
        <f t="shared" ca="1" si="436"/>
        <v>0.48475842799366875</v>
      </c>
      <c r="EE78" s="81">
        <f t="shared" ca="1" si="436"/>
        <v>0.31545964747944821</v>
      </c>
      <c r="EF78" s="81">
        <f t="shared" ca="1" si="436"/>
        <v>1.0524791169640888</v>
      </c>
      <c r="EG78" s="81">
        <f t="shared" ca="1" si="436"/>
        <v>-8.2876517992777898E-3</v>
      </c>
      <c r="EH78" s="81">
        <f t="shared" ca="1" si="436"/>
        <v>0.55394286959483829</v>
      </c>
      <c r="EI78" s="81">
        <f t="shared" ca="1" si="436"/>
        <v>0.32189453457105993</v>
      </c>
      <c r="EJ78" s="81">
        <f t="shared" ca="1" si="436"/>
        <v>0.17569208142044029</v>
      </c>
      <c r="EK78" s="81">
        <f t="shared" ca="1" si="436"/>
        <v>0.3288458002268479</v>
      </c>
      <c r="EL78" s="81">
        <f t="shared" ca="1" si="436"/>
        <v>-5.0545772468160631E-2</v>
      </c>
      <c r="EM78" s="81">
        <f t="shared" ca="1" si="436"/>
        <v>0.33018104756236644</v>
      </c>
      <c r="EN78" s="81">
        <f t="shared" ca="1" si="436"/>
        <v>-3.1653694701924431E-2</v>
      </c>
      <c r="EO78" s="81">
        <f t="shared" ca="1" si="436"/>
        <v>0.22483902380578805</v>
      </c>
      <c r="EP78" s="81">
        <f t="shared" ca="1" si="436"/>
        <v>1.0448973318297795E-2</v>
      </c>
      <c r="EQ78" s="81">
        <f t="shared" ca="1" si="436"/>
        <v>0.78705495694880545</v>
      </c>
      <c r="ER78" s="81">
        <f t="shared" ca="1" si="436"/>
        <v>-0.1970166523446516</v>
      </c>
      <c r="ES78" s="81">
        <f t="shared" ca="1" si="436"/>
        <v>-0.25611722553101302</v>
      </c>
      <c r="ET78" s="81">
        <f t="shared" ca="1" si="436"/>
        <v>0.43155307659670883</v>
      </c>
      <c r="EU78" s="81">
        <f t="shared" ca="1" si="436"/>
        <v>-0.16796529116546705</v>
      </c>
      <c r="EV78" s="81">
        <f t="shared" ca="1" si="436"/>
        <v>0.48505619104519698</v>
      </c>
      <c r="EW78" s="81">
        <f t="shared" ca="1" si="436"/>
        <v>0.25258231728686309</v>
      </c>
      <c r="EX78" s="81">
        <f t="shared" ca="1" si="436"/>
        <v>0.50226072681617229</v>
      </c>
      <c r="EY78" s="81">
        <f t="shared" ca="1" si="436"/>
        <v>0.46550876281317383</v>
      </c>
      <c r="EZ78" s="81">
        <f t="shared" ca="1" si="436"/>
        <v>0.67707823140624368</v>
      </c>
      <c r="FA78" s="81">
        <f t="shared" ca="1" si="436"/>
        <v>0.40193874464165197</v>
      </c>
      <c r="FB78" s="81">
        <f t="shared" ca="1" si="436"/>
        <v>0.41626260381305813</v>
      </c>
      <c r="FC78" s="81">
        <f t="shared" ca="1" si="436"/>
        <v>0.42575832359124072</v>
      </c>
      <c r="FD78" s="81">
        <f t="shared" ca="1" si="436"/>
        <v>0.82173103444801687</v>
      </c>
      <c r="FE78" s="81">
        <f t="shared" ca="1" si="436"/>
        <v>0.31068104691180071</v>
      </c>
      <c r="FF78" s="81">
        <f t="shared" ca="1" si="436"/>
        <v>0.53300664474360604</v>
      </c>
      <c r="FG78" s="81">
        <f t="shared" ca="1" si="436"/>
        <v>0.40416933839475677</v>
      </c>
      <c r="FH78" s="81">
        <f t="shared" ca="1" si="436"/>
        <v>0.47562778586182103</v>
      </c>
      <c r="FI78" s="81">
        <f t="shared" ca="1" si="436"/>
        <v>-0.1472522977680131</v>
      </c>
      <c r="FJ78" s="81">
        <f t="shared" ca="1" si="436"/>
        <v>-4.8428771319207795E-2</v>
      </c>
      <c r="FK78" s="81">
        <f t="shared" ca="1" si="436"/>
        <v>-0.46103187544629903</v>
      </c>
      <c r="FL78" s="81">
        <f t="shared" ca="1" si="436"/>
        <v>-0.12203327910851292</v>
      </c>
      <c r="FM78" s="81">
        <f t="shared" ca="1" si="436"/>
        <v>-0.68939693394303658</v>
      </c>
      <c r="FN78" s="81">
        <f t="shared" ca="1" si="436"/>
        <v>0.12712112874698878</v>
      </c>
      <c r="FO78" s="81">
        <f t="shared" ca="1" si="436"/>
        <v>0</v>
      </c>
      <c r="FP78" s="81">
        <f t="shared" ca="1" si="436"/>
        <v>-0.25035382751043428</v>
      </c>
      <c r="FQ78" s="81">
        <f t="shared" ca="1" si="436"/>
        <v>6.4490740605394808E-2</v>
      </c>
      <c r="FR78" s="81">
        <f t="shared" ca="1" si="436"/>
        <v>-0.60376136250399659</v>
      </c>
      <c r="FS78" s="81">
        <f t="shared" ca="1" si="436"/>
        <v>-0.66633536482512346</v>
      </c>
      <c r="FT78" s="81">
        <f t="shared" ca="1" si="436"/>
        <v>-0.24036319822129992</v>
      </c>
      <c r="FU78" s="81">
        <f t="shared" ca="1" si="436"/>
        <v>-0.41081162675487715</v>
      </c>
      <c r="FV78" s="81">
        <f t="shared" ca="1" si="436"/>
        <v>-0.48173909714980401</v>
      </c>
      <c r="FW78" s="81">
        <f t="shared" ca="1" si="436"/>
        <v>2.8899763876585237E-2</v>
      </c>
      <c r="FX78" s="81">
        <f t="shared" ca="1" si="436"/>
        <v>-0.26188067824817551</v>
      </c>
      <c r="FY78" s="81">
        <f t="shared" ca="1" si="436"/>
        <v>0.32894045594723342</v>
      </c>
      <c r="FZ78" s="81">
        <f t="shared" ca="1" si="436"/>
        <v>-0.40772372582740857</v>
      </c>
      <c r="GA78" s="81">
        <f t="shared" ca="1" si="436"/>
        <v>0.14782698117351106</v>
      </c>
      <c r="GB78" s="81">
        <f t="shared" ca="1" si="436"/>
        <v>7.1576728660994307E-2</v>
      </c>
      <c r="GC78" s="81">
        <f t="shared" ca="1" si="436"/>
        <v>-4.0881946785357948E-2</v>
      </c>
      <c r="GD78" s="81">
        <f t="shared" ca="1" si="436"/>
        <v>0.15634419657562312</v>
      </c>
      <c r="GE78" s="81">
        <f t="shared" ca="1" si="436"/>
        <v>1.3498299146971936E-2</v>
      </c>
      <c r="GF78" s="81">
        <f t="shared" ca="1" si="436"/>
        <v>-0.10393464199020172</v>
      </c>
      <c r="GG78" s="81">
        <f t="shared" ca="1" si="436"/>
        <v>0.1076695601675535</v>
      </c>
      <c r="GH78" s="81">
        <f t="shared" ca="1" si="436"/>
        <v>3.1056324177919432E-2</v>
      </c>
      <c r="GI78" s="81">
        <f t="shared" ca="1" si="436"/>
        <v>-1.6165708324183126</v>
      </c>
      <c r="GJ78" s="81">
        <f t="shared" si="436"/>
        <v>0.12567324210748554</v>
      </c>
      <c r="GK78" s="81">
        <f t="shared" si="436"/>
        <v>8.6533530902722602E-2</v>
      </c>
      <c r="GL78" s="81">
        <f t="shared" si="436"/>
        <v>0.23033934011181326</v>
      </c>
      <c r="GM78" s="81">
        <f t="shared" si="436"/>
        <v>-7.3031943822396403E-2</v>
      </c>
      <c r="GN78" s="81">
        <f t="shared" ref="GN78:GY78" si="437">IFERROR(GN77*GN76, "n/a")</f>
        <v>0.59488644254212075</v>
      </c>
      <c r="GO78" s="81">
        <f t="shared" si="437"/>
        <v>0.82248440184727334</v>
      </c>
      <c r="GP78" s="81">
        <f t="shared" si="437"/>
        <v>0.51147381011786952</v>
      </c>
      <c r="GQ78" s="81">
        <f t="shared" si="437"/>
        <v>8.7447762557916933E-2</v>
      </c>
      <c r="GR78" s="81">
        <f t="shared" si="437"/>
        <v>6.2096366728174729E-2</v>
      </c>
      <c r="GS78" s="81">
        <f t="shared" si="437"/>
        <v>4.6135460186554463E-2</v>
      </c>
      <c r="GT78" s="81">
        <f t="shared" si="437"/>
        <v>3.2666043515411511E-2</v>
      </c>
      <c r="GU78" s="81">
        <f t="shared" si="437"/>
        <v>3.0460738540884342E-2</v>
      </c>
      <c r="GV78" s="81">
        <f t="shared" si="437"/>
        <v>-1.0764182253012778E-2</v>
      </c>
      <c r="GW78" s="81">
        <f t="shared" si="437"/>
        <v>-5.3246710538610249E-2</v>
      </c>
      <c r="GX78" s="81">
        <f t="shared" si="437"/>
        <v>-9.2748022383767253E-2</v>
      </c>
      <c r="GY78" s="81">
        <f t="shared" si="437"/>
        <v>-0.10746716925580352</v>
      </c>
      <c r="GZ78" s="81">
        <f t="shared" ref="GZ78" si="438">IFERROR(GZ77*GZ76, "n/a")</f>
        <v>-0.10267564221002629</v>
      </c>
      <c r="HA78" s="81">
        <f t="shared" ref="HA78" si="439">IFERROR(HA77*HA76, "n/a")</f>
        <v>-0.11235877184482096</v>
      </c>
      <c r="HB78" s="81">
        <f t="shared" ref="HB78" si="440">IFERROR(HB77*HB76, "n/a")</f>
        <v>-9.5294654869745241E-2</v>
      </c>
      <c r="HC78" s="81">
        <f t="shared" ref="HC78" si="441">IFERROR(HC77*HC76, "n/a")</f>
        <v>-9.5449826563722445E-2</v>
      </c>
      <c r="HD78" s="81">
        <f t="shared" ref="HD78" si="442">IFERROR(HD77*HD76, "n/a")</f>
        <v>-8.4639786446903204E-2</v>
      </c>
      <c r="HE78" s="81">
        <f t="shared" ref="HE78" si="443">IFERROR(HE77*HE76, "n/a")</f>
        <v>-7.5974497315531755E-2</v>
      </c>
      <c r="HF78" s="81">
        <f t="shared" ref="HF78" si="444">IFERROR(HF77*HF76, "n/a")</f>
        <v>-4.9118549525506226E-2</v>
      </c>
      <c r="HG78" s="81">
        <f t="shared" ref="HG78" si="445">IFERROR(HG77*HG76, "n/a")</f>
        <v>-3.8998300865180212E-2</v>
      </c>
      <c r="HH78" s="81">
        <f t="shared" ref="HH78" si="446">IFERROR(HH77*HH76, "n/a")</f>
        <v>-2.4516547289484276E-2</v>
      </c>
      <c r="HI78" s="81">
        <f t="shared" ref="HI78" si="447">IFERROR(HI77*HI76, "n/a")</f>
        <v>-2.0309465881210204E-2</v>
      </c>
      <c r="HJ78" s="81">
        <f t="shared" ref="HJ78" si="448">IFERROR(HJ77*HJ76, "n/a")</f>
        <v>-8.0834151731322881E-3</v>
      </c>
      <c r="HK78" s="81">
        <f t="shared" ref="HK78" si="449">IFERROR(HK77*HK76, "n/a")</f>
        <v>2.0251860338583601E-3</v>
      </c>
      <c r="HL78" s="81">
        <f t="shared" ref="HL78" si="450">IFERROR(HL77*HL76, "n/a")</f>
        <v>1.2088242018776618E-2</v>
      </c>
      <c r="HM78" s="81">
        <f t="shared" ref="HM78" si="451">IFERROR(HM77*HM76, "n/a")</f>
        <v>1.401470275903435E-2</v>
      </c>
      <c r="HN78" s="81">
        <f t="shared" ref="HN78" si="452">IFERROR(HN77*HN76, "n/a")</f>
        <v>1.9903016547572153E-2</v>
      </c>
      <c r="HO78" s="81">
        <f t="shared" ref="HO78" si="453">IFERROR(HO77*HO76, "n/a")</f>
        <v>2.3911778599619675E-2</v>
      </c>
      <c r="HP78" s="81">
        <f t="shared" ref="HP78" si="454">IFERROR(HP77*HP76, "n/a")</f>
        <v>2.1775746836045967E-2</v>
      </c>
      <c r="HQ78" s="81">
        <f t="shared" ref="HQ78" si="455">IFERROR(HQ77*HQ76, "n/a")</f>
        <v>2.3616362115674076E-2</v>
      </c>
      <c r="HR78" s="81">
        <f t="shared" ref="HR78" si="456">IFERROR(HR77*HR76, "n/a")</f>
        <v>-1.9470513637997733E-2</v>
      </c>
      <c r="HS78" s="81">
        <f t="shared" ref="HS78" si="457">IFERROR(HS77*HS76, "n/a")</f>
        <v>1.3694512298011744E-2</v>
      </c>
      <c r="HT78" s="81">
        <f t="shared" ref="HT78" si="458">IFERROR(HT77*HT76, "n/a")</f>
        <v>1.9460696773905439E-2</v>
      </c>
      <c r="HU78" s="81">
        <f t="shared" ref="HU78" si="459">IFERROR(HU77*HU76, "n/a")</f>
        <v>2.7099978349975438E-2</v>
      </c>
      <c r="HV78" s="81">
        <f t="shared" ref="HV78" si="460">IFERROR(HV77*HV76, "n/a")</f>
        <v>3.2720513892110024E-2</v>
      </c>
      <c r="HW78" s="81">
        <f t="shared" ref="HW78" si="461">IFERROR(HW77*HW76, "n/a")</f>
        <v>4.0478071218102901E-2</v>
      </c>
      <c r="HX78" s="81">
        <f t="shared" ref="HX78" si="462">IFERROR(HX77*HX76, "n/a")</f>
        <v>4.2130055902141278E-2</v>
      </c>
      <c r="HY78" s="81">
        <f t="shared" ref="HY78" si="463">IFERROR(HY77*HY76, "n/a")</f>
        <v>4.1850456095156655E-2</v>
      </c>
      <c r="HZ78" s="81">
        <f t="shared" ref="HZ78" si="464">IFERROR(HZ77*HZ76, "n/a")</f>
        <v>4.1575853234085254E-2</v>
      </c>
      <c r="IA78" s="81">
        <f t="shared" ref="IA78" si="465">IFERROR(IA77*IA76, "n/a")</f>
        <v>4.1607152946601986E-2</v>
      </c>
      <c r="IB78" s="81">
        <f t="shared" ref="IB78" si="466">IFERROR(IB77*IB76, "n/a")</f>
        <v>4.510977239571011E-2</v>
      </c>
      <c r="IC78" s="81">
        <f t="shared" ref="IC78" si="467">IFERROR(IC77*IC76, "n/a")</f>
        <v>4.2944100299361965E-2</v>
      </c>
      <c r="ID78" s="81">
        <f t="shared" ref="ID78" si="468">IFERROR(ID77*ID76, "n/a")</f>
        <v>4.4528385449602546E-2</v>
      </c>
    </row>
    <row r="79" spans="1:238" s="26" customFormat="1">
      <c r="A79" s="36"/>
      <c r="B79" s="81"/>
      <c r="C79" s="81"/>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c r="BG79" s="81"/>
      <c r="BH79" s="81"/>
      <c r="BI79" s="81"/>
      <c r="BJ79" s="81"/>
      <c r="BK79" s="81"/>
      <c r="BL79" s="81"/>
      <c r="BM79" s="81"/>
      <c r="BN79" s="81"/>
      <c r="BO79" s="81"/>
      <c r="BP79" s="81"/>
      <c r="BQ79" s="81"/>
      <c r="BR79" s="81"/>
      <c r="BS79" s="81"/>
      <c r="BT79" s="81"/>
      <c r="BU79" s="81"/>
      <c r="BV79" s="81"/>
      <c r="BW79" s="81"/>
      <c r="BX79" s="81"/>
      <c r="BY79" s="81"/>
      <c r="BZ79" s="81"/>
      <c r="CA79" s="81"/>
      <c r="CB79" s="81"/>
      <c r="CC79" s="81"/>
      <c r="CD79" s="81"/>
      <c r="CE79" s="81"/>
      <c r="CF79" s="81"/>
      <c r="CG79" s="81"/>
      <c r="CH79" s="81"/>
      <c r="CI79" s="81"/>
      <c r="CJ79" s="81"/>
      <c r="CK79" s="81"/>
      <c r="CL79" s="81"/>
      <c r="CM79" s="81"/>
      <c r="CN79" s="81"/>
      <c r="CO79" s="81"/>
      <c r="CP79" s="81"/>
      <c r="CQ79" s="81"/>
      <c r="CR79" s="81"/>
      <c r="CS79" s="81"/>
      <c r="CT79" s="81"/>
      <c r="CU79" s="81"/>
      <c r="CV79" s="81"/>
      <c r="CW79" s="81"/>
      <c r="CX79" s="81"/>
      <c r="CY79" s="81"/>
      <c r="CZ79" s="81"/>
      <c r="DA79" s="81"/>
      <c r="DB79" s="81"/>
      <c r="DC79" s="81"/>
      <c r="DD79" s="81"/>
      <c r="DE79" s="81"/>
      <c r="DF79" s="81"/>
      <c r="DG79" s="81"/>
      <c r="DH79" s="81"/>
      <c r="DI79" s="81"/>
      <c r="DJ79" s="81"/>
      <c r="DK79" s="81"/>
      <c r="DL79" s="81"/>
      <c r="DM79" s="81"/>
      <c r="DN79" s="81"/>
      <c r="DO79" s="81"/>
      <c r="DP79" s="81"/>
      <c r="DQ79" s="81"/>
      <c r="DR79" s="81"/>
      <c r="DS79" s="81"/>
      <c r="DT79" s="81"/>
      <c r="DU79" s="81"/>
      <c r="DV79" s="81"/>
      <c r="DW79" s="81"/>
      <c r="DX79" s="81"/>
      <c r="DY79" s="81"/>
      <c r="DZ79" s="81"/>
      <c r="EA79" s="81"/>
      <c r="EB79" s="81"/>
      <c r="EC79" s="81"/>
      <c r="ED79" s="81"/>
      <c r="EE79" s="81"/>
      <c r="EF79" s="81"/>
      <c r="EG79" s="81"/>
      <c r="EH79" s="81"/>
      <c r="EI79" s="81"/>
      <c r="EJ79" s="81"/>
      <c r="EK79" s="81"/>
      <c r="EL79" s="81"/>
      <c r="EM79" s="81"/>
      <c r="EN79" s="81"/>
      <c r="EO79" s="81"/>
      <c r="EP79" s="81"/>
      <c r="EQ79" s="81"/>
      <c r="ER79" s="81"/>
      <c r="ES79" s="81"/>
      <c r="ET79" s="81"/>
      <c r="EU79" s="81"/>
      <c r="EV79" s="81"/>
      <c r="EW79" s="81"/>
      <c r="EX79" s="81"/>
      <c r="EY79" s="81"/>
      <c r="EZ79" s="81"/>
      <c r="FA79" s="81"/>
      <c r="FB79" s="81"/>
      <c r="FC79" s="81"/>
      <c r="FD79" s="81"/>
      <c r="FE79" s="81"/>
      <c r="FF79" s="81"/>
      <c r="FG79" s="81"/>
      <c r="FH79" s="81"/>
      <c r="FI79" s="81"/>
      <c r="FJ79" s="81"/>
      <c r="FK79" s="81"/>
      <c r="FL79" s="81"/>
      <c r="FM79" s="81"/>
      <c r="FN79" s="81"/>
      <c r="FO79" s="81"/>
      <c r="FP79" s="81"/>
      <c r="FQ79" s="81"/>
      <c r="FR79" s="81"/>
      <c r="FS79" s="81"/>
      <c r="FT79" s="81"/>
      <c r="FU79" s="81"/>
      <c r="FV79" s="81"/>
      <c r="FW79" s="81"/>
      <c r="FX79" s="81"/>
      <c r="FY79" s="81"/>
      <c r="FZ79" s="81"/>
      <c r="GA79" s="81"/>
      <c r="GB79" s="81"/>
      <c r="GC79" s="81"/>
      <c r="GD79" s="81"/>
      <c r="GE79" s="81"/>
      <c r="GF79" s="81"/>
      <c r="GG79" s="81"/>
      <c r="GH79" s="81"/>
      <c r="GI79" s="81"/>
      <c r="GJ79" s="81"/>
      <c r="GK79" s="81"/>
      <c r="GL79" s="81"/>
      <c r="GM79" s="81"/>
      <c r="GN79" s="81"/>
      <c r="GO79" s="81"/>
      <c r="GP79" s="81"/>
      <c r="GQ79" s="81"/>
      <c r="GR79" s="81"/>
      <c r="GS79" s="81"/>
      <c r="GT79" s="81"/>
      <c r="GU79" s="81"/>
      <c r="GV79" s="81"/>
      <c r="GW79" s="81"/>
      <c r="GX79" s="81"/>
      <c r="GY79" s="81"/>
      <c r="GZ79" s="81"/>
      <c r="HA79" s="81"/>
      <c r="HB79" s="81"/>
      <c r="HC79" s="81"/>
      <c r="HD79" s="81"/>
      <c r="HE79" s="81"/>
      <c r="HF79" s="81"/>
      <c r="HG79" s="81"/>
      <c r="HH79" s="81"/>
      <c r="HI79" s="81"/>
      <c r="HJ79" s="81"/>
      <c r="HK79" s="81"/>
      <c r="HL79" s="81"/>
      <c r="HM79" s="81"/>
      <c r="HN79" s="81"/>
      <c r="HO79" s="81"/>
      <c r="HP79" s="81"/>
      <c r="HQ79" s="81"/>
      <c r="HR79" s="81"/>
      <c r="HS79" s="81"/>
      <c r="HT79" s="81"/>
      <c r="HU79" s="81"/>
      <c r="HV79" s="81"/>
      <c r="HW79" s="81"/>
      <c r="HX79" s="81"/>
      <c r="HY79" s="81"/>
      <c r="HZ79" s="81"/>
      <c r="IA79" s="81"/>
      <c r="IB79" s="81"/>
      <c r="IC79" s="81"/>
      <c r="ID79" s="81"/>
    </row>
    <row r="80" spans="1:238" s="26" customFormat="1">
      <c r="A80" s="36" t="s">
        <v>751</v>
      </c>
      <c r="B80" s="81" t="s">
        <v>738</v>
      </c>
      <c r="C80" s="99" t="str">
        <f ca="1">IFERROR(((C70/B70)^4-1)*100, "n/a")</f>
        <v>n/a</v>
      </c>
      <c r="D80" s="99">
        <f t="shared" ref="D80:BO80" ca="1" si="469">IFERROR(((D70/C70)^4-1)*100, "n/a")</f>
        <v>2.1747528594594723</v>
      </c>
      <c r="E80" s="99">
        <f t="shared" ca="1" si="469"/>
        <v>9.4739605555669293</v>
      </c>
      <c r="F80" s="99">
        <f t="shared" ca="1" si="469"/>
        <v>2.0195452835845451</v>
      </c>
      <c r="G80" s="99">
        <f t="shared" ca="1" si="469"/>
        <v>1.680243293860717</v>
      </c>
      <c r="H80" s="99">
        <f t="shared" ca="1" si="469"/>
        <v>2.989051766221329</v>
      </c>
      <c r="I80" s="99">
        <f t="shared" ca="1" si="469"/>
        <v>1.3826272623917113</v>
      </c>
      <c r="J80" s="99">
        <f t="shared" ca="1" si="469"/>
        <v>5.121807679738466</v>
      </c>
      <c r="K80" s="99">
        <f t="shared" ca="1" si="469"/>
        <v>1.0874390337179518</v>
      </c>
      <c r="L80" s="99">
        <f t="shared" ca="1" si="469"/>
        <v>-0.67336049316413238</v>
      </c>
      <c r="M80" s="99">
        <f t="shared" ca="1" si="469"/>
        <v>3.2393439506871013</v>
      </c>
      <c r="N80" s="99">
        <f t="shared" ca="1" si="469"/>
        <v>5.6154127815708943</v>
      </c>
      <c r="O80" s="99">
        <f t="shared" ca="1" si="469"/>
        <v>1.865787129098595</v>
      </c>
      <c r="P80" s="99">
        <f t="shared" ca="1" si="469"/>
        <v>0.6603180134009401</v>
      </c>
      <c r="Q80" s="99">
        <f t="shared" ca="1" si="469"/>
        <v>4.2303397709798851</v>
      </c>
      <c r="R80" s="99">
        <f t="shared" ca="1" si="469"/>
        <v>4.9488049897622233</v>
      </c>
      <c r="S80" s="99">
        <f t="shared" ca="1" si="469"/>
        <v>5.1551720386488809</v>
      </c>
      <c r="T80" s="99">
        <f t="shared" ca="1" si="469"/>
        <v>5.0456590589108341</v>
      </c>
      <c r="U80" s="99">
        <f t="shared" ca="1" si="469"/>
        <v>-0.75054395850985278</v>
      </c>
      <c r="V80" s="99">
        <f t="shared" ca="1" si="469"/>
        <v>0.16767969491082724</v>
      </c>
      <c r="W80" s="99">
        <f t="shared" ca="1" si="469"/>
        <v>12.342364584369992</v>
      </c>
      <c r="X80" s="99">
        <f t="shared" ca="1" si="469"/>
        <v>-2.817007667622895</v>
      </c>
      <c r="Y80" s="99">
        <f t="shared" ca="1" si="469"/>
        <v>5.2200307993706119</v>
      </c>
      <c r="Z80" s="99">
        <f t="shared" ca="1" si="469"/>
        <v>5.4471244405549735</v>
      </c>
      <c r="AA80" s="99">
        <f t="shared" ca="1" si="469"/>
        <v>4.5461206055297687</v>
      </c>
      <c r="AB80" s="99">
        <f t="shared" ca="1" si="469"/>
        <v>-6.8061226238443906</v>
      </c>
      <c r="AC80" s="99">
        <f t="shared" ca="1" si="469"/>
        <v>-2.6254161492577421</v>
      </c>
      <c r="AD80" s="99">
        <f t="shared" ca="1" si="469"/>
        <v>-1.2078371815349431</v>
      </c>
      <c r="AE80" s="99">
        <f t="shared" ca="1" si="469"/>
        <v>4.0353249458539908</v>
      </c>
      <c r="AF80" s="99">
        <f t="shared" ca="1" si="469"/>
        <v>2.4728980365509301</v>
      </c>
      <c r="AG80" s="99">
        <f t="shared" ca="1" si="469"/>
        <v>-0.43844286557659373</v>
      </c>
      <c r="AH80" s="99">
        <f t="shared" ca="1" si="469"/>
        <v>0.64102358974589269</v>
      </c>
      <c r="AI80" s="99">
        <f t="shared" ca="1" si="469"/>
        <v>-7.9784577660191314E-2</v>
      </c>
      <c r="AJ80" s="99">
        <f t="shared" ca="1" si="469"/>
        <v>12.565710197207135</v>
      </c>
      <c r="AK80" s="99">
        <f t="shared" ca="1" si="469"/>
        <v>4.6914093123942679</v>
      </c>
      <c r="AL80" s="99">
        <f t="shared" ca="1" si="469"/>
        <v>3.8466515981536276</v>
      </c>
      <c r="AM80" s="99">
        <f t="shared" ca="1" si="469"/>
        <v>-6.6214558833761377</v>
      </c>
      <c r="AN80" s="99">
        <f t="shared" ca="1" si="469"/>
        <v>3.8370607474973895</v>
      </c>
      <c r="AO80" s="99">
        <f t="shared" ca="1" si="469"/>
        <v>1.3837964685955439</v>
      </c>
      <c r="AP80" s="99">
        <f t="shared" ca="1" si="469"/>
        <v>4.5733558299476895</v>
      </c>
      <c r="AQ80" s="99">
        <f t="shared" ca="1" si="469"/>
        <v>1.8594445643318691</v>
      </c>
      <c r="AR80" s="99">
        <f t="shared" ca="1" si="469"/>
        <v>-5.1853266858459701</v>
      </c>
      <c r="AS80" s="99">
        <f t="shared" ca="1" si="469"/>
        <v>-6.0540326985944475</v>
      </c>
      <c r="AT80" s="99">
        <f t="shared" ca="1" si="469"/>
        <v>-1.9548066655380891</v>
      </c>
      <c r="AU80" s="99">
        <f t="shared" ca="1" si="469"/>
        <v>3.1804328786369407</v>
      </c>
      <c r="AV80" s="99">
        <f t="shared" ca="1" si="469"/>
        <v>-7.4446023679276552</v>
      </c>
      <c r="AW80" s="99">
        <f t="shared" ca="1" si="469"/>
        <v>-1.133520583774017</v>
      </c>
      <c r="AX80" s="99">
        <f t="shared" ca="1" si="469"/>
        <v>3.1463872243383761</v>
      </c>
      <c r="AY80" s="99">
        <f t="shared" ca="1" si="469"/>
        <v>-1.0892720881826135</v>
      </c>
      <c r="AZ80" s="99">
        <f t="shared" ca="1" si="469"/>
        <v>1.4175797908820176</v>
      </c>
      <c r="BA80" s="99">
        <f t="shared" ca="1" si="469"/>
        <v>0</v>
      </c>
      <c r="BB80" s="99">
        <f t="shared" ca="1" si="469"/>
        <v>3.0395075362007251</v>
      </c>
      <c r="BC80" s="99">
        <f t="shared" ca="1" si="469"/>
        <v>1.4803020736259942</v>
      </c>
      <c r="BD80" s="99">
        <f t="shared" ca="1" si="469"/>
        <v>-0.8081155389381478</v>
      </c>
      <c r="BE80" s="99">
        <f t="shared" ca="1" si="469"/>
        <v>3.5266544873997496</v>
      </c>
      <c r="BF80" s="99">
        <f t="shared" ca="1" si="469"/>
        <v>0.26867518332691631</v>
      </c>
      <c r="BG80" s="99">
        <f t="shared" ca="1" si="469"/>
        <v>5.1547029684503753</v>
      </c>
      <c r="BH80" s="99">
        <f t="shared" ca="1" si="469"/>
        <v>5.443051229254614</v>
      </c>
      <c r="BI80" s="99">
        <f t="shared" ca="1" si="469"/>
        <v>7.0105712187674474</v>
      </c>
      <c r="BJ80" s="99">
        <f t="shared" ca="1" si="469"/>
        <v>4.1001245759756832</v>
      </c>
      <c r="BK80" s="99">
        <f t="shared" ca="1" si="469"/>
        <v>5.1487770953352552</v>
      </c>
      <c r="BL80" s="99">
        <f t="shared" ca="1" si="469"/>
        <v>7.4500701226508648</v>
      </c>
      <c r="BM80" s="99">
        <f t="shared" ca="1" si="469"/>
        <v>6.535428185135328</v>
      </c>
      <c r="BN80" s="99">
        <f t="shared" ca="1" si="469"/>
        <v>3.0888473874398858</v>
      </c>
      <c r="BO80" s="99">
        <f t="shared" ca="1" si="469"/>
        <v>7.5759699681663406</v>
      </c>
      <c r="BP80" s="99">
        <f t="shared" ref="BP80:EA80" ca="1" si="470">IFERROR(((BP70/BO70)^4-1)*100, "n/a")</f>
        <v>3.9458252831450658</v>
      </c>
      <c r="BQ80" s="99">
        <f t="shared" ca="1" si="470"/>
        <v>3.7694894482781294</v>
      </c>
      <c r="BR80" s="99">
        <f t="shared" ca="1" si="470"/>
        <v>1.3338707019191043</v>
      </c>
      <c r="BS80" s="99">
        <f t="shared" ca="1" si="470"/>
        <v>2.13343605898213</v>
      </c>
      <c r="BT80" s="99">
        <f t="shared" ca="1" si="470"/>
        <v>0.89119390057108561</v>
      </c>
      <c r="BU80" s="99">
        <f t="shared" ca="1" si="470"/>
        <v>1.3857749469961878</v>
      </c>
      <c r="BV80" s="99">
        <f t="shared" ca="1" si="470"/>
        <v>5.3715313319166347</v>
      </c>
      <c r="BW80" s="99">
        <f t="shared" ca="1" si="470"/>
        <v>4.4971913349930448</v>
      </c>
      <c r="BX80" s="99">
        <f t="shared" ca="1" si="470"/>
        <v>5.1417748715774314</v>
      </c>
      <c r="BY80" s="99">
        <f t="shared" ca="1" si="470"/>
        <v>1.8096933651899905</v>
      </c>
      <c r="BZ80" s="99">
        <f t="shared" ca="1" si="470"/>
        <v>4.8906074796747134</v>
      </c>
      <c r="CA80" s="99">
        <f t="shared" ca="1" si="470"/>
        <v>3.265551083754481</v>
      </c>
      <c r="CB80" s="99">
        <f t="shared" ca="1" si="470"/>
        <v>4.5056379895030974</v>
      </c>
      <c r="CC80" s="99">
        <f t="shared" ca="1" si="470"/>
        <v>3.9218632960941413</v>
      </c>
      <c r="CD80" s="99">
        <f t="shared" ca="1" si="470"/>
        <v>5.4434607245499977</v>
      </c>
      <c r="CE80" s="99">
        <f t="shared" ca="1" si="470"/>
        <v>6.332779515508169</v>
      </c>
      <c r="CF80" s="99">
        <f t="shared" ca="1" si="470"/>
        <v>0.73440003068390158</v>
      </c>
      <c r="CG80" s="99">
        <f t="shared" ca="1" si="470"/>
        <v>2.6876849119741308</v>
      </c>
      <c r="CH80" s="99">
        <f t="shared" ca="1" si="470"/>
        <v>4.5490997183859516</v>
      </c>
      <c r="CI80" s="99">
        <f t="shared" ca="1" si="470"/>
        <v>0.60464107110729248</v>
      </c>
      <c r="CJ80" s="99">
        <f t="shared" ca="1" si="470"/>
        <v>1.6160123110652735</v>
      </c>
      <c r="CK80" s="99">
        <f t="shared" ca="1" si="470"/>
        <v>2.3633510159113191</v>
      </c>
      <c r="CL80" s="99">
        <f t="shared" ca="1" si="470"/>
        <v>2.8416905239328383</v>
      </c>
      <c r="CM80" s="99">
        <f t="shared" ca="1" si="470"/>
        <v>5.2622374577337983</v>
      </c>
      <c r="CN80" s="99">
        <f t="shared" ca="1" si="470"/>
        <v>-0.58347359379787855</v>
      </c>
      <c r="CO80" s="99">
        <f t="shared" ca="1" si="470"/>
        <v>0.16742235611244549</v>
      </c>
      <c r="CP80" s="99">
        <f t="shared" ca="1" si="470"/>
        <v>-0.30626782937237529</v>
      </c>
      <c r="CQ80" s="99">
        <f t="shared" ca="1" si="470"/>
        <v>1.4021098542363886</v>
      </c>
      <c r="CR80" s="99">
        <f t="shared" ca="1" si="470"/>
        <v>3.2923699758844682</v>
      </c>
      <c r="CS80" s="99">
        <f t="shared" ca="1" si="470"/>
        <v>2.1122117462316847</v>
      </c>
      <c r="CT80" s="99">
        <f t="shared" ca="1" si="470"/>
        <v>1.9618772606299073</v>
      </c>
      <c r="CU80" s="99">
        <f t="shared" ca="1" si="470"/>
        <v>1.6479774040182082</v>
      </c>
      <c r="CV80" s="99">
        <f t="shared" ca="1" si="470"/>
        <v>4.6462155083949908</v>
      </c>
      <c r="CW80" s="99">
        <f t="shared" ca="1" si="470"/>
        <v>4.7876154344511646</v>
      </c>
      <c r="CX80" s="99">
        <f t="shared" ca="1" si="470"/>
        <v>1.4692377654483835</v>
      </c>
      <c r="CY80" s="99">
        <f t="shared" ca="1" si="470"/>
        <v>3.160330393812405</v>
      </c>
      <c r="CZ80" s="99">
        <f t="shared" ca="1" si="470"/>
        <v>3.1893311975774274</v>
      </c>
      <c r="DA80" s="99">
        <f t="shared" ca="1" si="470"/>
        <v>0.39147834340425014</v>
      </c>
      <c r="DB80" s="99">
        <f t="shared" ca="1" si="470"/>
        <v>2.0991150511456169</v>
      </c>
      <c r="DC80" s="99">
        <f t="shared" ca="1" si="470"/>
        <v>-0.72323092249304555</v>
      </c>
      <c r="DD80" s="99">
        <f t="shared" ca="1" si="470"/>
        <v>5.8858747019759017</v>
      </c>
      <c r="DE80" s="99">
        <f t="shared" ca="1" si="470"/>
        <v>3.445616400052276</v>
      </c>
      <c r="DF80" s="99">
        <f t="shared" ca="1" si="470"/>
        <v>5.8299655839904929</v>
      </c>
      <c r="DG80" s="99">
        <f t="shared" ca="1" si="470"/>
        <v>0.12508989308945839</v>
      </c>
      <c r="DH80" s="99">
        <f t="shared" ca="1" si="470"/>
        <v>2.9826066506310589</v>
      </c>
      <c r="DI80" s="99">
        <f t="shared" ca="1" si="470"/>
        <v>4.081112113457408</v>
      </c>
      <c r="DJ80" s="99">
        <f t="shared" ca="1" si="470"/>
        <v>3.6607797962989741</v>
      </c>
      <c r="DK80" s="99">
        <f t="shared" ca="1" si="470"/>
        <v>3.7026285226773981</v>
      </c>
      <c r="DL80" s="99">
        <f t="shared" ca="1" si="470"/>
        <v>6.7008747758576126</v>
      </c>
      <c r="DM80" s="99">
        <f t="shared" ca="1" si="470"/>
        <v>5.7462771954097658</v>
      </c>
      <c r="DN80" s="99">
        <f t="shared" ca="1" si="470"/>
        <v>2.2902764349967297</v>
      </c>
      <c r="DO80" s="99">
        <f t="shared" ca="1" si="470"/>
        <v>4.4968786704743469</v>
      </c>
      <c r="DP80" s="99">
        <f t="shared" ca="1" si="470"/>
        <v>2.5802876741337633</v>
      </c>
      <c r="DQ80" s="99">
        <f t="shared" ca="1" si="470"/>
        <v>4.0877463884293475</v>
      </c>
      <c r="DR80" s="99">
        <f t="shared" ca="1" si="470"/>
        <v>5.2886262537417128</v>
      </c>
      <c r="DS80" s="99">
        <f t="shared" ca="1" si="470"/>
        <v>2.8929592513823765</v>
      </c>
      <c r="DT80" s="99">
        <f t="shared" ca="1" si="470"/>
        <v>-0.55387720325728029</v>
      </c>
      <c r="DU80" s="99">
        <f t="shared" ca="1" si="470"/>
        <v>1.5653529459701332</v>
      </c>
      <c r="DV80" s="99">
        <f t="shared" ca="1" si="470"/>
        <v>3.2273555422948075</v>
      </c>
      <c r="DW80" s="99">
        <f t="shared" ca="1" si="470"/>
        <v>4.9902395379455955</v>
      </c>
      <c r="DX80" s="99">
        <f t="shared" ca="1" si="470"/>
        <v>7.769965774672527</v>
      </c>
      <c r="DY80" s="99">
        <f t="shared" ca="1" si="470"/>
        <v>-1.8404903067362199</v>
      </c>
      <c r="DZ80" s="99">
        <f t="shared" ca="1" si="470"/>
        <v>7.7715835210957041</v>
      </c>
      <c r="EA80" s="99">
        <f t="shared" ca="1" si="470"/>
        <v>3.6837009058098502</v>
      </c>
      <c r="EB80" s="99">
        <f t="shared" ref="EB80:GM80" ca="1" si="471">IFERROR(((EB70/EA70)^4-1)*100, "n/a")</f>
        <v>0.54231507370772203</v>
      </c>
      <c r="EC80" s="99">
        <f t="shared" ca="1" si="471"/>
        <v>1.1692119299222092</v>
      </c>
      <c r="ED80" s="99">
        <f t="shared" ca="1" si="471"/>
        <v>1.0195241303301517</v>
      </c>
      <c r="EE80" s="99">
        <f t="shared" ca="1" si="471"/>
        <v>-1.7458308685091573</v>
      </c>
      <c r="EF80" s="99">
        <f t="shared" ca="1" si="471"/>
        <v>-1.9582493893117947</v>
      </c>
      <c r="EG80" s="99">
        <f t="shared" ca="1" si="471"/>
        <v>1.5955177755166972</v>
      </c>
      <c r="EH80" s="99">
        <f t="shared" ca="1" si="471"/>
        <v>-0.56006292735640839</v>
      </c>
      <c r="EI80" s="99">
        <f t="shared" ca="1" si="471"/>
        <v>0.22917254077912119</v>
      </c>
      <c r="EJ80" s="99">
        <f t="shared" ca="1" si="471"/>
        <v>0.27072742556193408</v>
      </c>
      <c r="EK80" s="99">
        <f t="shared" ca="1" si="471"/>
        <v>-1.529608535240401</v>
      </c>
      <c r="EL80" s="99">
        <f t="shared" ca="1" si="471"/>
        <v>8.3507302341789824E-2</v>
      </c>
      <c r="EM80" s="99">
        <f t="shared" ca="1" si="471"/>
        <v>0.48078092685788221</v>
      </c>
      <c r="EN80" s="99">
        <f t="shared" ca="1" si="471"/>
        <v>-0.10416394522946293</v>
      </c>
      <c r="EO80" s="99">
        <f t="shared" ca="1" si="471"/>
        <v>0.25039111381581769</v>
      </c>
      <c r="EP80" s="99">
        <f t="shared" ca="1" si="471"/>
        <v>0.43821829695702696</v>
      </c>
      <c r="EQ80" s="99">
        <f t="shared" ca="1" si="471"/>
        <v>1.8228493103581878</v>
      </c>
      <c r="ER80" s="99">
        <f t="shared" ca="1" si="471"/>
        <v>1.5418791699664425</v>
      </c>
      <c r="ES80" s="99">
        <f t="shared" ca="1" si="471"/>
        <v>1.3065283789305049</v>
      </c>
      <c r="ET80" s="99">
        <f t="shared" ca="1" si="471"/>
        <v>1.7391797108434526</v>
      </c>
      <c r="EU80" s="99">
        <f t="shared" ca="1" si="471"/>
        <v>2.418058110814747</v>
      </c>
      <c r="EV80" s="99">
        <f t="shared" ca="1" si="471"/>
        <v>1.8863536249553947</v>
      </c>
      <c r="EW80" s="99">
        <f t="shared" ca="1" si="471"/>
        <v>0.81308657869321177</v>
      </c>
      <c r="EX80" s="99">
        <f t="shared" ca="1" si="471"/>
        <v>0.95394479136781118</v>
      </c>
      <c r="EY80" s="99">
        <f t="shared" ca="1" si="471"/>
        <v>-2.2208573579815871</v>
      </c>
      <c r="EZ80" s="99">
        <f t="shared" ca="1" si="471"/>
        <v>0.28436482340163938</v>
      </c>
      <c r="FA80" s="99">
        <f t="shared" ca="1" si="471"/>
        <v>1.9813007383912007</v>
      </c>
      <c r="FB80" s="99">
        <f t="shared" ca="1" si="471"/>
        <v>1.0736527359186177</v>
      </c>
      <c r="FC80" s="99">
        <f t="shared" ca="1" si="471"/>
        <v>4.064962222370827</v>
      </c>
      <c r="FD80" s="99">
        <f t="shared" ca="1" si="471"/>
        <v>3.4710951068211315</v>
      </c>
      <c r="FE80" s="99">
        <f t="shared" ca="1" si="471"/>
        <v>-0.61097108851980719</v>
      </c>
      <c r="FF80" s="99">
        <f t="shared" ca="1" si="471"/>
        <v>-2.7217946059341469</v>
      </c>
      <c r="FG80" s="99">
        <f t="shared" ca="1" si="471"/>
        <v>-5.5387462613136211</v>
      </c>
      <c r="FH80" s="99">
        <f t="shared" ca="1" si="471"/>
        <v>-1.3470190503744095</v>
      </c>
      <c r="FI80" s="99">
        <f t="shared" ca="1" si="471"/>
        <v>-3.4025793167471563</v>
      </c>
      <c r="FJ80" s="99">
        <f t="shared" ca="1" si="471"/>
        <v>-3.7898889995531704</v>
      </c>
      <c r="FK80" s="99">
        <f t="shared" ca="1" si="471"/>
        <v>-4.3664797412155458</v>
      </c>
      <c r="FL80" s="99">
        <f t="shared" ca="1" si="471"/>
        <v>-3.5233365166473352</v>
      </c>
      <c r="FM80" s="99">
        <f t="shared" ca="1" si="471"/>
        <v>-3.5956495355212614</v>
      </c>
      <c r="FN80" s="99">
        <f t="shared" ca="1" si="471"/>
        <v>-1.5432706558763387</v>
      </c>
      <c r="FO80" s="99">
        <f t="shared" ca="1" si="471"/>
        <v>-2.8926209513820189</v>
      </c>
      <c r="FP80" s="99">
        <f t="shared" ca="1" si="471"/>
        <v>-1.3053188746682487</v>
      </c>
      <c r="FQ80" s="99">
        <f t="shared" ca="1" si="471"/>
        <v>-1.6083307229731392</v>
      </c>
      <c r="FR80" s="99">
        <f t="shared" ca="1" si="471"/>
        <v>-1.1002241463167639</v>
      </c>
      <c r="FS80" s="99">
        <f t="shared" ca="1" si="471"/>
        <v>0.19564679897243753</v>
      </c>
      <c r="FT80" s="99">
        <f t="shared" ca="1" si="471"/>
        <v>0.98062517666903659</v>
      </c>
      <c r="FU80" s="99">
        <f t="shared" ca="1" si="471"/>
        <v>0.2167668418804114</v>
      </c>
      <c r="FV80" s="99">
        <f t="shared" ca="1" si="471"/>
        <v>-0.73398146413850007</v>
      </c>
      <c r="FW80" s="99">
        <f t="shared" ca="1" si="471"/>
        <v>-2.5133682883812236</v>
      </c>
      <c r="FX80" s="99">
        <f t="shared" ca="1" si="471"/>
        <v>2.3558839455312786</v>
      </c>
      <c r="FY80" s="99">
        <f t="shared" ca="1" si="471"/>
        <v>1.6154233126059347</v>
      </c>
      <c r="FZ80" s="99">
        <f t="shared" ca="1" si="471"/>
        <v>3.2150554449464686</v>
      </c>
      <c r="GA80" s="99">
        <f t="shared" ca="1" si="471"/>
        <v>2.3359205980470144</v>
      </c>
      <c r="GB80" s="99">
        <f t="shared" ca="1" si="471"/>
        <v>5.8147082564855346</v>
      </c>
      <c r="GC80" s="99">
        <f t="shared" ca="1" si="471"/>
        <v>3.3626621001087376</v>
      </c>
      <c r="GD80" s="99">
        <f t="shared" ca="1" si="471"/>
        <v>-0.27072742514229198</v>
      </c>
      <c r="GE80" s="99">
        <f t="shared" ca="1" si="471"/>
        <v>5.4047791458141647</v>
      </c>
      <c r="GF80" s="99">
        <f ca="1">IFERROR(((GF70/GE70)^4-1)*100, "n/a")</f>
        <v>-0.4111202741397757</v>
      </c>
      <c r="GG80" s="99">
        <f t="shared" ca="1" si="471"/>
        <v>0.59900170821791665</v>
      </c>
      <c r="GH80" s="99">
        <f t="shared" ca="1" si="471"/>
        <v>-4.1150146052904013E-2</v>
      </c>
      <c r="GI80" s="99">
        <f t="shared" ca="1" si="471"/>
        <v>-28.666623973190163</v>
      </c>
      <c r="GJ80" s="99">
        <f t="shared" si="471"/>
        <v>-1.4698263523374999</v>
      </c>
      <c r="GK80" s="99">
        <f t="shared" si="471"/>
        <v>0.2474759074961419</v>
      </c>
      <c r="GL80" s="99">
        <f t="shared" si="471"/>
        <v>2.6083861918931417</v>
      </c>
      <c r="GM80" s="99">
        <f t="shared" si="471"/>
        <v>1.5037752186104481</v>
      </c>
      <c r="GN80" s="99">
        <f t="shared" ref="GN80:GV80" si="472">IFERROR(((GN70/GM70)^4-1)*100, "n/a")</f>
        <v>1.8809315306562047</v>
      </c>
      <c r="GO80" s="99">
        <f t="shared" si="472"/>
        <v>1.603085241570712</v>
      </c>
      <c r="GP80" s="99">
        <f t="shared" si="472"/>
        <v>1.5074832731871934</v>
      </c>
      <c r="GQ80" s="99">
        <f t="shared" si="472"/>
        <v>1.4574122268903533</v>
      </c>
      <c r="GR80" s="99">
        <f t="shared" si="472"/>
        <v>1.2973635505093561</v>
      </c>
      <c r="GS80" s="99">
        <f t="shared" si="472"/>
        <v>1.2931693279035539</v>
      </c>
      <c r="GT80" s="99">
        <f t="shared" si="472"/>
        <v>1.0915737819069626</v>
      </c>
      <c r="GU80" s="99">
        <f t="shared" si="472"/>
        <v>1.0886030827280013</v>
      </c>
      <c r="GV80" s="99">
        <f t="shared" si="472"/>
        <v>0.99847283480072324</v>
      </c>
      <c r="GW80" s="99">
        <f t="shared" ref="GW80:GY80" si="473">IFERROR(((GW70/GV70)^4-1)*100, "n/a")</f>
        <v>0.97425602384404453</v>
      </c>
      <c r="GX80" s="99">
        <f t="shared" si="473"/>
        <v>0.95021468720910551</v>
      </c>
      <c r="GY80" s="99">
        <f t="shared" si="473"/>
        <v>0.88311572197501409</v>
      </c>
      <c r="GZ80" s="99">
        <f t="shared" ref="GZ80:ID80" si="474">IFERROR(((GZ70/GY70)^4-1)*100, "n/a")</f>
        <v>0.81649769846681153</v>
      </c>
      <c r="HA80" s="99">
        <f t="shared" si="474"/>
        <v>0.79332783985530675</v>
      </c>
      <c r="HB80" s="99">
        <f t="shared" si="474"/>
        <v>0.7702970740946613</v>
      </c>
      <c r="HC80" s="99">
        <f t="shared" si="474"/>
        <v>0.76881653806786243</v>
      </c>
      <c r="HD80" s="99">
        <f t="shared" si="474"/>
        <v>0.81010085715382818</v>
      </c>
      <c r="HE80" s="99">
        <f t="shared" si="474"/>
        <v>0.76579101666460758</v>
      </c>
      <c r="HF80" s="99">
        <f t="shared" si="474"/>
        <v>0.74303743528152388</v>
      </c>
      <c r="HG80" s="99">
        <f t="shared" si="474"/>
        <v>0.76291045138721092</v>
      </c>
      <c r="HH80" s="99">
        <f t="shared" si="474"/>
        <v>0.71904120033861041</v>
      </c>
      <c r="HI80" s="99">
        <f t="shared" si="474"/>
        <v>0.71775097419850553</v>
      </c>
      <c r="HJ80" s="99">
        <f t="shared" si="474"/>
        <v>0.69533807317756491</v>
      </c>
      <c r="HK80" s="99">
        <f t="shared" si="474"/>
        <v>0.67304421353169275</v>
      </c>
      <c r="HL80" s="99">
        <f t="shared" si="474"/>
        <v>0.65086523865747203</v>
      </c>
      <c r="HM80" s="99">
        <f t="shared" si="474"/>
        <v>0.6498078986957756</v>
      </c>
      <c r="HN80" s="99">
        <f t="shared" si="474"/>
        <v>0.62777730411895938</v>
      </c>
      <c r="HO80" s="99">
        <f t="shared" si="474"/>
        <v>0.60585312384782153</v>
      </c>
      <c r="HP80" s="99">
        <f t="shared" si="474"/>
        <v>0.56312919772321113</v>
      </c>
      <c r="HQ80" s="99">
        <f t="shared" si="474"/>
        <v>0.62496554850868247</v>
      </c>
      <c r="HR80" s="99">
        <f t="shared" si="474"/>
        <v>0.64484047150810131</v>
      </c>
      <c r="HS80" s="99">
        <f t="shared" si="474"/>
        <v>0.62298638393687433</v>
      </c>
      <c r="HT80" s="99">
        <f t="shared" si="474"/>
        <v>0.60123706628858464</v>
      </c>
      <c r="HU80" s="99">
        <f t="shared" si="474"/>
        <v>0.60033471011822215</v>
      </c>
      <c r="HV80" s="99">
        <f t="shared" si="474"/>
        <v>0.59943505845230227</v>
      </c>
      <c r="HW80" s="99">
        <f t="shared" si="474"/>
        <v>0.5985380991503586</v>
      </c>
      <c r="HX80" s="99">
        <f t="shared" si="474"/>
        <v>0.6182998902635628</v>
      </c>
      <c r="HY80" s="99">
        <f t="shared" si="474"/>
        <v>0.61734563125166453</v>
      </c>
      <c r="HZ80" s="99">
        <f t="shared" si="474"/>
        <v>0.59580204552798222</v>
      </c>
      <c r="IA80" s="99">
        <f t="shared" si="474"/>
        <v>0.61547748859782647</v>
      </c>
      <c r="IB80" s="99">
        <f t="shared" si="474"/>
        <v>0.61453191497553572</v>
      </c>
      <c r="IC80" s="99">
        <f t="shared" si="474"/>
        <v>0.61358924230536793</v>
      </c>
      <c r="ID80" s="99">
        <f t="shared" si="474"/>
        <v>0.57171880964796973</v>
      </c>
    </row>
    <row r="81" spans="1:238">
      <c r="A81" s="36" t="s">
        <v>752</v>
      </c>
      <c r="B81" s="81" t="s">
        <v>739</v>
      </c>
      <c r="C81" s="81">
        <f ca="1">IFERROR(C73/C$24, "n/a")</f>
        <v>0.10849549121974371</v>
      </c>
      <c r="D81" s="81">
        <f t="shared" ref="D81:BO81" ca="1" si="475">IFERROR(D73/D$24, "n/a")</f>
        <v>0.10970937295579854</v>
      </c>
      <c r="E81" s="81">
        <f t="shared" ca="1" si="475"/>
        <v>0.11226458429030776</v>
      </c>
      <c r="F81" s="81">
        <f t="shared" ca="1" si="475"/>
        <v>0.1147045350435181</v>
      </c>
      <c r="G81" s="81">
        <f t="shared" ca="1" si="475"/>
        <v>0.11302513622780805</v>
      </c>
      <c r="H81" s="81">
        <f t="shared" ca="1" si="475"/>
        <v>0.11376574090046575</v>
      </c>
      <c r="I81" s="81">
        <f t="shared" ca="1" si="475"/>
        <v>0.11369990680335508</v>
      </c>
      <c r="J81" s="81">
        <f t="shared" ca="1" si="475"/>
        <v>0.11511394101876676</v>
      </c>
      <c r="K81" s="81">
        <f t="shared" ca="1" si="475"/>
        <v>0.11411898200680824</v>
      </c>
      <c r="L81" s="81">
        <f t="shared" ca="1" si="475"/>
        <v>0.11195968821352649</v>
      </c>
      <c r="M81" s="81">
        <f t="shared" ca="1" si="475"/>
        <v>0.11253671355696399</v>
      </c>
      <c r="N81" s="81">
        <f t="shared" ca="1" si="475"/>
        <v>0.11231231231231231</v>
      </c>
      <c r="O81" s="81">
        <f t="shared" ca="1" si="475"/>
        <v>0.11095820960382413</v>
      </c>
      <c r="P81" s="81">
        <f t="shared" ca="1" si="475"/>
        <v>0.110186230248307</v>
      </c>
      <c r="Q81" s="81">
        <f t="shared" ca="1" si="475"/>
        <v>0.11128897550111359</v>
      </c>
      <c r="R81" s="81">
        <f t="shared" ca="1" si="475"/>
        <v>0.11155432357514705</v>
      </c>
      <c r="S81" s="81">
        <f t="shared" ca="1" si="475"/>
        <v>0.11500635579045962</v>
      </c>
      <c r="T81" s="81">
        <f t="shared" ca="1" si="475"/>
        <v>0.11739017077304131</v>
      </c>
      <c r="U81" s="81">
        <f t="shared" ca="1" si="475"/>
        <v>0.11916336190354355</v>
      </c>
      <c r="V81" s="81">
        <f t="shared" ca="1" si="475"/>
        <v>0.11971303805364941</v>
      </c>
      <c r="W81" s="81">
        <f t="shared" ca="1" si="475"/>
        <v>0.12441343541615214</v>
      </c>
      <c r="X81" s="81">
        <f t="shared" ca="1" si="475"/>
        <v>0.12315865732914755</v>
      </c>
      <c r="Y81" s="81">
        <f t="shared" ca="1" si="475"/>
        <v>0.12212626910958106</v>
      </c>
      <c r="Z81" s="81">
        <f t="shared" ca="1" si="475"/>
        <v>0.12163769182852936</v>
      </c>
      <c r="AA81" s="81">
        <f t="shared" ca="1" si="475"/>
        <v>0.12041655248013154</v>
      </c>
      <c r="AB81" s="81">
        <f t="shared" ca="1" si="475"/>
        <v>0.11766923366901826</v>
      </c>
      <c r="AC81" s="81">
        <f t="shared" ca="1" si="475"/>
        <v>0.11563078550647976</v>
      </c>
      <c r="AD81" s="81">
        <f t="shared" ca="1" si="475"/>
        <v>0.11380520016508459</v>
      </c>
      <c r="AE81" s="81">
        <f t="shared" ca="1" si="475"/>
        <v>0.11392722710163111</v>
      </c>
      <c r="AF81" s="81">
        <f t="shared" ca="1" si="475"/>
        <v>0.11280458207940978</v>
      </c>
      <c r="AG81" s="81">
        <f t="shared" ca="1" si="475"/>
        <v>0.11124199019977384</v>
      </c>
      <c r="AH81" s="81">
        <f t="shared" ca="1" si="475"/>
        <v>0.11089592843639047</v>
      </c>
      <c r="AI81" s="81">
        <f t="shared" ca="1" si="475"/>
        <v>0.1103816724770227</v>
      </c>
      <c r="AJ81" s="81">
        <f t="shared" ca="1" si="475"/>
        <v>0.10926131986647267</v>
      </c>
      <c r="AK81" s="81">
        <f t="shared" ca="1" si="475"/>
        <v>0.10930009587727707</v>
      </c>
      <c r="AL81" s="81">
        <f t="shared" ca="1" si="475"/>
        <v>0.10812988477963097</v>
      </c>
      <c r="AM81" s="81">
        <f t="shared" ca="1" si="475"/>
        <v>0.10669142044556804</v>
      </c>
      <c r="AN81" s="81">
        <f t="shared" ca="1" si="475"/>
        <v>0.10743865326091143</v>
      </c>
      <c r="AO81" s="81">
        <f t="shared" ca="1" si="475"/>
        <v>0.10837327741162371</v>
      </c>
      <c r="AP81" s="81">
        <f t="shared" ca="1" si="475"/>
        <v>0.10927600981433332</v>
      </c>
      <c r="AQ81" s="81">
        <f t="shared" ca="1" si="475"/>
        <v>0.11003039513677811</v>
      </c>
      <c r="AR81" s="81">
        <f t="shared" ca="1" si="475"/>
        <v>0.11143255116254151</v>
      </c>
      <c r="AS81" s="81">
        <f t="shared" ca="1" si="475"/>
        <v>0.11052447552447553</v>
      </c>
      <c r="AT81" s="81">
        <f t="shared" ca="1" si="475"/>
        <v>0.10793385668949391</v>
      </c>
      <c r="AU81" s="81">
        <f t="shared" ca="1" si="475"/>
        <v>0.10731847499840348</v>
      </c>
      <c r="AV81" s="81">
        <f t="shared" ca="1" si="475"/>
        <v>0.10633662741135982</v>
      </c>
      <c r="AW81" s="81">
        <f t="shared" ca="1" si="475"/>
        <v>0.10434809272660371</v>
      </c>
      <c r="AX81" s="81">
        <f t="shared" ca="1" si="475"/>
        <v>0.10610628902086187</v>
      </c>
      <c r="AY81" s="81">
        <f t="shared" ca="1" si="475"/>
        <v>0.10788685930722706</v>
      </c>
      <c r="AZ81" s="81">
        <f t="shared" ca="1" si="475"/>
        <v>0.10812595683366853</v>
      </c>
      <c r="BA81" s="81">
        <f t="shared" ca="1" si="475"/>
        <v>0.10863948204686526</v>
      </c>
      <c r="BB81" s="81">
        <f t="shared" ca="1" si="475"/>
        <v>0.10954281354539586</v>
      </c>
      <c r="BC81" s="81">
        <f t="shared" ca="1" si="475"/>
        <v>0.10843892767864838</v>
      </c>
      <c r="BD81" s="81">
        <f t="shared" ca="1" si="475"/>
        <v>0.10622802611752886</v>
      </c>
      <c r="BE81" s="81">
        <f t="shared" ca="1" si="475"/>
        <v>0.10502938547788641</v>
      </c>
      <c r="BF81" s="81">
        <f t="shared" ca="1" si="475"/>
        <v>0.10297410500250256</v>
      </c>
      <c r="BG81" s="81">
        <f t="shared" ca="1" si="475"/>
        <v>0.10263749744428542</v>
      </c>
      <c r="BH81" s="81">
        <f t="shared" ca="1" si="475"/>
        <v>0.10231631382316314</v>
      </c>
      <c r="BI81" s="81">
        <f t="shared" ca="1" si="475"/>
        <v>0.1031707197729608</v>
      </c>
      <c r="BJ81" s="81">
        <f t="shared" ca="1" si="475"/>
        <v>0.10372263477673835</v>
      </c>
      <c r="BK81" s="81">
        <f t="shared" ca="1" si="475"/>
        <v>0.10403587443946188</v>
      </c>
      <c r="BL81" s="81">
        <f t="shared" ca="1" si="475"/>
        <v>0.10533900471840643</v>
      </c>
      <c r="BM81" s="81">
        <f t="shared" ca="1" si="475"/>
        <v>0.10565239157147407</v>
      </c>
      <c r="BN81" s="81">
        <f t="shared" ca="1" si="475"/>
        <v>0.10601603377422469</v>
      </c>
      <c r="BO81" s="81">
        <f t="shared" ca="1" si="475"/>
        <v>0.10690166729402387</v>
      </c>
      <c r="BP81" s="81">
        <f t="shared" ref="BP81:EA81" ca="1" si="476">IFERROR(BP73/BP$24, "n/a")</f>
        <v>0.1075035124692659</v>
      </c>
      <c r="BQ81" s="81">
        <f t="shared" ca="1" si="476"/>
        <v>0.10790977573815914</v>
      </c>
      <c r="BR81" s="81">
        <f t="shared" ca="1" si="476"/>
        <v>0.10849359660770122</v>
      </c>
      <c r="BS81" s="81">
        <f t="shared" ca="1" si="476"/>
        <v>0.10905367171994426</v>
      </c>
      <c r="BT81" s="81">
        <f t="shared" ca="1" si="476"/>
        <v>0.10867987140931246</v>
      </c>
      <c r="BU81" s="81">
        <f t="shared" ca="1" si="476"/>
        <v>0.10858075706560555</v>
      </c>
      <c r="BV81" s="81">
        <f t="shared" ca="1" si="476"/>
        <v>0.1079698170306807</v>
      </c>
      <c r="BW81" s="81">
        <f t="shared" ca="1" si="476"/>
        <v>0.10825835854319726</v>
      </c>
      <c r="BX81" s="81">
        <f t="shared" ca="1" si="476"/>
        <v>0.10820515774718206</v>
      </c>
      <c r="BY81" s="81">
        <f t="shared" ca="1" si="476"/>
        <v>0.10770827436550617</v>
      </c>
      <c r="BZ81" s="81">
        <f t="shared" ca="1" si="476"/>
        <v>0.10794982171559479</v>
      </c>
      <c r="CA81" s="81">
        <f t="shared" ca="1" si="476"/>
        <v>0.10795310634294607</v>
      </c>
      <c r="CB81" s="81">
        <f t="shared" ca="1" si="476"/>
        <v>0.10864544097789781</v>
      </c>
      <c r="CC81" s="81">
        <f t="shared" ca="1" si="476"/>
        <v>0.10911128230268226</v>
      </c>
      <c r="CD81" s="81">
        <f t="shared" ca="1" si="476"/>
        <v>0.11099351077488984</v>
      </c>
      <c r="CE81" s="81">
        <f t="shared" ca="1" si="476"/>
        <v>0.11183540435933997</v>
      </c>
      <c r="CF81" s="81">
        <f t="shared" ca="1" si="476"/>
        <v>0.11160392990443034</v>
      </c>
      <c r="CG81" s="81">
        <f t="shared" ca="1" si="476"/>
        <v>0.11282859275230119</v>
      </c>
      <c r="CH81" s="81">
        <f t="shared" ca="1" si="476"/>
        <v>0.11601613733335546</v>
      </c>
      <c r="CI81" s="81">
        <f t="shared" ca="1" si="476"/>
        <v>0.11607128111116616</v>
      </c>
      <c r="CJ81" s="81">
        <f t="shared" ca="1" si="476"/>
        <v>0.11555114265251643</v>
      </c>
      <c r="CK81" s="81">
        <f t="shared" ca="1" si="476"/>
        <v>0.11576932973112054</v>
      </c>
      <c r="CL81" s="81">
        <f t="shared" ca="1" si="476"/>
        <v>0.11647795136400553</v>
      </c>
      <c r="CM81" s="81">
        <f t="shared" ca="1" si="476"/>
        <v>0.11692891173520562</v>
      </c>
      <c r="CN81" s="81">
        <f t="shared" ca="1" si="476"/>
        <v>0.11612217550020794</v>
      </c>
      <c r="CO81" s="81">
        <f t="shared" ca="1" si="476"/>
        <v>0.11535716996887573</v>
      </c>
      <c r="CP81" s="81">
        <f t="shared" ca="1" si="476"/>
        <v>0.11413043478260869</v>
      </c>
      <c r="CQ81" s="81">
        <f t="shared" ca="1" si="476"/>
        <v>0.11432678343854658</v>
      </c>
      <c r="CR81" s="81">
        <f t="shared" ca="1" si="476"/>
        <v>0.11454550778962164</v>
      </c>
      <c r="CS81" s="81">
        <f t="shared" ca="1" si="476"/>
        <v>0.11423481359172678</v>
      </c>
      <c r="CT81" s="81">
        <f t="shared" ca="1" si="476"/>
        <v>0.11325503355704698</v>
      </c>
      <c r="CU81" s="81">
        <f t="shared" ca="1" si="476"/>
        <v>0.11298572089177865</v>
      </c>
      <c r="CV81" s="81">
        <f t="shared" ca="1" si="476"/>
        <v>0.11279540014855979</v>
      </c>
      <c r="CW81" s="81">
        <f t="shared" ca="1" si="476"/>
        <v>0.11382832583001237</v>
      </c>
      <c r="CX81" s="81">
        <f t="shared" ca="1" si="476"/>
        <v>0.11329864779916274</v>
      </c>
      <c r="CY81" s="81">
        <f t="shared" ca="1" si="476"/>
        <v>0.11377943885597656</v>
      </c>
      <c r="CZ81" s="81">
        <f t="shared" ca="1" si="476"/>
        <v>0.11464976528290971</v>
      </c>
      <c r="DA81" s="81">
        <f t="shared" ca="1" si="476"/>
        <v>0.1137092065139817</v>
      </c>
      <c r="DB81" s="81">
        <f t="shared" ca="1" si="476"/>
        <v>0.11337906276043336</v>
      </c>
      <c r="DC81" s="81">
        <f t="shared" ca="1" si="476"/>
        <v>0.11294675095969897</v>
      </c>
      <c r="DD81" s="81">
        <f t="shared" ca="1" si="476"/>
        <v>0.11232400917943311</v>
      </c>
      <c r="DE81" s="81">
        <f t="shared" ca="1" si="476"/>
        <v>0.11263635249417821</v>
      </c>
      <c r="DF81" s="81">
        <f t="shared" ca="1" si="476"/>
        <v>0.11328450241942295</v>
      </c>
      <c r="DG81" s="81">
        <f t="shared" ca="1" si="476"/>
        <v>0.11250758738886706</v>
      </c>
      <c r="DH81" s="81">
        <f t="shared" ca="1" si="476"/>
        <v>0.1117178638665092</v>
      </c>
      <c r="DI81" s="81">
        <f t="shared" ca="1" si="476"/>
        <v>0.11150739777721531</v>
      </c>
      <c r="DJ81" s="81">
        <f t="shared" ca="1" si="476"/>
        <v>0.11214910733588977</v>
      </c>
      <c r="DK81" s="81">
        <f t="shared" ca="1" si="476"/>
        <v>0.11202852739687502</v>
      </c>
      <c r="DL81" s="81">
        <f t="shared" ca="1" si="476"/>
        <v>0.11302211302211301</v>
      </c>
      <c r="DM81" s="81">
        <f t="shared" ca="1" si="476"/>
        <v>0.11355163177171594</v>
      </c>
      <c r="DN81" s="81">
        <f t="shared" ca="1" si="476"/>
        <v>0.11293522202086706</v>
      </c>
      <c r="DO81" s="81">
        <f t="shared" ca="1" si="476"/>
        <v>0.11367509606122514</v>
      </c>
      <c r="DP81" s="81">
        <f t="shared" ca="1" si="476"/>
        <v>0.11461755781102857</v>
      </c>
      <c r="DQ81" s="81">
        <f t="shared" ca="1" si="476"/>
        <v>0.11527650505029705</v>
      </c>
      <c r="DR81" s="81">
        <f t="shared" ca="1" si="476"/>
        <v>0.11556401809371253</v>
      </c>
      <c r="DS81" s="81">
        <f t="shared" ca="1" si="476"/>
        <v>0.11667829727843686</v>
      </c>
      <c r="DT81" s="81">
        <f t="shared" ca="1" si="476"/>
        <v>0.11491199906599341</v>
      </c>
      <c r="DU81" s="81">
        <f t="shared" ca="1" si="476"/>
        <v>0.11569505860544152</v>
      </c>
      <c r="DV81" s="81">
        <f t="shared" ca="1" si="476"/>
        <v>0.11677472952455527</v>
      </c>
      <c r="DW81" s="81">
        <f t="shared" ca="1" si="476"/>
        <v>0.11917473187350709</v>
      </c>
      <c r="DX81" s="81">
        <f t="shared" ca="1" si="476"/>
        <v>0.12040344412693639</v>
      </c>
      <c r="DY81" s="81">
        <f t="shared" ca="1" si="476"/>
        <v>0.12015602236947226</v>
      </c>
      <c r="DZ81" s="81">
        <f t="shared" ca="1" si="476"/>
        <v>0.12196649005261044</v>
      </c>
      <c r="EA81" s="81">
        <f t="shared" ca="1" si="476"/>
        <v>0.12229565088975855</v>
      </c>
      <c r="EB81" s="81">
        <f t="shared" ref="EB81:GM81" ca="1" si="477">IFERROR(EB73/EB$24, "n/a")</f>
        <v>0.12243479533233347</v>
      </c>
      <c r="EC81" s="81">
        <f t="shared" ca="1" si="477"/>
        <v>0.12251406619492439</v>
      </c>
      <c r="ED81" s="81">
        <f t="shared" ca="1" si="477"/>
        <v>0.12310200111673483</v>
      </c>
      <c r="EE81" s="81">
        <f t="shared" ca="1" si="477"/>
        <v>0.12288403487057105</v>
      </c>
      <c r="EF81" s="81">
        <f t="shared" ca="1" si="477"/>
        <v>0.12083688779054938</v>
      </c>
      <c r="EG81" s="81">
        <f t="shared" ca="1" si="477"/>
        <v>0.11943983277563204</v>
      </c>
      <c r="EH81" s="81">
        <f t="shared" ca="1" si="477"/>
        <v>0.11824690271477896</v>
      </c>
      <c r="EI81" s="81">
        <f t="shared" ca="1" si="477"/>
        <v>0.11811417703780322</v>
      </c>
      <c r="EJ81" s="81">
        <f t="shared" ca="1" si="477"/>
        <v>0.11798315464560724</v>
      </c>
      <c r="EK81" s="81">
        <f t="shared" ca="1" si="477"/>
        <v>0.11764515633464588</v>
      </c>
      <c r="EL81" s="81">
        <f t="shared" ca="1" si="477"/>
        <v>0.11783763990383848</v>
      </c>
      <c r="EM81" s="81">
        <f t="shared" ca="1" si="477"/>
        <v>0.11670321608902971</v>
      </c>
      <c r="EN81" s="81">
        <f t="shared" ca="1" si="477"/>
        <v>0.1166863212091783</v>
      </c>
      <c r="EO81" s="81">
        <f t="shared" ca="1" si="477"/>
        <v>0.11654323231405335</v>
      </c>
      <c r="EP81" s="81">
        <f t="shared" ca="1" si="477"/>
        <v>0.11701141866443474</v>
      </c>
      <c r="EQ81" s="81">
        <f t="shared" ca="1" si="477"/>
        <v>0.11606063492296081</v>
      </c>
      <c r="ER81" s="81">
        <f t="shared" ca="1" si="477"/>
        <v>0.11697995623124974</v>
      </c>
      <c r="ES81" s="81">
        <f t="shared" ca="1" si="477"/>
        <v>0.11760434266815258</v>
      </c>
      <c r="ET81" s="81">
        <f t="shared" ca="1" si="477"/>
        <v>0.11801882500142183</v>
      </c>
      <c r="EU81" s="81">
        <f t="shared" ca="1" si="477"/>
        <v>0.11957957451592052</v>
      </c>
      <c r="EV81" s="81">
        <f t="shared" ca="1" si="477"/>
        <v>0.11983525512574278</v>
      </c>
      <c r="EW81" s="81">
        <f t="shared" ca="1" si="477"/>
        <v>0.12016033274535508</v>
      </c>
      <c r="EX81" s="81">
        <f t="shared" ca="1" si="477"/>
        <v>0.121230073611026</v>
      </c>
      <c r="EY81" s="81">
        <f t="shared" ca="1" si="477"/>
        <v>0.12264459654768073</v>
      </c>
      <c r="EZ81" s="81">
        <f t="shared" ca="1" si="477"/>
        <v>0.12324309727941672</v>
      </c>
      <c r="FA81" s="81">
        <f t="shared" ca="1" si="477"/>
        <v>0.12523748568348717</v>
      </c>
      <c r="FB81" s="81">
        <f t="shared" ca="1" si="477"/>
        <v>0.12661255403817209</v>
      </c>
      <c r="FC81" s="81">
        <f t="shared" ca="1" si="477"/>
        <v>0.12769137716474671</v>
      </c>
      <c r="FD81" s="81">
        <f t="shared" ca="1" si="477"/>
        <v>0.12947337591698976</v>
      </c>
      <c r="FE81" s="81">
        <f t="shared" ca="1" si="477"/>
        <v>0.12955277007251062</v>
      </c>
      <c r="FF81" s="81">
        <f t="shared" ca="1" si="477"/>
        <v>0.12799231112484125</v>
      </c>
      <c r="FG81" s="81">
        <f t="shared" ca="1" si="477"/>
        <v>0.12643466770201142</v>
      </c>
      <c r="FH81" s="81">
        <f t="shared" ca="1" si="477"/>
        <v>0.1250688446193732</v>
      </c>
      <c r="FI81" s="81">
        <f t="shared" ca="1" si="477"/>
        <v>0.12323263180963891</v>
      </c>
      <c r="FJ81" s="81">
        <f t="shared" ca="1" si="477"/>
        <v>0.12166616328084988</v>
      </c>
      <c r="FK81" s="81">
        <f t="shared" ca="1" si="477"/>
        <v>0.12148257034859303</v>
      </c>
      <c r="FL81" s="81">
        <f t="shared" ca="1" si="477"/>
        <v>0.12009003356855034</v>
      </c>
      <c r="FM81" s="81">
        <f t="shared" ca="1" si="477"/>
        <v>0.11865581153646285</v>
      </c>
      <c r="FN81" s="81">
        <f t="shared" ca="1" si="477"/>
        <v>0.11658315014602194</v>
      </c>
      <c r="FO81" s="81">
        <f t="shared" ca="1" si="477"/>
        <v>0.11575131933967285</v>
      </c>
      <c r="FP81" s="81">
        <f t="shared" ca="1" si="477"/>
        <v>0.11431034803590148</v>
      </c>
      <c r="FQ81" s="81">
        <f t="shared" ca="1" si="477"/>
        <v>0.11377319308105177</v>
      </c>
      <c r="FR81" s="81">
        <f t="shared" ca="1" si="477"/>
        <v>0.11435636577838047</v>
      </c>
      <c r="FS81" s="81">
        <f t="shared" ca="1" si="477"/>
        <v>0.1144130036296539</v>
      </c>
      <c r="FT81" s="81">
        <f t="shared" ca="1" si="477"/>
        <v>0.11483913090790379</v>
      </c>
      <c r="FU81" s="81">
        <f t="shared" ca="1" si="477"/>
        <v>0.1143749291015147</v>
      </c>
      <c r="FV81" s="81">
        <f t="shared" ca="1" si="477"/>
        <v>0.11311831246066152</v>
      </c>
      <c r="FW81" s="81">
        <f t="shared" ca="1" si="477"/>
        <v>0.11339295702501723</v>
      </c>
      <c r="FX81" s="81">
        <f t="shared" ca="1" si="477"/>
        <v>0.11255356108859293</v>
      </c>
      <c r="FY81" s="81">
        <f t="shared" ca="1" si="477"/>
        <v>0.11204136490489155</v>
      </c>
      <c r="FZ81" s="81">
        <f t="shared" ca="1" si="477"/>
        <v>0.11231898455372702</v>
      </c>
      <c r="GA81" s="81">
        <f t="shared" ca="1" si="477"/>
        <v>0.1110011471243168</v>
      </c>
      <c r="GB81" s="81">
        <f t="shared" ca="1" si="477"/>
        <v>0.11204391525866332</v>
      </c>
      <c r="GC81" s="81">
        <f t="shared" ca="1" si="477"/>
        <v>0.11219883253683462</v>
      </c>
      <c r="GD81" s="81">
        <f t="shared" ca="1" si="477"/>
        <v>0.11124525319928881</v>
      </c>
      <c r="GE81" s="81">
        <f t="shared" ca="1" si="477"/>
        <v>0.11127845807958439</v>
      </c>
      <c r="GF81" s="81">
        <f t="shared" ca="1" si="477"/>
        <v>0.1107401014133132</v>
      </c>
      <c r="GG81" s="81">
        <f t="shared" ca="1" si="477"/>
        <v>0.11024021442567983</v>
      </c>
      <c r="GH81" s="81">
        <f t="shared" ca="1" si="477"/>
        <v>0.10993097246832934</v>
      </c>
      <c r="GI81" s="81">
        <f t="shared" si="477"/>
        <v>0.10892710033214921</v>
      </c>
      <c r="GJ81" s="81">
        <f t="shared" si="477"/>
        <v>0.10785454545454544</v>
      </c>
      <c r="GK81" s="81">
        <f t="shared" si="477"/>
        <v>0.10732490282350288</v>
      </c>
      <c r="GL81" s="81">
        <f t="shared" si="477"/>
        <v>0.10768077248478891</v>
      </c>
      <c r="GM81" s="81">
        <f t="shared" si="477"/>
        <v>0.10769715709525383</v>
      </c>
      <c r="GN81" s="81">
        <f t="shared" ref="GN81:GV81" si="478">IFERROR(GN73/GN$24, "n/a")</f>
        <v>0.10768469248855339</v>
      </c>
      <c r="GO81" s="81">
        <f t="shared" si="478"/>
        <v>0.10745685762405721</v>
      </c>
      <c r="GP81" s="81">
        <f t="shared" si="478"/>
        <v>0.10725134431248706</v>
      </c>
      <c r="GQ81" s="81">
        <f t="shared" si="478"/>
        <v>0.10711262045413469</v>
      </c>
      <c r="GR81" s="81">
        <f t="shared" si="478"/>
        <v>0.10707162881709911</v>
      </c>
      <c r="GS81" s="81">
        <f t="shared" si="478"/>
        <v>0.10706971981755561</v>
      </c>
      <c r="GT81" s="81">
        <f t="shared" si="478"/>
        <v>0.10707160989813455</v>
      </c>
      <c r="GU81" s="81">
        <f t="shared" si="478"/>
        <v>0.1070249667171229</v>
      </c>
      <c r="GV81" s="81">
        <f t="shared" si="478"/>
        <v>0.10704286411011361</v>
      </c>
      <c r="GW81" s="81">
        <f t="shared" ref="GW81:GY81" si="479">IFERROR(GW73/GW$24, "n/a")</f>
        <v>0.10706584468920842</v>
      </c>
      <c r="GX81" s="81">
        <f t="shared" si="479"/>
        <v>0.10709931954695569</v>
      </c>
      <c r="GY81" s="81">
        <f t="shared" si="479"/>
        <v>0.10708326747106452</v>
      </c>
      <c r="GZ81" s="81">
        <f t="shared" ref="GZ81:ID81" si="480">IFERROR(GZ73/GZ$24, "n/a")</f>
        <v>0.10712638075259177</v>
      </c>
      <c r="HA81" s="81">
        <f t="shared" si="480"/>
        <v>0.10717213291570674</v>
      </c>
      <c r="HB81" s="81">
        <f t="shared" si="480"/>
        <v>0.10719539522074543</v>
      </c>
      <c r="HC81" s="81">
        <f t="shared" si="480"/>
        <v>0.10714694159356508</v>
      </c>
      <c r="HD81" s="81">
        <f t="shared" si="480"/>
        <v>0.10714195774257723</v>
      </c>
      <c r="HE81" s="81">
        <f t="shared" si="480"/>
        <v>0.10713245997088792</v>
      </c>
      <c r="HF81" s="81">
        <f t="shared" si="480"/>
        <v>0.10711622215171879</v>
      </c>
      <c r="HG81" s="81">
        <f t="shared" si="480"/>
        <v>0.10706634620485346</v>
      </c>
      <c r="HH81" s="81">
        <f t="shared" si="480"/>
        <v>0.10704453113945545</v>
      </c>
      <c r="HI81" s="81">
        <f t="shared" si="480"/>
        <v>0.10699341301779887</v>
      </c>
      <c r="HJ81" s="81">
        <f t="shared" si="480"/>
        <v>0.10694241165807937</v>
      </c>
      <c r="HK81" s="81">
        <f t="shared" si="480"/>
        <v>0.10684171873588633</v>
      </c>
      <c r="HL81" s="81">
        <f t="shared" si="480"/>
        <v>0.1067781378502764</v>
      </c>
      <c r="HM81" s="81">
        <f t="shared" si="480"/>
        <v>0.10668875703167142</v>
      </c>
      <c r="HN81" s="81">
        <f t="shared" si="480"/>
        <v>0.10658561992742425</v>
      </c>
      <c r="HO81" s="81">
        <f t="shared" si="480"/>
        <v>0.1064337735335892</v>
      </c>
      <c r="HP81" s="81">
        <f t="shared" si="480"/>
        <v>0.10632773096667017</v>
      </c>
      <c r="HQ81" s="81">
        <f t="shared" si="480"/>
        <v>0.1062687673772011</v>
      </c>
      <c r="HR81" s="81">
        <f t="shared" si="480"/>
        <v>0.10622095692901093</v>
      </c>
      <c r="HS81" s="81">
        <f t="shared" si="480"/>
        <v>0.10611860250187385</v>
      </c>
      <c r="HT81" s="81">
        <f t="shared" si="480"/>
        <v>0.10605771068220905</v>
      </c>
      <c r="HU81" s="81">
        <f t="shared" si="480"/>
        <v>0.10597069845704263</v>
      </c>
      <c r="HV81" s="81">
        <f t="shared" si="480"/>
        <v>0.10585399863391362</v>
      </c>
      <c r="HW81" s="81">
        <f t="shared" si="480"/>
        <v>0.10567034692025494</v>
      </c>
      <c r="HX81" s="81">
        <f t="shared" si="480"/>
        <v>0.10551721026751477</v>
      </c>
      <c r="HY81" s="81">
        <f t="shared" si="480"/>
        <v>0.10536734911311749</v>
      </c>
      <c r="HZ81" s="81">
        <f t="shared" si="480"/>
        <v>0.10522409907609769</v>
      </c>
      <c r="IA81" s="81">
        <f t="shared" si="480"/>
        <v>0.10505380113804914</v>
      </c>
      <c r="IB81" s="81">
        <f t="shared" si="480"/>
        <v>0.10492744911419459</v>
      </c>
      <c r="IC81" s="81">
        <f t="shared" si="480"/>
        <v>0.10479668906378713</v>
      </c>
      <c r="ID81" s="81">
        <f t="shared" si="480"/>
        <v>0.10465512607906242</v>
      </c>
    </row>
    <row r="82" spans="1:238" s="31" customFormat="1">
      <c r="A82" s="36" t="s">
        <v>753</v>
      </c>
      <c r="B82" s="81" t="s">
        <v>740</v>
      </c>
      <c r="C82" s="81" t="str">
        <f ca="1">IFERROR(C81*C80, "n/a")</f>
        <v>n/a</v>
      </c>
      <c r="D82" s="81">
        <f t="shared" ref="D82" ca="1" si="481">IFERROR(D81*D80, "n/a")</f>
        <v>0.23859077254512856</v>
      </c>
      <c r="E82" s="81">
        <f t="shared" ref="E82" ca="1" si="482">IFERROR(E81*E80, "n/a")</f>
        <v>1.0635902433534945</v>
      </c>
      <c r="F82" s="81">
        <f t="shared" ref="F82" ca="1" si="483">IFERROR(F81*F80, "n/a")</f>
        <v>0.23165100275289516</v>
      </c>
      <c r="G82" s="81">
        <f t="shared" ref="G82" ca="1" si="484">IFERROR(G81*G80, "n/a")</f>
        <v>0.18990972718446844</v>
      </c>
      <c r="H82" s="81">
        <f t="shared" ref="H82" ca="1" si="485">IFERROR(H81*H80, "n/a")</f>
        <v>0.3400516887740152</v>
      </c>
      <c r="I82" s="81">
        <f t="shared" ref="I82" ca="1" si="486">IFERROR(I81*I80, "n/a")</f>
        <v>0.15720459087771554</v>
      </c>
      <c r="J82" s="81">
        <f t="shared" ref="J82" ca="1" si="487">IFERROR(J81*J80, "n/a")</f>
        <v>0.58959146715488042</v>
      </c>
      <c r="K82" s="81">
        <f t="shared" ref="K82" ca="1" si="488">IFERROR(K81*K80, "n/a")</f>
        <v>0.12409743552235988</v>
      </c>
      <c r="L82" s="81">
        <f t="shared" ref="L82" ca="1" si="489">IFERROR(L81*L80, "n/a")</f>
        <v>-7.5389230869962701E-2</v>
      </c>
      <c r="M82" s="81">
        <f t="shared" ref="M82" ca="1" si="490">IFERROR(M81*M80, "n/a")</f>
        <v>0.36454512229095837</v>
      </c>
      <c r="N82" s="81">
        <f t="shared" ref="N82" ca="1" si="491">IFERROR(N81*N80, "n/a")</f>
        <v>0.63067999408634068</v>
      </c>
      <c r="O82" s="81">
        <f t="shared" ref="O82" ca="1" si="492">IFERROR(O81*O80, "n/a")</f>
        <v>0.20702439934663919</v>
      </c>
      <c r="P82" s="81">
        <f t="shared" ref="P82" ca="1" si="493">IFERROR(P81*P80, "n/a")</f>
        <v>7.2757952661700653E-2</v>
      </c>
      <c r="Q82" s="81">
        <f t="shared" ref="Q82" ca="1" si="494">IFERROR(Q81*Q80, "n/a")</f>
        <v>0.47079017913396692</v>
      </c>
      <c r="R82" s="81">
        <f t="shared" ref="R82" ca="1" si="495">IFERROR(R81*R80, "n/a")</f>
        <v>0.5520605931382373</v>
      </c>
      <c r="S82" s="81">
        <f t="shared" ref="S82" ca="1" si="496">IFERROR(S81*S80, "n/a")</f>
        <v>0.5928775496378822</v>
      </c>
      <c r="T82" s="81">
        <f t="shared" ref="T82" ca="1" si="497">IFERROR(T81*T80, "n/a")</f>
        <v>0.59231077858808578</v>
      </c>
      <c r="U82" s="81">
        <f t="shared" ref="U82" ca="1" si="498">IFERROR(U81*U80, "n/a")</f>
        <v>-8.9437341352427771E-2</v>
      </c>
      <c r="V82" s="81">
        <f t="shared" ref="V82" ca="1" si="499">IFERROR(V81*V80, "n/a")</f>
        <v>2.0073445697684184E-2</v>
      </c>
      <c r="W82" s="81">
        <f t="shared" ref="W82" ca="1" si="500">IFERROR(W81*W80, "n/a")</f>
        <v>1.5355559791001194</v>
      </c>
      <c r="X82" s="81">
        <f t="shared" ref="X82" ca="1" si="501">IFERROR(X81*X80, "n/a")</f>
        <v>-0.34693888203034928</v>
      </c>
      <c r="Y82" s="81">
        <f t="shared" ref="Y82" ca="1" si="502">IFERROR(Y81*Y80, "n/a")</f>
        <v>0.63750288616423689</v>
      </c>
      <c r="Z82" s="81">
        <f t="shared" ref="Z82" ca="1" si="503">IFERROR(Z81*Z80, "n/a")</f>
        <v>0.6625756440518763</v>
      </c>
      <c r="AA82" s="81">
        <f t="shared" ref="AA82" ca="1" si="504">IFERROR(AA81*AA80, "n/a")</f>
        <v>0.54742817047678283</v>
      </c>
      <c r="AB82" s="81">
        <f t="shared" ref="AB82" ca="1" si="505">IFERROR(AB81*AB80, "n/a")</f>
        <v>-0.80087123340513722</v>
      </c>
      <c r="AC82" s="81">
        <f t="shared" ref="AC82" ca="1" si="506">IFERROR(AC81*AC80, "n/a")</f>
        <v>-0.30357893162007005</v>
      </c>
      <c r="AD82" s="81">
        <f t="shared" ref="AD82" ca="1" si="507">IFERROR(AD81*AD80, "n/a")</f>
        <v>-0.13745815221141583</v>
      </c>
      <c r="AE82" s="81">
        <f t="shared" ref="AE82" ca="1" si="508">IFERROR(AE81*AE80, "n/a")</f>
        <v>0.45973338153518489</v>
      </c>
      <c r="AF82" s="81">
        <f t="shared" ref="AF82" ca="1" si="509">IFERROR(AF81*AF80, "n/a")</f>
        <v>0.27895422953812071</v>
      </c>
      <c r="AG82" s="81">
        <f t="shared" ref="AG82" ca="1" si="510">IFERROR(AG81*AG80, "n/a")</f>
        <v>-4.8773256955632199E-2</v>
      </c>
      <c r="AH82" s="81">
        <f t="shared" ref="AH82" ca="1" si="511">IFERROR(AH81*AH80, "n/a")</f>
        <v>7.108690613449864E-2</v>
      </c>
      <c r="AI82" s="81">
        <f t="shared" ref="AI82" ca="1" si="512">IFERROR(AI81*AI80, "n/a")</f>
        <v>-8.8067551200048198E-3</v>
      </c>
      <c r="AJ82" s="81">
        <f t="shared" ref="AJ82" ca="1" si="513">IFERROR(AJ81*AJ80, "n/a")</f>
        <v>1.3729460812064462</v>
      </c>
      <c r="AK82" s="81">
        <f t="shared" ref="AK82" ca="1" si="514">IFERROR(AK81*AK80, "n/a")</f>
        <v>0.51277148764424396</v>
      </c>
      <c r="AL82" s="81">
        <f t="shared" ref="AL82" ca="1" si="515">IFERROR(AL81*AL80, "n/a")</f>
        <v>0.41593799409573506</v>
      </c>
      <c r="AM82" s="81">
        <f t="shared" ref="AM82" ca="1" si="516">IFERROR(AM81*AM80, "n/a")</f>
        <v>-0.70645253361506366</v>
      </c>
      <c r="AN82" s="81">
        <f t="shared" ref="AN82" ca="1" si="517">IFERROR(AN81*AN80, "n/a")</f>
        <v>0.41224863919142563</v>
      </c>
      <c r="AO82" s="81">
        <f t="shared" ref="AO82" ca="1" si="518">IFERROR(AO81*AO80, "n/a")</f>
        <v>0.14996655857233013</v>
      </c>
      <c r="AP82" s="81">
        <f t="shared" ref="AP82" ca="1" si="519">IFERROR(AP81*AP80, "n/a")</f>
        <v>0.49975807655780219</v>
      </c>
      <c r="AQ82" s="81">
        <f t="shared" ref="AQ82" ca="1" si="520">IFERROR(AQ81*AQ80, "n/a")</f>
        <v>0.20459542014836976</v>
      </c>
      <c r="AR82" s="81">
        <f t="shared" ref="AR82" ca="1" si="521">IFERROR(AR81*AR80, "n/a")</f>
        <v>-0.57781418121502293</v>
      </c>
      <c r="AS82" s="81">
        <f t="shared" ref="AS82" ca="1" si="522">IFERROR(AS81*AS80, "n/a")</f>
        <v>-0.6691187888201765</v>
      </c>
      <c r="AT82" s="81">
        <f t="shared" ref="AT82" ca="1" si="523">IFERROR(AT81*AT80, "n/a")</f>
        <v>-0.21098982249385559</v>
      </c>
      <c r="AU82" s="81">
        <f t="shared" ref="AU82" ca="1" si="524">IFERROR(AU81*AU80, "n/a")</f>
        <v>0.34131920637009894</v>
      </c>
      <c r="AV82" s="81">
        <f t="shared" ref="AV82" ca="1" si="525">IFERROR(AV81*AV80, "n/a")</f>
        <v>-0.79163390822405011</v>
      </c>
      <c r="AW82" s="81">
        <f t="shared" ref="AW82" ca="1" si="526">IFERROR(AW81*AW80, "n/a")</f>
        <v>-0.11828071098316509</v>
      </c>
      <c r="AX82" s="81">
        <f t="shared" ref="AX82" ca="1" si="527">IFERROR(AX81*AX80, "n/a")</f>
        <v>0.33385147219719513</v>
      </c>
      <c r="AY82" s="81">
        <f t="shared" ref="AY82" ca="1" si="528">IFERROR(AY81*AY80, "n/a")</f>
        <v>-0.11751814452504705</v>
      </c>
      <c r="AZ82" s="81">
        <f t="shared" ref="AZ82" ca="1" si="529">IFERROR(AZ81*AZ80, "n/a")</f>
        <v>0.1532771712771899</v>
      </c>
      <c r="BA82" s="81">
        <f t="shared" ref="BA82" ca="1" si="530">IFERROR(BA81*BA80, "n/a")</f>
        <v>0</v>
      </c>
      <c r="BB82" s="81">
        <f t="shared" ref="BB82" ca="1" si="531">IFERROR(BB81*BB80, "n/a")</f>
        <v>0.33295620730786157</v>
      </c>
      <c r="BC82" s="81">
        <f t="shared" ref="BC82" ca="1" si="532">IFERROR(BC81*BC80, "n/a")</f>
        <v>0.1605223695044824</v>
      </c>
      <c r="BD82" s="81">
        <f t="shared" ref="BD82" ca="1" si="533">IFERROR(BD81*BD80, "n/a")</f>
        <v>-8.5844518576302473E-2</v>
      </c>
      <c r="BE82" s="81">
        <f t="shared" ref="BE82" ca="1" si="534">IFERROR(BE81*BE80, "n/a")</f>
        <v>0.37040235360442619</v>
      </c>
      <c r="BF82" s="81">
        <f t="shared" ref="BF82" ca="1" si="535">IFERROR(BF81*BF80, "n/a")</f>
        <v>2.7666586539472505E-2</v>
      </c>
      <c r="BG82" s="81">
        <f t="shared" ref="BG82" ca="1" si="536">IFERROR(BG81*BG80, "n/a")</f>
        <v>0.5290658127503759</v>
      </c>
      <c r="BH82" s="81">
        <f t="shared" ref="BH82" ca="1" si="537">IFERROR(BH81*BH80, "n/a")</f>
        <v>0.55691293772796902</v>
      </c>
      <c r="BI82" s="81">
        <f t="shared" ref="BI82" ca="1" si="538">IFERROR(BI81*BI80, "n/a")</f>
        <v>0.72328567865984061</v>
      </c>
      <c r="BJ82" s="81">
        <f t="shared" ref="BJ82" ca="1" si="539">IFERROR(BJ81*BJ80, "n/a")</f>
        <v>0.42527572393305496</v>
      </c>
      <c r="BK82" s="81">
        <f t="shared" ref="BK82" ca="1" si="540">IFERROR(BK81*BK80, "n/a")</f>
        <v>0.53565752740707584</v>
      </c>
      <c r="BL82" s="81">
        <f t="shared" ref="BL82" ca="1" si="541">IFERROR(BL81*BL80, "n/a")</f>
        <v>0.78478297180237822</v>
      </c>
      <c r="BM82" s="81">
        <f t="shared" ref="BM82" ca="1" si="542">IFERROR(BM81*BM80, "n/a")</f>
        <v>0.6904836177031658</v>
      </c>
      <c r="BN82" s="81">
        <f t="shared" ref="BN82" ca="1" si="543">IFERROR(BN81*BN80, "n/a")</f>
        <v>0.32746734895025265</v>
      </c>
      <c r="BO82" s="81">
        <f t="shared" ref="BO82" ca="1" si="544">IFERROR(BO81*BO80, "n/a")</f>
        <v>0.80988382096643474</v>
      </c>
      <c r="BP82" s="81">
        <f t="shared" ref="BP82" ca="1" si="545">IFERROR(BP81*BP80, "n/a")</f>
        <v>0.4241900775281302</v>
      </c>
      <c r="BQ82" s="81">
        <f t="shared" ref="BQ82" ca="1" si="546">IFERROR(BQ81*BQ80, "n/a")</f>
        <v>0.40676476101105019</v>
      </c>
      <c r="BR82" s="81">
        <f t="shared" ref="BR82" ca="1" si="547">IFERROR(BR81*BR80, "n/a")</f>
        <v>0.14471642986084257</v>
      </c>
      <c r="BS82" s="81">
        <f t="shared" ref="BS82" ca="1" si="548">IFERROR(BS81*BS80, "n/a")</f>
        <v>0.23265903561172885</v>
      </c>
      <c r="BT82" s="81">
        <f t="shared" ref="BT82" ca="1" si="549">IFERROR(BT81*BT80, "n/a")</f>
        <v>9.6854838514829178E-2</v>
      </c>
      <c r="BU82" s="81">
        <f t="shared" ref="BU82" ca="1" si="550">IFERROR(BU81*BU80, "n/a")</f>
        <v>0.15046849286739547</v>
      </c>
      <c r="BV82" s="81">
        <f t="shared" ref="BV82" ca="1" si="551">IFERROR(BV81*BV80, "n/a")</f>
        <v>0.57996325508160762</v>
      </c>
      <c r="BW82" s="81">
        <f t="shared" ref="BW82" ca="1" si="552">IFERROR(BW81*BW80, "n/a")</f>
        <v>0.486858551981037</v>
      </c>
      <c r="BX82" s="81">
        <f t="shared" ref="BX82" ca="1" si="553">IFERROR(BX81*BX80, "n/a")</f>
        <v>0.55636656107953275</v>
      </c>
      <c r="BY82" s="81">
        <f t="shared" ref="BY82" ca="1" si="554">IFERROR(BY81*BY80, "n/a")</f>
        <v>0.19491894949531965</v>
      </c>
      <c r="BZ82" s="81">
        <f t="shared" ref="BZ82" ca="1" si="555">IFERROR(BZ81*BZ80, "n/a")</f>
        <v>0.52794020551183973</v>
      </c>
      <c r="CA82" s="81">
        <f t="shared" ref="CA82" ca="1" si="556">IFERROR(CA81*CA80, "n/a")</f>
        <v>0.35252638341287029</v>
      </c>
      <c r="CB82" s="81">
        <f t="shared" ref="CB82" ca="1" si="557">IFERROR(CB81*CB80, "n/a")</f>
        <v>0.48951702625633292</v>
      </c>
      <c r="CC82" s="81">
        <f t="shared" ref="CC82" ca="1" si="558">IFERROR(CC81*CC80, "n/a")</f>
        <v>0.4279195332526558</v>
      </c>
      <c r="CD82" s="81">
        <f t="shared" ref="CD82" ca="1" si="559">IFERROR(CD81*CD80, "n/a")</f>
        <v>0.60418881658302981</v>
      </c>
      <c r="CE82" s="81">
        <f t="shared" ref="CE82" ca="1" si="560">IFERROR(CE81*CE80, "n/a")</f>
        <v>0.70822895783540118</v>
      </c>
      <c r="CF82" s="81">
        <f t="shared" ref="CF82" ca="1" si="561">IFERROR(CF81*CF80, "n/a")</f>
        <v>8.1961929546257639E-2</v>
      </c>
      <c r="CG82" s="81">
        <f t="shared" ref="CG82" ca="1" si="562">IFERROR(CG81*CG80, "n/a")</f>
        <v>0.30324770637963366</v>
      </c>
      <c r="CH82" s="81">
        <f t="shared" ref="CH82" ca="1" si="563">IFERROR(CH81*CH80, "n/a")</f>
        <v>0.52776897767139319</v>
      </c>
      <c r="CI82" s="81">
        <f t="shared" ref="CI82" ca="1" si="564">IFERROR(CI81*CI80, "n/a")</f>
        <v>7.0181463735851157E-2</v>
      </c>
      <c r="CJ82" s="81">
        <f t="shared" ref="CJ82" ca="1" si="565">IFERROR(CJ81*CJ80, "n/a")</f>
        <v>0.18673206908412618</v>
      </c>
      <c r="CK82" s="81">
        <f t="shared" ref="CK82" ca="1" si="566">IFERROR(CK81*CK80, "n/a")</f>
        <v>0.2736035630314162</v>
      </c>
      <c r="CL82" s="81">
        <f t="shared" ref="CL82" ca="1" si="567">IFERROR(CL81*CL80, "n/a")</f>
        <v>0.33099429063820451</v>
      </c>
      <c r="CM82" s="81">
        <f t="shared" ref="CM82" ca="1" si="568">IFERROR(CM81*CM80, "n/a")</f>
        <v>0.61530769922504813</v>
      </c>
      <c r="CN82" s="81">
        <f t="shared" ref="CN82" ca="1" si="569">IFERROR(CN81*CN80, "n/a")</f>
        <v>-6.7754223058734298E-2</v>
      </c>
      <c r="CO82" s="81">
        <f t="shared" ref="CO82" ca="1" si="570">IFERROR(CO81*CO80, "n/a")</f>
        <v>1.9313369190653015E-2</v>
      </c>
      <c r="CP82" s="81">
        <f t="shared" ref="CP82" ca="1" si="571">IFERROR(CP81*CP80, "n/a")</f>
        <v>-3.4954480526195E-2</v>
      </c>
      <c r="CQ82" s="81">
        <f t="shared" ref="CQ82" ca="1" si="572">IFERROR(CQ81*CQ80, "n/a")</f>
        <v>0.1602987096623357</v>
      </c>
      <c r="CR82" s="81">
        <f t="shared" ref="CR82" ca="1" si="573">IFERROR(CR81*CR80, "n/a")</f>
        <v>0.37712619071899073</v>
      </c>
      <c r="CS82" s="81">
        <f t="shared" ref="CS82" ca="1" si="574">IFERROR(CS81*CS80, "n/a")</f>
        <v>0.24128811509703221</v>
      </c>
      <c r="CT82" s="81">
        <f t="shared" ref="CT82" ca="1" si="575">IFERROR(CT81*CT80, "n/a")</f>
        <v>0.22219247498744757</v>
      </c>
      <c r="CU82" s="81">
        <f t="shared" ref="CU82" ca="1" si="576">IFERROR(CU81*CU80, "n/a")</f>
        <v>0.18619791500635921</v>
      </c>
      <c r="CV82" s="81">
        <f t="shared" ref="CV82" ca="1" si="577">IFERROR(CV81*CV80, "n/a")</f>
        <v>0.52407173744585711</v>
      </c>
      <c r="CW82" s="81">
        <f t="shared" ref="CW82" ca="1" si="578">IFERROR(CW81*CW80, "n/a")</f>
        <v>0.54496624962150342</v>
      </c>
      <c r="CX82" s="81">
        <f t="shared" ref="CX82" ca="1" si="579">IFERROR(CX81*CX80, "n/a")</f>
        <v>0.16646265212076528</v>
      </c>
      <c r="CY82" s="81">
        <f t="shared" ref="CY82" ca="1" si="580">IFERROR(CY81*CY80, "n/a")</f>
        <v>0.35958061880746289</v>
      </c>
      <c r="CZ82" s="81">
        <f t="shared" ref="CZ82" ca="1" si="581">IFERROR(CZ81*CZ80, "n/a")</f>
        <v>0.36565607321171339</v>
      </c>
      <c r="DA82" s="81">
        <f t="shared" ref="DA82" ca="1" si="582">IFERROR(DA81*DA80, "n/a")</f>
        <v>4.4514691795905323E-2</v>
      </c>
      <c r="DB82" s="81">
        <f t="shared" ref="DB82" ca="1" si="583">IFERROR(DB81*DB80, "n/a")</f>
        <v>0.23799569712520918</v>
      </c>
      <c r="DC82" s="81">
        <f t="shared" ref="DC82" ca="1" si="584">IFERROR(DC81*DC80, "n/a")</f>
        <v>-8.1686582889175366E-2</v>
      </c>
      <c r="DD82" s="81">
        <f t="shared" ref="DD82" ca="1" si="585">IFERROR(DD81*DD80, "n/a")</f>
        <v>0.66112504405373429</v>
      </c>
      <c r="DE82" s="81">
        <f t="shared" ref="DE82" ca="1" si="586">IFERROR(DE81*DE80, "n/a")</f>
        <v>0.38810166339600949</v>
      </c>
      <c r="DF82" s="81">
        <f t="shared" ref="DF82" ca="1" si="587">IFERROR(DF81*DF80, "n/a")</f>
        <v>0.66044475030472349</v>
      </c>
      <c r="DG82" s="81">
        <f t="shared" ref="DG82" ca="1" si="588">IFERROR(DG81*DG80, "n/a")</f>
        <v>1.4073562078226277E-2</v>
      </c>
      <c r="DH82" s="81">
        <f t="shared" ref="DH82" ca="1" si="589">IFERROR(DH81*DH80, "n/a")</f>
        <v>0.33321044376254561</v>
      </c>
      <c r="DI82" s="81">
        <f t="shared" ref="DI82" ca="1" si="590">IFERROR(DI81*DI80, "n/a")</f>
        <v>0.45507419180870706</v>
      </c>
      <c r="DJ82" s="81">
        <f t="shared" ref="DJ82" ca="1" si="591">IFERROR(DJ81*DJ80, "n/a")</f>
        <v>0.41055318630819032</v>
      </c>
      <c r="DK82" s="81">
        <f t="shared" ref="DK82" ca="1" si="592">IFERROR(DK81*DK80, "n/a")</f>
        <v>0.41480002089321577</v>
      </c>
      <c r="DL82" s="81">
        <f t="shared" ref="DL82" ca="1" si="593">IFERROR(DL81*DL80, "n/a")</f>
        <v>0.7573470262640053</v>
      </c>
      <c r="DM82" s="81">
        <f t="shared" ref="DM82" ca="1" si="594">IFERROR(DM81*DM80, "n/a")</f>
        <v>0.65249915215137833</v>
      </c>
      <c r="DN82" s="81">
        <f t="shared" ref="DN82" ca="1" si="595">IFERROR(DN81*DN80, "n/a")</f>
        <v>0.25865287767551559</v>
      </c>
      <c r="DO82" s="81">
        <f t="shared" ref="DO82" ca="1" si="596">IFERROR(DO81*DO80, "n/a")</f>
        <v>0.51118311484184575</v>
      </c>
      <c r="DP82" s="81">
        <f t="shared" ref="DP82" ca="1" si="597">IFERROR(DP81*DP80, "n/a")</f>
        <v>0.29574627165911105</v>
      </c>
      <c r="DQ82" s="81">
        <f t="shared" ref="DQ82" ca="1" si="598">IFERROR(DQ81*DQ80, "n/a")</f>
        <v>0.47122111719010917</v>
      </c>
      <c r="DR82" s="81">
        <f t="shared" ref="DR82" ca="1" si="599">IFERROR(DR81*DR80, "n/a")</f>
        <v>0.61117490007829045</v>
      </c>
      <c r="DS82" s="81">
        <f t="shared" ref="DS82" ca="1" si="600">IFERROR(DS81*DS80, "n/a")</f>
        <v>0.33754555954719706</v>
      </c>
      <c r="DT82" s="81">
        <f t="shared" ref="DT82" ca="1" si="601">IFERROR(DT81*DT80, "n/a")</f>
        <v>-6.3647136663375639E-2</v>
      </c>
      <c r="DU82" s="81">
        <f t="shared" ref="DU82" ca="1" si="602">IFERROR(DU81*DU80, "n/a")</f>
        <v>0.18110360082221511</v>
      </c>
      <c r="DV82" s="81">
        <f t="shared" ref="DV82" ca="1" si="603">IFERROR(DV81*DV80, "n/a")</f>
        <v>0.37687357053105053</v>
      </c>
      <c r="DW82" s="81">
        <f t="shared" ref="DW82" ca="1" si="604">IFERROR(DW81*DW80, "n/a")</f>
        <v>0.59471045891924024</v>
      </c>
      <c r="DX82" s="81">
        <f t="shared" ref="DX82" ca="1" si="605">IFERROR(DX81*DX80, "n/a")</f>
        <v>0.93553064001899167</v>
      </c>
      <c r="DY82" s="81">
        <f t="shared" ref="DY82" ca="1" si="606">IFERROR(DY81*DY80, "n/a")</f>
        <v>-0.22114599446699409</v>
      </c>
      <c r="DZ82" s="81">
        <f t="shared" ref="DZ82" ca="1" si="607">IFERROR(DZ81*DZ80, "n/a")</f>
        <v>0.94787276421875044</v>
      </c>
      <c r="EA82" s="81">
        <f t="shared" ref="EA82" ca="1" si="608">IFERROR(EA81*EA80, "n/a")</f>
        <v>0.45050059995920877</v>
      </c>
      <c r="EB82" s="81">
        <f t="shared" ref="EB82" ca="1" si="609">IFERROR(EB81*EB80, "n/a")</f>
        <v>6.6398235055044288E-2</v>
      </c>
      <c r="EC82" s="81">
        <f t="shared" ref="EC82" ca="1" si="610">IFERROR(EC81*EC80, "n/a")</f>
        <v>0.14324490777838483</v>
      </c>
      <c r="ED82" s="81">
        <f t="shared" ref="ED82" ca="1" si="611">IFERROR(ED81*ED80, "n/a")</f>
        <v>0.12550546063044044</v>
      </c>
      <c r="EE82" s="81">
        <f t="shared" ref="EE82" ca="1" si="612">IFERROR(EE81*EE80, "n/a")</f>
        <v>-0.21453474132399861</v>
      </c>
      <c r="EF82" s="81">
        <f t="shared" ref="EF82" ca="1" si="613">IFERROR(EF81*EF80, "n/a")</f>
        <v>-0.2366287617221812</v>
      </c>
      <c r="EG82" s="81">
        <f t="shared" ref="EG82" ca="1" si="614">IFERROR(EG81*EG80, "n/a")</f>
        <v>0.19056837629826273</v>
      </c>
      <c r="EH82" s="81">
        <f t="shared" ref="EH82" ca="1" si="615">IFERROR(EH81*EH80, "n/a")</f>
        <v>-6.6225706485267544E-2</v>
      </c>
      <c r="EI82" s="81">
        <f t="shared" ref="EI82" ca="1" si="616">IFERROR(EI81*EI80, "n/a")</f>
        <v>2.7068526053788299E-2</v>
      </c>
      <c r="EJ82" s="81">
        <f t="shared" ref="EJ82" ca="1" si="617">IFERROR(EJ81*EJ80, "n/a")</f>
        <v>3.1941275716880789E-2</v>
      </c>
      <c r="EK82" s="81">
        <f t="shared" ref="EK82" ca="1" si="618">IFERROR(EK81*EK80, "n/a")</f>
        <v>-0.17995103525916567</v>
      </c>
      <c r="EL82" s="81">
        <f t="shared" ref="EL82" ca="1" si="619">IFERROR(EL81*EL80, "n/a")</f>
        <v>9.8403034226927973E-3</v>
      </c>
      <c r="EM82" s="81">
        <f t="shared" ref="EM82" ca="1" si="620">IFERROR(EM81*EM80, "n/a")</f>
        <v>5.6108680398579414E-2</v>
      </c>
      <c r="EN82" s="81">
        <f t="shared" ref="EN82" ca="1" si="621">IFERROR(EN81*EN80, "n/a")</f>
        <v>-1.2154507571460367E-2</v>
      </c>
      <c r="EO82" s="81">
        <f t="shared" ref="EO82" ca="1" si="622">IFERROR(EO81*EO80, "n/a")</f>
        <v>2.9181389746811413E-2</v>
      </c>
      <c r="EP82" s="81">
        <f t="shared" ref="EP82" ca="1" si="623">IFERROR(EP81*EP80, "n/a")</f>
        <v>5.1276544611654269E-2</v>
      </c>
      <c r="EQ82" s="81">
        <f t="shared" ref="EQ82" ca="1" si="624">IFERROR(EQ81*EQ80, "n/a")</f>
        <v>0.21156104832905254</v>
      </c>
      <c r="ER82" s="81">
        <f t="shared" ref="ER82" ca="1" si="625">IFERROR(ER81*ER80, "n/a")</f>
        <v>0.18036895781655013</v>
      </c>
      <c r="ES82" s="81">
        <f t="shared" ref="ES82" ca="1" si="626">IFERROR(ES81*ES80, "n/a")</f>
        <v>0.15365341118140899</v>
      </c>
      <c r="ET82" s="81">
        <f t="shared" ref="ET82" ca="1" si="627">IFERROR(ET81*ET80, "n/a")</f>
        <v>0.20525594594005686</v>
      </c>
      <c r="EU82" s="81">
        <f t="shared" ref="EU82" ca="1" si="628">IFERROR(EU81*EU80, "n/a")</f>
        <v>0.28915036004599803</v>
      </c>
      <c r="EV82" s="81">
        <f t="shared" ref="EV82" ca="1" si="629">IFERROR(EV81*EV80, "n/a")</f>
        <v>0.22605166790389944</v>
      </c>
      <c r="EW82" s="81">
        <f t="shared" ref="EW82" ca="1" si="630">IFERROR(EW81*EW80, "n/a")</f>
        <v>9.7700753846558658E-2</v>
      </c>
      <c r="EX82" s="81">
        <f t="shared" ref="EX82" ca="1" si="631">IFERROR(EX81*EX80, "n/a")</f>
        <v>0.1156467972783746</v>
      </c>
      <c r="EY82" s="81">
        <f t="shared" ref="EY82" ca="1" si="632">IFERROR(EY81*EY80, "n/a")</f>
        <v>-0.27237615465959991</v>
      </c>
      <c r="EZ82" s="81">
        <f t="shared" ref="EZ82" ca="1" si="633">IFERROR(EZ81*EZ80, "n/a")</f>
        <v>3.5046001593332397E-2</v>
      </c>
      <c r="FA82" s="81">
        <f t="shared" ref="FA82" ca="1" si="634">IFERROR(FA81*FA80, "n/a")</f>
        <v>0.24813312285895053</v>
      </c>
      <c r="FB82" s="81">
        <f t="shared" ref="FB82" ca="1" si="635">IFERROR(FB81*FB80, "n/a")</f>
        <v>0.1359379150447273</v>
      </c>
      <c r="FC82" s="81">
        <f t="shared" ref="FC82" ca="1" si="636">IFERROR(FC81*FC80, "n/a")</f>
        <v>0.51906062429720023</v>
      </c>
      <c r="FD82" s="81">
        <f t="shared" ref="FD82" ca="1" si="637">IFERROR(FD81*FD80, "n/a")</f>
        <v>0.44941440160907609</v>
      </c>
      <c r="FE82" s="81">
        <f t="shared" ref="FE82" ca="1" si="638">IFERROR(FE81*FE80, "n/a")</f>
        <v>-7.9152996951958113E-2</v>
      </c>
      <c r="FF82" s="81">
        <f t="shared" ref="FF82" ca="1" si="639">IFERROR(FF81*FF80, "n/a")</f>
        <v>-0.34836878202063798</v>
      </c>
      <c r="FG82" s="81">
        <f t="shared" ref="FG82" ca="1" si="640">IFERROR(FG81*FG80, "n/a")</f>
        <v>-0.70028954303494584</v>
      </c>
      <c r="FH82" s="81">
        <f t="shared" ref="FH82" ca="1" si="641">IFERROR(FH81*FH80, "n/a")</f>
        <v>-0.16847011631061268</v>
      </c>
      <c r="FI82" s="81">
        <f t="shared" ref="FI82" ca="1" si="642">IFERROR(FI81*FI80, "n/a")</f>
        <v>-0.41930880414379501</v>
      </c>
      <c r="FJ82" s="81">
        <f t="shared" ref="FJ82" ca="1" si="643">IFERROR(FJ81*FJ80, "n/a")</f>
        <v>-0.46110125383593281</v>
      </c>
      <c r="FK82" s="81">
        <f t="shared" ref="FK82" ca="1" si="644">IFERROR(FK81*FK80, "n/a")</f>
        <v>-0.53045118233792388</v>
      </c>
      <c r="FL82" s="81">
        <f t="shared" ref="FL82" ca="1" si="645">IFERROR(FL81*FL80, "n/a")</f>
        <v>-0.42311760055747771</v>
      </c>
      <c r="FM82" s="81">
        <f t="shared" ref="FM82" ca="1" si="646">IFERROR(FM81*FM80, "n/a")</f>
        <v>-0.42664471363798095</v>
      </c>
      <c r="FN82" s="81">
        <f t="shared" ref="FN82" ca="1" si="647">IFERROR(FN81*FN80, "n/a")</f>
        <v>-0.17991935458998096</v>
      </c>
      <c r="FO82" s="81">
        <f t="shared" ref="FO82" ca="1" si="648">IFERROR(FO81*FO80, "n/a")</f>
        <v>-0.33482469147204835</v>
      </c>
      <c r="FP82" s="81">
        <f t="shared" ref="FP82" ca="1" si="649">IFERROR(FP81*FP80, "n/a")</f>
        <v>-0.14921145486115878</v>
      </c>
      <c r="FQ82" s="81">
        <f t="shared" ref="FQ82" ca="1" si="650">IFERROR(FQ81*FQ80, "n/a")</f>
        <v>-0.18298492188301055</v>
      </c>
      <c r="FR82" s="81">
        <f t="shared" ref="FR82" ca="1" si="651">IFERROR(FR81*FR80, "n/a")</f>
        <v>-0.12581763491440626</v>
      </c>
      <c r="FS82" s="81">
        <f t="shared" ref="FS82" ca="1" si="652">IFERROR(FS81*FS80, "n/a")</f>
        <v>2.2384537920963662E-2</v>
      </c>
      <c r="FT82" s="81">
        <f t="shared" ref="FT82" ca="1" si="653">IFERROR(FT81*FT80, "n/a")</f>
        <v>0.11261414303508177</v>
      </c>
      <c r="FU82" s="81">
        <f t="shared" ref="FU82" ca="1" si="654">IFERROR(FU81*FU80, "n/a")</f>
        <v>2.4792692171631301E-2</v>
      </c>
      <c r="FV82" s="81">
        <f t="shared" ref="FV82" ca="1" si="655">IFERROR(FV81*FV80, "n/a")</f>
        <v>-8.3026744600752683E-2</v>
      </c>
      <c r="FW82" s="81">
        <f t="shared" ref="FW82" ca="1" si="656">IFERROR(FW81*FW80, "n/a")</f>
        <v>-0.28499826231245318</v>
      </c>
      <c r="FX82" s="81">
        <f t="shared" ref="FX82" ca="1" si="657">IFERROR(FX81*FX80, "n/a")</f>
        <v>0.26516312758099009</v>
      </c>
      <c r="FY82" s="81">
        <f t="shared" ref="FY82" ca="1" si="658">IFERROR(FY81*FY80, "n/a")</f>
        <v>0.18099423284355023</v>
      </c>
      <c r="FZ82" s="81">
        <f t="shared" ref="FZ82" ca="1" si="659">IFERROR(FZ81*FZ80, "n/a")</f>
        <v>0.36111176286031837</v>
      </c>
      <c r="GA82" s="81">
        <f t="shared" ref="GA82" ca="1" si="660">IFERROR(GA81*GA80, "n/a")</f>
        <v>0.25928986597453874</v>
      </c>
      <c r="GB82" s="81">
        <f t="shared" ref="GB82" ca="1" si="661">IFERROR(GB81*GB80, "n/a")</f>
        <v>0.65150267914351523</v>
      </c>
      <c r="GC82" s="81">
        <f t="shared" ref="GC82" ca="1" si="662">IFERROR(GC81*GC80, "n/a")</f>
        <v>0.37728676184806087</v>
      </c>
      <c r="GD82" s="81">
        <f t="shared" ref="GD82" ca="1" si="663">IFERROR(GD81*GD80, "n/a")</f>
        <v>-3.0117140957945779E-2</v>
      </c>
      <c r="GE82" s="81">
        <f t="shared" ref="GE82" ca="1" si="664">IFERROR(GE81*GE80, "n/a")</f>
        <v>0.60143548960689341</v>
      </c>
      <c r="GF82" s="81">
        <f t="shared" ref="GF82" ca="1" si="665">IFERROR(GF81*GF80, "n/a")</f>
        <v>-4.5527500851307884E-2</v>
      </c>
      <c r="GG82" s="81">
        <f t="shared" ref="GG82" ca="1" si="666">IFERROR(GG81*GG80, "n/a")</f>
        <v>6.6034076755291632E-2</v>
      </c>
      <c r="GH82" s="81">
        <f t="shared" ref="GH82" ca="1" si="667">IFERROR(GH81*GH80, "n/a")</f>
        <v>-4.5236755728095225E-3</v>
      </c>
      <c r="GI82" s="81">
        <f t="shared" ref="GI82" ca="1" si="668">IFERROR(GI81*GI80, "n/a")</f>
        <v>-3.1225722257116786</v>
      </c>
      <c r="GJ82" s="81">
        <f t="shared" ref="GJ82" si="669">IFERROR(GJ81*GJ80, "n/a")</f>
        <v>-0.15852745312847361</v>
      </c>
      <c r="GK82" s="81">
        <f t="shared" ref="GK82" si="670">IFERROR(GK81*GK80, "n/a")</f>
        <v>2.6560327723181617E-2</v>
      </c>
      <c r="GL82" s="81">
        <f t="shared" ref="GL82" si="671">IFERROR(GL81*GL80, "n/a")</f>
        <v>0.28087304008171032</v>
      </c>
      <c r="GM82" s="81">
        <f t="shared" ref="GM82" si="672">IFERROR(GM81*GM80, "n/a")</f>
        <v>0.1619523159546391</v>
      </c>
      <c r="GN82" s="81">
        <f t="shared" ref="GN82" si="673">IFERROR(GN81*GN80, "n/a")</f>
        <v>0.20254753347073742</v>
      </c>
      <c r="GO82" s="81">
        <f t="shared" ref="GO82" si="674">IFERROR(GO81*GO80, "n/a")</f>
        <v>0.17226250256269135</v>
      </c>
      <c r="GP82" s="81">
        <f t="shared" ref="GP82" si="675">IFERROR(GP81*GP80, "n/a")</f>
        <v>0.16167960757791469</v>
      </c>
      <c r="GQ82" s="81">
        <f t="shared" ref="GQ82" si="676">IFERROR(GQ81*GQ80, "n/a")</f>
        <v>0.15610724270412166</v>
      </c>
      <c r="GR82" s="81">
        <f t="shared" ref="GR82" si="677">IFERROR(GR81*GR80, "n/a")</f>
        <v>0.13891082852097159</v>
      </c>
      <c r="GS82" s="81">
        <f t="shared" ref="GS82" si="678">IFERROR(GS81*GS80, "n/a")</f>
        <v>0.13845927761529023</v>
      </c>
      <c r="GT82" s="81">
        <f t="shared" ref="GT82" si="679">IFERROR(GT81*GT80, "n/a")</f>
        <v>0.11687656215137371</v>
      </c>
      <c r="GU82" s="81">
        <f t="shared" ref="GU82" si="680">IFERROR(GU81*GU80, "n/a")</f>
        <v>0.11650770869712174</v>
      </c>
      <c r="GV82" s="81">
        <f t="shared" ref="GV82:GY82" si="681">IFERROR(GV81*GV80, "n/a")</f>
        <v>0.10687939197321374</v>
      </c>
      <c r="GW82" s="81">
        <f t="shared" si="681"/>
        <v>0.10430954413641221</v>
      </c>
      <c r="GX82" s="81">
        <f t="shared" si="681"/>
        <v>0.10176734642361854</v>
      </c>
      <c r="GY82" s="81">
        <f t="shared" si="681"/>
        <v>9.4566917064152684E-2</v>
      </c>
      <c r="GZ82" s="81">
        <f t="shared" ref="GZ82" si="682">IFERROR(GZ81*GZ80, "n/a")</f>
        <v>8.7468443329570517E-2</v>
      </c>
      <c r="HA82" s="81">
        <f t="shared" ref="HA82" si="683">IFERROR(HA81*HA80, "n/a")</f>
        <v>8.5022636698703441E-2</v>
      </c>
      <c r="HB82" s="81">
        <f t="shared" ref="HB82" si="684">IFERROR(HB81*HB80, "n/a")</f>
        <v>8.2572299294961043E-2</v>
      </c>
      <c r="HC82" s="81">
        <f t="shared" ref="HC82" si="685">IFERROR(HC81*HC80, "n/a")</f>
        <v>8.2376340700524159E-2</v>
      </c>
      <c r="HD82" s="81">
        <f t="shared" ref="HD82" si="686">IFERROR(HD81*HD80, "n/a")</f>
        <v>8.6795791804401057E-2</v>
      </c>
      <c r="HE82" s="81">
        <f t="shared" ref="HE82" si="687">IFERROR(HE81*HE80, "n/a")</f>
        <v>8.204107543888664E-2</v>
      </c>
      <c r="HF82" s="81">
        <f t="shared" ref="HF82" si="688">IFERROR(HF81*HF80, "n/a")</f>
        <v>7.9591362984659089E-2</v>
      </c>
      <c r="HG82" s="81">
        <f t="shared" ref="HG82" si="689">IFERROR(HG81*HG80, "n/a")</f>
        <v>8.1682034511524157E-2</v>
      </c>
      <c r="HH82" s="81">
        <f t="shared" ref="HH82" si="690">IFERROR(HH81*HH80, "n/a")</f>
        <v>7.6969428160197806E-2</v>
      </c>
      <c r="HI82" s="81">
        <f t="shared" ref="HI82" si="691">IFERROR(HI81*HI80, "n/a")</f>
        <v>7.6794626426348198E-2</v>
      </c>
      <c r="HJ82" s="81">
        <f t="shared" ref="HJ82" si="692">IFERROR(HJ81*HJ80, "n/a")</f>
        <v>7.4361130463290862E-2</v>
      </c>
      <c r="HK82" s="81">
        <f t="shared" ref="HK82" si="693">IFERROR(HK81*HK80, "n/a")</f>
        <v>7.1909200558968933E-2</v>
      </c>
      <c r="HL82" s="81">
        <f t="shared" ref="HL82" si="694">IFERROR(HL81*HL80, "n/a")</f>
        <v>6.9498178175320599E-2</v>
      </c>
      <c r="HM82" s="81">
        <f t="shared" ref="HM82" si="695">IFERROR(HM81*HM80, "n/a")</f>
        <v>6.9327197021214565E-2</v>
      </c>
      <c r="HN82" s="81">
        <f t="shared" ref="HN82" si="696">IFERROR(HN81*HN80, "n/a")</f>
        <v>6.6912033135886437E-2</v>
      </c>
      <c r="HO82" s="81">
        <f t="shared" ref="HO82" si="697">IFERROR(HO81*HO80, "n/a")</f>
        <v>6.4483234178236606E-2</v>
      </c>
      <c r="HP82" s="81">
        <f t="shared" ref="HP82" si="698">IFERROR(HP81*HP80, "n/a")</f>
        <v>5.9876249834990403E-2</v>
      </c>
      <c r="HQ82" s="81">
        <f t="shared" ref="HQ82" si="699">IFERROR(HQ81*HQ80, "n/a")</f>
        <v>6.6414318493234065E-2</v>
      </c>
      <c r="HR82" s="81">
        <f t="shared" ref="HR82" si="700">IFERROR(HR81*HR80, "n/a")</f>
        <v>6.8495571950145134E-2</v>
      </c>
      <c r="HS82" s="81">
        <f t="shared" ref="HS82" si="701">IFERROR(HS81*HS80, "n/a")</f>
        <v>6.6110444441076943E-2</v>
      </c>
      <c r="HT82" s="81">
        <f t="shared" ref="HT82" si="702">IFERROR(HT81*HT80, "n/a")</f>
        <v>6.3765826827854852E-2</v>
      </c>
      <c r="HU82" s="81">
        <f t="shared" ref="HU82" si="703">IFERROR(HU81*HU80, "n/a")</f>
        <v>6.361788853923421E-2</v>
      </c>
      <c r="HV82" s="81">
        <f t="shared" ref="HV82" si="704">IFERROR(HV81*HV80, "n/a")</f>
        <v>6.3452597858529941E-2</v>
      </c>
      <c r="HW82" s="81">
        <f t="shared" ref="HW82" si="705">IFERROR(HW81*HW80, "n/a")</f>
        <v>6.324772858220834E-2</v>
      </c>
      <c r="HX82" s="81">
        <f t="shared" ref="HX82" si="706">IFERROR(HX81*HX80, "n/a")</f>
        <v>6.5241279529321669E-2</v>
      </c>
      <c r="HY82" s="81">
        <f t="shared" ref="HY82" si="707">IFERROR(HY81*HY80, "n/a")</f>
        <v>6.5048072651552033E-2</v>
      </c>
      <c r="HZ82" s="81">
        <f t="shared" ref="HZ82" si="708">IFERROR(HZ81*HZ80, "n/a")</f>
        <v>6.2692733468378059E-2</v>
      </c>
      <c r="IA82" s="81">
        <f t="shared" ref="IA82" si="709">IFERROR(IA81*IA80, "n/a")</f>
        <v>6.4658249692101974E-2</v>
      </c>
      <c r="IB82" s="81">
        <f t="shared" ref="IB82" si="710">IFERROR(IB81*IB80, "n/a")</f>
        <v>6.448126623764408E-2</v>
      </c>
      <c r="IC82" s="81">
        <f t="shared" ref="IC82" si="711">IFERROR(IC81*IC80, "n/a")</f>
        <v>6.4302121038760388E-2</v>
      </c>
      <c r="ID82" s="81">
        <f t="shared" ref="ID82" si="712">IFERROR(ID81*ID80, "n/a")</f>
        <v>5.9833304105479761E-2</v>
      </c>
    </row>
    <row r="83" spans="1:238" s="31" customFormat="1">
      <c r="A83" s="30" t="s">
        <v>754</v>
      </c>
      <c r="B83" s="31" t="s">
        <v>343</v>
      </c>
      <c r="C83" s="31" t="str">
        <f ca="1">IFERROR(C82+C78+C58, "n/a")</f>
        <v>n/a</v>
      </c>
      <c r="D83" s="31" t="str">
        <f t="shared" ref="D83:BO83" ca="1" si="713">IFERROR(D82+D78+D58, "n/a")</f>
        <v>n/a</v>
      </c>
      <c r="E83" s="31" t="str">
        <f t="shared" ca="1" si="713"/>
        <v>n/a</v>
      </c>
      <c r="F83" s="31" t="str">
        <f t="shared" ca="1" si="713"/>
        <v>n/a</v>
      </c>
      <c r="G83" s="31" t="str">
        <f t="shared" ca="1" si="713"/>
        <v>n/a</v>
      </c>
      <c r="H83" s="31" t="str">
        <f t="shared" ca="1" si="713"/>
        <v>n/a</v>
      </c>
      <c r="I83" s="31" t="str">
        <f t="shared" ca="1" si="713"/>
        <v>n/a</v>
      </c>
      <c r="J83" s="31" t="str">
        <f t="shared" ca="1" si="713"/>
        <v>n/a</v>
      </c>
      <c r="K83" s="31" t="str">
        <f t="shared" ca="1" si="713"/>
        <v>n/a</v>
      </c>
      <c r="L83" s="31" t="str">
        <f t="shared" ca="1" si="713"/>
        <v>n/a</v>
      </c>
      <c r="M83" s="31" t="str">
        <f t="shared" ca="1" si="713"/>
        <v>n/a</v>
      </c>
      <c r="N83" s="31" t="str">
        <f t="shared" ca="1" si="713"/>
        <v>n/a</v>
      </c>
      <c r="O83" s="31" t="str">
        <f t="shared" ca="1" si="713"/>
        <v>n/a</v>
      </c>
      <c r="P83" s="31" t="str">
        <f t="shared" ca="1" si="713"/>
        <v>n/a</v>
      </c>
      <c r="Q83" s="31" t="str">
        <f t="shared" ca="1" si="713"/>
        <v>n/a</v>
      </c>
      <c r="R83" s="31" t="str">
        <f t="shared" ca="1" si="713"/>
        <v>n/a</v>
      </c>
      <c r="S83" s="31" t="str">
        <f t="shared" ca="1" si="713"/>
        <v>n/a</v>
      </c>
      <c r="T83" s="31" t="str">
        <f t="shared" ca="1" si="713"/>
        <v>n/a</v>
      </c>
      <c r="U83" s="31" t="str">
        <f t="shared" ca="1" si="713"/>
        <v>n/a</v>
      </c>
      <c r="V83" s="31" t="str">
        <f t="shared" ca="1" si="713"/>
        <v>n/a</v>
      </c>
      <c r="W83" s="31" t="str">
        <f t="shared" ca="1" si="713"/>
        <v>n/a</v>
      </c>
      <c r="X83" s="31" t="str">
        <f t="shared" ca="1" si="713"/>
        <v>n/a</v>
      </c>
      <c r="Y83" s="31" t="str">
        <f t="shared" ca="1" si="713"/>
        <v>n/a</v>
      </c>
      <c r="Z83" s="31" t="str">
        <f t="shared" ca="1" si="713"/>
        <v>n/a</v>
      </c>
      <c r="AA83" s="31" t="str">
        <f t="shared" ca="1" si="713"/>
        <v>n/a</v>
      </c>
      <c r="AB83" s="31" t="str">
        <f t="shared" ca="1" si="713"/>
        <v>n/a</v>
      </c>
      <c r="AC83" s="31" t="str">
        <f t="shared" ca="1" si="713"/>
        <v>n/a</v>
      </c>
      <c r="AD83" s="31" t="str">
        <f t="shared" ca="1" si="713"/>
        <v>n/a</v>
      </c>
      <c r="AE83" s="31" t="str">
        <f t="shared" ca="1" si="713"/>
        <v>n/a</v>
      </c>
      <c r="AF83" s="31" t="str">
        <f t="shared" ca="1" si="713"/>
        <v>n/a</v>
      </c>
      <c r="AG83" s="31" t="str">
        <f t="shared" ca="1" si="713"/>
        <v>n/a</v>
      </c>
      <c r="AH83" s="31" t="str">
        <f t="shared" ca="1" si="713"/>
        <v>n/a</v>
      </c>
      <c r="AI83" s="31" t="str">
        <f t="shared" ca="1" si="713"/>
        <v>n/a</v>
      </c>
      <c r="AJ83" s="31" t="str">
        <f t="shared" ca="1" si="713"/>
        <v>n/a</v>
      </c>
      <c r="AK83" s="31" t="str">
        <f t="shared" ca="1" si="713"/>
        <v>n/a</v>
      </c>
      <c r="AL83" s="31" t="str">
        <f t="shared" ca="1" si="713"/>
        <v>n/a</v>
      </c>
      <c r="AM83" s="31" t="str">
        <f t="shared" ca="1" si="713"/>
        <v>n/a</v>
      </c>
      <c r="AN83" s="31" t="str">
        <f t="shared" ca="1" si="713"/>
        <v>n/a</v>
      </c>
      <c r="AO83" s="31" t="str">
        <f t="shared" ca="1" si="713"/>
        <v>n/a</v>
      </c>
      <c r="AP83" s="31" t="str">
        <f t="shared" ca="1" si="713"/>
        <v>n/a</v>
      </c>
      <c r="AQ83" s="31" t="str">
        <f t="shared" ca="1" si="713"/>
        <v>n/a</v>
      </c>
      <c r="AR83" s="31" t="str">
        <f t="shared" ca="1" si="713"/>
        <v>n/a</v>
      </c>
      <c r="AS83" s="31" t="str">
        <f t="shared" ca="1" si="713"/>
        <v>n/a</v>
      </c>
      <c r="AT83" s="31" t="str">
        <f t="shared" ca="1" si="713"/>
        <v>n/a</v>
      </c>
      <c r="AU83" s="31" t="str">
        <f t="shared" ca="1" si="713"/>
        <v>n/a</v>
      </c>
      <c r="AV83" s="31" t="str">
        <f t="shared" ca="1" si="713"/>
        <v>n/a</v>
      </c>
      <c r="AW83" s="31" t="str">
        <f t="shared" ca="1" si="713"/>
        <v>n/a</v>
      </c>
      <c r="AX83" s="31" t="str">
        <f t="shared" ca="1" si="713"/>
        <v>n/a</v>
      </c>
      <c r="AY83" s="31" t="str">
        <f t="shared" ca="1" si="713"/>
        <v>n/a</v>
      </c>
      <c r="AZ83" s="31" t="str">
        <f t="shared" ca="1" si="713"/>
        <v>n/a</v>
      </c>
      <c r="BA83" s="31" t="str">
        <f t="shared" ca="1" si="713"/>
        <v>n/a</v>
      </c>
      <c r="BB83" s="31" t="str">
        <f t="shared" ca="1" si="713"/>
        <v>n/a</v>
      </c>
      <c r="BC83" s="31" t="str">
        <f t="shared" ca="1" si="713"/>
        <v>n/a</v>
      </c>
      <c r="BD83" s="31" t="str">
        <f t="shared" ca="1" si="713"/>
        <v>n/a</v>
      </c>
      <c r="BE83" s="31" t="str">
        <f t="shared" ca="1" si="713"/>
        <v>n/a</v>
      </c>
      <c r="BF83" s="31" t="str">
        <f t="shared" ca="1" si="713"/>
        <v>n/a</v>
      </c>
      <c r="BG83" s="31" t="str">
        <f t="shared" ca="1" si="713"/>
        <v>n/a</v>
      </c>
      <c r="BH83" s="31" t="str">
        <f t="shared" ca="1" si="713"/>
        <v>n/a</v>
      </c>
      <c r="BI83" s="31" t="str">
        <f t="shared" ca="1" si="713"/>
        <v>n/a</v>
      </c>
      <c r="BJ83" s="31" t="str">
        <f t="shared" ca="1" si="713"/>
        <v>n/a</v>
      </c>
      <c r="BK83" s="31" t="str">
        <f t="shared" ca="1" si="713"/>
        <v>n/a</v>
      </c>
      <c r="BL83" s="31" t="str">
        <f t="shared" ca="1" si="713"/>
        <v>n/a</v>
      </c>
      <c r="BM83" s="31" t="str">
        <f t="shared" ca="1" si="713"/>
        <v>n/a</v>
      </c>
      <c r="BN83" s="31" t="str">
        <f t="shared" ca="1" si="713"/>
        <v>n/a</v>
      </c>
      <c r="BO83" s="31" t="str">
        <f t="shared" ca="1" si="713"/>
        <v>n/a</v>
      </c>
      <c r="BP83" s="31" t="str">
        <f t="shared" ref="BP83:EA83" ca="1" si="714">IFERROR(BP82+BP78+BP58, "n/a")</f>
        <v>n/a</v>
      </c>
      <c r="BQ83" s="31" t="str">
        <f t="shared" ca="1" si="714"/>
        <v>n/a</v>
      </c>
      <c r="BR83" s="31" t="str">
        <f t="shared" ca="1" si="714"/>
        <v>n/a</v>
      </c>
      <c r="BS83" s="31" t="str">
        <f t="shared" ca="1" si="714"/>
        <v>n/a</v>
      </c>
      <c r="BT83" s="31" t="str">
        <f t="shared" ca="1" si="714"/>
        <v>n/a</v>
      </c>
      <c r="BU83" s="31" t="str">
        <f t="shared" ca="1" si="714"/>
        <v>n/a</v>
      </c>
      <c r="BV83" s="31" t="str">
        <f t="shared" ca="1" si="714"/>
        <v>n/a</v>
      </c>
      <c r="BW83" s="31" t="str">
        <f t="shared" ca="1" si="714"/>
        <v>n/a</v>
      </c>
      <c r="BX83" s="31" t="str">
        <f t="shared" ca="1" si="714"/>
        <v>n/a</v>
      </c>
      <c r="BY83" s="31" t="str">
        <f t="shared" ca="1" si="714"/>
        <v>n/a</v>
      </c>
      <c r="BZ83" s="31" t="str">
        <f t="shared" ca="1" si="714"/>
        <v>n/a</v>
      </c>
      <c r="CA83" s="31" t="str">
        <f t="shared" ca="1" si="714"/>
        <v>n/a</v>
      </c>
      <c r="CB83" s="31" t="str">
        <f t="shared" ca="1" si="714"/>
        <v>n/a</v>
      </c>
      <c r="CC83" s="31" t="str">
        <f t="shared" ca="1" si="714"/>
        <v>n/a</v>
      </c>
      <c r="CD83" s="31" t="str">
        <f t="shared" ca="1" si="714"/>
        <v>n/a</v>
      </c>
      <c r="CE83" s="31" t="str">
        <f t="shared" ca="1" si="714"/>
        <v>n/a</v>
      </c>
      <c r="CF83" s="31" t="str">
        <f t="shared" ca="1" si="714"/>
        <v>n/a</v>
      </c>
      <c r="CG83" s="31" t="str">
        <f t="shared" ca="1" si="714"/>
        <v>n/a</v>
      </c>
      <c r="CH83" s="31" t="str">
        <f t="shared" ca="1" si="714"/>
        <v>n/a</v>
      </c>
      <c r="CI83" s="31" t="str">
        <f t="shared" ca="1" si="714"/>
        <v>n/a</v>
      </c>
      <c r="CJ83" s="31" t="str">
        <f t="shared" ca="1" si="714"/>
        <v>n/a</v>
      </c>
      <c r="CK83" s="31" t="str">
        <f t="shared" ca="1" si="714"/>
        <v>n/a</v>
      </c>
      <c r="CL83" s="31" t="str">
        <f t="shared" ca="1" si="714"/>
        <v>n/a</v>
      </c>
      <c r="CM83" s="31" t="str">
        <f t="shared" ca="1" si="714"/>
        <v>n/a</v>
      </c>
      <c r="CN83" s="31" t="str">
        <f t="shared" ca="1" si="714"/>
        <v>n/a</v>
      </c>
      <c r="CO83" s="31" t="str">
        <f t="shared" ca="1" si="714"/>
        <v>n/a</v>
      </c>
      <c r="CP83" s="31" t="str">
        <f t="shared" ca="1" si="714"/>
        <v>n/a</v>
      </c>
      <c r="CQ83" s="31" t="str">
        <f t="shared" ca="1" si="714"/>
        <v>n/a</v>
      </c>
      <c r="CR83" s="31" t="str">
        <f t="shared" ca="1" si="714"/>
        <v>n/a</v>
      </c>
      <c r="CS83" s="31" t="str">
        <f t="shared" ca="1" si="714"/>
        <v>n/a</v>
      </c>
      <c r="CT83" s="31" t="str">
        <f t="shared" ca="1" si="714"/>
        <v>n/a</v>
      </c>
      <c r="CU83" s="31" t="str">
        <f t="shared" ca="1" si="714"/>
        <v>n/a</v>
      </c>
      <c r="CV83" s="31" t="str">
        <f t="shared" ca="1" si="714"/>
        <v>n/a</v>
      </c>
      <c r="CW83" s="31" t="str">
        <f t="shared" ca="1" si="714"/>
        <v>n/a</v>
      </c>
      <c r="CX83" s="31" t="str">
        <f t="shared" ca="1" si="714"/>
        <v>n/a</v>
      </c>
      <c r="CY83" s="31" t="str">
        <f t="shared" ca="1" si="714"/>
        <v>n/a</v>
      </c>
      <c r="CZ83" s="31" t="str">
        <f t="shared" ca="1" si="714"/>
        <v>n/a</v>
      </c>
      <c r="DA83" s="31" t="str">
        <f t="shared" ca="1" si="714"/>
        <v>n/a</v>
      </c>
      <c r="DB83" s="31" t="str">
        <f t="shared" ca="1" si="714"/>
        <v>n/a</v>
      </c>
      <c r="DC83" s="31" t="str">
        <f t="shared" ca="1" si="714"/>
        <v>n/a</v>
      </c>
      <c r="DD83" s="31" t="str">
        <f t="shared" ca="1" si="714"/>
        <v>n/a</v>
      </c>
      <c r="DE83" s="31" t="str">
        <f t="shared" ca="1" si="714"/>
        <v>n/a</v>
      </c>
      <c r="DF83" s="31" t="str">
        <f t="shared" ca="1" si="714"/>
        <v>n/a</v>
      </c>
      <c r="DG83" s="31" t="str">
        <f t="shared" ca="1" si="714"/>
        <v>n/a</v>
      </c>
      <c r="DH83" s="31" t="str">
        <f t="shared" ca="1" si="714"/>
        <v>n/a</v>
      </c>
      <c r="DI83" s="31" t="str">
        <f t="shared" ca="1" si="714"/>
        <v>n/a</v>
      </c>
      <c r="DJ83" s="31" t="str">
        <f t="shared" ca="1" si="714"/>
        <v>n/a</v>
      </c>
      <c r="DK83" s="31" t="str">
        <f t="shared" ca="1" si="714"/>
        <v>n/a</v>
      </c>
      <c r="DL83" s="31" t="str">
        <f t="shared" ca="1" si="714"/>
        <v>n/a</v>
      </c>
      <c r="DM83" s="31" t="str">
        <f t="shared" ca="1" si="714"/>
        <v>n/a</v>
      </c>
      <c r="DN83" s="31" t="str">
        <f t="shared" ca="1" si="714"/>
        <v>n/a</v>
      </c>
      <c r="DO83" s="31" t="str">
        <f t="shared" ca="1" si="714"/>
        <v>n/a</v>
      </c>
      <c r="DP83" s="31" t="str">
        <f t="shared" ca="1" si="714"/>
        <v>n/a</v>
      </c>
      <c r="DQ83" s="31" t="str">
        <f t="shared" ca="1" si="714"/>
        <v>n/a</v>
      </c>
      <c r="DR83" s="31" t="str">
        <f t="shared" ca="1" si="714"/>
        <v>n/a</v>
      </c>
      <c r="DS83" s="31" t="str">
        <f t="shared" ca="1" si="714"/>
        <v>n/a</v>
      </c>
      <c r="DT83" s="31" t="str">
        <f t="shared" ca="1" si="714"/>
        <v>n/a</v>
      </c>
      <c r="DU83" s="31" t="str">
        <f t="shared" ca="1" si="714"/>
        <v>n/a</v>
      </c>
      <c r="DV83" s="31" t="str">
        <f t="shared" ca="1" si="714"/>
        <v>n/a</v>
      </c>
      <c r="DW83" s="31" t="str">
        <f t="shared" ca="1" si="714"/>
        <v>n/a</v>
      </c>
      <c r="DX83" s="31" t="str">
        <f t="shared" ca="1" si="714"/>
        <v>n/a</v>
      </c>
      <c r="DY83" s="31" t="str">
        <f t="shared" ca="1" si="714"/>
        <v>n/a</v>
      </c>
      <c r="DZ83" s="31" t="str">
        <f t="shared" ca="1" si="714"/>
        <v>n/a</v>
      </c>
      <c r="EA83" s="31" t="str">
        <f t="shared" ca="1" si="714"/>
        <v>n/a</v>
      </c>
      <c r="EB83" s="31" t="str">
        <f t="shared" ref="EB83:GM83" ca="1" si="715">IFERROR(EB82+EB78+EB58, "n/a")</f>
        <v>n/a</v>
      </c>
      <c r="EC83" s="31" t="str">
        <f t="shared" ca="1" si="715"/>
        <v>n/a</v>
      </c>
      <c r="ED83" s="31" t="str">
        <f t="shared" ca="1" si="715"/>
        <v>n/a</v>
      </c>
      <c r="EE83" s="31" t="str">
        <f t="shared" ca="1" si="715"/>
        <v>n/a</v>
      </c>
      <c r="EF83" s="31" t="str">
        <f t="shared" ca="1" si="715"/>
        <v>n/a</v>
      </c>
      <c r="EG83" s="31" t="str">
        <f t="shared" ca="1" si="715"/>
        <v>n/a</v>
      </c>
      <c r="EH83" s="31" t="str">
        <f t="shared" ca="1" si="715"/>
        <v>n/a</v>
      </c>
      <c r="EI83" s="31" t="str">
        <f t="shared" ca="1" si="715"/>
        <v>n/a</v>
      </c>
      <c r="EJ83" s="31" t="str">
        <f t="shared" ca="1" si="715"/>
        <v>n/a</v>
      </c>
      <c r="EK83" s="31" t="str">
        <f t="shared" ca="1" si="715"/>
        <v>n/a</v>
      </c>
      <c r="EL83" s="31" t="str">
        <f t="shared" ca="1" si="715"/>
        <v>n/a</v>
      </c>
      <c r="EM83" s="31" t="str">
        <f t="shared" ca="1" si="715"/>
        <v>n/a</v>
      </c>
      <c r="EN83" s="31" t="str">
        <f t="shared" ca="1" si="715"/>
        <v>n/a</v>
      </c>
      <c r="EO83" s="31" t="str">
        <f t="shared" ca="1" si="715"/>
        <v>n/a</v>
      </c>
      <c r="EP83" s="31" t="str">
        <f t="shared" ca="1" si="715"/>
        <v>n/a</v>
      </c>
      <c r="EQ83" s="31" t="str">
        <f t="shared" ca="1" si="715"/>
        <v>n/a</v>
      </c>
      <c r="ER83" s="31" t="str">
        <f t="shared" ca="1" si="715"/>
        <v>n/a</v>
      </c>
      <c r="ES83" s="31" t="str">
        <f t="shared" ca="1" si="715"/>
        <v>n/a</v>
      </c>
      <c r="ET83" s="31" t="str">
        <f t="shared" ca="1" si="715"/>
        <v>n/a</v>
      </c>
      <c r="EU83" s="31" t="str">
        <f t="shared" ca="1" si="715"/>
        <v>n/a</v>
      </c>
      <c r="EV83" s="31" t="str">
        <f t="shared" ca="1" si="715"/>
        <v>n/a</v>
      </c>
      <c r="EW83" s="31" t="str">
        <f t="shared" ca="1" si="715"/>
        <v>n/a</v>
      </c>
      <c r="EX83" s="31" t="str">
        <f t="shared" ca="1" si="715"/>
        <v>n/a</v>
      </c>
      <c r="EY83" s="31" t="str">
        <f t="shared" ca="1" si="715"/>
        <v>n/a</v>
      </c>
      <c r="EZ83" s="31" t="str">
        <f t="shared" ca="1" si="715"/>
        <v>n/a</v>
      </c>
      <c r="FA83" s="31" t="str">
        <f t="shared" ca="1" si="715"/>
        <v>n/a</v>
      </c>
      <c r="FB83" s="31" t="str">
        <f t="shared" ca="1" si="715"/>
        <v>n/a</v>
      </c>
      <c r="FC83" s="31" t="str">
        <f t="shared" ca="1" si="715"/>
        <v>n/a</v>
      </c>
      <c r="FD83" s="31" t="str">
        <f t="shared" ca="1" si="715"/>
        <v>n/a</v>
      </c>
      <c r="FE83" s="31" t="str">
        <f t="shared" ca="1" si="715"/>
        <v>n/a</v>
      </c>
      <c r="FF83" s="31" t="str">
        <f t="shared" ca="1" si="715"/>
        <v>n/a</v>
      </c>
      <c r="FG83" s="31" t="str">
        <f t="shared" ca="1" si="715"/>
        <v>n/a</v>
      </c>
      <c r="FH83" s="31" t="str">
        <f t="shared" ca="1" si="715"/>
        <v>n/a</v>
      </c>
      <c r="FI83" s="31" t="str">
        <f t="shared" ca="1" si="715"/>
        <v>n/a</v>
      </c>
      <c r="FJ83" s="31" t="str">
        <f t="shared" ca="1" si="715"/>
        <v>n/a</v>
      </c>
      <c r="FK83" s="31" t="str">
        <f t="shared" ca="1" si="715"/>
        <v>n/a</v>
      </c>
      <c r="FL83" s="31" t="str">
        <f t="shared" ca="1" si="715"/>
        <v>n/a</v>
      </c>
      <c r="FM83" s="31" t="str">
        <f t="shared" ca="1" si="715"/>
        <v>n/a</v>
      </c>
      <c r="FN83" s="31" t="str">
        <f t="shared" ca="1" si="715"/>
        <v>n/a</v>
      </c>
      <c r="FO83" s="31" t="str">
        <f t="shared" ca="1" si="715"/>
        <v>n/a</v>
      </c>
      <c r="FP83" s="31" t="str">
        <f t="shared" ca="1" si="715"/>
        <v>n/a</v>
      </c>
      <c r="FQ83" s="31" t="str">
        <f t="shared" ca="1" si="715"/>
        <v>n/a</v>
      </c>
      <c r="FR83" s="31" t="str">
        <f t="shared" ca="1" si="715"/>
        <v>n/a</v>
      </c>
      <c r="FS83" s="31" t="str">
        <f t="shared" ca="1" si="715"/>
        <v>n/a</v>
      </c>
      <c r="FT83" s="31" t="str">
        <f t="shared" ca="1" si="715"/>
        <v>n/a</v>
      </c>
      <c r="FU83" s="31" t="str">
        <f t="shared" ca="1" si="715"/>
        <v>n/a</v>
      </c>
      <c r="FV83" s="31" t="str">
        <f t="shared" ca="1" si="715"/>
        <v>n/a</v>
      </c>
      <c r="FW83" s="31" t="str">
        <f t="shared" ca="1" si="715"/>
        <v>n/a</v>
      </c>
      <c r="FX83" s="31" t="str">
        <f t="shared" ca="1" si="715"/>
        <v>n/a</v>
      </c>
      <c r="FY83" s="31" t="str">
        <f t="shared" ca="1" si="715"/>
        <v>n/a</v>
      </c>
      <c r="FZ83" s="31" t="str">
        <f t="shared" ca="1" si="715"/>
        <v>n/a</v>
      </c>
      <c r="GA83" s="31" t="str">
        <f t="shared" ca="1" si="715"/>
        <v>n/a</v>
      </c>
      <c r="GB83" s="31" t="str">
        <f t="shared" ca="1" si="715"/>
        <v>n/a</v>
      </c>
      <c r="GC83" s="31" t="str">
        <f t="shared" ca="1" si="715"/>
        <v>n/a</v>
      </c>
      <c r="GD83" s="31" t="str">
        <f t="shared" ca="1" si="715"/>
        <v>n/a</v>
      </c>
      <c r="GE83" s="31" t="str">
        <f t="shared" ca="1" si="715"/>
        <v>n/a</v>
      </c>
      <c r="GF83" s="31" t="str">
        <f t="shared" ca="1" si="715"/>
        <v>n/a</v>
      </c>
      <c r="GG83" s="31" t="str">
        <f t="shared" ca="1" si="715"/>
        <v>n/a</v>
      </c>
      <c r="GH83" s="31" t="str">
        <f t="shared" ca="1" si="715"/>
        <v>n/a</v>
      </c>
      <c r="GI83" s="31" t="str">
        <f t="shared" ca="1" si="715"/>
        <v>n/a</v>
      </c>
      <c r="GJ83" s="31" t="str">
        <f t="shared" ca="1" si="715"/>
        <v>n/a</v>
      </c>
      <c r="GK83" s="31" t="str">
        <f t="shared" ca="1" si="715"/>
        <v>n/a</v>
      </c>
      <c r="GL83" s="31" t="str">
        <f t="shared" ca="1" si="715"/>
        <v>n/a</v>
      </c>
      <c r="GM83" s="31">
        <f t="shared" ca="1" si="715"/>
        <v>0.26041131689254171</v>
      </c>
      <c r="GN83" s="31">
        <f t="shared" ref="GN83:GY83" ca="1" si="716">IFERROR(GN82+GN78+GN58, "n/a")</f>
        <v>1.0752188144528456</v>
      </c>
      <c r="GO83" s="31">
        <f t="shared" ca="1" si="716"/>
        <v>1.2684840537268813</v>
      </c>
      <c r="GP83" s="31">
        <f t="shared" ca="1" si="716"/>
        <v>0.80199783918807932</v>
      </c>
      <c r="GQ83" s="31">
        <f t="shared" ca="1" si="716"/>
        <v>0.3875052987832166</v>
      </c>
      <c r="GR83" s="31">
        <f t="shared" ca="1" si="716"/>
        <v>0.48494845480010873</v>
      </c>
      <c r="GS83" s="31">
        <f t="shared" ca="1" si="716"/>
        <v>0.46917827165228154</v>
      </c>
      <c r="GT83" s="31">
        <f t="shared" ca="1" si="716"/>
        <v>0.15246736200166805</v>
      </c>
      <c r="GU83" s="31">
        <f t="shared" ca="1" si="716"/>
        <v>0.21286256816547708</v>
      </c>
      <c r="GV83" s="31">
        <f t="shared" ca="1" si="716"/>
        <v>0.34958844372425379</v>
      </c>
      <c r="GW83" s="31">
        <f t="shared" ca="1" si="716"/>
        <v>0.29958631924740448</v>
      </c>
      <c r="GX83" s="31">
        <f t="shared" ca="1" si="716"/>
        <v>8.1402208694227998E-2</v>
      </c>
      <c r="GY83" s="31">
        <f t="shared" ca="1" si="716"/>
        <v>5.7819511670820389E-2</v>
      </c>
      <c r="GZ83" s="31">
        <f t="shared" ref="GZ83" ca="1" si="717">IFERROR(GZ82+GZ78+GZ58, "n/a")</f>
        <v>0.19507523248381195</v>
      </c>
      <c r="HA83" s="31">
        <f t="shared" ref="HA83" ca="1" si="718">IFERROR(HA82+HA78+HA58, "n/a")</f>
        <v>0.17897890932647961</v>
      </c>
      <c r="HB83" s="31">
        <f t="shared" ref="HB83" ca="1" si="719">IFERROR(HB82+HB78+HB58, "n/a")</f>
        <v>5.6148969446635028E-2</v>
      </c>
      <c r="HC83" s="31">
        <f t="shared" ref="HC83" ca="1" si="720">IFERROR(HC82+HC78+HC58, "n/a")</f>
        <v>5.4184746157161012E-2</v>
      </c>
      <c r="HD83" s="31">
        <f t="shared" ref="HD83" ca="1" si="721">IFERROR(HD82+HD78+HD58, "n/a")</f>
        <v>0.23609405802788613</v>
      </c>
      <c r="HE83" s="31">
        <f t="shared" ref="HE83" ca="1" si="722">IFERROR(HE82+HE78+HE58, "n/a")</f>
        <v>0.23579907551275048</v>
      </c>
      <c r="HF83" s="31">
        <f t="shared" ref="HF83" ca="1" si="723">IFERROR(HF82+HF78+HF58, "n/a")</f>
        <v>3.4803194512241363E-2</v>
      </c>
      <c r="HG83" s="31">
        <f t="shared" ref="HG83" ca="1" si="724">IFERROR(HG82+HG78+HG58, "n/a")</f>
        <v>4.6241074821242734E-2</v>
      </c>
      <c r="HH83" s="31">
        <f t="shared" ref="HH83" ca="1" si="725">IFERROR(HH82+HH78+HH58, "n/a")</f>
        <v>0.23445753990774079</v>
      </c>
      <c r="HI83" s="31">
        <f t="shared" ref="HI83" ca="1" si="726">IFERROR(HI82+HI78+HI58, "n/a")</f>
        <v>0.23482267731632614</v>
      </c>
      <c r="HJ83" s="31">
        <f t="shared" ref="HJ83" ca="1" si="727">IFERROR(HJ82+HJ78+HJ58, "n/a")</f>
        <v>7.4781118814854067E-2</v>
      </c>
      <c r="HK83" s="31">
        <f t="shared" ref="HK83" ca="1" si="728">IFERROR(HK82+HK78+HK58, "n/a")</f>
        <v>8.0860712481737179E-2</v>
      </c>
      <c r="HL83" s="31">
        <f t="shared" ref="HL83" ca="1" si="729">IFERROR(HL82+HL78+HL58, "n/a")</f>
        <v>0.26343324117075784</v>
      </c>
      <c r="HM83" s="31">
        <f t="shared" ref="HM83" ca="1" si="730">IFERROR(HM82+HM78+HM58, "n/a")</f>
        <v>0.26086342299604115</v>
      </c>
      <c r="HN83" s="31">
        <f t="shared" ref="HN83" ca="1" si="731">IFERROR(HN82+HN78+HN58, "n/a")</f>
        <v>9.5057773357608594E-2</v>
      </c>
      <c r="HO83" s="31">
        <f t="shared" ref="HO83" ca="1" si="732">IFERROR(HO82+HO78+HO58, "n/a")</f>
        <v>9.6361182323110334E-2</v>
      </c>
      <c r="HP83" s="31">
        <f t="shared" ref="HP83" ca="1" si="733">IFERROR(HP82+HP78+HP58, "n/a")</f>
        <v>0.26916719767587227</v>
      </c>
      <c r="HQ83" s="31">
        <f t="shared" ref="HQ83" ca="1" si="734">IFERROR(HQ82+HQ78+HQ58, "n/a")</f>
        <v>0.27467095943284869</v>
      </c>
      <c r="HR83" s="31">
        <f t="shared" ref="HR83" ca="1" si="735">IFERROR(HR82+HR78+HR58, "n/a")</f>
        <v>-0.17482280902290456</v>
      </c>
      <c r="HS83" s="31">
        <f t="shared" ref="HS83" ca="1" si="736">IFERROR(HS82+HS78+HS58, "n/a")</f>
        <v>-0.13992939198847026</v>
      </c>
      <c r="HT83" s="31">
        <f t="shared" ref="HT83" ca="1" si="737">IFERROR(HT82+HT78+HT58, "n/a")</f>
        <v>0.16454125516182405</v>
      </c>
      <c r="HU83" s="31">
        <f t="shared" ref="HU83" ca="1" si="738">IFERROR(HU82+HU78+HU58, "n/a")</f>
        <v>0.17005254960399541</v>
      </c>
      <c r="HV83" s="31">
        <f t="shared" ref="HV83" ca="1" si="739">IFERROR(HV82+HV78+HV58, "n/a")</f>
        <v>-0.21596424369467765</v>
      </c>
      <c r="HW83" s="31">
        <f t="shared" ref="HW83" ca="1" si="740">IFERROR(HW82+HW78+HW58, "n/a")</f>
        <v>-0.20422631379035835</v>
      </c>
      <c r="HX83" s="31">
        <f t="shared" ref="HX83" ca="1" si="741">IFERROR(HX82+HX78+HX58, "n/a")</f>
        <v>7.1926212602637291E-2</v>
      </c>
      <c r="HY83" s="31">
        <f t="shared" ref="HY83" ca="1" si="742">IFERROR(HY82+HY78+HY58, "n/a")</f>
        <v>7.212324573634224E-2</v>
      </c>
      <c r="HZ83" s="31">
        <f t="shared" ref="HZ83" ca="1" si="743">IFERROR(HZ82+HZ78+HZ58, "n/a")</f>
        <v>0.11261216986794528</v>
      </c>
      <c r="IA83" s="31">
        <f t="shared" ref="IA83" ca="1" si="744">IFERROR(IA82+IA78+IA58, "n/a")</f>
        <v>0.11458217586772404</v>
      </c>
      <c r="IB83" s="31">
        <f t="shared" ref="IB83" ca="1" si="745">IFERROR(IB82+IB78+IB58, "n/a")</f>
        <v>0.28376927206124719</v>
      </c>
      <c r="IC83" s="31">
        <f t="shared" ref="IC83" ca="1" si="746">IFERROR(IC82+IC78+IC58, "n/a")</f>
        <v>0.27782866506144482</v>
      </c>
      <c r="ID83" s="31" t="str">
        <f t="shared" ref="ID83" ca="1" si="747">IFERROR(ID82+ID78+ID58, "n/a")</f>
        <v>n/a</v>
      </c>
    </row>
    <row r="84" spans="1:238" s="83" customFormat="1">
      <c r="A84" s="7"/>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row>
    <row r="85" spans="1:238" s="83" customFormat="1">
      <c r="A85" s="13" t="s">
        <v>242</v>
      </c>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2"/>
      <c r="CF85" s="32"/>
      <c r="CG85" s="32"/>
      <c r="CH85" s="32"/>
      <c r="CI85" s="32"/>
      <c r="CJ85" s="32"/>
      <c r="CK85" s="32"/>
      <c r="CL85" s="32"/>
      <c r="CM85" s="32"/>
      <c r="CN85" s="32"/>
      <c r="CO85" s="32"/>
      <c r="CP85" s="32"/>
      <c r="CQ85" s="31"/>
      <c r="CR85" s="31"/>
      <c r="CS85" s="31"/>
      <c r="CT85" s="31"/>
      <c r="CU85" s="31"/>
      <c r="CV85" s="31"/>
      <c r="CW85" s="31"/>
      <c r="CX85" s="31"/>
      <c r="CY85" s="31"/>
      <c r="CZ85" s="31"/>
      <c r="DA85" s="31"/>
      <c r="DB85" s="31"/>
      <c r="DC85" s="31"/>
      <c r="DD85" s="31"/>
      <c r="DE85" s="31"/>
      <c r="DF85" s="31"/>
      <c r="DG85" s="31"/>
      <c r="DH85" s="31"/>
      <c r="DI85" s="31"/>
      <c r="DJ85" s="31"/>
      <c r="DK85" s="31"/>
      <c r="DL85" s="31"/>
      <c r="DM85" s="31"/>
      <c r="DN85" s="31"/>
      <c r="DO85" s="31"/>
      <c r="DP85" s="31"/>
      <c r="DQ85" s="31"/>
      <c r="DR85" s="31"/>
      <c r="DS85" s="31"/>
      <c r="DT85" s="31"/>
      <c r="DU85" s="31"/>
      <c r="DV85" s="31"/>
      <c r="DW85" s="31"/>
      <c r="DX85" s="31"/>
      <c r="DY85" s="31"/>
      <c r="DZ85" s="31"/>
      <c r="EA85" s="31"/>
      <c r="EB85" s="31"/>
      <c r="EC85" s="31"/>
      <c r="ED85" s="31"/>
      <c r="EE85" s="31"/>
      <c r="EF85" s="31"/>
      <c r="EG85" s="31"/>
      <c r="EH85" s="31"/>
      <c r="EI85" s="31"/>
      <c r="EJ85" s="31"/>
      <c r="EK85" s="31"/>
      <c r="EL85" s="31"/>
      <c r="EM85" s="31"/>
      <c r="EN85" s="31"/>
      <c r="EO85" s="31"/>
      <c r="EP85" s="31"/>
      <c r="EQ85" s="31"/>
      <c r="ER85" s="31"/>
      <c r="ES85" s="31"/>
      <c r="ET85" s="31"/>
      <c r="EU85" s="31"/>
      <c r="EV85" s="31"/>
      <c r="EW85" s="31"/>
      <c r="EX85" s="31"/>
      <c r="EY85" s="31"/>
      <c r="EZ85" s="31"/>
      <c r="FA85" s="31"/>
      <c r="FB85" s="31"/>
      <c r="FC85" s="31"/>
      <c r="FD85" s="31"/>
      <c r="FE85" s="31"/>
      <c r="FF85" s="31"/>
      <c r="FG85" s="31"/>
      <c r="FH85" s="31"/>
      <c r="FI85" s="31"/>
      <c r="FJ85" s="31"/>
      <c r="FK85" s="31"/>
      <c r="FL85" s="31"/>
      <c r="FM85" s="31"/>
      <c r="FN85" s="31"/>
      <c r="FO85" s="31"/>
      <c r="FP85" s="31"/>
      <c r="FQ85" s="31"/>
      <c r="FR85" s="31"/>
      <c r="FS85" s="31"/>
      <c r="FT85" s="31"/>
      <c r="FU85" s="31"/>
      <c r="FV85" s="31"/>
      <c r="FW85" s="31"/>
      <c r="FX85" s="31"/>
      <c r="FY85" s="31"/>
      <c r="FZ85" s="31"/>
      <c r="GA85" s="31"/>
      <c r="GB85" s="31"/>
      <c r="GC85" s="31"/>
      <c r="GD85" s="31"/>
      <c r="GE85" s="31"/>
      <c r="GF85" s="31"/>
      <c r="GG85" s="31"/>
      <c r="GH85" s="31"/>
      <c r="GI85" s="31"/>
      <c r="GJ85" s="31"/>
      <c r="GK85" s="31"/>
      <c r="GL85" s="31"/>
      <c r="GM85" s="31"/>
      <c r="GN85" s="31"/>
      <c r="GO85" s="31"/>
      <c r="GP85" s="31"/>
      <c r="GQ85" s="31"/>
      <c r="GR85" s="31"/>
      <c r="GS85" s="31"/>
      <c r="GT85" s="31"/>
      <c r="GU85" s="31"/>
    </row>
    <row r="86" spans="1:238" s="83" customFormat="1">
      <c r="A86" s="6" t="s">
        <v>243</v>
      </c>
      <c r="B86" s="37" t="s">
        <v>337</v>
      </c>
      <c r="C86" s="6" t="e">
        <f t="shared" ref="C86" si="748">IF(ISTEXT(#REF!), "n/a", AVERAGE(#REF!))</f>
        <v>#REF!</v>
      </c>
      <c r="D86" s="6" t="str">
        <f t="shared" ref="D86:BO86" si="749">IF(ISTEXT(A83), "n/a", AVERAGE(A83:D83))</f>
        <v>n/a</v>
      </c>
      <c r="E86" s="6" t="str">
        <f t="shared" si="749"/>
        <v>n/a</v>
      </c>
      <c r="F86" s="6" t="str">
        <f t="shared" ca="1" si="749"/>
        <v>n/a</v>
      </c>
      <c r="G86" s="6" t="str">
        <f t="shared" ca="1" si="749"/>
        <v>n/a</v>
      </c>
      <c r="H86" s="6" t="str">
        <f t="shared" ca="1" si="749"/>
        <v>n/a</v>
      </c>
      <c r="I86" s="6" t="str">
        <f t="shared" ca="1" si="749"/>
        <v>n/a</v>
      </c>
      <c r="J86" s="6" t="str">
        <f t="shared" ca="1" si="749"/>
        <v>n/a</v>
      </c>
      <c r="K86" s="6" t="str">
        <f t="shared" ca="1" si="749"/>
        <v>n/a</v>
      </c>
      <c r="L86" s="6" t="str">
        <f t="shared" ca="1" si="749"/>
        <v>n/a</v>
      </c>
      <c r="M86" s="6" t="str">
        <f t="shared" ca="1" si="749"/>
        <v>n/a</v>
      </c>
      <c r="N86" s="6" t="str">
        <f t="shared" ca="1" si="749"/>
        <v>n/a</v>
      </c>
      <c r="O86" s="6" t="str">
        <f t="shared" ca="1" si="749"/>
        <v>n/a</v>
      </c>
      <c r="P86" s="6" t="str">
        <f t="shared" ca="1" si="749"/>
        <v>n/a</v>
      </c>
      <c r="Q86" s="6" t="str">
        <f t="shared" ca="1" si="749"/>
        <v>n/a</v>
      </c>
      <c r="R86" s="6" t="str">
        <f t="shared" ca="1" si="749"/>
        <v>n/a</v>
      </c>
      <c r="S86" s="6" t="str">
        <f t="shared" ca="1" si="749"/>
        <v>n/a</v>
      </c>
      <c r="T86" s="6" t="str">
        <f t="shared" ca="1" si="749"/>
        <v>n/a</v>
      </c>
      <c r="U86" s="6" t="str">
        <f t="shared" ca="1" si="749"/>
        <v>n/a</v>
      </c>
      <c r="V86" s="6" t="str">
        <f t="shared" ca="1" si="749"/>
        <v>n/a</v>
      </c>
      <c r="W86" s="6" t="str">
        <f t="shared" ca="1" si="749"/>
        <v>n/a</v>
      </c>
      <c r="X86" s="6" t="str">
        <f t="shared" ca="1" si="749"/>
        <v>n/a</v>
      </c>
      <c r="Y86" s="6" t="str">
        <f t="shared" ca="1" si="749"/>
        <v>n/a</v>
      </c>
      <c r="Z86" s="6" t="str">
        <f t="shared" ca="1" si="749"/>
        <v>n/a</v>
      </c>
      <c r="AA86" s="6" t="str">
        <f t="shared" ca="1" si="749"/>
        <v>n/a</v>
      </c>
      <c r="AB86" s="6" t="str">
        <f t="shared" ca="1" si="749"/>
        <v>n/a</v>
      </c>
      <c r="AC86" s="6" t="str">
        <f t="shared" ca="1" si="749"/>
        <v>n/a</v>
      </c>
      <c r="AD86" s="6" t="str">
        <f t="shared" ca="1" si="749"/>
        <v>n/a</v>
      </c>
      <c r="AE86" s="6" t="str">
        <f t="shared" ca="1" si="749"/>
        <v>n/a</v>
      </c>
      <c r="AF86" s="6" t="str">
        <f t="shared" ca="1" si="749"/>
        <v>n/a</v>
      </c>
      <c r="AG86" s="6" t="str">
        <f t="shared" ca="1" si="749"/>
        <v>n/a</v>
      </c>
      <c r="AH86" s="6" t="str">
        <f t="shared" ca="1" si="749"/>
        <v>n/a</v>
      </c>
      <c r="AI86" s="6" t="str">
        <f t="shared" ca="1" si="749"/>
        <v>n/a</v>
      </c>
      <c r="AJ86" s="6" t="str">
        <f t="shared" ca="1" si="749"/>
        <v>n/a</v>
      </c>
      <c r="AK86" s="6" t="str">
        <f t="shared" ca="1" si="749"/>
        <v>n/a</v>
      </c>
      <c r="AL86" s="6" t="str">
        <f t="shared" ca="1" si="749"/>
        <v>n/a</v>
      </c>
      <c r="AM86" s="6" t="str">
        <f t="shared" ca="1" si="749"/>
        <v>n/a</v>
      </c>
      <c r="AN86" s="6" t="str">
        <f t="shared" ca="1" si="749"/>
        <v>n/a</v>
      </c>
      <c r="AO86" s="6" t="str">
        <f t="shared" ca="1" si="749"/>
        <v>n/a</v>
      </c>
      <c r="AP86" s="6" t="str">
        <f t="shared" ca="1" si="749"/>
        <v>n/a</v>
      </c>
      <c r="AQ86" s="6" t="str">
        <f t="shared" ca="1" si="749"/>
        <v>n/a</v>
      </c>
      <c r="AR86" s="6" t="str">
        <f t="shared" ca="1" si="749"/>
        <v>n/a</v>
      </c>
      <c r="AS86" s="6" t="str">
        <f t="shared" ca="1" si="749"/>
        <v>n/a</v>
      </c>
      <c r="AT86" s="6" t="str">
        <f t="shared" ca="1" si="749"/>
        <v>n/a</v>
      </c>
      <c r="AU86" s="6" t="str">
        <f t="shared" ca="1" si="749"/>
        <v>n/a</v>
      </c>
      <c r="AV86" s="6" t="str">
        <f t="shared" ca="1" si="749"/>
        <v>n/a</v>
      </c>
      <c r="AW86" s="6" t="str">
        <f t="shared" ca="1" si="749"/>
        <v>n/a</v>
      </c>
      <c r="AX86" s="6" t="str">
        <f t="shared" ca="1" si="749"/>
        <v>n/a</v>
      </c>
      <c r="AY86" s="6" t="str">
        <f t="shared" ca="1" si="749"/>
        <v>n/a</v>
      </c>
      <c r="AZ86" s="6" t="str">
        <f t="shared" ca="1" si="749"/>
        <v>n/a</v>
      </c>
      <c r="BA86" s="6" t="str">
        <f t="shared" ca="1" si="749"/>
        <v>n/a</v>
      </c>
      <c r="BB86" s="6" t="str">
        <f t="shared" ca="1" si="749"/>
        <v>n/a</v>
      </c>
      <c r="BC86" s="6" t="str">
        <f t="shared" ca="1" si="749"/>
        <v>n/a</v>
      </c>
      <c r="BD86" s="6" t="str">
        <f t="shared" ca="1" si="749"/>
        <v>n/a</v>
      </c>
      <c r="BE86" s="6" t="str">
        <f t="shared" ca="1" si="749"/>
        <v>n/a</v>
      </c>
      <c r="BF86" s="6" t="str">
        <f t="shared" ca="1" si="749"/>
        <v>n/a</v>
      </c>
      <c r="BG86" s="6" t="str">
        <f t="shared" ca="1" si="749"/>
        <v>n/a</v>
      </c>
      <c r="BH86" s="6" t="str">
        <f t="shared" ca="1" si="749"/>
        <v>n/a</v>
      </c>
      <c r="BI86" s="6" t="str">
        <f t="shared" ca="1" si="749"/>
        <v>n/a</v>
      </c>
      <c r="BJ86" s="6" t="str">
        <f t="shared" ca="1" si="749"/>
        <v>n/a</v>
      </c>
      <c r="BK86" s="6" t="str">
        <f t="shared" ca="1" si="749"/>
        <v>n/a</v>
      </c>
      <c r="BL86" s="6" t="str">
        <f t="shared" ca="1" si="749"/>
        <v>n/a</v>
      </c>
      <c r="BM86" s="6" t="str">
        <f t="shared" ca="1" si="749"/>
        <v>n/a</v>
      </c>
      <c r="BN86" s="6" t="str">
        <f t="shared" ca="1" si="749"/>
        <v>n/a</v>
      </c>
      <c r="BO86" s="6" t="str">
        <f t="shared" ca="1" si="749"/>
        <v>n/a</v>
      </c>
      <c r="BP86" s="6" t="str">
        <f t="shared" ref="BP86:EA86" ca="1" si="750">IF(ISTEXT(BM83), "n/a", AVERAGE(BM83:BP83))</f>
        <v>n/a</v>
      </c>
      <c r="BQ86" s="6" t="str">
        <f t="shared" ca="1" si="750"/>
        <v>n/a</v>
      </c>
      <c r="BR86" s="6" t="str">
        <f t="shared" ca="1" si="750"/>
        <v>n/a</v>
      </c>
      <c r="BS86" s="6" t="str">
        <f t="shared" ca="1" si="750"/>
        <v>n/a</v>
      </c>
      <c r="BT86" s="6" t="str">
        <f t="shared" ca="1" si="750"/>
        <v>n/a</v>
      </c>
      <c r="BU86" s="6" t="str">
        <f t="shared" ca="1" si="750"/>
        <v>n/a</v>
      </c>
      <c r="BV86" s="6" t="str">
        <f t="shared" ca="1" si="750"/>
        <v>n/a</v>
      </c>
      <c r="BW86" s="6" t="str">
        <f t="shared" ca="1" si="750"/>
        <v>n/a</v>
      </c>
      <c r="BX86" s="6" t="str">
        <f t="shared" ca="1" si="750"/>
        <v>n/a</v>
      </c>
      <c r="BY86" s="6" t="str">
        <f t="shared" ca="1" si="750"/>
        <v>n/a</v>
      </c>
      <c r="BZ86" s="6" t="str">
        <f t="shared" ca="1" si="750"/>
        <v>n/a</v>
      </c>
      <c r="CA86" s="6" t="str">
        <f t="shared" ca="1" si="750"/>
        <v>n/a</v>
      </c>
      <c r="CB86" s="6" t="str">
        <f t="shared" ca="1" si="750"/>
        <v>n/a</v>
      </c>
      <c r="CC86" s="6" t="str">
        <f t="shared" ca="1" si="750"/>
        <v>n/a</v>
      </c>
      <c r="CD86" s="6" t="str">
        <f t="shared" ca="1" si="750"/>
        <v>n/a</v>
      </c>
      <c r="CE86" s="6" t="str">
        <f t="shared" ca="1" si="750"/>
        <v>n/a</v>
      </c>
      <c r="CF86" s="6" t="str">
        <f t="shared" ca="1" si="750"/>
        <v>n/a</v>
      </c>
      <c r="CG86" s="6" t="str">
        <f t="shared" ca="1" si="750"/>
        <v>n/a</v>
      </c>
      <c r="CH86" s="6" t="str">
        <f t="shared" ca="1" si="750"/>
        <v>n/a</v>
      </c>
      <c r="CI86" s="6" t="str">
        <f t="shared" ca="1" si="750"/>
        <v>n/a</v>
      </c>
      <c r="CJ86" s="6" t="str">
        <f t="shared" ca="1" si="750"/>
        <v>n/a</v>
      </c>
      <c r="CK86" s="6" t="str">
        <f t="shared" ca="1" si="750"/>
        <v>n/a</v>
      </c>
      <c r="CL86" s="6" t="str">
        <f t="shared" ca="1" si="750"/>
        <v>n/a</v>
      </c>
      <c r="CM86" s="6" t="str">
        <f t="shared" ca="1" si="750"/>
        <v>n/a</v>
      </c>
      <c r="CN86" s="6" t="str">
        <f t="shared" ca="1" si="750"/>
        <v>n/a</v>
      </c>
      <c r="CO86" s="6" t="str">
        <f t="shared" ca="1" si="750"/>
        <v>n/a</v>
      </c>
      <c r="CP86" s="6" t="str">
        <f t="shared" ca="1" si="750"/>
        <v>n/a</v>
      </c>
      <c r="CQ86" s="6" t="str">
        <f t="shared" ca="1" si="750"/>
        <v>n/a</v>
      </c>
      <c r="CR86" s="6" t="str">
        <f t="shared" ca="1" si="750"/>
        <v>n/a</v>
      </c>
      <c r="CS86" s="6" t="str">
        <f t="shared" ca="1" si="750"/>
        <v>n/a</v>
      </c>
      <c r="CT86" s="6" t="str">
        <f t="shared" ca="1" si="750"/>
        <v>n/a</v>
      </c>
      <c r="CU86" s="6" t="str">
        <f t="shared" ca="1" si="750"/>
        <v>n/a</v>
      </c>
      <c r="CV86" s="6" t="str">
        <f t="shared" ca="1" si="750"/>
        <v>n/a</v>
      </c>
      <c r="CW86" s="6" t="str">
        <f t="shared" ca="1" si="750"/>
        <v>n/a</v>
      </c>
      <c r="CX86" s="6" t="str">
        <f t="shared" ca="1" si="750"/>
        <v>n/a</v>
      </c>
      <c r="CY86" s="6" t="str">
        <f t="shared" ca="1" si="750"/>
        <v>n/a</v>
      </c>
      <c r="CZ86" s="6" t="str">
        <f t="shared" ca="1" si="750"/>
        <v>n/a</v>
      </c>
      <c r="DA86" s="6" t="str">
        <f t="shared" ca="1" si="750"/>
        <v>n/a</v>
      </c>
      <c r="DB86" s="6" t="str">
        <f t="shared" ca="1" si="750"/>
        <v>n/a</v>
      </c>
      <c r="DC86" s="6" t="str">
        <f t="shared" ca="1" si="750"/>
        <v>n/a</v>
      </c>
      <c r="DD86" s="6" t="str">
        <f t="shared" ca="1" si="750"/>
        <v>n/a</v>
      </c>
      <c r="DE86" s="6" t="str">
        <f t="shared" ca="1" si="750"/>
        <v>n/a</v>
      </c>
      <c r="DF86" s="6" t="str">
        <f t="shared" ca="1" si="750"/>
        <v>n/a</v>
      </c>
      <c r="DG86" s="6" t="str">
        <f t="shared" ca="1" si="750"/>
        <v>n/a</v>
      </c>
      <c r="DH86" s="6" t="str">
        <f t="shared" ca="1" si="750"/>
        <v>n/a</v>
      </c>
      <c r="DI86" s="6" t="str">
        <f t="shared" ca="1" si="750"/>
        <v>n/a</v>
      </c>
      <c r="DJ86" s="6" t="str">
        <f t="shared" ca="1" si="750"/>
        <v>n/a</v>
      </c>
      <c r="DK86" s="6" t="str">
        <f t="shared" ca="1" si="750"/>
        <v>n/a</v>
      </c>
      <c r="DL86" s="6" t="str">
        <f t="shared" ca="1" si="750"/>
        <v>n/a</v>
      </c>
      <c r="DM86" s="6" t="str">
        <f t="shared" ca="1" si="750"/>
        <v>n/a</v>
      </c>
      <c r="DN86" s="6" t="str">
        <f t="shared" ca="1" si="750"/>
        <v>n/a</v>
      </c>
      <c r="DO86" s="6" t="str">
        <f t="shared" ca="1" si="750"/>
        <v>n/a</v>
      </c>
      <c r="DP86" s="6" t="str">
        <f t="shared" ca="1" si="750"/>
        <v>n/a</v>
      </c>
      <c r="DQ86" s="6" t="str">
        <f t="shared" ca="1" si="750"/>
        <v>n/a</v>
      </c>
      <c r="DR86" s="6" t="str">
        <f t="shared" ca="1" si="750"/>
        <v>n/a</v>
      </c>
      <c r="DS86" s="6" t="str">
        <f t="shared" ca="1" si="750"/>
        <v>n/a</v>
      </c>
      <c r="DT86" s="6" t="str">
        <f t="shared" ca="1" si="750"/>
        <v>n/a</v>
      </c>
      <c r="DU86" s="6" t="str">
        <f t="shared" ca="1" si="750"/>
        <v>n/a</v>
      </c>
      <c r="DV86" s="6" t="str">
        <f t="shared" ca="1" si="750"/>
        <v>n/a</v>
      </c>
      <c r="DW86" s="6" t="str">
        <f t="shared" ca="1" si="750"/>
        <v>n/a</v>
      </c>
      <c r="DX86" s="6" t="str">
        <f t="shared" ca="1" si="750"/>
        <v>n/a</v>
      </c>
      <c r="DY86" s="6" t="str">
        <f t="shared" ca="1" si="750"/>
        <v>n/a</v>
      </c>
      <c r="DZ86" s="6" t="str">
        <f t="shared" ca="1" si="750"/>
        <v>n/a</v>
      </c>
      <c r="EA86" s="6" t="str">
        <f t="shared" ca="1" si="750"/>
        <v>n/a</v>
      </c>
      <c r="EB86" s="6" t="str">
        <f t="shared" ref="EB86:GM86" ca="1" si="751">IF(ISTEXT(DY83), "n/a", AVERAGE(DY83:EB83))</f>
        <v>n/a</v>
      </c>
      <c r="EC86" s="6" t="str">
        <f t="shared" ca="1" si="751"/>
        <v>n/a</v>
      </c>
      <c r="ED86" s="6" t="str">
        <f t="shared" ca="1" si="751"/>
        <v>n/a</v>
      </c>
      <c r="EE86" s="6" t="str">
        <f t="shared" ca="1" si="751"/>
        <v>n/a</v>
      </c>
      <c r="EF86" s="6" t="str">
        <f t="shared" ca="1" si="751"/>
        <v>n/a</v>
      </c>
      <c r="EG86" s="6" t="str">
        <f t="shared" ca="1" si="751"/>
        <v>n/a</v>
      </c>
      <c r="EH86" s="6" t="str">
        <f t="shared" ca="1" si="751"/>
        <v>n/a</v>
      </c>
      <c r="EI86" s="6" t="str">
        <f t="shared" ca="1" si="751"/>
        <v>n/a</v>
      </c>
      <c r="EJ86" s="6" t="str">
        <f t="shared" ca="1" si="751"/>
        <v>n/a</v>
      </c>
      <c r="EK86" s="6" t="str">
        <f t="shared" ca="1" si="751"/>
        <v>n/a</v>
      </c>
      <c r="EL86" s="6" t="str">
        <f t="shared" ca="1" si="751"/>
        <v>n/a</v>
      </c>
      <c r="EM86" s="6" t="str">
        <f t="shared" ca="1" si="751"/>
        <v>n/a</v>
      </c>
      <c r="EN86" s="6" t="str">
        <f t="shared" ca="1" si="751"/>
        <v>n/a</v>
      </c>
      <c r="EO86" s="6" t="str">
        <f t="shared" ca="1" si="751"/>
        <v>n/a</v>
      </c>
      <c r="EP86" s="6" t="str">
        <f t="shared" ca="1" si="751"/>
        <v>n/a</v>
      </c>
      <c r="EQ86" s="6" t="str">
        <f t="shared" ca="1" si="751"/>
        <v>n/a</v>
      </c>
      <c r="ER86" s="6" t="str">
        <f t="shared" ca="1" si="751"/>
        <v>n/a</v>
      </c>
      <c r="ES86" s="6" t="str">
        <f t="shared" ca="1" si="751"/>
        <v>n/a</v>
      </c>
      <c r="ET86" s="6" t="str">
        <f t="shared" ca="1" si="751"/>
        <v>n/a</v>
      </c>
      <c r="EU86" s="6" t="str">
        <f t="shared" ca="1" si="751"/>
        <v>n/a</v>
      </c>
      <c r="EV86" s="6" t="str">
        <f t="shared" ca="1" si="751"/>
        <v>n/a</v>
      </c>
      <c r="EW86" s="6" t="str">
        <f t="shared" ca="1" si="751"/>
        <v>n/a</v>
      </c>
      <c r="EX86" s="6" t="str">
        <f t="shared" ca="1" si="751"/>
        <v>n/a</v>
      </c>
      <c r="EY86" s="6" t="str">
        <f t="shared" ca="1" si="751"/>
        <v>n/a</v>
      </c>
      <c r="EZ86" s="6" t="str">
        <f t="shared" ca="1" si="751"/>
        <v>n/a</v>
      </c>
      <c r="FA86" s="6" t="str">
        <f t="shared" ca="1" si="751"/>
        <v>n/a</v>
      </c>
      <c r="FB86" s="6" t="str">
        <f t="shared" ca="1" si="751"/>
        <v>n/a</v>
      </c>
      <c r="FC86" s="6" t="str">
        <f t="shared" ca="1" si="751"/>
        <v>n/a</v>
      </c>
      <c r="FD86" s="6" t="str">
        <f t="shared" ca="1" si="751"/>
        <v>n/a</v>
      </c>
      <c r="FE86" s="6" t="str">
        <f t="shared" ca="1" si="751"/>
        <v>n/a</v>
      </c>
      <c r="FF86" s="6" t="str">
        <f t="shared" ca="1" si="751"/>
        <v>n/a</v>
      </c>
      <c r="FG86" s="6" t="str">
        <f t="shared" ca="1" si="751"/>
        <v>n/a</v>
      </c>
      <c r="FH86" s="6" t="str">
        <f t="shared" ca="1" si="751"/>
        <v>n/a</v>
      </c>
      <c r="FI86" s="6" t="str">
        <f t="shared" ca="1" si="751"/>
        <v>n/a</v>
      </c>
      <c r="FJ86" s="6" t="str">
        <f t="shared" ca="1" si="751"/>
        <v>n/a</v>
      </c>
      <c r="FK86" s="6" t="str">
        <f t="shared" ca="1" si="751"/>
        <v>n/a</v>
      </c>
      <c r="FL86" s="6" t="str">
        <f t="shared" ca="1" si="751"/>
        <v>n/a</v>
      </c>
      <c r="FM86" s="6" t="str">
        <f t="shared" ca="1" si="751"/>
        <v>n/a</v>
      </c>
      <c r="FN86" s="6" t="str">
        <f t="shared" ca="1" si="751"/>
        <v>n/a</v>
      </c>
      <c r="FO86" s="6" t="str">
        <f t="shared" ca="1" si="751"/>
        <v>n/a</v>
      </c>
      <c r="FP86" s="6" t="str">
        <f t="shared" ca="1" si="751"/>
        <v>n/a</v>
      </c>
      <c r="FQ86" s="6" t="str">
        <f t="shared" ca="1" si="751"/>
        <v>n/a</v>
      </c>
      <c r="FR86" s="6" t="str">
        <f t="shared" ca="1" si="751"/>
        <v>n/a</v>
      </c>
      <c r="FS86" s="6" t="str">
        <f t="shared" ca="1" si="751"/>
        <v>n/a</v>
      </c>
      <c r="FT86" s="6" t="str">
        <f t="shared" ca="1" si="751"/>
        <v>n/a</v>
      </c>
      <c r="FU86" s="6" t="str">
        <f t="shared" ca="1" si="751"/>
        <v>n/a</v>
      </c>
      <c r="FV86" s="6" t="str">
        <f t="shared" ca="1" si="751"/>
        <v>n/a</v>
      </c>
      <c r="FW86" s="6" t="str">
        <f t="shared" ca="1" si="751"/>
        <v>n/a</v>
      </c>
      <c r="FX86" s="6" t="str">
        <f t="shared" ca="1" si="751"/>
        <v>n/a</v>
      </c>
      <c r="FY86" s="6" t="str">
        <f t="shared" ca="1" si="751"/>
        <v>n/a</v>
      </c>
      <c r="FZ86" s="6" t="str">
        <f t="shared" ca="1" si="751"/>
        <v>n/a</v>
      </c>
      <c r="GA86" s="6" t="str">
        <f t="shared" ca="1" si="751"/>
        <v>n/a</v>
      </c>
      <c r="GB86" s="6" t="str">
        <f t="shared" ca="1" si="751"/>
        <v>n/a</v>
      </c>
      <c r="GC86" s="6" t="str">
        <f t="shared" ca="1" si="751"/>
        <v>n/a</v>
      </c>
      <c r="GD86" s="6" t="str">
        <f t="shared" ca="1" si="751"/>
        <v>n/a</v>
      </c>
      <c r="GE86" s="6" t="str">
        <f t="shared" ca="1" si="751"/>
        <v>n/a</v>
      </c>
      <c r="GF86" s="6" t="str">
        <f t="shared" ca="1" si="751"/>
        <v>n/a</v>
      </c>
      <c r="GG86" s="6" t="str">
        <f t="shared" ca="1" si="751"/>
        <v>n/a</v>
      </c>
      <c r="GH86" s="6" t="str">
        <f t="shared" ca="1" si="751"/>
        <v>n/a</v>
      </c>
      <c r="GI86" s="6" t="str">
        <f t="shared" ca="1" si="751"/>
        <v>n/a</v>
      </c>
      <c r="GJ86" s="6" t="str">
        <f t="shared" ca="1" si="751"/>
        <v>n/a</v>
      </c>
      <c r="GK86" s="6" t="str">
        <f t="shared" ca="1" si="751"/>
        <v>n/a</v>
      </c>
      <c r="GL86" s="6" t="str">
        <f t="shared" ca="1" si="751"/>
        <v>n/a</v>
      </c>
      <c r="GM86" s="6" t="str">
        <f t="shared" ca="1" si="751"/>
        <v>n/a</v>
      </c>
      <c r="GN86" s="6" t="str">
        <f t="shared" ref="GN86:IY86" ca="1" si="752">IF(ISTEXT(GK83), "n/a", AVERAGE(GK83:GN83))</f>
        <v>n/a</v>
      </c>
      <c r="GO86" s="6" t="str">
        <f t="shared" ca="1" si="752"/>
        <v>n/a</v>
      </c>
      <c r="GP86" s="6">
        <f t="shared" ca="1" si="752"/>
        <v>0.85152800606508694</v>
      </c>
      <c r="GQ86" s="6">
        <f t="shared" ca="1" si="752"/>
        <v>0.88330150153775566</v>
      </c>
      <c r="GR86" s="6">
        <f t="shared" ca="1" si="752"/>
        <v>0.73573391162457158</v>
      </c>
      <c r="GS86" s="6">
        <f t="shared" ca="1" si="752"/>
        <v>0.53590746610592155</v>
      </c>
      <c r="GT86" s="6">
        <f t="shared" ca="1" si="752"/>
        <v>0.37352484680931874</v>
      </c>
      <c r="GU86" s="6">
        <f t="shared" ca="1" si="752"/>
        <v>0.32986416415488384</v>
      </c>
      <c r="GV86" s="6">
        <f t="shared" ca="1" si="752"/>
        <v>0.29602416138592014</v>
      </c>
      <c r="GW86" s="6">
        <f t="shared" ca="1" si="752"/>
        <v>0.25362617328470083</v>
      </c>
      <c r="GX86" s="6">
        <f t="shared" ca="1" si="752"/>
        <v>0.23585988495784085</v>
      </c>
      <c r="GY86" s="6">
        <f t="shared" ca="1" si="752"/>
        <v>0.19709912083417663</v>
      </c>
      <c r="GZ86" s="6">
        <f t="shared" ref="GZ86:ID86" ca="1" si="753">IF(ISTEXT(GW83), "n/a", AVERAGE(GW83:GZ83))</f>
        <v>0.15847081802406621</v>
      </c>
      <c r="HA86" s="6">
        <f t="shared" ca="1" si="753"/>
        <v>0.12831896554383498</v>
      </c>
      <c r="HB86" s="6">
        <f t="shared" ca="1" si="753"/>
        <v>0.12200565573193675</v>
      </c>
      <c r="HC86" s="6">
        <f t="shared" ca="1" si="753"/>
        <v>0.12109696435352189</v>
      </c>
      <c r="HD86" s="6">
        <f t="shared" ca="1" si="753"/>
        <v>0.13135167073954046</v>
      </c>
      <c r="HE86" s="6">
        <f t="shared" ca="1" si="753"/>
        <v>0.14555671228610817</v>
      </c>
      <c r="HF86" s="6">
        <f t="shared" ca="1" si="753"/>
        <v>0.14022026855250974</v>
      </c>
      <c r="HG86" s="6">
        <f t="shared" ca="1" si="753"/>
        <v>0.13823435071853019</v>
      </c>
      <c r="HH86" s="6">
        <f t="shared" ca="1" si="753"/>
        <v>0.13782522118849383</v>
      </c>
      <c r="HI86" s="6">
        <f t="shared" ca="1" si="753"/>
        <v>0.13758112163938777</v>
      </c>
      <c r="HJ86" s="6">
        <f t="shared" ca="1" si="753"/>
        <v>0.14757560271504092</v>
      </c>
      <c r="HK86" s="6">
        <f t="shared" ca="1" si="753"/>
        <v>0.15623051213016456</v>
      </c>
      <c r="HL86" s="6">
        <f t="shared" ca="1" si="753"/>
        <v>0.1634744374459188</v>
      </c>
      <c r="HM86" s="6">
        <f t="shared" ca="1" si="753"/>
        <v>0.16998462386584756</v>
      </c>
      <c r="HN86" s="6">
        <f t="shared" ca="1" si="753"/>
        <v>0.17505378750153619</v>
      </c>
      <c r="HO86" s="6">
        <f t="shared" ca="1" si="753"/>
        <v>0.17892890496187946</v>
      </c>
      <c r="HP86" s="6">
        <f t="shared" ca="1" si="753"/>
        <v>0.18036239408815807</v>
      </c>
      <c r="HQ86" s="6">
        <f t="shared" ca="1" si="753"/>
        <v>0.18381427819735996</v>
      </c>
      <c r="HR86" s="6">
        <f t="shared" ca="1" si="753"/>
        <v>0.11634413260223167</v>
      </c>
      <c r="HS86" s="6">
        <f t="shared" ca="1" si="753"/>
        <v>5.7271489024336528E-2</v>
      </c>
      <c r="HT86" s="6">
        <f t="shared" ca="1" si="753"/>
        <v>3.111500339582448E-2</v>
      </c>
      <c r="HU86" s="6">
        <f t="shared" ca="1" si="753"/>
        <v>4.9604009386111647E-3</v>
      </c>
      <c r="HV86" s="6">
        <f t="shared" ca="1" si="753"/>
        <v>-5.3249577293321138E-3</v>
      </c>
      <c r="HW86" s="6">
        <f t="shared" ca="1" si="753"/>
        <v>-2.1399188179804136E-2</v>
      </c>
      <c r="HX86" s="6">
        <f t="shared" ca="1" si="753"/>
        <v>-4.455294881960082E-2</v>
      </c>
      <c r="HY86" s="6">
        <f t="shared" ca="1" si="753"/>
        <v>-6.9035274786514111E-2</v>
      </c>
      <c r="HZ86" s="6">
        <f t="shared" ca="1" si="753"/>
        <v>1.3108828604141615E-2</v>
      </c>
      <c r="IA86" s="6">
        <f t="shared" ca="1" si="753"/>
        <v>9.2810951018662213E-2</v>
      </c>
      <c r="IB86" s="6">
        <f t="shared" ca="1" si="753"/>
        <v>0.14577171588331467</v>
      </c>
      <c r="IC86" s="6">
        <f t="shared" ca="1" si="753"/>
        <v>0.19719807071459033</v>
      </c>
      <c r="ID86" s="6">
        <f t="shared" ca="1" si="753"/>
        <v>0.22539337099680537</v>
      </c>
    </row>
    <row r="87" spans="1:238" s="8" customFormat="1">
      <c r="A87" s="37" t="s">
        <v>245</v>
      </c>
      <c r="B87" s="6" t="s">
        <v>244</v>
      </c>
      <c r="C87" s="6" t="e">
        <f>IF(ISTEXT(#REF!), "n/a", AVERAGE(#REF!))</f>
        <v>#REF!</v>
      </c>
      <c r="D87" s="6" t="str">
        <f t="shared" ref="D87:BO87" si="754">IF(ISTEXT(A63), "n/a", AVERAGE(A63:D63))</f>
        <v>n/a</v>
      </c>
      <c r="E87" s="6" t="str">
        <f t="shared" si="754"/>
        <v>n/a</v>
      </c>
      <c r="F87" s="6" t="str">
        <f t="shared" si="754"/>
        <v>n/a</v>
      </c>
      <c r="G87" s="6">
        <f t="shared" ca="1" si="754"/>
        <v>1.9807131215786264</v>
      </c>
      <c r="H87" s="6">
        <f t="shared" ca="1" si="754"/>
        <v>1.9320887866147016</v>
      </c>
      <c r="I87" s="6">
        <f t="shared" ca="1" si="754"/>
        <v>1.9717998079811025</v>
      </c>
      <c r="J87" s="6">
        <f t="shared" ca="1" si="754"/>
        <v>1.8450055569925987</v>
      </c>
      <c r="K87" s="6">
        <f t="shared" ca="1" si="754"/>
        <v>1.8572048754626107</v>
      </c>
      <c r="L87" s="6">
        <f t="shared" ca="1" si="754"/>
        <v>1.6724185889839331</v>
      </c>
      <c r="M87" s="6">
        <f t="shared" ca="1" si="754"/>
        <v>1.636755010914769</v>
      </c>
      <c r="N87" s="6">
        <f t="shared" ca="1" si="754"/>
        <v>1.6976080701034577</v>
      </c>
      <c r="O87" s="6">
        <f t="shared" ca="1" si="754"/>
        <v>1.5924331766823516</v>
      </c>
      <c r="P87" s="6">
        <f t="shared" ca="1" si="754"/>
        <v>1.8283164178623426</v>
      </c>
      <c r="Q87" s="6">
        <f t="shared" ca="1" si="754"/>
        <v>2.0518078914948852</v>
      </c>
      <c r="R87" s="6">
        <f t="shared" ca="1" si="754"/>
        <v>2.1930681919541191</v>
      </c>
      <c r="S87" s="6">
        <f t="shared" ca="1" si="754"/>
        <v>2.3806925213940668</v>
      </c>
      <c r="T87" s="6">
        <f t="shared" ca="1" si="754"/>
        <v>2.5545981067659098</v>
      </c>
      <c r="U87" s="6">
        <f t="shared" ca="1" si="754"/>
        <v>2.8825153112877615</v>
      </c>
      <c r="V87" s="6">
        <f t="shared" ca="1" si="754"/>
        <v>3.252268867833088</v>
      </c>
      <c r="W87" s="6">
        <f t="shared" ca="1" si="754"/>
        <v>3.3475373633362699</v>
      </c>
      <c r="X87" s="6">
        <f t="shared" ca="1" si="754"/>
        <v>3.1764305202154528</v>
      </c>
      <c r="Y87" s="6">
        <f t="shared" ca="1" si="754"/>
        <v>2.8636439701340284</v>
      </c>
      <c r="Z87" s="6">
        <f t="shared" ca="1" si="754"/>
        <v>2.5091294477505648</v>
      </c>
      <c r="AA87" s="6">
        <f t="shared" ca="1" si="754"/>
        <v>2.19479387042955</v>
      </c>
      <c r="AB87" s="6">
        <f t="shared" ca="1" si="754"/>
        <v>2.0453481192597591</v>
      </c>
      <c r="AC87" s="6">
        <f t="shared" ca="1" si="754"/>
        <v>1.88782186891651</v>
      </c>
      <c r="AD87" s="6">
        <f t="shared" ca="1" si="754"/>
        <v>1.850577967106406</v>
      </c>
      <c r="AE87" s="6">
        <f t="shared" ca="1" si="754"/>
        <v>1.9493701428254697</v>
      </c>
      <c r="AF87" s="6">
        <f t="shared" ca="1" si="754"/>
        <v>2.0712491994218247</v>
      </c>
      <c r="AG87" s="6">
        <f t="shared" ca="1" si="754"/>
        <v>2.0922332835466708</v>
      </c>
      <c r="AH87" s="6">
        <f t="shared" ca="1" si="754"/>
        <v>2.0880730790751336</v>
      </c>
      <c r="AI87" s="6">
        <f t="shared" ca="1" si="754"/>
        <v>2.0983483448855349</v>
      </c>
      <c r="AJ87" s="6">
        <f t="shared" ca="1" si="754"/>
        <v>2.1736416169316</v>
      </c>
      <c r="AK87" s="6">
        <f t="shared" ca="1" si="754"/>
        <v>2.2474308313886207</v>
      </c>
      <c r="AL87" s="6">
        <f t="shared" ca="1" si="754"/>
        <v>2.3210512728834178</v>
      </c>
      <c r="AM87" s="6">
        <f t="shared" ca="1" si="754"/>
        <v>2.3410631498264598</v>
      </c>
      <c r="AN87" s="6">
        <f t="shared" ca="1" si="754"/>
        <v>2.4113149603076374</v>
      </c>
      <c r="AO87" s="6">
        <f t="shared" ca="1" si="754"/>
        <v>2.4457510748619455</v>
      </c>
      <c r="AP87" s="6">
        <f t="shared" ca="1" si="754"/>
        <v>2.3932488835638983</v>
      </c>
      <c r="AQ87" s="6">
        <f t="shared" ca="1" si="754"/>
        <v>2.4261281244125401</v>
      </c>
      <c r="AR87" s="6">
        <f t="shared" ca="1" si="754"/>
        <v>2.3411974487528386</v>
      </c>
      <c r="AS87" s="6">
        <f t="shared" ca="1" si="754"/>
        <v>2.3762822175031135</v>
      </c>
      <c r="AT87" s="6">
        <f t="shared" ca="1" si="754"/>
        <v>2.5413291240985809</v>
      </c>
      <c r="AU87" s="6">
        <f t="shared" ca="1" si="754"/>
        <v>2.6147305000989163</v>
      </c>
      <c r="AV87" s="6">
        <f t="shared" ca="1" si="754"/>
        <v>2.527402654092334</v>
      </c>
      <c r="AW87" s="6">
        <f t="shared" ca="1" si="754"/>
        <v>2.4361131015899637</v>
      </c>
      <c r="AX87" s="6">
        <f t="shared" ca="1" si="754"/>
        <v>2.2254431393065817</v>
      </c>
      <c r="AY87" s="6">
        <f t="shared" ca="1" si="754"/>
        <v>2.003458359968445</v>
      </c>
      <c r="AZ87" s="6">
        <f t="shared" ca="1" si="754"/>
        <v>1.937689461637472</v>
      </c>
      <c r="BA87" s="6">
        <f t="shared" ca="1" si="754"/>
        <v>1.882638394687919</v>
      </c>
      <c r="BB87" s="6">
        <f t="shared" ca="1" si="754"/>
        <v>1.7737954009170001</v>
      </c>
      <c r="BC87" s="6">
        <f t="shared" ca="1" si="754"/>
        <v>1.6811852797838047</v>
      </c>
      <c r="BD87" s="6">
        <f t="shared" ca="1" si="754"/>
        <v>1.5611224072185428</v>
      </c>
      <c r="BE87" s="6">
        <f t="shared" ca="1" si="754"/>
        <v>1.4787939713245073</v>
      </c>
      <c r="BF87" s="6">
        <f t="shared" ca="1" si="754"/>
        <v>1.3948070801302259</v>
      </c>
      <c r="BG87" s="6">
        <f t="shared" ca="1" si="754"/>
        <v>1.4313152047715576</v>
      </c>
      <c r="BH87" s="6">
        <f t="shared" ca="1" si="754"/>
        <v>1.479953964048949</v>
      </c>
      <c r="BI87" s="6">
        <f t="shared" ca="1" si="754"/>
        <v>1.4393479559909619</v>
      </c>
      <c r="BJ87" s="6">
        <f t="shared" ca="1" si="754"/>
        <v>1.427946149418523</v>
      </c>
      <c r="BK87" s="6">
        <f t="shared" ca="1" si="754"/>
        <v>1.4854823160254302</v>
      </c>
      <c r="BL87" s="6">
        <f t="shared" ca="1" si="754"/>
        <v>1.4348222737413914</v>
      </c>
      <c r="BM87" s="6">
        <f t="shared" ca="1" si="754"/>
        <v>1.4116439658202362</v>
      </c>
      <c r="BN87" s="6">
        <f t="shared" ca="1" si="754"/>
        <v>1.4075439248739159</v>
      </c>
      <c r="BO87" s="6">
        <f t="shared" ca="1" si="754"/>
        <v>1.2535987193000298</v>
      </c>
      <c r="BP87" s="6">
        <f t="shared" ref="BP87:EA87" ca="1" si="755">IF(ISTEXT(BM63), "n/a", AVERAGE(BM63:BP63))</f>
        <v>1.2091601102371983</v>
      </c>
      <c r="BQ87" s="6">
        <f t="shared" ca="1" si="755"/>
        <v>1.1659500217235517</v>
      </c>
      <c r="BR87" s="6">
        <f t="shared" ca="1" si="755"/>
        <v>1.1765739940120958</v>
      </c>
      <c r="BS87" s="6">
        <f t="shared" ca="1" si="755"/>
        <v>1.1937566590287738</v>
      </c>
      <c r="BT87" s="6">
        <f t="shared" ca="1" si="755"/>
        <v>1.2497123670915462</v>
      </c>
      <c r="BU87" s="6">
        <f t="shared" ca="1" si="755"/>
        <v>1.2986887323038856</v>
      </c>
      <c r="BV87" s="6">
        <f t="shared" ca="1" si="755"/>
        <v>1.3201918888395892</v>
      </c>
      <c r="BW87" s="6">
        <f t="shared" ca="1" si="755"/>
        <v>1.3443193781171674</v>
      </c>
      <c r="BX87" s="6">
        <f t="shared" ca="1" si="755"/>
        <v>1.3978378326515142</v>
      </c>
      <c r="BY87" s="6">
        <f t="shared" ca="1" si="755"/>
        <v>1.477546055099157</v>
      </c>
      <c r="BZ87" s="6">
        <f t="shared" ca="1" si="755"/>
        <v>1.4706710338487334</v>
      </c>
      <c r="CA87" s="6">
        <f t="shared" ca="1" si="755"/>
        <v>1.5079065824178697</v>
      </c>
      <c r="CB87" s="6">
        <f t="shared" ca="1" si="755"/>
        <v>1.5057105611604633</v>
      </c>
      <c r="CC87" s="6">
        <f t="shared" ca="1" si="755"/>
        <v>1.3961928382872457</v>
      </c>
      <c r="CD87" s="6">
        <f t="shared" ca="1" si="755"/>
        <v>1.3522081153787782</v>
      </c>
      <c r="CE87" s="6">
        <f t="shared" ca="1" si="755"/>
        <v>1.370000718035175</v>
      </c>
      <c r="CF87" s="6">
        <f t="shared" ca="1" si="755"/>
        <v>1.3686666096884479</v>
      </c>
      <c r="CG87" s="6">
        <f t="shared" ca="1" si="755"/>
        <v>1.4043827024575701</v>
      </c>
      <c r="CH87" s="6">
        <f t="shared" ca="1" si="755"/>
        <v>1.4275698976936979</v>
      </c>
      <c r="CI87" s="6">
        <f t="shared" ca="1" si="755"/>
        <v>1.4038404313476425</v>
      </c>
      <c r="CJ87" s="6">
        <f t="shared" ca="1" si="755"/>
        <v>1.3259211184970054</v>
      </c>
      <c r="CK87" s="6">
        <f t="shared" ca="1" si="755"/>
        <v>1.2849549955668387</v>
      </c>
      <c r="CL87" s="6">
        <f t="shared" ca="1" si="755"/>
        <v>1.2292408127638652</v>
      </c>
      <c r="CM87" s="6">
        <f t="shared" ca="1" si="755"/>
        <v>1.1050617529764191</v>
      </c>
      <c r="CN87" s="6">
        <f t="shared" ca="1" si="755"/>
        <v>1.0923054001540637</v>
      </c>
      <c r="CO87" s="6">
        <f t="shared" ca="1" si="755"/>
        <v>1.034253064476802</v>
      </c>
      <c r="CP87" s="6">
        <f t="shared" ca="1" si="755"/>
        <v>1.070529678431883</v>
      </c>
      <c r="CQ87" s="6">
        <f t="shared" ca="1" si="755"/>
        <v>1.1055483091056355</v>
      </c>
      <c r="CR87" s="6">
        <f t="shared" ca="1" si="755"/>
        <v>1.0984845951753104</v>
      </c>
      <c r="CS87" s="6">
        <f t="shared" ca="1" si="755"/>
        <v>1.1096016474264732</v>
      </c>
      <c r="CT87" s="6">
        <f t="shared" ca="1" si="755"/>
        <v>1.0818208354854557</v>
      </c>
      <c r="CU87" s="6">
        <f t="shared" ca="1" si="755"/>
        <v>1.0611766755629377</v>
      </c>
      <c r="CV87" s="6">
        <f t="shared" ca="1" si="755"/>
        <v>1.0363230573189761</v>
      </c>
      <c r="CW87" s="6">
        <f t="shared" ca="1" si="755"/>
        <v>1.0323131358400714</v>
      </c>
      <c r="CX87" s="6">
        <f t="shared" ca="1" si="755"/>
        <v>1.0337087240200398</v>
      </c>
      <c r="CY87" s="6">
        <f t="shared" ca="1" si="755"/>
        <v>1.0502462548077758</v>
      </c>
      <c r="CZ87" s="6">
        <f t="shared" ca="1" si="755"/>
        <v>1.0422791711264983</v>
      </c>
      <c r="DA87" s="6">
        <f t="shared" ca="1" si="755"/>
        <v>1.0291291793199413</v>
      </c>
      <c r="DB87" s="6">
        <f t="shared" ca="1" si="755"/>
        <v>1.0048423936255293</v>
      </c>
      <c r="DC87" s="6">
        <f t="shared" ca="1" si="755"/>
        <v>0.97725794249513032</v>
      </c>
      <c r="DD87" s="6">
        <f t="shared" ca="1" si="755"/>
        <v>0.95483103689024662</v>
      </c>
      <c r="DE87" s="6">
        <f t="shared" ca="1" si="755"/>
        <v>0.94880320805435026</v>
      </c>
      <c r="DF87" s="6">
        <f t="shared" ca="1" si="755"/>
        <v>0.93013657592320531</v>
      </c>
      <c r="DG87" s="6">
        <f t="shared" ca="1" si="755"/>
        <v>0.92508982827247455</v>
      </c>
      <c r="DH87" s="6">
        <f t="shared" ca="1" si="755"/>
        <v>0.9407987910907033</v>
      </c>
      <c r="DI87" s="6">
        <f t="shared" ca="1" si="755"/>
        <v>0.91241706225849073</v>
      </c>
      <c r="DJ87" s="6">
        <f t="shared" ca="1" si="755"/>
        <v>0.9004883846406434</v>
      </c>
      <c r="DK87" s="6">
        <f t="shared" ca="1" si="755"/>
        <v>0.83954776808643272</v>
      </c>
      <c r="DL87" s="6">
        <f t="shared" ca="1" si="755"/>
        <v>0.800141864679764</v>
      </c>
      <c r="DM87" s="6">
        <f t="shared" ca="1" si="755"/>
        <v>0.81987884084807927</v>
      </c>
      <c r="DN87" s="6">
        <f t="shared" ca="1" si="755"/>
        <v>0.81047994405418655</v>
      </c>
      <c r="DO87" s="6">
        <f t="shared" ca="1" si="755"/>
        <v>0.85407180107707847</v>
      </c>
      <c r="DP87" s="6">
        <f t="shared" ca="1" si="755"/>
        <v>0.88676115279414758</v>
      </c>
      <c r="DQ87" s="6">
        <f t="shared" ca="1" si="755"/>
        <v>0.87999099156539073</v>
      </c>
      <c r="DR87" s="6">
        <f t="shared" ca="1" si="755"/>
        <v>0.91997579662926732</v>
      </c>
      <c r="DS87" s="6">
        <f t="shared" ca="1" si="755"/>
        <v>0.98958185696518175</v>
      </c>
      <c r="DT87" s="6">
        <f t="shared" ca="1" si="755"/>
        <v>1.0220843145252003</v>
      </c>
      <c r="DU87" s="6">
        <f t="shared" ca="1" si="755"/>
        <v>1.082451486033694</v>
      </c>
      <c r="DV87" s="6">
        <f t="shared" ca="1" si="755"/>
        <v>1.0945983665599346</v>
      </c>
      <c r="DW87" s="6">
        <f t="shared" ca="1" si="755"/>
        <v>1.0819134974726119</v>
      </c>
      <c r="DX87" s="6">
        <f t="shared" ca="1" si="755"/>
        <v>1.1171989398854794</v>
      </c>
      <c r="DY87" s="6">
        <f t="shared" ca="1" si="755"/>
        <v>1.0637449789701112</v>
      </c>
      <c r="DZ87" s="6">
        <f t="shared" ca="1" si="755"/>
        <v>1.0253360246243937</v>
      </c>
      <c r="EA87" s="6">
        <f t="shared" ca="1" si="755"/>
        <v>0.95387723883745301</v>
      </c>
      <c r="EB87" s="6">
        <f t="shared" ref="EB87:GM87" ca="1" si="756">IF(ISTEXT(DY63), "n/a", AVERAGE(DY63:EB63))</f>
        <v>0.88855291602771458</v>
      </c>
      <c r="EC87" s="6">
        <f t="shared" ca="1" si="756"/>
        <v>0.89799316414401686</v>
      </c>
      <c r="ED87" s="6">
        <f t="shared" ca="1" si="756"/>
        <v>0.92436217819559507</v>
      </c>
      <c r="EE87" s="6">
        <f t="shared" ca="1" si="756"/>
        <v>0.97896902286161747</v>
      </c>
      <c r="EF87" s="6">
        <f t="shared" ca="1" si="756"/>
        <v>0.94402509647868793</v>
      </c>
      <c r="EG87" s="6">
        <f t="shared" ca="1" si="756"/>
        <v>0.94500634872323397</v>
      </c>
      <c r="EH87" s="6">
        <f t="shared" ca="1" si="756"/>
        <v>0.91713858335817</v>
      </c>
      <c r="EI87" s="6">
        <f t="shared" ca="1" si="756"/>
        <v>0.93633423549172756</v>
      </c>
      <c r="EJ87" s="6">
        <f t="shared" ca="1" si="756"/>
        <v>1.0139317944916091</v>
      </c>
      <c r="EK87" s="6">
        <f t="shared" ca="1" si="756"/>
        <v>1.0126806817099669</v>
      </c>
      <c r="EL87" s="6">
        <f t="shared" ca="1" si="756"/>
        <v>1.0356883731729749</v>
      </c>
      <c r="EM87" s="6">
        <f t="shared" ca="1" si="756"/>
        <v>1.0380684010376888</v>
      </c>
      <c r="EN87" s="6">
        <f t="shared" ca="1" si="756"/>
        <v>1.0087309317330102</v>
      </c>
      <c r="EO87" s="6">
        <f t="shared" ca="1" si="756"/>
        <v>1.0605438869680424</v>
      </c>
      <c r="EP87" s="6">
        <f t="shared" ca="1" si="756"/>
        <v>1.0716772810883968</v>
      </c>
      <c r="EQ87" s="6">
        <f t="shared" ca="1" si="756"/>
        <v>1.0421250973992131</v>
      </c>
      <c r="ER87" s="6">
        <f t="shared" ca="1" si="756"/>
        <v>1.0652288578780484</v>
      </c>
      <c r="ES87" s="6">
        <f t="shared" ca="1" si="756"/>
        <v>1.0226216602468294</v>
      </c>
      <c r="ET87" s="6">
        <f t="shared" ca="1" si="756"/>
        <v>0.94550349410436463</v>
      </c>
      <c r="EU87" s="6">
        <f t="shared" ca="1" si="756"/>
        <v>1.0132466306723238</v>
      </c>
      <c r="EV87" s="6">
        <f t="shared" ca="1" si="756"/>
        <v>0.96045517462631014</v>
      </c>
      <c r="EW87" s="6">
        <f t="shared" ca="1" si="756"/>
        <v>0.88272276771758862</v>
      </c>
      <c r="EX87" s="6">
        <f t="shared" ca="1" si="756"/>
        <v>0.88794065658015586</v>
      </c>
      <c r="EY87" s="6">
        <f t="shared" ca="1" si="756"/>
        <v>0.77289358674731412</v>
      </c>
      <c r="EZ87" s="6">
        <f t="shared" ca="1" si="756"/>
        <v>0.74153261765625378</v>
      </c>
      <c r="FA87" s="6">
        <f t="shared" ca="1" si="756"/>
        <v>0.80847631923485186</v>
      </c>
      <c r="FB87" s="6">
        <f t="shared" ca="1" si="756"/>
        <v>0.7542052754163473</v>
      </c>
      <c r="FC87" s="6">
        <f t="shared" ca="1" si="756"/>
        <v>0.67764468183042625</v>
      </c>
      <c r="FD87" s="6">
        <f t="shared" ca="1" si="756"/>
        <v>0.53106987667416672</v>
      </c>
      <c r="FE87" s="6">
        <f t="shared" ca="1" si="756"/>
        <v>0.36300548405941457</v>
      </c>
      <c r="FF87" s="6">
        <f t="shared" ca="1" si="756"/>
        <v>0.36396925688758697</v>
      </c>
      <c r="FG87" s="6">
        <f t="shared" ca="1" si="756"/>
        <v>0.35844509188283458</v>
      </c>
      <c r="FH87" s="6">
        <f t="shared" ca="1" si="756"/>
        <v>0.47408752571199875</v>
      </c>
      <c r="FI87" s="6">
        <f t="shared" ca="1" si="756"/>
        <v>0.56123887820044671</v>
      </c>
      <c r="FJ87" s="6">
        <f t="shared" ca="1" si="756"/>
        <v>0.59687157855613338</v>
      </c>
      <c r="FK87" s="6">
        <f t="shared" ca="1" si="756"/>
        <v>0.62238890066384756</v>
      </c>
      <c r="FL87" s="6">
        <f t="shared" ca="1" si="756"/>
        <v>0.68894548540441403</v>
      </c>
      <c r="FM87" s="6">
        <f t="shared" ca="1" si="756"/>
        <v>0.72344224598482865</v>
      </c>
      <c r="FN87" s="6">
        <f t="shared" ca="1" si="756"/>
        <v>0.65460305210535319</v>
      </c>
      <c r="FO87" s="6">
        <f t="shared" ca="1" si="756"/>
        <v>0.67598434336938495</v>
      </c>
      <c r="FP87" s="6">
        <f t="shared" ca="1" si="756"/>
        <v>0.61454825589651718</v>
      </c>
      <c r="FQ87" s="6">
        <f t="shared" ca="1" si="756"/>
        <v>0.61562083275057877</v>
      </c>
      <c r="FR87" s="6">
        <f t="shared" ca="1" si="756"/>
        <v>0.66672032148230387</v>
      </c>
      <c r="FS87" s="6">
        <f t="shared" ca="1" si="756"/>
        <v>0.63915086371168228</v>
      </c>
      <c r="FT87" s="6">
        <f t="shared" ca="1" si="756"/>
        <v>0.60717892774632864</v>
      </c>
      <c r="FU87" s="6">
        <f t="shared" ca="1" si="756"/>
        <v>0.5902384920996061</v>
      </c>
      <c r="FV87" s="6">
        <f t="shared" ca="1" si="756"/>
        <v>0.60430905875721841</v>
      </c>
      <c r="FW87" s="6">
        <f t="shared" ca="1" si="756"/>
        <v>0.59958280358923743</v>
      </c>
      <c r="FX87" s="6">
        <f t="shared" ca="1" si="756"/>
        <v>0.65158402372723057</v>
      </c>
      <c r="FY87" s="6">
        <f t="shared" ca="1" si="756"/>
        <v>0.62816802603823707</v>
      </c>
      <c r="FZ87" s="6">
        <f t="shared" ca="1" si="756"/>
        <v>0.54820759202667912</v>
      </c>
      <c r="GA87" s="6">
        <f t="shared" ca="1" si="756"/>
        <v>0.41362912357357856</v>
      </c>
      <c r="GB87" s="6">
        <f t="shared" ca="1" si="756"/>
        <v>0.41147755790090257</v>
      </c>
      <c r="GC87" s="6">
        <f t="shared" ca="1" si="756"/>
        <v>0.39502162662500057</v>
      </c>
      <c r="GD87" s="6">
        <f t="shared" ca="1" si="756"/>
        <v>0.42588934841064924</v>
      </c>
      <c r="GE87" s="6">
        <f t="shared" ca="1" si="756"/>
        <v>0.61125071796896979</v>
      </c>
      <c r="GF87" s="6">
        <f t="shared" ca="1" si="756"/>
        <v>0.6178353999640297</v>
      </c>
      <c r="GG87" s="6">
        <f t="shared" ca="1" si="756"/>
        <v>0.62117503674425567</v>
      </c>
      <c r="GH87" s="6">
        <f t="shared" ca="1" si="756"/>
        <v>0.67128066118866825</v>
      </c>
      <c r="GI87" s="6">
        <f t="shared" ca="1" si="756"/>
        <v>0.63887171547491595</v>
      </c>
      <c r="GJ87" s="6">
        <f t="shared" ca="1" si="756"/>
        <v>0.55772700498288041</v>
      </c>
      <c r="GK87" s="6">
        <f t="shared" ca="1" si="756"/>
        <v>0.56792015547912145</v>
      </c>
      <c r="GL87" s="6">
        <f t="shared" ca="1" si="756"/>
        <v>0.56256177432953658</v>
      </c>
      <c r="GM87" s="6">
        <f t="shared" si="756"/>
        <v>0.56549881951868886</v>
      </c>
      <c r="GN87" s="6">
        <f t="shared" ref="GN87:IY87" si="757">IF(ISTEXT(GK63), "n/a", AVERAGE(GK63:GN63))</f>
        <v>0.56582993222439204</v>
      </c>
      <c r="GO87" s="6">
        <f t="shared" si="757"/>
        <v>0.5645882418325826</v>
      </c>
      <c r="GP87" s="6">
        <f t="shared" si="757"/>
        <v>0.56879274059282092</v>
      </c>
      <c r="GQ87" s="6">
        <f t="shared" si="757"/>
        <v>0.56319829220785977</v>
      </c>
      <c r="GR87" s="6">
        <f t="shared" si="757"/>
        <v>0.6119267746299889</v>
      </c>
      <c r="GS87" s="6">
        <f t="shared" si="757"/>
        <v>0.61933851864663547</v>
      </c>
      <c r="GT87" s="6">
        <f t="shared" si="757"/>
        <v>0.61042654373509553</v>
      </c>
      <c r="GU87" s="6">
        <f t="shared" si="757"/>
        <v>0.60794834716525448</v>
      </c>
      <c r="GV87" s="6">
        <f t="shared" si="757"/>
        <v>0.60533322073766627</v>
      </c>
      <c r="GW87" s="6">
        <f t="shared" si="757"/>
        <v>0.60220700141133998</v>
      </c>
      <c r="GX87" s="6">
        <f t="shared" si="757"/>
        <v>0.59833586966045837</v>
      </c>
      <c r="GY87" s="6">
        <f t="shared" si="757"/>
        <v>0.59516156221359984</v>
      </c>
      <c r="GZ87" s="6">
        <f t="shared" ref="GZ87:ID87" si="758">IF(ISTEXT(GW63), "n/a", AVERAGE(GW63:GZ63))</f>
        <v>0.58823542676888319</v>
      </c>
      <c r="HA87" s="6">
        <f t="shared" si="758"/>
        <v>0.58025519500279832</v>
      </c>
      <c r="HB87" s="6">
        <f t="shared" si="758"/>
        <v>0.57176124745117596</v>
      </c>
      <c r="HC87" s="6">
        <f t="shared" si="758"/>
        <v>0.56302527520911616</v>
      </c>
      <c r="HD87" s="6">
        <f t="shared" si="758"/>
        <v>0.5554204927266666</v>
      </c>
      <c r="HE87" s="6">
        <f t="shared" si="758"/>
        <v>0.54904977185892723</v>
      </c>
      <c r="HF87" s="6">
        <f t="shared" si="758"/>
        <v>0.54318096291051077</v>
      </c>
      <c r="HG87" s="6">
        <f t="shared" si="758"/>
        <v>0.53671617998580901</v>
      </c>
      <c r="HH87" s="6">
        <f t="shared" si="758"/>
        <v>0.53167074920703783</v>
      </c>
      <c r="HI87" s="6">
        <f t="shared" si="758"/>
        <v>0.52694960576645156</v>
      </c>
      <c r="HJ87" s="6">
        <f t="shared" si="758"/>
        <v>0.52103458855368567</v>
      </c>
      <c r="HK87" s="6">
        <f t="shared" si="758"/>
        <v>0.51362859403189076</v>
      </c>
      <c r="HL87" s="6">
        <f t="shared" si="758"/>
        <v>0.50633776449262791</v>
      </c>
      <c r="HM87" s="6">
        <f t="shared" si="758"/>
        <v>0.49773888080861906</v>
      </c>
      <c r="HN87" s="6">
        <f t="shared" si="758"/>
        <v>0.48936491807743876</v>
      </c>
      <c r="HO87" s="6">
        <f t="shared" si="758"/>
        <v>0.48109318088500741</v>
      </c>
      <c r="HP87" s="6">
        <f t="shared" si="758"/>
        <v>0.47324178821767338</v>
      </c>
      <c r="HQ87" s="6">
        <f t="shared" si="758"/>
        <v>0.46576866156197799</v>
      </c>
      <c r="HR87" s="6">
        <f t="shared" si="758"/>
        <v>0.45877170495855002</v>
      </c>
      <c r="HS87" s="6">
        <f t="shared" si="758"/>
        <v>0.45194798803455971</v>
      </c>
      <c r="HT87" s="6">
        <f t="shared" si="758"/>
        <v>0.44590886177331357</v>
      </c>
      <c r="HU87" s="6">
        <f t="shared" si="758"/>
        <v>0.44026939922047043</v>
      </c>
      <c r="HV87" s="6">
        <f t="shared" si="758"/>
        <v>0.43504487770755812</v>
      </c>
      <c r="HW87" s="6">
        <f t="shared" si="758"/>
        <v>0.43030087030732239</v>
      </c>
      <c r="HX87" s="6">
        <f t="shared" si="758"/>
        <v>0.42663579500122051</v>
      </c>
      <c r="HY87" s="6">
        <f t="shared" si="758"/>
        <v>0.4233543963046591</v>
      </c>
      <c r="HZ87" s="6">
        <f t="shared" si="758"/>
        <v>0.42052268293766809</v>
      </c>
      <c r="IA87" s="6">
        <f t="shared" si="758"/>
        <v>0.41760763739610923</v>
      </c>
      <c r="IB87" s="6">
        <f t="shared" si="758"/>
        <v>0.41491304609076729</v>
      </c>
      <c r="IC87" s="6">
        <f t="shared" si="758"/>
        <v>0.4124450996393878</v>
      </c>
      <c r="ID87" s="6">
        <f t="shared" si="758"/>
        <v>0.40985381470517385</v>
      </c>
    </row>
    <row r="88" spans="1:238" s="8" customFormat="1">
      <c r="A88" s="38" t="s">
        <v>332</v>
      </c>
      <c r="B88" s="6" t="s">
        <v>333</v>
      </c>
      <c r="C88" s="6" t="str">
        <f>IFERROR(C86-C87, "n/a")</f>
        <v>n/a</v>
      </c>
      <c r="D88" s="6" t="str">
        <f t="shared" ref="D88:E88" si="759">IFERROR(D86-D87, "n/a")</f>
        <v>n/a</v>
      </c>
      <c r="E88" s="6" t="str">
        <f t="shared" si="759"/>
        <v>n/a</v>
      </c>
      <c r="F88" s="6" t="str">
        <f t="shared" ref="F88:AK88" ca="1" si="760">IFERROR(F86-F87, "n/a")</f>
        <v>n/a</v>
      </c>
      <c r="G88" s="6" t="str">
        <f t="shared" ca="1" si="760"/>
        <v>n/a</v>
      </c>
      <c r="H88" s="6" t="str">
        <f t="shared" ca="1" si="760"/>
        <v>n/a</v>
      </c>
      <c r="I88" s="6" t="str">
        <f t="shared" ca="1" si="760"/>
        <v>n/a</v>
      </c>
      <c r="J88" s="6" t="str">
        <f t="shared" ca="1" si="760"/>
        <v>n/a</v>
      </c>
      <c r="K88" s="6" t="str">
        <f t="shared" ca="1" si="760"/>
        <v>n/a</v>
      </c>
      <c r="L88" s="6" t="str">
        <f t="shared" ca="1" si="760"/>
        <v>n/a</v>
      </c>
      <c r="M88" s="6" t="str">
        <f t="shared" ca="1" si="760"/>
        <v>n/a</v>
      </c>
      <c r="N88" s="6" t="str">
        <f t="shared" ca="1" si="760"/>
        <v>n/a</v>
      </c>
      <c r="O88" s="6" t="str">
        <f t="shared" ca="1" si="760"/>
        <v>n/a</v>
      </c>
      <c r="P88" s="6" t="str">
        <f t="shared" ca="1" si="760"/>
        <v>n/a</v>
      </c>
      <c r="Q88" s="6" t="str">
        <f t="shared" ca="1" si="760"/>
        <v>n/a</v>
      </c>
      <c r="R88" s="6" t="str">
        <f t="shared" ca="1" si="760"/>
        <v>n/a</v>
      </c>
      <c r="S88" s="6" t="str">
        <f t="shared" ca="1" si="760"/>
        <v>n/a</v>
      </c>
      <c r="T88" s="6" t="str">
        <f t="shared" ca="1" si="760"/>
        <v>n/a</v>
      </c>
      <c r="U88" s="6" t="str">
        <f t="shared" ca="1" si="760"/>
        <v>n/a</v>
      </c>
      <c r="V88" s="6" t="str">
        <f t="shared" ca="1" si="760"/>
        <v>n/a</v>
      </c>
      <c r="W88" s="6" t="str">
        <f t="shared" ca="1" si="760"/>
        <v>n/a</v>
      </c>
      <c r="X88" s="6" t="str">
        <f t="shared" ca="1" si="760"/>
        <v>n/a</v>
      </c>
      <c r="Y88" s="6" t="str">
        <f t="shared" ca="1" si="760"/>
        <v>n/a</v>
      </c>
      <c r="Z88" s="6" t="str">
        <f t="shared" ca="1" si="760"/>
        <v>n/a</v>
      </c>
      <c r="AA88" s="6" t="str">
        <f t="shared" ca="1" si="760"/>
        <v>n/a</v>
      </c>
      <c r="AB88" s="6" t="str">
        <f t="shared" ca="1" si="760"/>
        <v>n/a</v>
      </c>
      <c r="AC88" s="6" t="str">
        <f t="shared" ca="1" si="760"/>
        <v>n/a</v>
      </c>
      <c r="AD88" s="6" t="str">
        <f t="shared" ca="1" si="760"/>
        <v>n/a</v>
      </c>
      <c r="AE88" s="6" t="str">
        <f t="shared" ca="1" si="760"/>
        <v>n/a</v>
      </c>
      <c r="AF88" s="6" t="str">
        <f t="shared" ca="1" si="760"/>
        <v>n/a</v>
      </c>
      <c r="AG88" s="6" t="str">
        <f t="shared" ca="1" si="760"/>
        <v>n/a</v>
      </c>
      <c r="AH88" s="6" t="str">
        <f t="shared" ca="1" si="760"/>
        <v>n/a</v>
      </c>
      <c r="AI88" s="6" t="str">
        <f t="shared" ca="1" si="760"/>
        <v>n/a</v>
      </c>
      <c r="AJ88" s="6" t="str">
        <f t="shared" ca="1" si="760"/>
        <v>n/a</v>
      </c>
      <c r="AK88" s="6" t="str">
        <f t="shared" ca="1" si="760"/>
        <v>n/a</v>
      </c>
      <c r="AL88" s="6" t="str">
        <f t="shared" ref="AL88:BQ88" ca="1" si="761">IFERROR(AL86-AL87, "n/a")</f>
        <v>n/a</v>
      </c>
      <c r="AM88" s="6" t="str">
        <f t="shared" ca="1" si="761"/>
        <v>n/a</v>
      </c>
      <c r="AN88" s="6" t="str">
        <f t="shared" ca="1" si="761"/>
        <v>n/a</v>
      </c>
      <c r="AO88" s="6" t="str">
        <f t="shared" ca="1" si="761"/>
        <v>n/a</v>
      </c>
      <c r="AP88" s="6" t="str">
        <f t="shared" ca="1" si="761"/>
        <v>n/a</v>
      </c>
      <c r="AQ88" s="6" t="str">
        <f t="shared" ca="1" si="761"/>
        <v>n/a</v>
      </c>
      <c r="AR88" s="6" t="str">
        <f t="shared" ca="1" si="761"/>
        <v>n/a</v>
      </c>
      <c r="AS88" s="6" t="str">
        <f t="shared" ca="1" si="761"/>
        <v>n/a</v>
      </c>
      <c r="AT88" s="6" t="str">
        <f t="shared" ca="1" si="761"/>
        <v>n/a</v>
      </c>
      <c r="AU88" s="6" t="str">
        <f t="shared" ca="1" si="761"/>
        <v>n/a</v>
      </c>
      <c r="AV88" s="6" t="str">
        <f t="shared" ca="1" si="761"/>
        <v>n/a</v>
      </c>
      <c r="AW88" s="6" t="str">
        <f t="shared" ca="1" si="761"/>
        <v>n/a</v>
      </c>
      <c r="AX88" s="6" t="str">
        <f t="shared" ca="1" si="761"/>
        <v>n/a</v>
      </c>
      <c r="AY88" s="6" t="str">
        <f t="shared" ca="1" si="761"/>
        <v>n/a</v>
      </c>
      <c r="AZ88" s="6" t="str">
        <f t="shared" ca="1" si="761"/>
        <v>n/a</v>
      </c>
      <c r="BA88" s="6" t="str">
        <f t="shared" ca="1" si="761"/>
        <v>n/a</v>
      </c>
      <c r="BB88" s="6" t="str">
        <f t="shared" ca="1" si="761"/>
        <v>n/a</v>
      </c>
      <c r="BC88" s="6" t="str">
        <f t="shared" ca="1" si="761"/>
        <v>n/a</v>
      </c>
      <c r="BD88" s="6" t="str">
        <f t="shared" ca="1" si="761"/>
        <v>n/a</v>
      </c>
      <c r="BE88" s="6" t="str">
        <f t="shared" ca="1" si="761"/>
        <v>n/a</v>
      </c>
      <c r="BF88" s="6" t="str">
        <f t="shared" ca="1" si="761"/>
        <v>n/a</v>
      </c>
      <c r="BG88" s="6" t="str">
        <f t="shared" ca="1" si="761"/>
        <v>n/a</v>
      </c>
      <c r="BH88" s="6" t="str">
        <f t="shared" ca="1" si="761"/>
        <v>n/a</v>
      </c>
      <c r="BI88" s="6" t="str">
        <f t="shared" ca="1" si="761"/>
        <v>n/a</v>
      </c>
      <c r="BJ88" s="6" t="str">
        <f t="shared" ca="1" si="761"/>
        <v>n/a</v>
      </c>
      <c r="BK88" s="6" t="str">
        <f t="shared" ca="1" si="761"/>
        <v>n/a</v>
      </c>
      <c r="BL88" s="6" t="str">
        <f t="shared" ca="1" si="761"/>
        <v>n/a</v>
      </c>
      <c r="BM88" s="6" t="str">
        <f t="shared" ca="1" si="761"/>
        <v>n/a</v>
      </c>
      <c r="BN88" s="6" t="str">
        <f t="shared" ca="1" si="761"/>
        <v>n/a</v>
      </c>
      <c r="BO88" s="6" t="str">
        <f t="shared" ca="1" si="761"/>
        <v>n/a</v>
      </c>
      <c r="BP88" s="6" t="str">
        <f t="shared" ca="1" si="761"/>
        <v>n/a</v>
      </c>
      <c r="BQ88" s="6" t="str">
        <f t="shared" ca="1" si="761"/>
        <v>n/a</v>
      </c>
      <c r="BR88" s="6" t="str">
        <f t="shared" ref="BR88:CW88" ca="1" si="762">IFERROR(BR86-BR87, "n/a")</f>
        <v>n/a</v>
      </c>
      <c r="BS88" s="6" t="str">
        <f t="shared" ca="1" si="762"/>
        <v>n/a</v>
      </c>
      <c r="BT88" s="6" t="str">
        <f t="shared" ca="1" si="762"/>
        <v>n/a</v>
      </c>
      <c r="BU88" s="6" t="str">
        <f t="shared" ca="1" si="762"/>
        <v>n/a</v>
      </c>
      <c r="BV88" s="6" t="str">
        <f t="shared" ca="1" si="762"/>
        <v>n/a</v>
      </c>
      <c r="BW88" s="6" t="str">
        <f t="shared" ca="1" si="762"/>
        <v>n/a</v>
      </c>
      <c r="BX88" s="6" t="str">
        <f t="shared" ca="1" si="762"/>
        <v>n/a</v>
      </c>
      <c r="BY88" s="6" t="str">
        <f t="shared" ca="1" si="762"/>
        <v>n/a</v>
      </c>
      <c r="BZ88" s="6" t="str">
        <f t="shared" ca="1" si="762"/>
        <v>n/a</v>
      </c>
      <c r="CA88" s="6" t="str">
        <f t="shared" ca="1" si="762"/>
        <v>n/a</v>
      </c>
      <c r="CB88" s="6" t="str">
        <f t="shared" ca="1" si="762"/>
        <v>n/a</v>
      </c>
      <c r="CC88" s="6" t="str">
        <f t="shared" ca="1" si="762"/>
        <v>n/a</v>
      </c>
      <c r="CD88" s="6" t="str">
        <f t="shared" ca="1" si="762"/>
        <v>n/a</v>
      </c>
      <c r="CE88" s="6" t="str">
        <f t="shared" ca="1" si="762"/>
        <v>n/a</v>
      </c>
      <c r="CF88" s="6" t="str">
        <f t="shared" ca="1" si="762"/>
        <v>n/a</v>
      </c>
      <c r="CG88" s="6" t="str">
        <f t="shared" ca="1" si="762"/>
        <v>n/a</v>
      </c>
      <c r="CH88" s="6" t="str">
        <f t="shared" ca="1" si="762"/>
        <v>n/a</v>
      </c>
      <c r="CI88" s="6" t="str">
        <f t="shared" ca="1" si="762"/>
        <v>n/a</v>
      </c>
      <c r="CJ88" s="6" t="str">
        <f t="shared" ca="1" si="762"/>
        <v>n/a</v>
      </c>
      <c r="CK88" s="6" t="str">
        <f t="shared" ca="1" si="762"/>
        <v>n/a</v>
      </c>
      <c r="CL88" s="6" t="str">
        <f t="shared" ca="1" si="762"/>
        <v>n/a</v>
      </c>
      <c r="CM88" s="6" t="str">
        <f t="shared" ca="1" si="762"/>
        <v>n/a</v>
      </c>
      <c r="CN88" s="6" t="str">
        <f t="shared" ca="1" si="762"/>
        <v>n/a</v>
      </c>
      <c r="CO88" s="6" t="str">
        <f t="shared" ca="1" si="762"/>
        <v>n/a</v>
      </c>
      <c r="CP88" s="6" t="str">
        <f t="shared" ca="1" si="762"/>
        <v>n/a</v>
      </c>
      <c r="CQ88" s="6" t="str">
        <f t="shared" ca="1" si="762"/>
        <v>n/a</v>
      </c>
      <c r="CR88" s="6" t="str">
        <f t="shared" ca="1" si="762"/>
        <v>n/a</v>
      </c>
      <c r="CS88" s="6" t="str">
        <f t="shared" ca="1" si="762"/>
        <v>n/a</v>
      </c>
      <c r="CT88" s="6" t="str">
        <f t="shared" ca="1" si="762"/>
        <v>n/a</v>
      </c>
      <c r="CU88" s="6" t="str">
        <f t="shared" ca="1" si="762"/>
        <v>n/a</v>
      </c>
      <c r="CV88" s="6" t="str">
        <f t="shared" ca="1" si="762"/>
        <v>n/a</v>
      </c>
      <c r="CW88" s="6" t="str">
        <f t="shared" ca="1" si="762"/>
        <v>n/a</v>
      </c>
      <c r="CX88" s="6" t="str">
        <f t="shared" ref="CX88:EC88" ca="1" si="763">IFERROR(CX86-CX87, "n/a")</f>
        <v>n/a</v>
      </c>
      <c r="CY88" s="6" t="str">
        <f t="shared" ca="1" si="763"/>
        <v>n/a</v>
      </c>
      <c r="CZ88" s="6" t="str">
        <f t="shared" ca="1" si="763"/>
        <v>n/a</v>
      </c>
      <c r="DA88" s="6" t="str">
        <f t="shared" ca="1" si="763"/>
        <v>n/a</v>
      </c>
      <c r="DB88" s="6" t="str">
        <f t="shared" ca="1" si="763"/>
        <v>n/a</v>
      </c>
      <c r="DC88" s="6" t="str">
        <f t="shared" ca="1" si="763"/>
        <v>n/a</v>
      </c>
      <c r="DD88" s="6" t="str">
        <f t="shared" ca="1" si="763"/>
        <v>n/a</v>
      </c>
      <c r="DE88" s="6" t="str">
        <f t="shared" ca="1" si="763"/>
        <v>n/a</v>
      </c>
      <c r="DF88" s="6" t="str">
        <f t="shared" ca="1" si="763"/>
        <v>n/a</v>
      </c>
      <c r="DG88" s="6" t="str">
        <f t="shared" ca="1" si="763"/>
        <v>n/a</v>
      </c>
      <c r="DH88" s="6" t="str">
        <f t="shared" ca="1" si="763"/>
        <v>n/a</v>
      </c>
      <c r="DI88" s="6" t="str">
        <f t="shared" ca="1" si="763"/>
        <v>n/a</v>
      </c>
      <c r="DJ88" s="6" t="str">
        <f t="shared" ca="1" si="763"/>
        <v>n/a</v>
      </c>
      <c r="DK88" s="6" t="str">
        <f t="shared" ca="1" si="763"/>
        <v>n/a</v>
      </c>
      <c r="DL88" s="6" t="str">
        <f t="shared" ca="1" si="763"/>
        <v>n/a</v>
      </c>
      <c r="DM88" s="6" t="str">
        <f t="shared" ca="1" si="763"/>
        <v>n/a</v>
      </c>
      <c r="DN88" s="6" t="str">
        <f t="shared" ca="1" si="763"/>
        <v>n/a</v>
      </c>
      <c r="DO88" s="6" t="str">
        <f t="shared" ca="1" si="763"/>
        <v>n/a</v>
      </c>
      <c r="DP88" s="6" t="str">
        <f t="shared" ca="1" si="763"/>
        <v>n/a</v>
      </c>
      <c r="DQ88" s="6" t="str">
        <f t="shared" ca="1" si="763"/>
        <v>n/a</v>
      </c>
      <c r="DR88" s="6" t="str">
        <f t="shared" ca="1" si="763"/>
        <v>n/a</v>
      </c>
      <c r="DS88" s="6" t="str">
        <f t="shared" ca="1" si="763"/>
        <v>n/a</v>
      </c>
      <c r="DT88" s="6" t="str">
        <f t="shared" ca="1" si="763"/>
        <v>n/a</v>
      </c>
      <c r="DU88" s="6" t="str">
        <f t="shared" ca="1" si="763"/>
        <v>n/a</v>
      </c>
      <c r="DV88" s="6" t="str">
        <f t="shared" ca="1" si="763"/>
        <v>n/a</v>
      </c>
      <c r="DW88" s="6" t="str">
        <f t="shared" ca="1" si="763"/>
        <v>n/a</v>
      </c>
      <c r="DX88" s="6" t="str">
        <f t="shared" ca="1" si="763"/>
        <v>n/a</v>
      </c>
      <c r="DY88" s="6" t="str">
        <f t="shared" ca="1" si="763"/>
        <v>n/a</v>
      </c>
      <c r="DZ88" s="6" t="str">
        <f t="shared" ca="1" si="763"/>
        <v>n/a</v>
      </c>
      <c r="EA88" s="6" t="str">
        <f t="shared" ca="1" si="763"/>
        <v>n/a</v>
      </c>
      <c r="EB88" s="6" t="str">
        <f t="shared" ca="1" si="763"/>
        <v>n/a</v>
      </c>
      <c r="EC88" s="6" t="str">
        <f t="shared" ca="1" si="763"/>
        <v>n/a</v>
      </c>
      <c r="ED88" s="6" t="str">
        <f t="shared" ref="ED88:FI88" ca="1" si="764">IFERROR(ED86-ED87, "n/a")</f>
        <v>n/a</v>
      </c>
      <c r="EE88" s="6" t="str">
        <f t="shared" ca="1" si="764"/>
        <v>n/a</v>
      </c>
      <c r="EF88" s="6" t="str">
        <f t="shared" ca="1" si="764"/>
        <v>n/a</v>
      </c>
      <c r="EG88" s="6" t="str">
        <f t="shared" ca="1" si="764"/>
        <v>n/a</v>
      </c>
      <c r="EH88" s="6" t="str">
        <f t="shared" ca="1" si="764"/>
        <v>n/a</v>
      </c>
      <c r="EI88" s="6" t="str">
        <f t="shared" ca="1" si="764"/>
        <v>n/a</v>
      </c>
      <c r="EJ88" s="6" t="str">
        <f t="shared" ca="1" si="764"/>
        <v>n/a</v>
      </c>
      <c r="EK88" s="6" t="str">
        <f t="shared" ca="1" si="764"/>
        <v>n/a</v>
      </c>
      <c r="EL88" s="6" t="str">
        <f t="shared" ca="1" si="764"/>
        <v>n/a</v>
      </c>
      <c r="EM88" s="6" t="str">
        <f t="shared" ca="1" si="764"/>
        <v>n/a</v>
      </c>
      <c r="EN88" s="6" t="str">
        <f t="shared" ca="1" si="764"/>
        <v>n/a</v>
      </c>
      <c r="EO88" s="6" t="str">
        <f t="shared" ca="1" si="764"/>
        <v>n/a</v>
      </c>
      <c r="EP88" s="6" t="str">
        <f t="shared" ca="1" si="764"/>
        <v>n/a</v>
      </c>
      <c r="EQ88" s="6" t="str">
        <f t="shared" ca="1" si="764"/>
        <v>n/a</v>
      </c>
      <c r="ER88" s="6" t="str">
        <f t="shared" ca="1" si="764"/>
        <v>n/a</v>
      </c>
      <c r="ES88" s="6" t="str">
        <f t="shared" ca="1" si="764"/>
        <v>n/a</v>
      </c>
      <c r="ET88" s="6" t="str">
        <f t="shared" ca="1" si="764"/>
        <v>n/a</v>
      </c>
      <c r="EU88" s="6" t="str">
        <f t="shared" ca="1" si="764"/>
        <v>n/a</v>
      </c>
      <c r="EV88" s="6" t="str">
        <f t="shared" ca="1" si="764"/>
        <v>n/a</v>
      </c>
      <c r="EW88" s="6" t="str">
        <f t="shared" ca="1" si="764"/>
        <v>n/a</v>
      </c>
      <c r="EX88" s="6" t="str">
        <f t="shared" ca="1" si="764"/>
        <v>n/a</v>
      </c>
      <c r="EY88" s="6" t="str">
        <f t="shared" ca="1" si="764"/>
        <v>n/a</v>
      </c>
      <c r="EZ88" s="6" t="str">
        <f t="shared" ca="1" si="764"/>
        <v>n/a</v>
      </c>
      <c r="FA88" s="6" t="str">
        <f t="shared" ca="1" si="764"/>
        <v>n/a</v>
      </c>
      <c r="FB88" s="6" t="str">
        <f t="shared" ca="1" si="764"/>
        <v>n/a</v>
      </c>
      <c r="FC88" s="6" t="str">
        <f t="shared" ca="1" si="764"/>
        <v>n/a</v>
      </c>
      <c r="FD88" s="6" t="str">
        <f t="shared" ca="1" si="764"/>
        <v>n/a</v>
      </c>
      <c r="FE88" s="6" t="str">
        <f t="shared" ca="1" si="764"/>
        <v>n/a</v>
      </c>
      <c r="FF88" s="6" t="str">
        <f t="shared" ca="1" si="764"/>
        <v>n/a</v>
      </c>
      <c r="FG88" s="6" t="str">
        <f t="shared" ca="1" si="764"/>
        <v>n/a</v>
      </c>
      <c r="FH88" s="6" t="str">
        <f t="shared" ca="1" si="764"/>
        <v>n/a</v>
      </c>
      <c r="FI88" s="6" t="str">
        <f t="shared" ca="1" si="764"/>
        <v>n/a</v>
      </c>
      <c r="FJ88" s="6" t="str">
        <f t="shared" ref="FJ88:FX88" ca="1" si="765">IFERROR(FJ86-FJ87, "n/a")</f>
        <v>n/a</v>
      </c>
      <c r="FK88" s="6" t="str">
        <f t="shared" ca="1" si="765"/>
        <v>n/a</v>
      </c>
      <c r="FL88" s="6" t="str">
        <f t="shared" ca="1" si="765"/>
        <v>n/a</v>
      </c>
      <c r="FM88" s="6" t="str">
        <f t="shared" ca="1" si="765"/>
        <v>n/a</v>
      </c>
      <c r="FN88" s="6" t="str">
        <f t="shared" ca="1" si="765"/>
        <v>n/a</v>
      </c>
      <c r="FO88" s="6" t="str">
        <f t="shared" ca="1" si="765"/>
        <v>n/a</v>
      </c>
      <c r="FP88" s="6" t="str">
        <f t="shared" ca="1" si="765"/>
        <v>n/a</v>
      </c>
      <c r="FQ88" s="6" t="str">
        <f t="shared" ca="1" si="765"/>
        <v>n/a</v>
      </c>
      <c r="FR88" s="6" t="str">
        <f t="shared" ca="1" si="765"/>
        <v>n/a</v>
      </c>
      <c r="FS88" s="6" t="str">
        <f t="shared" ca="1" si="765"/>
        <v>n/a</v>
      </c>
      <c r="FT88" s="6" t="str">
        <f t="shared" ca="1" si="765"/>
        <v>n/a</v>
      </c>
      <c r="FU88" s="6" t="str">
        <f t="shared" ca="1" si="765"/>
        <v>n/a</v>
      </c>
      <c r="FV88" s="6" t="str">
        <f t="shared" ca="1" si="765"/>
        <v>n/a</v>
      </c>
      <c r="FW88" s="6" t="str">
        <f t="shared" ca="1" si="765"/>
        <v>n/a</v>
      </c>
      <c r="FX88" s="6" t="str">
        <f t="shared" ca="1" si="765"/>
        <v>n/a</v>
      </c>
      <c r="FY88" s="6" t="str">
        <f t="shared" ref="FY88:GU88" ca="1" si="766">IFERROR(FY86-FY87, "n/a")</f>
        <v>n/a</v>
      </c>
      <c r="FZ88" s="6" t="str">
        <f t="shared" ca="1" si="766"/>
        <v>n/a</v>
      </c>
      <c r="GA88" s="6" t="str">
        <f t="shared" ca="1" si="766"/>
        <v>n/a</v>
      </c>
      <c r="GB88" s="6" t="str">
        <f t="shared" ca="1" si="766"/>
        <v>n/a</v>
      </c>
      <c r="GC88" s="6" t="str">
        <f t="shared" ca="1" si="766"/>
        <v>n/a</v>
      </c>
      <c r="GD88" s="6" t="str">
        <f t="shared" ca="1" si="766"/>
        <v>n/a</v>
      </c>
      <c r="GE88" s="6" t="str">
        <f t="shared" ca="1" si="766"/>
        <v>n/a</v>
      </c>
      <c r="GF88" s="6" t="str">
        <f t="shared" ca="1" si="766"/>
        <v>n/a</v>
      </c>
      <c r="GG88" s="6" t="str">
        <f t="shared" ca="1" si="766"/>
        <v>n/a</v>
      </c>
      <c r="GH88" s="6" t="str">
        <f t="shared" ca="1" si="766"/>
        <v>n/a</v>
      </c>
      <c r="GI88" s="6" t="str">
        <f t="shared" ca="1" si="766"/>
        <v>n/a</v>
      </c>
      <c r="GJ88" s="6" t="str">
        <f t="shared" ca="1" si="766"/>
        <v>n/a</v>
      </c>
      <c r="GK88" s="6" t="str">
        <f t="shared" ca="1" si="766"/>
        <v>n/a</v>
      </c>
      <c r="GL88" s="6" t="str">
        <f t="shared" ca="1" si="766"/>
        <v>n/a</v>
      </c>
      <c r="GM88" s="6" t="str">
        <f t="shared" ca="1" si="766"/>
        <v>n/a</v>
      </c>
      <c r="GN88" s="6" t="str">
        <f ca="1">IFERROR(GN86-GN87, "n/a")</f>
        <v>n/a</v>
      </c>
      <c r="GO88" s="6" t="str">
        <f t="shared" ca="1" si="766"/>
        <v>n/a</v>
      </c>
      <c r="GP88" s="6">
        <f t="shared" ca="1" si="766"/>
        <v>0.28273526547226602</v>
      </c>
      <c r="GQ88" s="6">
        <f t="shared" ca="1" si="766"/>
        <v>0.32010320932989589</v>
      </c>
      <c r="GR88" s="6">
        <f t="shared" ca="1" si="766"/>
        <v>0.12380713699458268</v>
      </c>
      <c r="GS88" s="6">
        <f t="shared" ca="1" si="766"/>
        <v>-8.3431052540713924E-2</v>
      </c>
      <c r="GT88" s="6">
        <f t="shared" ca="1" si="766"/>
        <v>-0.23690169692577678</v>
      </c>
      <c r="GU88" s="6">
        <f t="shared" ca="1" si="766"/>
        <v>-0.27808418301037063</v>
      </c>
      <c r="GV88" s="6">
        <f t="shared" ref="GV88:GW88" ca="1" si="767">IFERROR(GV86-GV87, "n/a")</f>
        <v>-0.30930905935174613</v>
      </c>
      <c r="GW88" s="6">
        <f t="shared" ca="1" si="767"/>
        <v>-0.34858082812663915</v>
      </c>
      <c r="GX88" s="6">
        <f t="shared" ref="GX88:GY88" ca="1" si="768">IFERROR(GX86-GX87, "n/a")</f>
        <v>-0.36247598470261755</v>
      </c>
      <c r="GY88" s="6">
        <f t="shared" ca="1" si="768"/>
        <v>-0.3980624413794232</v>
      </c>
      <c r="GZ88" s="6">
        <f t="shared" ref="GZ88:ID88" ca="1" si="769">IFERROR(GZ86-GZ87, "n/a")</f>
        <v>-0.42976460874481698</v>
      </c>
      <c r="HA88" s="6">
        <f t="shared" ca="1" si="769"/>
        <v>-0.45193622945896333</v>
      </c>
      <c r="HB88" s="6">
        <f t="shared" ca="1" si="769"/>
        <v>-0.44975559171923918</v>
      </c>
      <c r="HC88" s="6">
        <f t="shared" ca="1" si="769"/>
        <v>-0.44192831085559425</v>
      </c>
      <c r="HD88" s="6">
        <f t="shared" ca="1" si="769"/>
        <v>-0.42406882198712614</v>
      </c>
      <c r="HE88" s="6">
        <f t="shared" ca="1" si="769"/>
        <v>-0.40349305957281906</v>
      </c>
      <c r="HF88" s="6">
        <f t="shared" ca="1" si="769"/>
        <v>-0.40296069435800103</v>
      </c>
      <c r="HG88" s="6">
        <f t="shared" ca="1" si="769"/>
        <v>-0.39848182926727882</v>
      </c>
      <c r="HH88" s="6">
        <f t="shared" ca="1" si="769"/>
        <v>-0.393845528018544</v>
      </c>
      <c r="HI88" s="6">
        <f t="shared" ca="1" si="769"/>
        <v>-0.38936848412706382</v>
      </c>
      <c r="HJ88" s="6">
        <f t="shared" ca="1" si="769"/>
        <v>-0.37345898583864479</v>
      </c>
      <c r="HK88" s="6">
        <f t="shared" ca="1" si="769"/>
        <v>-0.35739808190172617</v>
      </c>
      <c r="HL88" s="6">
        <f t="shared" ca="1" si="769"/>
        <v>-0.34286332704670908</v>
      </c>
      <c r="HM88" s="6">
        <f t="shared" ca="1" si="769"/>
        <v>-0.32775425694277149</v>
      </c>
      <c r="HN88" s="6">
        <f t="shared" ca="1" si="769"/>
        <v>-0.31431113057590254</v>
      </c>
      <c r="HO88" s="6">
        <f t="shared" ca="1" si="769"/>
        <v>-0.30216427592312795</v>
      </c>
      <c r="HP88" s="6">
        <f t="shared" ca="1" si="769"/>
        <v>-0.2928793941295153</v>
      </c>
      <c r="HQ88" s="6">
        <f t="shared" ca="1" si="769"/>
        <v>-0.28195438336461803</v>
      </c>
      <c r="HR88" s="6">
        <f t="shared" ca="1" si="769"/>
        <v>-0.34242757235631838</v>
      </c>
      <c r="HS88" s="6">
        <f t="shared" ca="1" si="769"/>
        <v>-0.39467649901022317</v>
      </c>
      <c r="HT88" s="6">
        <f t="shared" ca="1" si="769"/>
        <v>-0.41479385837748911</v>
      </c>
      <c r="HU88" s="6">
        <f t="shared" ca="1" si="769"/>
        <v>-0.43530899828185926</v>
      </c>
      <c r="HV88" s="6">
        <f t="shared" ca="1" si="769"/>
        <v>-0.44036983543689023</v>
      </c>
      <c r="HW88" s="6">
        <f t="shared" ca="1" si="769"/>
        <v>-0.45170005848712652</v>
      </c>
      <c r="HX88" s="6">
        <f t="shared" ca="1" si="769"/>
        <v>-0.47118874382082132</v>
      </c>
      <c r="HY88" s="6">
        <f t="shared" ca="1" si="769"/>
        <v>-0.49238967109117321</v>
      </c>
      <c r="HZ88" s="6">
        <f t="shared" ca="1" si="769"/>
        <v>-0.4074138543335265</v>
      </c>
      <c r="IA88" s="6">
        <f t="shared" ca="1" si="769"/>
        <v>-0.32479668637744702</v>
      </c>
      <c r="IB88" s="6">
        <f t="shared" ca="1" si="769"/>
        <v>-0.26914133020745262</v>
      </c>
      <c r="IC88" s="6">
        <f t="shared" ca="1" si="769"/>
        <v>-0.21524702892479747</v>
      </c>
      <c r="ID88" s="6">
        <f t="shared" ca="1" si="769"/>
        <v>-0.18446044370836848</v>
      </c>
    </row>
    <row r="89" spans="1:238" s="8" customFormat="1">
      <c r="A89" s="38" t="s">
        <v>331</v>
      </c>
      <c r="B89" s="6" t="s">
        <v>334</v>
      </c>
      <c r="C89" s="6" t="str">
        <f t="shared" ref="C89:BN89" ca="1" si="770">IFERROR(C83-C64, "n/a")</f>
        <v>n/a</v>
      </c>
      <c r="D89" s="6" t="str">
        <f t="shared" ca="1" si="770"/>
        <v>n/a</v>
      </c>
      <c r="E89" s="6" t="str">
        <f t="shared" ca="1" si="770"/>
        <v>n/a</v>
      </c>
      <c r="F89" s="6" t="str">
        <f t="shared" ca="1" si="770"/>
        <v>n/a</v>
      </c>
      <c r="G89" s="6" t="str">
        <f t="shared" ca="1" si="770"/>
        <v>n/a</v>
      </c>
      <c r="H89" s="6" t="str">
        <f t="shared" ca="1" si="770"/>
        <v>n/a</v>
      </c>
      <c r="I89" s="6" t="str">
        <f t="shared" ca="1" si="770"/>
        <v>n/a</v>
      </c>
      <c r="J89" s="6" t="str">
        <f t="shared" ca="1" si="770"/>
        <v>n/a</v>
      </c>
      <c r="K89" s="6" t="str">
        <f t="shared" ca="1" si="770"/>
        <v>n/a</v>
      </c>
      <c r="L89" s="6" t="str">
        <f t="shared" ca="1" si="770"/>
        <v>n/a</v>
      </c>
      <c r="M89" s="6" t="str">
        <f t="shared" ca="1" si="770"/>
        <v>n/a</v>
      </c>
      <c r="N89" s="6" t="str">
        <f t="shared" ca="1" si="770"/>
        <v>n/a</v>
      </c>
      <c r="O89" s="6" t="str">
        <f t="shared" ca="1" si="770"/>
        <v>n/a</v>
      </c>
      <c r="P89" s="6" t="str">
        <f t="shared" ca="1" si="770"/>
        <v>n/a</v>
      </c>
      <c r="Q89" s="6" t="str">
        <f t="shared" ca="1" si="770"/>
        <v>n/a</v>
      </c>
      <c r="R89" s="6" t="str">
        <f t="shared" ca="1" si="770"/>
        <v>n/a</v>
      </c>
      <c r="S89" s="6" t="str">
        <f t="shared" ca="1" si="770"/>
        <v>n/a</v>
      </c>
      <c r="T89" s="6" t="str">
        <f t="shared" ca="1" si="770"/>
        <v>n/a</v>
      </c>
      <c r="U89" s="6" t="str">
        <f t="shared" ca="1" si="770"/>
        <v>n/a</v>
      </c>
      <c r="V89" s="6" t="str">
        <f t="shared" ca="1" si="770"/>
        <v>n/a</v>
      </c>
      <c r="W89" s="6" t="str">
        <f t="shared" ca="1" si="770"/>
        <v>n/a</v>
      </c>
      <c r="X89" s="6" t="str">
        <f t="shared" ca="1" si="770"/>
        <v>n/a</v>
      </c>
      <c r="Y89" s="6" t="str">
        <f t="shared" ca="1" si="770"/>
        <v>n/a</v>
      </c>
      <c r="Z89" s="6" t="str">
        <f t="shared" ca="1" si="770"/>
        <v>n/a</v>
      </c>
      <c r="AA89" s="6" t="str">
        <f t="shared" ca="1" si="770"/>
        <v>n/a</v>
      </c>
      <c r="AB89" s="6" t="str">
        <f t="shared" ca="1" si="770"/>
        <v>n/a</v>
      </c>
      <c r="AC89" s="6" t="str">
        <f t="shared" ca="1" si="770"/>
        <v>n/a</v>
      </c>
      <c r="AD89" s="6" t="str">
        <f t="shared" ca="1" si="770"/>
        <v>n/a</v>
      </c>
      <c r="AE89" s="6" t="str">
        <f t="shared" ca="1" si="770"/>
        <v>n/a</v>
      </c>
      <c r="AF89" s="6" t="str">
        <f t="shared" ca="1" si="770"/>
        <v>n/a</v>
      </c>
      <c r="AG89" s="6" t="str">
        <f t="shared" ca="1" si="770"/>
        <v>n/a</v>
      </c>
      <c r="AH89" s="6" t="str">
        <f t="shared" ca="1" si="770"/>
        <v>n/a</v>
      </c>
      <c r="AI89" s="6" t="str">
        <f t="shared" ca="1" si="770"/>
        <v>n/a</v>
      </c>
      <c r="AJ89" s="6" t="str">
        <f t="shared" ca="1" si="770"/>
        <v>n/a</v>
      </c>
      <c r="AK89" s="6" t="str">
        <f t="shared" ca="1" si="770"/>
        <v>n/a</v>
      </c>
      <c r="AL89" s="6" t="str">
        <f t="shared" ca="1" si="770"/>
        <v>n/a</v>
      </c>
      <c r="AM89" s="6" t="str">
        <f t="shared" ca="1" si="770"/>
        <v>n/a</v>
      </c>
      <c r="AN89" s="6" t="str">
        <f t="shared" ca="1" si="770"/>
        <v>n/a</v>
      </c>
      <c r="AO89" s="6" t="str">
        <f t="shared" ca="1" si="770"/>
        <v>n/a</v>
      </c>
      <c r="AP89" s="6" t="str">
        <f t="shared" ca="1" si="770"/>
        <v>n/a</v>
      </c>
      <c r="AQ89" s="6" t="str">
        <f t="shared" ca="1" si="770"/>
        <v>n/a</v>
      </c>
      <c r="AR89" s="6" t="str">
        <f t="shared" ca="1" si="770"/>
        <v>n/a</v>
      </c>
      <c r="AS89" s="6" t="str">
        <f t="shared" ca="1" si="770"/>
        <v>n/a</v>
      </c>
      <c r="AT89" s="6" t="str">
        <f t="shared" ca="1" si="770"/>
        <v>n/a</v>
      </c>
      <c r="AU89" s="6" t="str">
        <f t="shared" ca="1" si="770"/>
        <v>n/a</v>
      </c>
      <c r="AV89" s="6" t="str">
        <f t="shared" ca="1" si="770"/>
        <v>n/a</v>
      </c>
      <c r="AW89" s="6" t="str">
        <f t="shared" ca="1" si="770"/>
        <v>n/a</v>
      </c>
      <c r="AX89" s="6" t="str">
        <f t="shared" ca="1" si="770"/>
        <v>n/a</v>
      </c>
      <c r="AY89" s="6" t="str">
        <f t="shared" ca="1" si="770"/>
        <v>n/a</v>
      </c>
      <c r="AZ89" s="6" t="str">
        <f t="shared" ca="1" si="770"/>
        <v>n/a</v>
      </c>
      <c r="BA89" s="6" t="str">
        <f t="shared" ca="1" si="770"/>
        <v>n/a</v>
      </c>
      <c r="BB89" s="6" t="str">
        <f t="shared" ca="1" si="770"/>
        <v>n/a</v>
      </c>
      <c r="BC89" s="6" t="str">
        <f t="shared" ca="1" si="770"/>
        <v>n/a</v>
      </c>
      <c r="BD89" s="6" t="str">
        <f t="shared" ca="1" si="770"/>
        <v>n/a</v>
      </c>
      <c r="BE89" s="6" t="str">
        <f t="shared" ca="1" si="770"/>
        <v>n/a</v>
      </c>
      <c r="BF89" s="6" t="str">
        <f t="shared" ca="1" si="770"/>
        <v>n/a</v>
      </c>
      <c r="BG89" s="6" t="str">
        <f t="shared" ca="1" si="770"/>
        <v>n/a</v>
      </c>
      <c r="BH89" s="6" t="str">
        <f t="shared" ca="1" si="770"/>
        <v>n/a</v>
      </c>
      <c r="BI89" s="6" t="str">
        <f t="shared" ca="1" si="770"/>
        <v>n/a</v>
      </c>
      <c r="BJ89" s="6" t="str">
        <f t="shared" ca="1" si="770"/>
        <v>n/a</v>
      </c>
      <c r="BK89" s="6" t="str">
        <f t="shared" ca="1" si="770"/>
        <v>n/a</v>
      </c>
      <c r="BL89" s="6" t="str">
        <f t="shared" ca="1" si="770"/>
        <v>n/a</v>
      </c>
      <c r="BM89" s="6" t="str">
        <f t="shared" ca="1" si="770"/>
        <v>n/a</v>
      </c>
      <c r="BN89" s="6" t="str">
        <f t="shared" ca="1" si="770"/>
        <v>n/a</v>
      </c>
      <c r="BO89" s="6" t="str">
        <f t="shared" ref="BO89:DZ89" ca="1" si="771">IFERROR(BO83-BO64, "n/a")</f>
        <v>n/a</v>
      </c>
      <c r="BP89" s="6" t="str">
        <f t="shared" ca="1" si="771"/>
        <v>n/a</v>
      </c>
      <c r="BQ89" s="6" t="str">
        <f t="shared" ca="1" si="771"/>
        <v>n/a</v>
      </c>
      <c r="BR89" s="6" t="str">
        <f t="shared" ca="1" si="771"/>
        <v>n/a</v>
      </c>
      <c r="BS89" s="6" t="str">
        <f t="shared" ca="1" si="771"/>
        <v>n/a</v>
      </c>
      <c r="BT89" s="6" t="str">
        <f t="shared" ca="1" si="771"/>
        <v>n/a</v>
      </c>
      <c r="BU89" s="6" t="str">
        <f t="shared" ca="1" si="771"/>
        <v>n/a</v>
      </c>
      <c r="BV89" s="6" t="str">
        <f t="shared" ca="1" si="771"/>
        <v>n/a</v>
      </c>
      <c r="BW89" s="6" t="str">
        <f t="shared" ca="1" si="771"/>
        <v>n/a</v>
      </c>
      <c r="BX89" s="6" t="str">
        <f t="shared" ca="1" si="771"/>
        <v>n/a</v>
      </c>
      <c r="BY89" s="6" t="str">
        <f t="shared" ca="1" si="771"/>
        <v>n/a</v>
      </c>
      <c r="BZ89" s="6" t="str">
        <f t="shared" ca="1" si="771"/>
        <v>n/a</v>
      </c>
      <c r="CA89" s="6" t="str">
        <f t="shared" ca="1" si="771"/>
        <v>n/a</v>
      </c>
      <c r="CB89" s="6" t="str">
        <f t="shared" ca="1" si="771"/>
        <v>n/a</v>
      </c>
      <c r="CC89" s="6" t="str">
        <f t="shared" ca="1" si="771"/>
        <v>n/a</v>
      </c>
      <c r="CD89" s="6" t="str">
        <f t="shared" ca="1" si="771"/>
        <v>n/a</v>
      </c>
      <c r="CE89" s="6" t="str">
        <f t="shared" ca="1" si="771"/>
        <v>n/a</v>
      </c>
      <c r="CF89" s="6" t="str">
        <f t="shared" ca="1" si="771"/>
        <v>n/a</v>
      </c>
      <c r="CG89" s="6" t="str">
        <f t="shared" ca="1" si="771"/>
        <v>n/a</v>
      </c>
      <c r="CH89" s="6" t="str">
        <f t="shared" ca="1" si="771"/>
        <v>n/a</v>
      </c>
      <c r="CI89" s="6" t="str">
        <f t="shared" ca="1" si="771"/>
        <v>n/a</v>
      </c>
      <c r="CJ89" s="6" t="str">
        <f t="shared" ca="1" si="771"/>
        <v>n/a</v>
      </c>
      <c r="CK89" s="6" t="str">
        <f t="shared" ca="1" si="771"/>
        <v>n/a</v>
      </c>
      <c r="CL89" s="6" t="str">
        <f t="shared" ca="1" si="771"/>
        <v>n/a</v>
      </c>
      <c r="CM89" s="6" t="str">
        <f t="shared" ca="1" si="771"/>
        <v>n/a</v>
      </c>
      <c r="CN89" s="6" t="str">
        <f t="shared" ca="1" si="771"/>
        <v>n/a</v>
      </c>
      <c r="CO89" s="6" t="str">
        <f t="shared" ca="1" si="771"/>
        <v>n/a</v>
      </c>
      <c r="CP89" s="6" t="str">
        <f t="shared" ca="1" si="771"/>
        <v>n/a</v>
      </c>
      <c r="CQ89" s="6" t="str">
        <f t="shared" ca="1" si="771"/>
        <v>n/a</v>
      </c>
      <c r="CR89" s="6" t="str">
        <f t="shared" ca="1" si="771"/>
        <v>n/a</v>
      </c>
      <c r="CS89" s="6" t="str">
        <f t="shared" ca="1" si="771"/>
        <v>n/a</v>
      </c>
      <c r="CT89" s="6" t="str">
        <f t="shared" ca="1" si="771"/>
        <v>n/a</v>
      </c>
      <c r="CU89" s="6" t="str">
        <f t="shared" ca="1" si="771"/>
        <v>n/a</v>
      </c>
      <c r="CV89" s="6" t="str">
        <f t="shared" ca="1" si="771"/>
        <v>n/a</v>
      </c>
      <c r="CW89" s="6" t="str">
        <f t="shared" ca="1" si="771"/>
        <v>n/a</v>
      </c>
      <c r="CX89" s="6" t="str">
        <f t="shared" ca="1" si="771"/>
        <v>n/a</v>
      </c>
      <c r="CY89" s="6" t="str">
        <f t="shared" ca="1" si="771"/>
        <v>n/a</v>
      </c>
      <c r="CZ89" s="6" t="str">
        <f t="shared" ca="1" si="771"/>
        <v>n/a</v>
      </c>
      <c r="DA89" s="6" t="str">
        <f t="shared" ca="1" si="771"/>
        <v>n/a</v>
      </c>
      <c r="DB89" s="6" t="str">
        <f t="shared" ca="1" si="771"/>
        <v>n/a</v>
      </c>
      <c r="DC89" s="6" t="str">
        <f t="shared" ca="1" si="771"/>
        <v>n/a</v>
      </c>
      <c r="DD89" s="6" t="str">
        <f t="shared" ca="1" si="771"/>
        <v>n/a</v>
      </c>
      <c r="DE89" s="6" t="str">
        <f t="shared" ca="1" si="771"/>
        <v>n/a</v>
      </c>
      <c r="DF89" s="6" t="str">
        <f t="shared" ca="1" si="771"/>
        <v>n/a</v>
      </c>
      <c r="DG89" s="6" t="str">
        <f t="shared" ca="1" si="771"/>
        <v>n/a</v>
      </c>
      <c r="DH89" s="6" t="str">
        <f t="shared" ca="1" si="771"/>
        <v>n/a</v>
      </c>
      <c r="DI89" s="6" t="str">
        <f t="shared" ca="1" si="771"/>
        <v>n/a</v>
      </c>
      <c r="DJ89" s="6" t="str">
        <f t="shared" ca="1" si="771"/>
        <v>n/a</v>
      </c>
      <c r="DK89" s="6" t="str">
        <f t="shared" ca="1" si="771"/>
        <v>n/a</v>
      </c>
      <c r="DL89" s="6" t="str">
        <f t="shared" ca="1" si="771"/>
        <v>n/a</v>
      </c>
      <c r="DM89" s="6" t="str">
        <f t="shared" ca="1" si="771"/>
        <v>n/a</v>
      </c>
      <c r="DN89" s="6" t="str">
        <f t="shared" ca="1" si="771"/>
        <v>n/a</v>
      </c>
      <c r="DO89" s="6" t="str">
        <f t="shared" ca="1" si="771"/>
        <v>n/a</v>
      </c>
      <c r="DP89" s="6" t="str">
        <f t="shared" ca="1" si="771"/>
        <v>n/a</v>
      </c>
      <c r="DQ89" s="6" t="str">
        <f t="shared" ca="1" si="771"/>
        <v>n/a</v>
      </c>
      <c r="DR89" s="6" t="str">
        <f t="shared" ca="1" si="771"/>
        <v>n/a</v>
      </c>
      <c r="DS89" s="6" t="str">
        <f t="shared" ca="1" si="771"/>
        <v>n/a</v>
      </c>
      <c r="DT89" s="6" t="str">
        <f t="shared" ca="1" si="771"/>
        <v>n/a</v>
      </c>
      <c r="DU89" s="6" t="str">
        <f t="shared" ca="1" si="771"/>
        <v>n/a</v>
      </c>
      <c r="DV89" s="6" t="str">
        <f t="shared" ca="1" si="771"/>
        <v>n/a</v>
      </c>
      <c r="DW89" s="6" t="str">
        <f t="shared" ca="1" si="771"/>
        <v>n/a</v>
      </c>
      <c r="DX89" s="6" t="str">
        <f t="shared" ca="1" si="771"/>
        <v>n/a</v>
      </c>
      <c r="DY89" s="6" t="str">
        <f t="shared" ca="1" si="771"/>
        <v>n/a</v>
      </c>
      <c r="DZ89" s="6" t="str">
        <f t="shared" ca="1" si="771"/>
        <v>n/a</v>
      </c>
      <c r="EA89" s="6" t="str">
        <f t="shared" ref="EA89:GL89" ca="1" si="772">IFERROR(EA83-EA64, "n/a")</f>
        <v>n/a</v>
      </c>
      <c r="EB89" s="6" t="str">
        <f t="shared" ca="1" si="772"/>
        <v>n/a</v>
      </c>
      <c r="EC89" s="6" t="str">
        <f t="shared" ca="1" si="772"/>
        <v>n/a</v>
      </c>
      <c r="ED89" s="6" t="str">
        <f t="shared" ca="1" si="772"/>
        <v>n/a</v>
      </c>
      <c r="EE89" s="6" t="str">
        <f t="shared" ca="1" si="772"/>
        <v>n/a</v>
      </c>
      <c r="EF89" s="6" t="str">
        <f t="shared" ca="1" si="772"/>
        <v>n/a</v>
      </c>
      <c r="EG89" s="6" t="str">
        <f t="shared" ca="1" si="772"/>
        <v>n/a</v>
      </c>
      <c r="EH89" s="6" t="str">
        <f t="shared" ca="1" si="772"/>
        <v>n/a</v>
      </c>
      <c r="EI89" s="6" t="str">
        <f t="shared" ca="1" si="772"/>
        <v>n/a</v>
      </c>
      <c r="EJ89" s="6" t="str">
        <f t="shared" ca="1" si="772"/>
        <v>n/a</v>
      </c>
      <c r="EK89" s="6" t="str">
        <f t="shared" ca="1" si="772"/>
        <v>n/a</v>
      </c>
      <c r="EL89" s="6" t="str">
        <f t="shared" ca="1" si="772"/>
        <v>n/a</v>
      </c>
      <c r="EM89" s="6" t="str">
        <f t="shared" ca="1" si="772"/>
        <v>n/a</v>
      </c>
      <c r="EN89" s="6" t="str">
        <f t="shared" ca="1" si="772"/>
        <v>n/a</v>
      </c>
      <c r="EO89" s="6" t="str">
        <f t="shared" ca="1" si="772"/>
        <v>n/a</v>
      </c>
      <c r="EP89" s="6" t="str">
        <f t="shared" ca="1" si="772"/>
        <v>n/a</v>
      </c>
      <c r="EQ89" s="6" t="str">
        <f t="shared" ca="1" si="772"/>
        <v>n/a</v>
      </c>
      <c r="ER89" s="6" t="str">
        <f t="shared" ca="1" si="772"/>
        <v>n/a</v>
      </c>
      <c r="ES89" s="6" t="str">
        <f t="shared" ca="1" si="772"/>
        <v>n/a</v>
      </c>
      <c r="ET89" s="6" t="str">
        <f t="shared" ca="1" si="772"/>
        <v>n/a</v>
      </c>
      <c r="EU89" s="6" t="str">
        <f t="shared" ca="1" si="772"/>
        <v>n/a</v>
      </c>
      <c r="EV89" s="6" t="str">
        <f t="shared" ca="1" si="772"/>
        <v>n/a</v>
      </c>
      <c r="EW89" s="6" t="str">
        <f t="shared" ca="1" si="772"/>
        <v>n/a</v>
      </c>
      <c r="EX89" s="6" t="str">
        <f t="shared" ca="1" si="772"/>
        <v>n/a</v>
      </c>
      <c r="EY89" s="6" t="str">
        <f t="shared" ca="1" si="772"/>
        <v>n/a</v>
      </c>
      <c r="EZ89" s="6" t="str">
        <f t="shared" ca="1" si="772"/>
        <v>n/a</v>
      </c>
      <c r="FA89" s="6" t="str">
        <f t="shared" ca="1" si="772"/>
        <v>n/a</v>
      </c>
      <c r="FB89" s="6" t="str">
        <f t="shared" ca="1" si="772"/>
        <v>n/a</v>
      </c>
      <c r="FC89" s="6" t="str">
        <f t="shared" ca="1" si="772"/>
        <v>n/a</v>
      </c>
      <c r="FD89" s="6" t="str">
        <f t="shared" ca="1" si="772"/>
        <v>n/a</v>
      </c>
      <c r="FE89" s="6" t="str">
        <f t="shared" ca="1" si="772"/>
        <v>n/a</v>
      </c>
      <c r="FF89" s="6" t="str">
        <f t="shared" ca="1" si="772"/>
        <v>n/a</v>
      </c>
      <c r="FG89" s="6" t="str">
        <f t="shared" ca="1" si="772"/>
        <v>n/a</v>
      </c>
      <c r="FH89" s="6" t="str">
        <f t="shared" ca="1" si="772"/>
        <v>n/a</v>
      </c>
      <c r="FI89" s="6" t="str">
        <f t="shared" ca="1" si="772"/>
        <v>n/a</v>
      </c>
      <c r="FJ89" s="6" t="str">
        <f t="shared" ca="1" si="772"/>
        <v>n/a</v>
      </c>
      <c r="FK89" s="6" t="str">
        <f t="shared" ca="1" si="772"/>
        <v>n/a</v>
      </c>
      <c r="FL89" s="6" t="str">
        <f t="shared" ca="1" si="772"/>
        <v>n/a</v>
      </c>
      <c r="FM89" s="6" t="str">
        <f t="shared" ca="1" si="772"/>
        <v>n/a</v>
      </c>
      <c r="FN89" s="6" t="str">
        <f t="shared" ca="1" si="772"/>
        <v>n/a</v>
      </c>
      <c r="FO89" s="6" t="str">
        <f t="shared" ca="1" si="772"/>
        <v>n/a</v>
      </c>
      <c r="FP89" s="6" t="str">
        <f t="shared" ca="1" si="772"/>
        <v>n/a</v>
      </c>
      <c r="FQ89" s="6" t="str">
        <f t="shared" ca="1" si="772"/>
        <v>n/a</v>
      </c>
      <c r="FR89" s="6" t="str">
        <f t="shared" ca="1" si="772"/>
        <v>n/a</v>
      </c>
      <c r="FS89" s="6" t="str">
        <f t="shared" ca="1" si="772"/>
        <v>n/a</v>
      </c>
      <c r="FT89" s="6" t="str">
        <f t="shared" ca="1" si="772"/>
        <v>n/a</v>
      </c>
      <c r="FU89" s="6" t="str">
        <f t="shared" ca="1" si="772"/>
        <v>n/a</v>
      </c>
      <c r="FV89" s="6" t="str">
        <f t="shared" ca="1" si="772"/>
        <v>n/a</v>
      </c>
      <c r="FW89" s="6" t="str">
        <f t="shared" ca="1" si="772"/>
        <v>n/a</v>
      </c>
      <c r="FX89" s="6" t="str">
        <f t="shared" ca="1" si="772"/>
        <v>n/a</v>
      </c>
      <c r="FY89" s="6" t="str">
        <f t="shared" ca="1" si="772"/>
        <v>n/a</v>
      </c>
      <c r="FZ89" s="6" t="str">
        <f t="shared" ca="1" si="772"/>
        <v>n/a</v>
      </c>
      <c r="GA89" s="6" t="str">
        <f t="shared" ca="1" si="772"/>
        <v>n/a</v>
      </c>
      <c r="GB89" s="6" t="str">
        <f t="shared" ca="1" si="772"/>
        <v>n/a</v>
      </c>
      <c r="GC89" s="6" t="str">
        <f t="shared" ca="1" si="772"/>
        <v>n/a</v>
      </c>
      <c r="GD89" s="6" t="str">
        <f t="shared" ca="1" si="772"/>
        <v>n/a</v>
      </c>
      <c r="GE89" s="6" t="str">
        <f t="shared" ca="1" si="772"/>
        <v>n/a</v>
      </c>
      <c r="GF89" s="6" t="str">
        <f t="shared" ca="1" si="772"/>
        <v>n/a</v>
      </c>
      <c r="GG89" s="6" t="str">
        <f t="shared" ca="1" si="772"/>
        <v>n/a</v>
      </c>
      <c r="GH89" s="6" t="str">
        <f t="shared" ca="1" si="772"/>
        <v>n/a</v>
      </c>
      <c r="GI89" s="6" t="str">
        <f t="shared" ca="1" si="772"/>
        <v>n/a</v>
      </c>
      <c r="GJ89" s="6" t="str">
        <f t="shared" ca="1" si="772"/>
        <v>n/a</v>
      </c>
      <c r="GK89" s="6" t="str">
        <f t="shared" ca="1" si="772"/>
        <v>n/a</v>
      </c>
      <c r="GL89" s="6" t="str">
        <f t="shared" ca="1" si="772"/>
        <v>n/a</v>
      </c>
      <c r="GM89" s="6">
        <f t="shared" ref="GM89:GY89" ca="1" si="773">IFERROR(GM83-GM64, "n/a")</f>
        <v>-0.11285352731086307</v>
      </c>
      <c r="GN89" s="6">
        <f t="shared" ca="1" si="773"/>
        <v>0.5565453260583898</v>
      </c>
      <c r="GO89" s="6">
        <f t="shared" ca="1" si="773"/>
        <v>0.71576693778955036</v>
      </c>
      <c r="GP89" s="6">
        <f t="shared" ca="1" si="773"/>
        <v>0.30114178264025304</v>
      </c>
      <c r="GQ89" s="6">
        <f t="shared" ca="1" si="773"/>
        <v>3.6494671191417138E-4</v>
      </c>
      <c r="GR89" s="6">
        <f t="shared" ca="1" si="773"/>
        <v>0.13019972378348749</v>
      </c>
      <c r="GS89" s="6">
        <f t="shared" ca="1" si="773"/>
        <v>0.14788143412754512</v>
      </c>
      <c r="GT89" s="6">
        <f t="shared" ca="1" si="773"/>
        <v>-0.13844276862441052</v>
      </c>
      <c r="GU89" s="6">
        <f t="shared" ca="1" si="773"/>
        <v>-6.6107320944300635E-2</v>
      </c>
      <c r="GV89" s="6">
        <f t="shared" ca="1" si="773"/>
        <v>0.10117247890417713</v>
      </c>
      <c r="GW89" s="6">
        <f t="shared" ca="1" si="773"/>
        <v>6.7395222400566085E-2</v>
      </c>
      <c r="GX89" s="6">
        <f t="shared" ca="1" si="773"/>
        <v>-0.13521214274077431</v>
      </c>
      <c r="GY89" s="6">
        <f t="shared" ca="1" si="773"/>
        <v>-0.14501724340168529</v>
      </c>
      <c r="GZ89" s="6">
        <f t="shared" ref="GZ89:ID89" ca="1" si="774">IFERROR(GZ83-GZ64, "n/a")</f>
        <v>-7.9262521684719811E-5</v>
      </c>
      <c r="HA89" s="6">
        <f t="shared" ca="1" si="774"/>
        <v>-1.2565713346364499E-2</v>
      </c>
      <c r="HB89" s="6">
        <f t="shared" ca="1" si="774"/>
        <v>-0.1372384414362311</v>
      </c>
      <c r="HC89" s="6">
        <f t="shared" ca="1" si="774"/>
        <v>-0.14633351686804577</v>
      </c>
      <c r="HD89" s="6">
        <f t="shared" ca="1" si="774"/>
        <v>2.9103706611949776E-2</v>
      </c>
      <c r="HE89" s="6">
        <f t="shared" ca="1" si="774"/>
        <v>3.1511284223115832E-2</v>
      </c>
      <c r="HF89" s="6">
        <f t="shared" ca="1" si="774"/>
        <v>-0.17225597940021045</v>
      </c>
      <c r="HG89" s="6">
        <f t="shared" ca="1" si="774"/>
        <v>-0.152008289456633</v>
      </c>
      <c r="HH89" s="6">
        <f t="shared" ca="1" si="774"/>
        <v>3.1369792852094819E-2</v>
      </c>
      <c r="HI89" s="6">
        <f t="shared" ca="1" si="774"/>
        <v>2.3580997436015716E-2</v>
      </c>
      <c r="HJ89" s="6">
        <f t="shared" ca="1" si="774"/>
        <v>-0.13322355443446293</v>
      </c>
      <c r="HK89" s="6">
        <f t="shared" ca="1" si="774"/>
        <v>-0.12577724819640204</v>
      </c>
      <c r="HL89" s="6">
        <f t="shared" ca="1" si="774"/>
        <v>5.6710171840985341E-2</v>
      </c>
      <c r="HM89" s="6">
        <f t="shared" ca="1" si="774"/>
        <v>4.4300562781912273E-2</v>
      </c>
      <c r="HN89" s="6">
        <f t="shared" ca="1" si="774"/>
        <v>-0.12386769865882372</v>
      </c>
      <c r="HO89" s="6">
        <f t="shared" ca="1" si="774"/>
        <v>-0.11780372172167461</v>
      </c>
      <c r="HP89" s="6">
        <f t="shared" ca="1" si="774"/>
        <v>5.9736994601478383E-2</v>
      </c>
      <c r="HQ89" s="6">
        <f t="shared" ca="1" si="774"/>
        <v>8.0598201525492241E-2</v>
      </c>
      <c r="HR89" s="6">
        <f t="shared" ca="1" si="774"/>
        <v>-0.36308256772757486</v>
      </c>
      <c r="HS89" s="6">
        <f t="shared" ca="1" si="774"/>
        <v>-0.32516753528153886</v>
      </c>
      <c r="HT89" s="6">
        <f t="shared" ca="1" si="774"/>
        <v>-2.0908681866395828E-2</v>
      </c>
      <c r="HU89" s="6">
        <f t="shared" ca="1" si="774"/>
        <v>-1.970590790598678E-2</v>
      </c>
      <c r="HV89" s="6">
        <f t="shared" ca="1" si="774"/>
        <v>-0.41318974520241591</v>
      </c>
      <c r="HW89" s="6">
        <f t="shared" ca="1" si="774"/>
        <v>-0.40692135906642601</v>
      </c>
      <c r="HX89" s="6">
        <f t="shared" ca="1" si="774"/>
        <v>-0.13442067358885479</v>
      </c>
      <c r="HY89" s="6">
        <f t="shared" ca="1" si="774"/>
        <v>-0.13139882997285959</v>
      </c>
      <c r="HZ89" s="6">
        <f t="shared" ca="1" si="774"/>
        <v>-8.5401033796306369E-2</v>
      </c>
      <c r="IA89" s="6">
        <f t="shared" ca="1" si="774"/>
        <v>-7.4105208297169489E-2</v>
      </c>
      <c r="IB89" s="6">
        <f t="shared" ca="1" si="774"/>
        <v>9.579089476630348E-2</v>
      </c>
      <c r="IC89" s="6">
        <f t="shared" ca="1" si="774"/>
        <v>9.0896479707753358E-2</v>
      </c>
      <c r="ID89" s="6" t="str">
        <f t="shared" ca="1" si="774"/>
        <v>n/a</v>
      </c>
    </row>
    <row r="90" spans="1:238" s="8" customFormat="1">
      <c r="A90" s="39"/>
      <c r="GW90" s="83"/>
      <c r="GX90" s="83"/>
      <c r="GY90" s="83"/>
      <c r="GZ90" s="83"/>
      <c r="HA90" s="83"/>
      <c r="HB90" s="83"/>
      <c r="HC90" s="83"/>
      <c r="HD90" s="83"/>
      <c r="HE90" s="83"/>
      <c r="HF90" s="83"/>
      <c r="HG90" s="83"/>
      <c r="HH90" s="83"/>
      <c r="HI90" s="83"/>
      <c r="HJ90" s="83"/>
      <c r="HK90" s="83"/>
      <c r="HL90" s="83"/>
      <c r="HM90" s="83"/>
      <c r="HN90" s="83"/>
      <c r="HO90" s="83"/>
      <c r="HP90" s="83"/>
      <c r="HQ90" s="83"/>
      <c r="HR90" s="83"/>
      <c r="HS90" s="83"/>
      <c r="HT90" s="83"/>
      <c r="HU90" s="83"/>
      <c r="HV90" s="83"/>
      <c r="HW90" s="83"/>
      <c r="HX90" s="83"/>
      <c r="HY90" s="83"/>
      <c r="HZ90" s="83"/>
      <c r="IA90" s="83"/>
      <c r="IB90" s="83"/>
      <c r="IC90" s="83"/>
      <c r="ID90" s="83"/>
    </row>
    <row r="91" spans="1:238" s="8" customFormat="1">
      <c r="A91" s="39"/>
      <c r="B91" s="6" t="s">
        <v>395</v>
      </c>
      <c r="C91">
        <v>133.6</v>
      </c>
      <c r="D91">
        <v>131.80000000000001</v>
      </c>
      <c r="E91">
        <v>132.4</v>
      </c>
      <c r="F91">
        <v>133.5</v>
      </c>
      <c r="G91">
        <v>133.30000000000001</v>
      </c>
      <c r="H91">
        <v>134.30000000000001</v>
      </c>
      <c r="I91">
        <v>135.6</v>
      </c>
      <c r="J91">
        <v>134.69999999999999</v>
      </c>
      <c r="K91">
        <v>141.4</v>
      </c>
      <c r="L91">
        <v>144.19999999999999</v>
      </c>
      <c r="M91">
        <v>138.80000000000001</v>
      </c>
      <c r="N91">
        <v>142.19999999999999</v>
      </c>
      <c r="O91">
        <v>146.4</v>
      </c>
      <c r="P91">
        <v>146.5</v>
      </c>
      <c r="Q91">
        <v>144.19999999999999</v>
      </c>
      <c r="R91">
        <v>147.6</v>
      </c>
      <c r="S91">
        <v>152.69999999999999</v>
      </c>
      <c r="T91">
        <v>154.9</v>
      </c>
      <c r="U91">
        <v>160.4</v>
      </c>
      <c r="V91">
        <v>167.4</v>
      </c>
      <c r="W91">
        <v>168.6</v>
      </c>
      <c r="X91">
        <v>169.4</v>
      </c>
      <c r="Y91">
        <v>176.1</v>
      </c>
      <c r="Z91">
        <v>180.8</v>
      </c>
      <c r="AA91">
        <v>181.6</v>
      </c>
      <c r="AB91">
        <v>182.5</v>
      </c>
      <c r="AC91">
        <v>184.9</v>
      </c>
      <c r="AD91">
        <v>190.2</v>
      </c>
      <c r="AE91">
        <v>194.2</v>
      </c>
      <c r="AF91">
        <v>198.9</v>
      </c>
      <c r="AG91">
        <v>201.9</v>
      </c>
      <c r="AH91">
        <v>206.3</v>
      </c>
      <c r="AI91">
        <v>208.8</v>
      </c>
      <c r="AJ91">
        <v>217</v>
      </c>
      <c r="AK91">
        <v>222.1</v>
      </c>
      <c r="AL91">
        <v>227.8</v>
      </c>
      <c r="AM91">
        <v>231.7</v>
      </c>
      <c r="AN91">
        <v>237.6</v>
      </c>
      <c r="AO91">
        <v>243.7</v>
      </c>
      <c r="AP91">
        <v>249.3</v>
      </c>
      <c r="AQ91">
        <v>261.10000000000002</v>
      </c>
      <c r="AR91">
        <v>276.5</v>
      </c>
      <c r="AS91">
        <v>276.10000000000002</v>
      </c>
      <c r="AT91">
        <v>285.8</v>
      </c>
      <c r="AU91">
        <v>297.2</v>
      </c>
      <c r="AV91">
        <v>311.89999999999998</v>
      </c>
      <c r="AW91">
        <v>317.39999999999998</v>
      </c>
      <c r="AX91">
        <v>329.3</v>
      </c>
      <c r="AY91">
        <v>334.9</v>
      </c>
      <c r="AZ91">
        <v>342.9</v>
      </c>
      <c r="BA91">
        <v>351.5</v>
      </c>
      <c r="BB91">
        <v>364.1</v>
      </c>
      <c r="BC91">
        <v>370.5</v>
      </c>
      <c r="BD91">
        <v>380.3</v>
      </c>
      <c r="BE91">
        <v>394.4</v>
      </c>
      <c r="BF91">
        <v>384.2</v>
      </c>
      <c r="BG91">
        <v>392.4</v>
      </c>
      <c r="BH91">
        <v>408.3</v>
      </c>
      <c r="BI91">
        <v>414</v>
      </c>
      <c r="BJ91">
        <v>432.5</v>
      </c>
      <c r="BK91">
        <v>434.8</v>
      </c>
      <c r="BL91">
        <v>447.3</v>
      </c>
      <c r="BM91">
        <v>463.1</v>
      </c>
      <c r="BN91">
        <v>466.4</v>
      </c>
      <c r="BO91">
        <v>464</v>
      </c>
      <c r="BP91">
        <v>477.8</v>
      </c>
      <c r="BQ91">
        <v>495.1</v>
      </c>
      <c r="BR91">
        <v>489.8</v>
      </c>
      <c r="BS91">
        <v>492.1</v>
      </c>
      <c r="BT91">
        <v>501.2</v>
      </c>
      <c r="BU91">
        <v>504.1</v>
      </c>
      <c r="BV91">
        <v>513.70000000000005</v>
      </c>
      <c r="BW91">
        <v>505.8</v>
      </c>
      <c r="BX91">
        <v>506.9</v>
      </c>
      <c r="BY91">
        <v>507.4</v>
      </c>
      <c r="BZ91">
        <v>525.6</v>
      </c>
      <c r="CA91">
        <v>519.9</v>
      </c>
      <c r="CB91">
        <v>534.29999999999995</v>
      </c>
      <c r="CC91">
        <v>541.4</v>
      </c>
      <c r="CD91">
        <v>540.79999999999995</v>
      </c>
      <c r="CE91">
        <v>553.70000000000005</v>
      </c>
      <c r="CF91">
        <v>563.9</v>
      </c>
      <c r="CG91">
        <v>562.20000000000005</v>
      </c>
      <c r="CH91">
        <v>569.70000000000005</v>
      </c>
      <c r="CI91">
        <v>581.4</v>
      </c>
      <c r="CJ91">
        <v>586.6</v>
      </c>
      <c r="CK91">
        <v>586.29999999999995</v>
      </c>
      <c r="CL91">
        <v>577.4</v>
      </c>
      <c r="CM91">
        <v>580.29999999999995</v>
      </c>
      <c r="CN91">
        <v>580.9</v>
      </c>
      <c r="CO91">
        <v>594.20000000000005</v>
      </c>
      <c r="CP91">
        <v>598.4</v>
      </c>
      <c r="CQ91">
        <v>580.29999999999995</v>
      </c>
      <c r="CR91">
        <v>576.70000000000005</v>
      </c>
      <c r="CS91">
        <v>578.70000000000005</v>
      </c>
      <c r="CT91">
        <v>584.9</v>
      </c>
      <c r="CU91">
        <v>567</v>
      </c>
      <c r="CV91">
        <v>569.4</v>
      </c>
      <c r="CW91">
        <v>586.5</v>
      </c>
      <c r="CX91">
        <v>575.79999999999995</v>
      </c>
      <c r="CY91">
        <v>579.1</v>
      </c>
      <c r="CZ91">
        <v>581</v>
      </c>
      <c r="DA91">
        <v>579.29999999999995</v>
      </c>
      <c r="DB91">
        <v>567.29999999999995</v>
      </c>
      <c r="DC91">
        <v>579.79999999999995</v>
      </c>
      <c r="DD91">
        <v>582.1</v>
      </c>
      <c r="DE91">
        <v>577.79999999999995</v>
      </c>
      <c r="DF91">
        <v>576.9</v>
      </c>
      <c r="DG91">
        <v>570.70000000000005</v>
      </c>
      <c r="DH91">
        <v>587.20000000000005</v>
      </c>
      <c r="DI91">
        <v>586</v>
      </c>
      <c r="DJ91">
        <v>589.20000000000005</v>
      </c>
      <c r="DK91">
        <v>572.20000000000005</v>
      </c>
      <c r="DL91">
        <v>587.1</v>
      </c>
      <c r="DM91">
        <v>588.6</v>
      </c>
      <c r="DN91">
        <v>594.20000000000005</v>
      </c>
      <c r="DO91">
        <v>595.5</v>
      </c>
      <c r="DP91">
        <v>599.79999999999995</v>
      </c>
      <c r="DQ91">
        <v>614.9</v>
      </c>
      <c r="DR91">
        <v>635.20000000000005</v>
      </c>
      <c r="DS91">
        <v>620.4</v>
      </c>
      <c r="DT91">
        <v>642</v>
      </c>
      <c r="DU91">
        <v>634.1</v>
      </c>
      <c r="DV91">
        <v>638.4</v>
      </c>
      <c r="DW91">
        <v>653.1</v>
      </c>
      <c r="DX91">
        <v>666.1</v>
      </c>
      <c r="DY91">
        <v>674.3</v>
      </c>
      <c r="DZ91">
        <v>686.8</v>
      </c>
      <c r="EA91">
        <v>713.9</v>
      </c>
      <c r="EB91">
        <v>734.7</v>
      </c>
      <c r="EC91">
        <v>748.2</v>
      </c>
      <c r="ED91">
        <v>775.1</v>
      </c>
      <c r="EE91">
        <v>792.3</v>
      </c>
      <c r="EF91">
        <v>825.5</v>
      </c>
      <c r="EG91">
        <v>832.7</v>
      </c>
      <c r="EH91">
        <v>854.6</v>
      </c>
      <c r="EI91">
        <v>871.3</v>
      </c>
      <c r="EJ91">
        <v>884.2</v>
      </c>
      <c r="EK91">
        <v>902.2</v>
      </c>
      <c r="EL91">
        <v>909.3</v>
      </c>
      <c r="EM91">
        <v>931.5</v>
      </c>
      <c r="EN91">
        <v>939</v>
      </c>
      <c r="EO91">
        <v>956.1</v>
      </c>
      <c r="EP91">
        <v>963.3</v>
      </c>
      <c r="EQ91">
        <v>996.6</v>
      </c>
      <c r="ER91">
        <v>996.6</v>
      </c>
      <c r="ES91">
        <v>994.9</v>
      </c>
      <c r="ET91">
        <v>1014.6</v>
      </c>
      <c r="EU91">
        <v>1017.2</v>
      </c>
      <c r="EV91">
        <v>1042</v>
      </c>
      <c r="EW91">
        <v>1058.3</v>
      </c>
      <c r="EX91">
        <v>1084.5999999999999</v>
      </c>
      <c r="EY91">
        <v>1110.3</v>
      </c>
      <c r="EZ91">
        <v>1145.5</v>
      </c>
      <c r="FA91">
        <v>1168.7</v>
      </c>
      <c r="FB91">
        <v>1177.9000000000001</v>
      </c>
      <c r="FC91">
        <v>1183</v>
      </c>
      <c r="FD91">
        <v>1210.8</v>
      </c>
      <c r="FE91">
        <v>1225.5</v>
      </c>
      <c r="FF91">
        <v>1253.4000000000001</v>
      </c>
      <c r="FG91">
        <v>1275.7</v>
      </c>
      <c r="FH91">
        <v>1302.5999999999999</v>
      </c>
      <c r="FI91">
        <v>1302.3</v>
      </c>
      <c r="FJ91">
        <v>1311.1</v>
      </c>
      <c r="FK91">
        <v>1304.7</v>
      </c>
      <c r="FL91">
        <v>1311.8</v>
      </c>
      <c r="FM91">
        <v>1288</v>
      </c>
      <c r="FN91">
        <v>1291.2</v>
      </c>
      <c r="FO91">
        <v>1295.5999999999999</v>
      </c>
      <c r="FP91">
        <v>1288.2</v>
      </c>
      <c r="FQ91">
        <v>1293.3</v>
      </c>
      <c r="FR91">
        <v>1269.0999999999999</v>
      </c>
      <c r="FS91">
        <v>1240</v>
      </c>
      <c r="FT91">
        <v>1232.3</v>
      </c>
      <c r="FU91">
        <v>1218.4000000000001</v>
      </c>
      <c r="FV91">
        <v>1215.5999999999999</v>
      </c>
      <c r="FW91">
        <v>1213.2</v>
      </c>
      <c r="FX91">
        <v>1207.2</v>
      </c>
      <c r="FY91">
        <v>1226.8</v>
      </c>
      <c r="FZ91">
        <v>1209.5</v>
      </c>
      <c r="GA91">
        <v>1214.5</v>
      </c>
      <c r="GB91">
        <v>1221</v>
      </c>
      <c r="GC91">
        <v>1221.4000000000001</v>
      </c>
      <c r="GD91">
        <v>1226.5999999999999</v>
      </c>
      <c r="GE91">
        <v>1223.5</v>
      </c>
      <c r="GF91">
        <v>1225.4000000000001</v>
      </c>
      <c r="GG91">
        <v>1235.9000000000001</v>
      </c>
      <c r="GH91">
        <v>1244.0999999999999</v>
      </c>
      <c r="GI91">
        <v>1252.4000000000001</v>
      </c>
      <c r="GJ91">
        <v>1264</v>
      </c>
      <c r="GK91">
        <v>1263.8</v>
      </c>
      <c r="GL91">
        <v>1280.5999999999999</v>
      </c>
      <c r="GM91">
        <v>1294.8</v>
      </c>
      <c r="GN91">
        <v>1312.5</v>
      </c>
      <c r="GW91" s="83"/>
      <c r="GX91" s="83"/>
      <c r="GY91" s="83"/>
      <c r="GZ91" s="83"/>
      <c r="HA91" s="83"/>
      <c r="HB91" s="83"/>
      <c r="HC91" s="83"/>
      <c r="HD91" s="83"/>
      <c r="HE91" s="83"/>
      <c r="HF91" s="83"/>
      <c r="HG91" s="83"/>
      <c r="HH91" s="83"/>
      <c r="HI91" s="83"/>
      <c r="HJ91" s="83"/>
      <c r="HK91" s="83"/>
      <c r="HL91" s="83"/>
      <c r="HM91" s="83"/>
      <c r="HN91" s="83"/>
      <c r="HO91" s="83"/>
      <c r="HP91" s="83"/>
      <c r="HQ91" s="83"/>
      <c r="HR91" s="83"/>
      <c r="HS91" s="83"/>
      <c r="HT91" s="83"/>
      <c r="HU91" s="83"/>
      <c r="HV91" s="83"/>
      <c r="HW91" s="83"/>
      <c r="HX91" s="83"/>
      <c r="HY91" s="83"/>
      <c r="HZ91" s="83"/>
      <c r="IA91" s="83"/>
      <c r="IB91" s="83"/>
      <c r="IC91" s="83"/>
      <c r="ID91" s="83"/>
    </row>
    <row r="92" spans="1:238" s="8" customFormat="1">
      <c r="A92" s="39"/>
      <c r="B92" s="6" t="s">
        <v>396</v>
      </c>
      <c r="C92">
        <v>114.3</v>
      </c>
      <c r="D92">
        <v>117.4</v>
      </c>
      <c r="E92">
        <v>122.2</v>
      </c>
      <c r="F92">
        <v>125.2</v>
      </c>
      <c r="G92">
        <v>128.6</v>
      </c>
      <c r="H92">
        <v>131.9</v>
      </c>
      <c r="I92">
        <v>134.19999999999999</v>
      </c>
      <c r="J92">
        <v>137.4</v>
      </c>
      <c r="K92">
        <v>140.80000000000001</v>
      </c>
      <c r="L92">
        <v>142.19999999999999</v>
      </c>
      <c r="M92">
        <v>145.6</v>
      </c>
      <c r="N92">
        <v>149.6</v>
      </c>
      <c r="O92">
        <v>153.19999999999999</v>
      </c>
      <c r="P92">
        <v>156.19999999999999</v>
      </c>
      <c r="Q92">
        <v>159.9</v>
      </c>
      <c r="R92">
        <v>165</v>
      </c>
      <c r="S92">
        <v>171.9</v>
      </c>
      <c r="T92">
        <v>180.1</v>
      </c>
      <c r="U92">
        <v>186.3</v>
      </c>
      <c r="V92">
        <v>191.9</v>
      </c>
      <c r="W92">
        <v>201.5</v>
      </c>
      <c r="X92">
        <v>204</v>
      </c>
      <c r="Y92">
        <v>209.3</v>
      </c>
      <c r="Z92">
        <v>214.8</v>
      </c>
      <c r="AA92">
        <v>219.7</v>
      </c>
      <c r="AB92">
        <v>218.5</v>
      </c>
      <c r="AC92">
        <v>218.6</v>
      </c>
      <c r="AD92">
        <v>220.6</v>
      </c>
      <c r="AE92">
        <v>227</v>
      </c>
      <c r="AF92">
        <v>232.4</v>
      </c>
      <c r="AG92">
        <v>236.1</v>
      </c>
      <c r="AH92">
        <v>240.5</v>
      </c>
      <c r="AI92">
        <v>243.8</v>
      </c>
      <c r="AJ92">
        <v>255.3</v>
      </c>
      <c r="AK92">
        <v>262.2</v>
      </c>
      <c r="AL92">
        <v>268.39999999999998</v>
      </c>
      <c r="AM92">
        <v>270.10000000000002</v>
      </c>
      <c r="AN92">
        <v>278.89999999999998</v>
      </c>
      <c r="AO92">
        <v>289.39999999999998</v>
      </c>
      <c r="AP92">
        <v>298.39999999999998</v>
      </c>
      <c r="AQ92">
        <v>307.7</v>
      </c>
      <c r="AR92">
        <v>312</v>
      </c>
      <c r="AS92">
        <v>316.10000000000002</v>
      </c>
      <c r="AT92">
        <v>323.10000000000002</v>
      </c>
      <c r="AU92">
        <v>336.1</v>
      </c>
      <c r="AV92">
        <v>336.8</v>
      </c>
      <c r="AW92">
        <v>340.3</v>
      </c>
      <c r="AX92">
        <v>348.4</v>
      </c>
      <c r="AY92">
        <v>353.2</v>
      </c>
      <c r="AZ92">
        <v>360.2</v>
      </c>
      <c r="BA92">
        <v>365.8</v>
      </c>
      <c r="BB92">
        <v>373.3</v>
      </c>
      <c r="BC92">
        <v>377.4</v>
      </c>
      <c r="BD92">
        <v>380.7</v>
      </c>
      <c r="BE92">
        <v>387.8</v>
      </c>
      <c r="BF92">
        <v>390.9</v>
      </c>
      <c r="BG92">
        <v>401.6</v>
      </c>
      <c r="BH92">
        <v>410.8</v>
      </c>
      <c r="BI92">
        <v>421.7</v>
      </c>
      <c r="BJ92">
        <v>430.2</v>
      </c>
      <c r="BK92">
        <v>440.8</v>
      </c>
      <c r="BL92">
        <v>453.2</v>
      </c>
      <c r="BM92">
        <v>464.3</v>
      </c>
      <c r="BN92">
        <v>472.1</v>
      </c>
      <c r="BO92">
        <v>482.8</v>
      </c>
      <c r="BP92">
        <v>489.7</v>
      </c>
      <c r="BQ92">
        <v>498.5</v>
      </c>
      <c r="BR92">
        <v>506.6</v>
      </c>
      <c r="BS92">
        <v>516.5</v>
      </c>
      <c r="BT92">
        <v>524</v>
      </c>
      <c r="BU92">
        <v>532.1</v>
      </c>
      <c r="BV92">
        <v>542.29999999999995</v>
      </c>
      <c r="BW92">
        <v>551.1</v>
      </c>
      <c r="BX92">
        <v>563.5</v>
      </c>
      <c r="BY92">
        <v>570.79999999999995</v>
      </c>
      <c r="BZ92">
        <v>584.29999999999995</v>
      </c>
      <c r="CA92">
        <v>596.70000000000005</v>
      </c>
      <c r="CB92">
        <v>611.5</v>
      </c>
      <c r="CC92">
        <v>623.20000000000005</v>
      </c>
      <c r="CD92">
        <v>639.70000000000005</v>
      </c>
      <c r="CE92">
        <v>658.8</v>
      </c>
      <c r="CF92">
        <v>666.8</v>
      </c>
      <c r="CG92">
        <v>680.3</v>
      </c>
      <c r="CH92">
        <v>698.8</v>
      </c>
      <c r="CI92">
        <v>702.8</v>
      </c>
      <c r="CJ92">
        <v>709.9</v>
      </c>
      <c r="CK92">
        <v>719.9</v>
      </c>
      <c r="CL92">
        <v>731.4</v>
      </c>
      <c r="CM92">
        <v>746.1</v>
      </c>
      <c r="CN92">
        <v>753.9</v>
      </c>
      <c r="CO92">
        <v>759.8</v>
      </c>
      <c r="CP92">
        <v>764.4</v>
      </c>
      <c r="CQ92">
        <v>771.5</v>
      </c>
      <c r="CR92">
        <v>782.3</v>
      </c>
      <c r="CS92">
        <v>788.7</v>
      </c>
      <c r="CT92">
        <v>796.5</v>
      </c>
      <c r="CU92">
        <v>806.3</v>
      </c>
      <c r="CV92">
        <v>820</v>
      </c>
      <c r="CW92">
        <v>836.9</v>
      </c>
      <c r="CX92">
        <v>847.1</v>
      </c>
      <c r="CY92">
        <v>858.5</v>
      </c>
      <c r="CZ92">
        <v>871.9</v>
      </c>
      <c r="DA92">
        <v>876.3</v>
      </c>
      <c r="DB92">
        <v>884.3</v>
      </c>
      <c r="DC92">
        <v>891.5</v>
      </c>
      <c r="DD92">
        <v>905.5</v>
      </c>
      <c r="DE92">
        <v>919</v>
      </c>
      <c r="DF92">
        <v>938.8</v>
      </c>
      <c r="DG92">
        <v>945.3</v>
      </c>
      <c r="DH92">
        <v>955.4</v>
      </c>
      <c r="DI92">
        <v>969.2</v>
      </c>
      <c r="DJ92">
        <v>985.6</v>
      </c>
      <c r="DK92">
        <v>995.9</v>
      </c>
      <c r="DL92">
        <v>1016.6</v>
      </c>
      <c r="DM92">
        <v>1038.5999999999999</v>
      </c>
      <c r="DN92">
        <v>1053.2</v>
      </c>
      <c r="DO92">
        <v>1073.9000000000001</v>
      </c>
      <c r="DP92">
        <v>1095.4000000000001</v>
      </c>
      <c r="DQ92">
        <v>1119.5999999999999</v>
      </c>
      <c r="DR92">
        <v>1147.0999999999999</v>
      </c>
      <c r="DS92">
        <v>1170.4000000000001</v>
      </c>
      <c r="DT92">
        <v>1181.0999999999999</v>
      </c>
      <c r="DU92">
        <v>1198.3</v>
      </c>
      <c r="DV92">
        <v>1222.9000000000001</v>
      </c>
      <c r="DW92">
        <v>1252.3</v>
      </c>
      <c r="DX92">
        <v>1280.9000000000001</v>
      </c>
      <c r="DY92">
        <v>1278.4000000000001</v>
      </c>
      <c r="DZ92">
        <v>1305.2</v>
      </c>
      <c r="EA92">
        <v>1325</v>
      </c>
      <c r="EB92">
        <v>1338.8</v>
      </c>
      <c r="EC92">
        <v>1352.2</v>
      </c>
      <c r="ED92">
        <v>1366.9</v>
      </c>
      <c r="EE92">
        <v>1380</v>
      </c>
      <c r="EF92">
        <v>1374</v>
      </c>
      <c r="EG92">
        <v>1388.5</v>
      </c>
      <c r="EH92">
        <v>1397.3</v>
      </c>
      <c r="EI92">
        <v>1416</v>
      </c>
      <c r="EJ92">
        <v>1437.2</v>
      </c>
      <c r="EK92">
        <v>1455</v>
      </c>
      <c r="EL92">
        <v>1480.3</v>
      </c>
      <c r="EM92">
        <v>1495.4</v>
      </c>
      <c r="EN92">
        <v>1513.9</v>
      </c>
      <c r="EO92">
        <v>1539</v>
      </c>
      <c r="EP92">
        <v>1565.8</v>
      </c>
      <c r="EQ92">
        <v>1584.1</v>
      </c>
      <c r="ER92">
        <v>1614.3</v>
      </c>
      <c r="ES92">
        <v>1635.7</v>
      </c>
      <c r="ET92">
        <v>1660.1</v>
      </c>
      <c r="EU92">
        <v>1702</v>
      </c>
      <c r="EV92">
        <v>1728.3</v>
      </c>
      <c r="EW92">
        <v>1750.7</v>
      </c>
      <c r="EX92">
        <v>1780.3</v>
      </c>
      <c r="EY92">
        <v>1799</v>
      </c>
      <c r="EZ92">
        <v>1825.6</v>
      </c>
      <c r="FA92">
        <v>1858.9</v>
      </c>
      <c r="FB92">
        <v>1842.2</v>
      </c>
      <c r="FC92">
        <v>1836.7</v>
      </c>
      <c r="FD92">
        <v>1856.7</v>
      </c>
      <c r="FE92">
        <v>1863.5</v>
      </c>
      <c r="FF92">
        <v>1864.4</v>
      </c>
      <c r="FG92">
        <v>1856.2</v>
      </c>
      <c r="FH92">
        <v>1862.1</v>
      </c>
      <c r="FI92">
        <v>1855.6</v>
      </c>
      <c r="FJ92">
        <v>1853</v>
      </c>
      <c r="FK92">
        <v>1851.2</v>
      </c>
      <c r="FL92">
        <v>1856.7</v>
      </c>
      <c r="FM92">
        <v>1849.5</v>
      </c>
      <c r="FN92">
        <v>1840.3</v>
      </c>
      <c r="FO92">
        <v>1849</v>
      </c>
      <c r="FP92">
        <v>1842.9</v>
      </c>
      <c r="FQ92">
        <v>1846.3</v>
      </c>
      <c r="FR92">
        <v>1863.7</v>
      </c>
      <c r="FS92">
        <v>1885</v>
      </c>
      <c r="FT92">
        <v>1899.6</v>
      </c>
      <c r="FU92">
        <v>1915.7</v>
      </c>
      <c r="FV92">
        <v>1923</v>
      </c>
      <c r="FW92">
        <v>1925.9</v>
      </c>
      <c r="FX92">
        <v>1943.8</v>
      </c>
      <c r="FY92">
        <v>1963.2</v>
      </c>
      <c r="FZ92">
        <v>1978.6</v>
      </c>
      <c r="GA92">
        <v>1974</v>
      </c>
      <c r="GB92">
        <v>2016.6</v>
      </c>
      <c r="GC92">
        <v>2035.5</v>
      </c>
      <c r="GD92">
        <v>2027.2</v>
      </c>
      <c r="GE92">
        <v>2039.2</v>
      </c>
      <c r="GF92">
        <v>2052.9</v>
      </c>
      <c r="GG92">
        <v>2064.6999999999998</v>
      </c>
      <c r="GH92">
        <v>2078.3000000000002</v>
      </c>
      <c r="GI92">
        <v>2093.9</v>
      </c>
      <c r="GJ92">
        <v>2096</v>
      </c>
      <c r="GK92">
        <v>2108.5</v>
      </c>
      <c r="GL92">
        <v>2138.5</v>
      </c>
      <c r="GM92">
        <v>2162</v>
      </c>
      <c r="GN92">
        <v>2189.3000000000002</v>
      </c>
      <c r="GW92" s="83"/>
      <c r="GX92" s="83"/>
      <c r="GY92" s="83"/>
      <c r="GZ92" s="83"/>
      <c r="HA92" s="83"/>
      <c r="HB92" s="83"/>
      <c r="HC92" s="83"/>
      <c r="HD92" s="83"/>
      <c r="HE92" s="83"/>
      <c r="HF92" s="83"/>
      <c r="HG92" s="83"/>
      <c r="HH92" s="83"/>
      <c r="HI92" s="83"/>
      <c r="HJ92" s="83"/>
      <c r="HK92" s="83"/>
      <c r="HL92" s="83"/>
      <c r="HM92" s="83"/>
      <c r="HN92" s="83"/>
      <c r="HO92" s="83"/>
      <c r="HP92" s="83"/>
      <c r="HQ92" s="83"/>
      <c r="HR92" s="83"/>
      <c r="HS92" s="83"/>
      <c r="HT92" s="83"/>
      <c r="HU92" s="83"/>
      <c r="HV92" s="83"/>
      <c r="HW92" s="83"/>
      <c r="HX92" s="83"/>
      <c r="HY92" s="83"/>
      <c r="HZ92" s="83"/>
      <c r="IA92" s="83"/>
      <c r="IB92" s="83"/>
      <c r="IC92" s="83"/>
      <c r="ID92" s="83"/>
    </row>
    <row r="93" spans="1:238" s="8" customFormat="1">
      <c r="A93" s="39"/>
      <c r="B93" s="6" t="s">
        <v>397</v>
      </c>
      <c r="C93" s="8">
        <f t="shared" ref="C93:AH93" si="775">C91/C24</f>
        <v>0.12681537731371617</v>
      </c>
      <c r="D93" s="8">
        <f t="shared" si="775"/>
        <v>0.12316605924679938</v>
      </c>
      <c r="E93" s="8">
        <f t="shared" si="775"/>
        <v>0.12163527790537437</v>
      </c>
      <c r="F93" s="8">
        <f t="shared" si="775"/>
        <v>0.12230874942739349</v>
      </c>
      <c r="G93" s="8">
        <f t="shared" si="775"/>
        <v>0.11715591492353666</v>
      </c>
      <c r="H93" s="8">
        <f t="shared" si="775"/>
        <v>0.1158357771260997</v>
      </c>
      <c r="I93" s="8">
        <f t="shared" si="775"/>
        <v>0.11488604592052867</v>
      </c>
      <c r="J93" s="8">
        <f t="shared" si="775"/>
        <v>0.11285187667560322</v>
      </c>
      <c r="K93" s="8">
        <f t="shared" si="775"/>
        <v>0.1146052844869509</v>
      </c>
      <c r="L93" s="8">
        <f t="shared" si="775"/>
        <v>0.11353436737264783</v>
      </c>
      <c r="M93" s="8">
        <f t="shared" si="775"/>
        <v>0.10728087803369919</v>
      </c>
      <c r="N93" s="8">
        <f t="shared" si="775"/>
        <v>0.10675675675675675</v>
      </c>
      <c r="O93" s="8">
        <f t="shared" si="775"/>
        <v>0.10603317157963352</v>
      </c>
      <c r="P93" s="8">
        <f t="shared" si="775"/>
        <v>0.10334367945823929</v>
      </c>
      <c r="Q93" s="8">
        <f t="shared" si="775"/>
        <v>0.10036191536748329</v>
      </c>
      <c r="R93" s="8">
        <f t="shared" si="775"/>
        <v>9.979041308904063E-2</v>
      </c>
      <c r="S93" s="8">
        <f t="shared" si="775"/>
        <v>0.10216096875627215</v>
      </c>
      <c r="T93" s="8">
        <f t="shared" si="775"/>
        <v>0.10096467214183288</v>
      </c>
      <c r="U93" s="8">
        <f t="shared" si="775"/>
        <v>0.10259690418319048</v>
      </c>
      <c r="V93" s="8">
        <f t="shared" si="775"/>
        <v>0.10442919525888958</v>
      </c>
      <c r="W93" s="8">
        <f t="shared" si="775"/>
        <v>0.10409977772289454</v>
      </c>
      <c r="X93" s="8">
        <f t="shared" si="775"/>
        <v>0.10226998309587056</v>
      </c>
      <c r="Y93" s="8">
        <f t="shared" si="775"/>
        <v>0.10275411366553856</v>
      </c>
      <c r="Z93" s="8">
        <f t="shared" si="775"/>
        <v>0.10238405345716066</v>
      </c>
      <c r="AA93" s="8">
        <f t="shared" si="775"/>
        <v>9.9534118936694976E-2</v>
      </c>
      <c r="AB93" s="8">
        <f t="shared" si="775"/>
        <v>9.8282083041628512E-2</v>
      </c>
      <c r="AC93" s="8">
        <f t="shared" si="775"/>
        <v>9.7804813541391172E-2</v>
      </c>
      <c r="AD93" s="8">
        <f t="shared" si="775"/>
        <v>9.8122162608336769E-2</v>
      </c>
      <c r="AE93" s="8">
        <f t="shared" si="775"/>
        <v>9.7465495608531988E-2</v>
      </c>
      <c r="AF93" s="8">
        <f t="shared" si="775"/>
        <v>9.6544024851956137E-2</v>
      </c>
      <c r="AG93" s="8">
        <f t="shared" si="775"/>
        <v>9.5128156803618538E-2</v>
      </c>
      <c r="AH93" s="8">
        <f t="shared" si="775"/>
        <v>9.512611241757736E-2</v>
      </c>
      <c r="AI93" s="8">
        <f t="shared" ref="AI93:BN93" si="776">AI91/AI24</f>
        <v>9.4535246977860296E-2</v>
      </c>
      <c r="AJ93" s="8">
        <f t="shared" si="776"/>
        <v>9.2869982025164777E-2</v>
      </c>
      <c r="AK93" s="8">
        <f t="shared" si="776"/>
        <v>9.2584101046312886E-2</v>
      </c>
      <c r="AL93" s="8">
        <f t="shared" si="776"/>
        <v>9.1773426798807525E-2</v>
      </c>
      <c r="AM93" s="8">
        <f t="shared" si="776"/>
        <v>9.1523147416653503E-2</v>
      </c>
      <c r="AN93" s="8">
        <f t="shared" si="776"/>
        <v>9.1528949497284171E-2</v>
      </c>
      <c r="AO93" s="8">
        <f t="shared" si="776"/>
        <v>9.1259736369083272E-2</v>
      </c>
      <c r="AP93" s="8">
        <f t="shared" si="776"/>
        <v>9.1295272274508371E-2</v>
      </c>
      <c r="AQ93" s="8">
        <f t="shared" si="776"/>
        <v>9.3366708385481861E-2</v>
      </c>
      <c r="AR93" s="8">
        <f t="shared" si="776"/>
        <v>9.875352691167541E-2</v>
      </c>
      <c r="AS93" s="8">
        <f t="shared" si="776"/>
        <v>9.6538461538461545E-2</v>
      </c>
      <c r="AT93" s="8">
        <f t="shared" si="776"/>
        <v>9.547352597294137E-2</v>
      </c>
      <c r="AU93" s="8">
        <f t="shared" si="776"/>
        <v>9.4897503033399319E-2</v>
      </c>
      <c r="AV93" s="8">
        <f t="shared" si="776"/>
        <v>9.8475041833738508E-2</v>
      </c>
      <c r="AW93" s="8">
        <f t="shared" si="776"/>
        <v>9.7326137618054698E-2</v>
      </c>
      <c r="AX93" s="8">
        <f t="shared" si="776"/>
        <v>0.10028932541495356</v>
      </c>
      <c r="AY93" s="8">
        <f t="shared" si="776"/>
        <v>0.10229702486407231</v>
      </c>
      <c r="AZ93" s="8">
        <f t="shared" si="776"/>
        <v>0.10293278900129077</v>
      </c>
      <c r="BA93" s="8">
        <f t="shared" si="776"/>
        <v>0.10439250393513706</v>
      </c>
      <c r="BB93" s="8">
        <f t="shared" si="776"/>
        <v>0.10684312459651388</v>
      </c>
      <c r="BC93" s="8">
        <f t="shared" si="776"/>
        <v>0.10645633997069218</v>
      </c>
      <c r="BD93" s="8">
        <f t="shared" si="776"/>
        <v>0.106116412746247</v>
      </c>
      <c r="BE93" s="8">
        <f t="shared" si="776"/>
        <v>0.10681688920185249</v>
      </c>
      <c r="BF93" s="8">
        <f t="shared" si="776"/>
        <v>0.10120913569189431</v>
      </c>
      <c r="BG93" s="8">
        <f t="shared" si="776"/>
        <v>0.10028624003271314</v>
      </c>
      <c r="BH93" s="8">
        <f t="shared" si="776"/>
        <v>0.10169364881693649</v>
      </c>
      <c r="BI93" s="8">
        <f t="shared" si="776"/>
        <v>0.10128688163624798</v>
      </c>
      <c r="BJ93" s="8">
        <f t="shared" si="776"/>
        <v>0.10427717234063072</v>
      </c>
      <c r="BK93" s="8">
        <f t="shared" si="776"/>
        <v>0.10261977814491385</v>
      </c>
      <c r="BL93" s="8">
        <f t="shared" si="776"/>
        <v>0.10396764521302559</v>
      </c>
      <c r="BM93" s="8">
        <f t="shared" si="776"/>
        <v>0.10537932917671687</v>
      </c>
      <c r="BN93" s="8">
        <f t="shared" si="776"/>
        <v>0.10473602658821943</v>
      </c>
      <c r="BO93" s="8">
        <f t="shared" ref="BO93:CT93" si="777">BO91/BO24</f>
        <v>0.10273896773907845</v>
      </c>
      <c r="BP93" s="8">
        <f t="shared" si="777"/>
        <v>0.1048911134527573</v>
      </c>
      <c r="BQ93" s="8">
        <f t="shared" si="777"/>
        <v>0.10717378127976449</v>
      </c>
      <c r="BR93" s="8">
        <f t="shared" si="777"/>
        <v>0.10489570394483232</v>
      </c>
      <c r="BS93" s="8">
        <f t="shared" si="777"/>
        <v>0.10390186225243868</v>
      </c>
      <c r="BT93" s="8">
        <f t="shared" si="777"/>
        <v>0.10395105257699885</v>
      </c>
      <c r="BU93" s="8">
        <f t="shared" si="777"/>
        <v>0.10286705438220591</v>
      </c>
      <c r="BV93" s="8">
        <f t="shared" si="777"/>
        <v>0.10227566846516815</v>
      </c>
      <c r="BW93" s="8">
        <f t="shared" si="777"/>
        <v>9.9359603975955682E-2</v>
      </c>
      <c r="BX93" s="8">
        <f t="shared" si="777"/>
        <v>9.733663613495401E-2</v>
      </c>
      <c r="BY93" s="8">
        <f t="shared" si="777"/>
        <v>9.5744881592603068E-2</v>
      </c>
      <c r="BZ93" s="8">
        <f t="shared" si="777"/>
        <v>9.7104956860716476E-2</v>
      </c>
      <c r="CA93" s="8">
        <f t="shared" si="777"/>
        <v>9.4058689438072149E-2</v>
      </c>
      <c r="CB93" s="8">
        <f t="shared" si="777"/>
        <v>9.4929287186411762E-2</v>
      </c>
      <c r="CC93" s="8">
        <f t="shared" si="777"/>
        <v>9.4789551089011825E-2</v>
      </c>
      <c r="CD93" s="8">
        <f t="shared" si="777"/>
        <v>9.3833501058403018E-2</v>
      </c>
      <c r="CE93" s="8">
        <f t="shared" si="777"/>
        <v>9.3994024580702121E-2</v>
      </c>
      <c r="CF93" s="8">
        <f t="shared" si="777"/>
        <v>9.4381307848092788E-2</v>
      </c>
      <c r="CG93" s="8">
        <f t="shared" si="777"/>
        <v>9.324156231860023E-2</v>
      </c>
      <c r="CH93" s="8">
        <f t="shared" si="777"/>
        <v>9.4582703833446788E-2</v>
      </c>
      <c r="CI93" s="8">
        <f t="shared" si="777"/>
        <v>9.6021404152009118E-2</v>
      </c>
      <c r="CJ93" s="8">
        <f t="shared" si="777"/>
        <v>9.5481476658636627E-2</v>
      </c>
      <c r="CK93" s="8">
        <f t="shared" si="777"/>
        <v>9.4284703460697283E-2</v>
      </c>
      <c r="CL93" s="8">
        <f t="shared" si="777"/>
        <v>9.1952924689057691E-2</v>
      </c>
      <c r="CM93" s="8">
        <f t="shared" si="777"/>
        <v>9.0944709127382131E-2</v>
      </c>
      <c r="CN93" s="8">
        <f t="shared" si="777"/>
        <v>8.9475224496711483E-2</v>
      </c>
      <c r="CO93" s="8">
        <f t="shared" si="777"/>
        <v>9.0214833371289771E-2</v>
      </c>
      <c r="CP93" s="8">
        <f t="shared" si="777"/>
        <v>8.9345437171524114E-2</v>
      </c>
      <c r="CQ93" s="8">
        <f t="shared" si="777"/>
        <v>8.5993301917548379E-2</v>
      </c>
      <c r="CR93" s="8">
        <f t="shared" si="777"/>
        <v>8.4441255710436924E-2</v>
      </c>
      <c r="CS93" s="8">
        <f t="shared" si="777"/>
        <v>8.3818545233336234E-2</v>
      </c>
      <c r="CT93" s="8">
        <f t="shared" si="777"/>
        <v>8.3167443976794445E-2</v>
      </c>
      <c r="CU93" s="8">
        <f t="shared" ref="CU93:DZ93" si="778">CU91/CU24</f>
        <v>7.9452937796897549E-2</v>
      </c>
      <c r="CV93" s="8">
        <f t="shared" si="778"/>
        <v>7.8324025420231633E-2</v>
      </c>
      <c r="CW93" s="8">
        <f t="shared" si="778"/>
        <v>7.9770956027365586E-2</v>
      </c>
      <c r="CX93" s="8">
        <f t="shared" si="778"/>
        <v>7.7012585766447761E-2</v>
      </c>
      <c r="CY93" s="8">
        <f t="shared" si="778"/>
        <v>7.6749764754217853E-2</v>
      </c>
      <c r="CZ93" s="8">
        <f t="shared" si="778"/>
        <v>7.6398111743744168E-2</v>
      </c>
      <c r="DA93" s="8">
        <f t="shared" si="778"/>
        <v>7.5170310776617136E-2</v>
      </c>
      <c r="DB93" s="8">
        <f t="shared" si="778"/>
        <v>7.2735431758446045E-2</v>
      </c>
      <c r="DC93" s="8">
        <f t="shared" si="778"/>
        <v>7.3456563327463212E-2</v>
      </c>
      <c r="DD93" s="8">
        <f t="shared" si="778"/>
        <v>7.2207405569683067E-2</v>
      </c>
      <c r="DE93" s="8">
        <f t="shared" si="778"/>
        <v>7.0817502144870689E-2</v>
      </c>
      <c r="DF93" s="8">
        <f t="shared" si="778"/>
        <v>6.9614219690844803E-2</v>
      </c>
      <c r="DG93" s="8">
        <f t="shared" si="778"/>
        <v>6.7923495316647028E-2</v>
      </c>
      <c r="DH93" s="8">
        <f t="shared" si="778"/>
        <v>6.8663104105520414E-2</v>
      </c>
      <c r="DI93" s="8">
        <f t="shared" si="778"/>
        <v>6.741986700108149E-2</v>
      </c>
      <c r="DJ93" s="8">
        <f t="shared" si="778"/>
        <v>6.7043683078638658E-2</v>
      </c>
      <c r="DK93" s="8">
        <f t="shared" si="778"/>
        <v>6.4366626545327738E-2</v>
      </c>
      <c r="DL93" s="8">
        <f t="shared" si="778"/>
        <v>6.5271771154124095E-2</v>
      </c>
      <c r="DM93" s="8">
        <f t="shared" si="778"/>
        <v>6.4352484556934347E-2</v>
      </c>
      <c r="DN93" s="8">
        <f t="shared" si="778"/>
        <v>6.3716396624382082E-2</v>
      </c>
      <c r="DO93" s="8">
        <f t="shared" si="778"/>
        <v>6.3035217156587733E-2</v>
      </c>
      <c r="DP93" s="8">
        <f t="shared" si="778"/>
        <v>6.2760280422726786E-2</v>
      </c>
      <c r="DQ93" s="8">
        <f t="shared" si="778"/>
        <v>6.331147102128229E-2</v>
      </c>
      <c r="DR93" s="8">
        <f t="shared" si="778"/>
        <v>6.3992907587068437E-2</v>
      </c>
      <c r="DS93" s="8">
        <f t="shared" si="778"/>
        <v>6.1848270361878177E-2</v>
      </c>
      <c r="DT93" s="8">
        <f t="shared" si="778"/>
        <v>6.2461691135693651E-2</v>
      </c>
      <c r="DU93" s="8">
        <f t="shared" si="778"/>
        <v>6.1221928283159872E-2</v>
      </c>
      <c r="DV93" s="8">
        <f t="shared" si="778"/>
        <v>6.0960820450139896E-2</v>
      </c>
      <c r="DW93" s="8">
        <f t="shared" si="778"/>
        <v>6.2152054129671397E-2</v>
      </c>
      <c r="DX93" s="8">
        <f t="shared" si="778"/>
        <v>6.2612798917130397E-2</v>
      </c>
      <c r="DY93" s="8">
        <f t="shared" si="778"/>
        <v>6.3377038394661397E-2</v>
      </c>
      <c r="DZ93" s="8">
        <f t="shared" si="778"/>
        <v>6.4179118424864262E-2</v>
      </c>
      <c r="EA93" s="8">
        <f t="shared" ref="EA93:FF93" si="779">EA91/EA24</f>
        <v>6.5891973713357449E-2</v>
      </c>
      <c r="EB93" s="8">
        <f t="shared" si="779"/>
        <v>6.7189157552035708E-2</v>
      </c>
      <c r="EC93" s="8">
        <f t="shared" si="779"/>
        <v>6.7789546167018516E-2</v>
      </c>
      <c r="ED93" s="8">
        <f t="shared" si="779"/>
        <v>6.9804931645022425E-2</v>
      </c>
      <c r="EE93" s="8">
        <f t="shared" si="779"/>
        <v>7.0551464368082198E-2</v>
      </c>
      <c r="EF93" s="8">
        <f t="shared" si="779"/>
        <v>7.2598872540828613E-2</v>
      </c>
      <c r="EG93" s="8">
        <f t="shared" si="779"/>
        <v>7.162949135921412E-2</v>
      </c>
      <c r="EH93" s="8">
        <f t="shared" si="779"/>
        <v>7.2320763658520082E-2</v>
      </c>
      <c r="EI93" s="8">
        <f t="shared" si="779"/>
        <v>7.2678589302992896E-2</v>
      </c>
      <c r="EJ93" s="8">
        <f t="shared" si="779"/>
        <v>7.2586073850296362E-2</v>
      </c>
      <c r="EK93" s="8">
        <f t="shared" si="779"/>
        <v>7.2948082505235406E-2</v>
      </c>
      <c r="EL93" s="8">
        <f t="shared" si="779"/>
        <v>7.2383818121029744E-2</v>
      </c>
      <c r="EM93" s="8">
        <f t="shared" si="779"/>
        <v>7.2695630458025393E-2</v>
      </c>
      <c r="EN93" s="8">
        <f t="shared" si="779"/>
        <v>7.2374962425139314E-2</v>
      </c>
      <c r="EO93" s="8">
        <f t="shared" si="779"/>
        <v>7.2402199100368034E-2</v>
      </c>
      <c r="EP93" s="8">
        <f t="shared" si="779"/>
        <v>7.1986907395229269E-2</v>
      </c>
      <c r="EQ93" s="8">
        <f t="shared" si="779"/>
        <v>7.3016873154613193E-2</v>
      </c>
      <c r="ER93" s="8">
        <f t="shared" si="779"/>
        <v>7.2218437948376069E-2</v>
      </c>
      <c r="ES93" s="8">
        <f t="shared" si="779"/>
        <v>7.1531797102491287E-2</v>
      </c>
      <c r="ET93" s="8">
        <f t="shared" si="779"/>
        <v>7.2129329465961442E-2</v>
      </c>
      <c r="EU93" s="8">
        <f t="shared" si="779"/>
        <v>7.1466711631959084E-2</v>
      </c>
      <c r="EV93" s="8">
        <f t="shared" si="779"/>
        <v>7.2249225158261862E-2</v>
      </c>
      <c r="EW93" s="8">
        <f t="shared" si="779"/>
        <v>7.2637048120414272E-2</v>
      </c>
      <c r="EX93" s="8">
        <f t="shared" si="779"/>
        <v>7.3856169094264332E-2</v>
      </c>
      <c r="EY93" s="8">
        <f t="shared" si="779"/>
        <v>7.5693327152245637E-2</v>
      </c>
      <c r="EZ93" s="8">
        <f t="shared" si="779"/>
        <v>7.7330723013569164E-2</v>
      </c>
      <c r="FA93" s="8">
        <f t="shared" si="779"/>
        <v>7.873745199757462E-2</v>
      </c>
      <c r="FB93" s="8">
        <f t="shared" si="779"/>
        <v>8.0955882858301437E-2</v>
      </c>
      <c r="FC93" s="8">
        <f t="shared" si="779"/>
        <v>8.2244731957257775E-2</v>
      </c>
      <c r="FD93" s="8">
        <f t="shared" si="779"/>
        <v>8.4432791274999308E-2</v>
      </c>
      <c r="FE93" s="8">
        <f t="shared" si="779"/>
        <v>8.5198239723027508E-2</v>
      </c>
      <c r="FF93" s="8">
        <f t="shared" si="779"/>
        <v>8.6046751106992073E-2</v>
      </c>
      <c r="FG93" s="8">
        <f t="shared" ref="FG93:GN93" si="780">FG91/FG24</f>
        <v>8.6894033825803241E-2</v>
      </c>
      <c r="FH93" s="8">
        <f t="shared" si="780"/>
        <v>8.7489757263946907E-2</v>
      </c>
      <c r="FI93" s="8">
        <f t="shared" si="780"/>
        <v>8.6487312139304134E-2</v>
      </c>
      <c r="FJ93" s="8">
        <f t="shared" si="780"/>
        <v>8.6085540570708191E-2</v>
      </c>
      <c r="FK93" s="8">
        <f t="shared" si="780"/>
        <v>8.5619225115497702E-2</v>
      </c>
      <c r="FL93" s="8">
        <f t="shared" si="780"/>
        <v>8.4846289672658129E-2</v>
      </c>
      <c r="FM93" s="8">
        <f t="shared" si="780"/>
        <v>8.2632433230042796E-2</v>
      </c>
      <c r="FN93" s="8">
        <f t="shared" si="780"/>
        <v>8.1797621838039195E-2</v>
      </c>
      <c r="FO93" s="8">
        <f t="shared" si="780"/>
        <v>8.1107306293391093E-2</v>
      </c>
      <c r="FP93" s="8">
        <f t="shared" si="780"/>
        <v>7.9903733430923163E-2</v>
      </c>
      <c r="FQ93" s="8">
        <f t="shared" si="780"/>
        <v>7.9696078975098436E-2</v>
      </c>
      <c r="FR93" s="8">
        <f t="shared" si="780"/>
        <v>7.78717947144619E-2</v>
      </c>
      <c r="FS93" s="8">
        <f t="shared" si="780"/>
        <v>7.5263726525607866E-2</v>
      </c>
      <c r="FT93" s="8">
        <f t="shared" si="780"/>
        <v>7.4497926414934634E-2</v>
      </c>
      <c r="FU93" s="8">
        <f t="shared" si="780"/>
        <v>7.2743338527580262E-2</v>
      </c>
      <c r="FV93" s="8">
        <f t="shared" si="780"/>
        <v>7.1506302978252806E-2</v>
      </c>
      <c r="FW93" s="8">
        <f t="shared" si="780"/>
        <v>7.1430674210888889E-2</v>
      </c>
      <c r="FX93" s="8">
        <f t="shared" si="780"/>
        <v>6.9901563404748124E-2</v>
      </c>
      <c r="FY93" s="8">
        <f t="shared" si="780"/>
        <v>7.0014438908578308E-2</v>
      </c>
      <c r="FZ93" s="8">
        <f t="shared" si="780"/>
        <v>6.8659563235486124E-2</v>
      </c>
      <c r="GA93" s="8">
        <f t="shared" si="780"/>
        <v>6.8293258957691366E-2</v>
      </c>
      <c r="GB93" s="8">
        <f t="shared" si="780"/>
        <v>6.7839740419928546E-2</v>
      </c>
      <c r="GC93" s="8">
        <f t="shared" si="780"/>
        <v>6.7324811623920316E-2</v>
      </c>
      <c r="GD93" s="8">
        <f t="shared" si="780"/>
        <v>6.7311280374036914E-2</v>
      </c>
      <c r="GE93" s="8">
        <f t="shared" si="780"/>
        <v>6.6765983454477984E-2</v>
      </c>
      <c r="GF93" s="8">
        <f t="shared" si="780"/>
        <v>6.610206063221491E-2</v>
      </c>
      <c r="GG93" s="8">
        <f t="shared" si="780"/>
        <v>6.5988221537607264E-2</v>
      </c>
      <c r="GH93" s="8">
        <f t="shared" si="780"/>
        <v>6.5806246859379539E-2</v>
      </c>
      <c r="GI93" s="8">
        <f t="shared" si="780"/>
        <v>6.5716219690728689E-2</v>
      </c>
      <c r="GJ93" s="8">
        <f t="shared" si="780"/>
        <v>6.5662337662337658E-2</v>
      </c>
      <c r="GK93" s="8">
        <f t="shared" si="780"/>
        <v>6.4808262309877643E-2</v>
      </c>
      <c r="GL93" s="8">
        <f t="shared" si="780"/>
        <v>6.4876968828050191E-2</v>
      </c>
      <c r="GM93" s="8">
        <f t="shared" si="780"/>
        <v>6.4783404881270448E-2</v>
      </c>
      <c r="GN93" s="8">
        <f t="shared" si="780"/>
        <v>6.496720702883306E-2</v>
      </c>
      <c r="GV93"/>
      <c r="GW93" s="81"/>
      <c r="GX93" s="81"/>
      <c r="GY93" s="81"/>
      <c r="GZ93" s="81"/>
      <c r="HA93" s="81"/>
      <c r="HB93" s="81"/>
      <c r="HC93" s="81"/>
      <c r="HD93" s="81"/>
      <c r="HE93" s="81"/>
      <c r="HF93" s="81"/>
      <c r="HG93" s="81"/>
      <c r="HH93" s="81"/>
      <c r="HI93" s="81"/>
      <c r="HJ93" s="81"/>
      <c r="HK93" s="81"/>
      <c r="HL93" s="81"/>
      <c r="HM93" s="81"/>
      <c r="HN93" s="81"/>
      <c r="HO93" s="81"/>
      <c r="HP93" s="81"/>
      <c r="HQ93" s="81"/>
      <c r="HR93" s="81"/>
      <c r="HS93" s="81"/>
      <c r="HT93" s="81"/>
      <c r="HU93" s="81"/>
      <c r="HV93" s="81"/>
      <c r="HW93" s="81"/>
      <c r="HX93" s="81"/>
      <c r="HY93" s="81"/>
      <c r="HZ93" s="81"/>
      <c r="IA93" s="81"/>
      <c r="IB93" s="81"/>
      <c r="IC93" s="81"/>
      <c r="ID93" s="81"/>
    </row>
    <row r="94" spans="1:238">
      <c r="A94" s="39"/>
      <c r="B94" s="6" t="s">
        <v>394</v>
      </c>
      <c r="C94" s="8">
        <f t="shared" ref="C94:AH94" si="781">C92/C24</f>
        <v>0.10849549121974371</v>
      </c>
      <c r="D94" s="8">
        <f t="shared" si="781"/>
        <v>0.10970937295579854</v>
      </c>
      <c r="E94" s="8">
        <f t="shared" si="781"/>
        <v>0.11226458429030776</v>
      </c>
      <c r="F94" s="8">
        <f t="shared" si="781"/>
        <v>0.1147045350435181</v>
      </c>
      <c r="G94" s="8">
        <f t="shared" si="781"/>
        <v>0.11302513622780805</v>
      </c>
      <c r="H94" s="8">
        <f t="shared" si="781"/>
        <v>0.11376574090046575</v>
      </c>
      <c r="I94" s="8">
        <f t="shared" si="781"/>
        <v>0.11369990680335508</v>
      </c>
      <c r="J94" s="8">
        <f t="shared" si="781"/>
        <v>0.11511394101876676</v>
      </c>
      <c r="K94" s="8">
        <f t="shared" si="781"/>
        <v>0.11411898200680824</v>
      </c>
      <c r="L94" s="8">
        <f t="shared" si="781"/>
        <v>0.11195968821352649</v>
      </c>
      <c r="M94" s="8">
        <f t="shared" si="781"/>
        <v>0.11253671355696399</v>
      </c>
      <c r="N94" s="8">
        <f t="shared" si="781"/>
        <v>0.11231231231231231</v>
      </c>
      <c r="O94" s="8">
        <f t="shared" si="781"/>
        <v>0.11095820960382413</v>
      </c>
      <c r="P94" s="8">
        <f t="shared" si="781"/>
        <v>0.110186230248307</v>
      </c>
      <c r="Q94" s="8">
        <f t="shared" si="781"/>
        <v>0.11128897550111359</v>
      </c>
      <c r="R94" s="8">
        <f t="shared" si="781"/>
        <v>0.11155432357514705</v>
      </c>
      <c r="S94" s="8">
        <f t="shared" si="781"/>
        <v>0.11500635579045962</v>
      </c>
      <c r="T94" s="8">
        <f t="shared" si="781"/>
        <v>0.11739017077304131</v>
      </c>
      <c r="U94" s="8">
        <f t="shared" si="781"/>
        <v>0.11916336190354355</v>
      </c>
      <c r="V94" s="8">
        <f t="shared" si="781"/>
        <v>0.11971303805364941</v>
      </c>
      <c r="W94" s="8">
        <f t="shared" si="781"/>
        <v>0.12441343541615214</v>
      </c>
      <c r="X94" s="8">
        <f t="shared" si="781"/>
        <v>0.12315865732914755</v>
      </c>
      <c r="Y94" s="8">
        <f t="shared" si="781"/>
        <v>0.12212626910958106</v>
      </c>
      <c r="Z94" s="8">
        <f t="shared" si="781"/>
        <v>0.12163769182852936</v>
      </c>
      <c r="AA94" s="8">
        <f t="shared" si="781"/>
        <v>0.12041655248013154</v>
      </c>
      <c r="AB94" s="8">
        <f t="shared" si="781"/>
        <v>0.11766923366901826</v>
      </c>
      <c r="AC94" s="8">
        <f t="shared" si="781"/>
        <v>0.11563078550647976</v>
      </c>
      <c r="AD94" s="8">
        <f t="shared" si="781"/>
        <v>0.11380520016508459</v>
      </c>
      <c r="AE94" s="8">
        <f t="shared" si="781"/>
        <v>0.11392722710163111</v>
      </c>
      <c r="AF94" s="8">
        <f t="shared" si="781"/>
        <v>0.11280458207940978</v>
      </c>
      <c r="AG94" s="8">
        <f t="shared" si="781"/>
        <v>0.11124199019977384</v>
      </c>
      <c r="AH94" s="8">
        <f t="shared" si="781"/>
        <v>0.11089592843639047</v>
      </c>
      <c r="AI94" s="8">
        <f t="shared" ref="AI94:BN94" si="782">AI92/AI24</f>
        <v>0.1103816724770227</v>
      </c>
      <c r="AJ94" s="8">
        <f t="shared" si="782"/>
        <v>0.10926131986647267</v>
      </c>
      <c r="AK94" s="8">
        <f t="shared" si="782"/>
        <v>0.10930009587727707</v>
      </c>
      <c r="AL94" s="8">
        <f t="shared" si="782"/>
        <v>0.10812988477963097</v>
      </c>
      <c r="AM94" s="8">
        <f t="shared" si="782"/>
        <v>0.10669142044556804</v>
      </c>
      <c r="AN94" s="8">
        <f t="shared" si="782"/>
        <v>0.10743865326091143</v>
      </c>
      <c r="AO94" s="8">
        <f t="shared" si="782"/>
        <v>0.10837327741162371</v>
      </c>
      <c r="AP94" s="8">
        <f t="shared" si="782"/>
        <v>0.10927600981433332</v>
      </c>
      <c r="AQ94" s="8">
        <f t="shared" si="782"/>
        <v>0.11003039513677811</v>
      </c>
      <c r="AR94" s="8">
        <f t="shared" si="782"/>
        <v>0.11143255116254151</v>
      </c>
      <c r="AS94" s="8">
        <f t="shared" si="782"/>
        <v>0.11052447552447553</v>
      </c>
      <c r="AT94" s="8">
        <f t="shared" si="782"/>
        <v>0.10793385668949391</v>
      </c>
      <c r="AU94" s="8">
        <f t="shared" si="782"/>
        <v>0.10731847499840348</v>
      </c>
      <c r="AV94" s="8">
        <f t="shared" si="782"/>
        <v>0.10633662741135982</v>
      </c>
      <c r="AW94" s="8">
        <f t="shared" si="782"/>
        <v>0.10434809272660371</v>
      </c>
      <c r="AX94" s="8">
        <f t="shared" si="782"/>
        <v>0.10610628902086187</v>
      </c>
      <c r="AY94" s="8">
        <f t="shared" si="782"/>
        <v>0.10788685930722706</v>
      </c>
      <c r="AZ94" s="8">
        <f t="shared" si="782"/>
        <v>0.10812595683366853</v>
      </c>
      <c r="BA94" s="8">
        <f t="shared" si="782"/>
        <v>0.10863948204686526</v>
      </c>
      <c r="BB94" s="8">
        <f t="shared" si="782"/>
        <v>0.10954281354539586</v>
      </c>
      <c r="BC94" s="8">
        <f t="shared" si="782"/>
        <v>0.10843892767864838</v>
      </c>
      <c r="BD94" s="8">
        <f t="shared" si="782"/>
        <v>0.10622802611752886</v>
      </c>
      <c r="BE94" s="8">
        <f t="shared" si="782"/>
        <v>0.10502938547788641</v>
      </c>
      <c r="BF94" s="8">
        <f t="shared" si="782"/>
        <v>0.10297410500250256</v>
      </c>
      <c r="BG94" s="8">
        <f t="shared" si="782"/>
        <v>0.10263749744428542</v>
      </c>
      <c r="BH94" s="8">
        <f t="shared" si="782"/>
        <v>0.10231631382316314</v>
      </c>
      <c r="BI94" s="8">
        <f t="shared" si="782"/>
        <v>0.1031707197729608</v>
      </c>
      <c r="BJ94" s="8">
        <f t="shared" si="782"/>
        <v>0.10372263477673835</v>
      </c>
      <c r="BK94" s="8">
        <f t="shared" si="782"/>
        <v>0.10403587443946188</v>
      </c>
      <c r="BL94" s="8">
        <f t="shared" si="782"/>
        <v>0.10533900471840643</v>
      </c>
      <c r="BM94" s="8">
        <f t="shared" si="782"/>
        <v>0.10565239157147407</v>
      </c>
      <c r="BN94" s="8">
        <f t="shared" si="782"/>
        <v>0.10601603377422469</v>
      </c>
      <c r="BO94" s="8">
        <f t="shared" ref="BO94:CT94" si="783">BO92/BO24</f>
        <v>0.10690166729402387</v>
      </c>
      <c r="BP94" s="8">
        <f t="shared" si="783"/>
        <v>0.1075035124692659</v>
      </c>
      <c r="BQ94" s="8">
        <f t="shared" si="783"/>
        <v>0.10790977573815914</v>
      </c>
      <c r="BR94" s="8">
        <f t="shared" si="783"/>
        <v>0.10849359660770122</v>
      </c>
      <c r="BS94" s="8">
        <f t="shared" si="783"/>
        <v>0.10905367171994426</v>
      </c>
      <c r="BT94" s="8">
        <f t="shared" si="783"/>
        <v>0.10867987140931246</v>
      </c>
      <c r="BU94" s="8">
        <f t="shared" si="783"/>
        <v>0.10858075706560555</v>
      </c>
      <c r="BV94" s="8">
        <f t="shared" si="783"/>
        <v>0.1079698170306807</v>
      </c>
      <c r="BW94" s="8">
        <f t="shared" si="783"/>
        <v>0.10825835854319726</v>
      </c>
      <c r="BX94" s="8">
        <f t="shared" si="783"/>
        <v>0.10820515774718206</v>
      </c>
      <c r="BY94" s="8">
        <f t="shared" si="783"/>
        <v>0.10770827436550617</v>
      </c>
      <c r="BZ94" s="8">
        <f t="shared" si="783"/>
        <v>0.10794982171559479</v>
      </c>
      <c r="CA94" s="8">
        <f t="shared" si="783"/>
        <v>0.10795310634294607</v>
      </c>
      <c r="CB94" s="8">
        <f t="shared" si="783"/>
        <v>0.10864544097789781</v>
      </c>
      <c r="CC94" s="8">
        <f t="shared" si="783"/>
        <v>0.10911128230268226</v>
      </c>
      <c r="CD94" s="8">
        <f t="shared" si="783"/>
        <v>0.11099351077488984</v>
      </c>
      <c r="CE94" s="8">
        <f t="shared" si="783"/>
        <v>0.11183540435933997</v>
      </c>
      <c r="CF94" s="8">
        <f t="shared" si="783"/>
        <v>0.11160392990443034</v>
      </c>
      <c r="CG94" s="8">
        <f t="shared" si="783"/>
        <v>0.11282859275230119</v>
      </c>
      <c r="CH94" s="8">
        <f t="shared" si="783"/>
        <v>0.11601613733335546</v>
      </c>
      <c r="CI94" s="8">
        <f t="shared" si="783"/>
        <v>0.11607128111116616</v>
      </c>
      <c r="CJ94" s="8">
        <f t="shared" si="783"/>
        <v>0.11555114265251643</v>
      </c>
      <c r="CK94" s="8">
        <f t="shared" si="783"/>
        <v>0.11576932973112054</v>
      </c>
      <c r="CL94" s="8">
        <f t="shared" si="783"/>
        <v>0.11647795136400553</v>
      </c>
      <c r="CM94" s="8">
        <f t="shared" si="783"/>
        <v>0.11692891173520562</v>
      </c>
      <c r="CN94" s="8">
        <f t="shared" si="783"/>
        <v>0.11612217550020794</v>
      </c>
      <c r="CO94" s="8">
        <f t="shared" si="783"/>
        <v>0.11535716996887573</v>
      </c>
      <c r="CP94" s="8">
        <f t="shared" si="783"/>
        <v>0.11413043478260869</v>
      </c>
      <c r="CQ94" s="8">
        <f t="shared" si="783"/>
        <v>0.11432678343854658</v>
      </c>
      <c r="CR94" s="8">
        <f t="shared" si="783"/>
        <v>0.11454550778962164</v>
      </c>
      <c r="CS94" s="8">
        <f t="shared" si="783"/>
        <v>0.11423481359172678</v>
      </c>
      <c r="CT94" s="8">
        <f t="shared" si="783"/>
        <v>0.11325503355704698</v>
      </c>
      <c r="CU94" s="8">
        <f t="shared" ref="CU94:DZ94" si="784">CU92/CU24</f>
        <v>0.11298572089177865</v>
      </c>
      <c r="CV94" s="8">
        <f t="shared" si="784"/>
        <v>0.11279540014855979</v>
      </c>
      <c r="CW94" s="8">
        <f t="shared" si="784"/>
        <v>0.11382832583001237</v>
      </c>
      <c r="CX94" s="8">
        <f t="shared" si="784"/>
        <v>0.11329864779916274</v>
      </c>
      <c r="CY94" s="8">
        <f t="shared" si="784"/>
        <v>0.11377943885597656</v>
      </c>
      <c r="CZ94" s="8">
        <f t="shared" si="784"/>
        <v>0.11464976528290971</v>
      </c>
      <c r="DA94" s="8">
        <f t="shared" si="784"/>
        <v>0.1137092065139817</v>
      </c>
      <c r="DB94" s="8">
        <f t="shared" si="784"/>
        <v>0.11337906276043336</v>
      </c>
      <c r="DC94" s="8">
        <f t="shared" si="784"/>
        <v>0.11294675095969897</v>
      </c>
      <c r="DD94" s="8">
        <f t="shared" si="784"/>
        <v>0.11232400917943311</v>
      </c>
      <c r="DE94" s="8">
        <f t="shared" si="784"/>
        <v>0.11263635249417821</v>
      </c>
      <c r="DF94" s="8">
        <f t="shared" si="784"/>
        <v>0.11328450241942295</v>
      </c>
      <c r="DG94" s="8">
        <f t="shared" si="784"/>
        <v>0.11250758738886706</v>
      </c>
      <c r="DH94" s="8">
        <f t="shared" si="784"/>
        <v>0.1117178638665092</v>
      </c>
      <c r="DI94" s="8">
        <f t="shared" si="784"/>
        <v>0.11150739777721531</v>
      </c>
      <c r="DJ94" s="8">
        <f t="shared" si="784"/>
        <v>0.11214910733588977</v>
      </c>
      <c r="DK94" s="8">
        <f t="shared" si="784"/>
        <v>0.11202852739687502</v>
      </c>
      <c r="DL94" s="8">
        <f t="shared" si="784"/>
        <v>0.11302211302211301</v>
      </c>
      <c r="DM94" s="8">
        <f t="shared" si="784"/>
        <v>0.11355163177171594</v>
      </c>
      <c r="DN94" s="8">
        <f t="shared" si="784"/>
        <v>0.11293522202086706</v>
      </c>
      <c r="DO94" s="8">
        <f t="shared" si="784"/>
        <v>0.11367509606122514</v>
      </c>
      <c r="DP94" s="8">
        <f t="shared" si="784"/>
        <v>0.11461755781102857</v>
      </c>
      <c r="DQ94" s="8">
        <f t="shared" si="784"/>
        <v>0.11527650505029705</v>
      </c>
      <c r="DR94" s="8">
        <f t="shared" si="784"/>
        <v>0.11556401809371253</v>
      </c>
      <c r="DS94" s="8">
        <f t="shared" si="784"/>
        <v>0.11667829727843686</v>
      </c>
      <c r="DT94" s="8">
        <f t="shared" si="784"/>
        <v>0.11491199906599341</v>
      </c>
      <c r="DU94" s="8">
        <f t="shared" si="784"/>
        <v>0.11569505860544152</v>
      </c>
      <c r="DV94" s="8">
        <f t="shared" si="784"/>
        <v>0.11677472952455527</v>
      </c>
      <c r="DW94" s="8">
        <f t="shared" si="784"/>
        <v>0.11917473187350709</v>
      </c>
      <c r="DX94" s="8">
        <f t="shared" si="784"/>
        <v>0.12040344412693639</v>
      </c>
      <c r="DY94" s="8">
        <f t="shared" si="784"/>
        <v>0.12015602236947226</v>
      </c>
      <c r="DZ94" s="8">
        <f t="shared" si="784"/>
        <v>0.12196649005261044</v>
      </c>
      <c r="EA94" s="8">
        <f t="shared" ref="EA94:FF94" si="785">EA92/EA24</f>
        <v>0.12229565088975855</v>
      </c>
      <c r="EB94" s="8">
        <f t="shared" si="785"/>
        <v>0.12243479533233347</v>
      </c>
      <c r="EC94" s="8">
        <f t="shared" si="785"/>
        <v>0.12251406619492439</v>
      </c>
      <c r="ED94" s="8">
        <f t="shared" si="785"/>
        <v>0.12310200111673483</v>
      </c>
      <c r="EE94" s="8">
        <f t="shared" si="785"/>
        <v>0.12288403487057105</v>
      </c>
      <c r="EF94" s="8">
        <f t="shared" si="785"/>
        <v>0.12083688779054938</v>
      </c>
      <c r="EG94" s="8">
        <f t="shared" si="785"/>
        <v>0.11943983277563204</v>
      </c>
      <c r="EH94" s="8">
        <f t="shared" si="785"/>
        <v>0.11824690271477896</v>
      </c>
      <c r="EI94" s="8">
        <f t="shared" si="785"/>
        <v>0.11811417703780322</v>
      </c>
      <c r="EJ94" s="8">
        <f t="shared" si="785"/>
        <v>0.11798315464560724</v>
      </c>
      <c r="EK94" s="8">
        <f t="shared" si="785"/>
        <v>0.11764515633464588</v>
      </c>
      <c r="EL94" s="8">
        <f t="shared" si="785"/>
        <v>0.11783763990383848</v>
      </c>
      <c r="EM94" s="8">
        <f t="shared" si="785"/>
        <v>0.11670321608902971</v>
      </c>
      <c r="EN94" s="8">
        <f t="shared" si="785"/>
        <v>0.1166863212091783</v>
      </c>
      <c r="EO94" s="8">
        <f t="shared" si="785"/>
        <v>0.11654323231405335</v>
      </c>
      <c r="EP94" s="8">
        <f t="shared" si="785"/>
        <v>0.11701141866443474</v>
      </c>
      <c r="EQ94" s="8">
        <f t="shared" si="785"/>
        <v>0.11606063492296081</v>
      </c>
      <c r="ER94" s="8">
        <f t="shared" si="785"/>
        <v>0.11697995623124974</v>
      </c>
      <c r="ES94" s="8">
        <f t="shared" si="785"/>
        <v>0.11760434266815258</v>
      </c>
      <c r="ET94" s="8">
        <f t="shared" si="785"/>
        <v>0.11801882500142183</v>
      </c>
      <c r="EU94" s="8">
        <f t="shared" si="785"/>
        <v>0.11957957451592052</v>
      </c>
      <c r="EV94" s="8">
        <f t="shared" si="785"/>
        <v>0.11983525512574278</v>
      </c>
      <c r="EW94" s="8">
        <f t="shared" si="785"/>
        <v>0.12016033274535508</v>
      </c>
      <c r="EX94" s="8">
        <f t="shared" si="785"/>
        <v>0.121230073611026</v>
      </c>
      <c r="EY94" s="8">
        <f t="shared" si="785"/>
        <v>0.12264459654768073</v>
      </c>
      <c r="EZ94" s="8">
        <f t="shared" si="785"/>
        <v>0.12324309727941672</v>
      </c>
      <c r="FA94" s="8">
        <f t="shared" si="785"/>
        <v>0.12523748568348717</v>
      </c>
      <c r="FB94" s="8">
        <f t="shared" si="785"/>
        <v>0.12661255403817209</v>
      </c>
      <c r="FC94" s="8">
        <f t="shared" si="785"/>
        <v>0.12769137716474671</v>
      </c>
      <c r="FD94" s="8">
        <f t="shared" si="785"/>
        <v>0.12947337591698976</v>
      </c>
      <c r="FE94" s="8">
        <f t="shared" si="785"/>
        <v>0.12955277007251062</v>
      </c>
      <c r="FF94" s="8">
        <f t="shared" si="785"/>
        <v>0.12799231112484125</v>
      </c>
      <c r="FG94" s="8">
        <f t="shared" ref="FG94:GN94" si="786">FG92/FG24</f>
        <v>0.12643466770201142</v>
      </c>
      <c r="FH94" s="8">
        <f t="shared" si="786"/>
        <v>0.1250688446193732</v>
      </c>
      <c r="FI94" s="8">
        <f t="shared" si="786"/>
        <v>0.12323263180963891</v>
      </c>
      <c r="FJ94" s="8">
        <f t="shared" si="786"/>
        <v>0.12166616328084988</v>
      </c>
      <c r="FK94" s="8">
        <f t="shared" si="786"/>
        <v>0.12148257034859303</v>
      </c>
      <c r="FL94" s="8">
        <f t="shared" si="786"/>
        <v>0.12009003356855034</v>
      </c>
      <c r="FM94" s="8">
        <f t="shared" si="786"/>
        <v>0.11865581153646285</v>
      </c>
      <c r="FN94" s="8">
        <f t="shared" si="786"/>
        <v>0.11658315014602194</v>
      </c>
      <c r="FO94" s="8">
        <f t="shared" si="786"/>
        <v>0.11575131933967285</v>
      </c>
      <c r="FP94" s="8">
        <f t="shared" si="786"/>
        <v>0.11431034803590148</v>
      </c>
      <c r="FQ94" s="8">
        <f t="shared" si="786"/>
        <v>0.11377319308105177</v>
      </c>
      <c r="FR94" s="8">
        <f t="shared" si="786"/>
        <v>0.11435636577838047</v>
      </c>
      <c r="FS94" s="8">
        <f t="shared" si="786"/>
        <v>0.1144130036296539</v>
      </c>
      <c r="FT94" s="8">
        <f t="shared" si="786"/>
        <v>0.11483913090790379</v>
      </c>
      <c r="FU94" s="8">
        <f t="shared" si="786"/>
        <v>0.1143749291015147</v>
      </c>
      <c r="FV94" s="8">
        <f t="shared" si="786"/>
        <v>0.11311831246066152</v>
      </c>
      <c r="FW94" s="8">
        <f t="shared" si="786"/>
        <v>0.11339295702501723</v>
      </c>
      <c r="FX94" s="8">
        <f t="shared" si="786"/>
        <v>0.11255356108859293</v>
      </c>
      <c r="FY94" s="8">
        <f t="shared" si="786"/>
        <v>0.11204136490489155</v>
      </c>
      <c r="FZ94" s="8">
        <f t="shared" si="786"/>
        <v>0.11231898455372702</v>
      </c>
      <c r="GA94" s="8">
        <f t="shared" si="786"/>
        <v>0.1110011471243168</v>
      </c>
      <c r="GB94" s="8">
        <f t="shared" si="786"/>
        <v>0.11204391525866332</v>
      </c>
      <c r="GC94" s="8">
        <f t="shared" si="786"/>
        <v>0.11219883253683462</v>
      </c>
      <c r="GD94" s="8">
        <f t="shared" si="786"/>
        <v>0.11124525319928881</v>
      </c>
      <c r="GE94" s="8">
        <f t="shared" si="786"/>
        <v>0.11127845807958439</v>
      </c>
      <c r="GF94" s="8">
        <f t="shared" si="786"/>
        <v>0.1107401014133132</v>
      </c>
      <c r="GG94" s="8">
        <f t="shared" si="786"/>
        <v>0.11024021442567983</v>
      </c>
      <c r="GH94" s="8">
        <f t="shared" si="786"/>
        <v>0.10993097246832934</v>
      </c>
      <c r="GI94" s="8">
        <f t="shared" si="786"/>
        <v>0.10987160045545895</v>
      </c>
      <c r="GJ94" s="8">
        <f t="shared" si="786"/>
        <v>0.10888311688311689</v>
      </c>
      <c r="GK94" s="8">
        <f t="shared" si="786"/>
        <v>0.10812487820887563</v>
      </c>
      <c r="GL94" s="8">
        <f t="shared" si="786"/>
        <v>0.10833937048163778</v>
      </c>
      <c r="GM94" s="8">
        <f t="shared" si="786"/>
        <v>0.10817247555862429</v>
      </c>
      <c r="GN94" s="8">
        <f t="shared" si="786"/>
        <v>0.10836777626531371</v>
      </c>
      <c r="GO94" s="8"/>
      <c r="GP94" s="8"/>
      <c r="GQ94" s="8"/>
      <c r="GR94" s="8"/>
      <c r="GS94" s="8"/>
      <c r="GT94" s="8"/>
      <c r="GU94" s="8"/>
      <c r="GZ94" s="81"/>
      <c r="HA94" s="81"/>
      <c r="HB94" s="81"/>
      <c r="HC94" s="81"/>
      <c r="HD94" s="81"/>
      <c r="HE94" s="81"/>
      <c r="HF94" s="81"/>
      <c r="HG94" s="81"/>
      <c r="HH94" s="81"/>
      <c r="HI94" s="81"/>
      <c r="HJ94" s="81"/>
      <c r="HK94" s="81"/>
      <c r="HL94" s="81"/>
      <c r="HM94" s="81"/>
      <c r="HN94" s="81"/>
      <c r="HO94" s="81"/>
      <c r="HP94" s="81"/>
      <c r="HQ94" s="81"/>
      <c r="HR94" s="81"/>
      <c r="HS94" s="81"/>
      <c r="HT94" s="81"/>
      <c r="HU94" s="81"/>
      <c r="HV94" s="81"/>
      <c r="HW94" s="81"/>
      <c r="HX94" s="81"/>
      <c r="HY94" s="81"/>
      <c r="HZ94" s="81"/>
      <c r="IA94" s="81"/>
      <c r="IB94" s="81"/>
      <c r="IC94" s="81"/>
      <c r="ID94" s="81"/>
    </row>
    <row r="95" spans="1:238">
      <c r="A95" s="39"/>
      <c r="B95" s="6" t="s">
        <v>398</v>
      </c>
      <c r="C95" s="8" t="e">
        <f t="shared" ref="C95:AH95" si="787">B93*C53*100</f>
        <v>#VALUE!</v>
      </c>
      <c r="D95" s="8">
        <f t="shared" si="787"/>
        <v>1.1842680702944097</v>
      </c>
      <c r="E95" s="8">
        <f t="shared" si="787"/>
        <v>0.79665992790793549</v>
      </c>
      <c r="F95" s="8">
        <f t="shared" si="787"/>
        <v>1.0309480494812802</v>
      </c>
      <c r="G95" s="8">
        <f t="shared" si="787"/>
        <v>1.1545139881725923</v>
      </c>
      <c r="H95" s="8">
        <f t="shared" si="787"/>
        <v>1.0194514034883937</v>
      </c>
      <c r="I95" s="8">
        <f t="shared" si="787"/>
        <v>0.84007867965786676</v>
      </c>
      <c r="J95" s="8">
        <f t="shared" si="787"/>
        <v>0.74147547816810866</v>
      </c>
      <c r="K95" s="8">
        <f t="shared" si="787"/>
        <v>1.1316812222592731</v>
      </c>
      <c r="L95" s="8">
        <f t="shared" si="787"/>
        <v>0.63325003553468717</v>
      </c>
      <c r="M95" s="8">
        <f t="shared" si="787"/>
        <v>0.76597879756906229</v>
      </c>
      <c r="N95" s="8">
        <f t="shared" si="787"/>
        <v>0.83910182344934647</v>
      </c>
      <c r="O95" s="8">
        <f t="shared" si="787"/>
        <v>0.90933263552716681</v>
      </c>
      <c r="P95" s="8">
        <f t="shared" si="787"/>
        <v>1.0786230010932132</v>
      </c>
      <c r="Q95" s="8">
        <f t="shared" si="787"/>
        <v>1.1692078573922606</v>
      </c>
      <c r="R95" s="8">
        <f t="shared" si="787"/>
        <v>1.082566114582137</v>
      </c>
      <c r="S95" s="8">
        <f t="shared" si="787"/>
        <v>1.2351203044386723</v>
      </c>
      <c r="T95" s="8">
        <f t="shared" si="787"/>
        <v>1.3656292739735818</v>
      </c>
      <c r="U95" s="8">
        <f t="shared" si="787"/>
        <v>1.7235513356171426</v>
      </c>
      <c r="V95" s="8">
        <f t="shared" si="787"/>
        <v>1.7408342325877668</v>
      </c>
      <c r="W95" s="8">
        <f t="shared" si="787"/>
        <v>1.3966706774835853</v>
      </c>
      <c r="X95" s="8">
        <f t="shared" si="787"/>
        <v>1.0106619929894156</v>
      </c>
      <c r="Y95" s="8">
        <f t="shared" si="787"/>
        <v>1.1234447674764834</v>
      </c>
      <c r="Z95" s="8">
        <f t="shared" si="787"/>
        <v>1.0713611370094269</v>
      </c>
      <c r="AA95" s="8">
        <f t="shared" si="787"/>
        <v>0.79503367484162335</v>
      </c>
      <c r="AB95" s="8">
        <f t="shared" si="787"/>
        <v>0.73344042427638045</v>
      </c>
      <c r="AC95" s="8">
        <f t="shared" si="787"/>
        <v>0.84025023380335861</v>
      </c>
      <c r="AD95" s="8">
        <f t="shared" si="787"/>
        <v>1.0061719901089261</v>
      </c>
      <c r="AE95" s="8">
        <f t="shared" si="787"/>
        <v>0.98838467007030284</v>
      </c>
      <c r="AF95" s="8">
        <f t="shared" si="787"/>
        <v>0.97204853631293209</v>
      </c>
      <c r="AG95" s="8">
        <f t="shared" si="787"/>
        <v>0.88992525686454393</v>
      </c>
      <c r="AH95" s="8">
        <f t="shared" si="787"/>
        <v>1.0044703644182098</v>
      </c>
      <c r="AI95" s="8">
        <f t="shared" ref="AI95:BN95" si="788">AH93*AI53*100</f>
        <v>1.0048734269825346</v>
      </c>
      <c r="AJ95" s="8">
        <f t="shared" si="788"/>
        <v>1.1115611735879332</v>
      </c>
      <c r="AK95" s="8">
        <f t="shared" si="788"/>
        <v>1.0224415387621679</v>
      </c>
      <c r="AL95" s="8">
        <f t="shared" si="788"/>
        <v>1.1346138221565885</v>
      </c>
      <c r="AM95" s="8">
        <f t="shared" si="788"/>
        <v>1.0356559125591425</v>
      </c>
      <c r="AN95" s="8">
        <f t="shared" si="788"/>
        <v>1.2422843907824994</v>
      </c>
      <c r="AO95" s="8">
        <f t="shared" si="788"/>
        <v>1.0870653631886495</v>
      </c>
      <c r="AP95" s="8">
        <f t="shared" si="788"/>
        <v>1.0347589567847815</v>
      </c>
      <c r="AQ95" s="8">
        <f t="shared" si="788"/>
        <v>1.086493877165867</v>
      </c>
      <c r="AR95" s="8">
        <f t="shared" si="788"/>
        <v>1.07907185634771</v>
      </c>
      <c r="AS95" s="8">
        <f t="shared" si="788"/>
        <v>1.1762057163316857</v>
      </c>
      <c r="AT95" s="8">
        <f t="shared" si="788"/>
        <v>1.3631327328443077</v>
      </c>
      <c r="AU95" s="8">
        <f t="shared" si="788"/>
        <v>1.2583909817270666</v>
      </c>
      <c r="AV95" s="8">
        <f t="shared" si="788"/>
        <v>0.93909401071570475</v>
      </c>
      <c r="AW95" s="8">
        <f t="shared" si="788"/>
        <v>1.0280953753053259</v>
      </c>
      <c r="AX95" s="8">
        <f t="shared" si="788"/>
        <v>1.0041524319778636</v>
      </c>
      <c r="AY95" s="8">
        <f t="shared" si="788"/>
        <v>0.87127061767175618</v>
      </c>
      <c r="AZ95" s="8">
        <f t="shared" si="788"/>
        <v>0.84605679364636377</v>
      </c>
      <c r="BA95" s="8">
        <f t="shared" si="788"/>
        <v>0.93543408164284636</v>
      </c>
      <c r="BB95" s="8">
        <f t="shared" si="788"/>
        <v>0.80644457212654097</v>
      </c>
      <c r="BC95" s="8">
        <f t="shared" si="788"/>
        <v>0.70244342287399042</v>
      </c>
      <c r="BD95" s="8">
        <f t="shared" si="788"/>
        <v>0.62324318505701104</v>
      </c>
      <c r="BE95" s="8">
        <f t="shared" si="788"/>
        <v>0.79385262307890125</v>
      </c>
      <c r="BF95" s="8">
        <f t="shared" si="788"/>
        <v>0.66040066130182817</v>
      </c>
      <c r="BG95" s="8">
        <f t="shared" si="788"/>
        <v>0.77755444492597348</v>
      </c>
      <c r="BH95" s="8">
        <f t="shared" si="788"/>
        <v>0.71790833571016277</v>
      </c>
      <c r="BI95" s="8">
        <f t="shared" si="788"/>
        <v>0.71098580159649272</v>
      </c>
      <c r="BJ95" s="8">
        <f t="shared" si="788"/>
        <v>0.62624758340394415</v>
      </c>
      <c r="BK95" s="8">
        <f t="shared" si="788"/>
        <v>0.9016999404512388</v>
      </c>
      <c r="BL95" s="8">
        <f t="shared" si="788"/>
        <v>0.62072129248890529</v>
      </c>
      <c r="BM95" s="8">
        <f t="shared" si="788"/>
        <v>0.66243699493257835</v>
      </c>
      <c r="BN95" s="8">
        <f t="shared" si="788"/>
        <v>0.62306404944043126</v>
      </c>
      <c r="BO95" s="8">
        <f t="shared" ref="BO95:CT95" si="789">BN93*BO53*100</f>
        <v>0.58786096372576779</v>
      </c>
      <c r="BP95" s="8">
        <f t="shared" si="789"/>
        <v>0.52548135256802919</v>
      </c>
      <c r="BQ95" s="8">
        <f t="shared" si="789"/>
        <v>0.57324707974720979</v>
      </c>
      <c r="BR95" s="8">
        <f t="shared" si="789"/>
        <v>0.64291171242694256</v>
      </c>
      <c r="BS95" s="8">
        <f t="shared" si="789"/>
        <v>0.61532871885937168</v>
      </c>
      <c r="BT95" s="8">
        <f t="shared" si="789"/>
        <v>0.63229829584260877</v>
      </c>
      <c r="BU95" s="8">
        <f t="shared" si="789"/>
        <v>0.66325245430726132</v>
      </c>
      <c r="BV95" s="8">
        <f t="shared" si="789"/>
        <v>0.66953116071745278</v>
      </c>
      <c r="BW95" s="8">
        <f t="shared" si="789"/>
        <v>0.655878633542473</v>
      </c>
      <c r="BX95" s="8">
        <f t="shared" si="789"/>
        <v>0.72271177740876658</v>
      </c>
      <c r="BY95" s="8">
        <f t="shared" si="789"/>
        <v>0.79345652634163677</v>
      </c>
      <c r="BZ95" s="8">
        <f t="shared" si="789"/>
        <v>0.63472108541639516</v>
      </c>
      <c r="CA95" s="8">
        <f t="shared" si="789"/>
        <v>0.70901549955966692</v>
      </c>
      <c r="CB95" s="8">
        <f t="shared" si="789"/>
        <v>0.69905100530362885</v>
      </c>
      <c r="CC95" s="8">
        <f t="shared" si="789"/>
        <v>0.57703225186782592</v>
      </c>
      <c r="CD95" s="8">
        <f t="shared" si="789"/>
        <v>0.5452176657200315</v>
      </c>
      <c r="CE95" s="8">
        <f t="shared" si="789"/>
        <v>0.71849464793687934</v>
      </c>
      <c r="CF95" s="8">
        <f t="shared" si="789"/>
        <v>0.68317670197999758</v>
      </c>
      <c r="CG95" s="8">
        <f t="shared" si="789"/>
        <v>0.63244735654975581</v>
      </c>
      <c r="CH95" s="8">
        <f t="shared" si="789"/>
        <v>0.5725884039040634</v>
      </c>
      <c r="CI95" s="8">
        <f t="shared" si="789"/>
        <v>0.66175369947854823</v>
      </c>
      <c r="CJ95" s="8">
        <f t="shared" si="789"/>
        <v>0.53619578351598007</v>
      </c>
      <c r="CK95" s="8">
        <f t="shared" si="789"/>
        <v>0.55033389864893589</v>
      </c>
      <c r="CL95" s="8">
        <f t="shared" si="789"/>
        <v>0.46799163087847356</v>
      </c>
      <c r="CM95" s="8">
        <f t="shared" si="789"/>
        <v>0.43091099698318019</v>
      </c>
      <c r="CN95" s="8">
        <f t="shared" si="789"/>
        <v>0.49583066278303051</v>
      </c>
      <c r="CO95" s="8">
        <f t="shared" si="789"/>
        <v>0.42833295272734234</v>
      </c>
      <c r="CP95" s="8">
        <f t="shared" si="789"/>
        <v>0.52126815847638841</v>
      </c>
      <c r="CQ95" s="8">
        <f t="shared" si="789"/>
        <v>0.49039381318912245</v>
      </c>
      <c r="CR95" s="8">
        <f t="shared" si="789"/>
        <v>0.47438489298738051</v>
      </c>
      <c r="CS95" s="8">
        <f t="shared" si="789"/>
        <v>0.43650200735279798</v>
      </c>
      <c r="CT95" s="8">
        <f t="shared" si="789"/>
        <v>0.45566695777686206</v>
      </c>
      <c r="CU95" s="8">
        <f t="shared" ref="CU95:DZ95" si="790">CT93*CU53*100</f>
        <v>0.43791259651728731</v>
      </c>
      <c r="CV95" s="8">
        <f t="shared" si="790"/>
        <v>0.41517986718765476</v>
      </c>
      <c r="CW95" s="8">
        <f t="shared" si="790"/>
        <v>0.41500459831855963</v>
      </c>
      <c r="CX95" s="8">
        <f t="shared" si="790"/>
        <v>0.44594015009837595</v>
      </c>
      <c r="CY95" s="8">
        <f t="shared" si="790"/>
        <v>0.44529484321114987</v>
      </c>
      <c r="CZ95" s="8">
        <f t="shared" si="790"/>
        <v>0.39226595544833076</v>
      </c>
      <c r="DA95" s="8">
        <f t="shared" si="790"/>
        <v>0.38391743354053143</v>
      </c>
      <c r="DB95" s="8">
        <f t="shared" si="790"/>
        <v>0.39203237454371387</v>
      </c>
      <c r="DC95" s="8">
        <f t="shared" si="790"/>
        <v>0.38692615055493196</v>
      </c>
      <c r="DD95" s="8">
        <f t="shared" si="790"/>
        <v>0.34839306108185369</v>
      </c>
      <c r="DE95" s="8">
        <f t="shared" si="790"/>
        <v>0.36621261424897134</v>
      </c>
      <c r="DF95" s="8">
        <f t="shared" si="790"/>
        <v>0.35148094042071726</v>
      </c>
      <c r="DG95" s="8">
        <f t="shared" si="790"/>
        <v>0.36915004126700074</v>
      </c>
      <c r="DH95" s="8">
        <f t="shared" si="790"/>
        <v>0.35646832810452345</v>
      </c>
      <c r="DI95" s="8">
        <f t="shared" si="790"/>
        <v>0.31307930574561943</v>
      </c>
      <c r="DJ95" s="8">
        <f t="shared" si="790"/>
        <v>0.32508130340445079</v>
      </c>
      <c r="DK95" s="8">
        <f t="shared" si="790"/>
        <v>0.27166962873375433</v>
      </c>
      <c r="DL95" s="8">
        <f t="shared" si="790"/>
        <v>0.28803197090640842</v>
      </c>
      <c r="DM95" s="8">
        <f t="shared" si="790"/>
        <v>0.32998247925389956</v>
      </c>
      <c r="DN95" s="8">
        <f t="shared" si="790"/>
        <v>0.29845806428200194</v>
      </c>
      <c r="DO95" s="8">
        <f t="shared" si="790"/>
        <v>0.32477391095470048</v>
      </c>
      <c r="DP95" s="8">
        <f t="shared" si="790"/>
        <v>0.32819619060089728</v>
      </c>
      <c r="DQ95" s="8">
        <f t="shared" si="790"/>
        <v>0.30934243707748854</v>
      </c>
      <c r="DR95" s="8">
        <f t="shared" si="790"/>
        <v>0.34922385046989002</v>
      </c>
      <c r="DS95" s="8">
        <f t="shared" si="790"/>
        <v>0.42015360082917946</v>
      </c>
      <c r="DT95" s="8">
        <f t="shared" si="790"/>
        <v>0.36380080628165973</v>
      </c>
      <c r="DU95" s="8">
        <f t="shared" si="790"/>
        <v>0.39291048440760051</v>
      </c>
      <c r="DV95" s="8">
        <f t="shared" si="790"/>
        <v>0.35772075995939667</v>
      </c>
      <c r="DW95" s="8">
        <f t="shared" si="790"/>
        <v>0.38696549192137081</v>
      </c>
      <c r="DX95" s="8">
        <f t="shared" si="790"/>
        <v>0.40829999052211197</v>
      </c>
      <c r="DY95" s="8">
        <f t="shared" si="790"/>
        <v>0.30856809499515564</v>
      </c>
      <c r="DZ95" s="8">
        <f t="shared" si="790"/>
        <v>0.30389140796889441</v>
      </c>
      <c r="EA95" s="8">
        <f t="shared" ref="EA95:FF95" si="791">DZ93*EA53*100</f>
        <v>0.29041754807844311</v>
      </c>
      <c r="EB95" s="8">
        <f t="shared" si="791"/>
        <v>0.32559704720316179</v>
      </c>
      <c r="EC95" s="8">
        <f t="shared" si="791"/>
        <v>0.33296269609746215</v>
      </c>
      <c r="ED95" s="8">
        <f t="shared" si="791"/>
        <v>0.35105725115719799</v>
      </c>
      <c r="EE95" s="8">
        <f t="shared" si="791"/>
        <v>0.38384336750919124</v>
      </c>
      <c r="EF95" s="8">
        <f t="shared" si="791"/>
        <v>0.28816983536124574</v>
      </c>
      <c r="EG95" s="8">
        <f t="shared" si="791"/>
        <v>0.35417071679686957</v>
      </c>
      <c r="EH95" s="8">
        <f t="shared" si="791"/>
        <v>0.32766726366160515</v>
      </c>
      <c r="EI95" s="8">
        <f t="shared" si="791"/>
        <v>0.43171732194129742</v>
      </c>
      <c r="EJ95" s="8">
        <f t="shared" si="791"/>
        <v>0.41922067418139369</v>
      </c>
      <c r="EK95" s="8">
        <f t="shared" si="791"/>
        <v>0.35751226485509774</v>
      </c>
      <c r="EL95" s="8">
        <f t="shared" si="791"/>
        <v>0.3697567373798476</v>
      </c>
      <c r="EM95" s="8">
        <f t="shared" si="791"/>
        <v>0.43646528907893567</v>
      </c>
      <c r="EN95" s="8">
        <f t="shared" si="791"/>
        <v>0.37736345425520612</v>
      </c>
      <c r="EO95" s="8">
        <f t="shared" si="791"/>
        <v>0.43865419701733155</v>
      </c>
      <c r="EP95" s="8">
        <f t="shared" si="791"/>
        <v>0.38725519614204024</v>
      </c>
      <c r="EQ95" s="8">
        <f t="shared" si="791"/>
        <v>0.39187530507338714</v>
      </c>
      <c r="ER95" s="8">
        <f t="shared" si="791"/>
        <v>0.41536350629530633</v>
      </c>
      <c r="ES95" s="8">
        <f t="shared" si="791"/>
        <v>0.37233438284761361</v>
      </c>
      <c r="ET95" s="8">
        <f t="shared" si="791"/>
        <v>0.2655386400845357</v>
      </c>
      <c r="EU95" s="8">
        <f t="shared" si="791"/>
        <v>0.49306487382091635</v>
      </c>
      <c r="EV95" s="8">
        <f t="shared" si="791"/>
        <v>0.32336267561248272</v>
      </c>
      <c r="EW95" s="8">
        <f t="shared" si="791"/>
        <v>0.24994561661745213</v>
      </c>
      <c r="EX95" s="8">
        <f t="shared" si="791"/>
        <v>0.27239449054487347</v>
      </c>
      <c r="EY95" s="8">
        <f t="shared" si="791"/>
        <v>0.31787079276656677</v>
      </c>
      <c r="EZ95" s="8">
        <f t="shared" si="791"/>
        <v>0.28202142506951294</v>
      </c>
      <c r="FA95" s="8">
        <f t="shared" si="791"/>
        <v>0.35944184181402922</v>
      </c>
      <c r="FB95" s="8">
        <f t="shared" si="791"/>
        <v>0.19529961791911538</v>
      </c>
      <c r="FC95" s="8">
        <f t="shared" si="791"/>
        <v>0.20804075479817727</v>
      </c>
      <c r="FD95" s="8">
        <f t="shared" si="791"/>
        <v>5.9812730152873479E-2</v>
      </c>
      <c r="FE95" s="8">
        <f t="shared" si="791"/>
        <v>0.10263616383753285</v>
      </c>
      <c r="FF95" s="8">
        <f t="shared" si="791"/>
        <v>0.20224354382398069</v>
      </c>
      <c r="FG95" s="8">
        <f t="shared" ref="FG95:GN95" si="792">FF93*FG53*100</f>
        <v>0.20554822728118538</v>
      </c>
      <c r="FH95" s="8">
        <f t="shared" si="792"/>
        <v>0.25060501291377885</v>
      </c>
      <c r="FI95" s="8">
        <f t="shared" si="792"/>
        <v>0.25051696434022969</v>
      </c>
      <c r="FJ95" s="8">
        <f t="shared" si="792"/>
        <v>0.26900755407522509</v>
      </c>
      <c r="FK95" s="8">
        <f t="shared" si="792"/>
        <v>0.25415855367351942</v>
      </c>
      <c r="FL95" s="8">
        <f t="shared" si="792"/>
        <v>0.36440351399189608</v>
      </c>
      <c r="FM95" s="8">
        <f t="shared" si="792"/>
        <v>0.30910241209404943</v>
      </c>
      <c r="FN95" s="8">
        <f t="shared" si="792"/>
        <v>0.15474468302797673</v>
      </c>
      <c r="FO95" s="8">
        <f t="shared" si="792"/>
        <v>0.28818011299595742</v>
      </c>
      <c r="FP95" s="8">
        <f t="shared" si="792"/>
        <v>0.26191678330563467</v>
      </c>
      <c r="FQ95" s="8">
        <f t="shared" si="792"/>
        <v>0.30895188146413743</v>
      </c>
      <c r="FR95" s="8">
        <f t="shared" si="792"/>
        <v>0.23947545944107473</v>
      </c>
      <c r="FS95" s="8">
        <f t="shared" si="792"/>
        <v>0.23845504961050357</v>
      </c>
      <c r="FT95" s="8">
        <f t="shared" si="792"/>
        <v>0.20151117034092808</v>
      </c>
      <c r="FU95" s="8">
        <f t="shared" si="792"/>
        <v>0.26878972308073668</v>
      </c>
      <c r="FV95" s="8">
        <f t="shared" si="792"/>
        <v>0.24788249048517522</v>
      </c>
      <c r="FW95" s="8">
        <f t="shared" si="792"/>
        <v>0.2206584105806999</v>
      </c>
      <c r="FX95" s="8">
        <f t="shared" si="792"/>
        <v>0.27666012518002742</v>
      </c>
      <c r="FY95" s="8">
        <f t="shared" si="792"/>
        <v>0.22585010737987246</v>
      </c>
      <c r="FZ95" s="8">
        <f t="shared" si="792"/>
        <v>0.12221786403499833</v>
      </c>
      <c r="GA95" s="8">
        <f t="shared" si="792"/>
        <v>1.1909721961817752E-2</v>
      </c>
      <c r="GB95" s="8">
        <f t="shared" si="792"/>
        <v>0.26938751516570814</v>
      </c>
      <c r="GC95" s="8">
        <f t="shared" si="792"/>
        <v>0.19749051241418927</v>
      </c>
      <c r="GD95" s="8">
        <f t="shared" si="792"/>
        <v>0.16547560604165648</v>
      </c>
      <c r="GE95" s="8">
        <f t="shared" si="792"/>
        <v>0.29134071852937821</v>
      </c>
      <c r="GF95" s="8">
        <f t="shared" si="792"/>
        <v>0.27508893836699116</v>
      </c>
      <c r="GG95" s="8">
        <f t="shared" si="792"/>
        <v>0.20074094740407944</v>
      </c>
      <c r="GH95" s="8">
        <f t="shared" si="792"/>
        <v>0.24028313074294372</v>
      </c>
      <c r="GI95" s="8">
        <f t="shared" si="792"/>
        <v>0.24085276806126496</v>
      </c>
      <c r="GJ95" s="8">
        <f t="shared" si="792"/>
        <v>0.17683854920926531</v>
      </c>
      <c r="GK95" s="8">
        <f t="shared" si="792"/>
        <v>0.25225706744291898</v>
      </c>
      <c r="GL95" s="8">
        <f t="shared" si="792"/>
        <v>0.2702998984185831</v>
      </c>
      <c r="GM95" s="8">
        <f t="shared" si="792"/>
        <v>0.2871284371156877</v>
      </c>
      <c r="GN95" s="8">
        <f t="shared" si="792"/>
        <v>0.18164900325975952</v>
      </c>
      <c r="GO95" s="8"/>
      <c r="GP95" s="8"/>
      <c r="GQ95" s="8"/>
      <c r="GR95" s="8"/>
      <c r="GS95" s="8"/>
      <c r="GT95" s="8"/>
      <c r="GU95" s="8"/>
      <c r="GV95" s="27">
        <v>-7.9655473488667305E-3</v>
      </c>
      <c r="GW95" s="27">
        <v>-7.9655473488667305E-3</v>
      </c>
      <c r="GX95" s="27">
        <v>-7.9655473488667305E-3</v>
      </c>
      <c r="GY95" s="27">
        <v>-7.9655473488667305E-3</v>
      </c>
      <c r="GZ95" s="27">
        <v>-7.9655473488667305E-3</v>
      </c>
      <c r="HA95" s="27">
        <v>-7.9655473488667305E-3</v>
      </c>
      <c r="HB95" s="27">
        <v>-7.9655473488667305E-3</v>
      </c>
      <c r="HC95" s="27">
        <v>-7.9655473488667305E-3</v>
      </c>
      <c r="HD95" s="27">
        <v>-7.9655473488667305E-3</v>
      </c>
      <c r="HE95" s="27">
        <v>-7.9655473488667305E-3</v>
      </c>
      <c r="HF95" s="27">
        <v>-7.9655473488667305E-3</v>
      </c>
      <c r="HG95" s="27">
        <v>-7.9655473488667305E-3</v>
      </c>
      <c r="HH95" s="27">
        <v>-7.9655473488667305E-3</v>
      </c>
      <c r="HI95" s="27">
        <v>-7.9655473488667305E-3</v>
      </c>
      <c r="HJ95" s="27">
        <v>-7.9655473488667305E-3</v>
      </c>
      <c r="HK95" s="27">
        <v>-7.9655473488667305E-3</v>
      </c>
      <c r="HL95" s="27">
        <v>-7.9655473488667305E-3</v>
      </c>
      <c r="HM95" s="27">
        <v>-7.9655473488667305E-3</v>
      </c>
      <c r="HN95" s="27">
        <v>-7.9655473488667305E-3</v>
      </c>
      <c r="HO95" s="27">
        <v>-7.9655473488667305E-3</v>
      </c>
      <c r="HP95" s="27">
        <v>-7.9655473488667305E-3</v>
      </c>
      <c r="HQ95" s="27">
        <v>-7.9655473488667305E-3</v>
      </c>
      <c r="HR95" s="27">
        <v>-7.9655473488667305E-3</v>
      </c>
      <c r="HS95" s="27">
        <v>-7.9655473488667305E-3</v>
      </c>
      <c r="HT95" s="27">
        <v>-7.9655473488667305E-3</v>
      </c>
      <c r="HU95" s="27">
        <v>-7.9655473488667305E-3</v>
      </c>
      <c r="HV95" s="27">
        <v>-7.9655473488667305E-3</v>
      </c>
      <c r="HW95" s="27">
        <v>-7.9655473488667305E-3</v>
      </c>
      <c r="HX95" s="27">
        <v>-7.9655473488667305E-3</v>
      </c>
      <c r="HY95" s="27">
        <v>-7.9655473488667305E-3</v>
      </c>
      <c r="HZ95" s="27">
        <v>-7.9655473488667305E-3</v>
      </c>
      <c r="IA95" s="27">
        <v>-7.9655473488667305E-3</v>
      </c>
      <c r="IB95" s="27">
        <v>-7.9655473488667305E-3</v>
      </c>
      <c r="IC95" s="27">
        <v>-7.9655473488667305E-3</v>
      </c>
      <c r="ID95" s="27">
        <v>-7.9655473488667305E-3</v>
      </c>
    </row>
    <row r="96" spans="1:238">
      <c r="A96" s="39"/>
      <c r="B96" s="6" t="s">
        <v>399</v>
      </c>
      <c r="C96" s="8" t="e">
        <f t="shared" ref="C96:AH96" si="793">B94*C53*100</f>
        <v>#VALUE!</v>
      </c>
      <c r="D96" s="8">
        <f t="shared" si="793"/>
        <v>1.0131874284030766</v>
      </c>
      <c r="E96" s="8">
        <f t="shared" si="793"/>
        <v>0.70961969299234917</v>
      </c>
      <c r="F96" s="8">
        <f t="shared" si="793"/>
        <v>0.95152455926444446</v>
      </c>
      <c r="G96" s="8">
        <f t="shared" si="793"/>
        <v>1.0827352158742216</v>
      </c>
      <c r="H96" s="8">
        <f t="shared" si="793"/>
        <v>0.98350675535339405</v>
      </c>
      <c r="I96" s="8">
        <f t="shared" si="793"/>
        <v>0.82506610459324359</v>
      </c>
      <c r="J96" s="8">
        <f t="shared" si="793"/>
        <v>0.73382012662360019</v>
      </c>
      <c r="K96" s="8">
        <f t="shared" si="793"/>
        <v>1.1543652556675883</v>
      </c>
      <c r="L96" s="8">
        <f t="shared" si="793"/>
        <v>0.63056297739239009</v>
      </c>
      <c r="M96" s="8">
        <f t="shared" si="793"/>
        <v>0.75535495849043455</v>
      </c>
      <c r="N96" s="8">
        <f t="shared" si="793"/>
        <v>0.88021055831574102</v>
      </c>
      <c r="O96" s="8">
        <f t="shared" si="793"/>
        <v>0.95665374314250462</v>
      </c>
      <c r="P96" s="8">
        <f t="shared" si="793"/>
        <v>1.1287229765538269</v>
      </c>
      <c r="Q96" s="8">
        <f t="shared" si="793"/>
        <v>1.2466229851513386</v>
      </c>
      <c r="R96" s="8">
        <f t="shared" si="793"/>
        <v>1.2004321894707608</v>
      </c>
      <c r="S96" s="8">
        <f t="shared" si="793"/>
        <v>1.3807239175635562</v>
      </c>
      <c r="T96" s="8">
        <f t="shared" si="793"/>
        <v>1.53733904516083</v>
      </c>
      <c r="U96" s="8">
        <f t="shared" si="793"/>
        <v>2.0039483250138628</v>
      </c>
      <c r="V96" s="8">
        <f t="shared" si="793"/>
        <v>2.0219290369769389</v>
      </c>
      <c r="W96" s="8">
        <f t="shared" si="793"/>
        <v>1.6010818578799286</v>
      </c>
      <c r="X96" s="8">
        <f t="shared" si="793"/>
        <v>1.2078789536617276</v>
      </c>
      <c r="Y96" s="8">
        <f t="shared" si="793"/>
        <v>1.3529086928288232</v>
      </c>
      <c r="Z96" s="8">
        <f t="shared" si="793"/>
        <v>1.2733440430214258</v>
      </c>
      <c r="AA96" s="8">
        <f t="shared" si="793"/>
        <v>0.94454221988927389</v>
      </c>
      <c r="AB96" s="8">
        <f t="shared" si="793"/>
        <v>0.88731751769559919</v>
      </c>
      <c r="AC96" s="8">
        <f t="shared" si="793"/>
        <v>1.0059982251289528</v>
      </c>
      <c r="AD96" s="8">
        <f t="shared" si="793"/>
        <v>1.1895575826815101</v>
      </c>
      <c r="AE96" s="8">
        <f t="shared" si="793"/>
        <v>1.1463599275368495</v>
      </c>
      <c r="AF96" s="8">
        <f t="shared" si="793"/>
        <v>1.1362256320444675</v>
      </c>
      <c r="AG96" s="8">
        <f t="shared" si="793"/>
        <v>1.0398121151097035</v>
      </c>
      <c r="AH96" s="8">
        <f t="shared" si="793"/>
        <v>1.174618390486079</v>
      </c>
      <c r="AI96" s="8">
        <f t="shared" ref="AI96:BN96" si="794">AH94*AI53*100</f>
        <v>1.1714593271415394</v>
      </c>
      <c r="AJ96" s="8">
        <f t="shared" si="794"/>
        <v>1.2978860829537266</v>
      </c>
      <c r="AK96" s="8">
        <f t="shared" si="794"/>
        <v>1.2029001144976106</v>
      </c>
      <c r="AL96" s="8">
        <f t="shared" si="794"/>
        <v>1.3394675559183136</v>
      </c>
      <c r="AM96" s="8">
        <f t="shared" si="794"/>
        <v>1.2202372560617814</v>
      </c>
      <c r="AN96" s="8">
        <f t="shared" si="794"/>
        <v>1.448170107683872</v>
      </c>
      <c r="AO96" s="8">
        <f t="shared" si="794"/>
        <v>1.2760207482883601</v>
      </c>
      <c r="AP96" s="8">
        <f t="shared" si="794"/>
        <v>1.2288027989065069</v>
      </c>
      <c r="AQ96" s="8">
        <f t="shared" si="794"/>
        <v>1.3004804370088034</v>
      </c>
      <c r="AR96" s="8">
        <f t="shared" si="794"/>
        <v>1.2716599394798556</v>
      </c>
      <c r="AS96" s="8">
        <f t="shared" si="794"/>
        <v>1.3272194701464231</v>
      </c>
      <c r="AT96" s="8">
        <f t="shared" si="794"/>
        <v>1.5606166492288505</v>
      </c>
      <c r="AU96" s="8">
        <f t="shared" si="794"/>
        <v>1.4226246542897665</v>
      </c>
      <c r="AV96" s="8">
        <f t="shared" si="794"/>
        <v>1.0620104205974039</v>
      </c>
      <c r="AW96" s="8">
        <f t="shared" si="794"/>
        <v>1.1101716011633016</v>
      </c>
      <c r="AX96" s="8">
        <f t="shared" si="794"/>
        <v>1.0766007328357499</v>
      </c>
      <c r="AY96" s="8">
        <f t="shared" si="794"/>
        <v>0.92180590099252901</v>
      </c>
      <c r="AZ96" s="8">
        <f t="shared" si="794"/>
        <v>0.89228802483098146</v>
      </c>
      <c r="BA96" s="8">
        <f t="shared" si="794"/>
        <v>0.9826286270275687</v>
      </c>
      <c r="BB96" s="8">
        <f t="shared" si="794"/>
        <v>0.8392529857294132</v>
      </c>
      <c r="BC96" s="8">
        <f t="shared" si="794"/>
        <v>0.72019261125751344</v>
      </c>
      <c r="BD96" s="8">
        <f t="shared" si="794"/>
        <v>0.63485014315928734</v>
      </c>
      <c r="BE96" s="8">
        <f t="shared" si="794"/>
        <v>0.794687598228077</v>
      </c>
      <c r="BF96" s="8">
        <f t="shared" si="794"/>
        <v>0.64934933177700049</v>
      </c>
      <c r="BG96" s="8">
        <f t="shared" si="794"/>
        <v>0.79111408777085646</v>
      </c>
      <c r="BH96" s="8">
        <f t="shared" si="794"/>
        <v>0.73474002961570184</v>
      </c>
      <c r="BI96" s="8">
        <f t="shared" si="794"/>
        <v>0.71533913126583204</v>
      </c>
      <c r="BJ96" s="8">
        <f t="shared" si="794"/>
        <v>0.63789518338512852</v>
      </c>
      <c r="BK96" s="8">
        <f t="shared" si="794"/>
        <v>0.89690477313785644</v>
      </c>
      <c r="BL96" s="8">
        <f t="shared" si="794"/>
        <v>0.62928690370080365</v>
      </c>
      <c r="BM96" s="8">
        <f t="shared" si="794"/>
        <v>0.67117470624512521</v>
      </c>
      <c r="BN96" s="8">
        <f t="shared" si="794"/>
        <v>0.62467855356336044</v>
      </c>
      <c r="BO96" s="8">
        <f t="shared" ref="BO96:CT96" si="795">BN94*BO53*100</f>
        <v>0.5950453708725022</v>
      </c>
      <c r="BP96" s="8">
        <f t="shared" si="795"/>
        <v>0.54677240737035449</v>
      </c>
      <c r="BQ96" s="8">
        <f t="shared" si="795"/>
        <v>0.58752426737590757</v>
      </c>
      <c r="BR96" s="8">
        <f t="shared" si="795"/>
        <v>0.64732677973102581</v>
      </c>
      <c r="BS96" s="8">
        <f t="shared" si="795"/>
        <v>0.63643431803625505</v>
      </c>
      <c r="BT96" s="8">
        <f t="shared" si="795"/>
        <v>0.66364980654888728</v>
      </c>
      <c r="BU96" s="8">
        <f t="shared" si="795"/>
        <v>0.69342435366521338</v>
      </c>
      <c r="BV96" s="8">
        <f t="shared" si="795"/>
        <v>0.70671995758332984</v>
      </c>
      <c r="BW96" s="8">
        <f t="shared" si="795"/>
        <v>0.69239436046346703</v>
      </c>
      <c r="BX96" s="8">
        <f t="shared" si="795"/>
        <v>0.78743863291809257</v>
      </c>
      <c r="BY96" s="8">
        <f t="shared" si="795"/>
        <v>0.88205317142140938</v>
      </c>
      <c r="BZ96" s="8">
        <f t="shared" si="795"/>
        <v>0.71402994788269281</v>
      </c>
      <c r="CA96" s="8">
        <f t="shared" si="795"/>
        <v>0.7881996887228182</v>
      </c>
      <c r="CB96" s="8">
        <f t="shared" si="795"/>
        <v>0.80231531999360517</v>
      </c>
      <c r="CC96" s="8">
        <f t="shared" si="795"/>
        <v>0.66040655440234997</v>
      </c>
      <c r="CD96" s="8">
        <f t="shared" si="795"/>
        <v>0.62759447594518603</v>
      </c>
      <c r="CE96" s="8">
        <f t="shared" si="795"/>
        <v>0.84989095097119416</v>
      </c>
      <c r="CF96" s="8">
        <f t="shared" si="795"/>
        <v>0.8128531899303274</v>
      </c>
      <c r="CG96" s="8">
        <f t="shared" si="795"/>
        <v>0.74785582079690927</v>
      </c>
      <c r="CH96" s="8">
        <f t="shared" si="795"/>
        <v>0.69287067089280374</v>
      </c>
      <c r="CI96" s="8">
        <f t="shared" si="795"/>
        <v>0.81171403404530351</v>
      </c>
      <c r="CJ96" s="8">
        <f t="shared" si="795"/>
        <v>0.64815685699179693</v>
      </c>
      <c r="CK96" s="8">
        <f t="shared" si="795"/>
        <v>0.66601096940143123</v>
      </c>
      <c r="CL96" s="8">
        <f t="shared" si="795"/>
        <v>0.57463273933039938</v>
      </c>
      <c r="CM96" s="8">
        <f t="shared" si="795"/>
        <v>0.54584049739088669</v>
      </c>
      <c r="CN96" s="8">
        <f t="shared" si="795"/>
        <v>0.63749656643532515</v>
      </c>
      <c r="CO96" s="8">
        <f t="shared" si="795"/>
        <v>0.55589639018960824</v>
      </c>
      <c r="CP96" s="8">
        <f t="shared" si="795"/>
        <v>0.66654248874177024</v>
      </c>
      <c r="CQ96" s="8">
        <f t="shared" si="795"/>
        <v>0.62643220387995524</v>
      </c>
      <c r="CR96" s="8">
        <f t="shared" si="795"/>
        <v>0.63068748050967438</v>
      </c>
      <c r="CS96" s="8">
        <f t="shared" si="795"/>
        <v>0.5921198549542116</v>
      </c>
      <c r="CT96" s="8">
        <f t="shared" si="795"/>
        <v>0.6210204416772267</v>
      </c>
      <c r="CU96" s="8">
        <f t="shared" ref="CU96:DZ96" si="796">CT94*CU53*100</f>
        <v>0.59633678086171882</v>
      </c>
      <c r="CV96" s="8">
        <f t="shared" si="796"/>
        <v>0.59040480937108653</v>
      </c>
      <c r="CW96" s="8">
        <f t="shared" si="796"/>
        <v>0.59765326768742355</v>
      </c>
      <c r="CX96" s="8">
        <f t="shared" si="796"/>
        <v>0.63632960207558542</v>
      </c>
      <c r="CY96" s="8">
        <f t="shared" si="796"/>
        <v>0.65510465731880008</v>
      </c>
      <c r="CZ96" s="8">
        <f t="shared" si="796"/>
        <v>0.58152361034776712</v>
      </c>
      <c r="DA96" s="8">
        <f t="shared" si="796"/>
        <v>0.57614046523922435</v>
      </c>
      <c r="DB96" s="8">
        <f t="shared" si="796"/>
        <v>0.59302256138901521</v>
      </c>
      <c r="DC96" s="8">
        <f t="shared" si="796"/>
        <v>0.60313554545342218</v>
      </c>
      <c r="DD96" s="8">
        <f t="shared" si="796"/>
        <v>0.53568888229470957</v>
      </c>
      <c r="DE96" s="8">
        <f t="shared" si="796"/>
        <v>0.5696710568672797</v>
      </c>
      <c r="DF96" s="8">
        <f t="shared" si="796"/>
        <v>0.55903597135105432</v>
      </c>
      <c r="DG96" s="8">
        <f t="shared" si="796"/>
        <v>0.60072466413843006</v>
      </c>
      <c r="DH96" s="8">
        <f t="shared" si="796"/>
        <v>0.59044946654495534</v>
      </c>
      <c r="DI96" s="8">
        <f t="shared" si="796"/>
        <v>0.50939367968216076</v>
      </c>
      <c r="DJ96" s="8">
        <f t="shared" si="796"/>
        <v>0.53766006699589364</v>
      </c>
      <c r="DK96" s="8">
        <f t="shared" si="796"/>
        <v>0.45444261045483414</v>
      </c>
      <c r="DL96" s="8">
        <f t="shared" si="796"/>
        <v>0.50131254775549128</v>
      </c>
      <c r="DM96" s="8">
        <f t="shared" si="796"/>
        <v>0.57138509352668077</v>
      </c>
      <c r="DN96" s="8">
        <f t="shared" si="796"/>
        <v>0.52663701250983219</v>
      </c>
      <c r="DO96" s="8">
        <f t="shared" si="796"/>
        <v>0.57565109898601563</v>
      </c>
      <c r="DP96" s="8">
        <f t="shared" si="796"/>
        <v>0.59185539729018244</v>
      </c>
      <c r="DQ96" s="8">
        <f t="shared" si="796"/>
        <v>0.56494449078806441</v>
      </c>
      <c r="DR96" s="8">
        <f t="shared" si="796"/>
        <v>0.63586115301039015</v>
      </c>
      <c r="DS96" s="8">
        <f t="shared" si="796"/>
        <v>0.75875030779463426</v>
      </c>
      <c r="DT96" s="8">
        <f t="shared" si="796"/>
        <v>0.68631925156681906</v>
      </c>
      <c r="DU96" s="8">
        <f t="shared" si="796"/>
        <v>0.7228451294919267</v>
      </c>
      <c r="DV96" s="8">
        <f t="shared" si="796"/>
        <v>0.67600817956055037</v>
      </c>
      <c r="DW96" s="8">
        <f t="shared" si="796"/>
        <v>0.74125955524850295</v>
      </c>
      <c r="DX96" s="8">
        <f t="shared" si="796"/>
        <v>0.7829031972605125</v>
      </c>
      <c r="DY96" s="8">
        <f t="shared" si="796"/>
        <v>0.5933716752428988</v>
      </c>
      <c r="DZ96" s="8">
        <f t="shared" si="796"/>
        <v>0.57614530023347865</v>
      </c>
      <c r="EA96" s="8">
        <f t="shared" ref="EA96:FF96" si="797">DZ94*EA53*100</f>
        <v>0.55191174104831686</v>
      </c>
      <c r="EB96" s="8">
        <f t="shared" si="797"/>
        <v>0.6043088493405091</v>
      </c>
      <c r="EC96" s="8">
        <f t="shared" si="797"/>
        <v>0.60673806660580143</v>
      </c>
      <c r="ED96" s="8">
        <f t="shared" si="797"/>
        <v>0.63445551325148763</v>
      </c>
      <c r="EE96" s="8">
        <f t="shared" si="797"/>
        <v>0.67691330028165864</v>
      </c>
      <c r="EF96" s="8">
        <f t="shared" si="797"/>
        <v>0.50192398434749352</v>
      </c>
      <c r="EG96" s="8">
        <f t="shared" si="797"/>
        <v>0.5894979586661403</v>
      </c>
      <c r="EH96" s="8">
        <f t="shared" si="797"/>
        <v>0.54637443928682439</v>
      </c>
      <c r="EI96" s="8">
        <f t="shared" si="797"/>
        <v>0.70587247127144259</v>
      </c>
      <c r="EJ96" s="8">
        <f t="shared" si="797"/>
        <v>0.68129975283008559</v>
      </c>
      <c r="EK96" s="8">
        <f t="shared" si="797"/>
        <v>0.581109055699781</v>
      </c>
      <c r="EL96" s="8">
        <f t="shared" si="797"/>
        <v>0.59631573142061434</v>
      </c>
      <c r="EM96" s="8">
        <f t="shared" si="797"/>
        <v>0.7105460985632337</v>
      </c>
      <c r="EN96" s="8">
        <f t="shared" si="797"/>
        <v>0.60580709553755796</v>
      </c>
      <c r="EO96" s="8">
        <f t="shared" si="797"/>
        <v>0.70721894447767653</v>
      </c>
      <c r="EP96" s="8">
        <f t="shared" si="797"/>
        <v>0.62335084913983885</v>
      </c>
      <c r="EQ96" s="8">
        <f t="shared" si="797"/>
        <v>0.6369753479538145</v>
      </c>
      <c r="ER96" s="8">
        <f t="shared" si="797"/>
        <v>0.66022208541279814</v>
      </c>
      <c r="ES96" s="8">
        <f t="shared" si="797"/>
        <v>0.60310996812251916</v>
      </c>
      <c r="ET96" s="8">
        <f t="shared" si="797"/>
        <v>0.43656805064456233</v>
      </c>
      <c r="EU96" s="8">
        <f t="shared" si="797"/>
        <v>0.80675832547812254</v>
      </c>
      <c r="EV96" s="8">
        <f t="shared" si="797"/>
        <v>0.54105709191156659</v>
      </c>
      <c r="EW96" s="8">
        <f t="shared" si="797"/>
        <v>0.41456910671779507</v>
      </c>
      <c r="EX96" s="8">
        <f t="shared" si="797"/>
        <v>0.45061044561741465</v>
      </c>
      <c r="EY96" s="8">
        <f t="shared" si="797"/>
        <v>0.52176412720110532</v>
      </c>
      <c r="EZ96" s="8">
        <f t="shared" si="797"/>
        <v>0.45695446609029433</v>
      </c>
      <c r="FA96" s="8">
        <f t="shared" si="797"/>
        <v>0.57284768783561035</v>
      </c>
      <c r="FB96" s="8">
        <f t="shared" si="797"/>
        <v>0.31063785381179387</v>
      </c>
      <c r="FC96" s="8">
        <f t="shared" si="797"/>
        <v>0.32536945283063262</v>
      </c>
      <c r="FD96" s="8">
        <f t="shared" si="797"/>
        <v>9.2863940381895799E-2</v>
      </c>
      <c r="FE96" s="8">
        <f t="shared" si="797"/>
        <v>0.15738731862995312</v>
      </c>
      <c r="FF96" s="8">
        <f t="shared" si="797"/>
        <v>0.3075323083769792</v>
      </c>
      <c r="FG96" s="8">
        <f t="shared" ref="FG96:GN96" si="798">FF94*FG53*100</f>
        <v>0.30574765832379286</v>
      </c>
      <c r="FH96" s="8">
        <f t="shared" si="798"/>
        <v>0.36464139293764702</v>
      </c>
      <c r="FI96" s="8">
        <f t="shared" si="798"/>
        <v>0.35812040480419294</v>
      </c>
      <c r="FJ96" s="8">
        <f t="shared" si="798"/>
        <v>0.38329909954848168</v>
      </c>
      <c r="FK96" s="8">
        <f t="shared" si="798"/>
        <v>0.35920662036231521</v>
      </c>
      <c r="FL96" s="8">
        <f t="shared" si="798"/>
        <v>0.51704130076017318</v>
      </c>
      <c r="FM96" s="8">
        <f t="shared" si="798"/>
        <v>0.43749843614500811</v>
      </c>
      <c r="FN96" s="8">
        <f t="shared" si="798"/>
        <v>0.22220519507782838</v>
      </c>
      <c r="FO96" s="8">
        <f t="shared" si="798"/>
        <v>0.41073254487798982</v>
      </c>
      <c r="FP96" s="8">
        <f t="shared" si="798"/>
        <v>0.37379139574877934</v>
      </c>
      <c r="FQ96" s="8">
        <f t="shared" si="798"/>
        <v>0.44198682064140571</v>
      </c>
      <c r="FR96" s="8">
        <f t="shared" si="798"/>
        <v>0.34187237359163097</v>
      </c>
      <c r="FS96" s="8">
        <f t="shared" si="798"/>
        <v>0.35017624770238398</v>
      </c>
      <c r="FT96" s="8">
        <f t="shared" si="798"/>
        <v>0.30632948071987859</v>
      </c>
      <c r="FU96" s="8">
        <f t="shared" si="798"/>
        <v>0.41434144117842037</v>
      </c>
      <c r="FV96" s="8">
        <f t="shared" si="798"/>
        <v>0.38974760917797951</v>
      </c>
      <c r="FW96" s="8">
        <f t="shared" si="798"/>
        <v>0.34906722897884662</v>
      </c>
      <c r="FX96" s="8">
        <f t="shared" si="798"/>
        <v>0.43918540643275206</v>
      </c>
      <c r="FY96" s="8">
        <f t="shared" si="798"/>
        <v>0.363657586750328</v>
      </c>
      <c r="FZ96" s="8">
        <f t="shared" si="798"/>
        <v>0.19558046191189174</v>
      </c>
      <c r="GA96" s="8">
        <f t="shared" si="798"/>
        <v>1.9482906881895495E-2</v>
      </c>
      <c r="GB96" s="8">
        <f t="shared" si="798"/>
        <v>0.43785175375636709</v>
      </c>
      <c r="GC96" s="8">
        <f t="shared" si="798"/>
        <v>0.32617474802166596</v>
      </c>
      <c r="GD96" s="8">
        <f t="shared" si="798"/>
        <v>0.27577009669051233</v>
      </c>
      <c r="GE96" s="8">
        <f t="shared" si="798"/>
        <v>0.48149837322905237</v>
      </c>
      <c r="GF96" s="8">
        <f t="shared" si="798"/>
        <v>0.45848905853532351</v>
      </c>
      <c r="GG96" s="8">
        <f t="shared" si="798"/>
        <v>0.33629924181967907</v>
      </c>
      <c r="GH96" s="8">
        <f t="shared" si="798"/>
        <v>0.40141805974994405</v>
      </c>
      <c r="GI96" s="8">
        <f t="shared" si="798"/>
        <v>0.40235054084215666</v>
      </c>
      <c r="GJ96" s="8">
        <f t="shared" si="798"/>
        <v>0.29565812694768495</v>
      </c>
      <c r="GK96" s="8">
        <f t="shared" si="798"/>
        <v>0.41829969411420753</v>
      </c>
      <c r="GL96" s="8">
        <f t="shared" si="798"/>
        <v>0.45096323454311016</v>
      </c>
      <c r="GM96" s="8">
        <f t="shared" si="798"/>
        <v>0.4794816201560973</v>
      </c>
      <c r="GN96" s="8">
        <f t="shared" si="798"/>
        <v>0.30330950343497082</v>
      </c>
      <c r="GV96">
        <v>0.31576482199634465</v>
      </c>
      <c r="GW96" s="81">
        <v>0.31576482199634465</v>
      </c>
      <c r="GX96" s="81">
        <v>0.31576482199634465</v>
      </c>
      <c r="GY96" s="81">
        <v>0.31576482199634465</v>
      </c>
      <c r="GZ96" s="81">
        <v>0.31576482199634465</v>
      </c>
      <c r="HA96" s="81">
        <v>0.31576482199634465</v>
      </c>
      <c r="HB96" s="81">
        <v>0.31576482199634465</v>
      </c>
      <c r="HC96" s="81">
        <v>0.31576482199634465</v>
      </c>
      <c r="HD96" s="81">
        <v>0.31576482199634465</v>
      </c>
      <c r="HE96" s="81">
        <v>0.31576482199634465</v>
      </c>
      <c r="HF96" s="81">
        <v>0.31576482199634465</v>
      </c>
      <c r="HG96" s="81">
        <v>0.31576482199634465</v>
      </c>
      <c r="HH96" s="81">
        <v>0.31576482199634465</v>
      </c>
      <c r="HI96" s="81">
        <v>0.31576482199634465</v>
      </c>
      <c r="HJ96" s="81">
        <v>0.31576482199634465</v>
      </c>
      <c r="HK96" s="81">
        <v>0.31576482199634465</v>
      </c>
      <c r="HL96" s="81">
        <v>0.31576482199634465</v>
      </c>
      <c r="HM96" s="81">
        <v>0.31576482199634465</v>
      </c>
      <c r="HN96" s="81">
        <v>0.31576482199634465</v>
      </c>
      <c r="HO96" s="81">
        <v>0.31576482199634465</v>
      </c>
      <c r="HP96" s="81">
        <v>0.31576482199634465</v>
      </c>
      <c r="HQ96" s="81">
        <v>0.31576482199634465</v>
      </c>
      <c r="HR96" s="81">
        <v>0.31576482199634465</v>
      </c>
      <c r="HS96" s="81">
        <v>0.31576482199634465</v>
      </c>
      <c r="HT96" s="81">
        <v>0.31576482199634465</v>
      </c>
      <c r="HU96" s="81">
        <v>0.31576482199634465</v>
      </c>
      <c r="HV96" s="81">
        <v>0.31576482199634465</v>
      </c>
      <c r="HW96" s="81">
        <v>0.31576482199634465</v>
      </c>
      <c r="HX96" s="81">
        <v>0.31576482199634465</v>
      </c>
      <c r="HY96" s="81">
        <v>0.31576482199634465</v>
      </c>
      <c r="HZ96" s="81">
        <v>0.31576482199634465</v>
      </c>
      <c r="IA96" s="81">
        <v>0.31576482199634465</v>
      </c>
      <c r="IB96" s="81">
        <v>0.31576482199634465</v>
      </c>
      <c r="IC96" s="81">
        <v>0.31576482199634465</v>
      </c>
      <c r="ID96" s="81">
        <v>0.31576482199634465</v>
      </c>
    </row>
    <row r="97" spans="1:238">
      <c r="A97" s="13" t="s">
        <v>213</v>
      </c>
      <c r="GV97">
        <v>0.77354024876789484</v>
      </c>
      <c r="GW97" s="81">
        <v>0.77354024876789484</v>
      </c>
      <c r="GX97" s="81">
        <v>0.77354024876789484</v>
      </c>
      <c r="GY97" s="81">
        <v>0.77354024876789484</v>
      </c>
      <c r="GZ97" s="81">
        <v>0.77354024876789484</v>
      </c>
      <c r="HA97" s="81">
        <v>0.77354024876789484</v>
      </c>
      <c r="HB97" s="81">
        <v>0.77354024876789484</v>
      </c>
      <c r="HC97" s="81">
        <v>0.77354024876789484</v>
      </c>
      <c r="HD97" s="81">
        <v>0.77354024876789484</v>
      </c>
      <c r="HE97" s="81">
        <v>0.77354024876789484</v>
      </c>
      <c r="HF97" s="81">
        <v>0.77354024876789484</v>
      </c>
      <c r="HG97" s="81">
        <v>0.77354024876789484</v>
      </c>
      <c r="HH97" s="81">
        <v>0.77354024876789484</v>
      </c>
      <c r="HI97" s="81">
        <v>0.77354024876789484</v>
      </c>
      <c r="HJ97" s="81">
        <v>0.77354024876789484</v>
      </c>
      <c r="HK97" s="81">
        <v>0.77354024876789484</v>
      </c>
      <c r="HL97" s="81">
        <v>0.77354024876789484</v>
      </c>
      <c r="HM97" s="81">
        <v>0.77354024876789484</v>
      </c>
      <c r="HN97" s="81">
        <v>0.77354024876789484</v>
      </c>
      <c r="HO97" s="81">
        <v>0.77354024876789484</v>
      </c>
      <c r="HP97" s="81">
        <v>0.77354024876789484</v>
      </c>
      <c r="HQ97" s="81">
        <v>0.77354024876789484</v>
      </c>
      <c r="HR97" s="81">
        <v>0.77354024876789484</v>
      </c>
      <c r="HS97" s="81">
        <v>0.77354024876789484</v>
      </c>
      <c r="HT97" s="81">
        <v>0.77354024876789484</v>
      </c>
      <c r="HU97" s="81">
        <v>0.77354024876789484</v>
      </c>
      <c r="HV97" s="81">
        <v>0.77354024876789484</v>
      </c>
      <c r="HW97" s="81">
        <v>0.77354024876789484</v>
      </c>
      <c r="HX97" s="81">
        <v>0.77354024876789484</v>
      </c>
      <c r="HY97" s="81">
        <v>0.77354024876789484</v>
      </c>
      <c r="HZ97" s="81">
        <v>0.77354024876789484</v>
      </c>
      <c r="IA97" s="81">
        <v>0.77354024876789484</v>
      </c>
      <c r="IB97" s="81">
        <v>0.77354024876789484</v>
      </c>
      <c r="IC97" s="81">
        <v>0.77354024876789484</v>
      </c>
      <c r="ID97" s="81">
        <v>0.77354024876789484</v>
      </c>
    </row>
    <row r="98" spans="1:238">
      <c r="B98" s="26" t="s">
        <v>212</v>
      </c>
      <c r="C98" s="26" t="s">
        <v>309</v>
      </c>
      <c r="D98" s="26" t="s">
        <v>309</v>
      </c>
      <c r="E98" s="26" t="s">
        <v>309</v>
      </c>
      <c r="F98" s="26" t="s">
        <v>309</v>
      </c>
      <c r="G98" s="26" t="s">
        <v>309</v>
      </c>
      <c r="H98" s="26" t="s">
        <v>309</v>
      </c>
      <c r="I98" s="26" t="s">
        <v>309</v>
      </c>
      <c r="J98" s="26" t="s">
        <v>309</v>
      </c>
      <c r="K98" s="26" t="s">
        <v>309</v>
      </c>
      <c r="L98" s="26" t="s">
        <v>309</v>
      </c>
      <c r="M98" s="26" t="s">
        <v>309</v>
      </c>
      <c r="N98" s="26" t="s">
        <v>309</v>
      </c>
      <c r="O98" s="26" t="s">
        <v>309</v>
      </c>
      <c r="P98" s="26" t="s">
        <v>309</v>
      </c>
      <c r="Q98" s="26" t="s">
        <v>309</v>
      </c>
      <c r="R98" s="26" t="s">
        <v>309</v>
      </c>
      <c r="S98" s="26" t="s">
        <v>309</v>
      </c>
      <c r="T98" s="26" t="s">
        <v>309</v>
      </c>
      <c r="U98" s="26" t="s">
        <v>309</v>
      </c>
      <c r="V98" s="26" t="s">
        <v>309</v>
      </c>
      <c r="W98" s="26" t="s">
        <v>309</v>
      </c>
      <c r="X98" s="26" t="s">
        <v>309</v>
      </c>
      <c r="Y98" s="26" t="s">
        <v>309</v>
      </c>
      <c r="Z98" s="26" t="s">
        <v>309</v>
      </c>
      <c r="AA98" s="26" t="s">
        <v>309</v>
      </c>
      <c r="AB98" s="26" t="s">
        <v>309</v>
      </c>
      <c r="AC98" s="26" t="s">
        <v>309</v>
      </c>
      <c r="AD98" s="26" t="s">
        <v>309</v>
      </c>
      <c r="AE98" s="26" t="s">
        <v>309</v>
      </c>
      <c r="AF98" s="26" t="s">
        <v>309</v>
      </c>
      <c r="AG98" s="26" t="s">
        <v>309</v>
      </c>
      <c r="AH98" s="26" t="s">
        <v>309</v>
      </c>
      <c r="AI98" s="26" t="s">
        <v>309</v>
      </c>
      <c r="AJ98" s="26" t="s">
        <v>309</v>
      </c>
      <c r="AK98" s="26" t="s">
        <v>309</v>
      </c>
      <c r="AL98" s="26" t="s">
        <v>309</v>
      </c>
      <c r="AM98" s="26" t="s">
        <v>309</v>
      </c>
      <c r="AN98" s="26" t="s">
        <v>309</v>
      </c>
      <c r="AO98" s="26" t="s">
        <v>309</v>
      </c>
      <c r="AP98" s="26" t="s">
        <v>309</v>
      </c>
      <c r="AQ98" s="26" t="s">
        <v>309</v>
      </c>
      <c r="AR98" s="26" t="s">
        <v>309</v>
      </c>
      <c r="AS98" s="26" t="s">
        <v>309</v>
      </c>
      <c r="AT98" s="26" t="s">
        <v>309</v>
      </c>
      <c r="AU98" s="26" t="s">
        <v>309</v>
      </c>
      <c r="AV98" s="26" t="s">
        <v>309</v>
      </c>
      <c r="AW98" s="26" t="s">
        <v>309</v>
      </c>
      <c r="AX98" s="26" t="s">
        <v>309</v>
      </c>
      <c r="AY98" s="26" t="s">
        <v>309</v>
      </c>
      <c r="AZ98" s="26" t="s">
        <v>309</v>
      </c>
      <c r="BA98" s="26" t="s">
        <v>309</v>
      </c>
      <c r="BB98" s="26" t="s">
        <v>309</v>
      </c>
      <c r="BC98" s="26" t="s">
        <v>309</v>
      </c>
      <c r="BD98" s="26" t="s">
        <v>309</v>
      </c>
      <c r="BE98" s="26" t="s">
        <v>309</v>
      </c>
      <c r="BF98" s="26" t="s">
        <v>309</v>
      </c>
      <c r="BG98" s="26" t="s">
        <v>309</v>
      </c>
      <c r="BH98" s="26" t="s">
        <v>309</v>
      </c>
      <c r="BI98" s="26" t="s">
        <v>309</v>
      </c>
      <c r="BJ98" s="26" t="s">
        <v>309</v>
      </c>
      <c r="BK98" s="26" t="s">
        <v>309</v>
      </c>
      <c r="BL98" s="26" t="s">
        <v>309</v>
      </c>
      <c r="BM98" s="26" t="s">
        <v>309</v>
      </c>
      <c r="BN98" s="26" t="s">
        <v>309</v>
      </c>
      <c r="BO98" s="26" t="s">
        <v>309</v>
      </c>
      <c r="BP98" s="26" t="s">
        <v>309</v>
      </c>
      <c r="BQ98" s="26" t="s">
        <v>309</v>
      </c>
      <c r="BR98" s="26" t="s">
        <v>309</v>
      </c>
      <c r="BS98" s="26" t="s">
        <v>309</v>
      </c>
      <c r="BT98" s="26" t="s">
        <v>309</v>
      </c>
      <c r="BU98" s="26" t="s">
        <v>309</v>
      </c>
      <c r="BV98" s="26" t="s">
        <v>309</v>
      </c>
      <c r="BW98" s="26" t="s">
        <v>309</v>
      </c>
      <c r="BX98" s="26" t="s">
        <v>309</v>
      </c>
      <c r="BY98" s="26" t="s">
        <v>309</v>
      </c>
      <c r="BZ98" s="26" t="s">
        <v>309</v>
      </c>
      <c r="CA98" s="26" t="s">
        <v>309</v>
      </c>
      <c r="CB98" s="26" t="s">
        <v>309</v>
      </c>
      <c r="CC98" s="26" t="s">
        <v>309</v>
      </c>
      <c r="CD98" s="26" t="s">
        <v>309</v>
      </c>
      <c r="CE98" s="26" t="s">
        <v>309</v>
      </c>
      <c r="CF98" s="26" t="s">
        <v>309</v>
      </c>
      <c r="CG98" s="26" t="s">
        <v>309</v>
      </c>
      <c r="CH98" s="26" t="s">
        <v>309</v>
      </c>
      <c r="CI98" s="26" t="s">
        <v>309</v>
      </c>
      <c r="CJ98" s="26" t="s">
        <v>309</v>
      </c>
      <c r="CK98" s="26" t="s">
        <v>309</v>
      </c>
      <c r="CL98" s="26" t="s">
        <v>309</v>
      </c>
      <c r="CM98" s="27">
        <v>1.8526963765439053</v>
      </c>
      <c r="CN98" s="27">
        <v>0.73217295952756656</v>
      </c>
      <c r="CO98" s="27">
        <v>1.3122732987367953</v>
      </c>
      <c r="CP98" s="27">
        <v>0.31697432568435657</v>
      </c>
      <c r="CQ98" s="27">
        <v>-0.53437705431064497</v>
      </c>
      <c r="CR98" s="27">
        <v>0.25167446552971012</v>
      </c>
      <c r="CS98" s="27">
        <v>0.1414069696272906</v>
      </c>
      <c r="CT98" s="27">
        <v>0.19417176176220932</v>
      </c>
      <c r="CU98" s="27">
        <v>-1.0999549756303293</v>
      </c>
      <c r="CV98" s="27">
        <v>0.23399858103789162</v>
      </c>
      <c r="CW98" s="27">
        <v>1.0406433576206802</v>
      </c>
      <c r="CX98" s="27">
        <v>-0.63542939318744818</v>
      </c>
      <c r="CY98" s="27">
        <v>6.0211182330406898E-3</v>
      </c>
      <c r="CZ98" s="27">
        <v>0.44193624265393416</v>
      </c>
      <c r="DA98" s="27">
        <v>-9.7762054147740807E-2</v>
      </c>
      <c r="DB98" s="27">
        <v>-0.86306171287877531</v>
      </c>
      <c r="DC98" s="27">
        <v>-4.7236301806352798E-2</v>
      </c>
      <c r="DD98" s="27">
        <v>1.0866855869284029</v>
      </c>
      <c r="DE98" s="27">
        <v>-0.19501271301428974</v>
      </c>
      <c r="DF98" s="27">
        <v>0.41143228438863733</v>
      </c>
      <c r="DG98" s="27">
        <v>-0.41259021917550576</v>
      </c>
      <c r="DH98" s="27">
        <v>7.3056521278751618E-2</v>
      </c>
      <c r="DI98" s="27">
        <v>-0.28684982955605881</v>
      </c>
      <c r="DJ98" s="27">
        <v>-0.39065614356984701</v>
      </c>
      <c r="DK98" s="27">
        <v>-1.0857860058285507</v>
      </c>
      <c r="DL98" s="27">
        <v>1.0132682342362223</v>
      </c>
      <c r="DM98" s="27">
        <v>0.1169709612607116</v>
      </c>
      <c r="DN98" s="27">
        <v>0.20119048994496519</v>
      </c>
      <c r="DO98" s="27">
        <v>-0.14287453687263607</v>
      </c>
      <c r="DP98" s="27">
        <v>0.17928889915535812</v>
      </c>
      <c r="DQ98" s="27">
        <v>0.63090222927032846</v>
      </c>
      <c r="DR98" s="27">
        <v>0.85857157689358654</v>
      </c>
      <c r="DS98" s="27">
        <v>-0.99026561063503937</v>
      </c>
      <c r="DT98" s="27">
        <v>0.61525105398558866</v>
      </c>
      <c r="DU98" s="27">
        <v>-0.2512173529204153</v>
      </c>
      <c r="DV98" s="27">
        <v>0.18986846900508431</v>
      </c>
      <c r="DW98" s="27">
        <v>1.0383893959011037</v>
      </c>
      <c r="DX98" s="27">
        <v>1.4588620036310977</v>
      </c>
      <c r="DY98" s="27">
        <v>0.92433092441289022</v>
      </c>
      <c r="DZ98" s="27">
        <v>2.1891926971535032</v>
      </c>
      <c r="EA98" s="27">
        <v>2.1969884369290664</v>
      </c>
      <c r="EB98" s="27">
        <v>2.260486613792029</v>
      </c>
      <c r="EC98" s="27">
        <v>1.844705642828381</v>
      </c>
      <c r="ED98" s="27">
        <v>1.5562280255545269</v>
      </c>
      <c r="EE98" s="27">
        <v>0.88116329945828076</v>
      </c>
      <c r="EF98" s="27">
        <v>2.2470660843262493</v>
      </c>
      <c r="EG98" s="27">
        <v>0.98550793971251505</v>
      </c>
      <c r="EH98" s="27">
        <v>1.0719272757908285</v>
      </c>
      <c r="EI98" s="27">
        <v>0.6301513990084604</v>
      </c>
      <c r="EJ98" s="27">
        <v>0.83111900547831896</v>
      </c>
      <c r="EK98" s="27">
        <v>0.41073075413275018</v>
      </c>
      <c r="EL98" s="27">
        <v>-0.21261408281080407</v>
      </c>
      <c r="EM98" s="27">
        <v>-7.6984456698715065E-2</v>
      </c>
      <c r="EN98" s="27">
        <v>-0.11818531794231185</v>
      </c>
      <c r="EO98" s="27">
        <v>0.34061074411568393</v>
      </c>
      <c r="EP98" s="27">
        <v>-0.5763035031798085</v>
      </c>
      <c r="EQ98" s="27">
        <v>0.22913236477092869</v>
      </c>
      <c r="ER98" s="27">
        <v>-0.14979168400019555</v>
      </c>
      <c r="ES98" s="27">
        <v>4.9782102791206054E-2</v>
      </c>
      <c r="ET98" s="27">
        <v>0.24863396894936418</v>
      </c>
      <c r="EU98" s="27">
        <v>-0.36750628200204644</v>
      </c>
      <c r="EV98" s="27">
        <v>0.38202282403848453</v>
      </c>
      <c r="EW98" s="27">
        <v>0.44239109102511393</v>
      </c>
      <c r="EX98" s="27">
        <v>0.37128461343583197</v>
      </c>
      <c r="EY98" s="27">
        <v>0.28344762634511333</v>
      </c>
      <c r="EZ98" s="27">
        <v>2.1707212994634175</v>
      </c>
      <c r="FA98" s="27">
        <v>1.78401507714846</v>
      </c>
      <c r="FB98" s="27">
        <v>0.84419655265365079</v>
      </c>
      <c r="FC98" s="27">
        <v>2.3069656330320263</v>
      </c>
      <c r="FD98" s="27">
        <v>4.0036315155094346</v>
      </c>
      <c r="FE98" s="27">
        <v>3.0443536636312944</v>
      </c>
      <c r="FF98" s="27">
        <v>2.0420192235483494</v>
      </c>
      <c r="FG98" s="27">
        <v>1.3106380394919896</v>
      </c>
      <c r="FH98" s="27">
        <v>1.3170722658770999</v>
      </c>
      <c r="FI98" s="27">
        <v>0.81184352445490893</v>
      </c>
      <c r="FJ98" s="27">
        <v>-0.12211072899222453</v>
      </c>
      <c r="FK98" s="27">
        <v>-1.8403753997960413</v>
      </c>
      <c r="FL98" s="27">
        <v>-0.51468259043431053</v>
      </c>
      <c r="FM98" s="27">
        <v>-1.134914619097789</v>
      </c>
      <c r="FN98" s="27">
        <v>-0.85769299263890342</v>
      </c>
      <c r="FO98" s="27">
        <v>-1.1798630284986382</v>
      </c>
      <c r="FP98" s="27">
        <v>-0.49693772974950889</v>
      </c>
      <c r="FQ98" s="27">
        <v>0.33571979483839554</v>
      </c>
      <c r="FR98" s="27">
        <v>-1.5281002384772739</v>
      </c>
      <c r="FS98" s="27">
        <v>-1.5617249583693196</v>
      </c>
      <c r="FT98" s="27">
        <v>-0.73324249200017932</v>
      </c>
      <c r="FU98" s="27">
        <v>-0.33619456077687837</v>
      </c>
      <c r="FV98" s="27">
        <v>-1.2145770829448956</v>
      </c>
      <c r="FW98" s="27">
        <v>-0.59545548286508665</v>
      </c>
      <c r="FX98" s="27">
        <v>-7.9655473488667305E-3</v>
      </c>
      <c r="FY98" s="27">
        <v>-7.9655473488667305E-3</v>
      </c>
      <c r="FZ98" s="27">
        <v>-7.9655473488667305E-3</v>
      </c>
      <c r="GA98" s="27">
        <v>-7.9655473488667305E-3</v>
      </c>
      <c r="GB98" s="27">
        <v>-7.9655473488667305E-3</v>
      </c>
      <c r="GC98" s="27">
        <v>-7.9655473488667305E-3</v>
      </c>
      <c r="GD98" s="27">
        <v>-7.9655473488667305E-3</v>
      </c>
      <c r="GE98" s="27">
        <v>-7.9655473488667305E-3</v>
      </c>
      <c r="GF98" s="27">
        <v>-7.9655473488667305E-3</v>
      </c>
      <c r="GG98" s="27">
        <v>-7.9655473488667305E-3</v>
      </c>
      <c r="GH98" s="27">
        <v>-7.9655473488667305E-3</v>
      </c>
      <c r="GI98" s="27">
        <v>-7.9655473488667305E-3</v>
      </c>
      <c r="GJ98" s="27">
        <v>-7.9655473488667305E-3</v>
      </c>
      <c r="GK98" s="27">
        <v>-7.9655473488667305E-3</v>
      </c>
      <c r="GL98" s="27">
        <v>-7.9655473488667305E-3</v>
      </c>
      <c r="GM98" s="27">
        <v>-7.9655473488667305E-3</v>
      </c>
      <c r="GN98" s="27">
        <v>-7.9655473488667305E-3</v>
      </c>
      <c r="GO98" s="27">
        <v>-7.9655473488667305E-3</v>
      </c>
      <c r="GP98" s="27">
        <v>-7.9655473488667305E-3</v>
      </c>
      <c r="GQ98" s="27">
        <v>-7.9655473488667305E-3</v>
      </c>
      <c r="GR98" s="27">
        <v>-7.9655473488667305E-3</v>
      </c>
      <c r="GS98" s="27">
        <v>-7.9655473488667305E-3</v>
      </c>
      <c r="GT98" s="27">
        <v>-7.9655473488667305E-3</v>
      </c>
      <c r="GU98" s="27">
        <v>-7.9655473488667305E-3</v>
      </c>
      <c r="GV98" s="10">
        <v>-0.53854816848393183</v>
      </c>
      <c r="GW98" s="10">
        <v>-0.53854816848393183</v>
      </c>
      <c r="GX98" s="10">
        <v>-0.53854816848393183</v>
      </c>
      <c r="GY98" s="10">
        <v>-0.53854816848393183</v>
      </c>
      <c r="GZ98" s="10">
        <v>-0.53854816848393183</v>
      </c>
      <c r="HA98" s="10">
        <v>-0.53854816848393183</v>
      </c>
      <c r="HB98" s="10">
        <v>-0.53854816848393183</v>
      </c>
      <c r="HC98" s="10">
        <v>-0.53854816848393183</v>
      </c>
      <c r="HD98" s="10">
        <v>-0.53854816848393183</v>
      </c>
      <c r="HE98" s="10">
        <v>-0.53854816848393183</v>
      </c>
      <c r="HF98" s="10">
        <v>-0.53854816848393183</v>
      </c>
      <c r="HG98" s="10">
        <v>-0.53854816848393183</v>
      </c>
      <c r="HH98" s="10">
        <v>-0.53854816848393183</v>
      </c>
      <c r="HI98" s="10">
        <v>-0.53854816848393183</v>
      </c>
      <c r="HJ98" s="10">
        <v>-0.53854816848393183</v>
      </c>
      <c r="HK98" s="10">
        <v>-0.53854816848393183</v>
      </c>
      <c r="HL98" s="10">
        <v>-0.53854816848393183</v>
      </c>
      <c r="HM98" s="10">
        <v>-0.53854816848393183</v>
      </c>
      <c r="HN98" s="10">
        <v>-0.53854816848393183</v>
      </c>
      <c r="HO98" s="10">
        <v>-0.53854816848393183</v>
      </c>
      <c r="HP98" s="10">
        <v>-0.53854816848393183</v>
      </c>
      <c r="HQ98" s="10">
        <v>-0.53854816848393183</v>
      </c>
      <c r="HR98" s="10">
        <v>-0.53854816848393183</v>
      </c>
      <c r="HS98" s="10">
        <v>-0.53854816848393183</v>
      </c>
      <c r="HT98" s="10">
        <v>-0.53854816848393183</v>
      </c>
      <c r="HU98" s="10">
        <v>-0.53854816848393183</v>
      </c>
      <c r="HV98" s="10">
        <v>-0.53854816848393183</v>
      </c>
      <c r="HW98" s="10">
        <v>-0.53854816848393183</v>
      </c>
      <c r="HX98" s="10">
        <v>-0.53854816848393183</v>
      </c>
      <c r="HY98" s="10">
        <v>-0.53854816848393183</v>
      </c>
      <c r="HZ98" s="10">
        <v>-0.53854816848393183</v>
      </c>
      <c r="IA98" s="10">
        <v>-0.53854816848393183</v>
      </c>
      <c r="IB98" s="10">
        <v>-0.53854816848393183</v>
      </c>
      <c r="IC98" s="10">
        <v>-0.53854816848393183</v>
      </c>
      <c r="ID98" s="10">
        <v>-0.53854816848393183</v>
      </c>
    </row>
    <row r="99" spans="1:238">
      <c r="B99" s="28" t="s">
        <v>214</v>
      </c>
      <c r="C99" t="s">
        <v>309</v>
      </c>
      <c r="D99" t="s">
        <v>309</v>
      </c>
      <c r="E99" t="s">
        <v>309</v>
      </c>
      <c r="F99" t="s">
        <v>309</v>
      </c>
      <c r="G99" t="s">
        <v>309</v>
      </c>
      <c r="H99" t="s">
        <v>309</v>
      </c>
      <c r="I99" t="s">
        <v>309</v>
      </c>
      <c r="J99" t="s">
        <v>309</v>
      </c>
      <c r="K99" t="s">
        <v>309</v>
      </c>
      <c r="L99" t="s">
        <v>309</v>
      </c>
      <c r="M99" t="s">
        <v>309</v>
      </c>
      <c r="N99" t="s">
        <v>309</v>
      </c>
      <c r="O99" t="s">
        <v>309</v>
      </c>
      <c r="P99" t="s">
        <v>309</v>
      </c>
      <c r="Q99" t="s">
        <v>309</v>
      </c>
      <c r="R99" t="s">
        <v>309</v>
      </c>
      <c r="S99" t="s">
        <v>309</v>
      </c>
      <c r="T99" t="s">
        <v>309</v>
      </c>
      <c r="U99" t="s">
        <v>309</v>
      </c>
      <c r="V99" t="s">
        <v>309</v>
      </c>
      <c r="W99" t="s">
        <v>309</v>
      </c>
      <c r="X99" t="s">
        <v>309</v>
      </c>
      <c r="Y99" t="s">
        <v>309</v>
      </c>
      <c r="Z99" t="s">
        <v>309</v>
      </c>
      <c r="AA99" t="s">
        <v>309</v>
      </c>
      <c r="AB99" t="s">
        <v>309</v>
      </c>
      <c r="AC99" t="s">
        <v>309</v>
      </c>
      <c r="AD99" t="s">
        <v>309</v>
      </c>
      <c r="AE99" t="s">
        <v>309</v>
      </c>
      <c r="AF99" t="s">
        <v>309</v>
      </c>
      <c r="AG99" t="s">
        <v>309</v>
      </c>
      <c r="AH99" t="s">
        <v>309</v>
      </c>
      <c r="AI99" t="s">
        <v>309</v>
      </c>
      <c r="AJ99" t="s">
        <v>309</v>
      </c>
      <c r="AK99" t="s">
        <v>309</v>
      </c>
      <c r="AL99" t="s">
        <v>309</v>
      </c>
      <c r="AM99" t="s">
        <v>309</v>
      </c>
      <c r="AN99" t="s">
        <v>309</v>
      </c>
      <c r="AO99" t="s">
        <v>309</v>
      </c>
      <c r="AP99" t="s">
        <v>309</v>
      </c>
      <c r="AQ99" t="s">
        <v>309</v>
      </c>
      <c r="AR99" t="s">
        <v>309</v>
      </c>
      <c r="AS99" t="s">
        <v>309</v>
      </c>
      <c r="AT99" t="s">
        <v>309</v>
      </c>
      <c r="AU99" t="s">
        <v>309</v>
      </c>
      <c r="AV99" t="s">
        <v>309</v>
      </c>
      <c r="AW99" t="s">
        <v>309</v>
      </c>
      <c r="AX99" t="s">
        <v>309</v>
      </c>
      <c r="AY99" t="s">
        <v>309</v>
      </c>
      <c r="AZ99" t="s">
        <v>309</v>
      </c>
      <c r="BA99" t="s">
        <v>309</v>
      </c>
      <c r="BB99" t="s">
        <v>309</v>
      </c>
      <c r="BC99" t="s">
        <v>309</v>
      </c>
      <c r="BD99" t="s">
        <v>309</v>
      </c>
      <c r="BE99" t="s">
        <v>309</v>
      </c>
      <c r="BF99" t="s">
        <v>309</v>
      </c>
      <c r="BG99" t="s">
        <v>309</v>
      </c>
      <c r="BH99" t="s">
        <v>309</v>
      </c>
      <c r="BI99" t="s">
        <v>309</v>
      </c>
      <c r="BJ99" t="s">
        <v>309</v>
      </c>
      <c r="BK99" t="s">
        <v>309</v>
      </c>
      <c r="BL99" t="s">
        <v>309</v>
      </c>
      <c r="BM99" t="s">
        <v>309</v>
      </c>
      <c r="BN99" t="s">
        <v>309</v>
      </c>
      <c r="BO99" t="s">
        <v>309</v>
      </c>
      <c r="BP99" t="s">
        <v>309</v>
      </c>
      <c r="BQ99" t="s">
        <v>309</v>
      </c>
      <c r="BR99" t="s">
        <v>309</v>
      </c>
      <c r="BS99" t="s">
        <v>309</v>
      </c>
      <c r="BT99" t="s">
        <v>309</v>
      </c>
      <c r="BU99" t="s">
        <v>309</v>
      </c>
      <c r="BV99" t="s">
        <v>309</v>
      </c>
      <c r="BW99" t="s">
        <v>309</v>
      </c>
      <c r="BX99" t="s">
        <v>309</v>
      </c>
      <c r="BY99" t="s">
        <v>309</v>
      </c>
      <c r="BZ99" t="s">
        <v>309</v>
      </c>
      <c r="CA99" t="s">
        <v>309</v>
      </c>
      <c r="CB99" t="s">
        <v>309</v>
      </c>
      <c r="CC99" t="s">
        <v>309</v>
      </c>
      <c r="CD99" t="s">
        <v>309</v>
      </c>
      <c r="CE99" t="s">
        <v>309</v>
      </c>
      <c r="CF99">
        <v>0.61096106794016314</v>
      </c>
      <c r="CG99">
        <v>0.61455427338809732</v>
      </c>
      <c r="CH99">
        <v>0.60091198592270634</v>
      </c>
      <c r="CI99">
        <v>0.61161298629431848</v>
      </c>
      <c r="CJ99">
        <v>0.60251549056013776</v>
      </c>
      <c r="CK99">
        <v>0.58456914067232935</v>
      </c>
      <c r="CL99">
        <v>0.58537139831215013</v>
      </c>
      <c r="CM99">
        <v>0.56836968743174565</v>
      </c>
      <c r="CN99">
        <v>0.58230651637342268</v>
      </c>
      <c r="CO99">
        <v>0.58229521806956708</v>
      </c>
      <c r="CP99">
        <v>0.58588917066502877</v>
      </c>
      <c r="CQ99">
        <v>0.58291333720065786</v>
      </c>
      <c r="CR99">
        <v>0.58758733500873572</v>
      </c>
      <c r="CS99">
        <v>0.58036560146708371</v>
      </c>
      <c r="CT99">
        <v>0.58229663632773765</v>
      </c>
      <c r="CU99">
        <v>0.57191800269095106</v>
      </c>
      <c r="CV99">
        <v>0.56447645777737854</v>
      </c>
      <c r="CW99">
        <v>0.56531331367615911</v>
      </c>
      <c r="CX99">
        <v>0.57548927527795157</v>
      </c>
      <c r="CY99">
        <v>0.56933793949079436</v>
      </c>
      <c r="CZ99">
        <v>0.58145881110828523</v>
      </c>
      <c r="DA99">
        <v>0.58634520659286249</v>
      </c>
      <c r="DB99">
        <v>0.58979926605254129</v>
      </c>
      <c r="DC99">
        <v>0.58492716780763043</v>
      </c>
      <c r="DD99">
        <v>0.59477086486579644</v>
      </c>
      <c r="DE99">
        <v>0.59256820838744095</v>
      </c>
      <c r="DF99">
        <v>0.59098757963531767</v>
      </c>
      <c r="DG99">
        <v>0.59856211690361094</v>
      </c>
      <c r="DH99">
        <v>0.59723770271762677</v>
      </c>
      <c r="DI99">
        <v>0.60317322175452104</v>
      </c>
      <c r="DJ99">
        <v>0.60476443833368743</v>
      </c>
      <c r="DK99">
        <v>0.61108084042308963</v>
      </c>
      <c r="DL99">
        <v>0.60968595556508987</v>
      </c>
      <c r="DM99">
        <v>0.61823234447398734</v>
      </c>
      <c r="DN99">
        <v>0.62461998559596044</v>
      </c>
      <c r="DO99">
        <v>0.62950095765269143</v>
      </c>
      <c r="DP99">
        <v>0.63028680728001496</v>
      </c>
      <c r="DQ99">
        <v>0.63399638300029826</v>
      </c>
      <c r="DR99">
        <v>0.64403628231279653</v>
      </c>
      <c r="DS99">
        <v>0.64652353209180224</v>
      </c>
      <c r="DT99">
        <v>0.65623446262978113</v>
      </c>
      <c r="DU99">
        <v>0.65258947981351467</v>
      </c>
      <c r="DV99">
        <v>0.65930286328609866</v>
      </c>
      <c r="DW99">
        <v>0.66031351498985769</v>
      </c>
      <c r="DX99">
        <v>0.66710597979090014</v>
      </c>
      <c r="DY99">
        <v>0.66290141002338798</v>
      </c>
      <c r="DZ99">
        <v>0.6592343972307142</v>
      </c>
      <c r="EA99">
        <v>0.64878734607970867</v>
      </c>
      <c r="EB99">
        <v>0.65093698070998673</v>
      </c>
      <c r="EC99">
        <v>0.63758400687024541</v>
      </c>
      <c r="ED99">
        <v>0.62269304093277489</v>
      </c>
      <c r="EE99">
        <v>0.61234291345001801</v>
      </c>
      <c r="EF99">
        <v>0.58673141877376234</v>
      </c>
      <c r="EG99">
        <v>0.56173302945436243</v>
      </c>
      <c r="EH99">
        <v>0.53169661784745825</v>
      </c>
      <c r="EI99">
        <v>0.4970222024077075</v>
      </c>
      <c r="EJ99">
        <v>0.47953085432708559</v>
      </c>
      <c r="EK99">
        <v>0.47158828652056828</v>
      </c>
      <c r="EL99">
        <v>0.45791093289323148</v>
      </c>
      <c r="EM99">
        <v>0.46292630377868921</v>
      </c>
      <c r="EN99">
        <v>0.45330137835999385</v>
      </c>
      <c r="EO99">
        <v>0.45006246470914107</v>
      </c>
      <c r="EP99">
        <v>0.45427409856730422</v>
      </c>
      <c r="EQ99">
        <v>0.45451799162971579</v>
      </c>
      <c r="ER99">
        <v>0.46256627817678631</v>
      </c>
      <c r="ES99">
        <v>0.46149328028842923</v>
      </c>
      <c r="ET99">
        <v>0.46473369652584817</v>
      </c>
      <c r="EU99">
        <v>0.46279208262395599</v>
      </c>
      <c r="EV99">
        <v>0.47812542080026582</v>
      </c>
      <c r="EW99">
        <v>0.47169068805424264</v>
      </c>
      <c r="EX99">
        <v>0.47105387535494436</v>
      </c>
      <c r="EY99">
        <v>0.45542230595719019</v>
      </c>
      <c r="EZ99">
        <v>0.44647392503140149</v>
      </c>
      <c r="FA99">
        <v>0.42708478867516309</v>
      </c>
      <c r="FB99">
        <v>0.41786879448027675</v>
      </c>
      <c r="FC99">
        <v>0.384531903130368</v>
      </c>
      <c r="FD99">
        <v>0.34660482553600291</v>
      </c>
      <c r="FE99">
        <v>0.32958255227297018</v>
      </c>
      <c r="FF99">
        <v>0.31321097339481091</v>
      </c>
      <c r="FG99">
        <v>0.29247047861879594</v>
      </c>
      <c r="FH99">
        <v>0.29046994992651809</v>
      </c>
      <c r="FI99">
        <v>0.28412889080533871</v>
      </c>
      <c r="FJ99">
        <v>0.28660340161816394</v>
      </c>
      <c r="FK99">
        <v>0.30283354978599619</v>
      </c>
      <c r="FL99">
        <v>0.30396835530729927</v>
      </c>
      <c r="FM99">
        <v>0.31178689945159149</v>
      </c>
      <c r="FN99">
        <v>0.31772579037995824</v>
      </c>
      <c r="FO99">
        <v>0.31594919097196905</v>
      </c>
      <c r="FP99">
        <v>0.32684606982251302</v>
      </c>
      <c r="FQ99">
        <v>0.32241508603838753</v>
      </c>
      <c r="FR99">
        <v>0.32527593282980982</v>
      </c>
      <c r="FS99">
        <v>0.32403741785101781</v>
      </c>
      <c r="FT99">
        <v>0.31726844191370235</v>
      </c>
      <c r="FU99">
        <v>0.31903176479898943</v>
      </c>
      <c r="FV99">
        <v>0.31873272334120489</v>
      </c>
      <c r="FW99">
        <v>0.31685008570126388</v>
      </c>
      <c r="FX99">
        <v>0.31576482199634465</v>
      </c>
      <c r="FY99">
        <v>0.31576482199634465</v>
      </c>
      <c r="FZ99">
        <v>0.31576482199634465</v>
      </c>
      <c r="GA99">
        <v>0.31576482199634465</v>
      </c>
      <c r="GB99">
        <v>0.31576482199634465</v>
      </c>
      <c r="GC99">
        <v>0.31576482199634465</v>
      </c>
      <c r="GD99">
        <v>0.31576482199634465</v>
      </c>
      <c r="GE99">
        <v>0.31576482199634465</v>
      </c>
      <c r="GF99">
        <v>0.31576482199634465</v>
      </c>
      <c r="GG99">
        <v>0.31576482199634465</v>
      </c>
      <c r="GH99">
        <v>0.31576482199634465</v>
      </c>
      <c r="GI99">
        <v>0.31576482199634465</v>
      </c>
      <c r="GJ99">
        <v>0.31576482199634465</v>
      </c>
      <c r="GK99">
        <v>0.31576482199634465</v>
      </c>
      <c r="GL99">
        <v>0.31576482199634465</v>
      </c>
      <c r="GM99">
        <v>0.31576482199634465</v>
      </c>
      <c r="GN99">
        <v>0.31576482199634465</v>
      </c>
      <c r="GO99">
        <v>0.31576482199634465</v>
      </c>
      <c r="GP99">
        <v>0.31576482199634465</v>
      </c>
      <c r="GQ99">
        <v>0.31576482199634465</v>
      </c>
      <c r="GR99">
        <v>0.31576482199634465</v>
      </c>
      <c r="GS99">
        <v>0.31576482199634465</v>
      </c>
      <c r="GT99">
        <v>0.31576482199634465</v>
      </c>
      <c r="GU99">
        <v>0.31576482199634465</v>
      </c>
      <c r="GV99" s="29">
        <v>-0.42</v>
      </c>
      <c r="GW99" s="29">
        <v>-0.42</v>
      </c>
      <c r="GX99" s="29">
        <v>-0.42</v>
      </c>
      <c r="GY99" s="29">
        <v>-0.42</v>
      </c>
      <c r="GZ99" s="29">
        <v>-0.42</v>
      </c>
      <c r="HA99" s="29">
        <v>-0.42</v>
      </c>
      <c r="HB99" s="29">
        <v>-0.42</v>
      </c>
      <c r="HC99" s="29">
        <v>-0.42</v>
      </c>
      <c r="HD99" s="29">
        <v>-0.42</v>
      </c>
      <c r="HE99" s="29">
        <v>-0.42</v>
      </c>
      <c r="HF99" s="29">
        <v>-0.42</v>
      </c>
      <c r="HG99" s="29">
        <v>-0.42</v>
      </c>
      <c r="HH99" s="29">
        <v>-0.42</v>
      </c>
      <c r="HI99" s="29">
        <v>-0.42</v>
      </c>
      <c r="HJ99" s="29">
        <v>-0.42</v>
      </c>
      <c r="HK99" s="29">
        <v>-0.42</v>
      </c>
      <c r="HL99" s="29">
        <v>-0.42</v>
      </c>
      <c r="HM99" s="29">
        <v>-0.42</v>
      </c>
      <c r="HN99" s="29">
        <v>-0.42</v>
      </c>
      <c r="HO99" s="29">
        <v>-0.42</v>
      </c>
      <c r="HP99" s="29">
        <v>-0.42</v>
      </c>
      <c r="HQ99" s="29">
        <v>-0.42</v>
      </c>
      <c r="HR99" s="29">
        <v>-0.42</v>
      </c>
      <c r="HS99" s="29">
        <v>-0.42</v>
      </c>
      <c r="HT99" s="29">
        <v>-0.42</v>
      </c>
      <c r="HU99" s="29">
        <v>-0.42</v>
      </c>
      <c r="HV99" s="29">
        <v>-0.42</v>
      </c>
      <c r="HW99" s="29">
        <v>-0.42</v>
      </c>
      <c r="HX99" s="29">
        <v>-0.42</v>
      </c>
      <c r="HY99" s="29">
        <v>-0.42</v>
      </c>
      <c r="HZ99" s="29">
        <v>-0.42</v>
      </c>
      <c r="IA99" s="29">
        <v>-0.42</v>
      </c>
      <c r="IB99" s="29">
        <v>-0.42</v>
      </c>
      <c r="IC99" s="29">
        <v>-0.42</v>
      </c>
      <c r="ID99" s="29">
        <v>-0.42</v>
      </c>
    </row>
    <row r="100" spans="1:238">
      <c r="B100" s="28" t="s">
        <v>215</v>
      </c>
      <c r="C100" t="s">
        <v>309</v>
      </c>
      <c r="D100" t="s">
        <v>309</v>
      </c>
      <c r="E100" t="s">
        <v>309</v>
      </c>
      <c r="F100" t="s">
        <v>309</v>
      </c>
      <c r="G100" t="s">
        <v>309</v>
      </c>
      <c r="H100" t="s">
        <v>309</v>
      </c>
      <c r="I100" t="s">
        <v>309</v>
      </c>
      <c r="J100" t="s">
        <v>309</v>
      </c>
      <c r="K100" t="s">
        <v>309</v>
      </c>
      <c r="L100" t="s">
        <v>309</v>
      </c>
      <c r="M100" t="s">
        <v>309</v>
      </c>
      <c r="N100" t="s">
        <v>309</v>
      </c>
      <c r="O100" t="s">
        <v>309</v>
      </c>
      <c r="P100" t="s">
        <v>309</v>
      </c>
      <c r="Q100" t="s">
        <v>309</v>
      </c>
      <c r="R100" t="s">
        <v>309</v>
      </c>
      <c r="S100" t="s">
        <v>309</v>
      </c>
      <c r="T100" t="s">
        <v>309</v>
      </c>
      <c r="U100" t="s">
        <v>309</v>
      </c>
      <c r="V100" t="s">
        <v>309</v>
      </c>
      <c r="W100" t="s">
        <v>309</v>
      </c>
      <c r="X100" t="s">
        <v>309</v>
      </c>
      <c r="Y100" t="s">
        <v>309</v>
      </c>
      <c r="Z100" t="s">
        <v>309</v>
      </c>
      <c r="AA100" t="s">
        <v>309</v>
      </c>
      <c r="AB100" t="s">
        <v>309</v>
      </c>
      <c r="AC100" t="s">
        <v>309</v>
      </c>
      <c r="AD100" t="s">
        <v>309</v>
      </c>
      <c r="AE100" t="s">
        <v>309</v>
      </c>
      <c r="AF100" t="s">
        <v>309</v>
      </c>
      <c r="AG100" t="s">
        <v>309</v>
      </c>
      <c r="AH100" t="s">
        <v>309</v>
      </c>
      <c r="AI100" t="s">
        <v>309</v>
      </c>
      <c r="AJ100" t="s">
        <v>309</v>
      </c>
      <c r="AK100" t="s">
        <v>309</v>
      </c>
      <c r="AL100" t="s">
        <v>309</v>
      </c>
      <c r="AM100" t="s">
        <v>309</v>
      </c>
      <c r="AN100" t="s">
        <v>309</v>
      </c>
      <c r="AO100" t="s">
        <v>309</v>
      </c>
      <c r="AP100" t="s">
        <v>309</v>
      </c>
      <c r="AQ100" t="s">
        <v>309</v>
      </c>
      <c r="AR100" t="s">
        <v>309</v>
      </c>
      <c r="AS100" t="s">
        <v>309</v>
      </c>
      <c r="AT100" t="s">
        <v>309</v>
      </c>
      <c r="AU100" t="s">
        <v>309</v>
      </c>
      <c r="AV100" t="s">
        <v>309</v>
      </c>
      <c r="AW100" t="s">
        <v>309</v>
      </c>
      <c r="AX100" t="s">
        <v>309</v>
      </c>
      <c r="AY100" t="s">
        <v>309</v>
      </c>
      <c r="AZ100" t="s">
        <v>309</v>
      </c>
      <c r="BA100" t="s">
        <v>309</v>
      </c>
      <c r="BB100" t="s">
        <v>309</v>
      </c>
      <c r="BC100" t="s">
        <v>309</v>
      </c>
      <c r="BD100" t="s">
        <v>309</v>
      </c>
      <c r="BE100" t="s">
        <v>309</v>
      </c>
      <c r="BF100" t="s">
        <v>309</v>
      </c>
      <c r="BG100" t="s">
        <v>309</v>
      </c>
      <c r="BH100" t="s">
        <v>309</v>
      </c>
      <c r="BI100" t="s">
        <v>309</v>
      </c>
      <c r="BJ100" t="s">
        <v>309</v>
      </c>
      <c r="BK100" t="s">
        <v>309</v>
      </c>
      <c r="BL100" t="s">
        <v>309</v>
      </c>
      <c r="BM100" t="s">
        <v>309</v>
      </c>
      <c r="BN100" t="s">
        <v>309</v>
      </c>
      <c r="BO100" t="s">
        <v>309</v>
      </c>
      <c r="BP100" t="s">
        <v>309</v>
      </c>
      <c r="BQ100" t="s">
        <v>309</v>
      </c>
      <c r="BR100" t="s">
        <v>309</v>
      </c>
      <c r="BS100" t="s">
        <v>309</v>
      </c>
      <c r="BT100" t="s">
        <v>309</v>
      </c>
      <c r="BU100" t="s">
        <v>309</v>
      </c>
      <c r="BV100" t="s">
        <v>309</v>
      </c>
      <c r="BW100" t="s">
        <v>309</v>
      </c>
      <c r="BX100" t="s">
        <v>309</v>
      </c>
      <c r="BY100" t="s">
        <v>309</v>
      </c>
      <c r="BZ100" t="s">
        <v>309</v>
      </c>
      <c r="CA100" t="s">
        <v>309</v>
      </c>
      <c r="CB100" t="s">
        <v>309</v>
      </c>
      <c r="CC100" t="s">
        <v>309</v>
      </c>
      <c r="CD100" t="s">
        <v>309</v>
      </c>
      <c r="CE100" t="s">
        <v>309</v>
      </c>
      <c r="CF100">
        <v>0.32973450125619608</v>
      </c>
      <c r="CG100">
        <v>2.0563375566974074E-2</v>
      </c>
      <c r="CH100">
        <v>-0.69945434944854468</v>
      </c>
      <c r="CI100">
        <v>-0.40073713744957085</v>
      </c>
      <c r="CJ100">
        <v>0.65902327040909026</v>
      </c>
      <c r="CK100">
        <v>0.40099290318380099</v>
      </c>
      <c r="CL100">
        <v>0.37699729834040913</v>
      </c>
      <c r="CM100">
        <v>0.99871004729826562</v>
      </c>
      <c r="CN100">
        <v>0.93578391424272822</v>
      </c>
      <c r="CO100">
        <v>0.80417263527563421</v>
      </c>
      <c r="CP100">
        <v>0.84371669323616494</v>
      </c>
      <c r="CQ100">
        <v>0.16250597228858099</v>
      </c>
      <c r="CR100">
        <v>0.48066150973592958</v>
      </c>
      <c r="CS100">
        <v>0.39852992854632774</v>
      </c>
      <c r="CT100">
        <v>1.0719909620231165</v>
      </c>
      <c r="CU100">
        <v>0.78563303378455229</v>
      </c>
      <c r="CV100">
        <v>1.0781273208805684</v>
      </c>
      <c r="CW100">
        <v>0.45967702000055022</v>
      </c>
      <c r="CX100">
        <v>0.89118235110101607</v>
      </c>
      <c r="CY100">
        <v>0.26667914989233216</v>
      </c>
      <c r="CZ100">
        <v>0.26718619537990534</v>
      </c>
      <c r="DA100">
        <v>0.66991018948309644</v>
      </c>
      <c r="DB100">
        <v>0.54839031985985853</v>
      </c>
      <c r="DC100">
        <v>0.50392845695236876</v>
      </c>
      <c r="DD100">
        <v>1.3435633654711079</v>
      </c>
      <c r="DE100">
        <v>0.68501519568318547</v>
      </c>
      <c r="DF100">
        <v>0.79080156881970831</v>
      </c>
      <c r="DG100">
        <v>0.56851974755945989</v>
      </c>
      <c r="DH100">
        <v>1.1306268670927506</v>
      </c>
      <c r="DI100">
        <v>0.94381833276815696</v>
      </c>
      <c r="DJ100">
        <v>0.55631514761039147</v>
      </c>
      <c r="DK100">
        <v>0.71567880022302388</v>
      </c>
      <c r="DL100">
        <v>0.68732690641978911</v>
      </c>
      <c r="DM100">
        <v>0.94537005125240403</v>
      </c>
      <c r="DN100">
        <v>1.1929831082927895</v>
      </c>
      <c r="DO100">
        <v>0.5676528303505366</v>
      </c>
      <c r="DP100">
        <v>0.58544950302209142</v>
      </c>
      <c r="DQ100">
        <v>0.90916291723344145</v>
      </c>
      <c r="DR100">
        <v>1.2721415112795118</v>
      </c>
      <c r="DS100">
        <v>0.21569800828119803</v>
      </c>
      <c r="DT100">
        <v>1.3958508623267869</v>
      </c>
      <c r="DU100">
        <v>8.8968992926845888E-2</v>
      </c>
      <c r="DV100">
        <v>0.40970706934172668</v>
      </c>
      <c r="DW100">
        <v>-0.19628639362890679</v>
      </c>
      <c r="DX100">
        <v>0.38208524852256837</v>
      </c>
      <c r="DY100">
        <v>-0.23933862234922543</v>
      </c>
      <c r="DZ100">
        <v>0.20320973729968517</v>
      </c>
      <c r="EA100">
        <v>0.69119359330174845</v>
      </c>
      <c r="EB100">
        <v>0.41592150926677995</v>
      </c>
      <c r="EC100">
        <v>0.38054651205326118</v>
      </c>
      <c r="ED100">
        <v>5.7289505395439005E-2</v>
      </c>
      <c r="EE100">
        <v>0.40531259568796274</v>
      </c>
      <c r="EF100">
        <v>0.73698364217593781</v>
      </c>
      <c r="EG100">
        <v>1.3452654629882066</v>
      </c>
      <c r="EH100">
        <v>0.92126175258707443</v>
      </c>
      <c r="EI100">
        <v>0.43935667862703948</v>
      </c>
      <c r="EJ100">
        <v>0.5763321210503487</v>
      </c>
      <c r="EK100">
        <v>0.71184921273416857</v>
      </c>
      <c r="EL100">
        <v>0.67403801838660382</v>
      </c>
      <c r="EM100">
        <v>0.82192291159191844</v>
      </c>
      <c r="EN100">
        <v>0.4002450502196867</v>
      </c>
      <c r="EO100">
        <v>0.6472109818792825</v>
      </c>
      <c r="EP100">
        <v>0.43919002832174714</v>
      </c>
      <c r="EQ100">
        <v>0.93055912596401036</v>
      </c>
      <c r="ER100">
        <v>0.22790408018228575</v>
      </c>
      <c r="ES100">
        <v>7.6253279033029475E-2</v>
      </c>
      <c r="ET100">
        <v>0.61094151058705115</v>
      </c>
      <c r="EU100">
        <v>3.8255701529886825E-2</v>
      </c>
      <c r="EV100">
        <v>0.59581541747463673</v>
      </c>
      <c r="EW100">
        <v>0.52091205979628774</v>
      </c>
      <c r="EX100">
        <v>0.27138650761511907</v>
      </c>
      <c r="EY100">
        <v>-0.52680639823496977</v>
      </c>
      <c r="EZ100">
        <v>0.39865288647705277</v>
      </c>
      <c r="FA100">
        <v>-0.38266792682103556</v>
      </c>
      <c r="FB100">
        <v>-1.688228794718049</v>
      </c>
      <c r="FC100">
        <v>-1.131855201753964</v>
      </c>
      <c r="FD100">
        <v>-0.10551380362766705</v>
      </c>
      <c r="FE100">
        <v>0.27980042397701599</v>
      </c>
      <c r="FF100">
        <v>0.84390055686487153</v>
      </c>
      <c r="FG100">
        <v>0.36435657158548723</v>
      </c>
      <c r="FH100">
        <v>0.83299139710239689</v>
      </c>
      <c r="FI100">
        <v>0.57695485136278768</v>
      </c>
      <c r="FJ100">
        <v>0.53040969072301869</v>
      </c>
      <c r="FK100">
        <v>-0.31360717521765963</v>
      </c>
      <c r="FL100">
        <v>0.60019555858882823</v>
      </c>
      <c r="FM100">
        <v>0.16474073307504741</v>
      </c>
      <c r="FN100">
        <v>0.93752397816142841</v>
      </c>
      <c r="FO100">
        <v>0.46048665530588584</v>
      </c>
      <c r="FP100">
        <v>0.31748315733400179</v>
      </c>
      <c r="FQ100">
        <v>0.49135740336881084</v>
      </c>
      <c r="FR100">
        <v>1.9611037009263074E-2</v>
      </c>
      <c r="FS100">
        <v>0.52183193020052043</v>
      </c>
      <c r="FT100">
        <v>0.34204842931937174</v>
      </c>
      <c r="FU100">
        <v>0.85087128140945412</v>
      </c>
      <c r="FV100">
        <v>0.65441285420482087</v>
      </c>
      <c r="FW100">
        <v>-0.38643600358349484</v>
      </c>
      <c r="FX100">
        <v>0.77354024876789484</v>
      </c>
      <c r="FY100">
        <v>0.77354024876789484</v>
      </c>
      <c r="FZ100">
        <v>0.77354024876789484</v>
      </c>
      <c r="GA100">
        <v>0.77354024876789484</v>
      </c>
      <c r="GB100">
        <v>0.77354024876789484</v>
      </c>
      <c r="GC100">
        <v>0.77354024876789484</v>
      </c>
      <c r="GD100">
        <v>0.77354024876789484</v>
      </c>
      <c r="GE100">
        <v>0.77354024876789484</v>
      </c>
      <c r="GF100">
        <v>0.77354024876789484</v>
      </c>
      <c r="GG100">
        <v>0.77354024876789484</v>
      </c>
      <c r="GH100">
        <v>0.77354024876789484</v>
      </c>
      <c r="GI100">
        <v>0.77354024876789484</v>
      </c>
      <c r="GJ100">
        <v>0.77354024876789484</v>
      </c>
      <c r="GK100">
        <v>0.77354024876789484</v>
      </c>
      <c r="GL100">
        <v>0.77354024876789484</v>
      </c>
      <c r="GM100">
        <v>0.77354024876789484</v>
      </c>
      <c r="GN100">
        <v>0.77354024876789484</v>
      </c>
      <c r="GO100">
        <v>0.77354024876789484</v>
      </c>
      <c r="GP100">
        <v>0.77354024876789484</v>
      </c>
      <c r="GQ100">
        <v>0.77354024876789484</v>
      </c>
      <c r="GR100">
        <v>0.77354024876789484</v>
      </c>
      <c r="GS100">
        <v>0.77354024876789484</v>
      </c>
      <c r="GT100">
        <v>0.77354024876789484</v>
      </c>
      <c r="GU100">
        <v>0.77354024876789484</v>
      </c>
      <c r="GV100" s="10">
        <v>-0.18055813466532772</v>
      </c>
      <c r="GW100" s="10">
        <v>-0.18055813466532772</v>
      </c>
      <c r="GX100" s="10">
        <v>-0.18055813466532772</v>
      </c>
      <c r="GY100" s="10">
        <v>-0.18055813466532772</v>
      </c>
      <c r="GZ100" s="10">
        <v>-0.18055813466532772</v>
      </c>
      <c r="HA100" s="10">
        <v>-0.18055813466532772</v>
      </c>
      <c r="HB100" s="10">
        <v>-0.18055813466532772</v>
      </c>
      <c r="HC100" s="10">
        <v>-0.18055813466532772</v>
      </c>
      <c r="HD100" s="10">
        <v>-0.18055813466532772</v>
      </c>
      <c r="HE100" s="10">
        <v>-0.18055813466532772</v>
      </c>
      <c r="HF100" s="10">
        <v>-0.18055813466532772</v>
      </c>
      <c r="HG100" s="10">
        <v>-0.18055813466532772</v>
      </c>
      <c r="HH100" s="10">
        <v>-0.18055813466532772</v>
      </c>
      <c r="HI100" s="10">
        <v>-0.18055813466532772</v>
      </c>
      <c r="HJ100" s="10">
        <v>-0.18055813466532772</v>
      </c>
      <c r="HK100" s="10">
        <v>-0.18055813466532772</v>
      </c>
      <c r="HL100" s="10">
        <v>-0.18055813466532772</v>
      </c>
      <c r="HM100" s="10">
        <v>-0.18055813466532772</v>
      </c>
      <c r="HN100" s="10">
        <v>-0.18055813466532772</v>
      </c>
      <c r="HO100" s="10">
        <v>-0.18055813466532772</v>
      </c>
      <c r="HP100" s="10">
        <v>-0.18055813466532772</v>
      </c>
      <c r="HQ100" s="10">
        <v>-0.18055813466532772</v>
      </c>
      <c r="HR100" s="10">
        <v>-0.18055813466532772</v>
      </c>
      <c r="HS100" s="10">
        <v>-0.18055813466532772</v>
      </c>
      <c r="HT100" s="10">
        <v>-0.18055813466532772</v>
      </c>
      <c r="HU100" s="10">
        <v>-0.18055813466532772</v>
      </c>
      <c r="HV100" s="10">
        <v>-0.18055813466532772</v>
      </c>
      <c r="HW100" s="10">
        <v>-0.18055813466532772</v>
      </c>
      <c r="HX100" s="10">
        <v>-0.18055813466532772</v>
      </c>
      <c r="HY100" s="10">
        <v>-0.18055813466532772</v>
      </c>
      <c r="HZ100" s="10">
        <v>-0.18055813466532772</v>
      </c>
      <c r="IA100" s="10">
        <v>-0.18055813466532772</v>
      </c>
      <c r="IB100" s="10">
        <v>-0.18055813466532772</v>
      </c>
      <c r="IC100" s="10">
        <v>-0.18055813466532772</v>
      </c>
      <c r="ID100" s="10">
        <v>-0.18055813466532772</v>
      </c>
    </row>
    <row r="101" spans="1:238">
      <c r="B101" s="28" t="s">
        <v>246</v>
      </c>
      <c r="C101" t="s">
        <v>309</v>
      </c>
      <c r="D101" t="s">
        <v>309</v>
      </c>
      <c r="E101" t="s">
        <v>309</v>
      </c>
      <c r="F101" t="s">
        <v>309</v>
      </c>
      <c r="G101" t="s">
        <v>309</v>
      </c>
      <c r="H101" t="s">
        <v>309</v>
      </c>
      <c r="I101" t="s">
        <v>309</v>
      </c>
      <c r="J101" t="s">
        <v>309</v>
      </c>
      <c r="K101" t="s">
        <v>309</v>
      </c>
      <c r="L101" t="s">
        <v>309</v>
      </c>
      <c r="M101" t="s">
        <v>309</v>
      </c>
      <c r="N101" t="s">
        <v>309</v>
      </c>
      <c r="O101" t="s">
        <v>309</v>
      </c>
      <c r="P101" t="s">
        <v>309</v>
      </c>
      <c r="Q101" t="s">
        <v>309</v>
      </c>
      <c r="R101" t="s">
        <v>309</v>
      </c>
      <c r="S101" t="s">
        <v>309</v>
      </c>
      <c r="T101" t="s">
        <v>309</v>
      </c>
      <c r="U101" t="s">
        <v>309</v>
      </c>
      <c r="V101" t="s">
        <v>309</v>
      </c>
      <c r="W101" t="s">
        <v>309</v>
      </c>
      <c r="X101" t="s">
        <v>309</v>
      </c>
      <c r="Y101" t="s">
        <v>309</v>
      </c>
      <c r="Z101" t="s">
        <v>309</v>
      </c>
      <c r="AA101" t="s">
        <v>309</v>
      </c>
      <c r="AB101" t="s">
        <v>309</v>
      </c>
      <c r="AC101" t="s">
        <v>309</v>
      </c>
      <c r="AD101" t="s">
        <v>309</v>
      </c>
      <c r="AE101" t="s">
        <v>309</v>
      </c>
      <c r="AF101" t="s">
        <v>309</v>
      </c>
      <c r="AG101" t="s">
        <v>309</v>
      </c>
      <c r="AH101" t="s">
        <v>309</v>
      </c>
      <c r="AI101" t="s">
        <v>309</v>
      </c>
      <c r="AJ101" t="s">
        <v>309</v>
      </c>
      <c r="AK101" t="s">
        <v>309</v>
      </c>
      <c r="AL101" t="s">
        <v>309</v>
      </c>
      <c r="AM101" t="s">
        <v>309</v>
      </c>
      <c r="AN101" t="s">
        <v>309</v>
      </c>
      <c r="AO101" t="s">
        <v>309</v>
      </c>
      <c r="AP101" t="s">
        <v>309</v>
      </c>
      <c r="AQ101" t="s">
        <v>309</v>
      </c>
      <c r="AR101" t="s">
        <v>309</v>
      </c>
      <c r="AS101" t="s">
        <v>309</v>
      </c>
      <c r="AT101" t="s">
        <v>309</v>
      </c>
      <c r="AU101" t="s">
        <v>309</v>
      </c>
      <c r="AV101" t="s">
        <v>309</v>
      </c>
      <c r="AW101" t="s">
        <v>309</v>
      </c>
      <c r="AX101" t="s">
        <v>309</v>
      </c>
      <c r="AY101" t="s">
        <v>309</v>
      </c>
      <c r="AZ101" t="s">
        <v>309</v>
      </c>
      <c r="BA101" t="s">
        <v>309</v>
      </c>
      <c r="BB101" t="s">
        <v>309</v>
      </c>
      <c r="BC101" t="s">
        <v>309</v>
      </c>
      <c r="BD101" t="s">
        <v>309</v>
      </c>
      <c r="BE101" t="s">
        <v>309</v>
      </c>
      <c r="BF101" t="s">
        <v>309</v>
      </c>
      <c r="BG101" t="s">
        <v>309</v>
      </c>
      <c r="BH101" t="s">
        <v>309</v>
      </c>
      <c r="BI101" t="s">
        <v>309</v>
      </c>
      <c r="BJ101" t="s">
        <v>309</v>
      </c>
      <c r="BK101" t="s">
        <v>309</v>
      </c>
      <c r="BL101" t="s">
        <v>309</v>
      </c>
      <c r="BM101" t="s">
        <v>309</v>
      </c>
      <c r="BN101" t="s">
        <v>309</v>
      </c>
      <c r="BO101" t="s">
        <v>309</v>
      </c>
      <c r="BP101" t="s">
        <v>309</v>
      </c>
      <c r="BQ101" t="s">
        <v>309</v>
      </c>
      <c r="BR101" t="s">
        <v>309</v>
      </c>
      <c r="BS101" t="s">
        <v>309</v>
      </c>
      <c r="BT101" t="s">
        <v>309</v>
      </c>
      <c r="BU101" t="s">
        <v>309</v>
      </c>
      <c r="BV101" t="s">
        <v>309</v>
      </c>
      <c r="BW101" t="s">
        <v>309</v>
      </c>
      <c r="BX101" t="s">
        <v>309</v>
      </c>
      <c r="BY101" t="s">
        <v>309</v>
      </c>
      <c r="BZ101" t="s">
        <v>309</v>
      </c>
      <c r="CA101" t="s">
        <v>309</v>
      </c>
      <c r="CB101" t="s">
        <v>309</v>
      </c>
      <c r="CC101" t="s">
        <v>309</v>
      </c>
      <c r="CD101" t="s">
        <v>309</v>
      </c>
      <c r="CE101" t="s">
        <v>309</v>
      </c>
      <c r="CF101" t="s">
        <v>309</v>
      </c>
      <c r="CG101" t="s">
        <v>309</v>
      </c>
      <c r="CH101" t="s">
        <v>309</v>
      </c>
      <c r="CI101" t="s">
        <v>309</v>
      </c>
      <c r="CJ101" t="s">
        <v>309</v>
      </c>
      <c r="CK101" t="s">
        <v>309</v>
      </c>
      <c r="CL101" t="s">
        <v>309</v>
      </c>
      <c r="CM101" t="s">
        <v>309</v>
      </c>
      <c r="CN101" t="s">
        <v>309</v>
      </c>
      <c r="CO101" t="s">
        <v>309</v>
      </c>
      <c r="CP101" s="10">
        <v>1.053529240123156</v>
      </c>
      <c r="CQ101" s="10">
        <v>0.45676088240951829</v>
      </c>
      <c r="CR101" s="10">
        <v>0.33663625891005428</v>
      </c>
      <c r="CS101" s="10">
        <v>4.3919676632678081E-2</v>
      </c>
      <c r="CT101" s="10">
        <v>1.3219035652141269E-2</v>
      </c>
      <c r="CU101" s="10">
        <v>-0.1281754446777798</v>
      </c>
      <c r="CV101" s="10">
        <v>-0.13259441580073444</v>
      </c>
      <c r="CW101" s="10">
        <v>9.2214681197612947E-2</v>
      </c>
      <c r="CX101" s="10">
        <v>-0.11518560753980142</v>
      </c>
      <c r="CY101" s="10">
        <v>0.16130841592604106</v>
      </c>
      <c r="CZ101" s="10">
        <v>0.21329283133005172</v>
      </c>
      <c r="DA101" s="10">
        <v>-7.1308521612053519E-2</v>
      </c>
      <c r="DB101" s="10">
        <v>-0.12821660153488532</v>
      </c>
      <c r="DC101" s="10">
        <v>-0.14153095654473369</v>
      </c>
      <c r="DD101" s="10">
        <v>1.9656379523883494E-2</v>
      </c>
      <c r="DE101" s="10">
        <v>-4.6562851927537258E-3</v>
      </c>
      <c r="DF101" s="10">
        <v>0.31396721412409939</v>
      </c>
      <c r="DG101" s="10">
        <v>0.22262873478181117</v>
      </c>
      <c r="DH101" s="10">
        <v>-3.0778531630601638E-2</v>
      </c>
      <c r="DI101" s="10">
        <v>-5.3737810766043906E-2</v>
      </c>
      <c r="DJ101" s="10">
        <v>-0.25425991775566498</v>
      </c>
      <c r="DK101" s="10">
        <v>-0.42255886441892621</v>
      </c>
      <c r="DL101" s="10">
        <v>-0.18750593617955857</v>
      </c>
      <c r="DM101" s="10">
        <v>-8.6550738475365957E-2</v>
      </c>
      <c r="DN101" s="10">
        <v>6.1410919903337094E-2</v>
      </c>
      <c r="DO101" s="10">
        <v>0.29713878714231573</v>
      </c>
      <c r="DP101" s="10">
        <v>8.864395337209971E-2</v>
      </c>
      <c r="DQ101" s="10">
        <v>0.21712677037450392</v>
      </c>
      <c r="DR101" s="10">
        <v>0.3814720421116593</v>
      </c>
      <c r="DS101" s="10">
        <v>0.16962427367105848</v>
      </c>
      <c r="DT101" s="10">
        <v>0.27861481237861607</v>
      </c>
      <c r="DU101" s="10">
        <v>5.8084916830930131E-2</v>
      </c>
      <c r="DV101" s="10">
        <v>-0.10909086014119544</v>
      </c>
      <c r="DW101" s="10">
        <v>0.39807289149284031</v>
      </c>
      <c r="DX101" s="10">
        <v>0.60897562890421764</v>
      </c>
      <c r="DY101" s="10">
        <v>0.90286269823754395</v>
      </c>
      <c r="DZ101" s="10">
        <v>1.4026937552746488</v>
      </c>
      <c r="EA101" s="10">
        <v>1.6923435155316393</v>
      </c>
      <c r="EB101" s="10">
        <v>1.8927496680718723</v>
      </c>
      <c r="EC101" s="10">
        <v>2.1228433476757447</v>
      </c>
      <c r="ED101" s="10">
        <v>1.9646021797760009</v>
      </c>
      <c r="EE101" s="10">
        <v>1.6356458954083046</v>
      </c>
      <c r="EF101" s="10">
        <v>1.6322907630418595</v>
      </c>
      <c r="EG101" s="10">
        <v>1.417491337262893</v>
      </c>
      <c r="EH101" s="10">
        <v>1.2964161498219684</v>
      </c>
      <c r="EI101" s="10">
        <v>1.2336631747095133</v>
      </c>
      <c r="EJ101" s="10">
        <v>0.87967640499753064</v>
      </c>
      <c r="EK101" s="10">
        <v>0.7359821086025895</v>
      </c>
      <c r="EL101" s="10">
        <v>0.41484676895218137</v>
      </c>
      <c r="EM101" s="10">
        <v>0.23806280502538751</v>
      </c>
      <c r="EN101" s="10">
        <v>7.3672417022979664E-4</v>
      </c>
      <c r="EO101" s="10">
        <v>-1.6793278334036765E-2</v>
      </c>
      <c r="EP101" s="10">
        <v>-0.10771563342628787</v>
      </c>
      <c r="EQ101" s="10">
        <v>-3.1186428058876933E-2</v>
      </c>
      <c r="ER101" s="10">
        <v>-3.9088019573347857E-2</v>
      </c>
      <c r="ES101" s="10">
        <v>-0.11179517990446733</v>
      </c>
      <c r="ET101" s="10">
        <v>9.443918812782584E-2</v>
      </c>
      <c r="EU101" s="10">
        <v>-5.472047356541794E-2</v>
      </c>
      <c r="EV101" s="10">
        <v>7.8233153444252079E-2</v>
      </c>
      <c r="EW101" s="10">
        <v>0.17638540050272905</v>
      </c>
      <c r="EX101" s="10">
        <v>0.207048061624346</v>
      </c>
      <c r="EY101" s="10">
        <v>0.36978653871113598</v>
      </c>
      <c r="EZ101" s="10">
        <v>0.8169611575673692</v>
      </c>
      <c r="FA101" s="10">
        <v>1.1523671540982057</v>
      </c>
      <c r="FB101" s="10">
        <v>1.2705951389026604</v>
      </c>
      <c r="FC101" s="10">
        <v>1.7764746405743885</v>
      </c>
      <c r="FD101" s="10">
        <v>2.2347021945858927</v>
      </c>
      <c r="FE101" s="10">
        <v>2.5497868412066014</v>
      </c>
      <c r="FF101" s="10">
        <v>2.8492425089302764</v>
      </c>
      <c r="FG101" s="10">
        <v>2.600160610545267</v>
      </c>
      <c r="FH101" s="10">
        <v>1.9285207981371832</v>
      </c>
      <c r="FI101" s="10">
        <v>1.3703932633430869</v>
      </c>
      <c r="FJ101" s="10">
        <v>0.82936077520794349</v>
      </c>
      <c r="FK101" s="10">
        <v>4.1607415385935764E-2</v>
      </c>
      <c r="FL101" s="10">
        <v>-0.41633129869191687</v>
      </c>
      <c r="FM101" s="10">
        <v>-0.90302083458009141</v>
      </c>
      <c r="FN101" s="10">
        <v>-1.0869164004917611</v>
      </c>
      <c r="FO101" s="10">
        <v>-0.92178830766741027</v>
      </c>
      <c r="FP101" s="10">
        <v>-0.91735209249620986</v>
      </c>
      <c r="FQ101" s="10">
        <v>-0.54969348901216375</v>
      </c>
      <c r="FR101" s="10">
        <v>-0.71729530047175638</v>
      </c>
      <c r="FS101" s="10">
        <v>-0.81276078293942677</v>
      </c>
      <c r="FT101" s="10">
        <v>-0.87183697350209444</v>
      </c>
      <c r="FU101" s="10">
        <v>-1.0398155624059129</v>
      </c>
      <c r="FV101" s="10">
        <v>-0.96143477352281814</v>
      </c>
      <c r="FW101" s="10">
        <v>-0.71986740464675991</v>
      </c>
      <c r="FX101" s="10">
        <v>-0.53854816848393183</v>
      </c>
      <c r="FY101" s="10">
        <v>-0.53854816848393183</v>
      </c>
      <c r="FZ101" s="10">
        <v>-0.53854816848393183</v>
      </c>
      <c r="GA101" s="10">
        <v>-0.53854816848393183</v>
      </c>
      <c r="GB101" s="10">
        <v>-0.53854816848393183</v>
      </c>
      <c r="GC101" s="10">
        <v>-0.53854816848393183</v>
      </c>
      <c r="GD101" s="10">
        <v>-0.53854816848393183</v>
      </c>
      <c r="GE101" s="10">
        <v>-0.53854816848393183</v>
      </c>
      <c r="GF101" s="10">
        <v>-0.53854816848393183</v>
      </c>
      <c r="GG101" s="10">
        <v>-0.53854816848393183</v>
      </c>
      <c r="GH101" s="10">
        <v>-0.53854816848393183</v>
      </c>
      <c r="GI101" s="10">
        <v>-0.53854816848393183</v>
      </c>
      <c r="GJ101" s="10">
        <v>-0.53854816848393183</v>
      </c>
      <c r="GK101" s="10">
        <v>-0.53854816848393183</v>
      </c>
      <c r="GL101" s="10">
        <v>-0.53854816848393183</v>
      </c>
      <c r="GM101" s="10">
        <v>-0.53854816848393183</v>
      </c>
      <c r="GN101" s="10">
        <v>-0.53854816848393183</v>
      </c>
      <c r="GO101" s="10">
        <v>-0.53854816848393183</v>
      </c>
      <c r="GP101" s="10">
        <v>-0.53854816848393183</v>
      </c>
      <c r="GQ101" s="10">
        <v>-0.53854816848393183</v>
      </c>
      <c r="GR101" s="10">
        <v>-0.53854816848393183</v>
      </c>
      <c r="GS101" s="10">
        <v>-0.53854816848393183</v>
      </c>
      <c r="GT101" s="10">
        <v>-0.53854816848393183</v>
      </c>
      <c r="GU101" s="10">
        <v>-0.53854816848393183</v>
      </c>
      <c r="GV101">
        <f t="shared" ref="FY101:GV104" si="799">GV100-GV98</f>
        <v>0.35799003381860411</v>
      </c>
      <c r="GW101" s="81">
        <f t="shared" ref="GW101:GY101" si="800">GW100-GW98</f>
        <v>0.35799003381860411</v>
      </c>
      <c r="GX101" s="81">
        <f t="shared" si="800"/>
        <v>0.35799003381860411</v>
      </c>
      <c r="GY101" s="81">
        <f t="shared" si="800"/>
        <v>0.35799003381860411</v>
      </c>
      <c r="GZ101" s="81">
        <f t="shared" ref="GZ101:ID101" si="801">GZ100-GZ98</f>
        <v>0.35799003381860411</v>
      </c>
      <c r="HA101" s="81">
        <f t="shared" si="801"/>
        <v>0.35799003381860411</v>
      </c>
      <c r="HB101" s="81">
        <f t="shared" si="801"/>
        <v>0.35799003381860411</v>
      </c>
      <c r="HC101" s="81">
        <f t="shared" si="801"/>
        <v>0.35799003381860411</v>
      </c>
      <c r="HD101" s="81">
        <f t="shared" si="801"/>
        <v>0.35799003381860411</v>
      </c>
      <c r="HE101" s="81">
        <f t="shared" si="801"/>
        <v>0.35799003381860411</v>
      </c>
      <c r="HF101" s="81">
        <f t="shared" si="801"/>
        <v>0.35799003381860411</v>
      </c>
      <c r="HG101" s="81">
        <f t="shared" si="801"/>
        <v>0.35799003381860411</v>
      </c>
      <c r="HH101" s="81">
        <f t="shared" si="801"/>
        <v>0.35799003381860411</v>
      </c>
      <c r="HI101" s="81">
        <f t="shared" si="801"/>
        <v>0.35799003381860411</v>
      </c>
      <c r="HJ101" s="81">
        <f t="shared" si="801"/>
        <v>0.35799003381860411</v>
      </c>
      <c r="HK101" s="81">
        <f t="shared" si="801"/>
        <v>0.35799003381860411</v>
      </c>
      <c r="HL101" s="81">
        <f t="shared" si="801"/>
        <v>0.35799003381860411</v>
      </c>
      <c r="HM101" s="81">
        <f t="shared" si="801"/>
        <v>0.35799003381860411</v>
      </c>
      <c r="HN101" s="81">
        <f t="shared" si="801"/>
        <v>0.35799003381860411</v>
      </c>
      <c r="HO101" s="81">
        <f t="shared" si="801"/>
        <v>0.35799003381860411</v>
      </c>
      <c r="HP101" s="81">
        <f t="shared" si="801"/>
        <v>0.35799003381860411</v>
      </c>
      <c r="HQ101" s="81">
        <f t="shared" si="801"/>
        <v>0.35799003381860411</v>
      </c>
      <c r="HR101" s="81">
        <f t="shared" si="801"/>
        <v>0.35799003381860411</v>
      </c>
      <c r="HS101" s="81">
        <f t="shared" si="801"/>
        <v>0.35799003381860411</v>
      </c>
      <c r="HT101" s="81">
        <f t="shared" si="801"/>
        <v>0.35799003381860411</v>
      </c>
      <c r="HU101" s="81">
        <f t="shared" si="801"/>
        <v>0.35799003381860411</v>
      </c>
      <c r="HV101" s="81">
        <f t="shared" si="801"/>
        <v>0.35799003381860411</v>
      </c>
      <c r="HW101" s="81">
        <f t="shared" si="801"/>
        <v>0.35799003381860411</v>
      </c>
      <c r="HX101" s="81">
        <f t="shared" si="801"/>
        <v>0.35799003381860411</v>
      </c>
      <c r="HY101" s="81">
        <f t="shared" si="801"/>
        <v>0.35799003381860411</v>
      </c>
      <c r="HZ101" s="81">
        <f t="shared" si="801"/>
        <v>0.35799003381860411</v>
      </c>
      <c r="IA101" s="81">
        <f t="shared" si="801"/>
        <v>0.35799003381860411</v>
      </c>
      <c r="IB101" s="81">
        <f t="shared" si="801"/>
        <v>0.35799003381860411</v>
      </c>
      <c r="IC101" s="81">
        <f t="shared" si="801"/>
        <v>0.35799003381860411</v>
      </c>
      <c r="ID101" s="81">
        <f t="shared" si="801"/>
        <v>0.35799003381860411</v>
      </c>
    </row>
    <row r="102" spans="1:238">
      <c r="B102" s="26" t="s">
        <v>216</v>
      </c>
      <c r="C102" t="s">
        <v>309</v>
      </c>
      <c r="D102" t="s">
        <v>309</v>
      </c>
      <c r="E102" t="s">
        <v>309</v>
      </c>
      <c r="F102" t="s">
        <v>309</v>
      </c>
      <c r="G102" t="s">
        <v>309</v>
      </c>
      <c r="H102" t="s">
        <v>309</v>
      </c>
      <c r="I102" t="s">
        <v>309</v>
      </c>
      <c r="J102" t="s">
        <v>309</v>
      </c>
      <c r="K102" t="s">
        <v>309</v>
      </c>
      <c r="L102" t="s">
        <v>309</v>
      </c>
      <c r="M102" t="s">
        <v>309</v>
      </c>
      <c r="N102" t="s">
        <v>309</v>
      </c>
      <c r="O102" t="s">
        <v>309</v>
      </c>
      <c r="P102" t="s">
        <v>309</v>
      </c>
      <c r="Q102" t="s">
        <v>309</v>
      </c>
      <c r="R102" t="s">
        <v>309</v>
      </c>
      <c r="S102" t="s">
        <v>309</v>
      </c>
      <c r="T102" t="s">
        <v>309</v>
      </c>
      <c r="U102" t="s">
        <v>309</v>
      </c>
      <c r="V102" t="s">
        <v>309</v>
      </c>
      <c r="W102" t="s">
        <v>309</v>
      </c>
      <c r="X102" t="s">
        <v>309</v>
      </c>
      <c r="Y102" t="s">
        <v>309</v>
      </c>
      <c r="Z102" t="s">
        <v>309</v>
      </c>
      <c r="AA102" t="s">
        <v>309</v>
      </c>
      <c r="AB102" t="s">
        <v>309</v>
      </c>
      <c r="AC102" t="s">
        <v>309</v>
      </c>
      <c r="AD102" t="s">
        <v>309</v>
      </c>
      <c r="AE102" t="s">
        <v>309</v>
      </c>
      <c r="AF102" t="s">
        <v>309</v>
      </c>
      <c r="AG102" t="s">
        <v>309</v>
      </c>
      <c r="AH102" t="s">
        <v>309</v>
      </c>
      <c r="AI102" t="s">
        <v>309</v>
      </c>
      <c r="AJ102" t="s">
        <v>309</v>
      </c>
      <c r="AK102" t="s">
        <v>309</v>
      </c>
      <c r="AL102" t="s">
        <v>309</v>
      </c>
      <c r="AM102" t="s">
        <v>309</v>
      </c>
      <c r="AN102" t="s">
        <v>309</v>
      </c>
      <c r="AO102" t="s">
        <v>309</v>
      </c>
      <c r="AP102" t="s">
        <v>309</v>
      </c>
      <c r="AQ102" t="s">
        <v>309</v>
      </c>
      <c r="AR102" t="s">
        <v>309</v>
      </c>
      <c r="AS102" t="s">
        <v>309</v>
      </c>
      <c r="AT102" t="s">
        <v>309</v>
      </c>
      <c r="AU102" t="s">
        <v>309</v>
      </c>
      <c r="AV102" t="s">
        <v>309</v>
      </c>
      <c r="AW102" t="s">
        <v>309</v>
      </c>
      <c r="AX102" t="s">
        <v>309</v>
      </c>
      <c r="AY102" t="s">
        <v>309</v>
      </c>
      <c r="AZ102" t="s">
        <v>309</v>
      </c>
      <c r="BA102" t="s">
        <v>309</v>
      </c>
      <c r="BB102" t="s">
        <v>309</v>
      </c>
      <c r="BC102" t="s">
        <v>309</v>
      </c>
      <c r="BD102" t="s">
        <v>309</v>
      </c>
      <c r="BE102" t="s">
        <v>309</v>
      </c>
      <c r="BF102" t="s">
        <v>309</v>
      </c>
      <c r="BG102" t="s">
        <v>309</v>
      </c>
      <c r="BH102" t="s">
        <v>309</v>
      </c>
      <c r="BI102" t="s">
        <v>309</v>
      </c>
      <c r="BJ102" t="s">
        <v>309</v>
      </c>
      <c r="BK102" t="s">
        <v>309</v>
      </c>
      <c r="BL102" t="s">
        <v>309</v>
      </c>
      <c r="BM102" t="s">
        <v>309</v>
      </c>
      <c r="BN102" t="s">
        <v>309</v>
      </c>
      <c r="BO102" t="s">
        <v>309</v>
      </c>
      <c r="BP102" t="s">
        <v>309</v>
      </c>
      <c r="BQ102" t="s">
        <v>309</v>
      </c>
      <c r="BR102" t="s">
        <v>309</v>
      </c>
      <c r="BS102" t="s">
        <v>309</v>
      </c>
      <c r="BT102" t="s">
        <v>309</v>
      </c>
      <c r="BU102" t="s">
        <v>309</v>
      </c>
      <c r="BV102" t="s">
        <v>309</v>
      </c>
      <c r="BW102" t="s">
        <v>309</v>
      </c>
      <c r="BX102" t="s">
        <v>309</v>
      </c>
      <c r="BY102" t="s">
        <v>309</v>
      </c>
      <c r="BZ102" t="s">
        <v>309</v>
      </c>
      <c r="CA102" t="s">
        <v>309</v>
      </c>
      <c r="CB102" t="s">
        <v>309</v>
      </c>
      <c r="CC102" t="s">
        <v>309</v>
      </c>
      <c r="CD102" t="s">
        <v>309</v>
      </c>
      <c r="CE102" t="s">
        <v>309</v>
      </c>
      <c r="CF102" t="s">
        <v>309</v>
      </c>
      <c r="CG102" t="s">
        <v>309</v>
      </c>
      <c r="CH102" t="s">
        <v>309</v>
      </c>
      <c r="CI102" s="29">
        <v>-1.1100000000000001</v>
      </c>
      <c r="CJ102" s="29">
        <v>0.31</v>
      </c>
      <c r="CK102" s="29">
        <v>-0.46</v>
      </c>
      <c r="CL102" s="29">
        <v>-0.27</v>
      </c>
      <c r="CM102" s="29">
        <v>0</v>
      </c>
      <c r="CN102" s="29">
        <v>-0.14000000000000001</v>
      </c>
      <c r="CO102" s="29">
        <v>0.31</v>
      </c>
      <c r="CP102" s="29">
        <v>-7.0000000000000007E-2</v>
      </c>
      <c r="CQ102" s="29">
        <v>-1.17</v>
      </c>
      <c r="CR102" s="29">
        <v>0.14000000000000001</v>
      </c>
      <c r="CS102" s="29">
        <v>0</v>
      </c>
      <c r="CT102" s="29">
        <v>0.34</v>
      </c>
      <c r="CU102" s="29">
        <v>-1.47</v>
      </c>
      <c r="CV102" s="29">
        <v>-0.23</v>
      </c>
      <c r="CW102" s="29">
        <v>1.45</v>
      </c>
      <c r="CX102" s="29">
        <v>-0.69</v>
      </c>
      <c r="CY102" s="29">
        <v>0.03</v>
      </c>
      <c r="CZ102" s="29">
        <v>0.04</v>
      </c>
      <c r="DA102" s="29">
        <v>-0.03</v>
      </c>
      <c r="DB102" s="29">
        <v>-0.81</v>
      </c>
      <c r="DC102" s="29">
        <v>0.2</v>
      </c>
      <c r="DD102" s="29">
        <v>0.91</v>
      </c>
      <c r="DE102" s="29">
        <v>0.16</v>
      </c>
      <c r="DF102" s="29">
        <v>0.5</v>
      </c>
      <c r="DG102" s="29">
        <v>0.26</v>
      </c>
      <c r="DH102" s="29">
        <v>0.45</v>
      </c>
      <c r="DI102" s="29">
        <v>7.0000000000000007E-2</v>
      </c>
      <c r="DJ102" s="29">
        <v>-0.13</v>
      </c>
      <c r="DK102" s="29">
        <v>-0.27</v>
      </c>
      <c r="DL102" s="29">
        <v>1.62</v>
      </c>
      <c r="DM102" s="29">
        <v>0.77</v>
      </c>
      <c r="DN102" s="29">
        <v>0.7</v>
      </c>
      <c r="DO102" s="29">
        <v>0.96</v>
      </c>
      <c r="DP102" s="29">
        <v>0.32</v>
      </c>
      <c r="DQ102" s="29">
        <v>0.94</v>
      </c>
      <c r="DR102" s="29">
        <v>1.37</v>
      </c>
      <c r="DS102" s="29">
        <v>-0.56000000000000005</v>
      </c>
      <c r="DT102" s="29">
        <v>1.1299999999999999</v>
      </c>
      <c r="DU102" s="29">
        <v>-7.0000000000000007E-2</v>
      </c>
      <c r="DV102" s="29">
        <v>0.28999999999999998</v>
      </c>
      <c r="DW102" s="29">
        <v>1.2</v>
      </c>
      <c r="DX102" s="29">
        <v>1.67</v>
      </c>
      <c r="DY102" s="29">
        <v>0.98</v>
      </c>
      <c r="DZ102" s="29">
        <v>2.4</v>
      </c>
      <c r="EA102" s="29">
        <v>1.1299999999999999</v>
      </c>
      <c r="EB102" s="29">
        <v>1.23</v>
      </c>
      <c r="EC102" s="29">
        <v>1</v>
      </c>
      <c r="ED102" s="29">
        <v>0.65</v>
      </c>
      <c r="EE102" s="29">
        <v>-0.05</v>
      </c>
      <c r="EF102" s="29">
        <v>1.1200000000000001</v>
      </c>
      <c r="EG102" s="29">
        <v>1.42</v>
      </c>
      <c r="EH102" s="29">
        <v>0.49</v>
      </c>
      <c r="EI102" s="29">
        <v>0.57999999999999996</v>
      </c>
      <c r="EJ102" s="29">
        <v>0.55000000000000004</v>
      </c>
      <c r="EK102" s="29">
        <v>0.27</v>
      </c>
      <c r="EL102" s="29">
        <v>-7.0000000000000007E-2</v>
      </c>
      <c r="EM102" s="29">
        <v>0.1</v>
      </c>
      <c r="EN102" s="29">
        <v>0.14000000000000001</v>
      </c>
      <c r="EO102" s="29">
        <v>0.74</v>
      </c>
      <c r="EP102" s="29">
        <v>-0.08</v>
      </c>
      <c r="EQ102" s="29">
        <v>1.01</v>
      </c>
      <c r="ER102" s="29">
        <v>0.26</v>
      </c>
      <c r="ES102" s="29">
        <v>0.22</v>
      </c>
      <c r="ET102" s="29">
        <v>0.23</v>
      </c>
      <c r="EU102" s="29">
        <v>0.36</v>
      </c>
      <c r="EV102" s="29">
        <v>0.49</v>
      </c>
      <c r="EW102" s="29">
        <v>0.53</v>
      </c>
      <c r="EX102" s="29">
        <v>0.28000000000000003</v>
      </c>
      <c r="EY102" s="29">
        <v>0.6</v>
      </c>
      <c r="EZ102" s="29">
        <v>2.0699999999999998</v>
      </c>
      <c r="FA102" s="29">
        <v>1.39</v>
      </c>
      <c r="FB102" s="29">
        <v>0</v>
      </c>
      <c r="FC102" s="29">
        <v>0.7</v>
      </c>
      <c r="FD102" s="29">
        <v>2.89</v>
      </c>
      <c r="FE102" s="29">
        <v>0.84</v>
      </c>
      <c r="FF102" s="29">
        <v>0.77</v>
      </c>
      <c r="FG102" s="29">
        <v>0.33</v>
      </c>
      <c r="FH102" s="29">
        <v>0.25</v>
      </c>
      <c r="FI102" s="29">
        <v>-0.45</v>
      </c>
      <c r="FJ102" s="29">
        <v>-1.26</v>
      </c>
      <c r="FK102" s="29">
        <v>-1.24</v>
      </c>
      <c r="FL102" s="29">
        <v>7.0000000000000007E-2</v>
      </c>
      <c r="FM102" s="29">
        <v>-0.41</v>
      </c>
      <c r="FN102" s="29">
        <v>-0.26</v>
      </c>
      <c r="FO102" s="29">
        <v>-0.48</v>
      </c>
      <c r="FP102" s="29">
        <v>-0.28999999999999998</v>
      </c>
      <c r="FQ102" s="29">
        <v>0.56999999999999995</v>
      </c>
      <c r="FR102" s="29">
        <v>-0.82</v>
      </c>
      <c r="FS102" s="29">
        <v>-1.87</v>
      </c>
      <c r="FT102" s="29">
        <v>-0.99</v>
      </c>
      <c r="FU102" s="29">
        <v>-0.76</v>
      </c>
      <c r="FV102" s="29">
        <v>-0.67</v>
      </c>
      <c r="FW102" s="29">
        <v>-0.42</v>
      </c>
      <c r="FX102" s="29">
        <v>-0.42</v>
      </c>
      <c r="FY102" s="29">
        <v>-0.42</v>
      </c>
      <c r="FZ102" s="29">
        <v>-0.42</v>
      </c>
      <c r="GA102" s="29">
        <v>-0.42</v>
      </c>
      <c r="GB102" s="29">
        <v>-0.42</v>
      </c>
      <c r="GC102" s="29">
        <v>-0.42</v>
      </c>
      <c r="GD102" s="29">
        <v>-0.42</v>
      </c>
      <c r="GE102" s="29">
        <v>-0.42</v>
      </c>
      <c r="GF102" s="29">
        <v>-0.42</v>
      </c>
      <c r="GG102" s="29">
        <v>-0.42</v>
      </c>
      <c r="GH102" s="29">
        <v>-0.42</v>
      </c>
      <c r="GI102" s="29">
        <v>-0.42</v>
      </c>
      <c r="GJ102" s="29">
        <v>-0.42</v>
      </c>
      <c r="GK102" s="29">
        <v>-0.42</v>
      </c>
      <c r="GL102" s="29">
        <v>-0.42</v>
      </c>
      <c r="GM102" s="29">
        <v>-0.42</v>
      </c>
      <c r="GN102" s="29">
        <v>-0.42</v>
      </c>
      <c r="GO102" s="29">
        <v>-0.42</v>
      </c>
      <c r="GP102" s="29">
        <v>-0.42</v>
      </c>
      <c r="GQ102" s="29">
        <v>-0.42</v>
      </c>
      <c r="GR102" s="29">
        <v>-0.42</v>
      </c>
      <c r="GS102" s="29">
        <v>-0.42</v>
      </c>
      <c r="GT102" s="29">
        <v>-0.42</v>
      </c>
      <c r="GU102" s="29">
        <v>-0.42</v>
      </c>
      <c r="GZ102" s="81"/>
      <c r="HA102" s="81"/>
      <c r="HB102" s="81"/>
      <c r="HC102" s="81"/>
      <c r="HD102" s="81"/>
      <c r="HE102" s="81"/>
      <c r="HF102" s="81"/>
      <c r="HG102" s="81"/>
      <c r="HH102" s="81"/>
      <c r="HI102" s="81"/>
      <c r="HJ102" s="81"/>
      <c r="HK102" s="81"/>
      <c r="HL102" s="81"/>
      <c r="HM102" s="81"/>
      <c r="HN102" s="81"/>
      <c r="HO102" s="81"/>
      <c r="HP102" s="81"/>
      <c r="HQ102" s="81"/>
      <c r="HR102" s="81"/>
      <c r="HS102" s="81"/>
      <c r="HT102" s="81"/>
      <c r="HU102" s="81"/>
      <c r="HV102" s="81"/>
      <c r="HW102" s="81"/>
      <c r="HX102" s="81"/>
      <c r="HY102" s="81"/>
      <c r="HZ102" s="81"/>
      <c r="IA102" s="81"/>
      <c r="IB102" s="81"/>
      <c r="IC102" s="81"/>
      <c r="ID102" s="81"/>
    </row>
    <row r="103" spans="1:238">
      <c r="B103" s="26" t="s">
        <v>235</v>
      </c>
      <c r="C103" t="s">
        <v>309</v>
      </c>
      <c r="D103" t="s">
        <v>309</v>
      </c>
      <c r="E103" t="s">
        <v>309</v>
      </c>
      <c r="F103" t="s">
        <v>309</v>
      </c>
      <c r="G103" t="s">
        <v>309</v>
      </c>
      <c r="H103" t="s">
        <v>309</v>
      </c>
      <c r="I103" t="s">
        <v>309</v>
      </c>
      <c r="J103" t="s">
        <v>309</v>
      </c>
      <c r="K103" t="s">
        <v>309</v>
      </c>
      <c r="L103" t="s">
        <v>309</v>
      </c>
      <c r="M103" t="s">
        <v>309</v>
      </c>
      <c r="N103" t="s">
        <v>309</v>
      </c>
      <c r="O103" t="s">
        <v>309</v>
      </c>
      <c r="P103" t="s">
        <v>309</v>
      </c>
      <c r="Q103" t="s">
        <v>309</v>
      </c>
      <c r="R103" t="s">
        <v>309</v>
      </c>
      <c r="S103" t="s">
        <v>309</v>
      </c>
      <c r="T103" t="s">
        <v>309</v>
      </c>
      <c r="U103" t="s">
        <v>309</v>
      </c>
      <c r="V103" t="s">
        <v>309</v>
      </c>
      <c r="W103" s="10">
        <v>0.63118173164866997</v>
      </c>
      <c r="X103" s="10">
        <v>0.9215228104014398</v>
      </c>
      <c r="Y103" s="10">
        <v>1.6105236920128281</v>
      </c>
      <c r="Z103" s="10">
        <v>1.92505745713429</v>
      </c>
      <c r="AA103" s="10">
        <v>1.9822243500918699</v>
      </c>
      <c r="AB103" s="10">
        <v>1.3892469210444365</v>
      </c>
      <c r="AC103" s="10">
        <v>0.62372357693981073</v>
      </c>
      <c r="AD103" s="10">
        <v>0.22157673115496629</v>
      </c>
      <c r="AE103" s="10">
        <v>-0.15706946303713501</v>
      </c>
      <c r="AF103" s="10">
        <v>0.19243475141177377</v>
      </c>
      <c r="AG103" s="10">
        <v>0.32162096756898328</v>
      </c>
      <c r="AH103" s="10">
        <v>0.27539448469138911</v>
      </c>
      <c r="AI103" s="10">
        <v>0.21030677957139285</v>
      </c>
      <c r="AJ103" s="10">
        <v>0.57801488117631006</v>
      </c>
      <c r="AK103" s="10">
        <v>0.64038217216507431</v>
      </c>
      <c r="AL103" s="10">
        <v>0.77723181952128317</v>
      </c>
      <c r="AM103" s="10">
        <v>0.47893416739725492</v>
      </c>
      <c r="AN103" s="10">
        <v>4.6471980063004223E-2</v>
      </c>
      <c r="AO103" s="10">
        <v>-0.12653054598871952</v>
      </c>
      <c r="AP103" s="10">
        <v>-0.14729586596154301</v>
      </c>
      <c r="AQ103" s="10">
        <v>0.46432243628792524</v>
      </c>
      <c r="AR103" s="10">
        <v>0.47238945960160206</v>
      </c>
      <c r="AS103" s="10">
        <v>0.37924402989214934</v>
      </c>
      <c r="AT103" s="10">
        <v>0.370029363566097</v>
      </c>
      <c r="AU103" s="10">
        <v>0.16738621960250799</v>
      </c>
      <c r="AV103" s="10">
        <v>0.18006510997258202</v>
      </c>
      <c r="AW103" s="10">
        <v>0.21411093613684473</v>
      </c>
      <c r="AX103" s="10">
        <v>0.35772440527796623</v>
      </c>
      <c r="AY103" s="10">
        <v>0.28889440175170245</v>
      </c>
      <c r="AZ103" s="10">
        <v>0.45850690787566495</v>
      </c>
      <c r="BA103" s="10">
        <v>0.92846960672042578</v>
      </c>
      <c r="BB103" s="10">
        <v>1.3021872449582799</v>
      </c>
      <c r="BC103" s="10">
        <v>1.7182841782221052</v>
      </c>
      <c r="BD103" s="10">
        <v>1.9020992532438674</v>
      </c>
      <c r="BE103" s="10">
        <v>2.1362717562150975</v>
      </c>
      <c r="BF103" s="10">
        <v>1.3824262891321508</v>
      </c>
      <c r="BG103" s="10">
        <v>1.2314799465731081</v>
      </c>
      <c r="BH103" s="10">
        <v>1.2957117942334482</v>
      </c>
      <c r="BI103" s="10">
        <v>0.9717799508211632</v>
      </c>
      <c r="BJ103" s="10">
        <v>1.5734318242295675</v>
      </c>
      <c r="BK103" s="10">
        <v>1.3725594459859094</v>
      </c>
      <c r="BL103" s="10">
        <v>1.5021464014289818</v>
      </c>
      <c r="BM103" s="10">
        <v>1.9112677581603368</v>
      </c>
      <c r="BN103" s="10">
        <v>1.4793409182309563</v>
      </c>
      <c r="BO103" s="10">
        <v>1.6764604348441718</v>
      </c>
      <c r="BP103" s="10">
        <v>1.6411444341848291</v>
      </c>
      <c r="BQ103" s="10">
        <v>1.6623420667628117</v>
      </c>
      <c r="BR103" s="10">
        <v>1.5812186356625977</v>
      </c>
      <c r="BS103" s="10">
        <v>1.5151799091779303</v>
      </c>
      <c r="BT103" s="10">
        <v>0.99294775292904369</v>
      </c>
      <c r="BU103" s="10">
        <v>0.33254503091410015</v>
      </c>
      <c r="BV103" s="10">
        <v>0.7417281601303799</v>
      </c>
      <c r="BW103" s="10">
        <v>0.33961699709405113</v>
      </c>
      <c r="BX103" s="10">
        <v>0.49275556192686065</v>
      </c>
      <c r="BY103" s="10">
        <v>0.61413954322145581</v>
      </c>
      <c r="BZ103" s="10">
        <v>0.81615262532779576</v>
      </c>
      <c r="CA103" s="10">
        <v>0.91275346493175702</v>
      </c>
      <c r="CB103" s="10">
        <v>1.0121896012768814</v>
      </c>
      <c r="CC103" s="10">
        <v>1.1665687617649074</v>
      </c>
      <c r="CD103" s="10">
        <v>0.86373029048961758</v>
      </c>
      <c r="CE103" s="10">
        <v>1.2949209220726701</v>
      </c>
      <c r="CF103" s="10">
        <v>1.15537132555559</v>
      </c>
      <c r="CG103" s="10">
        <v>1.0207754797882229</v>
      </c>
      <c r="CH103" s="10">
        <v>1.1252314908325602</v>
      </c>
      <c r="CI103" s="10">
        <v>1.0999809592750154</v>
      </c>
      <c r="CJ103" s="10">
        <v>1.3060430435024752</v>
      </c>
      <c r="CK103" s="10">
        <v>1.3333608295187691</v>
      </c>
      <c r="CL103" s="10">
        <v>1.2362932001656042</v>
      </c>
      <c r="CM103" s="10">
        <v>1.4418595439509017</v>
      </c>
      <c r="CN103" s="10">
        <v>1.3291482021698817</v>
      </c>
      <c r="CO103" s="10">
        <v>1.5307344918273125</v>
      </c>
      <c r="CP103" s="10">
        <v>1.3549420927270988</v>
      </c>
      <c r="CQ103" s="10">
        <v>0.73306504061338895</v>
      </c>
      <c r="CR103" s="10">
        <v>0.5851306309565445</v>
      </c>
      <c r="CS103" s="10">
        <v>0.27694177849141177</v>
      </c>
      <c r="CT103" s="10">
        <v>0.29533931748280051</v>
      </c>
      <c r="CU103" s="10">
        <v>0.11504136192008624</v>
      </c>
      <c r="CV103" s="10">
        <v>0.16852316686706373</v>
      </c>
      <c r="CW103" s="10">
        <v>0.43351966011649151</v>
      </c>
      <c r="CX103" s="10">
        <v>0.32461745018676336</v>
      </c>
      <c r="CY103" s="10">
        <v>0.71384071811996341</v>
      </c>
      <c r="CZ103" s="10">
        <v>0.65545923186991317</v>
      </c>
      <c r="DA103" s="10">
        <v>0.37509944823659841</v>
      </c>
      <c r="DB103" s="10">
        <v>0.22012196943625753</v>
      </c>
      <c r="DC103" s="10">
        <v>7.460035601362075E-2</v>
      </c>
      <c r="DD103" s="10">
        <v>0.25605302623364545</v>
      </c>
      <c r="DE103" s="10">
        <v>0.14699253692516173</v>
      </c>
      <c r="DF103" s="10">
        <v>0.44590082920633922</v>
      </c>
      <c r="DG103" s="10">
        <v>0.40301737828578221</v>
      </c>
      <c r="DH103" s="10">
        <v>0.22962482277662352</v>
      </c>
      <c r="DI103" s="10">
        <v>0.31072277681610827</v>
      </c>
      <c r="DJ103" s="10">
        <v>0.23392556410555054</v>
      </c>
      <c r="DK103" s="10">
        <v>0.156539936408509</v>
      </c>
      <c r="DL103" s="10">
        <v>0.41096147885829026</v>
      </c>
      <c r="DM103" s="10">
        <v>0.56594345538797031</v>
      </c>
      <c r="DN103" s="10">
        <v>0.70248336207523254</v>
      </c>
      <c r="DO103" s="10">
        <v>0.95844389157974352</v>
      </c>
      <c r="DP103" s="10">
        <v>0.69016762507468132</v>
      </c>
      <c r="DQ103" s="10">
        <v>0.7685123553545925</v>
      </c>
      <c r="DR103" s="10">
        <v>0.90665807348117944</v>
      </c>
      <c r="DS103" s="10">
        <v>0.56841606474835327</v>
      </c>
      <c r="DT103" s="10">
        <v>0.72321394597771549</v>
      </c>
      <c r="DU103" s="10">
        <v>0.52684628726029903</v>
      </c>
      <c r="DV103" s="10">
        <v>0.31071015578324201</v>
      </c>
      <c r="DW103" s="10">
        <v>0.87956125831742649</v>
      </c>
      <c r="DX103" s="10">
        <v>1.1254147270765065</v>
      </c>
      <c r="DY103" s="10">
        <v>1.357953040343973</v>
      </c>
      <c r="DZ103" s="10">
        <v>1.9943078011991724</v>
      </c>
      <c r="EA103" s="10">
        <v>2.4849455677227099</v>
      </c>
      <c r="EB103" s="10">
        <v>2.7338397188532326</v>
      </c>
      <c r="EC103" s="10">
        <v>3.0766964091553772</v>
      </c>
      <c r="ED103" s="10">
        <v>2.8776572965884446</v>
      </c>
      <c r="EE103" s="10">
        <v>2.2966376524284975</v>
      </c>
      <c r="EF103" s="10">
        <v>2.1856532710138676</v>
      </c>
      <c r="EG103" s="10">
        <v>1.85231155340678</v>
      </c>
      <c r="EH103" s="10">
        <v>1.604744153585355</v>
      </c>
      <c r="EI103" s="10">
        <v>1.5506067859832551</v>
      </c>
      <c r="EJ103" s="10">
        <v>1.2123136502013803</v>
      </c>
      <c r="EK103" s="10">
        <v>1.1478783694155346</v>
      </c>
      <c r="EL103" s="10">
        <v>0.89561366679675969</v>
      </c>
      <c r="EM103" s="10">
        <v>0.70270455490695827</v>
      </c>
      <c r="EN103" s="10">
        <v>0.39501680493674018</v>
      </c>
      <c r="EO103" s="10">
        <v>0.31778691527121095</v>
      </c>
      <c r="EP103" s="10">
        <v>0.17027787538657024</v>
      </c>
      <c r="EQ103" s="10">
        <v>0.3232416657851882</v>
      </c>
      <c r="ER103" s="10">
        <v>0.37671983382247626</v>
      </c>
      <c r="ES103" s="10">
        <v>0.306725981599272</v>
      </c>
      <c r="ET103" s="10">
        <v>0.65794655089550502</v>
      </c>
      <c r="EU103" s="10">
        <v>0.50406079758087707</v>
      </c>
      <c r="EV103" s="10">
        <v>0.59788983794691952</v>
      </c>
      <c r="EW103" s="10">
        <v>0.68159972199005558</v>
      </c>
      <c r="EX103" s="10">
        <v>0.62102586724639752</v>
      </c>
      <c r="EY103" s="10">
        <v>0.65858604349496996</v>
      </c>
      <c r="EZ103" s="10">
        <v>1.0441696915988326</v>
      </c>
      <c r="FA103" s="10">
        <v>1.1561817590678205</v>
      </c>
      <c r="FB103" s="10">
        <v>1.3518385227291485</v>
      </c>
      <c r="FC103" s="10">
        <v>2.2746958401703301</v>
      </c>
      <c r="FD103" s="10">
        <v>2.8736112737676027</v>
      </c>
      <c r="FE103" s="10">
        <v>3.2592803733958675</v>
      </c>
      <c r="FF103" s="10">
        <v>3.2532782951267727</v>
      </c>
      <c r="FG103" s="10">
        <v>2.7071902386408002</v>
      </c>
      <c r="FH103" s="10">
        <v>1.8982935753609</v>
      </c>
      <c r="FI103" s="10">
        <v>1.2902046139206225</v>
      </c>
      <c r="FJ103" s="10">
        <v>0.76421862857261424</v>
      </c>
      <c r="FK103" s="10">
        <v>-0.20177394077731575</v>
      </c>
      <c r="FL103" s="10">
        <v>-0.69612948226783389</v>
      </c>
      <c r="FM103" s="10">
        <v>-1.063940366200804</v>
      </c>
      <c r="FN103" s="10">
        <v>-1.1348006711832312</v>
      </c>
      <c r="FO103" s="10">
        <v>-0.92128745323761119</v>
      </c>
      <c r="FP103" s="10">
        <v>-0.82529494934432424</v>
      </c>
      <c r="FQ103" s="10">
        <v>-0.40107635934239222</v>
      </c>
      <c r="FR103" s="10">
        <v>-0.49826515301160174</v>
      </c>
      <c r="FS103" s="10">
        <v>-0.6114963500167867</v>
      </c>
      <c r="FT103" s="10">
        <v>-0.7741626434917942</v>
      </c>
      <c r="FU103" s="10">
        <v>-0.88899383688846356</v>
      </c>
      <c r="FV103" s="10">
        <v>-0.8838917510835036</v>
      </c>
      <c r="FW103" s="10">
        <v>-0.54664438581226349</v>
      </c>
      <c r="FX103" s="10">
        <v>-0.18055813466532772</v>
      </c>
      <c r="FY103" s="10">
        <v>-0.18055813466532772</v>
      </c>
      <c r="FZ103" s="10">
        <v>-0.18055813466532772</v>
      </c>
      <c r="GA103" s="10">
        <v>-0.18055813466532772</v>
      </c>
      <c r="GB103" s="10">
        <v>-0.18055813466532772</v>
      </c>
      <c r="GC103" s="10">
        <v>-0.18055813466532772</v>
      </c>
      <c r="GD103" s="10">
        <v>-0.18055813466532772</v>
      </c>
      <c r="GE103" s="10">
        <v>-0.18055813466532772</v>
      </c>
      <c r="GF103" s="10">
        <v>-0.18055813466532772</v>
      </c>
      <c r="GG103" s="10">
        <v>-0.18055813466532772</v>
      </c>
      <c r="GH103" s="10">
        <v>-0.18055813466532772</v>
      </c>
      <c r="GI103" s="10">
        <v>-0.18055813466532772</v>
      </c>
      <c r="GJ103" s="10">
        <v>-0.18055813466532772</v>
      </c>
      <c r="GK103" s="10">
        <v>-0.18055813466532772</v>
      </c>
      <c r="GL103" s="10">
        <v>-0.18055813466532772</v>
      </c>
      <c r="GM103" s="10">
        <v>-0.18055813466532772</v>
      </c>
      <c r="GN103" s="10">
        <v>-0.18055813466532772</v>
      </c>
      <c r="GO103" s="10">
        <v>-0.18055813466532772</v>
      </c>
      <c r="GP103" s="10">
        <v>-0.18055813466532772</v>
      </c>
      <c r="GQ103" s="10">
        <v>-0.18055813466532772</v>
      </c>
      <c r="GR103" s="10">
        <v>-0.18055813466532772</v>
      </c>
      <c r="GS103" s="10">
        <v>-0.18055813466532772</v>
      </c>
      <c r="GT103" s="10">
        <v>-0.18055813466532772</v>
      </c>
      <c r="GU103" s="10">
        <v>-0.18055813466532772</v>
      </c>
      <c r="GZ103" s="81"/>
      <c r="HA103" s="81"/>
      <c r="HB103" s="81"/>
      <c r="HC103" s="81"/>
      <c r="HD103" s="81"/>
      <c r="HE103" s="81"/>
      <c r="HF103" s="81"/>
      <c r="HG103" s="81"/>
      <c r="HH103" s="81"/>
      <c r="HI103" s="81"/>
      <c r="HJ103" s="81"/>
      <c r="HK103" s="81"/>
      <c r="HL103" s="81"/>
      <c r="HM103" s="81"/>
      <c r="HN103" s="81"/>
      <c r="HO103" s="81"/>
      <c r="HP103" s="81"/>
      <c r="HQ103" s="81"/>
      <c r="HR103" s="81"/>
      <c r="HS103" s="81"/>
      <c r="HT103" s="81"/>
      <c r="HU103" s="81"/>
      <c r="HV103" s="81"/>
      <c r="HW103" s="81"/>
      <c r="HX103" s="81"/>
      <c r="HY103" s="81"/>
      <c r="HZ103" s="81"/>
      <c r="IA103" s="81"/>
      <c r="IB103" s="81"/>
      <c r="IC103" s="81"/>
      <c r="ID103" s="81"/>
    </row>
    <row r="104" spans="1:238">
      <c r="B104" s="28" t="s">
        <v>340</v>
      </c>
      <c r="C104" t="e">
        <f>C103-C101</f>
        <v>#VALUE!</v>
      </c>
      <c r="D104" t="e">
        <f t="shared" ref="D104:BO104" si="802">D103-D101</f>
        <v>#VALUE!</v>
      </c>
      <c r="E104" t="e">
        <f t="shared" si="802"/>
        <v>#VALUE!</v>
      </c>
      <c r="F104" t="e">
        <f t="shared" si="802"/>
        <v>#VALUE!</v>
      </c>
      <c r="G104" t="e">
        <f t="shared" si="802"/>
        <v>#VALUE!</v>
      </c>
      <c r="H104" t="e">
        <f t="shared" si="802"/>
        <v>#VALUE!</v>
      </c>
      <c r="I104" t="e">
        <f t="shared" si="802"/>
        <v>#VALUE!</v>
      </c>
      <c r="J104" t="e">
        <f t="shared" si="802"/>
        <v>#VALUE!</v>
      </c>
      <c r="K104" t="e">
        <f t="shared" si="802"/>
        <v>#VALUE!</v>
      </c>
      <c r="L104" t="e">
        <f t="shared" si="802"/>
        <v>#VALUE!</v>
      </c>
      <c r="M104" t="e">
        <f t="shared" si="802"/>
        <v>#VALUE!</v>
      </c>
      <c r="N104" t="e">
        <f t="shared" si="802"/>
        <v>#VALUE!</v>
      </c>
      <c r="O104" t="e">
        <f t="shared" si="802"/>
        <v>#VALUE!</v>
      </c>
      <c r="P104" t="e">
        <f t="shared" si="802"/>
        <v>#VALUE!</v>
      </c>
      <c r="Q104" t="e">
        <f t="shared" si="802"/>
        <v>#VALUE!</v>
      </c>
      <c r="R104" t="e">
        <f t="shared" si="802"/>
        <v>#VALUE!</v>
      </c>
      <c r="S104" t="e">
        <f t="shared" si="802"/>
        <v>#VALUE!</v>
      </c>
      <c r="T104" t="e">
        <f t="shared" si="802"/>
        <v>#VALUE!</v>
      </c>
      <c r="U104" t="e">
        <f t="shared" si="802"/>
        <v>#VALUE!</v>
      </c>
      <c r="V104" t="e">
        <f t="shared" si="802"/>
        <v>#VALUE!</v>
      </c>
      <c r="W104" t="e">
        <f t="shared" si="802"/>
        <v>#VALUE!</v>
      </c>
      <c r="X104" t="e">
        <f t="shared" si="802"/>
        <v>#VALUE!</v>
      </c>
      <c r="Y104" t="e">
        <f t="shared" si="802"/>
        <v>#VALUE!</v>
      </c>
      <c r="Z104" t="e">
        <f t="shared" si="802"/>
        <v>#VALUE!</v>
      </c>
      <c r="AA104" t="e">
        <f t="shared" si="802"/>
        <v>#VALUE!</v>
      </c>
      <c r="AB104" t="e">
        <f t="shared" si="802"/>
        <v>#VALUE!</v>
      </c>
      <c r="AC104" t="e">
        <f t="shared" si="802"/>
        <v>#VALUE!</v>
      </c>
      <c r="AD104" t="e">
        <f t="shared" si="802"/>
        <v>#VALUE!</v>
      </c>
      <c r="AE104" t="e">
        <f t="shared" si="802"/>
        <v>#VALUE!</v>
      </c>
      <c r="AF104" t="e">
        <f t="shared" si="802"/>
        <v>#VALUE!</v>
      </c>
      <c r="AG104" t="e">
        <f t="shared" si="802"/>
        <v>#VALUE!</v>
      </c>
      <c r="AH104" t="e">
        <f t="shared" si="802"/>
        <v>#VALUE!</v>
      </c>
      <c r="AI104" t="e">
        <f t="shared" si="802"/>
        <v>#VALUE!</v>
      </c>
      <c r="AJ104" t="e">
        <f t="shared" si="802"/>
        <v>#VALUE!</v>
      </c>
      <c r="AK104" t="e">
        <f t="shared" si="802"/>
        <v>#VALUE!</v>
      </c>
      <c r="AL104" t="e">
        <f t="shared" si="802"/>
        <v>#VALUE!</v>
      </c>
      <c r="AM104" t="e">
        <f t="shared" si="802"/>
        <v>#VALUE!</v>
      </c>
      <c r="AN104" t="e">
        <f t="shared" si="802"/>
        <v>#VALUE!</v>
      </c>
      <c r="AO104" t="e">
        <f t="shared" si="802"/>
        <v>#VALUE!</v>
      </c>
      <c r="AP104" t="e">
        <f t="shared" si="802"/>
        <v>#VALUE!</v>
      </c>
      <c r="AQ104" t="e">
        <f t="shared" si="802"/>
        <v>#VALUE!</v>
      </c>
      <c r="AR104" t="e">
        <f t="shared" si="802"/>
        <v>#VALUE!</v>
      </c>
      <c r="AS104" t="e">
        <f t="shared" si="802"/>
        <v>#VALUE!</v>
      </c>
      <c r="AT104" t="e">
        <f t="shared" si="802"/>
        <v>#VALUE!</v>
      </c>
      <c r="AU104" t="e">
        <f t="shared" si="802"/>
        <v>#VALUE!</v>
      </c>
      <c r="AV104" t="e">
        <f t="shared" si="802"/>
        <v>#VALUE!</v>
      </c>
      <c r="AW104" t="e">
        <f t="shared" si="802"/>
        <v>#VALUE!</v>
      </c>
      <c r="AX104" t="e">
        <f t="shared" si="802"/>
        <v>#VALUE!</v>
      </c>
      <c r="AY104" t="e">
        <f t="shared" si="802"/>
        <v>#VALUE!</v>
      </c>
      <c r="AZ104" t="e">
        <f t="shared" si="802"/>
        <v>#VALUE!</v>
      </c>
      <c r="BA104" t="e">
        <f t="shared" si="802"/>
        <v>#VALUE!</v>
      </c>
      <c r="BB104" t="e">
        <f t="shared" si="802"/>
        <v>#VALUE!</v>
      </c>
      <c r="BC104" t="e">
        <f t="shared" si="802"/>
        <v>#VALUE!</v>
      </c>
      <c r="BD104" t="e">
        <f t="shared" si="802"/>
        <v>#VALUE!</v>
      </c>
      <c r="BE104" t="e">
        <f t="shared" si="802"/>
        <v>#VALUE!</v>
      </c>
      <c r="BF104" t="e">
        <f t="shared" si="802"/>
        <v>#VALUE!</v>
      </c>
      <c r="BG104" t="e">
        <f t="shared" si="802"/>
        <v>#VALUE!</v>
      </c>
      <c r="BH104" t="e">
        <f t="shared" si="802"/>
        <v>#VALUE!</v>
      </c>
      <c r="BI104" t="e">
        <f t="shared" si="802"/>
        <v>#VALUE!</v>
      </c>
      <c r="BJ104" t="e">
        <f t="shared" si="802"/>
        <v>#VALUE!</v>
      </c>
      <c r="BK104" t="e">
        <f t="shared" si="802"/>
        <v>#VALUE!</v>
      </c>
      <c r="BL104" t="e">
        <f t="shared" si="802"/>
        <v>#VALUE!</v>
      </c>
      <c r="BM104" t="e">
        <f t="shared" si="802"/>
        <v>#VALUE!</v>
      </c>
      <c r="BN104" t="e">
        <f t="shared" si="802"/>
        <v>#VALUE!</v>
      </c>
      <c r="BO104" t="e">
        <f t="shared" si="802"/>
        <v>#VALUE!</v>
      </c>
      <c r="BP104" t="e">
        <f t="shared" ref="BP104:EA104" si="803">BP103-BP101</f>
        <v>#VALUE!</v>
      </c>
      <c r="BQ104" t="e">
        <f t="shared" si="803"/>
        <v>#VALUE!</v>
      </c>
      <c r="BR104" t="e">
        <f t="shared" si="803"/>
        <v>#VALUE!</v>
      </c>
      <c r="BS104" t="e">
        <f t="shared" si="803"/>
        <v>#VALUE!</v>
      </c>
      <c r="BT104" t="e">
        <f t="shared" si="803"/>
        <v>#VALUE!</v>
      </c>
      <c r="BU104" t="e">
        <f t="shared" si="803"/>
        <v>#VALUE!</v>
      </c>
      <c r="BV104" t="e">
        <f t="shared" si="803"/>
        <v>#VALUE!</v>
      </c>
      <c r="BW104" t="e">
        <f t="shared" si="803"/>
        <v>#VALUE!</v>
      </c>
      <c r="BX104" t="e">
        <f t="shared" si="803"/>
        <v>#VALUE!</v>
      </c>
      <c r="BY104" t="e">
        <f t="shared" si="803"/>
        <v>#VALUE!</v>
      </c>
      <c r="BZ104" t="e">
        <f t="shared" si="803"/>
        <v>#VALUE!</v>
      </c>
      <c r="CA104" t="e">
        <f t="shared" si="803"/>
        <v>#VALUE!</v>
      </c>
      <c r="CB104" t="e">
        <f t="shared" si="803"/>
        <v>#VALUE!</v>
      </c>
      <c r="CC104" t="e">
        <f t="shared" si="803"/>
        <v>#VALUE!</v>
      </c>
      <c r="CD104" t="e">
        <f t="shared" si="803"/>
        <v>#VALUE!</v>
      </c>
      <c r="CE104" t="e">
        <f t="shared" si="803"/>
        <v>#VALUE!</v>
      </c>
      <c r="CF104" t="e">
        <f t="shared" si="803"/>
        <v>#VALUE!</v>
      </c>
      <c r="CG104" t="e">
        <f t="shared" si="803"/>
        <v>#VALUE!</v>
      </c>
      <c r="CH104" t="e">
        <f t="shared" si="803"/>
        <v>#VALUE!</v>
      </c>
      <c r="CI104" t="e">
        <f t="shared" si="803"/>
        <v>#VALUE!</v>
      </c>
      <c r="CJ104" t="e">
        <f t="shared" si="803"/>
        <v>#VALUE!</v>
      </c>
      <c r="CK104" t="e">
        <f t="shared" si="803"/>
        <v>#VALUE!</v>
      </c>
      <c r="CL104" t="e">
        <f t="shared" si="803"/>
        <v>#VALUE!</v>
      </c>
      <c r="CM104" t="e">
        <f t="shared" si="803"/>
        <v>#VALUE!</v>
      </c>
      <c r="CN104" t="e">
        <f t="shared" si="803"/>
        <v>#VALUE!</v>
      </c>
      <c r="CO104" t="e">
        <f t="shared" si="803"/>
        <v>#VALUE!</v>
      </c>
      <c r="CP104">
        <f t="shared" si="803"/>
        <v>0.30141285260394279</v>
      </c>
      <c r="CQ104">
        <f t="shared" si="803"/>
        <v>0.27630415820387066</v>
      </c>
      <c r="CR104">
        <f t="shared" si="803"/>
        <v>0.24849437204649022</v>
      </c>
      <c r="CS104">
        <f t="shared" si="803"/>
        <v>0.23302210185873368</v>
      </c>
      <c r="CT104">
        <f t="shared" si="803"/>
        <v>0.28212028183065924</v>
      </c>
      <c r="CU104">
        <f t="shared" si="803"/>
        <v>0.24321680659786604</v>
      </c>
      <c r="CV104">
        <f t="shared" si="803"/>
        <v>0.3011175826677982</v>
      </c>
      <c r="CW104">
        <f t="shared" si="803"/>
        <v>0.34130497891887857</v>
      </c>
      <c r="CX104">
        <f t="shared" si="803"/>
        <v>0.43980305772656481</v>
      </c>
      <c r="CY104">
        <f t="shared" si="803"/>
        <v>0.55253230219392235</v>
      </c>
      <c r="CZ104">
        <f t="shared" si="803"/>
        <v>0.44216640053986145</v>
      </c>
      <c r="DA104">
        <f t="shared" si="803"/>
        <v>0.44640796984865194</v>
      </c>
      <c r="DB104">
        <f t="shared" si="803"/>
        <v>0.34833857097114285</v>
      </c>
      <c r="DC104">
        <f t="shared" si="803"/>
        <v>0.21613131255835444</v>
      </c>
      <c r="DD104">
        <f t="shared" si="803"/>
        <v>0.23639664670976196</v>
      </c>
      <c r="DE104">
        <f t="shared" si="803"/>
        <v>0.15164882211791547</v>
      </c>
      <c r="DF104">
        <f t="shared" si="803"/>
        <v>0.13193361508223983</v>
      </c>
      <c r="DG104">
        <f t="shared" si="803"/>
        <v>0.18038864350397105</v>
      </c>
      <c r="DH104">
        <f t="shared" si="803"/>
        <v>0.26040335440722517</v>
      </c>
      <c r="DI104">
        <f t="shared" si="803"/>
        <v>0.36446058758215216</v>
      </c>
      <c r="DJ104">
        <f t="shared" si="803"/>
        <v>0.48818548186121552</v>
      </c>
      <c r="DK104">
        <f t="shared" si="803"/>
        <v>0.57909880082743515</v>
      </c>
      <c r="DL104">
        <f t="shared" si="803"/>
        <v>0.59846741503784884</v>
      </c>
      <c r="DM104">
        <f t="shared" si="803"/>
        <v>0.65249419386333629</v>
      </c>
      <c r="DN104">
        <f t="shared" si="803"/>
        <v>0.64107244217189541</v>
      </c>
      <c r="DO104">
        <f t="shared" si="803"/>
        <v>0.66130510443742785</v>
      </c>
      <c r="DP104">
        <f t="shared" si="803"/>
        <v>0.60152367170258159</v>
      </c>
      <c r="DQ104">
        <f t="shared" si="803"/>
        <v>0.55138558498008861</v>
      </c>
      <c r="DR104">
        <f t="shared" si="803"/>
        <v>0.52518603136952013</v>
      </c>
      <c r="DS104">
        <f t="shared" si="803"/>
        <v>0.39879179107729479</v>
      </c>
      <c r="DT104">
        <f t="shared" si="803"/>
        <v>0.44459913359909942</v>
      </c>
      <c r="DU104">
        <f t="shared" si="803"/>
        <v>0.46876137042936888</v>
      </c>
      <c r="DV104">
        <f t="shared" si="803"/>
        <v>0.41980101592443747</v>
      </c>
      <c r="DW104">
        <f t="shared" si="803"/>
        <v>0.48148836682458618</v>
      </c>
      <c r="DX104">
        <f t="shared" si="803"/>
        <v>0.51643909817228884</v>
      </c>
      <c r="DY104">
        <f t="shared" si="803"/>
        <v>0.45509034210642907</v>
      </c>
      <c r="DZ104">
        <f t="shared" si="803"/>
        <v>0.5916140459245236</v>
      </c>
      <c r="EA104">
        <f t="shared" si="803"/>
        <v>0.79260205219107061</v>
      </c>
      <c r="EB104">
        <f t="shared" ref="EB104:FX104" si="804">EB103-EB101</f>
        <v>0.84109005078136034</v>
      </c>
      <c r="EC104">
        <f t="shared" si="804"/>
        <v>0.95385306147963256</v>
      </c>
      <c r="ED104">
        <f t="shared" si="804"/>
        <v>0.91305511681244367</v>
      </c>
      <c r="EE104">
        <f t="shared" si="804"/>
        <v>0.66099175702019286</v>
      </c>
      <c r="EF104">
        <f t="shared" si="804"/>
        <v>0.55336250797200814</v>
      </c>
      <c r="EG104">
        <f t="shared" si="804"/>
        <v>0.434820216143887</v>
      </c>
      <c r="EH104">
        <f t="shared" si="804"/>
        <v>0.30832800376338665</v>
      </c>
      <c r="EI104">
        <f t="shared" si="804"/>
        <v>0.31694361127374182</v>
      </c>
      <c r="EJ104">
        <f t="shared" si="804"/>
        <v>0.33263724520384963</v>
      </c>
      <c r="EK104">
        <f t="shared" si="804"/>
        <v>0.41189626081294506</v>
      </c>
      <c r="EL104">
        <f t="shared" si="804"/>
        <v>0.48076689784457832</v>
      </c>
      <c r="EM104">
        <f t="shared" si="804"/>
        <v>0.46464174988157075</v>
      </c>
      <c r="EN104">
        <f t="shared" si="804"/>
        <v>0.39428008076651039</v>
      </c>
      <c r="EO104">
        <f t="shared" si="804"/>
        <v>0.33458019360524771</v>
      </c>
      <c r="EP104">
        <f t="shared" si="804"/>
        <v>0.27799350881285811</v>
      </c>
      <c r="EQ104">
        <f t="shared" si="804"/>
        <v>0.35442809384406515</v>
      </c>
      <c r="ER104">
        <f t="shared" si="804"/>
        <v>0.4158078533958241</v>
      </c>
      <c r="ES104">
        <f t="shared" si="804"/>
        <v>0.4185211615037393</v>
      </c>
      <c r="ET104">
        <f t="shared" si="804"/>
        <v>0.56350736276767921</v>
      </c>
      <c r="EU104">
        <f t="shared" si="804"/>
        <v>0.55878127114629506</v>
      </c>
      <c r="EV104">
        <f t="shared" si="804"/>
        <v>0.51965668450266744</v>
      </c>
      <c r="EW104">
        <f t="shared" si="804"/>
        <v>0.50521432148732659</v>
      </c>
      <c r="EX104">
        <f t="shared" si="804"/>
        <v>0.41397780562205155</v>
      </c>
      <c r="EY104">
        <f t="shared" si="804"/>
        <v>0.28879950478383398</v>
      </c>
      <c r="EZ104">
        <f t="shared" si="804"/>
        <v>0.22720853403146335</v>
      </c>
      <c r="FA104">
        <f t="shared" si="804"/>
        <v>3.8146049696148321E-3</v>
      </c>
      <c r="FB104">
        <f t="shared" si="804"/>
        <v>8.1243383826488103E-2</v>
      </c>
      <c r="FC104">
        <f t="shared" si="804"/>
        <v>0.49822119959594158</v>
      </c>
      <c r="FD104">
        <f t="shared" si="804"/>
        <v>0.63890907918171003</v>
      </c>
      <c r="FE104">
        <f t="shared" si="804"/>
        <v>0.70949353218926614</v>
      </c>
      <c r="FF104">
        <f t="shared" si="804"/>
        <v>0.40403578619649627</v>
      </c>
      <c r="FG104">
        <f t="shared" si="804"/>
        <v>0.10702962809553318</v>
      </c>
      <c r="FH104">
        <f t="shared" si="804"/>
        <v>-3.0227222776283202E-2</v>
      </c>
      <c r="FI104">
        <f t="shared" si="804"/>
        <v>-8.0188649422464398E-2</v>
      </c>
      <c r="FJ104">
        <f t="shared" si="804"/>
        <v>-6.5142146635329246E-2</v>
      </c>
      <c r="FK104">
        <f t="shared" si="804"/>
        <v>-0.24338135616325152</v>
      </c>
      <c r="FL104">
        <f t="shared" si="804"/>
        <v>-0.27979818357591701</v>
      </c>
      <c r="FM104">
        <f t="shared" si="804"/>
        <v>-0.1609195316207126</v>
      </c>
      <c r="FN104">
        <f t="shared" si="804"/>
        <v>-4.7884270691470165E-2</v>
      </c>
      <c r="FO104">
        <f t="shared" si="804"/>
        <v>5.0085442979908024E-4</v>
      </c>
      <c r="FP104">
        <f t="shared" si="804"/>
        <v>9.2057143151885623E-2</v>
      </c>
      <c r="FQ104">
        <f t="shared" si="804"/>
        <v>0.14861712966977153</v>
      </c>
      <c r="FR104">
        <f t="shared" si="804"/>
        <v>0.21903014746015464</v>
      </c>
      <c r="FS104">
        <f t="shared" si="804"/>
        <v>0.20126443292264007</v>
      </c>
      <c r="FT104">
        <f t="shared" si="804"/>
        <v>9.7674330010300237E-2</v>
      </c>
      <c r="FU104">
        <f t="shared" si="804"/>
        <v>0.15082172551744932</v>
      </c>
      <c r="FV104">
        <f t="shared" si="804"/>
        <v>7.7543022439314546E-2</v>
      </c>
      <c r="FW104">
        <f t="shared" si="804"/>
        <v>0.17322301883449642</v>
      </c>
      <c r="FX104">
        <f t="shared" si="804"/>
        <v>0.35799003381860411</v>
      </c>
      <c r="FY104">
        <f t="shared" si="799"/>
        <v>0.35799003381860411</v>
      </c>
      <c r="FZ104">
        <f t="shared" si="799"/>
        <v>0.35799003381860411</v>
      </c>
      <c r="GA104">
        <f t="shared" si="799"/>
        <v>0.35799003381860411</v>
      </c>
      <c r="GB104">
        <f t="shared" si="799"/>
        <v>0.35799003381860411</v>
      </c>
      <c r="GC104">
        <f t="shared" si="799"/>
        <v>0.35799003381860411</v>
      </c>
      <c r="GD104">
        <f t="shared" si="799"/>
        <v>0.35799003381860411</v>
      </c>
      <c r="GE104">
        <f t="shared" si="799"/>
        <v>0.35799003381860411</v>
      </c>
      <c r="GF104">
        <f t="shared" si="799"/>
        <v>0.35799003381860411</v>
      </c>
      <c r="GG104">
        <f t="shared" si="799"/>
        <v>0.35799003381860411</v>
      </c>
      <c r="GH104">
        <f t="shared" si="799"/>
        <v>0.35799003381860411</v>
      </c>
      <c r="GI104">
        <f t="shared" si="799"/>
        <v>0.35799003381860411</v>
      </c>
      <c r="GJ104">
        <f t="shared" si="799"/>
        <v>0.35799003381860411</v>
      </c>
      <c r="GK104">
        <f t="shared" si="799"/>
        <v>0.35799003381860411</v>
      </c>
      <c r="GL104">
        <f t="shared" si="799"/>
        <v>0.35799003381860411</v>
      </c>
      <c r="GM104">
        <f t="shared" si="799"/>
        <v>0.35799003381860411</v>
      </c>
      <c r="GN104">
        <f t="shared" si="799"/>
        <v>0.35799003381860411</v>
      </c>
      <c r="GO104">
        <f t="shared" si="799"/>
        <v>0.35799003381860411</v>
      </c>
      <c r="GP104">
        <f t="shared" si="799"/>
        <v>0.35799003381860411</v>
      </c>
      <c r="GQ104">
        <f t="shared" si="799"/>
        <v>0.35799003381860411</v>
      </c>
      <c r="GR104">
        <f t="shared" si="799"/>
        <v>0.35799003381860411</v>
      </c>
      <c r="GS104">
        <f t="shared" si="799"/>
        <v>0.35799003381860411</v>
      </c>
      <c r="GT104">
        <f t="shared" si="799"/>
        <v>0.35799003381860411</v>
      </c>
      <c r="GU104">
        <f t="shared" si="799"/>
        <v>0.35799003381860411</v>
      </c>
      <c r="GZ104" s="81"/>
      <c r="HA104" s="81"/>
      <c r="HB104" s="81"/>
      <c r="HC104" s="81"/>
      <c r="HD104" s="81"/>
      <c r="HE104" s="81"/>
      <c r="HF104" s="81"/>
      <c r="HG104" s="81"/>
      <c r="HH104" s="81"/>
      <c r="HI104" s="81"/>
      <c r="HJ104" s="81"/>
      <c r="HK104" s="81"/>
      <c r="HL104" s="81"/>
      <c r="HM104" s="81"/>
      <c r="HN104" s="81"/>
      <c r="HO104" s="81"/>
      <c r="HP104" s="81"/>
      <c r="HQ104" s="81"/>
      <c r="HR104" s="81"/>
      <c r="HS104" s="81"/>
      <c r="HT104" s="81"/>
      <c r="HU104" s="81"/>
      <c r="HV104" s="81"/>
      <c r="HW104" s="81"/>
      <c r="HX104" s="81"/>
      <c r="HY104" s="81"/>
      <c r="HZ104" s="81"/>
      <c r="IA104" s="81"/>
      <c r="IB104" s="81"/>
      <c r="IC104" s="81"/>
      <c r="ID104" s="81"/>
    </row>
    <row r="105" spans="1:238">
      <c r="GZ105" s="81"/>
      <c r="HA105" s="81"/>
      <c r="HB105" s="81"/>
      <c r="HC105" s="81"/>
      <c r="HD105" s="81"/>
      <c r="HE105" s="81"/>
      <c r="HF105" s="81"/>
      <c r="HG105" s="81"/>
      <c r="HH105" s="81"/>
      <c r="HI105" s="81"/>
      <c r="HJ105" s="81"/>
      <c r="HK105" s="81"/>
      <c r="HL105" s="81"/>
      <c r="HM105" s="81"/>
      <c r="HN105" s="81"/>
      <c r="HO105" s="81"/>
      <c r="HP105" s="81"/>
      <c r="HQ105" s="81"/>
      <c r="HR105" s="81"/>
      <c r="HS105" s="81"/>
      <c r="HT105" s="81"/>
      <c r="HU105" s="81"/>
      <c r="HV105" s="81"/>
      <c r="HW105" s="81"/>
      <c r="HX105" s="81"/>
      <c r="HY105" s="81"/>
      <c r="HZ105" s="81"/>
      <c r="IA105" s="81"/>
      <c r="IB105" s="81"/>
      <c r="IC105" s="81"/>
      <c r="ID105" s="81"/>
    </row>
    <row r="106" spans="1:238">
      <c r="GZ106" s="81"/>
      <c r="HA106" s="81"/>
      <c r="HB106" s="81"/>
      <c r="HC106" s="81"/>
      <c r="HD106" s="81"/>
      <c r="HE106" s="81"/>
      <c r="HF106" s="81"/>
      <c r="HG106" s="81"/>
      <c r="HH106" s="81"/>
      <c r="HI106" s="81"/>
      <c r="HJ106" s="81"/>
      <c r="HK106" s="81"/>
      <c r="HL106" s="81"/>
      <c r="HM106" s="81"/>
      <c r="HN106" s="81"/>
      <c r="HO106" s="81"/>
      <c r="HP106" s="81"/>
      <c r="HQ106" s="81"/>
      <c r="HR106" s="81"/>
      <c r="HS106" s="81"/>
      <c r="HT106" s="81"/>
      <c r="HU106" s="81"/>
      <c r="HV106" s="81"/>
      <c r="HW106" s="81"/>
      <c r="HX106" s="81"/>
      <c r="HY106" s="81"/>
      <c r="HZ106" s="81"/>
      <c r="IA106" s="81"/>
      <c r="IB106" s="81"/>
      <c r="IC106" s="81"/>
      <c r="ID106" s="81"/>
    </row>
    <row r="138" spans="5:5">
      <c r="E138" t="e">
        <f>CORREL(CP25:FX25, CP104:FX104)</f>
        <v>#N/A</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13"/>
  <sheetViews>
    <sheetView workbookViewId="0">
      <pane xSplit="2" ySplit="6" topLeftCell="D147" activePane="bottomRight" state="frozen"/>
      <selection pane="topRight" activeCell="C1" sqref="C1"/>
      <selection pane="bottomLeft" activeCell="A7" sqref="A7"/>
      <selection pane="bottomRight" activeCell="F204" sqref="F204"/>
    </sheetView>
  </sheetViews>
  <sheetFormatPr defaultRowHeight="1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6" width="9.140625" style="51"/>
    <col min="27" max="30" width="9.140625" style="5"/>
  </cols>
  <sheetData>
    <row r="1" spans="1:30" ht="135">
      <c r="A1" s="6"/>
      <c r="B1" s="6"/>
      <c r="C1" s="6" t="s">
        <v>13</v>
      </c>
      <c r="D1" s="6" t="s">
        <v>14</v>
      </c>
      <c r="E1" s="6" t="s">
        <v>18</v>
      </c>
      <c r="F1" s="6" t="s">
        <v>36</v>
      </c>
      <c r="G1" s="6" t="s">
        <v>37</v>
      </c>
      <c r="H1" s="6" t="s">
        <v>219</v>
      </c>
      <c r="I1" s="6" t="s">
        <v>227</v>
      </c>
      <c r="J1" s="6" t="s">
        <v>35</v>
      </c>
      <c r="K1" s="6" t="s">
        <v>8</v>
      </c>
      <c r="L1" s="6" t="s">
        <v>9</v>
      </c>
      <c r="M1" s="6" t="s">
        <v>10</v>
      </c>
      <c r="N1" s="6" t="s">
        <v>11</v>
      </c>
      <c r="O1" s="6" t="s">
        <v>12</v>
      </c>
      <c r="P1" s="6" t="s">
        <v>162</v>
      </c>
      <c r="Q1" s="6" t="s">
        <v>193</v>
      </c>
      <c r="R1" s="6" t="s">
        <v>202</v>
      </c>
      <c r="S1" s="6" t="s">
        <v>336</v>
      </c>
      <c r="T1" s="6" t="s">
        <v>352</v>
      </c>
      <c r="U1" s="6" t="s">
        <v>353</v>
      </c>
      <c r="V1" s="6"/>
      <c r="W1" s="96" t="s">
        <v>720</v>
      </c>
      <c r="X1" s="96" t="s">
        <v>726</v>
      </c>
      <c r="Y1" s="96" t="s">
        <v>727</v>
      </c>
      <c r="Z1" s="87" t="s">
        <v>730</v>
      </c>
      <c r="AA1" s="87" t="s">
        <v>731</v>
      </c>
      <c r="AB1" s="87" t="s">
        <v>732</v>
      </c>
      <c r="AC1" s="87" t="s">
        <v>702</v>
      </c>
      <c r="AD1" s="87" t="s">
        <v>703</v>
      </c>
    </row>
    <row r="2" spans="1:30">
      <c r="C2" s="2"/>
      <c r="D2" s="2"/>
      <c r="E2" s="2"/>
      <c r="F2" s="2"/>
      <c r="G2" s="2"/>
      <c r="H2" s="2"/>
      <c r="I2" s="2"/>
      <c r="J2" s="2"/>
      <c r="K2" s="2"/>
      <c r="L2" s="2"/>
      <c r="M2" s="2"/>
      <c r="N2" s="2"/>
      <c r="O2" s="2"/>
      <c r="P2" s="2"/>
      <c r="Q2" s="2"/>
      <c r="R2" s="2"/>
      <c r="S2" s="2"/>
      <c r="T2" s="2"/>
      <c r="U2" s="52"/>
      <c r="V2" s="52"/>
      <c r="W2" s="52" t="s">
        <v>57</v>
      </c>
      <c r="X2" s="52" t="s">
        <v>728</v>
      </c>
      <c r="Y2" s="52" t="s">
        <v>729</v>
      </c>
      <c r="Z2" s="52" t="s">
        <v>368</v>
      </c>
      <c r="AA2" s="5" t="s">
        <v>716</v>
      </c>
      <c r="AB2" s="5" t="s">
        <v>717</v>
      </c>
      <c r="AC2" s="5" t="s">
        <v>718</v>
      </c>
      <c r="AD2" s="5" t="s">
        <v>719</v>
      </c>
    </row>
    <row r="3" spans="1:30">
      <c r="A3" t="s">
        <v>57</v>
      </c>
      <c r="C3" t="s">
        <v>356</v>
      </c>
      <c r="D3" t="s">
        <v>357</v>
      </c>
      <c r="E3" t="s">
        <v>358</v>
      </c>
      <c r="F3" t="s">
        <v>359</v>
      </c>
      <c r="G3" t="s">
        <v>360</v>
      </c>
      <c r="H3" t="s">
        <v>361</v>
      </c>
      <c r="I3" t="s">
        <v>362</v>
      </c>
      <c r="J3" t="s">
        <v>363</v>
      </c>
      <c r="K3" t="s">
        <v>391</v>
      </c>
      <c r="L3" t="s">
        <v>392</v>
      </c>
      <c r="M3" t="s">
        <v>364</v>
      </c>
      <c r="N3" t="s">
        <v>393</v>
      </c>
      <c r="O3" t="s">
        <v>365</v>
      </c>
      <c r="P3" t="s">
        <v>366</v>
      </c>
      <c r="Q3" t="s">
        <v>367</v>
      </c>
      <c r="R3" t="s">
        <v>368</v>
      </c>
      <c r="S3" t="s">
        <v>369</v>
      </c>
      <c r="T3" t="s">
        <v>370</v>
      </c>
      <c r="U3" s="51" t="s">
        <v>371</v>
      </c>
      <c r="W3" s="51" t="s">
        <v>598</v>
      </c>
      <c r="X3" s="51" t="s">
        <v>721</v>
      </c>
      <c r="Y3" s="51" t="s">
        <v>721</v>
      </c>
      <c r="Z3" s="51" t="s">
        <v>721</v>
      </c>
      <c r="AA3" s="5" t="s">
        <v>721</v>
      </c>
      <c r="AB3" s="5" t="s">
        <v>721</v>
      </c>
      <c r="AC3" s="5" t="s">
        <v>721</v>
      </c>
      <c r="AD3" s="5" t="s">
        <v>721</v>
      </c>
    </row>
    <row r="4" spans="1:30">
      <c r="U4" s="53"/>
      <c r="V4" s="53"/>
      <c r="W4" s="105" t="s">
        <v>757</v>
      </c>
    </row>
    <row r="5" spans="1:30">
      <c r="U5" s="53"/>
      <c r="V5" s="53"/>
      <c r="W5" s="105" t="s">
        <v>757</v>
      </c>
    </row>
    <row r="6" spans="1:30">
      <c r="U6" s="53"/>
      <c r="V6" s="53"/>
      <c r="W6" s="105" t="s">
        <v>757</v>
      </c>
    </row>
    <row r="7" spans="1:30">
      <c r="A7" t="s">
        <v>310</v>
      </c>
      <c r="B7" s="4">
        <v>25658</v>
      </c>
      <c r="C7">
        <v>7</v>
      </c>
      <c r="D7">
        <v>5</v>
      </c>
      <c r="E7">
        <v>63</v>
      </c>
      <c r="F7">
        <v>104.6</v>
      </c>
      <c r="G7">
        <v>83.7</v>
      </c>
      <c r="H7">
        <v>31.1</v>
      </c>
      <c r="I7" s="5">
        <v>3.4</v>
      </c>
      <c r="J7">
        <v>46</v>
      </c>
      <c r="K7">
        <v>4936.6000000000004</v>
      </c>
      <c r="L7">
        <v>3065.1</v>
      </c>
      <c r="M7">
        <v>631.70000000000005</v>
      </c>
      <c r="N7">
        <v>20.61</v>
      </c>
      <c r="O7">
        <v>1051.2</v>
      </c>
      <c r="P7">
        <v>-0.48</v>
      </c>
      <c r="Q7" s="5">
        <v>4772.5</v>
      </c>
      <c r="R7">
        <v>247.9</v>
      </c>
      <c r="S7" s="43">
        <v>0</v>
      </c>
      <c r="T7">
        <v>-0.88</v>
      </c>
      <c r="U7">
        <v>0.41</v>
      </c>
      <c r="V7" s="81"/>
      <c r="W7" s="51" t="s">
        <v>310</v>
      </c>
      <c r="X7" s="72">
        <v>18.701000000000001</v>
      </c>
      <c r="Y7" s="72">
        <v>13.706</v>
      </c>
      <c r="Z7" s="80">
        <v>247.9</v>
      </c>
      <c r="AA7" s="5">
        <v>133.6</v>
      </c>
      <c r="AB7" s="5">
        <v>114.3</v>
      </c>
      <c r="AC7" s="5">
        <v>714</v>
      </c>
      <c r="AD7" s="5">
        <v>834.4</v>
      </c>
    </row>
    <row r="8" spans="1:30">
      <c r="A8" t="s">
        <v>311</v>
      </c>
      <c r="B8" s="4">
        <v>25749</v>
      </c>
      <c r="C8">
        <v>7.2</v>
      </c>
      <c r="D8">
        <v>5.3</v>
      </c>
      <c r="E8">
        <v>73.099999999999994</v>
      </c>
      <c r="F8">
        <v>105.5</v>
      </c>
      <c r="G8">
        <v>85.7</v>
      </c>
      <c r="H8">
        <v>31.2</v>
      </c>
      <c r="I8" s="5">
        <v>3.5</v>
      </c>
      <c r="J8">
        <v>46.3</v>
      </c>
      <c r="K8">
        <v>4943.6000000000004</v>
      </c>
      <c r="L8">
        <v>3079</v>
      </c>
      <c r="M8">
        <v>641.6</v>
      </c>
      <c r="N8">
        <v>20.838000000000001</v>
      </c>
      <c r="O8">
        <v>1067.4000000000001</v>
      </c>
      <c r="P8">
        <v>-1.1100000000000001</v>
      </c>
      <c r="Q8" s="5">
        <v>4772.5</v>
      </c>
      <c r="R8">
        <v>249.1</v>
      </c>
      <c r="S8" s="43">
        <v>1</v>
      </c>
      <c r="T8">
        <v>-1.35</v>
      </c>
      <c r="U8">
        <v>0.24</v>
      </c>
      <c r="V8" s="81"/>
      <c r="W8" s="51" t="s">
        <v>311</v>
      </c>
      <c r="X8" s="72">
        <v>18.948</v>
      </c>
      <c r="Y8" s="72">
        <v>13.996</v>
      </c>
      <c r="Z8" s="80">
        <v>249.1</v>
      </c>
      <c r="AA8" s="5">
        <v>131.80000000000001</v>
      </c>
      <c r="AB8" s="5">
        <v>117.4</v>
      </c>
      <c r="AC8" s="5">
        <v>695.2</v>
      </c>
      <c r="AD8" s="5">
        <v>838.9</v>
      </c>
    </row>
    <row r="9" spans="1:30">
      <c r="A9" t="s">
        <v>312</v>
      </c>
      <c r="B9" s="4">
        <v>25841</v>
      </c>
      <c r="C9">
        <v>7.3</v>
      </c>
      <c r="D9">
        <v>5.6</v>
      </c>
      <c r="E9">
        <v>73.5</v>
      </c>
      <c r="F9">
        <v>100.7</v>
      </c>
      <c r="G9">
        <v>87.8</v>
      </c>
      <c r="H9">
        <v>32.1</v>
      </c>
      <c r="I9" s="5">
        <v>3.6</v>
      </c>
      <c r="J9">
        <v>46.7</v>
      </c>
      <c r="K9">
        <v>4989.2</v>
      </c>
      <c r="L9">
        <v>3106</v>
      </c>
      <c r="M9">
        <v>653.5</v>
      </c>
      <c r="N9">
        <v>21.041</v>
      </c>
      <c r="O9">
        <v>1086.0999999999999</v>
      </c>
      <c r="P9">
        <v>0.4</v>
      </c>
      <c r="Q9" s="5">
        <v>4808.3</v>
      </c>
      <c r="R9">
        <v>254.6</v>
      </c>
      <c r="S9" s="43">
        <v>1</v>
      </c>
      <c r="T9">
        <v>-0.61</v>
      </c>
      <c r="U9">
        <v>1.01</v>
      </c>
      <c r="V9" s="81"/>
      <c r="W9" s="51" t="s">
        <v>312</v>
      </c>
      <c r="X9" s="72">
        <v>19.271000000000001</v>
      </c>
      <c r="Y9" s="72">
        <v>14.249000000000001</v>
      </c>
      <c r="Z9" s="80">
        <v>254.6</v>
      </c>
      <c r="AA9" s="5">
        <v>132.4</v>
      </c>
      <c r="AB9" s="5">
        <v>122.2</v>
      </c>
      <c r="AC9" s="5">
        <v>686.7</v>
      </c>
      <c r="AD9" s="5">
        <v>858.1</v>
      </c>
    </row>
    <row r="10" spans="1:30">
      <c r="A10" t="s">
        <v>313</v>
      </c>
      <c r="B10" s="4">
        <v>25933</v>
      </c>
      <c r="C10">
        <v>7.5</v>
      </c>
      <c r="D10">
        <v>5.9</v>
      </c>
      <c r="E10">
        <v>77.400000000000006</v>
      </c>
      <c r="F10">
        <v>101.5</v>
      </c>
      <c r="G10">
        <v>89.3</v>
      </c>
      <c r="H10">
        <v>30.7</v>
      </c>
      <c r="I10" s="5">
        <v>3.5</v>
      </c>
      <c r="J10">
        <v>46.5</v>
      </c>
      <c r="K10">
        <v>4935.7</v>
      </c>
      <c r="L10">
        <v>3097.5</v>
      </c>
      <c r="M10">
        <v>660.2</v>
      </c>
      <c r="N10">
        <v>21.314</v>
      </c>
      <c r="O10">
        <v>1088.5999999999999</v>
      </c>
      <c r="P10">
        <v>0.06</v>
      </c>
      <c r="Q10" s="5">
        <v>4843</v>
      </c>
      <c r="R10">
        <v>258.7</v>
      </c>
      <c r="S10" s="43">
        <v>1</v>
      </c>
      <c r="T10">
        <v>-0.18</v>
      </c>
      <c r="U10">
        <v>0.23</v>
      </c>
      <c r="V10" s="81"/>
      <c r="W10" s="51" t="s">
        <v>313</v>
      </c>
      <c r="X10" s="72">
        <v>19.515999999999998</v>
      </c>
      <c r="Y10" s="72">
        <v>14.519</v>
      </c>
      <c r="Z10" s="80">
        <v>258.7</v>
      </c>
      <c r="AA10" s="5">
        <v>133.5</v>
      </c>
      <c r="AB10" s="5">
        <v>125.2</v>
      </c>
      <c r="AC10" s="5">
        <v>684.1</v>
      </c>
      <c r="AD10" s="5">
        <v>862.4</v>
      </c>
    </row>
    <row r="11" spans="1:30">
      <c r="A11" t="s">
        <v>314</v>
      </c>
      <c r="B11" s="4">
        <v>26023</v>
      </c>
      <c r="C11">
        <v>7.8</v>
      </c>
      <c r="D11">
        <v>6.2</v>
      </c>
      <c r="E11">
        <v>79.3</v>
      </c>
      <c r="F11">
        <v>98.3</v>
      </c>
      <c r="G11">
        <v>92.9</v>
      </c>
      <c r="H11">
        <v>34.4</v>
      </c>
      <c r="I11" s="5">
        <v>3.4</v>
      </c>
      <c r="J11">
        <v>50.5</v>
      </c>
      <c r="K11">
        <v>5069.7</v>
      </c>
      <c r="L11">
        <v>3157</v>
      </c>
      <c r="M11">
        <v>679.2</v>
      </c>
      <c r="N11">
        <v>21.515999999999998</v>
      </c>
      <c r="O11">
        <v>1135.2</v>
      </c>
      <c r="P11">
        <v>-1.31</v>
      </c>
      <c r="Q11" s="5">
        <v>4877.3999999999996</v>
      </c>
      <c r="R11">
        <v>261.89999999999998</v>
      </c>
      <c r="S11" s="43">
        <v>0</v>
      </c>
      <c r="T11">
        <v>-1.52</v>
      </c>
      <c r="U11">
        <v>0.22</v>
      </c>
      <c r="V11" s="81"/>
      <c r="W11" s="51" t="s">
        <v>314</v>
      </c>
      <c r="X11" s="72">
        <v>20.134</v>
      </c>
      <c r="Y11" s="72">
        <v>14.849</v>
      </c>
      <c r="Z11" s="80">
        <v>261.89999999999998</v>
      </c>
      <c r="AA11" s="5">
        <v>133.30000000000001</v>
      </c>
      <c r="AB11" s="5">
        <v>128.6</v>
      </c>
      <c r="AC11" s="5">
        <v>662.1</v>
      </c>
      <c r="AD11" s="5">
        <v>866</v>
      </c>
    </row>
    <row r="12" spans="1:30">
      <c r="A12" t="s">
        <v>315</v>
      </c>
      <c r="B12" s="4">
        <v>26114</v>
      </c>
      <c r="C12">
        <v>8</v>
      </c>
      <c r="D12">
        <v>6.6</v>
      </c>
      <c r="E12">
        <v>86.9</v>
      </c>
      <c r="F12">
        <v>100.7</v>
      </c>
      <c r="G12">
        <v>94.1</v>
      </c>
      <c r="H12">
        <v>35.299999999999997</v>
      </c>
      <c r="I12" s="5">
        <v>3.3</v>
      </c>
      <c r="J12">
        <v>51</v>
      </c>
      <c r="K12">
        <v>5097.2</v>
      </c>
      <c r="L12">
        <v>3186</v>
      </c>
      <c r="M12">
        <v>693.2</v>
      </c>
      <c r="N12">
        <v>21.760999999999999</v>
      </c>
      <c r="O12">
        <v>1156.3</v>
      </c>
      <c r="P12">
        <v>-0.21</v>
      </c>
      <c r="Q12" s="5">
        <v>4911.2</v>
      </c>
      <c r="R12">
        <v>266.10000000000002</v>
      </c>
      <c r="S12" s="43">
        <v>0</v>
      </c>
      <c r="T12">
        <v>-0.55000000000000004</v>
      </c>
      <c r="U12">
        <v>0.34</v>
      </c>
      <c r="V12" s="81"/>
      <c r="W12" s="51" t="s">
        <v>315</v>
      </c>
      <c r="X12" s="72">
        <v>20.51</v>
      </c>
      <c r="Y12" s="72">
        <v>15.117000000000001</v>
      </c>
      <c r="Z12" s="80">
        <v>266.10000000000002</v>
      </c>
      <c r="AA12" s="5">
        <v>134.30000000000001</v>
      </c>
      <c r="AB12" s="5">
        <v>131.9</v>
      </c>
      <c r="AC12" s="5">
        <v>654.4</v>
      </c>
      <c r="AD12" s="5">
        <v>872.4</v>
      </c>
    </row>
    <row r="13" spans="1:30">
      <c r="A13" t="s">
        <v>316</v>
      </c>
      <c r="B13" s="4">
        <v>26206</v>
      </c>
      <c r="C13">
        <v>8.1</v>
      </c>
      <c r="D13">
        <v>6.9</v>
      </c>
      <c r="E13">
        <v>86.9</v>
      </c>
      <c r="F13">
        <v>102.3</v>
      </c>
      <c r="G13">
        <v>97.2</v>
      </c>
      <c r="H13">
        <v>34.6</v>
      </c>
      <c r="I13" s="5">
        <v>3.4</v>
      </c>
      <c r="J13">
        <v>51.3</v>
      </c>
      <c r="K13">
        <v>5139.1000000000004</v>
      </c>
      <c r="L13">
        <v>3211.4</v>
      </c>
      <c r="M13">
        <v>705.6</v>
      </c>
      <c r="N13">
        <v>21.975000000000001</v>
      </c>
      <c r="O13">
        <v>1177.7</v>
      </c>
      <c r="P13">
        <v>-0.05</v>
      </c>
      <c r="Q13" s="5">
        <v>4944.8</v>
      </c>
      <c r="R13">
        <v>269.8</v>
      </c>
      <c r="S13" s="43">
        <v>0</v>
      </c>
      <c r="T13">
        <v>-0.2</v>
      </c>
      <c r="U13">
        <v>0.16</v>
      </c>
      <c r="V13" s="81"/>
      <c r="W13" s="51" t="s">
        <v>316</v>
      </c>
      <c r="X13" s="72">
        <v>20.806999999999999</v>
      </c>
      <c r="Y13" s="72">
        <v>15.33</v>
      </c>
      <c r="Z13" s="80">
        <v>269.8</v>
      </c>
      <c r="AA13" s="5">
        <v>135.6</v>
      </c>
      <c r="AB13" s="5">
        <v>134.19999999999999</v>
      </c>
      <c r="AC13" s="5">
        <v>651.5</v>
      </c>
      <c r="AD13" s="5">
        <v>875.4</v>
      </c>
    </row>
    <row r="14" spans="1:30">
      <c r="A14" t="s">
        <v>317</v>
      </c>
      <c r="B14" s="4">
        <v>26298</v>
      </c>
      <c r="C14">
        <v>8.3000000000000007</v>
      </c>
      <c r="D14">
        <v>7.3</v>
      </c>
      <c r="E14">
        <v>88.5</v>
      </c>
      <c r="F14">
        <v>105.5</v>
      </c>
      <c r="G14">
        <v>99.1</v>
      </c>
      <c r="H14">
        <v>35</v>
      </c>
      <c r="I14" s="5">
        <v>3.4</v>
      </c>
      <c r="J14">
        <v>51.9</v>
      </c>
      <c r="K14">
        <v>5151.2</v>
      </c>
      <c r="L14">
        <v>3264.7</v>
      </c>
      <c r="M14">
        <v>721.7</v>
      </c>
      <c r="N14">
        <v>22.111000000000001</v>
      </c>
      <c r="O14">
        <v>1190.3</v>
      </c>
      <c r="P14">
        <v>-0.66</v>
      </c>
      <c r="Q14" s="5">
        <v>4978.7</v>
      </c>
      <c r="R14">
        <v>272.10000000000002</v>
      </c>
      <c r="S14" s="43">
        <v>0</v>
      </c>
      <c r="T14">
        <v>-1.24</v>
      </c>
      <c r="U14">
        <v>0.56999999999999995</v>
      </c>
      <c r="V14" s="81"/>
      <c r="W14" s="51" t="s">
        <v>317</v>
      </c>
      <c r="X14" s="72">
        <v>21.23</v>
      </c>
      <c r="Y14" s="72">
        <v>15.497999999999999</v>
      </c>
      <c r="Z14" s="80">
        <v>272.10000000000002</v>
      </c>
      <c r="AA14" s="5">
        <v>134.69999999999999</v>
      </c>
      <c r="AB14" s="5">
        <v>137.4</v>
      </c>
      <c r="AC14" s="5">
        <v>634.4</v>
      </c>
      <c r="AD14" s="5">
        <v>886.4</v>
      </c>
    </row>
    <row r="15" spans="1:30">
      <c r="A15" t="s">
        <v>318</v>
      </c>
      <c r="B15" s="4">
        <v>26389</v>
      </c>
      <c r="C15">
        <v>8.5</v>
      </c>
      <c r="D15">
        <v>7.8</v>
      </c>
      <c r="E15">
        <v>91.4</v>
      </c>
      <c r="F15">
        <v>119.8</v>
      </c>
      <c r="G15">
        <v>98.5</v>
      </c>
      <c r="H15">
        <v>37.1</v>
      </c>
      <c r="I15" s="5">
        <v>3.2</v>
      </c>
      <c r="J15">
        <v>58.1</v>
      </c>
      <c r="K15">
        <v>5246</v>
      </c>
      <c r="L15">
        <v>3307.8</v>
      </c>
      <c r="M15">
        <v>738.9</v>
      </c>
      <c r="N15">
        <v>22.344000000000001</v>
      </c>
      <c r="O15">
        <v>1230.5999999999999</v>
      </c>
      <c r="P15">
        <v>0.52</v>
      </c>
      <c r="Q15" s="5">
        <v>5013.8999999999996</v>
      </c>
      <c r="R15">
        <v>282.2</v>
      </c>
      <c r="S15" s="43">
        <v>0</v>
      </c>
      <c r="T15">
        <v>0.39</v>
      </c>
      <c r="U15">
        <v>0.13</v>
      </c>
      <c r="V15" s="81"/>
      <c r="W15" s="51" t="s">
        <v>318</v>
      </c>
      <c r="X15" s="72">
        <v>22.103999999999999</v>
      </c>
      <c r="Y15" s="72">
        <v>15.843999999999999</v>
      </c>
      <c r="Z15" s="80">
        <v>282.2</v>
      </c>
      <c r="AA15" s="5">
        <v>141.4</v>
      </c>
      <c r="AB15" s="5">
        <v>140.80000000000001</v>
      </c>
      <c r="AC15" s="5">
        <v>639.70000000000005</v>
      </c>
      <c r="AD15" s="5">
        <v>888.8</v>
      </c>
    </row>
    <row r="16" spans="1:30">
      <c r="A16" t="s">
        <v>319</v>
      </c>
      <c r="B16" s="4">
        <v>26480</v>
      </c>
      <c r="C16">
        <v>8.6999999999999993</v>
      </c>
      <c r="D16">
        <v>8</v>
      </c>
      <c r="E16">
        <v>91.9</v>
      </c>
      <c r="F16">
        <v>123.4</v>
      </c>
      <c r="G16">
        <v>100.6</v>
      </c>
      <c r="H16">
        <v>37.5</v>
      </c>
      <c r="I16" s="5">
        <v>3.2</v>
      </c>
      <c r="J16">
        <v>58.8</v>
      </c>
      <c r="K16">
        <v>5365</v>
      </c>
      <c r="L16">
        <v>3370.7</v>
      </c>
      <c r="M16">
        <v>757.4</v>
      </c>
      <c r="N16">
        <v>22.472999999999999</v>
      </c>
      <c r="O16">
        <v>1266.4000000000001</v>
      </c>
      <c r="P16">
        <v>0.41</v>
      </c>
      <c r="Q16" s="5">
        <v>5049.2</v>
      </c>
      <c r="R16">
        <v>286.5</v>
      </c>
      <c r="S16" s="43">
        <v>0</v>
      </c>
      <c r="T16">
        <v>0.48</v>
      </c>
      <c r="U16">
        <v>-7.0000000000000007E-2</v>
      </c>
      <c r="V16" s="81"/>
      <c r="W16" s="53" t="s">
        <v>319</v>
      </c>
      <c r="X16" s="98">
        <v>22.327000000000002</v>
      </c>
      <c r="Y16" s="98">
        <v>16.030999999999999</v>
      </c>
      <c r="Z16" s="104">
        <v>286.5</v>
      </c>
      <c r="AA16" s="5">
        <v>144.19999999999999</v>
      </c>
      <c r="AB16" s="5">
        <v>142.19999999999999</v>
      </c>
      <c r="AC16" s="5">
        <v>645.9</v>
      </c>
      <c r="AD16" s="5">
        <v>887.3</v>
      </c>
    </row>
    <row r="17" spans="1:30">
      <c r="A17" t="s">
        <v>320</v>
      </c>
      <c r="B17" s="4">
        <v>26572</v>
      </c>
      <c r="C17">
        <v>8.9</v>
      </c>
      <c r="D17">
        <v>8.6</v>
      </c>
      <c r="E17">
        <v>92.9</v>
      </c>
      <c r="F17">
        <v>124.3</v>
      </c>
      <c r="G17">
        <v>101.7</v>
      </c>
      <c r="H17">
        <v>38.799999999999997</v>
      </c>
      <c r="I17" s="5">
        <v>3.2</v>
      </c>
      <c r="J17">
        <v>59.5</v>
      </c>
      <c r="K17">
        <v>5415.7</v>
      </c>
      <c r="L17">
        <v>3422.7</v>
      </c>
      <c r="M17">
        <v>775.8</v>
      </c>
      <c r="N17">
        <v>22.670999999999999</v>
      </c>
      <c r="O17">
        <v>1290.5999999999999</v>
      </c>
      <c r="P17">
        <v>-1.72</v>
      </c>
      <c r="Q17" s="5">
        <v>5085.5</v>
      </c>
      <c r="R17">
        <v>284.3</v>
      </c>
      <c r="S17" s="43">
        <v>0</v>
      </c>
      <c r="T17">
        <v>-2.08</v>
      </c>
      <c r="U17">
        <v>0.36</v>
      </c>
      <c r="V17" s="81"/>
      <c r="W17" s="53" t="s">
        <v>320</v>
      </c>
      <c r="X17" s="98">
        <v>22.51</v>
      </c>
      <c r="Y17" s="98">
        <v>16.274999999999999</v>
      </c>
      <c r="Z17" s="104">
        <v>284.3</v>
      </c>
      <c r="AA17" s="5">
        <v>138.80000000000001</v>
      </c>
      <c r="AB17" s="5">
        <v>145.6</v>
      </c>
      <c r="AC17" s="5">
        <v>616.29999999999995</v>
      </c>
      <c r="AD17" s="5">
        <v>894.4</v>
      </c>
    </row>
    <row r="18" spans="1:30">
      <c r="A18" t="s">
        <v>321</v>
      </c>
      <c r="B18" s="4">
        <v>26664</v>
      </c>
      <c r="C18">
        <v>9.1999999999999993</v>
      </c>
      <c r="D18">
        <v>8.5</v>
      </c>
      <c r="E18">
        <v>103.1</v>
      </c>
      <c r="F18">
        <v>127.1</v>
      </c>
      <c r="G18">
        <v>104.4</v>
      </c>
      <c r="H18">
        <v>43.1</v>
      </c>
      <c r="I18" s="5">
        <v>3.3</v>
      </c>
      <c r="J18">
        <v>60.4</v>
      </c>
      <c r="K18">
        <v>5506.4</v>
      </c>
      <c r="L18">
        <v>3503</v>
      </c>
      <c r="M18">
        <v>800.5</v>
      </c>
      <c r="N18">
        <v>22.855</v>
      </c>
      <c r="O18">
        <v>1328.9</v>
      </c>
      <c r="P18">
        <v>0.77</v>
      </c>
      <c r="Q18" s="5">
        <v>5123.2</v>
      </c>
      <c r="R18">
        <v>291.7</v>
      </c>
      <c r="S18" s="43">
        <v>0</v>
      </c>
      <c r="T18">
        <v>0.14000000000000001</v>
      </c>
      <c r="U18">
        <v>0.62</v>
      </c>
      <c r="V18" s="81"/>
      <c r="W18" s="53" t="s">
        <v>321</v>
      </c>
      <c r="X18" s="98">
        <v>22.998999999999999</v>
      </c>
      <c r="Y18" s="98">
        <v>16.498999999999999</v>
      </c>
      <c r="Z18" s="104">
        <v>291.7</v>
      </c>
      <c r="AA18" s="5">
        <v>142.19999999999999</v>
      </c>
      <c r="AB18" s="5">
        <v>149.6</v>
      </c>
      <c r="AC18" s="5">
        <v>617.9</v>
      </c>
      <c r="AD18" s="5">
        <v>906.7</v>
      </c>
    </row>
    <row r="19" spans="1:30">
      <c r="A19" t="s">
        <v>322</v>
      </c>
      <c r="B19" s="4">
        <v>26754</v>
      </c>
      <c r="C19">
        <v>9.5</v>
      </c>
      <c r="D19">
        <v>9</v>
      </c>
      <c r="E19">
        <v>105.4</v>
      </c>
      <c r="F19">
        <v>126.4</v>
      </c>
      <c r="G19">
        <v>108.7</v>
      </c>
      <c r="H19">
        <v>46</v>
      </c>
      <c r="I19" s="5">
        <v>3.7</v>
      </c>
      <c r="J19">
        <v>73.599999999999994</v>
      </c>
      <c r="K19">
        <v>5642.7</v>
      </c>
      <c r="L19">
        <v>3567</v>
      </c>
      <c r="M19">
        <v>825</v>
      </c>
      <c r="N19">
        <v>23.131</v>
      </c>
      <c r="O19">
        <v>1377.5</v>
      </c>
      <c r="P19">
        <v>0.84</v>
      </c>
      <c r="Q19" s="5">
        <v>5162.8999999999996</v>
      </c>
      <c r="R19">
        <v>299.60000000000002</v>
      </c>
      <c r="S19" s="43">
        <v>0</v>
      </c>
      <c r="T19">
        <v>0.62</v>
      </c>
      <c r="U19">
        <v>0.22</v>
      </c>
      <c r="V19" s="81"/>
      <c r="W19" s="81" t="s">
        <v>322</v>
      </c>
      <c r="X19" s="64">
        <v>23.37</v>
      </c>
      <c r="Y19" s="64">
        <v>16.824000000000002</v>
      </c>
      <c r="Z19" s="5">
        <v>299.60000000000002</v>
      </c>
      <c r="AA19" s="5">
        <v>146.4</v>
      </c>
      <c r="AB19" s="5">
        <v>153.19999999999999</v>
      </c>
      <c r="AC19" s="5">
        <v>625.9</v>
      </c>
      <c r="AD19" s="5">
        <v>910.9</v>
      </c>
    </row>
    <row r="20" spans="1:30">
      <c r="A20" t="s">
        <v>323</v>
      </c>
      <c r="B20" s="4">
        <v>26845</v>
      </c>
      <c r="C20">
        <v>10</v>
      </c>
      <c r="D20">
        <v>9.6</v>
      </c>
      <c r="E20">
        <v>107.6</v>
      </c>
      <c r="F20">
        <v>129.19999999999999</v>
      </c>
      <c r="G20">
        <v>110.5</v>
      </c>
      <c r="H20">
        <v>46</v>
      </c>
      <c r="I20" s="5">
        <v>4.2</v>
      </c>
      <c r="J20">
        <v>74.7</v>
      </c>
      <c r="K20">
        <v>5704.1</v>
      </c>
      <c r="L20">
        <v>3565.3</v>
      </c>
      <c r="M20">
        <v>840.5</v>
      </c>
      <c r="N20">
        <v>23.576000000000001</v>
      </c>
      <c r="O20">
        <v>1413.9</v>
      </c>
      <c r="P20">
        <v>-0.59</v>
      </c>
      <c r="Q20" s="5">
        <v>5205.3999999999996</v>
      </c>
      <c r="R20">
        <v>302.7</v>
      </c>
      <c r="S20" s="43">
        <v>0</v>
      </c>
      <c r="T20">
        <v>-0.66</v>
      </c>
      <c r="U20">
        <v>7.0000000000000007E-2</v>
      </c>
      <c r="V20" s="81"/>
      <c r="W20" s="81" t="s">
        <v>323</v>
      </c>
      <c r="X20" s="64">
        <v>23.777000000000001</v>
      </c>
      <c r="Y20" s="64">
        <v>17.123000000000001</v>
      </c>
      <c r="Z20" s="5">
        <v>302.7</v>
      </c>
      <c r="AA20" s="5">
        <v>146.5</v>
      </c>
      <c r="AB20" s="5">
        <v>156.19999999999999</v>
      </c>
      <c r="AC20" s="5">
        <v>615.79999999999995</v>
      </c>
      <c r="AD20" s="5">
        <v>912.4</v>
      </c>
    </row>
    <row r="21" spans="1:30">
      <c r="A21" t="s">
        <v>324</v>
      </c>
      <c r="B21" s="4">
        <v>26937</v>
      </c>
      <c r="C21">
        <v>10.5</v>
      </c>
      <c r="D21">
        <v>9.6999999999999993</v>
      </c>
      <c r="E21">
        <v>109.2</v>
      </c>
      <c r="F21">
        <v>134.1</v>
      </c>
      <c r="G21">
        <v>113.7</v>
      </c>
      <c r="H21">
        <v>44</v>
      </c>
      <c r="I21" s="5">
        <v>4.5999999999999996</v>
      </c>
      <c r="J21">
        <v>76.099999999999994</v>
      </c>
      <c r="K21">
        <v>5674.1</v>
      </c>
      <c r="L21">
        <v>3577.9</v>
      </c>
      <c r="M21">
        <v>858.9</v>
      </c>
      <c r="N21">
        <v>24.004999999999999</v>
      </c>
      <c r="O21">
        <v>1433.8</v>
      </c>
      <c r="P21">
        <v>-1</v>
      </c>
      <c r="Q21" s="5">
        <v>5249.7</v>
      </c>
      <c r="R21">
        <v>304.2</v>
      </c>
      <c r="S21" s="43">
        <v>0</v>
      </c>
      <c r="T21">
        <v>-1.46</v>
      </c>
      <c r="U21">
        <v>0.46</v>
      </c>
      <c r="V21" s="81"/>
      <c r="W21" s="81" t="s">
        <v>324</v>
      </c>
      <c r="X21" s="64">
        <v>24.268999999999998</v>
      </c>
      <c r="Y21" s="64">
        <v>17.353000000000002</v>
      </c>
      <c r="Z21" s="5">
        <v>304.2</v>
      </c>
      <c r="AA21" s="5">
        <v>144.19999999999999</v>
      </c>
      <c r="AB21" s="5">
        <v>159.9</v>
      </c>
      <c r="AC21" s="5">
        <v>594</v>
      </c>
      <c r="AD21" s="5">
        <v>921.9</v>
      </c>
    </row>
    <row r="22" spans="1:30">
      <c r="A22" t="s">
        <v>325</v>
      </c>
      <c r="B22" s="4">
        <v>27029</v>
      </c>
      <c r="C22">
        <v>11</v>
      </c>
      <c r="D22">
        <v>10.1</v>
      </c>
      <c r="E22">
        <v>112.3</v>
      </c>
      <c r="F22">
        <v>140</v>
      </c>
      <c r="G22">
        <v>115.1</v>
      </c>
      <c r="H22">
        <v>46.5</v>
      </c>
      <c r="I22" s="5">
        <v>4.9000000000000004</v>
      </c>
      <c r="J22">
        <v>77.599999999999994</v>
      </c>
      <c r="K22">
        <v>5728</v>
      </c>
      <c r="L22">
        <v>3567.2</v>
      </c>
      <c r="M22">
        <v>873.9</v>
      </c>
      <c r="N22">
        <v>24.495999999999999</v>
      </c>
      <c r="O22">
        <v>1476.3</v>
      </c>
      <c r="P22">
        <v>0.63</v>
      </c>
      <c r="Q22" s="5">
        <v>5295.8</v>
      </c>
      <c r="R22">
        <v>312.60000000000002</v>
      </c>
      <c r="S22" s="43">
        <v>0</v>
      </c>
      <c r="T22">
        <v>0.09</v>
      </c>
      <c r="U22">
        <v>0.55000000000000004</v>
      </c>
      <c r="V22" s="81"/>
      <c r="W22" s="81" t="s">
        <v>325</v>
      </c>
      <c r="X22" s="64">
        <v>24.788</v>
      </c>
      <c r="Y22" s="64">
        <v>17.681999999999999</v>
      </c>
      <c r="Z22" s="5">
        <v>312.60000000000002</v>
      </c>
      <c r="AA22" s="5">
        <v>147.6</v>
      </c>
      <c r="AB22" s="5">
        <v>165</v>
      </c>
      <c r="AC22" s="5">
        <v>595.4</v>
      </c>
      <c r="AD22" s="5">
        <v>933.1</v>
      </c>
    </row>
    <row r="23" spans="1:30">
      <c r="A23" t="s">
        <v>326</v>
      </c>
      <c r="B23" s="4">
        <v>27119</v>
      </c>
      <c r="C23">
        <v>11.7</v>
      </c>
      <c r="D23">
        <v>10.199999999999999</v>
      </c>
      <c r="E23">
        <v>117.5</v>
      </c>
      <c r="F23">
        <v>142.80000000000001</v>
      </c>
      <c r="G23">
        <v>117.3</v>
      </c>
      <c r="H23">
        <v>44.6</v>
      </c>
      <c r="I23" s="5">
        <v>5.0999999999999996</v>
      </c>
      <c r="J23">
        <v>83.1</v>
      </c>
      <c r="K23">
        <v>5678.7</v>
      </c>
      <c r="L23">
        <v>3535.3</v>
      </c>
      <c r="M23">
        <v>891.9</v>
      </c>
      <c r="N23">
        <v>25.225000000000001</v>
      </c>
      <c r="O23">
        <v>1491.2</v>
      </c>
      <c r="P23">
        <v>1.52</v>
      </c>
      <c r="Q23" s="5">
        <v>5344.1</v>
      </c>
      <c r="R23">
        <v>324.60000000000002</v>
      </c>
      <c r="S23" s="43">
        <v>1</v>
      </c>
      <c r="T23">
        <v>0.95</v>
      </c>
      <c r="U23">
        <v>0.56999999999999995</v>
      </c>
      <c r="V23" s="81"/>
      <c r="W23" s="81" t="s">
        <v>326</v>
      </c>
      <c r="X23" s="64">
        <v>25.042000000000002</v>
      </c>
      <c r="Y23" s="64">
        <v>18.195</v>
      </c>
      <c r="Z23" s="5">
        <v>324.60000000000002</v>
      </c>
      <c r="AA23" s="5">
        <v>152.69999999999999</v>
      </c>
      <c r="AB23" s="5">
        <v>171.9</v>
      </c>
      <c r="AC23" s="5">
        <v>609.70000000000005</v>
      </c>
      <c r="AD23" s="5">
        <v>944.9</v>
      </c>
    </row>
    <row r="24" spans="1:30">
      <c r="A24" t="s">
        <v>327</v>
      </c>
      <c r="B24" s="4">
        <v>27210</v>
      </c>
      <c r="C24">
        <v>12.4</v>
      </c>
      <c r="D24">
        <v>11.1</v>
      </c>
      <c r="E24">
        <v>125.4</v>
      </c>
      <c r="F24">
        <v>148.9</v>
      </c>
      <c r="G24">
        <v>121.2</v>
      </c>
      <c r="H24">
        <v>46.7</v>
      </c>
      <c r="I24" s="5">
        <v>5.5</v>
      </c>
      <c r="J24">
        <v>84.7</v>
      </c>
      <c r="K24">
        <v>5692.2</v>
      </c>
      <c r="L24">
        <v>3548</v>
      </c>
      <c r="M24">
        <v>920.4</v>
      </c>
      <c r="N24">
        <v>25.939</v>
      </c>
      <c r="O24">
        <v>1530.1</v>
      </c>
      <c r="P24">
        <v>0.43</v>
      </c>
      <c r="Q24" s="5">
        <v>5394.5</v>
      </c>
      <c r="R24">
        <v>335</v>
      </c>
      <c r="S24" s="43">
        <v>1</v>
      </c>
      <c r="T24">
        <v>-0.14000000000000001</v>
      </c>
      <c r="U24">
        <v>0.57999999999999996</v>
      </c>
      <c r="V24" s="81"/>
      <c r="W24" s="81" t="s">
        <v>327</v>
      </c>
      <c r="X24" s="64">
        <v>25.494</v>
      </c>
      <c r="Y24" s="64">
        <v>18.827999999999999</v>
      </c>
      <c r="Z24" s="5">
        <v>335</v>
      </c>
      <c r="AA24" s="5">
        <v>154.9</v>
      </c>
      <c r="AB24" s="5">
        <v>180.1</v>
      </c>
      <c r="AC24" s="5">
        <v>607.6</v>
      </c>
      <c r="AD24" s="5">
        <v>956.6</v>
      </c>
    </row>
    <row r="25" spans="1:30">
      <c r="A25" t="s">
        <v>328</v>
      </c>
      <c r="B25" s="4">
        <v>27302</v>
      </c>
      <c r="C25">
        <v>13.1</v>
      </c>
      <c r="D25">
        <v>11.4</v>
      </c>
      <c r="E25">
        <v>132.19999999999999</v>
      </c>
      <c r="F25">
        <v>154.9</v>
      </c>
      <c r="G25">
        <v>123.9</v>
      </c>
      <c r="H25">
        <v>51.5</v>
      </c>
      <c r="I25" s="5">
        <v>5.8</v>
      </c>
      <c r="J25">
        <v>86.4</v>
      </c>
      <c r="K25">
        <v>5638.4</v>
      </c>
      <c r="L25">
        <v>3563.3</v>
      </c>
      <c r="M25">
        <v>949.3</v>
      </c>
      <c r="N25">
        <v>26.638999999999999</v>
      </c>
      <c r="O25">
        <v>1560</v>
      </c>
      <c r="P25">
        <v>0.2</v>
      </c>
      <c r="Q25" s="5">
        <v>5445.5</v>
      </c>
      <c r="R25">
        <v>346.7</v>
      </c>
      <c r="S25" s="43">
        <v>1</v>
      </c>
      <c r="T25">
        <v>0.28000000000000003</v>
      </c>
      <c r="U25">
        <v>-0.08</v>
      </c>
      <c r="V25" s="81"/>
      <c r="W25" s="81" t="s">
        <v>328</v>
      </c>
      <c r="X25" s="64">
        <v>26.239000000000001</v>
      </c>
      <c r="Y25" s="64">
        <v>19.515000000000001</v>
      </c>
      <c r="Z25" s="5">
        <v>346.7</v>
      </c>
      <c r="AA25" s="5">
        <v>160.4</v>
      </c>
      <c r="AB25" s="5">
        <v>186.3</v>
      </c>
      <c r="AC25" s="5">
        <v>611.5</v>
      </c>
      <c r="AD25" s="5">
        <v>954.8</v>
      </c>
    </row>
    <row r="26" spans="1:30">
      <c r="A26" t="s">
        <v>329</v>
      </c>
      <c r="B26" s="4">
        <v>27394</v>
      </c>
      <c r="C26">
        <v>13.8</v>
      </c>
      <c r="D26">
        <v>12</v>
      </c>
      <c r="E26">
        <v>139.1</v>
      </c>
      <c r="F26">
        <v>157.6</v>
      </c>
      <c r="G26">
        <v>124.1</v>
      </c>
      <c r="H26">
        <v>46.2</v>
      </c>
      <c r="I26" s="5">
        <v>5.8</v>
      </c>
      <c r="J26">
        <v>86.6</v>
      </c>
      <c r="K26">
        <v>5616.5</v>
      </c>
      <c r="L26">
        <v>3511.2</v>
      </c>
      <c r="M26">
        <v>959.1</v>
      </c>
      <c r="N26">
        <v>27.315999999999999</v>
      </c>
      <c r="O26">
        <v>1599.7</v>
      </c>
      <c r="P26">
        <v>0.45</v>
      </c>
      <c r="Q26" s="5">
        <v>5496.7</v>
      </c>
      <c r="R26">
        <v>359.2</v>
      </c>
      <c r="S26" s="43">
        <v>1</v>
      </c>
      <c r="T26">
        <v>0.42</v>
      </c>
      <c r="U26">
        <v>0.03</v>
      </c>
      <c r="V26" s="81"/>
      <c r="W26" s="81" t="s">
        <v>329</v>
      </c>
      <c r="X26" s="64">
        <v>27.11</v>
      </c>
      <c r="Y26" s="64">
        <v>20.088999999999999</v>
      </c>
      <c r="Z26" s="5">
        <v>359.2</v>
      </c>
      <c r="AA26" s="5">
        <v>167.4</v>
      </c>
      <c r="AB26" s="5">
        <v>191.9</v>
      </c>
      <c r="AC26" s="5">
        <v>617.6</v>
      </c>
      <c r="AD26" s="5">
        <v>955.2</v>
      </c>
    </row>
    <row r="27" spans="1:30">
      <c r="A27" t="s">
        <v>249</v>
      </c>
      <c r="B27" s="4">
        <v>27484</v>
      </c>
      <c r="C27">
        <v>14.5</v>
      </c>
      <c r="D27">
        <v>13.3</v>
      </c>
      <c r="E27">
        <v>149.80000000000001</v>
      </c>
      <c r="F27">
        <v>158</v>
      </c>
      <c r="G27">
        <v>124.6</v>
      </c>
      <c r="H27">
        <v>38.299999999999997</v>
      </c>
      <c r="I27" s="5">
        <v>5.5</v>
      </c>
      <c r="J27">
        <v>87.6</v>
      </c>
      <c r="K27">
        <v>5548.2</v>
      </c>
      <c r="L27">
        <v>3540.6</v>
      </c>
      <c r="M27">
        <v>985.2</v>
      </c>
      <c r="N27">
        <v>27.83</v>
      </c>
      <c r="O27">
        <v>1616.1</v>
      </c>
      <c r="P27">
        <v>1.03</v>
      </c>
      <c r="Q27" s="5">
        <v>5546.5</v>
      </c>
      <c r="R27">
        <v>370.1</v>
      </c>
      <c r="S27" s="43">
        <v>1</v>
      </c>
      <c r="T27">
        <v>-0.4</v>
      </c>
      <c r="U27">
        <v>1.44</v>
      </c>
      <c r="V27" s="81"/>
      <c r="W27" s="81" t="s">
        <v>249</v>
      </c>
      <c r="X27" s="64">
        <v>27.603000000000002</v>
      </c>
      <c r="Y27" s="64">
        <v>20.492999999999999</v>
      </c>
      <c r="Z27" s="5">
        <v>370.1</v>
      </c>
      <c r="AA27" s="5">
        <v>168.6</v>
      </c>
      <c r="AB27" s="5">
        <v>201.5</v>
      </c>
      <c r="AC27" s="5">
        <v>611.1</v>
      </c>
      <c r="AD27" s="5">
        <v>983.4</v>
      </c>
    </row>
    <row r="28" spans="1:30">
      <c r="A28" t="s">
        <v>250</v>
      </c>
      <c r="B28" s="4">
        <v>27575</v>
      </c>
      <c r="C28">
        <v>15.2</v>
      </c>
      <c r="D28">
        <v>13.8</v>
      </c>
      <c r="E28">
        <v>164.6</v>
      </c>
      <c r="F28">
        <v>121.1</v>
      </c>
      <c r="G28">
        <v>128.69999999999999</v>
      </c>
      <c r="H28">
        <v>41.4</v>
      </c>
      <c r="I28" s="5">
        <v>5.4</v>
      </c>
      <c r="J28">
        <v>88</v>
      </c>
      <c r="K28">
        <v>5587.8</v>
      </c>
      <c r="L28">
        <v>3598.9</v>
      </c>
      <c r="M28">
        <v>1013.6</v>
      </c>
      <c r="N28">
        <v>28.172000000000001</v>
      </c>
      <c r="O28">
        <v>1651.9</v>
      </c>
      <c r="P28">
        <v>-0.74</v>
      </c>
      <c r="Q28" s="5">
        <v>5594.7</v>
      </c>
      <c r="R28">
        <v>373.4</v>
      </c>
      <c r="S28" s="43">
        <v>0</v>
      </c>
      <c r="T28">
        <v>-0.39</v>
      </c>
      <c r="U28">
        <v>-0.35</v>
      </c>
      <c r="V28" s="81"/>
      <c r="W28" s="81" t="s">
        <v>250</v>
      </c>
      <c r="X28" s="64">
        <v>28.003</v>
      </c>
      <c r="Y28" s="64">
        <v>20.899000000000001</v>
      </c>
      <c r="Z28" s="5">
        <v>373.4</v>
      </c>
      <c r="AA28" s="5">
        <v>169.4</v>
      </c>
      <c r="AB28" s="5">
        <v>204</v>
      </c>
      <c r="AC28" s="5">
        <v>605</v>
      </c>
      <c r="AD28" s="5">
        <v>976.4</v>
      </c>
    </row>
    <row r="29" spans="1:30">
      <c r="A29" t="s">
        <v>251</v>
      </c>
      <c r="B29" s="4">
        <v>27667</v>
      </c>
      <c r="C29">
        <v>16</v>
      </c>
      <c r="D29">
        <v>13.8</v>
      </c>
      <c r="E29">
        <v>167.7</v>
      </c>
      <c r="F29">
        <v>152.80000000000001</v>
      </c>
      <c r="G29">
        <v>133.6</v>
      </c>
      <c r="H29">
        <v>52</v>
      </c>
      <c r="I29" s="5">
        <v>5.2</v>
      </c>
      <c r="J29">
        <v>89.8</v>
      </c>
      <c r="K29">
        <v>5683.4</v>
      </c>
      <c r="L29">
        <v>3650</v>
      </c>
      <c r="M29">
        <v>1047.2</v>
      </c>
      <c r="N29">
        <v>28.699000000000002</v>
      </c>
      <c r="O29">
        <v>1709.8</v>
      </c>
      <c r="P29">
        <v>1.75</v>
      </c>
      <c r="Q29" s="5">
        <v>5642.1</v>
      </c>
      <c r="R29">
        <v>385.4</v>
      </c>
      <c r="S29" s="43">
        <v>0</v>
      </c>
      <c r="T29">
        <v>1.1000000000000001</v>
      </c>
      <c r="U29">
        <v>0.64</v>
      </c>
      <c r="V29" s="81"/>
      <c r="W29" s="81" t="s">
        <v>251</v>
      </c>
      <c r="X29" s="64">
        <v>28.38</v>
      </c>
      <c r="Y29" s="64">
        <v>21.166</v>
      </c>
      <c r="Z29" s="5">
        <v>385.4</v>
      </c>
      <c r="AA29" s="5">
        <v>176.1</v>
      </c>
      <c r="AB29" s="5">
        <v>209.3</v>
      </c>
      <c r="AC29" s="5">
        <v>620.6</v>
      </c>
      <c r="AD29" s="5">
        <v>988.9</v>
      </c>
    </row>
    <row r="30" spans="1:30">
      <c r="A30" t="s">
        <v>252</v>
      </c>
      <c r="B30" s="4">
        <v>27759</v>
      </c>
      <c r="C30">
        <v>16.8</v>
      </c>
      <c r="D30">
        <v>14.6</v>
      </c>
      <c r="E30">
        <v>170.4</v>
      </c>
      <c r="F30">
        <v>158.5</v>
      </c>
      <c r="G30">
        <v>136.19999999999999</v>
      </c>
      <c r="H30">
        <v>53.3</v>
      </c>
      <c r="I30" s="5">
        <v>5.5</v>
      </c>
      <c r="J30">
        <v>91.8</v>
      </c>
      <c r="K30">
        <v>5760</v>
      </c>
      <c r="L30">
        <v>3689.3</v>
      </c>
      <c r="M30">
        <v>1076.2</v>
      </c>
      <c r="N30">
        <v>29.18</v>
      </c>
      <c r="O30">
        <v>1761.8</v>
      </c>
      <c r="P30">
        <v>0.82</v>
      </c>
      <c r="Q30" s="5">
        <v>5688.8</v>
      </c>
      <c r="R30">
        <v>395.6</v>
      </c>
      <c r="S30" s="43">
        <v>0</v>
      </c>
      <c r="T30">
        <v>0.16</v>
      </c>
      <c r="U30">
        <v>0.66</v>
      </c>
      <c r="V30" s="81"/>
      <c r="W30" s="81" t="s">
        <v>252</v>
      </c>
      <c r="X30" s="64">
        <v>29.032</v>
      </c>
      <c r="Y30" s="64">
        <v>21.437000000000001</v>
      </c>
      <c r="Z30" s="5">
        <v>395.6</v>
      </c>
      <c r="AA30" s="5">
        <v>180.8</v>
      </c>
      <c r="AB30" s="5">
        <v>214.8</v>
      </c>
      <c r="AC30" s="5">
        <v>622.70000000000005</v>
      </c>
      <c r="AD30" s="5">
        <v>1002.1</v>
      </c>
    </row>
    <row r="31" spans="1:30">
      <c r="A31" t="s">
        <v>253</v>
      </c>
      <c r="B31" s="4">
        <v>27850</v>
      </c>
      <c r="C31">
        <v>17.600000000000001</v>
      </c>
      <c r="D31">
        <v>15.2</v>
      </c>
      <c r="E31">
        <v>174.7</v>
      </c>
      <c r="F31">
        <v>162.5</v>
      </c>
      <c r="G31">
        <v>136.5</v>
      </c>
      <c r="H31">
        <v>60.8</v>
      </c>
      <c r="I31" s="5">
        <v>5.8</v>
      </c>
      <c r="J31">
        <v>98.9</v>
      </c>
      <c r="K31">
        <v>5889.5</v>
      </c>
      <c r="L31">
        <v>3763</v>
      </c>
      <c r="M31">
        <v>1109.9000000000001</v>
      </c>
      <c r="N31">
        <v>29.501999999999999</v>
      </c>
      <c r="O31">
        <v>1820.5</v>
      </c>
      <c r="P31">
        <v>0.18</v>
      </c>
      <c r="Q31" s="5">
        <v>5734.1</v>
      </c>
      <c r="R31">
        <v>401.3</v>
      </c>
      <c r="S31" s="43">
        <v>0</v>
      </c>
      <c r="T31">
        <v>-0.38</v>
      </c>
      <c r="U31">
        <v>0.56000000000000005</v>
      </c>
      <c r="V31" s="81"/>
      <c r="W31" s="81" t="s">
        <v>253</v>
      </c>
      <c r="X31" s="64">
        <v>29.456</v>
      </c>
      <c r="Y31" s="64">
        <v>21.678999999999998</v>
      </c>
      <c r="Z31" s="5">
        <v>401.3</v>
      </c>
      <c r="AA31" s="5">
        <v>181.6</v>
      </c>
      <c r="AB31" s="5">
        <v>219.7</v>
      </c>
      <c r="AC31" s="5">
        <v>616.5</v>
      </c>
      <c r="AD31" s="5">
        <v>1013.3</v>
      </c>
    </row>
    <row r="32" spans="1:30">
      <c r="A32" t="s">
        <v>254</v>
      </c>
      <c r="B32" s="4">
        <v>27941</v>
      </c>
      <c r="C32">
        <v>18.399999999999999</v>
      </c>
      <c r="D32">
        <v>14.9</v>
      </c>
      <c r="E32">
        <v>173.1</v>
      </c>
      <c r="F32">
        <v>169.3</v>
      </c>
      <c r="G32">
        <v>140</v>
      </c>
      <c r="H32">
        <v>59.4</v>
      </c>
      <c r="I32" s="5">
        <v>5.8</v>
      </c>
      <c r="J32">
        <v>100.4</v>
      </c>
      <c r="K32">
        <v>5932.7</v>
      </c>
      <c r="L32">
        <v>3797.7</v>
      </c>
      <c r="M32">
        <v>1129.5</v>
      </c>
      <c r="N32">
        <v>29.748999999999999</v>
      </c>
      <c r="O32">
        <v>1852.3</v>
      </c>
      <c r="P32">
        <v>-0.97</v>
      </c>
      <c r="Q32" s="5">
        <v>5779.1</v>
      </c>
      <c r="R32">
        <v>401</v>
      </c>
      <c r="S32" s="43">
        <v>0</v>
      </c>
      <c r="T32">
        <v>-0.13</v>
      </c>
      <c r="U32">
        <v>-0.85</v>
      </c>
      <c r="V32" s="81"/>
      <c r="W32" s="81" t="s">
        <v>254</v>
      </c>
      <c r="X32" s="64">
        <v>29.702999999999999</v>
      </c>
      <c r="Y32" s="64">
        <v>21.942</v>
      </c>
      <c r="Z32" s="5">
        <v>401</v>
      </c>
      <c r="AA32" s="5">
        <v>182.5</v>
      </c>
      <c r="AB32" s="5">
        <v>218.5</v>
      </c>
      <c r="AC32" s="5">
        <v>614.4</v>
      </c>
      <c r="AD32" s="5">
        <v>995.6</v>
      </c>
    </row>
    <row r="33" spans="1:30">
      <c r="A33" t="s">
        <v>255</v>
      </c>
      <c r="B33" s="4">
        <v>28033</v>
      </c>
      <c r="C33">
        <v>19.2</v>
      </c>
      <c r="D33">
        <v>15.9</v>
      </c>
      <c r="E33">
        <v>180.1</v>
      </c>
      <c r="F33">
        <v>176.1</v>
      </c>
      <c r="G33">
        <v>142.6</v>
      </c>
      <c r="H33">
        <v>59</v>
      </c>
      <c r="I33" s="5">
        <v>5.9</v>
      </c>
      <c r="J33">
        <v>102.2</v>
      </c>
      <c r="K33">
        <v>5965.3</v>
      </c>
      <c r="L33">
        <v>3837.7</v>
      </c>
      <c r="M33">
        <v>1158.8</v>
      </c>
      <c r="N33">
        <v>30.2</v>
      </c>
      <c r="O33">
        <v>1886.6</v>
      </c>
      <c r="P33">
        <v>-0.24</v>
      </c>
      <c r="Q33" s="5">
        <v>5824.1</v>
      </c>
      <c r="R33">
        <v>403.5</v>
      </c>
      <c r="S33" s="43">
        <v>0</v>
      </c>
      <c r="T33">
        <v>0.08</v>
      </c>
      <c r="U33">
        <v>-0.31</v>
      </c>
      <c r="V33" s="81"/>
      <c r="W33" s="81" t="s">
        <v>255</v>
      </c>
      <c r="X33" s="64">
        <v>30.042999999999999</v>
      </c>
      <c r="Y33" s="64">
        <v>22.105</v>
      </c>
      <c r="Z33" s="5">
        <v>403.5</v>
      </c>
      <c r="AA33" s="5">
        <v>184.9</v>
      </c>
      <c r="AB33" s="5">
        <v>218.6</v>
      </c>
      <c r="AC33" s="5">
        <v>615.29999999999995</v>
      </c>
      <c r="AD33" s="5">
        <v>989</v>
      </c>
    </row>
    <row r="34" spans="1:30">
      <c r="A34" t="s">
        <v>256</v>
      </c>
      <c r="B34" s="4">
        <v>28125</v>
      </c>
      <c r="C34">
        <v>20</v>
      </c>
      <c r="D34">
        <v>15.9</v>
      </c>
      <c r="E34">
        <v>182.7</v>
      </c>
      <c r="F34">
        <v>182.7</v>
      </c>
      <c r="G34">
        <v>145.9</v>
      </c>
      <c r="H34">
        <v>58.5</v>
      </c>
      <c r="I34" s="5">
        <v>6</v>
      </c>
      <c r="J34">
        <v>103.8</v>
      </c>
      <c r="K34">
        <v>6008.5</v>
      </c>
      <c r="L34">
        <v>3887.4</v>
      </c>
      <c r="M34">
        <v>1192.4000000000001</v>
      </c>
      <c r="N34">
        <v>30.678000000000001</v>
      </c>
      <c r="O34">
        <v>1934.3</v>
      </c>
      <c r="P34">
        <v>-0.02</v>
      </c>
      <c r="Q34" s="5">
        <v>5869.5</v>
      </c>
      <c r="R34">
        <v>410.8</v>
      </c>
      <c r="S34" s="43">
        <v>0</v>
      </c>
      <c r="T34">
        <v>0.11</v>
      </c>
      <c r="U34">
        <v>-0.14000000000000001</v>
      </c>
      <c r="V34" s="81"/>
      <c r="W34" s="81" t="s">
        <v>256</v>
      </c>
      <c r="X34" s="64">
        <v>30.846</v>
      </c>
      <c r="Y34" s="64">
        <v>22.369</v>
      </c>
      <c r="Z34" s="5">
        <v>410.8</v>
      </c>
      <c r="AA34" s="5">
        <v>190.2</v>
      </c>
      <c r="AB34" s="5">
        <v>220.6</v>
      </c>
      <c r="AC34" s="5">
        <v>616.70000000000005</v>
      </c>
      <c r="AD34" s="5">
        <v>986</v>
      </c>
    </row>
    <row r="35" spans="1:30">
      <c r="A35" t="s">
        <v>257</v>
      </c>
      <c r="B35" s="4">
        <v>28215</v>
      </c>
      <c r="C35">
        <v>20.9</v>
      </c>
      <c r="D35">
        <v>16.2</v>
      </c>
      <c r="E35">
        <v>185.5</v>
      </c>
      <c r="F35">
        <v>188.8</v>
      </c>
      <c r="G35">
        <v>149</v>
      </c>
      <c r="H35">
        <v>62.9</v>
      </c>
      <c r="I35" s="5">
        <v>5.9</v>
      </c>
      <c r="J35">
        <v>109.3</v>
      </c>
      <c r="K35">
        <v>6079.5</v>
      </c>
      <c r="L35">
        <v>3933.3</v>
      </c>
      <c r="M35">
        <v>1228.2</v>
      </c>
      <c r="N35">
        <v>31.231000000000002</v>
      </c>
      <c r="O35">
        <v>1988.6</v>
      </c>
      <c r="P35">
        <v>0.76</v>
      </c>
      <c r="Q35" s="5">
        <v>5916.7</v>
      </c>
      <c r="R35">
        <v>421.2</v>
      </c>
      <c r="S35" s="43">
        <v>0</v>
      </c>
      <c r="T35">
        <v>0.31</v>
      </c>
      <c r="U35">
        <v>0.46</v>
      </c>
      <c r="V35" s="81"/>
      <c r="W35" s="81" t="s">
        <v>257</v>
      </c>
      <c r="X35" s="64">
        <v>31.283000000000001</v>
      </c>
      <c r="Y35" s="64">
        <v>22.791</v>
      </c>
      <c r="Z35" s="5">
        <v>421.2</v>
      </c>
      <c r="AA35" s="5">
        <v>194.2</v>
      </c>
      <c r="AB35" s="5">
        <v>227</v>
      </c>
      <c r="AC35" s="5">
        <v>620.9</v>
      </c>
      <c r="AD35" s="5">
        <v>995.8</v>
      </c>
    </row>
    <row r="36" spans="1:30">
      <c r="A36" t="s">
        <v>258</v>
      </c>
      <c r="B36" s="4">
        <v>28306</v>
      </c>
      <c r="C36">
        <v>21.7</v>
      </c>
      <c r="D36">
        <v>17.5</v>
      </c>
      <c r="E36">
        <v>186.4</v>
      </c>
      <c r="F36">
        <v>195.7</v>
      </c>
      <c r="G36">
        <v>152.19999999999999</v>
      </c>
      <c r="H36">
        <v>68.400000000000006</v>
      </c>
      <c r="I36" s="5">
        <v>6</v>
      </c>
      <c r="J36">
        <v>112.1</v>
      </c>
      <c r="K36">
        <v>6197.7</v>
      </c>
      <c r="L36">
        <v>3954.6</v>
      </c>
      <c r="M36">
        <v>1256</v>
      </c>
      <c r="N36">
        <v>31.765999999999998</v>
      </c>
      <c r="O36">
        <v>2055.9</v>
      </c>
      <c r="P36">
        <v>0.81</v>
      </c>
      <c r="Q36" s="5">
        <v>5964.7</v>
      </c>
      <c r="R36">
        <v>431.4</v>
      </c>
      <c r="S36" s="43">
        <v>0</v>
      </c>
      <c r="T36">
        <v>0.53</v>
      </c>
      <c r="U36">
        <v>0.28000000000000003</v>
      </c>
      <c r="V36" s="81"/>
      <c r="W36" s="81" t="s">
        <v>258</v>
      </c>
      <c r="X36" s="64">
        <v>31.638999999999999</v>
      </c>
      <c r="Y36" s="64">
        <v>23.199000000000002</v>
      </c>
      <c r="Z36" s="5">
        <v>431.4</v>
      </c>
      <c r="AA36" s="5">
        <v>198.9</v>
      </c>
      <c r="AB36" s="5">
        <v>232.4</v>
      </c>
      <c r="AC36" s="5">
        <v>628.79999999999995</v>
      </c>
      <c r="AD36" s="5">
        <v>1001.9</v>
      </c>
    </row>
    <row r="37" spans="1:30">
      <c r="A37" t="s">
        <v>259</v>
      </c>
      <c r="B37" s="4">
        <v>28398</v>
      </c>
      <c r="C37">
        <v>22.5</v>
      </c>
      <c r="D37">
        <v>16.7</v>
      </c>
      <c r="E37">
        <v>191.7</v>
      </c>
      <c r="F37">
        <v>198.6</v>
      </c>
      <c r="G37">
        <v>155.1</v>
      </c>
      <c r="H37">
        <v>70.8</v>
      </c>
      <c r="I37" s="5">
        <v>5.9</v>
      </c>
      <c r="J37">
        <v>114.3</v>
      </c>
      <c r="K37">
        <v>6309.5</v>
      </c>
      <c r="L37">
        <v>3992</v>
      </c>
      <c r="M37">
        <v>1286.9000000000001</v>
      </c>
      <c r="N37">
        <v>32.243000000000002</v>
      </c>
      <c r="O37">
        <v>2118.5</v>
      </c>
      <c r="P37">
        <v>0.35</v>
      </c>
      <c r="Q37" s="5">
        <v>6013.7</v>
      </c>
      <c r="R37">
        <v>438</v>
      </c>
      <c r="S37" s="43">
        <v>0</v>
      </c>
      <c r="T37">
        <v>0.4</v>
      </c>
      <c r="U37">
        <v>-0.05</v>
      </c>
      <c r="V37" s="81"/>
      <c r="W37" s="81" t="s">
        <v>259</v>
      </c>
      <c r="X37" s="64">
        <v>31.795000000000002</v>
      </c>
      <c r="Y37" s="64">
        <v>23.594000000000001</v>
      </c>
      <c r="Z37" s="5">
        <v>438</v>
      </c>
      <c r="AA37" s="5">
        <v>201.9</v>
      </c>
      <c r="AB37" s="5">
        <v>236.1</v>
      </c>
      <c r="AC37" s="5">
        <v>635.1</v>
      </c>
      <c r="AD37" s="5">
        <v>1000.8</v>
      </c>
    </row>
    <row r="38" spans="1:30">
      <c r="A38" t="s">
        <v>260</v>
      </c>
      <c r="B38" s="4">
        <v>28490</v>
      </c>
      <c r="C38">
        <v>23.3</v>
      </c>
      <c r="D38">
        <v>16.5</v>
      </c>
      <c r="E38">
        <v>194.3</v>
      </c>
      <c r="F38">
        <v>208.5</v>
      </c>
      <c r="G38">
        <v>154</v>
      </c>
      <c r="H38">
        <v>71.8</v>
      </c>
      <c r="I38" s="5">
        <v>6</v>
      </c>
      <c r="J38">
        <v>116.7</v>
      </c>
      <c r="K38">
        <v>6309.7</v>
      </c>
      <c r="L38">
        <v>4052</v>
      </c>
      <c r="M38">
        <v>1324.8</v>
      </c>
      <c r="N38">
        <v>32.701999999999998</v>
      </c>
      <c r="O38">
        <v>2164.3000000000002</v>
      </c>
      <c r="P38">
        <v>-0.23</v>
      </c>
      <c r="Q38" s="5">
        <v>6063.6</v>
      </c>
      <c r="R38">
        <v>446.7</v>
      </c>
      <c r="S38" s="43">
        <v>0</v>
      </c>
      <c r="T38">
        <v>-0.28000000000000003</v>
      </c>
      <c r="U38">
        <v>0.06</v>
      </c>
      <c r="V38" s="81"/>
      <c r="W38" s="81" t="s">
        <v>260</v>
      </c>
      <c r="X38" s="64">
        <v>32.716000000000001</v>
      </c>
      <c r="Y38" s="64">
        <v>23.992000000000001</v>
      </c>
      <c r="Z38" s="5">
        <v>446.7</v>
      </c>
      <c r="AA38" s="5">
        <v>206.3</v>
      </c>
      <c r="AB38" s="5">
        <v>240.5</v>
      </c>
      <c r="AC38" s="5">
        <v>630.70000000000005</v>
      </c>
      <c r="AD38" s="5">
        <v>1002.4</v>
      </c>
    </row>
    <row r="39" spans="1:30">
      <c r="A39" t="s">
        <v>261</v>
      </c>
      <c r="B39" s="4">
        <v>28580</v>
      </c>
      <c r="C39">
        <v>24.2</v>
      </c>
      <c r="D39">
        <v>17.5</v>
      </c>
      <c r="E39">
        <v>197.7</v>
      </c>
      <c r="F39">
        <v>212</v>
      </c>
      <c r="G39">
        <v>158.19999999999999</v>
      </c>
      <c r="H39">
        <v>66.2</v>
      </c>
      <c r="I39" s="5">
        <v>6.3</v>
      </c>
      <c r="J39">
        <v>123.9</v>
      </c>
      <c r="K39">
        <v>6329.8</v>
      </c>
      <c r="L39">
        <v>4074.8</v>
      </c>
      <c r="M39">
        <v>1354.1</v>
      </c>
      <c r="N39">
        <v>33.238</v>
      </c>
      <c r="O39">
        <v>2202.8000000000002</v>
      </c>
      <c r="P39">
        <v>-0.03</v>
      </c>
      <c r="Q39" s="5">
        <v>6114.6</v>
      </c>
      <c r="R39">
        <v>452.6</v>
      </c>
      <c r="S39" s="43">
        <v>0</v>
      </c>
      <c r="T39">
        <v>-0.01</v>
      </c>
      <c r="U39">
        <v>-0.03</v>
      </c>
      <c r="V39" s="81"/>
      <c r="W39" s="81" t="s">
        <v>261</v>
      </c>
      <c r="X39" s="64">
        <v>33.090000000000003</v>
      </c>
      <c r="Y39" s="64">
        <v>24.331</v>
      </c>
      <c r="Z39" s="5">
        <v>452.6</v>
      </c>
      <c r="AA39" s="5">
        <v>208.8</v>
      </c>
      <c r="AB39" s="5">
        <v>243.8</v>
      </c>
      <c r="AC39" s="5">
        <v>631.1</v>
      </c>
      <c r="AD39" s="5">
        <v>1002.2</v>
      </c>
    </row>
    <row r="40" spans="1:30">
      <c r="A40" t="s">
        <v>262</v>
      </c>
      <c r="B40" s="4">
        <v>28671</v>
      </c>
      <c r="C40">
        <v>25</v>
      </c>
      <c r="D40">
        <v>18.600000000000001</v>
      </c>
      <c r="E40">
        <v>199</v>
      </c>
      <c r="F40">
        <v>223.1</v>
      </c>
      <c r="G40">
        <v>164.7</v>
      </c>
      <c r="H40">
        <v>80</v>
      </c>
      <c r="I40" s="5">
        <v>6.6</v>
      </c>
      <c r="J40">
        <v>129</v>
      </c>
      <c r="K40">
        <v>6574.4</v>
      </c>
      <c r="L40">
        <v>4161.8999999999996</v>
      </c>
      <c r="M40">
        <v>1411.4</v>
      </c>
      <c r="N40">
        <v>33.920999999999999</v>
      </c>
      <c r="O40">
        <v>2331.6</v>
      </c>
      <c r="P40">
        <v>2.13</v>
      </c>
      <c r="Q40" s="5">
        <v>6168.3</v>
      </c>
      <c r="R40">
        <v>472.3</v>
      </c>
      <c r="S40" s="43">
        <v>0</v>
      </c>
      <c r="T40">
        <v>0.77</v>
      </c>
      <c r="U40">
        <v>1.36</v>
      </c>
      <c r="V40" s="81"/>
      <c r="W40" s="81" t="s">
        <v>262</v>
      </c>
      <c r="X40" s="64">
        <v>33.74</v>
      </c>
      <c r="Y40" s="64">
        <v>24.736999999999998</v>
      </c>
      <c r="Z40" s="5">
        <v>472.3</v>
      </c>
      <c r="AA40" s="5">
        <v>217</v>
      </c>
      <c r="AB40" s="5">
        <v>255.3</v>
      </c>
      <c r="AC40" s="5">
        <v>643.29999999999995</v>
      </c>
      <c r="AD40" s="5">
        <v>1032.3</v>
      </c>
    </row>
    <row r="41" spans="1:30">
      <c r="A41" t="s">
        <v>263</v>
      </c>
      <c r="B41" s="4">
        <v>28763</v>
      </c>
      <c r="C41">
        <v>26</v>
      </c>
      <c r="D41">
        <v>18.899999999999999</v>
      </c>
      <c r="E41">
        <v>207.1</v>
      </c>
      <c r="F41">
        <v>236.3</v>
      </c>
      <c r="G41">
        <v>161.4</v>
      </c>
      <c r="H41">
        <v>80.2</v>
      </c>
      <c r="I41" s="5">
        <v>7.2</v>
      </c>
      <c r="J41">
        <v>133.4</v>
      </c>
      <c r="K41">
        <v>6640.5</v>
      </c>
      <c r="L41">
        <v>4179.3999999999996</v>
      </c>
      <c r="M41">
        <v>1442.2</v>
      </c>
      <c r="N41">
        <v>34.517000000000003</v>
      </c>
      <c r="O41">
        <v>2395.1</v>
      </c>
      <c r="P41">
        <v>0.73</v>
      </c>
      <c r="Q41" s="5">
        <v>6222.3</v>
      </c>
      <c r="R41">
        <v>484.2</v>
      </c>
      <c r="S41" s="43">
        <v>0</v>
      </c>
      <c r="T41">
        <v>0.23</v>
      </c>
      <c r="U41">
        <v>0.5</v>
      </c>
      <c r="V41" s="81"/>
      <c r="W41" s="81" t="s">
        <v>263</v>
      </c>
      <c r="X41" s="64">
        <v>34.304000000000002</v>
      </c>
      <c r="Y41" s="64">
        <v>25.114000000000001</v>
      </c>
      <c r="Z41" s="5">
        <v>484.2</v>
      </c>
      <c r="AA41" s="5">
        <v>222.1</v>
      </c>
      <c r="AB41" s="5">
        <v>262.2</v>
      </c>
      <c r="AC41" s="5">
        <v>647.5</v>
      </c>
      <c r="AD41" s="5">
        <v>1044.2</v>
      </c>
    </row>
    <row r="42" spans="1:30">
      <c r="A42" t="s">
        <v>264</v>
      </c>
      <c r="B42" s="4">
        <v>28855</v>
      </c>
      <c r="C42">
        <v>27</v>
      </c>
      <c r="D42">
        <v>19.5</v>
      </c>
      <c r="E42">
        <v>209.9</v>
      </c>
      <c r="F42">
        <v>247.2</v>
      </c>
      <c r="G42">
        <v>163.5</v>
      </c>
      <c r="H42">
        <v>85</v>
      </c>
      <c r="I42" s="5">
        <v>7.9</v>
      </c>
      <c r="J42">
        <v>138.80000000000001</v>
      </c>
      <c r="K42">
        <v>6729.8</v>
      </c>
      <c r="L42">
        <v>4213.1000000000004</v>
      </c>
      <c r="M42">
        <v>1481.4</v>
      </c>
      <c r="N42">
        <v>35.168999999999997</v>
      </c>
      <c r="O42">
        <v>2476.9</v>
      </c>
      <c r="P42">
        <v>0.73</v>
      </c>
      <c r="Q42" s="5">
        <v>6276</v>
      </c>
      <c r="R42">
        <v>496.2</v>
      </c>
      <c r="S42" s="43">
        <v>0</v>
      </c>
      <c r="T42">
        <v>0.31</v>
      </c>
      <c r="U42">
        <v>0.42</v>
      </c>
      <c r="V42" s="81"/>
      <c r="W42" s="81" t="s">
        <v>264</v>
      </c>
      <c r="X42" s="64">
        <v>34.896000000000001</v>
      </c>
      <c r="Y42" s="64">
        <v>25.474</v>
      </c>
      <c r="Z42" s="5">
        <v>496.2</v>
      </c>
      <c r="AA42" s="5">
        <v>227.8</v>
      </c>
      <c r="AB42" s="5">
        <v>268.39999999999998</v>
      </c>
      <c r="AC42" s="5">
        <v>653</v>
      </c>
      <c r="AD42" s="5">
        <v>1054.0999999999999</v>
      </c>
    </row>
    <row r="43" spans="1:30">
      <c r="A43" t="s">
        <v>265</v>
      </c>
      <c r="B43" s="4">
        <v>28945</v>
      </c>
      <c r="C43">
        <v>28</v>
      </c>
      <c r="D43">
        <v>20</v>
      </c>
      <c r="E43">
        <v>214.9</v>
      </c>
      <c r="F43">
        <v>253.6</v>
      </c>
      <c r="G43">
        <v>168.1</v>
      </c>
      <c r="H43">
        <v>81.900000000000006</v>
      </c>
      <c r="I43" s="5">
        <v>8.1999999999999993</v>
      </c>
      <c r="J43">
        <v>146</v>
      </c>
      <c r="K43">
        <v>6741.9</v>
      </c>
      <c r="L43">
        <v>4234.8999999999996</v>
      </c>
      <c r="M43">
        <v>1517.1</v>
      </c>
      <c r="N43">
        <v>35.831000000000003</v>
      </c>
      <c r="O43">
        <v>2526.6</v>
      </c>
      <c r="P43">
        <v>-0.79</v>
      </c>
      <c r="Q43" s="5">
        <v>6328.6</v>
      </c>
      <c r="R43">
        <v>501.8</v>
      </c>
      <c r="S43" s="43">
        <v>0</v>
      </c>
      <c r="T43">
        <v>-0.05</v>
      </c>
      <c r="U43">
        <v>-0.73</v>
      </c>
      <c r="V43" s="81"/>
      <c r="W43" s="81" t="s">
        <v>265</v>
      </c>
      <c r="X43" s="64">
        <v>35.539000000000001</v>
      </c>
      <c r="Y43" s="64">
        <v>26.08</v>
      </c>
      <c r="Z43" s="5">
        <v>501.8</v>
      </c>
      <c r="AA43" s="5">
        <v>231.7</v>
      </c>
      <c r="AB43" s="5">
        <v>270.10000000000002</v>
      </c>
      <c r="AC43" s="5">
        <v>652</v>
      </c>
      <c r="AD43" s="5">
        <v>1036.2</v>
      </c>
    </row>
    <row r="44" spans="1:30">
      <c r="A44" t="s">
        <v>266</v>
      </c>
      <c r="B44" s="4">
        <v>29036</v>
      </c>
      <c r="C44">
        <v>29.2</v>
      </c>
      <c r="D44">
        <v>20.8</v>
      </c>
      <c r="E44">
        <v>219.2</v>
      </c>
      <c r="F44">
        <v>262</v>
      </c>
      <c r="G44">
        <v>169.7</v>
      </c>
      <c r="H44">
        <v>82.1</v>
      </c>
      <c r="I44" s="5">
        <v>8.8000000000000007</v>
      </c>
      <c r="J44">
        <v>150.30000000000001</v>
      </c>
      <c r="K44">
        <v>6749.1</v>
      </c>
      <c r="L44">
        <v>4232.2</v>
      </c>
      <c r="M44">
        <v>1557.6</v>
      </c>
      <c r="N44">
        <v>36.81</v>
      </c>
      <c r="O44">
        <v>2591.1999999999998</v>
      </c>
      <c r="P44">
        <v>0.77</v>
      </c>
      <c r="Q44" s="5">
        <v>6379</v>
      </c>
      <c r="R44">
        <v>516.5</v>
      </c>
      <c r="S44" s="43">
        <v>0</v>
      </c>
      <c r="T44">
        <v>0.37</v>
      </c>
      <c r="U44">
        <v>0.4</v>
      </c>
      <c r="V44" s="81"/>
      <c r="W44" s="81" t="s">
        <v>266</v>
      </c>
      <c r="X44" s="64">
        <v>36.076000000000001</v>
      </c>
      <c r="Y44" s="64">
        <v>26.675999999999998</v>
      </c>
      <c r="Z44" s="5">
        <v>516.5</v>
      </c>
      <c r="AA44" s="5">
        <v>237.6</v>
      </c>
      <c r="AB44" s="5">
        <v>278.89999999999998</v>
      </c>
      <c r="AC44" s="5">
        <v>658.6</v>
      </c>
      <c r="AD44" s="5">
        <v>1046</v>
      </c>
    </row>
    <row r="45" spans="1:30">
      <c r="A45" t="s">
        <v>267</v>
      </c>
      <c r="B45" s="4">
        <v>29128</v>
      </c>
      <c r="C45">
        <v>30.5</v>
      </c>
      <c r="D45">
        <v>21.1</v>
      </c>
      <c r="E45">
        <v>234.6</v>
      </c>
      <c r="F45">
        <v>274.8</v>
      </c>
      <c r="G45">
        <v>172.8</v>
      </c>
      <c r="H45">
        <v>81</v>
      </c>
      <c r="I45" s="5">
        <v>9.5</v>
      </c>
      <c r="J45">
        <v>155.4</v>
      </c>
      <c r="K45">
        <v>6799.2</v>
      </c>
      <c r="L45">
        <v>4273.3</v>
      </c>
      <c r="M45">
        <v>1611.9</v>
      </c>
      <c r="N45">
        <v>37.723999999999997</v>
      </c>
      <c r="O45">
        <v>2667.6</v>
      </c>
      <c r="P45">
        <v>0.24</v>
      </c>
      <c r="Q45" s="5">
        <v>6427.3</v>
      </c>
      <c r="R45">
        <v>533.1</v>
      </c>
      <c r="S45" s="43">
        <v>0</v>
      </c>
      <c r="T45">
        <v>0.09</v>
      </c>
      <c r="U45">
        <v>0.15</v>
      </c>
      <c r="V45" s="81"/>
      <c r="W45" s="81" t="s">
        <v>267</v>
      </c>
      <c r="X45" s="64">
        <v>36.917999999999999</v>
      </c>
      <c r="Y45" s="64">
        <v>27.581</v>
      </c>
      <c r="Z45" s="5">
        <v>533.1</v>
      </c>
      <c r="AA45" s="5">
        <v>243.7</v>
      </c>
      <c r="AB45" s="5">
        <v>289.39999999999998</v>
      </c>
      <c r="AC45" s="5">
        <v>660.2</v>
      </c>
      <c r="AD45" s="5">
        <v>1049.5999999999999</v>
      </c>
    </row>
    <row r="46" spans="1:30">
      <c r="A46" t="s">
        <v>268</v>
      </c>
      <c r="B46" s="4">
        <v>29220</v>
      </c>
      <c r="C46">
        <v>32</v>
      </c>
      <c r="D46">
        <v>22.4</v>
      </c>
      <c r="E46">
        <v>240.7</v>
      </c>
      <c r="F46">
        <v>285.2</v>
      </c>
      <c r="G46">
        <v>175.7</v>
      </c>
      <c r="H46">
        <v>77.900000000000006</v>
      </c>
      <c r="I46" s="5">
        <v>10.6</v>
      </c>
      <c r="J46">
        <v>159.4</v>
      </c>
      <c r="K46">
        <v>6816.2</v>
      </c>
      <c r="L46">
        <v>4284</v>
      </c>
      <c r="M46">
        <v>1655</v>
      </c>
      <c r="N46">
        <v>38.637</v>
      </c>
      <c r="O46">
        <v>2723.9</v>
      </c>
      <c r="P46">
        <v>0.52</v>
      </c>
      <c r="Q46" s="5">
        <v>6472.9</v>
      </c>
      <c r="R46">
        <v>547.79999999999995</v>
      </c>
      <c r="S46" s="43">
        <v>0</v>
      </c>
      <c r="T46">
        <v>0.04</v>
      </c>
      <c r="U46">
        <v>0.48</v>
      </c>
      <c r="V46" s="81"/>
      <c r="W46" s="81" t="s">
        <v>268</v>
      </c>
      <c r="X46" s="64">
        <v>37.731000000000002</v>
      </c>
      <c r="Y46" s="64">
        <v>28.119</v>
      </c>
      <c r="Z46" s="5">
        <v>547.79999999999995</v>
      </c>
      <c r="AA46" s="5">
        <v>249.3</v>
      </c>
      <c r="AB46" s="5">
        <v>298.39999999999998</v>
      </c>
      <c r="AC46" s="5">
        <v>660.9</v>
      </c>
      <c r="AD46" s="5">
        <v>1061.4000000000001</v>
      </c>
    </row>
    <row r="47" spans="1:30">
      <c r="A47" t="s">
        <v>269</v>
      </c>
      <c r="B47" s="4">
        <v>29311</v>
      </c>
      <c r="C47">
        <v>33.6</v>
      </c>
      <c r="D47">
        <v>23.4</v>
      </c>
      <c r="E47">
        <v>251.2</v>
      </c>
      <c r="F47">
        <v>284.8</v>
      </c>
      <c r="G47">
        <v>180.3</v>
      </c>
      <c r="H47">
        <v>85.4</v>
      </c>
      <c r="I47" s="5">
        <v>11.6</v>
      </c>
      <c r="J47">
        <v>161.9</v>
      </c>
      <c r="K47">
        <v>6837.6</v>
      </c>
      <c r="L47">
        <v>4277.8999999999996</v>
      </c>
      <c r="M47">
        <v>1702.3</v>
      </c>
      <c r="N47">
        <v>39.796999999999997</v>
      </c>
      <c r="O47">
        <v>2789.8</v>
      </c>
      <c r="P47">
        <v>1.18</v>
      </c>
      <c r="Q47" s="5">
        <v>6513.9</v>
      </c>
      <c r="R47">
        <v>568.79999999999995</v>
      </c>
      <c r="S47" s="43">
        <v>0</v>
      </c>
      <c r="T47">
        <v>0.99</v>
      </c>
      <c r="U47">
        <v>0.19</v>
      </c>
      <c r="V47" s="81"/>
      <c r="W47" s="81" t="s">
        <v>269</v>
      </c>
      <c r="X47" s="64">
        <v>38.476999999999997</v>
      </c>
      <c r="Y47" s="64">
        <v>28.850999999999999</v>
      </c>
      <c r="Z47" s="5">
        <v>568.79999999999995</v>
      </c>
      <c r="AA47" s="5">
        <v>261.10000000000002</v>
      </c>
      <c r="AB47" s="5">
        <v>307.7</v>
      </c>
      <c r="AC47" s="5">
        <v>678.5</v>
      </c>
      <c r="AD47" s="5">
        <v>1066.3</v>
      </c>
    </row>
    <row r="48" spans="1:30">
      <c r="A48" t="s">
        <v>270</v>
      </c>
      <c r="B48" s="4">
        <v>29402</v>
      </c>
      <c r="C48">
        <v>35.299999999999997</v>
      </c>
      <c r="D48">
        <v>22.2</v>
      </c>
      <c r="E48">
        <v>256.2</v>
      </c>
      <c r="F48">
        <v>292.2</v>
      </c>
      <c r="G48">
        <v>187.3</v>
      </c>
      <c r="H48">
        <v>64.900000000000006</v>
      </c>
      <c r="I48" s="5">
        <v>12.3</v>
      </c>
      <c r="J48">
        <v>162.9</v>
      </c>
      <c r="K48">
        <v>6696.8</v>
      </c>
      <c r="L48">
        <v>4181.5</v>
      </c>
      <c r="M48">
        <v>1704.7</v>
      </c>
      <c r="N48">
        <v>40.771000000000001</v>
      </c>
      <c r="O48">
        <v>2797.4</v>
      </c>
      <c r="P48">
        <v>0.18</v>
      </c>
      <c r="Q48" s="5">
        <v>6549</v>
      </c>
      <c r="R48">
        <v>588.5</v>
      </c>
      <c r="S48" s="43">
        <v>1</v>
      </c>
      <c r="T48">
        <v>0.77</v>
      </c>
      <c r="U48">
        <v>-0.59</v>
      </c>
      <c r="V48" s="81"/>
      <c r="W48" s="81" t="s">
        <v>270</v>
      </c>
      <c r="X48" s="64">
        <v>39.963999999999999</v>
      </c>
      <c r="Y48" s="64">
        <v>29.643999999999998</v>
      </c>
      <c r="Z48" s="5">
        <v>588.5</v>
      </c>
      <c r="AA48" s="5">
        <v>276.5</v>
      </c>
      <c r="AB48" s="5">
        <v>312</v>
      </c>
      <c r="AC48" s="5">
        <v>691.9</v>
      </c>
      <c r="AD48" s="5">
        <v>1052.2</v>
      </c>
    </row>
    <row r="49" spans="1:30">
      <c r="A49" t="s">
        <v>271</v>
      </c>
      <c r="B49" s="4">
        <v>29494</v>
      </c>
      <c r="C49">
        <v>37</v>
      </c>
      <c r="D49">
        <v>24.2</v>
      </c>
      <c r="E49">
        <v>287.89999999999998</v>
      </c>
      <c r="F49">
        <v>302.2</v>
      </c>
      <c r="G49">
        <v>194.2</v>
      </c>
      <c r="H49">
        <v>72.099999999999994</v>
      </c>
      <c r="I49" s="5">
        <v>11</v>
      </c>
      <c r="J49">
        <v>167</v>
      </c>
      <c r="K49">
        <v>6688.8</v>
      </c>
      <c r="L49">
        <v>4227.3999999999996</v>
      </c>
      <c r="M49">
        <v>1763.8</v>
      </c>
      <c r="N49">
        <v>41.723999999999997</v>
      </c>
      <c r="O49">
        <v>2856.5</v>
      </c>
      <c r="P49">
        <v>-1.1499999999999999</v>
      </c>
      <c r="Q49" s="5">
        <v>6582.7</v>
      </c>
      <c r="R49">
        <v>592.20000000000005</v>
      </c>
      <c r="S49" s="43">
        <v>1</v>
      </c>
      <c r="T49">
        <v>-0.45</v>
      </c>
      <c r="U49">
        <v>-0.7</v>
      </c>
      <c r="V49" s="81"/>
      <c r="W49" s="81" t="s">
        <v>271</v>
      </c>
      <c r="X49" s="64">
        <v>40.369</v>
      </c>
      <c r="Y49" s="64">
        <v>30.498999999999999</v>
      </c>
      <c r="Z49" s="5">
        <v>592.20000000000005</v>
      </c>
      <c r="AA49" s="5">
        <v>276.10000000000002</v>
      </c>
      <c r="AB49" s="5">
        <v>316.10000000000002</v>
      </c>
      <c r="AC49" s="5">
        <v>684</v>
      </c>
      <c r="AD49" s="5">
        <v>1035.9000000000001</v>
      </c>
    </row>
    <row r="50" spans="1:30">
      <c r="A50" t="s">
        <v>272</v>
      </c>
      <c r="B50" s="4">
        <v>29586</v>
      </c>
      <c r="C50">
        <v>38.799999999999997</v>
      </c>
      <c r="D50">
        <v>25.6</v>
      </c>
      <c r="E50">
        <v>290.7</v>
      </c>
      <c r="F50">
        <v>318.89999999999998</v>
      </c>
      <c r="G50">
        <v>200.3</v>
      </c>
      <c r="H50">
        <v>79.5</v>
      </c>
      <c r="I50" s="5">
        <v>11.9</v>
      </c>
      <c r="J50">
        <v>173</v>
      </c>
      <c r="K50">
        <v>6813.5</v>
      </c>
      <c r="L50">
        <v>4284.5</v>
      </c>
      <c r="M50">
        <v>1831.9</v>
      </c>
      <c r="N50">
        <v>42.756999999999998</v>
      </c>
      <c r="O50">
        <v>2985.6</v>
      </c>
      <c r="P50">
        <v>0</v>
      </c>
      <c r="Q50" s="5">
        <v>6616.7</v>
      </c>
      <c r="R50">
        <v>608.9</v>
      </c>
      <c r="S50" s="43">
        <v>0</v>
      </c>
      <c r="T50">
        <v>0.22</v>
      </c>
      <c r="U50">
        <v>-0.21</v>
      </c>
      <c r="V50" s="81"/>
      <c r="W50" s="81" t="s">
        <v>272</v>
      </c>
      <c r="X50" s="64">
        <v>41.584000000000003</v>
      </c>
      <c r="Y50" s="64">
        <v>31.329000000000001</v>
      </c>
      <c r="Z50" s="5">
        <v>608.9</v>
      </c>
      <c r="AA50" s="5">
        <v>285.8</v>
      </c>
      <c r="AB50" s="5">
        <v>323.10000000000002</v>
      </c>
      <c r="AC50" s="5">
        <v>687.4</v>
      </c>
      <c r="AD50" s="5">
        <v>1030.8</v>
      </c>
    </row>
    <row r="51" spans="1:30">
      <c r="A51" t="s">
        <v>273</v>
      </c>
      <c r="B51" s="4">
        <v>29676</v>
      </c>
      <c r="C51">
        <v>40.700000000000003</v>
      </c>
      <c r="D51">
        <v>26.5</v>
      </c>
      <c r="E51">
        <v>296.10000000000002</v>
      </c>
      <c r="F51">
        <v>330.9</v>
      </c>
      <c r="G51">
        <v>220.3</v>
      </c>
      <c r="H51">
        <v>78.099999999999994</v>
      </c>
      <c r="I51" s="5">
        <v>13</v>
      </c>
      <c r="J51">
        <v>189.9</v>
      </c>
      <c r="K51">
        <v>6947</v>
      </c>
      <c r="L51">
        <v>4298.8</v>
      </c>
      <c r="M51">
        <v>1885.7</v>
      </c>
      <c r="N51">
        <v>43.866</v>
      </c>
      <c r="O51">
        <v>3124.2</v>
      </c>
      <c r="P51">
        <v>1.1100000000000001</v>
      </c>
      <c r="Q51" s="5">
        <v>6652.9</v>
      </c>
      <c r="R51">
        <v>633.4</v>
      </c>
      <c r="S51" s="43">
        <v>0</v>
      </c>
      <c r="T51">
        <v>0.76</v>
      </c>
      <c r="U51">
        <v>0.35</v>
      </c>
      <c r="V51" s="81"/>
      <c r="W51" s="81" t="s">
        <v>273</v>
      </c>
      <c r="X51" s="64">
        <v>42.414999999999999</v>
      </c>
      <c r="Y51" s="64">
        <v>32.347000000000001</v>
      </c>
      <c r="Z51" s="5">
        <v>633.4</v>
      </c>
      <c r="AA51" s="5">
        <v>297.2</v>
      </c>
      <c r="AB51" s="5">
        <v>336.1</v>
      </c>
      <c r="AC51" s="5">
        <v>700.9</v>
      </c>
      <c r="AD51" s="5">
        <v>1038.9000000000001</v>
      </c>
    </row>
    <row r="52" spans="1:30">
      <c r="A52" t="s">
        <v>274</v>
      </c>
      <c r="B52" s="4">
        <v>29767</v>
      </c>
      <c r="C52">
        <v>42.6</v>
      </c>
      <c r="D52">
        <v>28.1</v>
      </c>
      <c r="E52">
        <v>299</v>
      </c>
      <c r="F52">
        <v>342.7</v>
      </c>
      <c r="G52">
        <v>224.8</v>
      </c>
      <c r="H52">
        <v>69.099999999999994</v>
      </c>
      <c r="I52" s="5">
        <v>13.6</v>
      </c>
      <c r="J52">
        <v>193.6</v>
      </c>
      <c r="K52">
        <v>6895.6</v>
      </c>
      <c r="L52">
        <v>4299.2</v>
      </c>
      <c r="M52">
        <v>1917.5</v>
      </c>
      <c r="N52">
        <v>44.600999999999999</v>
      </c>
      <c r="O52">
        <v>3162.5</v>
      </c>
      <c r="P52">
        <v>0.16</v>
      </c>
      <c r="Q52" s="5">
        <v>6694.6</v>
      </c>
      <c r="R52">
        <v>648.70000000000005</v>
      </c>
      <c r="S52" s="43">
        <v>0</v>
      </c>
      <c r="T52">
        <v>0.98</v>
      </c>
      <c r="U52">
        <v>-0.82</v>
      </c>
      <c r="V52" s="81"/>
      <c r="W52" s="81" t="s">
        <v>274</v>
      </c>
      <c r="X52" s="64">
        <v>43.402000000000001</v>
      </c>
      <c r="Y52" s="64">
        <v>33.043999999999997</v>
      </c>
      <c r="Z52" s="5">
        <v>648.70000000000005</v>
      </c>
      <c r="AA52" s="5">
        <v>311.89999999999998</v>
      </c>
      <c r="AB52" s="5">
        <v>336.8</v>
      </c>
      <c r="AC52" s="5">
        <v>718.9</v>
      </c>
      <c r="AD52" s="5">
        <v>1019</v>
      </c>
    </row>
    <row r="53" spans="1:30">
      <c r="A53" t="s">
        <v>275</v>
      </c>
      <c r="B53" s="4">
        <v>29859</v>
      </c>
      <c r="C53">
        <v>44.4</v>
      </c>
      <c r="D53">
        <v>28.3</v>
      </c>
      <c r="E53">
        <v>317</v>
      </c>
      <c r="F53">
        <v>356.9</v>
      </c>
      <c r="G53">
        <v>226.3</v>
      </c>
      <c r="H53">
        <v>71.599999999999994</v>
      </c>
      <c r="I53" s="5">
        <v>14.5</v>
      </c>
      <c r="J53">
        <v>198.4</v>
      </c>
      <c r="K53">
        <v>6978.1</v>
      </c>
      <c r="L53">
        <v>4319</v>
      </c>
      <c r="M53">
        <v>1958.1</v>
      </c>
      <c r="N53">
        <v>45.335999999999999</v>
      </c>
      <c r="O53">
        <v>3260.6</v>
      </c>
      <c r="P53">
        <v>-0.26</v>
      </c>
      <c r="Q53" s="5">
        <v>6739.5</v>
      </c>
      <c r="R53">
        <v>657.8</v>
      </c>
      <c r="S53" s="43">
        <v>0</v>
      </c>
      <c r="T53">
        <v>-0.14000000000000001</v>
      </c>
      <c r="U53">
        <v>-0.12</v>
      </c>
      <c r="V53" s="81"/>
      <c r="W53" s="81" t="s">
        <v>275</v>
      </c>
      <c r="X53" s="64">
        <v>44.353999999999999</v>
      </c>
      <c r="Y53" s="64">
        <v>33.491999999999997</v>
      </c>
      <c r="Z53" s="5">
        <v>657.8</v>
      </c>
      <c r="AA53" s="5">
        <v>317.39999999999998</v>
      </c>
      <c r="AB53" s="5">
        <v>340.3</v>
      </c>
      <c r="AC53" s="5">
        <v>715.9</v>
      </c>
      <c r="AD53" s="5">
        <v>1016.1</v>
      </c>
    </row>
    <row r="54" spans="1:30">
      <c r="A54" t="s">
        <v>276</v>
      </c>
      <c r="B54" s="4">
        <v>29951</v>
      </c>
      <c r="C54">
        <v>46.3</v>
      </c>
      <c r="D54">
        <v>28</v>
      </c>
      <c r="E54">
        <v>319.2</v>
      </c>
      <c r="F54">
        <v>352.7</v>
      </c>
      <c r="G54">
        <v>225.3</v>
      </c>
      <c r="H54">
        <v>62.4</v>
      </c>
      <c r="I54" s="5">
        <v>15</v>
      </c>
      <c r="J54">
        <v>201</v>
      </c>
      <c r="K54">
        <v>6902.1</v>
      </c>
      <c r="L54">
        <v>4289.5</v>
      </c>
      <c r="M54">
        <v>1974.4</v>
      </c>
      <c r="N54">
        <v>46.030999999999999</v>
      </c>
      <c r="O54">
        <v>3280.8</v>
      </c>
      <c r="P54">
        <v>1.05</v>
      </c>
      <c r="Q54" s="5">
        <v>6787.7</v>
      </c>
      <c r="R54">
        <v>677.7</v>
      </c>
      <c r="S54" s="43">
        <v>1</v>
      </c>
      <c r="T54">
        <v>0.72</v>
      </c>
      <c r="U54">
        <v>0.33</v>
      </c>
      <c r="V54" s="81"/>
      <c r="W54" s="81" t="s">
        <v>276</v>
      </c>
      <c r="X54" s="64">
        <v>45.203000000000003</v>
      </c>
      <c r="Y54" s="64">
        <v>34.021999999999998</v>
      </c>
      <c r="Z54" s="5">
        <v>677.7</v>
      </c>
      <c r="AA54" s="5">
        <v>329.3</v>
      </c>
      <c r="AB54" s="5">
        <v>348.4</v>
      </c>
      <c r="AC54" s="5">
        <v>728.8</v>
      </c>
      <c r="AD54" s="5">
        <v>1024</v>
      </c>
    </row>
    <row r="55" spans="1:30">
      <c r="A55" t="s">
        <v>277</v>
      </c>
      <c r="B55" s="4">
        <v>30041</v>
      </c>
      <c r="C55">
        <v>48.2</v>
      </c>
      <c r="D55">
        <v>28.8</v>
      </c>
      <c r="E55">
        <v>324.3</v>
      </c>
      <c r="F55">
        <v>352.5</v>
      </c>
      <c r="G55">
        <v>223.4</v>
      </c>
      <c r="H55">
        <v>50.6</v>
      </c>
      <c r="I55" s="5">
        <v>15.1</v>
      </c>
      <c r="J55">
        <v>206</v>
      </c>
      <c r="K55">
        <v>6794.9</v>
      </c>
      <c r="L55">
        <v>4321.1000000000004</v>
      </c>
      <c r="M55">
        <v>2014.2</v>
      </c>
      <c r="N55">
        <v>46.616</v>
      </c>
      <c r="O55">
        <v>3274.3</v>
      </c>
      <c r="P55">
        <v>-0.05</v>
      </c>
      <c r="Q55" s="5">
        <v>6842.8</v>
      </c>
      <c r="R55">
        <v>688.1</v>
      </c>
      <c r="S55" s="43">
        <v>1</v>
      </c>
      <c r="T55">
        <v>7.0000000000000007E-2</v>
      </c>
      <c r="U55">
        <v>-0.11</v>
      </c>
      <c r="V55" s="81"/>
      <c r="W55" s="81" t="s">
        <v>277</v>
      </c>
      <c r="X55" s="64">
        <v>45.924999999999997</v>
      </c>
      <c r="Y55" s="64">
        <v>34.594000000000001</v>
      </c>
      <c r="Z55" s="5">
        <v>688.1</v>
      </c>
      <c r="AA55" s="5">
        <v>334.9</v>
      </c>
      <c r="AB55" s="5">
        <v>353.2</v>
      </c>
      <c r="AC55" s="5">
        <v>729.3</v>
      </c>
      <c r="AD55" s="5">
        <v>1021.2</v>
      </c>
    </row>
    <row r="56" spans="1:30">
      <c r="A56" t="s">
        <v>278</v>
      </c>
      <c r="B56" s="4">
        <v>30132</v>
      </c>
      <c r="C56">
        <v>50.1</v>
      </c>
      <c r="D56">
        <v>30.2</v>
      </c>
      <c r="E56">
        <v>333.2</v>
      </c>
      <c r="F56">
        <v>359.7</v>
      </c>
      <c r="G56">
        <v>224.7</v>
      </c>
      <c r="H56">
        <v>52.7</v>
      </c>
      <c r="I56" s="5">
        <v>15.7</v>
      </c>
      <c r="J56">
        <v>208</v>
      </c>
      <c r="K56">
        <v>6825.9</v>
      </c>
      <c r="L56">
        <v>4334.3</v>
      </c>
      <c r="M56">
        <v>2039.6</v>
      </c>
      <c r="N56">
        <v>47.064</v>
      </c>
      <c r="O56">
        <v>3332</v>
      </c>
      <c r="P56">
        <v>0.34</v>
      </c>
      <c r="Q56" s="5">
        <v>6899.7</v>
      </c>
      <c r="R56">
        <v>703.1</v>
      </c>
      <c r="S56" s="43">
        <v>1</v>
      </c>
      <c r="T56">
        <v>0.19</v>
      </c>
      <c r="U56">
        <v>0.15</v>
      </c>
      <c r="V56" s="81"/>
      <c r="W56" s="81" t="s">
        <v>278</v>
      </c>
      <c r="X56" s="64">
        <v>46.835000000000001</v>
      </c>
      <c r="Y56" s="64">
        <v>35.15</v>
      </c>
      <c r="Z56" s="5">
        <v>703.1</v>
      </c>
      <c r="AA56" s="5">
        <v>342.9</v>
      </c>
      <c r="AB56" s="5">
        <v>360.2</v>
      </c>
      <c r="AC56" s="5">
        <v>732.3</v>
      </c>
      <c r="AD56" s="5">
        <v>1024.8</v>
      </c>
    </row>
    <row r="57" spans="1:30">
      <c r="A57" t="s">
        <v>279</v>
      </c>
      <c r="B57" s="4">
        <v>30224</v>
      </c>
      <c r="C57">
        <v>51.8</v>
      </c>
      <c r="D57">
        <v>30.8</v>
      </c>
      <c r="E57">
        <v>349.7</v>
      </c>
      <c r="F57">
        <v>350.1</v>
      </c>
      <c r="G57">
        <v>228.7</v>
      </c>
      <c r="H57">
        <v>53.2</v>
      </c>
      <c r="I57" s="5">
        <v>15.4</v>
      </c>
      <c r="J57">
        <v>210.3</v>
      </c>
      <c r="K57">
        <v>6799.8</v>
      </c>
      <c r="L57">
        <v>4363.3</v>
      </c>
      <c r="M57">
        <v>2085.6999999999998</v>
      </c>
      <c r="N57">
        <v>47.808</v>
      </c>
      <c r="O57">
        <v>3366.3</v>
      </c>
      <c r="P57">
        <v>0.68</v>
      </c>
      <c r="Q57" s="5">
        <v>6958.4</v>
      </c>
      <c r="R57">
        <v>717.3</v>
      </c>
      <c r="S57" s="43">
        <v>1</v>
      </c>
      <c r="T57">
        <v>0.68</v>
      </c>
      <c r="U57">
        <v>0</v>
      </c>
      <c r="V57" s="81"/>
      <c r="W57" s="81" t="s">
        <v>279</v>
      </c>
      <c r="X57" s="64">
        <v>47.228000000000002</v>
      </c>
      <c r="Y57" s="64">
        <v>35.703000000000003</v>
      </c>
      <c r="Z57" s="5">
        <v>717.3</v>
      </c>
      <c r="AA57" s="5">
        <v>351.5</v>
      </c>
      <c r="AB57" s="5">
        <v>365.8</v>
      </c>
      <c r="AC57" s="5">
        <v>744.3</v>
      </c>
      <c r="AD57" s="5">
        <v>1024.8</v>
      </c>
    </row>
    <row r="58" spans="1:30">
      <c r="A58" t="s">
        <v>280</v>
      </c>
      <c r="B58" s="4">
        <v>30316</v>
      </c>
      <c r="C58">
        <v>53.6</v>
      </c>
      <c r="D58">
        <v>30.8</v>
      </c>
      <c r="E58">
        <v>365.2</v>
      </c>
      <c r="F58">
        <v>356.6</v>
      </c>
      <c r="G58">
        <v>226.9</v>
      </c>
      <c r="H58">
        <v>48.6</v>
      </c>
      <c r="I58" s="5">
        <v>14.6</v>
      </c>
      <c r="J58">
        <v>211.2</v>
      </c>
      <c r="K58">
        <v>6802.5</v>
      </c>
      <c r="L58">
        <v>4439.7</v>
      </c>
      <c r="M58">
        <v>2145.6</v>
      </c>
      <c r="N58">
        <v>48.335000000000001</v>
      </c>
      <c r="O58">
        <v>3402.6</v>
      </c>
      <c r="P58">
        <v>1.3</v>
      </c>
      <c r="Q58" s="5">
        <v>7018.2</v>
      </c>
      <c r="R58">
        <v>737.4</v>
      </c>
      <c r="S58" s="43">
        <v>1</v>
      </c>
      <c r="T58">
        <v>0.98</v>
      </c>
      <c r="U58">
        <v>0.32</v>
      </c>
      <c r="V58" s="81"/>
      <c r="W58" s="81" t="s">
        <v>280</v>
      </c>
      <c r="X58" s="64">
        <v>47.784999999999997</v>
      </c>
      <c r="Y58" s="64">
        <v>36.155999999999999</v>
      </c>
      <c r="Z58" s="5">
        <v>737.4</v>
      </c>
      <c r="AA58" s="5">
        <v>364.1</v>
      </c>
      <c r="AB58" s="5">
        <v>373.3</v>
      </c>
      <c r="AC58" s="5">
        <v>761.9</v>
      </c>
      <c r="AD58" s="5">
        <v>1032.5</v>
      </c>
    </row>
    <row r="59" spans="1:30">
      <c r="A59" t="s">
        <v>281</v>
      </c>
      <c r="B59" s="4">
        <v>30406</v>
      </c>
      <c r="C59">
        <v>55.2</v>
      </c>
      <c r="D59">
        <v>33.200000000000003</v>
      </c>
      <c r="E59">
        <v>368</v>
      </c>
      <c r="F59">
        <v>350.9</v>
      </c>
      <c r="G59">
        <v>230.8</v>
      </c>
      <c r="H59">
        <v>50.2</v>
      </c>
      <c r="I59" s="5">
        <v>13.9</v>
      </c>
      <c r="J59">
        <v>218.9</v>
      </c>
      <c r="K59">
        <v>6892.1</v>
      </c>
      <c r="L59">
        <v>4483.6000000000004</v>
      </c>
      <c r="M59">
        <v>2184.6</v>
      </c>
      <c r="N59">
        <v>48.734999999999999</v>
      </c>
      <c r="O59">
        <v>3473.4</v>
      </c>
      <c r="P59">
        <v>0.81</v>
      </c>
      <c r="Q59" s="5">
        <v>7075.6</v>
      </c>
      <c r="R59">
        <v>747.9</v>
      </c>
      <c r="S59" s="43">
        <v>0</v>
      </c>
      <c r="T59">
        <v>0.67</v>
      </c>
      <c r="U59">
        <v>0.15</v>
      </c>
      <c r="V59" s="81"/>
      <c r="W59" s="81" t="s">
        <v>281</v>
      </c>
      <c r="X59" s="64">
        <v>47.875</v>
      </c>
      <c r="Y59" s="64">
        <v>36.415999999999997</v>
      </c>
      <c r="Z59" s="5">
        <v>747.9</v>
      </c>
      <c r="AA59" s="5">
        <v>370.5</v>
      </c>
      <c r="AB59" s="5">
        <v>377.4</v>
      </c>
      <c r="AC59" s="5">
        <v>773.9</v>
      </c>
      <c r="AD59" s="5">
        <v>1036.3</v>
      </c>
    </row>
    <row r="60" spans="1:30">
      <c r="A60" t="s">
        <v>282</v>
      </c>
      <c r="B60" s="4">
        <v>30497</v>
      </c>
      <c r="C60">
        <v>56.9</v>
      </c>
      <c r="D60">
        <v>33.4</v>
      </c>
      <c r="E60">
        <v>373.7</v>
      </c>
      <c r="F60">
        <v>359.6</v>
      </c>
      <c r="G60">
        <v>239.7</v>
      </c>
      <c r="H60">
        <v>65.3</v>
      </c>
      <c r="I60" s="5">
        <v>13.9</v>
      </c>
      <c r="J60">
        <v>222.9</v>
      </c>
      <c r="K60">
        <v>7049</v>
      </c>
      <c r="L60">
        <v>4574.8999999999996</v>
      </c>
      <c r="M60">
        <v>2249.4</v>
      </c>
      <c r="N60">
        <v>49.18</v>
      </c>
      <c r="O60">
        <v>3578.8</v>
      </c>
      <c r="P60">
        <v>0.73</v>
      </c>
      <c r="Q60" s="5">
        <v>7133.1</v>
      </c>
      <c r="R60">
        <v>761.1</v>
      </c>
      <c r="S60" s="43">
        <v>0</v>
      </c>
      <c r="T60">
        <v>0.81</v>
      </c>
      <c r="U60">
        <v>-0.08</v>
      </c>
      <c r="V60" s="81"/>
      <c r="W60" s="81" t="s">
        <v>282</v>
      </c>
      <c r="X60" s="64">
        <v>48.244999999999997</v>
      </c>
      <c r="Y60" s="64">
        <v>36.814999999999998</v>
      </c>
      <c r="Z60" s="5">
        <v>761.1</v>
      </c>
      <c r="AA60" s="5">
        <v>380.3</v>
      </c>
      <c r="AB60" s="5">
        <v>380.7</v>
      </c>
      <c r="AC60" s="5">
        <v>788.3</v>
      </c>
      <c r="AD60" s="5">
        <v>1034.2</v>
      </c>
    </row>
    <row r="61" spans="1:30">
      <c r="A61" t="s">
        <v>283</v>
      </c>
      <c r="B61" s="4">
        <v>30589</v>
      </c>
      <c r="C61">
        <v>58.7</v>
      </c>
      <c r="D61">
        <v>34</v>
      </c>
      <c r="E61">
        <v>368.5</v>
      </c>
      <c r="F61">
        <v>345.4</v>
      </c>
      <c r="G61">
        <v>245.3</v>
      </c>
      <c r="H61">
        <v>74</v>
      </c>
      <c r="I61" s="5">
        <v>14.3</v>
      </c>
      <c r="J61">
        <v>227.7</v>
      </c>
      <c r="K61">
        <v>7189.9</v>
      </c>
      <c r="L61">
        <v>4657</v>
      </c>
      <c r="M61">
        <v>2319.9</v>
      </c>
      <c r="N61">
        <v>49.826999999999998</v>
      </c>
      <c r="O61">
        <v>3689.2</v>
      </c>
      <c r="P61">
        <v>1.49</v>
      </c>
      <c r="Q61" s="5">
        <v>7191.6</v>
      </c>
      <c r="R61">
        <v>782.2</v>
      </c>
      <c r="S61" s="43">
        <v>0</v>
      </c>
      <c r="T61">
        <v>1.1200000000000001</v>
      </c>
      <c r="U61">
        <v>0.38</v>
      </c>
      <c r="V61" s="81"/>
      <c r="W61" s="81" t="s">
        <v>283</v>
      </c>
      <c r="X61" s="64">
        <v>48.78</v>
      </c>
      <c r="Y61" s="64">
        <v>37.170999999999999</v>
      </c>
      <c r="Z61" s="5">
        <v>782.2</v>
      </c>
      <c r="AA61" s="5">
        <v>394.4</v>
      </c>
      <c r="AB61" s="5">
        <v>387.8</v>
      </c>
      <c r="AC61" s="5">
        <v>808.7</v>
      </c>
      <c r="AD61" s="5">
        <v>1043.2</v>
      </c>
    </row>
    <row r="62" spans="1:30">
      <c r="A62" t="s">
        <v>284</v>
      </c>
      <c r="B62" s="4">
        <v>30681</v>
      </c>
      <c r="C62">
        <v>60.4</v>
      </c>
      <c r="D62">
        <v>34.9</v>
      </c>
      <c r="E62">
        <v>371.8</v>
      </c>
      <c r="F62">
        <v>355.7</v>
      </c>
      <c r="G62">
        <v>252.2</v>
      </c>
      <c r="H62">
        <v>76.099999999999994</v>
      </c>
      <c r="I62" s="5">
        <v>14.8</v>
      </c>
      <c r="J62">
        <v>234.3</v>
      </c>
      <c r="K62">
        <v>7339.9</v>
      </c>
      <c r="L62">
        <v>4731.2</v>
      </c>
      <c r="M62">
        <v>2372.5</v>
      </c>
      <c r="N62">
        <v>50.155999999999999</v>
      </c>
      <c r="O62">
        <v>3794.7</v>
      </c>
      <c r="P62">
        <v>-1.3</v>
      </c>
      <c r="Q62" s="5">
        <v>7251.4</v>
      </c>
      <c r="R62">
        <v>775.1</v>
      </c>
      <c r="S62" s="43">
        <v>0</v>
      </c>
      <c r="T62">
        <v>-1.34</v>
      </c>
      <c r="U62">
        <v>0.04</v>
      </c>
      <c r="V62" s="81"/>
      <c r="W62" s="81" t="s">
        <v>284</v>
      </c>
      <c r="X62" s="64">
        <v>49.097999999999999</v>
      </c>
      <c r="Y62" s="64">
        <v>37.454000000000001</v>
      </c>
      <c r="Z62" s="5">
        <v>775.1</v>
      </c>
      <c r="AA62" s="5">
        <v>384.2</v>
      </c>
      <c r="AB62" s="5">
        <v>390.9</v>
      </c>
      <c r="AC62" s="5">
        <v>782.5</v>
      </c>
      <c r="AD62" s="5">
        <v>1043.9000000000001</v>
      </c>
    </row>
    <row r="63" spans="1:30">
      <c r="A63" t="s">
        <v>285</v>
      </c>
      <c r="B63" s="4">
        <v>30772</v>
      </c>
      <c r="C63">
        <v>62.5</v>
      </c>
      <c r="D63">
        <v>35.700000000000003</v>
      </c>
      <c r="E63">
        <v>376.3</v>
      </c>
      <c r="F63">
        <v>361.2</v>
      </c>
      <c r="G63">
        <v>260.39999999999998</v>
      </c>
      <c r="H63">
        <v>88.4</v>
      </c>
      <c r="I63" s="5">
        <v>15.4</v>
      </c>
      <c r="J63">
        <v>249.5</v>
      </c>
      <c r="K63">
        <v>7483.4</v>
      </c>
      <c r="L63">
        <v>4770.5</v>
      </c>
      <c r="M63">
        <v>2418.1999999999998</v>
      </c>
      <c r="N63">
        <v>50.698</v>
      </c>
      <c r="O63">
        <v>3908.1</v>
      </c>
      <c r="P63">
        <v>0.92</v>
      </c>
      <c r="Q63" s="5">
        <v>7313.7</v>
      </c>
      <c r="R63">
        <v>794</v>
      </c>
      <c r="S63" s="43">
        <v>0</v>
      </c>
      <c r="T63">
        <v>0.38</v>
      </c>
      <c r="U63">
        <v>0.54</v>
      </c>
      <c r="V63" s="81"/>
      <c r="W63" s="81" t="s">
        <v>285</v>
      </c>
      <c r="X63" s="64">
        <v>49.734999999999999</v>
      </c>
      <c r="Y63" s="64">
        <v>37.997</v>
      </c>
      <c r="Z63" s="5">
        <v>794</v>
      </c>
      <c r="AA63" s="5">
        <v>392.4</v>
      </c>
      <c r="AB63" s="5">
        <v>401.6</v>
      </c>
      <c r="AC63" s="5">
        <v>789.2</v>
      </c>
      <c r="AD63" s="5">
        <v>1057.0999999999999</v>
      </c>
    </row>
    <row r="64" spans="1:30">
      <c r="A64" t="s">
        <v>286</v>
      </c>
      <c r="B64" s="4">
        <v>30863</v>
      </c>
      <c r="C64">
        <v>64.099999999999994</v>
      </c>
      <c r="D64">
        <v>36.200000000000003</v>
      </c>
      <c r="E64">
        <v>379</v>
      </c>
      <c r="F64">
        <v>370.4</v>
      </c>
      <c r="G64">
        <v>266.8</v>
      </c>
      <c r="H64">
        <v>87.1</v>
      </c>
      <c r="I64" s="5">
        <v>15.7</v>
      </c>
      <c r="J64">
        <v>255.5</v>
      </c>
      <c r="K64">
        <v>7612.7</v>
      </c>
      <c r="L64">
        <v>4837.3</v>
      </c>
      <c r="M64">
        <v>2475.9</v>
      </c>
      <c r="N64">
        <v>51.189</v>
      </c>
      <c r="O64">
        <v>4009.6</v>
      </c>
      <c r="P64">
        <v>1.82</v>
      </c>
      <c r="Q64" s="5">
        <v>7379</v>
      </c>
      <c r="R64">
        <v>819.1</v>
      </c>
      <c r="S64" s="43">
        <v>0</v>
      </c>
      <c r="T64">
        <v>1.26</v>
      </c>
      <c r="U64">
        <v>0.56000000000000005</v>
      </c>
      <c r="V64" s="81"/>
      <c r="W64" s="81" t="s">
        <v>286</v>
      </c>
      <c r="X64" s="64">
        <v>50.23</v>
      </c>
      <c r="Y64" s="64">
        <v>38.359000000000002</v>
      </c>
      <c r="Z64" s="5">
        <v>819.1</v>
      </c>
      <c r="AA64" s="5">
        <v>408.3</v>
      </c>
      <c r="AB64" s="5">
        <v>410.8</v>
      </c>
      <c r="AC64" s="5">
        <v>813.1</v>
      </c>
      <c r="AD64" s="5">
        <v>1071.2</v>
      </c>
    </row>
    <row r="65" spans="1:30">
      <c r="A65" t="s">
        <v>287</v>
      </c>
      <c r="B65" s="4">
        <v>30955</v>
      </c>
      <c r="C65">
        <v>65.599999999999994</v>
      </c>
      <c r="D65">
        <v>36.799999999999997</v>
      </c>
      <c r="E65">
        <v>380.4</v>
      </c>
      <c r="F65">
        <v>384.1</v>
      </c>
      <c r="G65">
        <v>271.3</v>
      </c>
      <c r="H65">
        <v>74.7</v>
      </c>
      <c r="I65" s="5">
        <v>16.3</v>
      </c>
      <c r="J65">
        <v>260.5</v>
      </c>
      <c r="K65">
        <v>7686.1</v>
      </c>
      <c r="L65">
        <v>4873.2</v>
      </c>
      <c r="M65">
        <v>2513.5</v>
      </c>
      <c r="N65">
        <v>51.584000000000003</v>
      </c>
      <c r="O65">
        <v>4084.3</v>
      </c>
      <c r="P65">
        <v>0.69</v>
      </c>
      <c r="Q65" s="5">
        <v>7446</v>
      </c>
      <c r="R65">
        <v>835.7</v>
      </c>
      <c r="S65" s="43">
        <v>0</v>
      </c>
      <c r="T65">
        <v>-0.02</v>
      </c>
      <c r="U65">
        <v>0.71</v>
      </c>
      <c r="V65" s="81"/>
      <c r="W65" s="81" t="s">
        <v>287</v>
      </c>
      <c r="X65" s="64">
        <v>50.976999999999997</v>
      </c>
      <c r="Y65" s="64">
        <v>38.716999999999999</v>
      </c>
      <c r="Z65" s="5">
        <v>835.7</v>
      </c>
      <c r="AA65" s="5">
        <v>414</v>
      </c>
      <c r="AB65" s="5">
        <v>421.7</v>
      </c>
      <c r="AC65" s="5">
        <v>812.3</v>
      </c>
      <c r="AD65" s="5">
        <v>1089.5</v>
      </c>
    </row>
    <row r="66" spans="1:30">
      <c r="A66" t="s">
        <v>288</v>
      </c>
      <c r="B66" s="4">
        <v>31047</v>
      </c>
      <c r="C66">
        <v>66.900000000000006</v>
      </c>
      <c r="D66">
        <v>37.6</v>
      </c>
      <c r="E66">
        <v>387.9</v>
      </c>
      <c r="F66">
        <v>395.9</v>
      </c>
      <c r="G66">
        <v>276.39999999999998</v>
      </c>
      <c r="H66">
        <v>75.599999999999994</v>
      </c>
      <c r="I66" s="5">
        <v>16.7</v>
      </c>
      <c r="J66">
        <v>264.5</v>
      </c>
      <c r="K66">
        <v>7749.2</v>
      </c>
      <c r="L66">
        <v>4936.3</v>
      </c>
      <c r="M66">
        <v>2561.8000000000002</v>
      </c>
      <c r="N66">
        <v>51.902000000000001</v>
      </c>
      <c r="O66">
        <v>4148.6000000000004</v>
      </c>
      <c r="P66">
        <v>1.74</v>
      </c>
      <c r="Q66" s="5">
        <v>7514.7</v>
      </c>
      <c r="R66">
        <v>862.8</v>
      </c>
      <c r="S66" s="43">
        <v>0</v>
      </c>
      <c r="T66">
        <v>1.32</v>
      </c>
      <c r="U66">
        <v>0.42</v>
      </c>
      <c r="V66" s="81"/>
      <c r="W66" s="81" t="s">
        <v>288</v>
      </c>
      <c r="X66" s="64">
        <v>51.604999999999997</v>
      </c>
      <c r="Y66" s="64">
        <v>39.100999999999999</v>
      </c>
      <c r="Z66" s="5">
        <v>862.8</v>
      </c>
      <c r="AA66" s="5">
        <v>432.5</v>
      </c>
      <c r="AB66" s="5">
        <v>430.2</v>
      </c>
      <c r="AC66" s="5">
        <v>838.4</v>
      </c>
      <c r="AD66" s="5">
        <v>1100.5</v>
      </c>
    </row>
    <row r="67" spans="1:30">
      <c r="A67" t="s">
        <v>289</v>
      </c>
      <c r="B67" s="4">
        <v>31137</v>
      </c>
      <c r="C67">
        <v>67.900000000000006</v>
      </c>
      <c r="D67">
        <v>38.4</v>
      </c>
      <c r="E67">
        <v>398.1</v>
      </c>
      <c r="F67">
        <v>432.3</v>
      </c>
      <c r="G67">
        <v>279.89999999999998</v>
      </c>
      <c r="H67">
        <v>80.5</v>
      </c>
      <c r="I67" s="5">
        <v>18.2</v>
      </c>
      <c r="J67">
        <v>274.3</v>
      </c>
      <c r="K67">
        <v>7824.2</v>
      </c>
      <c r="L67">
        <v>5020.2</v>
      </c>
      <c r="M67">
        <v>2636</v>
      </c>
      <c r="N67">
        <v>52.514000000000003</v>
      </c>
      <c r="O67">
        <v>4230.2</v>
      </c>
      <c r="P67">
        <v>0.92</v>
      </c>
      <c r="Q67" s="5">
        <v>7585.2</v>
      </c>
      <c r="R67">
        <v>875.6</v>
      </c>
      <c r="S67" s="43">
        <v>0</v>
      </c>
      <c r="T67">
        <v>0.39</v>
      </c>
      <c r="U67">
        <v>0.52</v>
      </c>
      <c r="V67" s="81"/>
      <c r="W67" s="81" t="s">
        <v>289</v>
      </c>
      <c r="X67" s="64">
        <v>51.399000000000001</v>
      </c>
      <c r="Y67" s="64">
        <v>39.561999999999998</v>
      </c>
      <c r="Z67" s="5">
        <v>875.6</v>
      </c>
      <c r="AA67" s="5">
        <v>434.8</v>
      </c>
      <c r="AB67" s="5">
        <v>440.8</v>
      </c>
      <c r="AC67" s="5">
        <v>846</v>
      </c>
      <c r="AD67" s="5">
        <v>1114.4000000000001</v>
      </c>
    </row>
    <row r="68" spans="1:30">
      <c r="A68" t="s">
        <v>290</v>
      </c>
      <c r="B68" s="4">
        <v>31228</v>
      </c>
      <c r="C68">
        <v>69.099999999999994</v>
      </c>
      <c r="D68">
        <v>39.200000000000003</v>
      </c>
      <c r="E68">
        <v>400.5</v>
      </c>
      <c r="F68">
        <v>388.5</v>
      </c>
      <c r="G68">
        <v>284.7</v>
      </c>
      <c r="H68">
        <v>78.8</v>
      </c>
      <c r="I68" s="5">
        <v>18.2</v>
      </c>
      <c r="J68">
        <v>278.3</v>
      </c>
      <c r="K68">
        <v>7893.1</v>
      </c>
      <c r="L68">
        <v>5066.3</v>
      </c>
      <c r="M68">
        <v>2681.8</v>
      </c>
      <c r="N68">
        <v>52.94</v>
      </c>
      <c r="O68">
        <v>4294.8999999999996</v>
      </c>
      <c r="P68">
        <v>1.85</v>
      </c>
      <c r="Q68" s="5">
        <v>7656.9</v>
      </c>
      <c r="R68">
        <v>900.5</v>
      </c>
      <c r="S68" s="43">
        <v>0</v>
      </c>
      <c r="T68">
        <v>1.0900000000000001</v>
      </c>
      <c r="U68">
        <v>0.76</v>
      </c>
      <c r="V68" s="81"/>
      <c r="W68" s="81" t="s">
        <v>290</v>
      </c>
      <c r="X68" s="64">
        <v>51.52</v>
      </c>
      <c r="Y68" s="64">
        <v>39.951999999999998</v>
      </c>
      <c r="Z68" s="5">
        <v>900.5</v>
      </c>
      <c r="AA68" s="5">
        <v>447.3</v>
      </c>
      <c r="AB68" s="5">
        <v>453.2</v>
      </c>
      <c r="AC68" s="5">
        <v>868.3</v>
      </c>
      <c r="AD68" s="5">
        <v>1134.5999999999999</v>
      </c>
    </row>
    <row r="69" spans="1:30">
      <c r="A69" t="s">
        <v>291</v>
      </c>
      <c r="B69" s="4">
        <v>31320</v>
      </c>
      <c r="C69">
        <v>70.3</v>
      </c>
      <c r="D69">
        <v>40.1</v>
      </c>
      <c r="E69">
        <v>405.6</v>
      </c>
      <c r="F69">
        <v>421.5</v>
      </c>
      <c r="G69">
        <v>290.5</v>
      </c>
      <c r="H69">
        <v>84.7</v>
      </c>
      <c r="I69" s="5">
        <v>17.5</v>
      </c>
      <c r="J69">
        <v>283.2</v>
      </c>
      <c r="K69">
        <v>8013.7</v>
      </c>
      <c r="L69">
        <v>5162.5</v>
      </c>
      <c r="M69">
        <v>2754.1</v>
      </c>
      <c r="N69">
        <v>53.354999999999997</v>
      </c>
      <c r="O69">
        <v>4386.8</v>
      </c>
      <c r="P69">
        <v>1.93</v>
      </c>
      <c r="Q69" s="5">
        <v>7729.1</v>
      </c>
      <c r="R69">
        <v>927.4</v>
      </c>
      <c r="S69" s="43">
        <v>0</v>
      </c>
      <c r="T69">
        <v>1.26</v>
      </c>
      <c r="U69">
        <v>0.68</v>
      </c>
      <c r="V69" s="81"/>
      <c r="W69" s="81" t="s">
        <v>291</v>
      </c>
      <c r="X69" s="64">
        <v>51.795000000000002</v>
      </c>
      <c r="Y69" s="64">
        <v>40.283000000000001</v>
      </c>
      <c r="Z69" s="5">
        <v>927.4</v>
      </c>
      <c r="AA69" s="5">
        <v>463.1</v>
      </c>
      <c r="AB69" s="5">
        <v>464.3</v>
      </c>
      <c r="AC69" s="5">
        <v>894.2</v>
      </c>
      <c r="AD69" s="5">
        <v>1152.7</v>
      </c>
    </row>
    <row r="70" spans="1:30">
      <c r="A70" t="s">
        <v>292</v>
      </c>
      <c r="B70" s="4">
        <v>31412</v>
      </c>
      <c r="C70">
        <v>71.599999999999994</v>
      </c>
      <c r="D70">
        <v>41.1</v>
      </c>
      <c r="E70">
        <v>408.3</v>
      </c>
      <c r="F70">
        <v>428.9</v>
      </c>
      <c r="G70">
        <v>291.89999999999998</v>
      </c>
      <c r="H70">
        <v>82.4</v>
      </c>
      <c r="I70" s="5">
        <v>17.3</v>
      </c>
      <c r="J70">
        <v>289.60000000000002</v>
      </c>
      <c r="K70">
        <v>8073.2</v>
      </c>
      <c r="L70">
        <v>5173.6000000000004</v>
      </c>
      <c r="M70">
        <v>2779.4</v>
      </c>
      <c r="N70">
        <v>53.726999999999997</v>
      </c>
      <c r="O70">
        <v>4444.1000000000004</v>
      </c>
      <c r="P70">
        <v>0.35</v>
      </c>
      <c r="Q70" s="5">
        <v>7801.6</v>
      </c>
      <c r="R70">
        <v>938.6</v>
      </c>
      <c r="S70" s="43">
        <v>0</v>
      </c>
      <c r="T70">
        <v>0.02</v>
      </c>
      <c r="U70">
        <v>0.32</v>
      </c>
      <c r="V70" s="81"/>
      <c r="W70" s="81" t="s">
        <v>292</v>
      </c>
      <c r="X70" s="64">
        <v>52.134999999999998</v>
      </c>
      <c r="Y70" s="64">
        <v>40.655999999999999</v>
      </c>
      <c r="Z70" s="5">
        <v>938.6</v>
      </c>
      <c r="AA70" s="5">
        <v>466.4</v>
      </c>
      <c r="AB70" s="5">
        <v>472.1</v>
      </c>
      <c r="AC70" s="5">
        <v>894.7</v>
      </c>
      <c r="AD70" s="5">
        <v>1161.5</v>
      </c>
    </row>
    <row r="71" spans="1:30">
      <c r="A71" t="s">
        <v>293</v>
      </c>
      <c r="B71" s="4">
        <v>31502</v>
      </c>
      <c r="C71">
        <v>73</v>
      </c>
      <c r="D71">
        <v>42.1</v>
      </c>
      <c r="E71">
        <v>419.9</v>
      </c>
      <c r="F71">
        <v>426.3</v>
      </c>
      <c r="G71">
        <v>294.39999999999998</v>
      </c>
      <c r="H71">
        <v>87.8</v>
      </c>
      <c r="I71" s="5">
        <v>18.7</v>
      </c>
      <c r="J71">
        <v>296.7</v>
      </c>
      <c r="K71">
        <v>8148.6</v>
      </c>
      <c r="L71">
        <v>5218.8999999999996</v>
      </c>
      <c r="M71">
        <v>2823.6</v>
      </c>
      <c r="N71">
        <v>54.107999999999997</v>
      </c>
      <c r="O71">
        <v>4507.8999999999996</v>
      </c>
      <c r="P71">
        <v>0.66</v>
      </c>
      <c r="Q71" s="5">
        <v>7872.8</v>
      </c>
      <c r="R71">
        <v>946.8</v>
      </c>
      <c r="S71" s="43">
        <v>0</v>
      </c>
      <c r="T71">
        <v>-0.12</v>
      </c>
      <c r="U71">
        <v>0.78</v>
      </c>
      <c r="V71" s="81"/>
      <c r="W71" s="81" t="s">
        <v>293</v>
      </c>
      <c r="X71" s="64">
        <v>52.003</v>
      </c>
      <c r="Y71" s="64">
        <v>40.825000000000003</v>
      </c>
      <c r="Z71" s="5">
        <v>946.8</v>
      </c>
      <c r="AA71" s="5">
        <v>464</v>
      </c>
      <c r="AB71" s="5">
        <v>482.8</v>
      </c>
      <c r="AC71" s="5">
        <v>892.2</v>
      </c>
      <c r="AD71" s="5">
        <v>1182.9000000000001</v>
      </c>
    </row>
    <row r="72" spans="1:30">
      <c r="A72" t="s">
        <v>294</v>
      </c>
      <c r="B72" s="4">
        <v>31593</v>
      </c>
      <c r="C72">
        <v>74.5</v>
      </c>
      <c r="D72">
        <v>43.1</v>
      </c>
      <c r="E72">
        <v>425.6</v>
      </c>
      <c r="F72">
        <v>429.4</v>
      </c>
      <c r="G72">
        <v>295.3</v>
      </c>
      <c r="H72">
        <v>88.4</v>
      </c>
      <c r="I72" s="5">
        <v>17.899999999999999</v>
      </c>
      <c r="J72">
        <v>300.39999999999998</v>
      </c>
      <c r="K72">
        <v>8185.3</v>
      </c>
      <c r="L72">
        <v>5275.7</v>
      </c>
      <c r="M72">
        <v>2851.5</v>
      </c>
      <c r="N72">
        <v>54.051000000000002</v>
      </c>
      <c r="O72">
        <v>4545.3</v>
      </c>
      <c r="P72">
        <v>1.75</v>
      </c>
      <c r="Q72" s="5">
        <v>7943.5</v>
      </c>
      <c r="R72">
        <v>967.5</v>
      </c>
      <c r="S72" s="43">
        <v>0</v>
      </c>
      <c r="T72">
        <v>1.33</v>
      </c>
      <c r="U72">
        <v>0.42</v>
      </c>
      <c r="V72" s="81"/>
      <c r="W72" s="81" t="s">
        <v>294</v>
      </c>
      <c r="X72" s="64">
        <v>51.872999999999998</v>
      </c>
      <c r="Y72" s="64">
        <v>41.005000000000003</v>
      </c>
      <c r="Z72" s="5">
        <v>967.5</v>
      </c>
      <c r="AA72" s="5">
        <v>477.8</v>
      </c>
      <c r="AB72" s="5">
        <v>489.7</v>
      </c>
      <c r="AC72" s="5">
        <v>921.1</v>
      </c>
      <c r="AD72" s="5">
        <v>1194.4000000000001</v>
      </c>
    </row>
    <row r="73" spans="1:30">
      <c r="A73" t="s">
        <v>295</v>
      </c>
      <c r="B73" s="4">
        <v>31685</v>
      </c>
      <c r="C73">
        <v>76</v>
      </c>
      <c r="D73">
        <v>44.1</v>
      </c>
      <c r="E73">
        <v>433.1</v>
      </c>
      <c r="F73">
        <v>439.5</v>
      </c>
      <c r="G73">
        <v>300.7</v>
      </c>
      <c r="H73">
        <v>90</v>
      </c>
      <c r="I73" s="5">
        <v>17.3</v>
      </c>
      <c r="J73">
        <v>305.5</v>
      </c>
      <c r="K73">
        <v>8263.6</v>
      </c>
      <c r="L73">
        <v>5369</v>
      </c>
      <c r="M73">
        <v>2917.2</v>
      </c>
      <c r="N73">
        <v>54.335999999999999</v>
      </c>
      <c r="O73">
        <v>4607.7</v>
      </c>
      <c r="P73">
        <v>1.87</v>
      </c>
      <c r="Q73" s="5">
        <v>8013.9</v>
      </c>
      <c r="R73">
        <v>993.6</v>
      </c>
      <c r="S73" s="43">
        <v>0</v>
      </c>
      <c r="T73">
        <v>1.47</v>
      </c>
      <c r="U73">
        <v>0.4</v>
      </c>
      <c r="V73" s="81"/>
      <c r="W73" s="81" t="s">
        <v>295</v>
      </c>
      <c r="X73" s="64">
        <v>51.947000000000003</v>
      </c>
      <c r="Y73" s="64">
        <v>41.36</v>
      </c>
      <c r="Z73" s="5">
        <v>993.6</v>
      </c>
      <c r="AA73" s="5">
        <v>495.1</v>
      </c>
      <c r="AB73" s="5">
        <v>498.5</v>
      </c>
      <c r="AC73" s="5">
        <v>953</v>
      </c>
      <c r="AD73" s="5">
        <v>1205.5</v>
      </c>
    </row>
    <row r="74" spans="1:30">
      <c r="A74" t="s">
        <v>296</v>
      </c>
      <c r="B74" s="4">
        <v>31777</v>
      </c>
      <c r="C74">
        <v>77.599999999999994</v>
      </c>
      <c r="D74">
        <v>45.2</v>
      </c>
      <c r="E74">
        <v>435.8</v>
      </c>
      <c r="F74">
        <v>456</v>
      </c>
      <c r="G74">
        <v>303.5</v>
      </c>
      <c r="H74">
        <v>101.2</v>
      </c>
      <c r="I74" s="5">
        <v>17.2</v>
      </c>
      <c r="J74">
        <v>311.10000000000002</v>
      </c>
      <c r="K74">
        <v>8308</v>
      </c>
      <c r="L74">
        <v>5402</v>
      </c>
      <c r="M74">
        <v>2952.8</v>
      </c>
      <c r="N74">
        <v>54.664999999999999</v>
      </c>
      <c r="O74">
        <v>4657.6000000000004</v>
      </c>
      <c r="P74">
        <v>-0.33</v>
      </c>
      <c r="Q74" s="5">
        <v>8083.9</v>
      </c>
      <c r="R74">
        <v>996.4</v>
      </c>
      <c r="S74" s="43">
        <v>0</v>
      </c>
      <c r="T74">
        <v>-0.48</v>
      </c>
      <c r="U74">
        <v>0.14000000000000001</v>
      </c>
      <c r="V74" s="81"/>
      <c r="W74" s="81" t="s">
        <v>296</v>
      </c>
      <c r="X74" s="64">
        <v>52.006</v>
      </c>
      <c r="Y74" s="64">
        <v>41.886000000000003</v>
      </c>
      <c r="Z74" s="5">
        <v>996.4</v>
      </c>
      <c r="AA74" s="5">
        <v>489.8</v>
      </c>
      <c r="AB74" s="5">
        <v>506.6</v>
      </c>
      <c r="AC74" s="5">
        <v>941.8</v>
      </c>
      <c r="AD74" s="5">
        <v>1209.5</v>
      </c>
    </row>
    <row r="75" spans="1:30">
      <c r="A75" t="s">
        <v>297</v>
      </c>
      <c r="B75" s="4">
        <v>31867</v>
      </c>
      <c r="C75">
        <v>79.599999999999994</v>
      </c>
      <c r="D75">
        <v>46.2</v>
      </c>
      <c r="E75">
        <v>441.9</v>
      </c>
      <c r="F75">
        <v>450.7</v>
      </c>
      <c r="G75">
        <v>307.8</v>
      </c>
      <c r="H75">
        <v>101.5</v>
      </c>
      <c r="I75" s="5">
        <v>17.2</v>
      </c>
      <c r="J75">
        <v>315.89999999999998</v>
      </c>
      <c r="K75">
        <v>8369.9</v>
      </c>
      <c r="L75">
        <v>5407.4</v>
      </c>
      <c r="M75">
        <v>2983.5</v>
      </c>
      <c r="N75">
        <v>55.179000000000002</v>
      </c>
      <c r="O75">
        <v>4722.2</v>
      </c>
      <c r="P75">
        <v>0.54</v>
      </c>
      <c r="Q75" s="5">
        <v>8153.2</v>
      </c>
      <c r="R75">
        <v>1008.7</v>
      </c>
      <c r="S75" s="43">
        <v>0</v>
      </c>
      <c r="T75">
        <v>0.3</v>
      </c>
      <c r="U75">
        <v>0.23</v>
      </c>
      <c r="V75" s="81"/>
      <c r="W75" s="81" t="s">
        <v>297</v>
      </c>
      <c r="X75" s="64">
        <v>51.917000000000002</v>
      </c>
      <c r="Y75" s="64">
        <v>42.484999999999999</v>
      </c>
      <c r="Z75" s="5">
        <v>1008.7</v>
      </c>
      <c r="AA75" s="5">
        <v>492.1</v>
      </c>
      <c r="AB75" s="5">
        <v>516.5</v>
      </c>
      <c r="AC75" s="5">
        <v>947.9</v>
      </c>
      <c r="AD75" s="5">
        <v>1215.9000000000001</v>
      </c>
    </row>
    <row r="76" spans="1:30">
      <c r="A76" t="s">
        <v>298</v>
      </c>
      <c r="B76" s="4">
        <v>31958</v>
      </c>
      <c r="C76">
        <v>81.099999999999994</v>
      </c>
      <c r="D76">
        <v>47.3</v>
      </c>
      <c r="E76">
        <v>447.5</v>
      </c>
      <c r="F76">
        <v>511.7</v>
      </c>
      <c r="G76">
        <v>313.89999999999998</v>
      </c>
      <c r="H76">
        <v>115.1</v>
      </c>
      <c r="I76" s="5">
        <v>17.7</v>
      </c>
      <c r="J76">
        <v>320</v>
      </c>
      <c r="K76">
        <v>8460.2000000000007</v>
      </c>
      <c r="L76">
        <v>5481.2</v>
      </c>
      <c r="M76">
        <v>3053.3</v>
      </c>
      <c r="N76">
        <v>55.710999999999999</v>
      </c>
      <c r="O76">
        <v>4806.2</v>
      </c>
      <c r="P76">
        <v>0.7</v>
      </c>
      <c r="Q76" s="5">
        <v>8222.2000000000007</v>
      </c>
      <c r="R76">
        <v>1025.2</v>
      </c>
      <c r="S76" s="43">
        <v>0</v>
      </c>
      <c r="T76">
        <v>0.6</v>
      </c>
      <c r="U76">
        <v>0.1</v>
      </c>
      <c r="V76" s="81"/>
      <c r="W76" s="81" t="s">
        <v>298</v>
      </c>
      <c r="X76" s="64">
        <v>52.164000000000001</v>
      </c>
      <c r="Y76" s="64">
        <v>43.003999999999998</v>
      </c>
      <c r="Z76" s="5">
        <v>1025.2</v>
      </c>
      <c r="AA76" s="5">
        <v>501.2</v>
      </c>
      <c r="AB76" s="5">
        <v>524</v>
      </c>
      <c r="AC76" s="5">
        <v>960.8</v>
      </c>
      <c r="AD76" s="5">
        <v>1218.5999999999999</v>
      </c>
    </row>
    <row r="77" spans="1:30">
      <c r="A77" t="s">
        <v>299</v>
      </c>
      <c r="B77" s="4">
        <v>32050</v>
      </c>
      <c r="C77">
        <v>82.3</v>
      </c>
      <c r="D77">
        <v>48.4</v>
      </c>
      <c r="E77">
        <v>449.4</v>
      </c>
      <c r="F77">
        <v>489</v>
      </c>
      <c r="G77">
        <v>321.10000000000002</v>
      </c>
      <c r="H77">
        <v>119.9</v>
      </c>
      <c r="I77" s="5">
        <v>18</v>
      </c>
      <c r="J77">
        <v>324.8</v>
      </c>
      <c r="K77">
        <v>8533.6</v>
      </c>
      <c r="L77">
        <v>5543.7</v>
      </c>
      <c r="M77">
        <v>3117.4</v>
      </c>
      <c r="N77">
        <v>56.238999999999997</v>
      </c>
      <c r="O77">
        <v>4884.6000000000004</v>
      </c>
      <c r="P77">
        <v>0.13</v>
      </c>
      <c r="Q77" s="5">
        <v>8290.9</v>
      </c>
      <c r="R77">
        <v>1036.2</v>
      </c>
      <c r="S77" s="43">
        <v>0</v>
      </c>
      <c r="T77">
        <v>-0.02</v>
      </c>
      <c r="U77">
        <v>0.15</v>
      </c>
      <c r="V77" s="81"/>
      <c r="W77" s="81" t="s">
        <v>299</v>
      </c>
      <c r="X77" s="64">
        <v>52.540999999999997</v>
      </c>
      <c r="Y77" s="64">
        <v>43.518000000000001</v>
      </c>
      <c r="Z77" s="5">
        <v>1036.2</v>
      </c>
      <c r="AA77" s="5">
        <v>504.1</v>
      </c>
      <c r="AB77" s="5">
        <v>532.1</v>
      </c>
      <c r="AC77" s="5">
        <v>959.5</v>
      </c>
      <c r="AD77" s="5">
        <v>1222.8</v>
      </c>
    </row>
    <row r="78" spans="1:30">
      <c r="A78" t="s">
        <v>300</v>
      </c>
      <c r="B78" s="4">
        <v>32142</v>
      </c>
      <c r="C78">
        <v>83.3</v>
      </c>
      <c r="D78">
        <v>49.4</v>
      </c>
      <c r="E78">
        <v>452.8</v>
      </c>
      <c r="F78">
        <v>507</v>
      </c>
      <c r="G78">
        <v>326.3</v>
      </c>
      <c r="H78">
        <v>114.3</v>
      </c>
      <c r="I78" s="5">
        <v>18.100000000000001</v>
      </c>
      <c r="J78">
        <v>331.7</v>
      </c>
      <c r="K78">
        <v>8680.2000000000007</v>
      </c>
      <c r="L78">
        <v>5555.5</v>
      </c>
      <c r="M78">
        <v>3150.9</v>
      </c>
      <c r="N78">
        <v>56.725000000000001</v>
      </c>
      <c r="O78">
        <v>5008</v>
      </c>
      <c r="P78">
        <v>1.33</v>
      </c>
      <c r="Q78" s="5">
        <v>8359.2000000000007</v>
      </c>
      <c r="R78">
        <v>1056</v>
      </c>
      <c r="S78" s="43">
        <v>0</v>
      </c>
      <c r="T78">
        <v>0.75</v>
      </c>
      <c r="U78">
        <v>0.57999999999999996</v>
      </c>
      <c r="V78" s="81"/>
      <c r="W78" s="81" t="s">
        <v>300</v>
      </c>
      <c r="X78" s="64">
        <v>52.651000000000003</v>
      </c>
      <c r="Y78" s="64">
        <v>43.777999999999999</v>
      </c>
      <c r="Z78" s="5">
        <v>1056</v>
      </c>
      <c r="AA78" s="5">
        <v>513.70000000000005</v>
      </c>
      <c r="AB78" s="5">
        <v>542.29999999999995</v>
      </c>
      <c r="AC78" s="5">
        <v>975.7</v>
      </c>
      <c r="AD78" s="5">
        <v>1238.9000000000001</v>
      </c>
    </row>
    <row r="79" spans="1:30">
      <c r="A79" t="s">
        <v>301</v>
      </c>
      <c r="B79" s="4">
        <v>32233</v>
      </c>
      <c r="C79">
        <v>83.4</v>
      </c>
      <c r="D79">
        <v>50.9</v>
      </c>
      <c r="E79">
        <v>470.3</v>
      </c>
      <c r="F79">
        <v>502.1</v>
      </c>
      <c r="G79">
        <v>334.9</v>
      </c>
      <c r="H79">
        <v>112.6</v>
      </c>
      <c r="I79" s="5">
        <v>16.7</v>
      </c>
      <c r="J79">
        <v>351.1</v>
      </c>
      <c r="K79">
        <v>8725</v>
      </c>
      <c r="L79">
        <v>5653.6</v>
      </c>
      <c r="M79">
        <v>3231.9</v>
      </c>
      <c r="N79">
        <v>57.173000000000002</v>
      </c>
      <c r="O79">
        <v>5073.3999999999996</v>
      </c>
      <c r="P79">
        <v>-0.67</v>
      </c>
      <c r="Q79" s="5">
        <v>8427.6</v>
      </c>
      <c r="R79">
        <v>1056.9000000000001</v>
      </c>
      <c r="S79" s="43">
        <v>0</v>
      </c>
      <c r="T79">
        <v>-1.1499999999999999</v>
      </c>
      <c r="U79">
        <v>0.48</v>
      </c>
      <c r="V79" s="81"/>
      <c r="W79" s="81" t="s">
        <v>301</v>
      </c>
      <c r="X79" s="64">
        <v>53.369</v>
      </c>
      <c r="Y79" s="64">
        <v>44.003</v>
      </c>
      <c r="Z79" s="5">
        <v>1056.9000000000001</v>
      </c>
      <c r="AA79" s="5">
        <v>505.8</v>
      </c>
      <c r="AB79" s="5">
        <v>551.1</v>
      </c>
      <c r="AC79" s="5">
        <v>947.7</v>
      </c>
      <c r="AD79" s="5">
        <v>1252.5999999999999</v>
      </c>
    </row>
    <row r="80" spans="1:30">
      <c r="A80" t="s">
        <v>302</v>
      </c>
      <c r="B80" s="4">
        <v>32324</v>
      </c>
      <c r="C80">
        <v>85</v>
      </c>
      <c r="D80">
        <v>52.2</v>
      </c>
      <c r="E80">
        <v>473.4</v>
      </c>
      <c r="F80">
        <v>497.8</v>
      </c>
      <c r="G80">
        <v>342.7</v>
      </c>
      <c r="H80">
        <v>120</v>
      </c>
      <c r="I80" s="5">
        <v>16.600000000000001</v>
      </c>
      <c r="J80">
        <v>358.3</v>
      </c>
      <c r="K80">
        <v>8839.6</v>
      </c>
      <c r="L80">
        <v>5695.3</v>
      </c>
      <c r="M80">
        <v>3291.7</v>
      </c>
      <c r="N80">
        <v>57.805</v>
      </c>
      <c r="O80">
        <v>5190</v>
      </c>
      <c r="P80">
        <v>0.28999999999999998</v>
      </c>
      <c r="Q80" s="5">
        <v>8495.7999999999993</v>
      </c>
      <c r="R80">
        <v>1070.4000000000001</v>
      </c>
      <c r="S80" s="43">
        <v>0</v>
      </c>
      <c r="T80">
        <v>-0.26</v>
      </c>
      <c r="U80">
        <v>0.55000000000000004</v>
      </c>
      <c r="V80" s="81"/>
      <c r="W80" s="81" t="s">
        <v>302</v>
      </c>
      <c r="X80" s="64">
        <v>53.893000000000001</v>
      </c>
      <c r="Y80" s="64">
        <v>44.432000000000002</v>
      </c>
      <c r="Z80" s="5">
        <v>1070.4000000000001</v>
      </c>
      <c r="AA80" s="5">
        <v>506.9</v>
      </c>
      <c r="AB80" s="5">
        <v>563.5</v>
      </c>
      <c r="AC80" s="5">
        <v>940.6</v>
      </c>
      <c r="AD80" s="5">
        <v>1268.4000000000001</v>
      </c>
    </row>
    <row r="81" spans="1:30">
      <c r="A81" t="s">
        <v>303</v>
      </c>
      <c r="B81" s="4">
        <v>32416</v>
      </c>
      <c r="C81">
        <v>87</v>
      </c>
      <c r="D81">
        <v>53.7</v>
      </c>
      <c r="E81">
        <v>478.8</v>
      </c>
      <c r="F81">
        <v>506.7</v>
      </c>
      <c r="G81">
        <v>348.3</v>
      </c>
      <c r="H81">
        <v>129.1</v>
      </c>
      <c r="I81" s="5">
        <v>17.5</v>
      </c>
      <c r="J81">
        <v>364.5</v>
      </c>
      <c r="K81">
        <v>8891.4</v>
      </c>
      <c r="L81">
        <v>5745.9</v>
      </c>
      <c r="M81">
        <v>3361.9</v>
      </c>
      <c r="N81">
        <v>58.517000000000003</v>
      </c>
      <c r="O81">
        <v>5282.8</v>
      </c>
      <c r="P81">
        <v>0.03</v>
      </c>
      <c r="Q81" s="5">
        <v>8563.7000000000007</v>
      </c>
      <c r="R81">
        <v>1078.2</v>
      </c>
      <c r="S81" s="43">
        <v>0</v>
      </c>
      <c r="T81">
        <v>-0.16</v>
      </c>
      <c r="U81">
        <v>0.2</v>
      </c>
      <c r="V81" s="81"/>
      <c r="W81" s="81" t="s">
        <v>303</v>
      </c>
      <c r="X81" s="64">
        <v>54.201000000000001</v>
      </c>
      <c r="Y81" s="64">
        <v>44.805999999999997</v>
      </c>
      <c r="Z81" s="5">
        <v>1078.2</v>
      </c>
      <c r="AA81" s="5">
        <v>507.4</v>
      </c>
      <c r="AB81" s="5">
        <v>570.79999999999995</v>
      </c>
      <c r="AC81" s="5">
        <v>936.1</v>
      </c>
      <c r="AD81" s="5">
        <v>1274.0999999999999</v>
      </c>
    </row>
    <row r="82" spans="1:30">
      <c r="A82" t="s">
        <v>304</v>
      </c>
      <c r="B82" s="4">
        <v>32508</v>
      </c>
      <c r="C82">
        <v>89.7</v>
      </c>
      <c r="D82">
        <v>55.4</v>
      </c>
      <c r="E82">
        <v>484.9</v>
      </c>
      <c r="F82">
        <v>517.20000000000005</v>
      </c>
      <c r="G82">
        <v>354</v>
      </c>
      <c r="H82">
        <v>135.4</v>
      </c>
      <c r="I82" s="5">
        <v>18.600000000000001</v>
      </c>
      <c r="J82">
        <v>372</v>
      </c>
      <c r="K82">
        <v>9009.9</v>
      </c>
      <c r="L82">
        <v>5811.3</v>
      </c>
      <c r="M82">
        <v>3434.5</v>
      </c>
      <c r="N82">
        <v>59.107999999999997</v>
      </c>
      <c r="O82">
        <v>5399.5</v>
      </c>
      <c r="P82">
        <v>1.62</v>
      </c>
      <c r="Q82" s="5">
        <v>8631.5</v>
      </c>
      <c r="R82">
        <v>1109.9000000000001</v>
      </c>
      <c r="S82" s="43">
        <v>0</v>
      </c>
      <c r="T82">
        <v>1.0900000000000001</v>
      </c>
      <c r="U82">
        <v>0.52</v>
      </c>
      <c r="V82" s="81"/>
      <c r="W82" s="81" t="s">
        <v>304</v>
      </c>
      <c r="X82" s="64">
        <v>54.637999999999998</v>
      </c>
      <c r="Y82" s="64">
        <v>45.319000000000003</v>
      </c>
      <c r="Z82" s="5">
        <v>1109.9000000000001</v>
      </c>
      <c r="AA82" s="5">
        <v>525.6</v>
      </c>
      <c r="AB82" s="5">
        <v>584.29999999999995</v>
      </c>
      <c r="AC82" s="5">
        <v>962.1</v>
      </c>
      <c r="AD82" s="5">
        <v>1289.4000000000001</v>
      </c>
    </row>
    <row r="83" spans="1:30">
      <c r="A83" t="s">
        <v>305</v>
      </c>
      <c r="B83" s="4">
        <v>32598</v>
      </c>
      <c r="C83">
        <v>93.8</v>
      </c>
      <c r="D83">
        <v>57.4</v>
      </c>
      <c r="E83">
        <v>508.2</v>
      </c>
      <c r="F83">
        <v>552.9</v>
      </c>
      <c r="G83">
        <v>363.1</v>
      </c>
      <c r="H83">
        <v>137.19999999999999</v>
      </c>
      <c r="I83" s="5">
        <v>21.2</v>
      </c>
      <c r="J83">
        <v>378</v>
      </c>
      <c r="K83">
        <v>9101.5</v>
      </c>
      <c r="L83">
        <v>5838.2</v>
      </c>
      <c r="M83">
        <v>3490.2</v>
      </c>
      <c r="N83">
        <v>59.786999999999999</v>
      </c>
      <c r="O83">
        <v>5511.3</v>
      </c>
      <c r="P83">
        <v>-0.34</v>
      </c>
      <c r="Q83" s="5">
        <v>8699.1</v>
      </c>
      <c r="R83">
        <v>1116.5999999999999</v>
      </c>
      <c r="S83" s="43">
        <v>0</v>
      </c>
      <c r="T83">
        <v>-0.69</v>
      </c>
      <c r="U83">
        <v>0.35</v>
      </c>
      <c r="V83" s="81"/>
      <c r="W83" s="81" t="s">
        <v>305</v>
      </c>
      <c r="X83" s="64">
        <v>55.042999999999999</v>
      </c>
      <c r="Y83" s="64">
        <v>45.914999999999999</v>
      </c>
      <c r="Z83" s="5">
        <v>1116.5999999999999</v>
      </c>
      <c r="AA83" s="5">
        <v>519.9</v>
      </c>
      <c r="AB83" s="5">
        <v>596.70000000000005</v>
      </c>
      <c r="AC83" s="5">
        <v>944.5</v>
      </c>
      <c r="AD83" s="5">
        <v>1299.8</v>
      </c>
    </row>
    <row r="84" spans="1:30">
      <c r="A84" t="s">
        <v>306</v>
      </c>
      <c r="B84" s="4">
        <v>32689</v>
      </c>
      <c r="C84">
        <v>96.9</v>
      </c>
      <c r="D84">
        <v>59.6</v>
      </c>
      <c r="E84">
        <v>515.70000000000005</v>
      </c>
      <c r="F84">
        <v>566.70000000000005</v>
      </c>
      <c r="G84">
        <v>370.1</v>
      </c>
      <c r="H84">
        <v>123</v>
      </c>
      <c r="I84" s="5">
        <v>22.1</v>
      </c>
      <c r="J84">
        <v>382.6</v>
      </c>
      <c r="K84">
        <v>9171</v>
      </c>
      <c r="L84">
        <v>5865.5</v>
      </c>
      <c r="M84">
        <v>3553.8</v>
      </c>
      <c r="N84">
        <v>60.593000000000004</v>
      </c>
      <c r="O84">
        <v>5612.5</v>
      </c>
      <c r="P84">
        <v>1.26</v>
      </c>
      <c r="Q84" s="5">
        <v>8766.7999999999993</v>
      </c>
      <c r="R84">
        <v>1145.8</v>
      </c>
      <c r="S84" s="43">
        <v>0</v>
      </c>
      <c r="T84">
        <v>0.78</v>
      </c>
      <c r="U84">
        <v>0.48</v>
      </c>
      <c r="V84" s="81"/>
      <c r="W84" s="81" t="s">
        <v>306</v>
      </c>
      <c r="X84" s="64">
        <v>55.447000000000003</v>
      </c>
      <c r="Y84" s="64">
        <v>46.537999999999997</v>
      </c>
      <c r="Z84" s="5">
        <v>1145.8</v>
      </c>
      <c r="AA84" s="5">
        <v>534.29999999999995</v>
      </c>
      <c r="AB84" s="5">
        <v>611.5</v>
      </c>
      <c r="AC84" s="5">
        <v>963.7</v>
      </c>
      <c r="AD84" s="5">
        <v>1314.2</v>
      </c>
    </row>
    <row r="85" spans="1:30">
      <c r="A85" t="s">
        <v>307</v>
      </c>
      <c r="B85" s="4">
        <v>32781</v>
      </c>
      <c r="C85">
        <v>99.7</v>
      </c>
      <c r="D85">
        <v>61.9</v>
      </c>
      <c r="E85">
        <v>524.70000000000005</v>
      </c>
      <c r="F85">
        <v>571.6</v>
      </c>
      <c r="G85">
        <v>376.8</v>
      </c>
      <c r="H85">
        <v>118.9</v>
      </c>
      <c r="I85" s="5">
        <v>21.5</v>
      </c>
      <c r="J85">
        <v>387.2</v>
      </c>
      <c r="K85">
        <v>9238.9</v>
      </c>
      <c r="L85">
        <v>5922.3</v>
      </c>
      <c r="M85">
        <v>3609.4</v>
      </c>
      <c r="N85">
        <v>60.95</v>
      </c>
      <c r="O85">
        <v>5695.4</v>
      </c>
      <c r="P85">
        <v>0.75</v>
      </c>
      <c r="Q85" s="5">
        <v>8834</v>
      </c>
      <c r="R85">
        <v>1164.5999999999999</v>
      </c>
      <c r="S85" s="43">
        <v>0</v>
      </c>
      <c r="T85">
        <v>0.32</v>
      </c>
      <c r="U85">
        <v>0.42</v>
      </c>
      <c r="V85" s="81"/>
      <c r="W85" s="81" t="s">
        <v>307</v>
      </c>
      <c r="X85" s="64">
        <v>55.722999999999999</v>
      </c>
      <c r="Y85" s="64">
        <v>46.973999999999997</v>
      </c>
      <c r="Z85" s="5">
        <v>1164.5999999999999</v>
      </c>
      <c r="AA85" s="5">
        <v>541.4</v>
      </c>
      <c r="AB85" s="5">
        <v>623.20000000000005</v>
      </c>
      <c r="AC85" s="5">
        <v>971.6</v>
      </c>
      <c r="AD85" s="5">
        <v>1326.9</v>
      </c>
    </row>
    <row r="86" spans="1:30">
      <c r="A86" t="s">
        <v>308</v>
      </c>
      <c r="B86" s="4">
        <v>32873</v>
      </c>
      <c r="C86">
        <v>102.3</v>
      </c>
      <c r="D86">
        <v>64.400000000000006</v>
      </c>
      <c r="E86">
        <v>535.79999999999995</v>
      </c>
      <c r="F86">
        <v>579.79999999999995</v>
      </c>
      <c r="G86">
        <v>375.8</v>
      </c>
      <c r="H86">
        <v>118.6</v>
      </c>
      <c r="I86" s="5">
        <v>21.8</v>
      </c>
      <c r="J86">
        <v>393.1</v>
      </c>
      <c r="K86">
        <v>9257.1</v>
      </c>
      <c r="L86">
        <v>5948</v>
      </c>
      <c r="M86">
        <v>3653.7</v>
      </c>
      <c r="N86">
        <v>61.43</v>
      </c>
      <c r="O86">
        <v>5747.2</v>
      </c>
      <c r="P86">
        <v>0.42</v>
      </c>
      <c r="Q86" s="5">
        <v>8900.6</v>
      </c>
      <c r="R86">
        <v>1180.5</v>
      </c>
      <c r="S86" s="43">
        <v>0</v>
      </c>
      <c r="T86">
        <v>-0.17</v>
      </c>
      <c r="U86">
        <v>0.59</v>
      </c>
      <c r="V86" s="81"/>
      <c r="W86" s="81" t="s">
        <v>308</v>
      </c>
      <c r="X86" s="64">
        <v>55.923000000000002</v>
      </c>
      <c r="Y86" s="64">
        <v>47.581000000000003</v>
      </c>
      <c r="Z86" s="5">
        <v>1180.5</v>
      </c>
      <c r="AA86" s="5">
        <v>540.79999999999995</v>
      </c>
      <c r="AB86" s="5">
        <v>639.70000000000005</v>
      </c>
      <c r="AC86" s="5">
        <v>967.1</v>
      </c>
      <c r="AD86" s="5">
        <v>1344.6</v>
      </c>
    </row>
    <row r="87" spans="1:30">
      <c r="A87" t="s">
        <v>58</v>
      </c>
      <c r="B87" s="4">
        <v>32963</v>
      </c>
      <c r="C87">
        <v>104.3</v>
      </c>
      <c r="D87">
        <v>66.599999999999994</v>
      </c>
      <c r="E87">
        <v>556.20000000000005</v>
      </c>
      <c r="F87">
        <v>582.5</v>
      </c>
      <c r="G87">
        <v>392.4</v>
      </c>
      <c r="H87">
        <v>116.8</v>
      </c>
      <c r="I87" s="5">
        <v>22.6</v>
      </c>
      <c r="J87">
        <v>401.6</v>
      </c>
      <c r="K87">
        <v>9358.2999999999993</v>
      </c>
      <c r="L87">
        <v>5998.1</v>
      </c>
      <c r="M87">
        <v>3737.9</v>
      </c>
      <c r="N87">
        <v>62.32</v>
      </c>
      <c r="O87">
        <v>5872.7</v>
      </c>
      <c r="P87">
        <v>1.33</v>
      </c>
      <c r="Q87" s="5">
        <v>8966.4</v>
      </c>
      <c r="R87">
        <v>1212.5</v>
      </c>
      <c r="S87" s="43">
        <v>0</v>
      </c>
      <c r="T87">
        <v>0.63</v>
      </c>
      <c r="U87">
        <v>0.69</v>
      </c>
      <c r="V87" s="81"/>
      <c r="W87" s="81" t="s">
        <v>58</v>
      </c>
      <c r="X87" s="64">
        <v>56.314999999999998</v>
      </c>
      <c r="Y87" s="64">
        <v>48.253999999999998</v>
      </c>
      <c r="Z87" s="5">
        <v>1212.5</v>
      </c>
      <c r="AA87" s="5">
        <v>553.70000000000005</v>
      </c>
      <c r="AB87" s="5">
        <v>658.8</v>
      </c>
      <c r="AC87" s="5">
        <v>983.2</v>
      </c>
      <c r="AD87" s="5">
        <v>1365.4</v>
      </c>
    </row>
    <row r="88" spans="1:30">
      <c r="A88" t="s">
        <v>59</v>
      </c>
      <c r="B88" s="4">
        <v>33054</v>
      </c>
      <c r="C88">
        <v>106.5</v>
      </c>
      <c r="D88">
        <v>70.3</v>
      </c>
      <c r="E88">
        <v>567.5</v>
      </c>
      <c r="F88">
        <v>594.6</v>
      </c>
      <c r="G88">
        <v>392.5</v>
      </c>
      <c r="H88">
        <v>121.7</v>
      </c>
      <c r="I88" s="5">
        <v>23.2</v>
      </c>
      <c r="J88">
        <v>406.9</v>
      </c>
      <c r="K88">
        <v>9392.2999999999993</v>
      </c>
      <c r="L88">
        <v>6016.3</v>
      </c>
      <c r="M88">
        <v>3783.4</v>
      </c>
      <c r="N88">
        <v>62.886000000000003</v>
      </c>
      <c r="O88">
        <v>5960</v>
      </c>
      <c r="P88">
        <v>0.13</v>
      </c>
      <c r="Q88" s="5">
        <v>9030.9</v>
      </c>
      <c r="R88">
        <v>1230.7</v>
      </c>
      <c r="S88" s="43">
        <v>0</v>
      </c>
      <c r="T88">
        <v>0.05</v>
      </c>
      <c r="U88">
        <v>0.08</v>
      </c>
      <c r="V88" s="81"/>
      <c r="W88" s="81" t="s">
        <v>59</v>
      </c>
      <c r="X88" s="64">
        <v>57.281999999999996</v>
      </c>
      <c r="Y88" s="64">
        <v>48.752000000000002</v>
      </c>
      <c r="Z88" s="5">
        <v>1230.7</v>
      </c>
      <c r="AA88" s="5">
        <v>563.9</v>
      </c>
      <c r="AB88" s="5">
        <v>666.8</v>
      </c>
      <c r="AC88" s="5">
        <v>984.5</v>
      </c>
      <c r="AD88" s="5">
        <v>1367.9</v>
      </c>
    </row>
    <row r="89" spans="1:30">
      <c r="A89" t="s">
        <v>60</v>
      </c>
      <c r="B89" s="4">
        <v>33146</v>
      </c>
      <c r="C89">
        <v>108.7</v>
      </c>
      <c r="D89">
        <v>74.900000000000006</v>
      </c>
      <c r="E89">
        <v>578.1</v>
      </c>
      <c r="F89">
        <v>600.70000000000005</v>
      </c>
      <c r="G89">
        <v>399.8</v>
      </c>
      <c r="H89">
        <v>125.1</v>
      </c>
      <c r="I89" s="5">
        <v>24.7</v>
      </c>
      <c r="J89">
        <v>414.6</v>
      </c>
      <c r="K89">
        <v>9398.5</v>
      </c>
      <c r="L89">
        <v>6040.2</v>
      </c>
      <c r="M89">
        <v>3846.7</v>
      </c>
      <c r="N89">
        <v>63.685000000000002</v>
      </c>
      <c r="O89">
        <v>6015.1</v>
      </c>
      <c r="P89">
        <v>0.13</v>
      </c>
      <c r="Q89" s="5">
        <v>9094.5</v>
      </c>
      <c r="R89">
        <v>1242.5999999999999</v>
      </c>
      <c r="S89" s="43">
        <v>0</v>
      </c>
      <c r="T89">
        <v>-0.17</v>
      </c>
      <c r="U89">
        <v>0.3</v>
      </c>
      <c r="V89" s="81"/>
      <c r="W89" s="81" t="s">
        <v>60</v>
      </c>
      <c r="X89" s="64">
        <v>57.36</v>
      </c>
      <c r="Y89" s="64">
        <v>49.414999999999999</v>
      </c>
      <c r="Z89" s="5">
        <v>1242.5999999999999</v>
      </c>
      <c r="AA89" s="5">
        <v>562.20000000000005</v>
      </c>
      <c r="AB89" s="5">
        <v>680.3</v>
      </c>
      <c r="AC89" s="5">
        <v>980.1</v>
      </c>
      <c r="AD89" s="5">
        <v>1377</v>
      </c>
    </row>
    <row r="90" spans="1:30">
      <c r="A90" t="s">
        <v>61</v>
      </c>
      <c r="B90" s="4">
        <v>33238</v>
      </c>
      <c r="C90">
        <v>111</v>
      </c>
      <c r="D90">
        <v>80.7</v>
      </c>
      <c r="E90">
        <v>596.79999999999995</v>
      </c>
      <c r="F90">
        <v>600.79999999999995</v>
      </c>
      <c r="G90">
        <v>407.2</v>
      </c>
      <c r="H90">
        <v>123.7</v>
      </c>
      <c r="I90" s="5">
        <v>24</v>
      </c>
      <c r="J90">
        <v>417.4</v>
      </c>
      <c r="K90">
        <v>9312.9</v>
      </c>
      <c r="L90">
        <v>5994.2</v>
      </c>
      <c r="M90">
        <v>3867.9</v>
      </c>
      <c r="N90">
        <v>64.527000000000001</v>
      </c>
      <c r="O90">
        <v>6004.7</v>
      </c>
      <c r="P90">
        <v>0.55000000000000004</v>
      </c>
      <c r="Q90" s="5">
        <v>9157</v>
      </c>
      <c r="R90">
        <v>1268.5</v>
      </c>
      <c r="S90" s="43">
        <v>1</v>
      </c>
      <c r="T90">
        <v>0.05</v>
      </c>
      <c r="U90">
        <v>0.51</v>
      </c>
      <c r="V90" s="81"/>
      <c r="W90" s="81" t="s">
        <v>61</v>
      </c>
      <c r="X90" s="64">
        <v>58.042999999999999</v>
      </c>
      <c r="Y90" s="64">
        <v>50.192999999999998</v>
      </c>
      <c r="Z90" s="5">
        <v>1268.5</v>
      </c>
      <c r="AA90" s="5">
        <v>569.70000000000005</v>
      </c>
      <c r="AB90" s="5">
        <v>698.8</v>
      </c>
      <c r="AC90" s="5">
        <v>981.3</v>
      </c>
      <c r="AD90" s="5">
        <v>1392.4</v>
      </c>
    </row>
    <row r="91" spans="1:30">
      <c r="A91" t="s">
        <v>62</v>
      </c>
      <c r="B91" s="4">
        <v>33328</v>
      </c>
      <c r="C91">
        <v>112.9</v>
      </c>
      <c r="D91">
        <v>83.7</v>
      </c>
      <c r="E91">
        <v>622.5</v>
      </c>
      <c r="F91">
        <v>580.79999999999995</v>
      </c>
      <c r="G91">
        <v>416.9</v>
      </c>
      <c r="H91">
        <v>120.2</v>
      </c>
      <c r="I91" s="5">
        <v>21.5</v>
      </c>
      <c r="J91">
        <v>421</v>
      </c>
      <c r="K91">
        <v>9269.4</v>
      </c>
      <c r="L91">
        <v>5971.7</v>
      </c>
      <c r="M91">
        <v>3873.6</v>
      </c>
      <c r="N91">
        <v>64.866</v>
      </c>
      <c r="O91">
        <v>6035.2</v>
      </c>
      <c r="P91">
        <v>0.49</v>
      </c>
      <c r="Q91" s="5">
        <v>9217.9</v>
      </c>
      <c r="R91">
        <v>1284.2</v>
      </c>
      <c r="S91" s="43">
        <v>1</v>
      </c>
      <c r="T91">
        <v>0.43</v>
      </c>
      <c r="U91">
        <v>7.0000000000000007E-2</v>
      </c>
      <c r="V91" s="81"/>
      <c r="W91" s="81" t="s">
        <v>62</v>
      </c>
      <c r="X91" s="64">
        <v>58.563000000000002</v>
      </c>
      <c r="Y91" s="64">
        <v>50.404000000000003</v>
      </c>
      <c r="Z91" s="5">
        <v>1284.2</v>
      </c>
      <c r="AA91" s="5">
        <v>581.4</v>
      </c>
      <c r="AB91" s="5">
        <v>702.8</v>
      </c>
      <c r="AC91" s="5">
        <v>992.5</v>
      </c>
      <c r="AD91" s="5">
        <v>1394.5</v>
      </c>
    </row>
    <row r="92" spans="1:30">
      <c r="A92" t="s">
        <v>63</v>
      </c>
      <c r="B92" s="4">
        <v>33419</v>
      </c>
      <c r="C92">
        <v>115.7</v>
      </c>
      <c r="D92">
        <v>93.1</v>
      </c>
      <c r="E92">
        <v>643.5</v>
      </c>
      <c r="F92">
        <v>585.9</v>
      </c>
      <c r="G92">
        <v>424.3</v>
      </c>
      <c r="H92">
        <v>116</v>
      </c>
      <c r="I92" s="5">
        <v>20.8</v>
      </c>
      <c r="J92">
        <v>427.7</v>
      </c>
      <c r="K92">
        <v>9341.6</v>
      </c>
      <c r="L92">
        <v>6021.2</v>
      </c>
      <c r="M92">
        <v>3926.9</v>
      </c>
      <c r="N92">
        <v>65.221000000000004</v>
      </c>
      <c r="O92">
        <v>6126.9</v>
      </c>
      <c r="P92">
        <v>0.35</v>
      </c>
      <c r="Q92" s="5">
        <v>9277.2000000000007</v>
      </c>
      <c r="R92">
        <v>1296.5999999999999</v>
      </c>
      <c r="S92" s="43">
        <v>0</v>
      </c>
      <c r="T92">
        <v>0.16</v>
      </c>
      <c r="U92">
        <v>0.19</v>
      </c>
      <c r="V92" s="81"/>
      <c r="W92" s="81" t="s">
        <v>63</v>
      </c>
      <c r="X92" s="64">
        <v>58.851999999999997</v>
      </c>
      <c r="Y92" s="64">
        <v>50.709000000000003</v>
      </c>
      <c r="Z92" s="5">
        <v>1296.5999999999999</v>
      </c>
      <c r="AA92" s="5">
        <v>586.6</v>
      </c>
      <c r="AB92" s="5">
        <v>709.9</v>
      </c>
      <c r="AC92" s="5">
        <v>996.6</v>
      </c>
      <c r="AD92" s="5">
        <v>1400.1</v>
      </c>
    </row>
    <row r="93" spans="1:30">
      <c r="A93" t="s">
        <v>64</v>
      </c>
      <c r="B93" s="4">
        <v>33511</v>
      </c>
      <c r="C93">
        <v>118.9</v>
      </c>
      <c r="D93">
        <v>98.4</v>
      </c>
      <c r="E93">
        <v>653.79999999999995</v>
      </c>
      <c r="F93">
        <v>590.20000000000005</v>
      </c>
      <c r="G93">
        <v>433.8</v>
      </c>
      <c r="H93">
        <v>116.9</v>
      </c>
      <c r="I93" s="5">
        <v>20.5</v>
      </c>
      <c r="J93">
        <v>433.5</v>
      </c>
      <c r="K93">
        <v>9388.7999999999993</v>
      </c>
      <c r="L93">
        <v>6051.2</v>
      </c>
      <c r="M93">
        <v>3973.3</v>
      </c>
      <c r="N93">
        <v>65.664000000000001</v>
      </c>
      <c r="O93">
        <v>6205.9</v>
      </c>
      <c r="P93">
        <v>-0.23</v>
      </c>
      <c r="Q93" s="5">
        <v>9335.7999999999993</v>
      </c>
      <c r="R93">
        <v>1306.3</v>
      </c>
      <c r="S93" s="43">
        <v>0</v>
      </c>
      <c r="T93">
        <v>-0.5</v>
      </c>
      <c r="U93">
        <v>0.27</v>
      </c>
      <c r="V93" s="81"/>
      <c r="W93" s="81" t="s">
        <v>64</v>
      </c>
      <c r="X93" s="64">
        <v>59.607999999999997</v>
      </c>
      <c r="Y93" s="64">
        <v>51.125999999999998</v>
      </c>
      <c r="Z93" s="5">
        <v>1306.3</v>
      </c>
      <c r="AA93" s="5">
        <v>586.29999999999995</v>
      </c>
      <c r="AB93" s="5">
        <v>719.9</v>
      </c>
      <c r="AC93" s="5">
        <v>983.4</v>
      </c>
      <c r="AD93" s="5">
        <v>1408.3</v>
      </c>
    </row>
    <row r="94" spans="1:30">
      <c r="A94" t="s">
        <v>65</v>
      </c>
      <c r="B94" s="4">
        <v>33603</v>
      </c>
      <c r="C94">
        <v>122.5</v>
      </c>
      <c r="D94">
        <v>112.5</v>
      </c>
      <c r="E94">
        <v>682.3</v>
      </c>
      <c r="F94">
        <v>598.70000000000005</v>
      </c>
      <c r="G94">
        <v>443.4</v>
      </c>
      <c r="H94">
        <v>118.2</v>
      </c>
      <c r="I94" s="5">
        <v>20.3</v>
      </c>
      <c r="J94">
        <v>438.6</v>
      </c>
      <c r="K94">
        <v>9421.6</v>
      </c>
      <c r="L94">
        <v>6048.2</v>
      </c>
      <c r="M94">
        <v>4000</v>
      </c>
      <c r="N94">
        <v>66.14</v>
      </c>
      <c r="O94">
        <v>6264.5</v>
      </c>
      <c r="P94">
        <v>-0.61</v>
      </c>
      <c r="Q94" s="5">
        <v>9394</v>
      </c>
      <c r="R94">
        <v>1308.8</v>
      </c>
      <c r="S94" s="43">
        <v>0</v>
      </c>
      <c r="T94">
        <v>-0.94</v>
      </c>
      <c r="U94">
        <v>0.33</v>
      </c>
      <c r="V94" s="81"/>
      <c r="W94" s="81" t="s">
        <v>65</v>
      </c>
      <c r="X94" s="64">
        <v>60.210999999999999</v>
      </c>
      <c r="Y94" s="64">
        <v>51.572000000000003</v>
      </c>
      <c r="Z94" s="5">
        <v>1308.8</v>
      </c>
      <c r="AA94" s="5">
        <v>577.4</v>
      </c>
      <c r="AB94" s="5">
        <v>731.4</v>
      </c>
      <c r="AC94" s="5">
        <v>958.8</v>
      </c>
      <c r="AD94" s="5">
        <v>1418.2</v>
      </c>
    </row>
    <row r="95" spans="1:30">
      <c r="A95" t="s">
        <v>66</v>
      </c>
      <c r="B95" s="4">
        <v>33694</v>
      </c>
      <c r="C95">
        <v>127.2</v>
      </c>
      <c r="D95">
        <v>108.3</v>
      </c>
      <c r="E95">
        <v>710.5</v>
      </c>
      <c r="F95">
        <v>588.9</v>
      </c>
      <c r="G95">
        <v>447.8</v>
      </c>
      <c r="H95">
        <v>130.4</v>
      </c>
      <c r="I95" s="5">
        <v>17.8</v>
      </c>
      <c r="J95">
        <v>450.4</v>
      </c>
      <c r="K95">
        <v>9534.2999999999993</v>
      </c>
      <c r="L95">
        <v>6161.4</v>
      </c>
      <c r="M95">
        <v>4100.3999999999996</v>
      </c>
      <c r="N95">
        <v>66.555000000000007</v>
      </c>
      <c r="O95">
        <v>6363.1</v>
      </c>
      <c r="P95">
        <v>0.77</v>
      </c>
      <c r="Q95" s="5">
        <v>9452.2000000000007</v>
      </c>
      <c r="R95">
        <v>1326.4</v>
      </c>
      <c r="S95" s="43">
        <v>0</v>
      </c>
      <c r="T95">
        <v>0.15</v>
      </c>
      <c r="U95">
        <v>0.61</v>
      </c>
      <c r="V95" s="81"/>
      <c r="W95" s="81" t="s">
        <v>66</v>
      </c>
      <c r="X95" s="64">
        <v>60.298999999999999</v>
      </c>
      <c r="Y95" s="64">
        <v>51.94</v>
      </c>
      <c r="Z95" s="5">
        <v>1326.4</v>
      </c>
      <c r="AA95" s="5">
        <v>580.29999999999995</v>
      </c>
      <c r="AB95" s="5">
        <v>746.1</v>
      </c>
      <c r="AC95" s="5">
        <v>962.4</v>
      </c>
      <c r="AD95" s="5">
        <v>1436.5</v>
      </c>
    </row>
    <row r="96" spans="1:30">
      <c r="A96" t="s">
        <v>67</v>
      </c>
      <c r="B96" s="4">
        <v>33785</v>
      </c>
      <c r="C96">
        <v>131</v>
      </c>
      <c r="D96">
        <v>115.4</v>
      </c>
      <c r="E96">
        <v>729.1</v>
      </c>
      <c r="F96">
        <v>607.20000000000005</v>
      </c>
      <c r="G96">
        <v>452</v>
      </c>
      <c r="H96">
        <v>132.4</v>
      </c>
      <c r="I96" s="5">
        <v>17.399999999999999</v>
      </c>
      <c r="J96">
        <v>456</v>
      </c>
      <c r="K96">
        <v>9637.7000000000007</v>
      </c>
      <c r="L96">
        <v>6203.2</v>
      </c>
      <c r="M96">
        <v>4155.7</v>
      </c>
      <c r="N96">
        <v>66.998000000000005</v>
      </c>
      <c r="O96">
        <v>6470.8</v>
      </c>
      <c r="P96">
        <v>-0.14000000000000001</v>
      </c>
      <c r="Q96" s="5">
        <v>9510.4</v>
      </c>
      <c r="R96">
        <v>1334.8</v>
      </c>
      <c r="S96" s="43">
        <v>0</v>
      </c>
      <c r="T96">
        <v>-7.0000000000000007E-2</v>
      </c>
      <c r="U96">
        <v>-0.06</v>
      </c>
      <c r="V96" s="81"/>
      <c r="W96" s="81" t="s">
        <v>67</v>
      </c>
      <c r="X96" s="64">
        <v>60.518999999999998</v>
      </c>
      <c r="Y96" s="64">
        <v>52.56</v>
      </c>
      <c r="Z96" s="5">
        <v>1334.8</v>
      </c>
      <c r="AA96" s="5">
        <v>580.9</v>
      </c>
      <c r="AB96" s="5">
        <v>753.9</v>
      </c>
      <c r="AC96" s="5">
        <v>959.9</v>
      </c>
      <c r="AD96" s="5">
        <v>1434.4</v>
      </c>
    </row>
    <row r="97" spans="1:30">
      <c r="A97" t="s">
        <v>68</v>
      </c>
      <c r="B97" s="4">
        <v>33877</v>
      </c>
      <c r="C97">
        <v>134.5</v>
      </c>
      <c r="D97">
        <v>120.6</v>
      </c>
      <c r="E97">
        <v>741.3</v>
      </c>
      <c r="F97">
        <v>616.20000000000005</v>
      </c>
      <c r="G97">
        <v>455.6</v>
      </c>
      <c r="H97">
        <v>127.8</v>
      </c>
      <c r="I97" s="5">
        <v>16.2</v>
      </c>
      <c r="J97">
        <v>459.1</v>
      </c>
      <c r="K97">
        <v>9733</v>
      </c>
      <c r="L97">
        <v>6269.7</v>
      </c>
      <c r="M97">
        <v>4227</v>
      </c>
      <c r="N97">
        <v>67.424999999999997</v>
      </c>
      <c r="O97">
        <v>6566.6</v>
      </c>
      <c r="P97">
        <v>0.55000000000000004</v>
      </c>
      <c r="Q97" s="5">
        <v>9569</v>
      </c>
      <c r="R97">
        <v>1354</v>
      </c>
      <c r="S97" s="43">
        <v>0</v>
      </c>
      <c r="T97">
        <v>0.52</v>
      </c>
      <c r="U97">
        <v>0.03</v>
      </c>
      <c r="V97" s="81"/>
      <c r="W97" s="81" t="s">
        <v>68</v>
      </c>
      <c r="X97" s="64">
        <v>61.046999999999997</v>
      </c>
      <c r="Y97" s="64">
        <v>52.948</v>
      </c>
      <c r="Z97" s="5">
        <v>1354</v>
      </c>
      <c r="AA97" s="5">
        <v>594.20000000000005</v>
      </c>
      <c r="AB97" s="5">
        <v>759.8</v>
      </c>
      <c r="AC97" s="5">
        <v>973.4</v>
      </c>
      <c r="AD97" s="5">
        <v>1435</v>
      </c>
    </row>
    <row r="98" spans="1:30">
      <c r="A98" t="s">
        <v>69</v>
      </c>
      <c r="B98" s="4">
        <v>33969</v>
      </c>
      <c r="C98">
        <v>137.69999999999999</v>
      </c>
      <c r="D98">
        <v>120.8</v>
      </c>
      <c r="E98">
        <v>746</v>
      </c>
      <c r="F98">
        <v>638.9</v>
      </c>
      <c r="G98">
        <v>457.7</v>
      </c>
      <c r="H98">
        <v>137.1</v>
      </c>
      <c r="I98" s="5">
        <v>15.7</v>
      </c>
      <c r="J98">
        <v>454.4</v>
      </c>
      <c r="K98">
        <v>9834.5</v>
      </c>
      <c r="L98">
        <v>6344.4</v>
      </c>
      <c r="M98">
        <v>4307.2</v>
      </c>
      <c r="N98">
        <v>67.894999999999996</v>
      </c>
      <c r="O98">
        <v>6680.8</v>
      </c>
      <c r="P98">
        <v>0.01</v>
      </c>
      <c r="Q98" s="5">
        <v>9628.4</v>
      </c>
      <c r="R98">
        <v>1362.8</v>
      </c>
      <c r="S98" s="43">
        <v>0</v>
      </c>
      <c r="T98">
        <v>0.04</v>
      </c>
      <c r="U98">
        <v>-0.03</v>
      </c>
      <c r="V98" s="81"/>
      <c r="W98" s="81" t="s">
        <v>69</v>
      </c>
      <c r="X98" s="64">
        <v>61.43</v>
      </c>
      <c r="Y98" s="64">
        <v>53.308999999999997</v>
      </c>
      <c r="Z98" s="5">
        <v>1362.8</v>
      </c>
      <c r="AA98" s="5">
        <v>598.4</v>
      </c>
      <c r="AB98" s="5">
        <v>764.4</v>
      </c>
      <c r="AC98" s="5">
        <v>974.1</v>
      </c>
      <c r="AD98" s="5">
        <v>1433.9</v>
      </c>
    </row>
    <row r="99" spans="1:30">
      <c r="A99" t="s">
        <v>70</v>
      </c>
      <c r="B99" s="4">
        <v>34059</v>
      </c>
      <c r="C99">
        <v>143.4</v>
      </c>
      <c r="D99">
        <v>124.4</v>
      </c>
      <c r="E99">
        <v>766.5</v>
      </c>
      <c r="F99">
        <v>617</v>
      </c>
      <c r="G99">
        <v>454.3</v>
      </c>
      <c r="H99">
        <v>141.69999999999999</v>
      </c>
      <c r="I99" s="5">
        <v>16.399999999999999</v>
      </c>
      <c r="J99">
        <v>473.8</v>
      </c>
      <c r="K99">
        <v>9851</v>
      </c>
      <c r="L99">
        <v>6368.8</v>
      </c>
      <c r="M99">
        <v>4349.5</v>
      </c>
      <c r="N99">
        <v>68.299000000000007</v>
      </c>
      <c r="O99">
        <v>6729.5</v>
      </c>
      <c r="P99">
        <v>-1.01</v>
      </c>
      <c r="Q99" s="5">
        <v>9689.2999999999993</v>
      </c>
      <c r="R99">
        <v>1351.8</v>
      </c>
      <c r="S99" s="43">
        <v>0</v>
      </c>
      <c r="T99">
        <v>-1.17</v>
      </c>
      <c r="U99">
        <v>0.16</v>
      </c>
      <c r="V99" s="81"/>
      <c r="W99" s="81" t="s">
        <v>70</v>
      </c>
      <c r="X99" s="64">
        <v>61.584000000000003</v>
      </c>
      <c r="Y99" s="64">
        <v>53.62</v>
      </c>
      <c r="Z99" s="5">
        <v>1351.8</v>
      </c>
      <c r="AA99" s="5">
        <v>580.29999999999995</v>
      </c>
      <c r="AB99" s="5">
        <v>771.5</v>
      </c>
      <c r="AC99" s="5">
        <v>942.2</v>
      </c>
      <c r="AD99" s="5">
        <v>1438.9</v>
      </c>
    </row>
    <row r="100" spans="1:30">
      <c r="A100" t="s">
        <v>71</v>
      </c>
      <c r="B100" s="4">
        <v>34150</v>
      </c>
      <c r="C100">
        <v>144.69999999999999</v>
      </c>
      <c r="D100">
        <v>124.8</v>
      </c>
      <c r="E100">
        <v>771.7</v>
      </c>
      <c r="F100">
        <v>643.5</v>
      </c>
      <c r="G100">
        <v>460</v>
      </c>
      <c r="H100">
        <v>154.1</v>
      </c>
      <c r="I100" s="5">
        <v>16</v>
      </c>
      <c r="J100">
        <v>474.2</v>
      </c>
      <c r="K100">
        <v>9908.2999999999993</v>
      </c>
      <c r="L100">
        <v>6426.7</v>
      </c>
      <c r="M100">
        <v>4418.6000000000004</v>
      </c>
      <c r="N100">
        <v>68.757999999999996</v>
      </c>
      <c r="O100">
        <v>6808.9</v>
      </c>
      <c r="P100">
        <v>0.01</v>
      </c>
      <c r="Q100" s="5">
        <v>9751.4</v>
      </c>
      <c r="R100">
        <v>1359.1</v>
      </c>
      <c r="S100" s="43">
        <v>0</v>
      </c>
      <c r="T100">
        <v>-0.36</v>
      </c>
      <c r="U100">
        <v>0.37</v>
      </c>
      <c r="V100" s="81"/>
      <c r="W100" s="81" t="s">
        <v>71</v>
      </c>
      <c r="X100" s="64">
        <v>61.854999999999997</v>
      </c>
      <c r="Y100" s="64">
        <v>53.936</v>
      </c>
      <c r="Z100" s="5">
        <v>1359.1</v>
      </c>
      <c r="AA100" s="5">
        <v>576.70000000000005</v>
      </c>
      <c r="AB100" s="5">
        <v>782.3</v>
      </c>
      <c r="AC100" s="5">
        <v>932.3</v>
      </c>
      <c r="AD100" s="5">
        <v>1450.6</v>
      </c>
    </row>
    <row r="101" spans="1:30">
      <c r="A101" t="s">
        <v>72</v>
      </c>
      <c r="B101" s="4">
        <v>34242</v>
      </c>
      <c r="C101">
        <v>147.5</v>
      </c>
      <c r="D101">
        <v>135.19999999999999</v>
      </c>
      <c r="E101">
        <v>786.3</v>
      </c>
      <c r="F101">
        <v>659.2</v>
      </c>
      <c r="G101">
        <v>467.2</v>
      </c>
      <c r="H101">
        <v>146.4</v>
      </c>
      <c r="I101" s="5">
        <v>15.7</v>
      </c>
      <c r="J101">
        <v>478.8</v>
      </c>
      <c r="K101">
        <v>9955.6</v>
      </c>
      <c r="L101">
        <v>6498.2</v>
      </c>
      <c r="M101">
        <v>4487.2</v>
      </c>
      <c r="N101">
        <v>69.057000000000002</v>
      </c>
      <c r="O101">
        <v>6882.1</v>
      </c>
      <c r="P101">
        <v>0.11</v>
      </c>
      <c r="Q101" s="5">
        <v>9814.7000000000007</v>
      </c>
      <c r="R101">
        <v>1367.4</v>
      </c>
      <c r="S101" s="43">
        <v>0</v>
      </c>
      <c r="T101">
        <v>-0.13</v>
      </c>
      <c r="U101">
        <v>0.24</v>
      </c>
      <c r="V101" s="81"/>
      <c r="W101" s="81" t="s">
        <v>72</v>
      </c>
      <c r="X101" s="64">
        <v>62.302999999999997</v>
      </c>
      <c r="Y101" s="64">
        <v>54.09</v>
      </c>
      <c r="Z101" s="5">
        <v>1367.4</v>
      </c>
      <c r="AA101" s="5">
        <v>578.70000000000005</v>
      </c>
      <c r="AB101" s="5">
        <v>788.7</v>
      </c>
      <c r="AC101" s="5">
        <v>928.8</v>
      </c>
      <c r="AD101" s="5">
        <v>1458.2</v>
      </c>
    </row>
    <row r="102" spans="1:30">
      <c r="A102" t="s">
        <v>73</v>
      </c>
      <c r="B102" s="4">
        <v>34334</v>
      </c>
      <c r="C102">
        <v>151.6</v>
      </c>
      <c r="D102">
        <v>136</v>
      </c>
      <c r="E102">
        <v>791.3</v>
      </c>
      <c r="F102">
        <v>675.3</v>
      </c>
      <c r="G102">
        <v>484.3</v>
      </c>
      <c r="H102">
        <v>178</v>
      </c>
      <c r="I102" s="5">
        <v>15.8</v>
      </c>
      <c r="J102">
        <v>482.9</v>
      </c>
      <c r="K102">
        <v>10091</v>
      </c>
      <c r="L102">
        <v>6555.3</v>
      </c>
      <c r="M102">
        <v>4552.7</v>
      </c>
      <c r="N102">
        <v>69.454999999999998</v>
      </c>
      <c r="O102">
        <v>7013.7</v>
      </c>
      <c r="P102">
        <v>0.28999999999999998</v>
      </c>
      <c r="Q102" s="5">
        <v>9879</v>
      </c>
      <c r="R102">
        <v>1381.4</v>
      </c>
      <c r="S102" s="43">
        <v>0</v>
      </c>
      <c r="T102">
        <v>7.0000000000000007E-2</v>
      </c>
      <c r="U102">
        <v>0.23</v>
      </c>
      <c r="V102" s="81"/>
      <c r="W102" s="81" t="s">
        <v>73</v>
      </c>
      <c r="X102" s="64">
        <v>62.860999999999997</v>
      </c>
      <c r="Y102" s="64">
        <v>54.362000000000002</v>
      </c>
      <c r="Z102" s="5">
        <v>1381.4</v>
      </c>
      <c r="AA102" s="5">
        <v>584.9</v>
      </c>
      <c r="AB102" s="5">
        <v>796.5</v>
      </c>
      <c r="AC102" s="5">
        <v>930.4</v>
      </c>
      <c r="AD102" s="5">
        <v>1465.3</v>
      </c>
    </row>
    <row r="103" spans="1:30">
      <c r="A103" t="s">
        <v>74</v>
      </c>
      <c r="B103" s="4">
        <v>34424</v>
      </c>
      <c r="C103">
        <v>156.9</v>
      </c>
      <c r="D103">
        <v>136.6</v>
      </c>
      <c r="E103">
        <v>805.3</v>
      </c>
      <c r="F103">
        <v>673.7</v>
      </c>
      <c r="G103">
        <v>497.9</v>
      </c>
      <c r="H103">
        <v>155.9</v>
      </c>
      <c r="I103" s="5">
        <v>18.600000000000001</v>
      </c>
      <c r="J103">
        <v>498</v>
      </c>
      <c r="K103">
        <v>10189</v>
      </c>
      <c r="L103">
        <v>6630.3</v>
      </c>
      <c r="M103">
        <v>4621.2</v>
      </c>
      <c r="N103">
        <v>69.703999999999994</v>
      </c>
      <c r="O103">
        <v>7115.7</v>
      </c>
      <c r="P103">
        <v>-0.97</v>
      </c>
      <c r="Q103" s="5">
        <v>9944.6</v>
      </c>
      <c r="R103">
        <v>1373.4</v>
      </c>
      <c r="S103" s="43">
        <v>0</v>
      </c>
      <c r="T103">
        <v>-1.1599999999999999</v>
      </c>
      <c r="U103">
        <v>0.19</v>
      </c>
      <c r="V103" s="81"/>
      <c r="W103" s="81" t="s">
        <v>74</v>
      </c>
      <c r="X103" s="64">
        <v>63.15</v>
      </c>
      <c r="Y103" s="64">
        <v>54.807000000000002</v>
      </c>
      <c r="Z103" s="5">
        <v>1373.4</v>
      </c>
      <c r="AA103" s="5">
        <v>567</v>
      </c>
      <c r="AB103" s="5">
        <v>806.3</v>
      </c>
      <c r="AC103" s="5">
        <v>897.9</v>
      </c>
      <c r="AD103" s="5">
        <v>1471.3</v>
      </c>
    </row>
    <row r="104" spans="1:30">
      <c r="A104" t="s">
        <v>75</v>
      </c>
      <c r="B104" s="4">
        <v>34515</v>
      </c>
      <c r="C104">
        <v>162.19999999999999</v>
      </c>
      <c r="D104">
        <v>137.1</v>
      </c>
      <c r="E104">
        <v>810.1</v>
      </c>
      <c r="F104">
        <v>697.8</v>
      </c>
      <c r="G104">
        <v>512</v>
      </c>
      <c r="H104">
        <v>164.1</v>
      </c>
      <c r="I104" s="5">
        <v>19.5</v>
      </c>
      <c r="J104">
        <v>505.1</v>
      </c>
      <c r="K104">
        <v>10327</v>
      </c>
      <c r="L104">
        <v>6681.8</v>
      </c>
      <c r="M104">
        <v>4683.2</v>
      </c>
      <c r="N104">
        <v>70.093000000000004</v>
      </c>
      <c r="O104">
        <v>7246.9</v>
      </c>
      <c r="P104">
        <v>0.4</v>
      </c>
      <c r="Q104" s="5">
        <v>10010.9</v>
      </c>
      <c r="R104">
        <v>1389.4</v>
      </c>
      <c r="S104" s="43">
        <v>0</v>
      </c>
      <c r="T104">
        <v>-0.13</v>
      </c>
      <c r="U104">
        <v>0.52</v>
      </c>
      <c r="V104" s="81"/>
      <c r="W104" s="81" t="s">
        <v>75</v>
      </c>
      <c r="X104" s="64">
        <v>63.679000000000002</v>
      </c>
      <c r="Y104" s="64">
        <v>55.110999999999997</v>
      </c>
      <c r="Z104" s="5">
        <v>1389.4</v>
      </c>
      <c r="AA104" s="5">
        <v>569.4</v>
      </c>
      <c r="AB104" s="5">
        <v>820</v>
      </c>
      <c r="AC104" s="5">
        <v>894.1</v>
      </c>
      <c r="AD104" s="5">
        <v>1488.1</v>
      </c>
    </row>
    <row r="105" spans="1:30">
      <c r="A105" t="s">
        <v>76</v>
      </c>
      <c r="B105" s="4">
        <v>34607</v>
      </c>
      <c r="C105">
        <v>167.1</v>
      </c>
      <c r="D105">
        <v>136.19999999999999</v>
      </c>
      <c r="E105">
        <v>813.6</v>
      </c>
      <c r="F105">
        <v>695.4</v>
      </c>
      <c r="G105">
        <v>518.6</v>
      </c>
      <c r="H105">
        <v>180.2</v>
      </c>
      <c r="I105" s="5">
        <v>20.9</v>
      </c>
      <c r="J105">
        <v>511</v>
      </c>
      <c r="K105">
        <v>10387.4</v>
      </c>
      <c r="L105">
        <v>6732.8</v>
      </c>
      <c r="M105">
        <v>4752.8</v>
      </c>
      <c r="N105">
        <v>70.596000000000004</v>
      </c>
      <c r="O105">
        <v>7331.1</v>
      </c>
      <c r="P105">
        <v>1.3</v>
      </c>
      <c r="Q105" s="5">
        <v>10078.299999999999</v>
      </c>
      <c r="R105">
        <v>1423.4</v>
      </c>
      <c r="S105" s="43">
        <v>0</v>
      </c>
      <c r="T105">
        <v>0.76</v>
      </c>
      <c r="U105">
        <v>0.53</v>
      </c>
      <c r="V105" s="81"/>
      <c r="W105" s="81" t="s">
        <v>76</v>
      </c>
      <c r="X105" s="64">
        <v>64.045000000000002</v>
      </c>
      <c r="Y105" s="64">
        <v>55.593000000000004</v>
      </c>
      <c r="Z105" s="5">
        <v>1423.4</v>
      </c>
      <c r="AA105" s="5">
        <v>586.5</v>
      </c>
      <c r="AB105" s="5">
        <v>836.9</v>
      </c>
      <c r="AC105" s="5">
        <v>915.8</v>
      </c>
      <c r="AD105" s="5">
        <v>1505.6</v>
      </c>
    </row>
    <row r="106" spans="1:30">
      <c r="A106" t="s">
        <v>77</v>
      </c>
      <c r="B106" s="4">
        <v>34699</v>
      </c>
      <c r="C106">
        <v>171.6</v>
      </c>
      <c r="D106">
        <v>147.80000000000001</v>
      </c>
      <c r="E106">
        <v>833.8</v>
      </c>
      <c r="F106">
        <v>705.4</v>
      </c>
      <c r="G106">
        <v>522.4</v>
      </c>
      <c r="H106">
        <v>190.4</v>
      </c>
      <c r="I106" s="5">
        <v>22.9</v>
      </c>
      <c r="J106">
        <v>518.5</v>
      </c>
      <c r="K106">
        <v>10506.4</v>
      </c>
      <c r="L106">
        <v>6805.6</v>
      </c>
      <c r="M106">
        <v>4826.7</v>
      </c>
      <c r="N106">
        <v>70.927000000000007</v>
      </c>
      <c r="O106">
        <v>7455.3</v>
      </c>
      <c r="P106">
        <v>-0.66</v>
      </c>
      <c r="Q106" s="5">
        <v>10146.700000000001</v>
      </c>
      <c r="R106">
        <v>1422.9</v>
      </c>
      <c r="S106" s="43">
        <v>0</v>
      </c>
      <c r="T106">
        <v>-0.83</v>
      </c>
      <c r="U106">
        <v>0.17</v>
      </c>
      <c r="V106" s="81"/>
      <c r="W106" s="81" t="s">
        <v>77</v>
      </c>
      <c r="X106" s="64">
        <v>64.570999999999998</v>
      </c>
      <c r="Y106" s="64">
        <v>56.064999999999998</v>
      </c>
      <c r="Z106" s="5">
        <v>1422.9</v>
      </c>
      <c r="AA106" s="5">
        <v>575.79999999999995</v>
      </c>
      <c r="AB106" s="5">
        <v>847.1</v>
      </c>
      <c r="AC106" s="5">
        <v>891.7</v>
      </c>
      <c r="AD106" s="5">
        <v>1511.1</v>
      </c>
    </row>
    <row r="107" spans="1:30">
      <c r="A107" t="s">
        <v>78</v>
      </c>
      <c r="B107" s="4">
        <v>34789</v>
      </c>
      <c r="C107">
        <v>175.7</v>
      </c>
      <c r="D107">
        <v>152.5</v>
      </c>
      <c r="E107">
        <v>857.9</v>
      </c>
      <c r="F107">
        <v>724.6</v>
      </c>
      <c r="G107">
        <v>521.4</v>
      </c>
      <c r="H107">
        <v>194.7</v>
      </c>
      <c r="I107" s="5">
        <v>22.8</v>
      </c>
      <c r="J107">
        <v>525.5</v>
      </c>
      <c r="K107">
        <v>10543.6</v>
      </c>
      <c r="L107">
        <v>6822.5</v>
      </c>
      <c r="M107">
        <v>4862.3999999999996</v>
      </c>
      <c r="N107">
        <v>71.274000000000001</v>
      </c>
      <c r="O107">
        <v>7522.3</v>
      </c>
      <c r="P107">
        <v>0.28000000000000003</v>
      </c>
      <c r="Q107" s="5">
        <v>10216.1</v>
      </c>
      <c r="R107">
        <v>1437.6</v>
      </c>
      <c r="S107" s="43">
        <v>0</v>
      </c>
      <c r="T107">
        <v>-0.08</v>
      </c>
      <c r="U107">
        <v>0.36</v>
      </c>
      <c r="V107" s="81"/>
      <c r="W107" s="81" t="s">
        <v>78</v>
      </c>
      <c r="X107" s="64">
        <v>65.114999999999995</v>
      </c>
      <c r="Y107" s="64">
        <v>56.378</v>
      </c>
      <c r="Z107" s="5">
        <v>1437.6</v>
      </c>
      <c r="AA107" s="5">
        <v>579.1</v>
      </c>
      <c r="AB107" s="5">
        <v>858.5</v>
      </c>
      <c r="AC107" s="5">
        <v>889.2</v>
      </c>
      <c r="AD107" s="5">
        <v>1522.9</v>
      </c>
    </row>
    <row r="108" spans="1:30">
      <c r="A108" t="s">
        <v>79</v>
      </c>
      <c r="B108" s="4">
        <v>34880</v>
      </c>
      <c r="C108">
        <v>179.6</v>
      </c>
      <c r="D108">
        <v>152.5</v>
      </c>
      <c r="E108">
        <v>865.6</v>
      </c>
      <c r="F108">
        <v>746.8</v>
      </c>
      <c r="G108">
        <v>519</v>
      </c>
      <c r="H108">
        <v>191</v>
      </c>
      <c r="I108" s="5">
        <v>23.8</v>
      </c>
      <c r="J108">
        <v>530</v>
      </c>
      <c r="K108">
        <v>10575.1</v>
      </c>
      <c r="L108">
        <v>6882.3</v>
      </c>
      <c r="M108">
        <v>4933.6000000000004</v>
      </c>
      <c r="N108">
        <v>71.688999999999993</v>
      </c>
      <c r="O108">
        <v>7581</v>
      </c>
      <c r="P108">
        <v>0.26</v>
      </c>
      <c r="Q108" s="5">
        <v>10285.4</v>
      </c>
      <c r="R108">
        <v>1452.9</v>
      </c>
      <c r="S108" s="43">
        <v>0</v>
      </c>
      <c r="T108">
        <v>-0.1</v>
      </c>
      <c r="U108">
        <v>0.36</v>
      </c>
      <c r="V108" s="81"/>
      <c r="W108" s="81" t="s">
        <v>79</v>
      </c>
      <c r="X108" s="64">
        <v>65.549000000000007</v>
      </c>
      <c r="Y108" s="64">
        <v>56.805999999999997</v>
      </c>
      <c r="Z108" s="5">
        <v>1452.9</v>
      </c>
      <c r="AA108" s="5">
        <v>581</v>
      </c>
      <c r="AB108" s="5">
        <v>871.9</v>
      </c>
      <c r="AC108" s="5">
        <v>886.2</v>
      </c>
      <c r="AD108" s="5">
        <v>1534.9</v>
      </c>
    </row>
    <row r="109" spans="1:30">
      <c r="A109" t="s">
        <v>80</v>
      </c>
      <c r="B109" s="4">
        <v>34972</v>
      </c>
      <c r="C109">
        <v>183.2</v>
      </c>
      <c r="D109">
        <v>152.69999999999999</v>
      </c>
      <c r="E109">
        <v>870.7</v>
      </c>
      <c r="F109">
        <v>752.2</v>
      </c>
      <c r="G109">
        <v>523.79999999999995</v>
      </c>
      <c r="H109">
        <v>198</v>
      </c>
      <c r="I109" s="5">
        <v>23.6</v>
      </c>
      <c r="J109">
        <v>535.4</v>
      </c>
      <c r="K109">
        <v>10665.1</v>
      </c>
      <c r="L109">
        <v>6944.7</v>
      </c>
      <c r="M109">
        <v>4998.7</v>
      </c>
      <c r="N109">
        <v>71.980999999999995</v>
      </c>
      <c r="O109">
        <v>7683.1</v>
      </c>
      <c r="P109">
        <v>-0.19</v>
      </c>
      <c r="Q109" s="5">
        <v>10356.6</v>
      </c>
      <c r="R109">
        <v>1455.7</v>
      </c>
      <c r="S109" s="43">
        <v>0</v>
      </c>
      <c r="T109">
        <v>-0.24</v>
      </c>
      <c r="U109">
        <v>0.05</v>
      </c>
      <c r="V109" s="81"/>
      <c r="W109" s="81" t="s">
        <v>80</v>
      </c>
      <c r="X109" s="64">
        <v>65.888000000000005</v>
      </c>
      <c r="Y109" s="64">
        <v>57.04</v>
      </c>
      <c r="Z109" s="5">
        <v>1455.7</v>
      </c>
      <c r="AA109" s="5">
        <v>579.29999999999995</v>
      </c>
      <c r="AB109" s="5">
        <v>876.3</v>
      </c>
      <c r="AC109" s="5">
        <v>879.1</v>
      </c>
      <c r="AD109" s="5">
        <v>1536.4</v>
      </c>
    </row>
    <row r="110" spans="1:30">
      <c r="A110" t="s">
        <v>81</v>
      </c>
      <c r="B110" s="4">
        <v>35064</v>
      </c>
      <c r="C110">
        <v>186.5</v>
      </c>
      <c r="D110">
        <v>140.69999999999999</v>
      </c>
      <c r="E110">
        <v>864.6</v>
      </c>
      <c r="F110">
        <v>770</v>
      </c>
      <c r="G110">
        <v>528.20000000000005</v>
      </c>
      <c r="H110">
        <v>194</v>
      </c>
      <c r="I110" s="5">
        <v>23.3</v>
      </c>
      <c r="J110">
        <v>540.29999999999995</v>
      </c>
      <c r="K110">
        <v>10737.5</v>
      </c>
      <c r="L110">
        <v>6993.1</v>
      </c>
      <c r="M110">
        <v>5055.7</v>
      </c>
      <c r="N110">
        <v>72.298000000000002</v>
      </c>
      <c r="O110">
        <v>7772.6</v>
      </c>
      <c r="P110">
        <v>-0.78</v>
      </c>
      <c r="Q110" s="5">
        <v>10430.1</v>
      </c>
      <c r="R110">
        <v>1451.6</v>
      </c>
      <c r="S110" s="43">
        <v>0</v>
      </c>
      <c r="T110">
        <v>-1.02</v>
      </c>
      <c r="U110">
        <v>0.24</v>
      </c>
      <c r="V110" s="81"/>
      <c r="W110" s="81" t="s">
        <v>81</v>
      </c>
      <c r="X110" s="64">
        <v>66.798000000000002</v>
      </c>
      <c r="Y110" s="64">
        <v>57.258000000000003</v>
      </c>
      <c r="Z110" s="5">
        <v>1451.6</v>
      </c>
      <c r="AA110" s="5">
        <v>567.29999999999995</v>
      </c>
      <c r="AB110" s="5">
        <v>884.3</v>
      </c>
      <c r="AC110" s="5">
        <v>849.1</v>
      </c>
      <c r="AD110" s="5">
        <v>1544.4</v>
      </c>
    </row>
    <row r="111" spans="1:30">
      <c r="A111" t="s">
        <v>82</v>
      </c>
      <c r="B111" s="4">
        <v>35155</v>
      </c>
      <c r="C111">
        <v>189.6</v>
      </c>
      <c r="D111">
        <v>151.30000000000001</v>
      </c>
      <c r="E111">
        <v>893.2</v>
      </c>
      <c r="F111">
        <v>801.7</v>
      </c>
      <c r="G111">
        <v>534.9</v>
      </c>
      <c r="H111">
        <v>201.7</v>
      </c>
      <c r="I111" s="5">
        <v>19.899999999999999</v>
      </c>
      <c r="J111">
        <v>543.20000000000005</v>
      </c>
      <c r="K111">
        <v>10817.9</v>
      </c>
      <c r="L111">
        <v>7057.6</v>
      </c>
      <c r="M111">
        <v>5130.6000000000004</v>
      </c>
      <c r="N111">
        <v>72.7</v>
      </c>
      <c r="O111">
        <v>7868.5</v>
      </c>
      <c r="P111">
        <v>0.51</v>
      </c>
      <c r="Q111" s="5">
        <v>10506.9</v>
      </c>
      <c r="R111">
        <v>1471.3</v>
      </c>
      <c r="S111" s="43">
        <v>0</v>
      </c>
      <c r="T111">
        <v>0.59</v>
      </c>
      <c r="U111">
        <v>-0.08</v>
      </c>
      <c r="V111" s="81"/>
      <c r="W111" s="81" t="s">
        <v>82</v>
      </c>
      <c r="X111" s="64">
        <v>66.954999999999998</v>
      </c>
      <c r="Y111" s="64">
        <v>57.83</v>
      </c>
      <c r="Z111" s="5">
        <v>1471.3</v>
      </c>
      <c r="AA111" s="5">
        <v>579.79999999999995</v>
      </c>
      <c r="AB111" s="5">
        <v>891.5</v>
      </c>
      <c r="AC111" s="5">
        <v>865.9</v>
      </c>
      <c r="AD111" s="5">
        <v>1541.6</v>
      </c>
    </row>
    <row r="112" spans="1:30">
      <c r="A112" t="s">
        <v>83</v>
      </c>
      <c r="B112" s="4">
        <v>35246</v>
      </c>
      <c r="C112">
        <v>192.9</v>
      </c>
      <c r="D112">
        <v>165.8</v>
      </c>
      <c r="E112">
        <v>912.9</v>
      </c>
      <c r="F112">
        <v>839.6</v>
      </c>
      <c r="G112">
        <v>542.20000000000005</v>
      </c>
      <c r="H112">
        <v>213.4</v>
      </c>
      <c r="I112" s="5">
        <v>20</v>
      </c>
      <c r="J112">
        <v>551.6</v>
      </c>
      <c r="K112">
        <v>10998.3</v>
      </c>
      <c r="L112">
        <v>7133.6</v>
      </c>
      <c r="M112">
        <v>5220.5</v>
      </c>
      <c r="N112">
        <v>73.186999999999998</v>
      </c>
      <c r="O112">
        <v>8032.8</v>
      </c>
      <c r="P112">
        <v>0.96</v>
      </c>
      <c r="Q112" s="5">
        <v>10587.2</v>
      </c>
      <c r="R112">
        <v>1487.7</v>
      </c>
      <c r="S112" s="43">
        <v>0</v>
      </c>
      <c r="T112">
        <v>0.3</v>
      </c>
      <c r="U112">
        <v>0.66</v>
      </c>
      <c r="V112" s="81"/>
      <c r="W112" s="81" t="s">
        <v>83</v>
      </c>
      <c r="X112" s="64">
        <v>66.596000000000004</v>
      </c>
      <c r="Y112" s="64">
        <v>57.908999999999999</v>
      </c>
      <c r="Z112" s="5">
        <v>1487.7</v>
      </c>
      <c r="AA112" s="5">
        <v>582.1</v>
      </c>
      <c r="AB112" s="5">
        <v>905.5</v>
      </c>
      <c r="AC112" s="5">
        <v>874.1</v>
      </c>
      <c r="AD112" s="5">
        <v>1563.8</v>
      </c>
    </row>
    <row r="113" spans="1:30">
      <c r="A113" t="s">
        <v>84</v>
      </c>
      <c r="B113" s="4">
        <v>35338</v>
      </c>
      <c r="C113">
        <v>196.5</v>
      </c>
      <c r="D113">
        <v>158.80000000000001</v>
      </c>
      <c r="E113">
        <v>908.5</v>
      </c>
      <c r="F113">
        <v>843.5</v>
      </c>
      <c r="G113">
        <v>546.6</v>
      </c>
      <c r="H113">
        <v>213.7</v>
      </c>
      <c r="I113" s="5">
        <v>20.100000000000001</v>
      </c>
      <c r="J113">
        <v>559</v>
      </c>
      <c r="K113">
        <v>11097</v>
      </c>
      <c r="L113">
        <v>7176.8</v>
      </c>
      <c r="M113">
        <v>5274.5</v>
      </c>
      <c r="N113">
        <v>73.498999999999995</v>
      </c>
      <c r="O113">
        <v>8131.4</v>
      </c>
      <c r="P113">
        <v>0.01</v>
      </c>
      <c r="Q113" s="5">
        <v>10671.4</v>
      </c>
      <c r="R113">
        <v>1496.7</v>
      </c>
      <c r="S113" s="43">
        <v>0</v>
      </c>
      <c r="T113">
        <v>-0.38</v>
      </c>
      <c r="U113">
        <v>0.38</v>
      </c>
      <c r="V113" s="81"/>
      <c r="W113" s="81" t="s">
        <v>84</v>
      </c>
      <c r="X113" s="64">
        <v>66.983000000000004</v>
      </c>
      <c r="Y113" s="64">
        <v>58.274999999999999</v>
      </c>
      <c r="Z113" s="5">
        <v>1496.7</v>
      </c>
      <c r="AA113" s="5">
        <v>577.79999999999995</v>
      </c>
      <c r="AB113" s="5">
        <v>919</v>
      </c>
      <c r="AC113" s="5">
        <v>862.5</v>
      </c>
      <c r="AD113" s="5">
        <v>1577.1</v>
      </c>
    </row>
    <row r="114" spans="1:30">
      <c r="A114" t="s">
        <v>85</v>
      </c>
      <c r="B114" s="4">
        <v>35430</v>
      </c>
      <c r="C114">
        <v>200.4</v>
      </c>
      <c r="D114">
        <v>156.9</v>
      </c>
      <c r="E114">
        <v>910.7</v>
      </c>
      <c r="F114">
        <v>863.5</v>
      </c>
      <c r="G114">
        <v>558.29999999999995</v>
      </c>
      <c r="H114">
        <v>216.8</v>
      </c>
      <c r="I114" s="5">
        <v>20.3</v>
      </c>
      <c r="J114">
        <v>566.5</v>
      </c>
      <c r="K114">
        <v>11212.2</v>
      </c>
      <c r="L114">
        <v>7233.9</v>
      </c>
      <c r="M114">
        <v>5352.8</v>
      </c>
      <c r="N114">
        <v>73.998999999999995</v>
      </c>
      <c r="O114">
        <v>8259.7999999999993</v>
      </c>
      <c r="P114">
        <v>0.52</v>
      </c>
      <c r="Q114" s="5">
        <v>10760</v>
      </c>
      <c r="R114">
        <v>1515.7</v>
      </c>
      <c r="S114" s="43">
        <v>0</v>
      </c>
      <c r="T114">
        <v>-0.13</v>
      </c>
      <c r="U114">
        <v>0.65</v>
      </c>
      <c r="V114" s="81"/>
      <c r="W114" s="81" t="s">
        <v>85</v>
      </c>
      <c r="X114" s="64">
        <v>67.212000000000003</v>
      </c>
      <c r="Y114" s="64">
        <v>58.692999999999998</v>
      </c>
      <c r="Z114" s="5">
        <v>1515.7</v>
      </c>
      <c r="AA114" s="5">
        <v>576.9</v>
      </c>
      <c r="AB114" s="5">
        <v>938.8</v>
      </c>
      <c r="AC114" s="5">
        <v>858.3</v>
      </c>
      <c r="AD114" s="5">
        <v>1599.6</v>
      </c>
    </row>
    <row r="115" spans="1:30">
      <c r="A115" t="s">
        <v>86</v>
      </c>
      <c r="B115" s="4">
        <v>35520</v>
      </c>
      <c r="C115">
        <v>204.4</v>
      </c>
      <c r="D115">
        <v>161.4</v>
      </c>
      <c r="E115">
        <v>930.5</v>
      </c>
      <c r="F115">
        <v>902.1</v>
      </c>
      <c r="G115">
        <v>561.29999999999995</v>
      </c>
      <c r="H115">
        <v>218.2</v>
      </c>
      <c r="I115" s="5">
        <v>20</v>
      </c>
      <c r="J115">
        <v>574.4</v>
      </c>
      <c r="K115">
        <v>11284.6</v>
      </c>
      <c r="L115">
        <v>7310.2</v>
      </c>
      <c r="M115">
        <v>5433.1</v>
      </c>
      <c r="N115">
        <v>74.325999999999993</v>
      </c>
      <c r="O115">
        <v>8362.7000000000007</v>
      </c>
      <c r="P115">
        <v>-0.38</v>
      </c>
      <c r="Q115" s="5">
        <v>10854.4</v>
      </c>
      <c r="R115">
        <v>1516</v>
      </c>
      <c r="S115" s="43">
        <v>0</v>
      </c>
      <c r="T115">
        <v>-0.39</v>
      </c>
      <c r="U115">
        <v>0.01</v>
      </c>
      <c r="V115" s="81"/>
      <c r="W115" s="81" t="s">
        <v>86</v>
      </c>
      <c r="X115" s="64">
        <v>67.441999999999993</v>
      </c>
      <c r="Y115" s="64">
        <v>59.082000000000001</v>
      </c>
      <c r="Z115" s="5">
        <v>1516</v>
      </c>
      <c r="AA115" s="5">
        <v>570.70000000000005</v>
      </c>
      <c r="AB115" s="5">
        <v>945.3</v>
      </c>
      <c r="AC115" s="5">
        <v>846.2</v>
      </c>
      <c r="AD115" s="5">
        <v>1600.1</v>
      </c>
    </row>
    <row r="116" spans="1:30">
      <c r="A116" t="s">
        <v>87</v>
      </c>
      <c r="B116" s="4">
        <v>35611</v>
      </c>
      <c r="C116">
        <v>207.1</v>
      </c>
      <c r="D116">
        <v>159.4</v>
      </c>
      <c r="E116">
        <v>931.3</v>
      </c>
      <c r="F116">
        <v>916.2</v>
      </c>
      <c r="G116">
        <v>576.70000000000005</v>
      </c>
      <c r="H116">
        <v>222.5</v>
      </c>
      <c r="I116" s="5">
        <v>20.5</v>
      </c>
      <c r="J116">
        <v>581.9</v>
      </c>
      <c r="K116">
        <v>11472.1</v>
      </c>
      <c r="L116">
        <v>7343.1</v>
      </c>
      <c r="M116">
        <v>5471.3</v>
      </c>
      <c r="N116">
        <v>74.512</v>
      </c>
      <c r="O116">
        <v>8518.7999999999993</v>
      </c>
      <c r="P116">
        <v>0.96</v>
      </c>
      <c r="Q116" s="5">
        <v>10954.5</v>
      </c>
      <c r="R116">
        <v>1542.5</v>
      </c>
      <c r="S116" s="43">
        <v>0</v>
      </c>
      <c r="T116">
        <v>0.62</v>
      </c>
      <c r="U116">
        <v>0.34</v>
      </c>
      <c r="V116" s="81"/>
      <c r="W116" s="81" t="s">
        <v>87</v>
      </c>
      <c r="X116" s="64">
        <v>67.885000000000005</v>
      </c>
      <c r="Y116" s="64">
        <v>59.273000000000003</v>
      </c>
      <c r="Z116" s="5">
        <v>1542.5</v>
      </c>
      <c r="AA116" s="5">
        <v>587.20000000000005</v>
      </c>
      <c r="AB116" s="5">
        <v>955.4</v>
      </c>
      <c r="AC116" s="5">
        <v>865</v>
      </c>
      <c r="AD116" s="5">
        <v>1611.9</v>
      </c>
    </row>
    <row r="117" spans="1:30">
      <c r="A117" t="s">
        <v>88</v>
      </c>
      <c r="B117" s="4">
        <v>35703</v>
      </c>
      <c r="C117">
        <v>208.3</v>
      </c>
      <c r="D117">
        <v>163.69999999999999</v>
      </c>
      <c r="E117">
        <v>937.2</v>
      </c>
      <c r="F117">
        <v>941.1</v>
      </c>
      <c r="G117">
        <v>583.1</v>
      </c>
      <c r="H117">
        <v>234.2</v>
      </c>
      <c r="I117" s="5">
        <v>20.9</v>
      </c>
      <c r="J117">
        <v>590.5</v>
      </c>
      <c r="K117">
        <v>11615.6</v>
      </c>
      <c r="L117">
        <v>7468.2</v>
      </c>
      <c r="M117">
        <v>5579.2</v>
      </c>
      <c r="N117">
        <v>74.709000000000003</v>
      </c>
      <c r="O117">
        <v>8662.7999999999993</v>
      </c>
      <c r="P117">
        <v>0.34</v>
      </c>
      <c r="Q117" s="5">
        <v>11058.8</v>
      </c>
      <c r="R117">
        <v>1555.2</v>
      </c>
      <c r="S117" s="43">
        <v>0</v>
      </c>
      <c r="T117">
        <v>-0.11</v>
      </c>
      <c r="U117">
        <v>0.46</v>
      </c>
      <c r="V117" s="81"/>
      <c r="W117" s="81" t="s">
        <v>88</v>
      </c>
      <c r="X117" s="64">
        <v>68.042000000000002</v>
      </c>
      <c r="Y117" s="64">
        <v>59.530999999999999</v>
      </c>
      <c r="Z117" s="5">
        <v>1555.2</v>
      </c>
      <c r="AA117" s="5">
        <v>586</v>
      </c>
      <c r="AB117" s="5">
        <v>969.2</v>
      </c>
      <c r="AC117" s="5">
        <v>861.3</v>
      </c>
      <c r="AD117" s="5">
        <v>1628.1</v>
      </c>
    </row>
    <row r="118" spans="1:30">
      <c r="A118" t="s">
        <v>89</v>
      </c>
      <c r="B118" s="4">
        <v>35795</v>
      </c>
      <c r="C118">
        <v>207.9</v>
      </c>
      <c r="D118">
        <v>168</v>
      </c>
      <c r="E118">
        <v>942.7</v>
      </c>
      <c r="F118">
        <v>967.8</v>
      </c>
      <c r="G118">
        <v>590</v>
      </c>
      <c r="H118">
        <v>224.2</v>
      </c>
      <c r="I118" s="5">
        <v>21.3</v>
      </c>
      <c r="J118">
        <v>602.20000000000005</v>
      </c>
      <c r="K118">
        <v>11715.4</v>
      </c>
      <c r="L118">
        <v>7557.4</v>
      </c>
      <c r="M118">
        <v>5663.6</v>
      </c>
      <c r="N118">
        <v>74.942999999999998</v>
      </c>
      <c r="O118">
        <v>8765.9</v>
      </c>
      <c r="P118">
        <v>0.37</v>
      </c>
      <c r="Q118" s="5">
        <v>11167</v>
      </c>
      <c r="R118">
        <v>1574.8</v>
      </c>
      <c r="S118" s="43">
        <v>0</v>
      </c>
      <c r="T118">
        <v>-0.04</v>
      </c>
      <c r="U118">
        <v>0.41</v>
      </c>
      <c r="V118" s="81"/>
      <c r="W118" s="81" t="s">
        <v>89</v>
      </c>
      <c r="X118" s="64">
        <v>68.519000000000005</v>
      </c>
      <c r="Y118" s="64">
        <v>59.997</v>
      </c>
      <c r="Z118" s="5">
        <v>1574.8</v>
      </c>
      <c r="AA118" s="5">
        <v>589.20000000000005</v>
      </c>
      <c r="AB118" s="5">
        <v>985.6</v>
      </c>
      <c r="AC118" s="5">
        <v>859.9</v>
      </c>
      <c r="AD118" s="5">
        <v>1642.8</v>
      </c>
    </row>
    <row r="119" spans="1:30">
      <c r="A119" t="s">
        <v>90</v>
      </c>
      <c r="B119" s="4">
        <v>35885</v>
      </c>
      <c r="C119">
        <v>206.4</v>
      </c>
      <c r="D119">
        <v>167.2</v>
      </c>
      <c r="E119">
        <v>951.8</v>
      </c>
      <c r="F119">
        <v>996.1</v>
      </c>
      <c r="G119">
        <v>595.20000000000005</v>
      </c>
      <c r="H119">
        <v>222.1</v>
      </c>
      <c r="I119" s="5">
        <v>26.4</v>
      </c>
      <c r="J119">
        <v>610.29999999999995</v>
      </c>
      <c r="K119">
        <v>11832.5</v>
      </c>
      <c r="L119">
        <v>7633.9</v>
      </c>
      <c r="M119">
        <v>5721.3</v>
      </c>
      <c r="N119">
        <v>74.948999999999998</v>
      </c>
      <c r="O119">
        <v>8866.5</v>
      </c>
      <c r="P119">
        <v>-0.25</v>
      </c>
      <c r="Q119" s="5">
        <v>11278.6</v>
      </c>
      <c r="R119">
        <v>1568</v>
      </c>
      <c r="S119" s="43">
        <v>0</v>
      </c>
      <c r="T119">
        <v>-0.66</v>
      </c>
      <c r="U119">
        <v>0.41</v>
      </c>
      <c r="V119" s="81"/>
      <c r="W119" s="81" t="s">
        <v>90</v>
      </c>
      <c r="X119" s="64">
        <v>68.231999999999999</v>
      </c>
      <c r="Y119" s="64">
        <v>60.076999999999998</v>
      </c>
      <c r="Z119" s="5">
        <v>1568</v>
      </c>
      <c r="AA119" s="5">
        <v>572.20000000000005</v>
      </c>
      <c r="AB119" s="5">
        <v>995.9</v>
      </c>
      <c r="AC119" s="5">
        <v>838.5</v>
      </c>
      <c r="AD119" s="5">
        <v>1657.8</v>
      </c>
    </row>
    <row r="120" spans="1:30">
      <c r="A120" t="s">
        <v>91</v>
      </c>
      <c r="B120" s="4">
        <v>35976</v>
      </c>
      <c r="C120">
        <v>205.3</v>
      </c>
      <c r="D120">
        <v>170</v>
      </c>
      <c r="E120">
        <v>956</v>
      </c>
      <c r="F120">
        <v>1022.4</v>
      </c>
      <c r="G120">
        <v>600.5</v>
      </c>
      <c r="H120">
        <v>218.9</v>
      </c>
      <c r="I120" s="5">
        <v>26.6</v>
      </c>
      <c r="J120">
        <v>619.70000000000005</v>
      </c>
      <c r="K120">
        <v>11942</v>
      </c>
      <c r="L120">
        <v>7768.3</v>
      </c>
      <c r="M120">
        <v>5832.6</v>
      </c>
      <c r="N120">
        <v>75.084000000000003</v>
      </c>
      <c r="O120">
        <v>8969.7000000000007</v>
      </c>
      <c r="P120">
        <v>1.25</v>
      </c>
      <c r="Q120" s="5">
        <v>11393.4</v>
      </c>
      <c r="R120">
        <v>1603.7</v>
      </c>
      <c r="S120" s="43">
        <v>0</v>
      </c>
      <c r="T120">
        <v>0.51</v>
      </c>
      <c r="U120">
        <v>0.74</v>
      </c>
      <c r="V120" s="81"/>
      <c r="W120" s="81" t="s">
        <v>91</v>
      </c>
      <c r="X120" s="64">
        <v>68.671000000000006</v>
      </c>
      <c r="Y120" s="64">
        <v>60.344000000000001</v>
      </c>
      <c r="Z120" s="5">
        <v>1603.7</v>
      </c>
      <c r="AA120" s="5">
        <v>587.1</v>
      </c>
      <c r="AB120" s="5">
        <v>1016.6</v>
      </c>
      <c r="AC120" s="5">
        <v>854.9</v>
      </c>
      <c r="AD120" s="5">
        <v>1684.9</v>
      </c>
    </row>
    <row r="121" spans="1:30">
      <c r="A121" t="s">
        <v>92</v>
      </c>
      <c r="B121" s="4">
        <v>36068</v>
      </c>
      <c r="C121">
        <v>205</v>
      </c>
      <c r="D121">
        <v>168.1</v>
      </c>
      <c r="E121">
        <v>957.4</v>
      </c>
      <c r="F121">
        <v>1043.2</v>
      </c>
      <c r="G121">
        <v>606.20000000000005</v>
      </c>
      <c r="H121">
        <v>225.5</v>
      </c>
      <c r="I121" s="5">
        <v>26.8</v>
      </c>
      <c r="J121">
        <v>629.5</v>
      </c>
      <c r="K121">
        <v>12091.6</v>
      </c>
      <c r="L121">
        <v>7869.6</v>
      </c>
      <c r="M121">
        <v>5926.8</v>
      </c>
      <c r="N121">
        <v>75.316999999999993</v>
      </c>
      <c r="O121">
        <v>9121.1</v>
      </c>
      <c r="P121">
        <v>0.56000000000000005</v>
      </c>
      <c r="Q121" s="5">
        <v>11511</v>
      </c>
      <c r="R121">
        <v>1627.3</v>
      </c>
      <c r="S121" s="43">
        <v>0</v>
      </c>
      <c r="T121">
        <v>-0.09</v>
      </c>
      <c r="U121">
        <v>0.65</v>
      </c>
      <c r="V121" s="81"/>
      <c r="W121" s="81" t="s">
        <v>92</v>
      </c>
      <c r="X121" s="64">
        <v>69.119</v>
      </c>
      <c r="Y121" s="64">
        <v>60.795999999999999</v>
      </c>
      <c r="Z121" s="5">
        <v>1627.3</v>
      </c>
      <c r="AA121" s="5">
        <v>588.6</v>
      </c>
      <c r="AB121" s="5">
        <v>1038.5999999999999</v>
      </c>
      <c r="AC121" s="5">
        <v>851.6</v>
      </c>
      <c r="AD121" s="5">
        <v>1708.6</v>
      </c>
    </row>
    <row r="122" spans="1:30">
      <c r="A122" t="s">
        <v>93</v>
      </c>
      <c r="B122" s="4">
        <v>36160</v>
      </c>
      <c r="C122">
        <v>205.5</v>
      </c>
      <c r="D122">
        <v>175.4</v>
      </c>
      <c r="E122">
        <v>966.4</v>
      </c>
      <c r="F122">
        <v>1068</v>
      </c>
      <c r="G122">
        <v>610.4</v>
      </c>
      <c r="H122">
        <v>220.7</v>
      </c>
      <c r="I122" s="5">
        <v>26.6</v>
      </c>
      <c r="J122">
        <v>639.20000000000005</v>
      </c>
      <c r="K122">
        <v>12287</v>
      </c>
      <c r="L122">
        <v>7983.3</v>
      </c>
      <c r="M122">
        <v>6028.2</v>
      </c>
      <c r="N122">
        <v>75.515000000000001</v>
      </c>
      <c r="O122">
        <v>9294</v>
      </c>
      <c r="P122">
        <v>0.45</v>
      </c>
      <c r="Q122" s="5">
        <v>11630.8</v>
      </c>
      <c r="R122">
        <v>1647.5</v>
      </c>
      <c r="S122" s="43">
        <v>0</v>
      </c>
      <c r="T122">
        <v>0.18</v>
      </c>
      <c r="U122">
        <v>0.27</v>
      </c>
      <c r="V122" s="81"/>
      <c r="W122" s="81" t="s">
        <v>93</v>
      </c>
      <c r="X122" s="64">
        <v>69.340999999999994</v>
      </c>
      <c r="Y122" s="64">
        <v>61.305</v>
      </c>
      <c r="Z122" s="5">
        <v>1647.5</v>
      </c>
      <c r="AA122" s="5">
        <v>594.20000000000005</v>
      </c>
      <c r="AB122" s="5">
        <v>1053.2</v>
      </c>
      <c r="AC122" s="5">
        <v>857</v>
      </c>
      <c r="AD122" s="5">
        <v>1718.3</v>
      </c>
    </row>
    <row r="123" spans="1:30">
      <c r="A123" t="s">
        <v>94</v>
      </c>
      <c r="B123" s="4">
        <v>36250</v>
      </c>
      <c r="C123">
        <v>206.6</v>
      </c>
      <c r="D123">
        <v>181.1</v>
      </c>
      <c r="E123">
        <v>983.4</v>
      </c>
      <c r="F123">
        <v>1077.9000000000001</v>
      </c>
      <c r="G123">
        <v>615.1</v>
      </c>
      <c r="H123">
        <v>226.4</v>
      </c>
      <c r="I123" s="5">
        <v>24</v>
      </c>
      <c r="J123">
        <v>650.20000000000005</v>
      </c>
      <c r="K123">
        <v>12403.3</v>
      </c>
      <c r="L123">
        <v>8060.8</v>
      </c>
      <c r="M123">
        <v>6102.5</v>
      </c>
      <c r="N123">
        <v>75.712999999999994</v>
      </c>
      <c r="O123">
        <v>9417.2999999999993</v>
      </c>
      <c r="P123">
        <v>0.5</v>
      </c>
      <c r="Q123" s="5">
        <v>11751.7</v>
      </c>
      <c r="R123">
        <v>1669.4</v>
      </c>
      <c r="S123" s="43">
        <v>0</v>
      </c>
      <c r="T123">
        <v>-0.01</v>
      </c>
      <c r="U123">
        <v>0.51</v>
      </c>
      <c r="V123" s="81"/>
      <c r="W123" s="81" t="s">
        <v>94</v>
      </c>
      <c r="X123" s="64">
        <v>69.546000000000006</v>
      </c>
      <c r="Y123" s="64">
        <v>61.826999999999998</v>
      </c>
      <c r="Z123" s="5">
        <v>1669.4</v>
      </c>
      <c r="AA123" s="5">
        <v>595.5</v>
      </c>
      <c r="AB123" s="5">
        <v>1073.9000000000001</v>
      </c>
      <c r="AC123" s="5">
        <v>856.3</v>
      </c>
      <c r="AD123" s="5">
        <v>1737.3</v>
      </c>
    </row>
    <row r="124" spans="1:30">
      <c r="A124" t="s">
        <v>95</v>
      </c>
      <c r="B124" s="4">
        <v>36341</v>
      </c>
      <c r="C124">
        <v>207.9</v>
      </c>
      <c r="D124">
        <v>179.1</v>
      </c>
      <c r="E124">
        <v>985</v>
      </c>
      <c r="F124">
        <v>1095.2</v>
      </c>
      <c r="G124">
        <v>622</v>
      </c>
      <c r="H124">
        <v>223.5</v>
      </c>
      <c r="I124" s="5">
        <v>24.6</v>
      </c>
      <c r="J124">
        <v>655.7</v>
      </c>
      <c r="K124">
        <v>12498.7</v>
      </c>
      <c r="L124">
        <v>8178.3</v>
      </c>
      <c r="M124">
        <v>6225.3</v>
      </c>
      <c r="N124">
        <v>76.126999999999995</v>
      </c>
      <c r="O124">
        <v>9524.2000000000007</v>
      </c>
      <c r="P124">
        <v>0.28000000000000003</v>
      </c>
      <c r="Q124" s="5">
        <v>11875.9</v>
      </c>
      <c r="R124">
        <v>1695.2</v>
      </c>
      <c r="S124" s="43">
        <v>0</v>
      </c>
      <c r="T124">
        <v>-0.02</v>
      </c>
      <c r="U124">
        <v>0.3</v>
      </c>
      <c r="V124" s="81"/>
      <c r="W124" s="81" t="s">
        <v>95</v>
      </c>
      <c r="X124" s="64">
        <v>70.128</v>
      </c>
      <c r="Y124" s="64">
        <v>62.66</v>
      </c>
      <c r="Z124" s="5">
        <v>1695.2</v>
      </c>
      <c r="AA124" s="5">
        <v>599.79999999999995</v>
      </c>
      <c r="AB124" s="5">
        <v>1095.4000000000001</v>
      </c>
      <c r="AC124" s="5">
        <v>855.4</v>
      </c>
      <c r="AD124" s="5">
        <v>1748.4</v>
      </c>
    </row>
    <row r="125" spans="1:30">
      <c r="A125" t="s">
        <v>96</v>
      </c>
      <c r="B125" s="4">
        <v>36433</v>
      </c>
      <c r="C125">
        <v>209.4</v>
      </c>
      <c r="D125">
        <v>186.7</v>
      </c>
      <c r="E125">
        <v>996.1</v>
      </c>
      <c r="F125">
        <v>1120.5999999999999</v>
      </c>
      <c r="G125">
        <v>632.6</v>
      </c>
      <c r="H125">
        <v>227.6</v>
      </c>
      <c r="I125" s="5">
        <v>25.3</v>
      </c>
      <c r="J125">
        <v>663</v>
      </c>
      <c r="K125">
        <v>12662.4</v>
      </c>
      <c r="L125">
        <v>8270.6</v>
      </c>
      <c r="M125">
        <v>6328.9</v>
      </c>
      <c r="N125">
        <v>76.53</v>
      </c>
      <c r="O125">
        <v>9681.9</v>
      </c>
      <c r="P125">
        <v>0.88</v>
      </c>
      <c r="Q125" s="5">
        <v>12001.2</v>
      </c>
      <c r="R125">
        <v>1734.5</v>
      </c>
      <c r="S125" s="43">
        <v>0</v>
      </c>
      <c r="T125">
        <v>0.41</v>
      </c>
      <c r="U125">
        <v>0.47</v>
      </c>
      <c r="V125" s="81"/>
      <c r="W125" s="81" t="s">
        <v>96</v>
      </c>
      <c r="X125" s="64">
        <v>70.765000000000001</v>
      </c>
      <c r="Y125" s="64">
        <v>63.408999999999999</v>
      </c>
      <c r="Z125" s="5">
        <v>1734.5</v>
      </c>
      <c r="AA125" s="5">
        <v>614.9</v>
      </c>
      <c r="AB125" s="5">
        <v>1119.5999999999999</v>
      </c>
      <c r="AC125" s="5">
        <v>869</v>
      </c>
      <c r="AD125" s="5">
        <v>1766</v>
      </c>
    </row>
    <row r="126" spans="1:30">
      <c r="A126" t="s">
        <v>97</v>
      </c>
      <c r="B126" s="4">
        <v>36525</v>
      </c>
      <c r="C126">
        <v>211</v>
      </c>
      <c r="D126">
        <v>191.3</v>
      </c>
      <c r="E126">
        <v>1004.3</v>
      </c>
      <c r="F126">
        <v>1154</v>
      </c>
      <c r="G126">
        <v>643.79999999999995</v>
      </c>
      <c r="H126">
        <v>231.9</v>
      </c>
      <c r="I126" s="5">
        <v>27.7</v>
      </c>
      <c r="J126">
        <v>676.2</v>
      </c>
      <c r="K126">
        <v>12877.6</v>
      </c>
      <c r="L126">
        <v>8391.7999999999993</v>
      </c>
      <c r="M126">
        <v>6459.6</v>
      </c>
      <c r="N126">
        <v>76.981999999999999</v>
      </c>
      <c r="O126">
        <v>9899.4</v>
      </c>
      <c r="P126">
        <v>1.1499999999999999</v>
      </c>
      <c r="Q126" s="5">
        <v>12127</v>
      </c>
      <c r="R126">
        <v>1782.3</v>
      </c>
      <c r="S126" s="43">
        <v>0</v>
      </c>
      <c r="T126">
        <v>0.54</v>
      </c>
      <c r="U126">
        <v>0.61</v>
      </c>
      <c r="V126" s="81"/>
      <c r="W126" s="81" t="s">
        <v>97</v>
      </c>
      <c r="X126" s="64">
        <v>71.635999999999996</v>
      </c>
      <c r="Y126" s="64">
        <v>64.135999999999996</v>
      </c>
      <c r="Z126" s="5">
        <v>1782.3</v>
      </c>
      <c r="AA126" s="5">
        <v>635.20000000000005</v>
      </c>
      <c r="AB126" s="5">
        <v>1147.0999999999999</v>
      </c>
      <c r="AC126" s="5">
        <v>886.8</v>
      </c>
      <c r="AD126" s="5">
        <v>1788.9</v>
      </c>
    </row>
    <row r="127" spans="1:30">
      <c r="A127" t="s">
        <v>98</v>
      </c>
      <c r="B127" s="4">
        <v>36616</v>
      </c>
      <c r="C127">
        <v>213</v>
      </c>
      <c r="D127">
        <v>190.2</v>
      </c>
      <c r="E127">
        <v>1016.9</v>
      </c>
      <c r="F127">
        <v>1208.8</v>
      </c>
      <c r="G127">
        <v>653.5</v>
      </c>
      <c r="H127">
        <v>243.3</v>
      </c>
      <c r="I127" s="5">
        <v>24.7</v>
      </c>
      <c r="J127">
        <v>696</v>
      </c>
      <c r="K127">
        <v>12924.2</v>
      </c>
      <c r="L127">
        <v>8520.7000000000007</v>
      </c>
      <c r="M127">
        <v>6613.6</v>
      </c>
      <c r="N127">
        <v>77.625</v>
      </c>
      <c r="O127">
        <v>10002.9</v>
      </c>
      <c r="P127">
        <v>-0.51</v>
      </c>
      <c r="Q127" s="5">
        <v>12252.2</v>
      </c>
      <c r="R127">
        <v>1790.7</v>
      </c>
      <c r="S127" s="43">
        <v>0</v>
      </c>
      <c r="T127">
        <v>-0.84</v>
      </c>
      <c r="U127">
        <v>0.33</v>
      </c>
      <c r="V127" s="81"/>
      <c r="W127" s="81" t="s">
        <v>98</v>
      </c>
      <c r="X127" s="64">
        <v>72.334000000000003</v>
      </c>
      <c r="Y127" s="64">
        <v>64.965000000000003</v>
      </c>
      <c r="Z127" s="5">
        <v>1790.7</v>
      </c>
      <c r="AA127" s="5">
        <v>620.4</v>
      </c>
      <c r="AB127" s="5">
        <v>1170.4000000000001</v>
      </c>
      <c r="AC127" s="5">
        <v>857.6</v>
      </c>
      <c r="AD127" s="5">
        <v>1801.7</v>
      </c>
    </row>
    <row r="128" spans="1:30">
      <c r="A128" t="s">
        <v>99</v>
      </c>
      <c r="B128" s="4">
        <v>36707</v>
      </c>
      <c r="C128">
        <v>216.1</v>
      </c>
      <c r="D128">
        <v>198.3</v>
      </c>
      <c r="E128">
        <v>1042.3</v>
      </c>
      <c r="F128">
        <v>1230.2</v>
      </c>
      <c r="G128">
        <v>661.8</v>
      </c>
      <c r="H128">
        <v>241.7</v>
      </c>
      <c r="I128" s="5">
        <v>25</v>
      </c>
      <c r="J128">
        <v>698.4</v>
      </c>
      <c r="K128">
        <v>13160.8</v>
      </c>
      <c r="L128">
        <v>8603</v>
      </c>
      <c r="M128">
        <v>6707.5</v>
      </c>
      <c r="N128">
        <v>77.972999999999999</v>
      </c>
      <c r="O128">
        <v>10247.700000000001</v>
      </c>
      <c r="P128">
        <v>0.72</v>
      </c>
      <c r="Q128" s="5">
        <v>12377.5</v>
      </c>
      <c r="R128">
        <v>1823.1</v>
      </c>
      <c r="S128" s="43">
        <v>0</v>
      </c>
      <c r="T128">
        <v>0.78</v>
      </c>
      <c r="U128">
        <v>-0.06</v>
      </c>
      <c r="V128" s="81"/>
      <c r="W128" s="81" t="s">
        <v>99</v>
      </c>
      <c r="X128" s="64">
        <v>72.614000000000004</v>
      </c>
      <c r="Y128" s="64">
        <v>65.649000000000001</v>
      </c>
      <c r="Z128" s="5">
        <v>1823.1</v>
      </c>
      <c r="AA128" s="5">
        <v>642</v>
      </c>
      <c r="AB128" s="5">
        <v>1181.0999999999999</v>
      </c>
      <c r="AC128" s="5">
        <v>884.1</v>
      </c>
      <c r="AD128" s="5">
        <v>1799.2</v>
      </c>
    </row>
    <row r="129" spans="1:30">
      <c r="A129" t="s">
        <v>100</v>
      </c>
      <c r="B129" s="4">
        <v>36799</v>
      </c>
      <c r="C129">
        <v>220.7</v>
      </c>
      <c r="D129">
        <v>204.8</v>
      </c>
      <c r="E129">
        <v>1054.7</v>
      </c>
      <c r="F129">
        <v>1247.7</v>
      </c>
      <c r="G129">
        <v>665.4</v>
      </c>
      <c r="H129">
        <v>222.8</v>
      </c>
      <c r="I129" s="5">
        <v>25.6</v>
      </c>
      <c r="J129">
        <v>711.6</v>
      </c>
      <c r="K129">
        <v>13178.4</v>
      </c>
      <c r="L129">
        <v>8687.5</v>
      </c>
      <c r="M129">
        <v>6815.4</v>
      </c>
      <c r="N129">
        <v>78.454999999999998</v>
      </c>
      <c r="O129">
        <v>10319.799999999999</v>
      </c>
      <c r="P129">
        <v>-0.31</v>
      </c>
      <c r="Q129" s="5">
        <v>12500.7</v>
      </c>
      <c r="R129">
        <v>1832.3</v>
      </c>
      <c r="S129" s="43">
        <v>0</v>
      </c>
      <c r="T129">
        <v>-0.49</v>
      </c>
      <c r="U129">
        <v>0.18</v>
      </c>
      <c r="V129" s="81"/>
      <c r="W129" s="81" t="s">
        <v>100</v>
      </c>
      <c r="X129" s="64">
        <v>73.134</v>
      </c>
      <c r="Y129" s="64">
        <v>66.346000000000004</v>
      </c>
      <c r="Z129" s="5">
        <v>1832.3</v>
      </c>
      <c r="AA129" s="5">
        <v>634.1</v>
      </c>
      <c r="AB129" s="5">
        <v>1198.3</v>
      </c>
      <c r="AC129" s="5">
        <v>867</v>
      </c>
      <c r="AD129" s="5">
        <v>1806.2</v>
      </c>
    </row>
    <row r="130" spans="1:30">
      <c r="A130" t="s">
        <v>101</v>
      </c>
      <c r="B130" s="4">
        <v>36891</v>
      </c>
      <c r="C130">
        <v>226.7</v>
      </c>
      <c r="D130">
        <v>204.8</v>
      </c>
      <c r="E130">
        <v>1065.5999999999999</v>
      </c>
      <c r="F130">
        <v>1258.7</v>
      </c>
      <c r="G130">
        <v>670.1</v>
      </c>
      <c r="H130">
        <v>225.9</v>
      </c>
      <c r="I130" s="5">
        <v>26.1</v>
      </c>
      <c r="J130">
        <v>717.3</v>
      </c>
      <c r="K130">
        <v>13260.5</v>
      </c>
      <c r="L130">
        <v>8762.2000000000007</v>
      </c>
      <c r="M130">
        <v>6912.1</v>
      </c>
      <c r="N130">
        <v>78.888000000000005</v>
      </c>
      <c r="O130">
        <v>10439</v>
      </c>
      <c r="P130">
        <v>0.43</v>
      </c>
      <c r="Q130" s="5">
        <v>12620.8</v>
      </c>
      <c r="R130">
        <v>1861.2</v>
      </c>
      <c r="S130" s="43">
        <v>0</v>
      </c>
      <c r="T130">
        <v>0.06</v>
      </c>
      <c r="U130">
        <v>0.38</v>
      </c>
      <c r="V130" s="81"/>
      <c r="W130" s="81" t="s">
        <v>101</v>
      </c>
      <c r="X130" s="64">
        <v>73.462999999999994</v>
      </c>
      <c r="Y130" s="64">
        <v>67.17</v>
      </c>
      <c r="Z130" s="5">
        <v>1861.2</v>
      </c>
      <c r="AA130" s="5">
        <v>638.4</v>
      </c>
      <c r="AB130" s="5">
        <v>1222.9000000000001</v>
      </c>
      <c r="AC130" s="5">
        <v>868.9</v>
      </c>
      <c r="AD130" s="5">
        <v>1820.6</v>
      </c>
    </row>
    <row r="131" spans="1:30">
      <c r="A131" t="s">
        <v>102</v>
      </c>
      <c r="B131" s="4">
        <v>36981</v>
      </c>
      <c r="C131">
        <v>233.8</v>
      </c>
      <c r="D131">
        <v>215</v>
      </c>
      <c r="E131">
        <v>1107.8</v>
      </c>
      <c r="F131">
        <v>1301.9000000000001</v>
      </c>
      <c r="G131">
        <v>668.9</v>
      </c>
      <c r="H131">
        <v>188.6</v>
      </c>
      <c r="I131" s="5">
        <v>29.8</v>
      </c>
      <c r="J131">
        <v>732.3</v>
      </c>
      <c r="K131">
        <v>13222.7</v>
      </c>
      <c r="L131">
        <v>8797.2999999999993</v>
      </c>
      <c r="M131">
        <v>6986.9</v>
      </c>
      <c r="N131">
        <v>79.423000000000002</v>
      </c>
      <c r="O131">
        <v>10472.9</v>
      </c>
      <c r="P131">
        <v>1.1000000000000001</v>
      </c>
      <c r="Q131" s="5">
        <v>12734.8</v>
      </c>
      <c r="R131">
        <v>1905.4</v>
      </c>
      <c r="S131" s="43">
        <v>0</v>
      </c>
      <c r="T131">
        <v>0.52</v>
      </c>
      <c r="U131">
        <v>0.57999999999999996</v>
      </c>
      <c r="V131" s="81"/>
      <c r="W131" s="81" t="s">
        <v>102</v>
      </c>
      <c r="X131" s="64">
        <v>73.588999999999999</v>
      </c>
      <c r="Y131" s="64">
        <v>67.957999999999998</v>
      </c>
      <c r="Z131" s="5">
        <v>1905.4</v>
      </c>
      <c r="AA131" s="5">
        <v>653.1</v>
      </c>
      <c r="AB131" s="5">
        <v>1252.3</v>
      </c>
      <c r="AC131" s="5">
        <v>887.5</v>
      </c>
      <c r="AD131" s="5">
        <v>1842.9</v>
      </c>
    </row>
    <row r="132" spans="1:30">
      <c r="A132" t="s">
        <v>103</v>
      </c>
      <c r="B132" s="4">
        <v>37072</v>
      </c>
      <c r="C132">
        <v>240.4</v>
      </c>
      <c r="D132">
        <v>230.1</v>
      </c>
      <c r="E132">
        <v>1139.0999999999999</v>
      </c>
      <c r="F132">
        <v>1308.9000000000001</v>
      </c>
      <c r="G132">
        <v>662.1</v>
      </c>
      <c r="H132">
        <v>182.6</v>
      </c>
      <c r="I132" s="5">
        <v>28</v>
      </c>
      <c r="J132">
        <v>733.1</v>
      </c>
      <c r="K132">
        <v>13300</v>
      </c>
      <c r="L132">
        <v>8818.1</v>
      </c>
      <c r="M132">
        <v>7036.3</v>
      </c>
      <c r="N132">
        <v>79.795000000000002</v>
      </c>
      <c r="O132">
        <v>10597.8</v>
      </c>
      <c r="P132">
        <v>1.27</v>
      </c>
      <c r="Q132" s="5">
        <v>12842.4</v>
      </c>
      <c r="R132">
        <v>1947</v>
      </c>
      <c r="S132" s="43">
        <v>1</v>
      </c>
      <c r="T132">
        <v>0.36</v>
      </c>
      <c r="U132">
        <v>0.9</v>
      </c>
      <c r="V132" s="81"/>
      <c r="W132" s="81" t="s">
        <v>103</v>
      </c>
      <c r="X132" s="64">
        <v>73.974999999999994</v>
      </c>
      <c r="Y132" s="64">
        <v>68.221999999999994</v>
      </c>
      <c r="Z132" s="5">
        <v>1947</v>
      </c>
      <c r="AA132" s="5">
        <v>666.1</v>
      </c>
      <c r="AB132" s="5">
        <v>1280.9000000000001</v>
      </c>
      <c r="AC132" s="5">
        <v>900.4</v>
      </c>
      <c r="AD132" s="5">
        <v>1877.7</v>
      </c>
    </row>
    <row r="133" spans="1:30">
      <c r="A133" t="s">
        <v>104</v>
      </c>
      <c r="B133" s="4">
        <v>37164</v>
      </c>
      <c r="C133">
        <v>245.8</v>
      </c>
      <c r="D133">
        <v>217.4</v>
      </c>
      <c r="E133">
        <v>1145.2</v>
      </c>
      <c r="F133">
        <v>1113.5999999999999</v>
      </c>
      <c r="G133">
        <v>654.20000000000005</v>
      </c>
      <c r="H133">
        <v>162.80000000000001</v>
      </c>
      <c r="I133" s="5">
        <v>26.4</v>
      </c>
      <c r="J133">
        <v>732.4</v>
      </c>
      <c r="K133">
        <v>13244.8</v>
      </c>
      <c r="L133">
        <v>8848.2999999999993</v>
      </c>
      <c r="M133">
        <v>7064.7</v>
      </c>
      <c r="N133">
        <v>79.841999999999999</v>
      </c>
      <c r="O133">
        <v>10596.3</v>
      </c>
      <c r="P133">
        <v>-0.08</v>
      </c>
      <c r="Q133" s="5">
        <v>12945.4</v>
      </c>
      <c r="R133">
        <v>1952.7</v>
      </c>
      <c r="S133" s="43">
        <v>1</v>
      </c>
      <c r="T133">
        <v>0.15</v>
      </c>
      <c r="U133">
        <v>-0.23</v>
      </c>
      <c r="V133" s="81"/>
      <c r="W133" s="81" t="s">
        <v>104</v>
      </c>
      <c r="X133" s="64">
        <v>74.447999999999993</v>
      </c>
      <c r="Y133" s="64">
        <v>68.403000000000006</v>
      </c>
      <c r="Z133" s="5">
        <v>1952.7</v>
      </c>
      <c r="AA133" s="5">
        <v>674.3</v>
      </c>
      <c r="AB133" s="5">
        <v>1278.4000000000001</v>
      </c>
      <c r="AC133" s="5">
        <v>905.8</v>
      </c>
      <c r="AD133" s="5">
        <v>1869</v>
      </c>
    </row>
    <row r="134" spans="1:30">
      <c r="A134" t="s">
        <v>105</v>
      </c>
      <c r="B134" s="4">
        <v>37256</v>
      </c>
      <c r="C134">
        <v>250.3</v>
      </c>
      <c r="D134">
        <v>246.5</v>
      </c>
      <c r="E134">
        <v>1191.2</v>
      </c>
      <c r="F134">
        <v>1231.8</v>
      </c>
      <c r="G134">
        <v>690.7</v>
      </c>
      <c r="H134">
        <v>146.4</v>
      </c>
      <c r="I134" s="5">
        <v>24.2</v>
      </c>
      <c r="J134">
        <v>735</v>
      </c>
      <c r="K134">
        <v>13280.9</v>
      </c>
      <c r="L134">
        <v>8980.6</v>
      </c>
      <c r="M134">
        <v>7174.7</v>
      </c>
      <c r="N134">
        <v>79.891999999999996</v>
      </c>
      <c r="O134">
        <v>10660.3</v>
      </c>
      <c r="P134">
        <v>1.21</v>
      </c>
      <c r="Q134" s="5">
        <v>13044.1</v>
      </c>
      <c r="R134">
        <v>1992</v>
      </c>
      <c r="S134" s="43">
        <v>1</v>
      </c>
      <c r="T134">
        <v>0.3</v>
      </c>
      <c r="U134">
        <v>0.91</v>
      </c>
      <c r="V134" s="81"/>
      <c r="W134" s="81" t="s">
        <v>105</v>
      </c>
      <c r="X134" s="64">
        <v>74.930000000000007</v>
      </c>
      <c r="Y134" s="64">
        <v>68.542000000000002</v>
      </c>
      <c r="Z134" s="5">
        <v>1992</v>
      </c>
      <c r="AA134" s="5">
        <v>686.8</v>
      </c>
      <c r="AB134" s="5">
        <v>1305.2</v>
      </c>
      <c r="AC134" s="5">
        <v>916.6</v>
      </c>
      <c r="AD134" s="5">
        <v>1904.3</v>
      </c>
    </row>
    <row r="135" spans="1:30">
      <c r="A135" t="s">
        <v>106</v>
      </c>
      <c r="B135" s="4">
        <v>37346</v>
      </c>
      <c r="C135">
        <v>254.1</v>
      </c>
      <c r="D135">
        <v>244.9</v>
      </c>
      <c r="E135">
        <v>1221</v>
      </c>
      <c r="F135">
        <v>1075.0999999999999</v>
      </c>
      <c r="G135">
        <v>701.5</v>
      </c>
      <c r="H135">
        <v>147.30000000000001</v>
      </c>
      <c r="I135" s="5">
        <v>25.3</v>
      </c>
      <c r="J135">
        <v>743.1</v>
      </c>
      <c r="K135">
        <v>13397</v>
      </c>
      <c r="L135">
        <v>9008.1</v>
      </c>
      <c r="M135">
        <v>7209.9</v>
      </c>
      <c r="N135">
        <v>80.040999999999997</v>
      </c>
      <c r="O135">
        <v>10789</v>
      </c>
      <c r="P135">
        <v>1.29</v>
      </c>
      <c r="Q135" s="5">
        <v>13137.5</v>
      </c>
      <c r="R135">
        <v>2038.9</v>
      </c>
      <c r="S135" s="43">
        <v>0</v>
      </c>
      <c r="T135">
        <v>0.84</v>
      </c>
      <c r="U135">
        <v>0.44</v>
      </c>
      <c r="V135" s="81"/>
      <c r="W135" s="81" t="s">
        <v>106</v>
      </c>
      <c r="X135" s="64">
        <v>75.414000000000001</v>
      </c>
      <c r="Y135" s="64">
        <v>68.953999999999994</v>
      </c>
      <c r="Z135" s="5">
        <v>2038.9</v>
      </c>
      <c r="AA135" s="5">
        <v>713.9</v>
      </c>
      <c r="AB135" s="5">
        <v>1325</v>
      </c>
      <c r="AC135" s="5">
        <v>946.9</v>
      </c>
      <c r="AD135" s="5">
        <v>1921.6</v>
      </c>
    </row>
    <row r="136" spans="1:30">
      <c r="A136" t="s">
        <v>107</v>
      </c>
      <c r="B136" s="4">
        <v>37437</v>
      </c>
      <c r="C136">
        <v>257.89999999999998</v>
      </c>
      <c r="D136">
        <v>243.8</v>
      </c>
      <c r="E136">
        <v>1247.0999999999999</v>
      </c>
      <c r="F136">
        <v>1051</v>
      </c>
      <c r="G136">
        <v>711.5</v>
      </c>
      <c r="H136">
        <v>153.6</v>
      </c>
      <c r="I136" s="5">
        <v>25.3</v>
      </c>
      <c r="J136">
        <v>751.5</v>
      </c>
      <c r="K136">
        <v>13478.2</v>
      </c>
      <c r="L136">
        <v>9054.2999999999993</v>
      </c>
      <c r="M136">
        <v>7302.1</v>
      </c>
      <c r="N136">
        <v>80.650999999999996</v>
      </c>
      <c r="O136">
        <v>10893.2</v>
      </c>
      <c r="P136">
        <v>0.57999999999999996</v>
      </c>
      <c r="Q136" s="5">
        <v>13227</v>
      </c>
      <c r="R136">
        <v>2073.5</v>
      </c>
      <c r="S136" s="43">
        <v>0</v>
      </c>
      <c r="T136">
        <v>0.51</v>
      </c>
      <c r="U136">
        <v>0.06</v>
      </c>
      <c r="V136" s="81"/>
      <c r="W136" s="81" t="s">
        <v>107</v>
      </c>
      <c r="X136" s="64">
        <v>76.126999999999995</v>
      </c>
      <c r="Y136" s="64">
        <v>69.578999999999994</v>
      </c>
      <c r="Z136" s="5">
        <v>2073.5</v>
      </c>
      <c r="AA136" s="5">
        <v>734.7</v>
      </c>
      <c r="AB136" s="5">
        <v>1338.8</v>
      </c>
      <c r="AC136" s="5">
        <v>965.3</v>
      </c>
      <c r="AD136" s="5">
        <v>1924.2</v>
      </c>
    </row>
    <row r="137" spans="1:30">
      <c r="A137" t="s">
        <v>108</v>
      </c>
      <c r="B137" s="4">
        <v>37529</v>
      </c>
      <c r="C137">
        <v>261.60000000000002</v>
      </c>
      <c r="D137">
        <v>251.1</v>
      </c>
      <c r="E137">
        <v>1259.9000000000001</v>
      </c>
      <c r="F137">
        <v>1044.0999999999999</v>
      </c>
      <c r="G137">
        <v>727.2</v>
      </c>
      <c r="H137">
        <v>161.80000000000001</v>
      </c>
      <c r="I137" s="5">
        <v>24.3</v>
      </c>
      <c r="J137">
        <v>754.3</v>
      </c>
      <c r="K137">
        <v>13538.1</v>
      </c>
      <c r="L137">
        <v>9119.9</v>
      </c>
      <c r="M137">
        <v>7390.9</v>
      </c>
      <c r="N137">
        <v>81.045000000000002</v>
      </c>
      <c r="O137">
        <v>10992.1</v>
      </c>
      <c r="P137">
        <v>0.4</v>
      </c>
      <c r="Q137" s="5">
        <v>13314</v>
      </c>
      <c r="R137">
        <v>2100.4</v>
      </c>
      <c r="S137" s="43">
        <v>0</v>
      </c>
      <c r="T137">
        <v>0.26</v>
      </c>
      <c r="U137">
        <v>0.14000000000000001</v>
      </c>
      <c r="V137" s="81"/>
      <c r="W137" s="81" t="s">
        <v>108</v>
      </c>
      <c r="X137" s="64">
        <v>76.78</v>
      </c>
      <c r="Y137" s="64">
        <v>70.070999999999998</v>
      </c>
      <c r="Z137" s="5">
        <v>2100.4</v>
      </c>
      <c r="AA137" s="5">
        <v>748.2</v>
      </c>
      <c r="AB137" s="5">
        <v>1352.2</v>
      </c>
      <c r="AC137" s="5">
        <v>974.8</v>
      </c>
      <c r="AD137" s="5">
        <v>1929.8</v>
      </c>
    </row>
    <row r="138" spans="1:30">
      <c r="A138" t="s">
        <v>109</v>
      </c>
      <c r="B138" s="4">
        <v>37621</v>
      </c>
      <c r="C138">
        <v>265.2</v>
      </c>
      <c r="D138">
        <v>260.3</v>
      </c>
      <c r="E138">
        <v>1276.2</v>
      </c>
      <c r="F138">
        <v>1038.4000000000001</v>
      </c>
      <c r="G138">
        <v>734.5</v>
      </c>
      <c r="H138">
        <v>179.8</v>
      </c>
      <c r="I138" s="5">
        <v>23.1</v>
      </c>
      <c r="J138">
        <v>757</v>
      </c>
      <c r="K138">
        <v>13559</v>
      </c>
      <c r="L138">
        <v>9172.4</v>
      </c>
      <c r="M138">
        <v>7467.7</v>
      </c>
      <c r="N138">
        <v>81.42</v>
      </c>
      <c r="O138">
        <v>11071.5</v>
      </c>
      <c r="P138">
        <v>0.59</v>
      </c>
      <c r="Q138" s="5">
        <v>13399.2</v>
      </c>
      <c r="R138">
        <v>2142</v>
      </c>
      <c r="S138" s="43">
        <v>0</v>
      </c>
      <c r="T138">
        <v>0.47</v>
      </c>
      <c r="U138">
        <v>0.12</v>
      </c>
      <c r="V138" s="81"/>
      <c r="W138" s="81" t="s">
        <v>109</v>
      </c>
      <c r="X138" s="64">
        <v>78.203000000000003</v>
      </c>
      <c r="Y138" s="64">
        <v>70.655000000000001</v>
      </c>
      <c r="Z138" s="5">
        <v>2142</v>
      </c>
      <c r="AA138" s="5">
        <v>775.1</v>
      </c>
      <c r="AB138" s="5">
        <v>1366.9</v>
      </c>
      <c r="AC138" s="5">
        <v>991.3</v>
      </c>
      <c r="AD138" s="5">
        <v>1934.7</v>
      </c>
    </row>
    <row r="139" spans="1:30">
      <c r="A139" t="s">
        <v>110</v>
      </c>
      <c r="B139" s="4">
        <v>37711</v>
      </c>
      <c r="C139">
        <v>268.89999999999998</v>
      </c>
      <c r="D139">
        <v>260.7</v>
      </c>
      <c r="E139">
        <v>1294.5999999999999</v>
      </c>
      <c r="F139">
        <v>1021.3</v>
      </c>
      <c r="G139">
        <v>741.5</v>
      </c>
      <c r="H139">
        <v>199.9</v>
      </c>
      <c r="I139" s="5">
        <v>23.8</v>
      </c>
      <c r="J139">
        <v>763.3</v>
      </c>
      <c r="K139">
        <v>13634.3</v>
      </c>
      <c r="L139">
        <v>9215.5</v>
      </c>
      <c r="M139">
        <v>7555.8</v>
      </c>
      <c r="N139">
        <v>81.994</v>
      </c>
      <c r="O139">
        <v>11183.5</v>
      </c>
      <c r="P139">
        <v>0.09</v>
      </c>
      <c r="Q139" s="5">
        <v>13485.4</v>
      </c>
      <c r="R139">
        <v>2172.4</v>
      </c>
      <c r="S139" s="43">
        <v>0</v>
      </c>
      <c r="T139">
        <v>0.32</v>
      </c>
      <c r="U139">
        <v>-0.22</v>
      </c>
      <c r="V139" s="81"/>
      <c r="W139" s="81" t="s">
        <v>110</v>
      </c>
      <c r="X139" s="64">
        <v>79.075000000000003</v>
      </c>
      <c r="Y139" s="64">
        <v>71.646000000000001</v>
      </c>
      <c r="Z139" s="5">
        <v>2172.4</v>
      </c>
      <c r="AA139" s="5">
        <v>792.3</v>
      </c>
      <c r="AB139" s="5">
        <v>1380</v>
      </c>
      <c r="AC139" s="5">
        <v>1002.2</v>
      </c>
      <c r="AD139" s="5">
        <v>1926.2</v>
      </c>
    </row>
    <row r="140" spans="1:30">
      <c r="A140" t="s">
        <v>111</v>
      </c>
      <c r="B140" s="4">
        <v>37802</v>
      </c>
      <c r="C140">
        <v>273.39999999999998</v>
      </c>
      <c r="D140">
        <v>260.10000000000002</v>
      </c>
      <c r="E140">
        <v>1312.6</v>
      </c>
      <c r="F140">
        <v>1020.8</v>
      </c>
      <c r="G140">
        <v>742.9</v>
      </c>
      <c r="H140">
        <v>196.4</v>
      </c>
      <c r="I140" s="5">
        <v>22.8</v>
      </c>
      <c r="J140">
        <v>773.9</v>
      </c>
      <c r="K140">
        <v>13751.5</v>
      </c>
      <c r="L140">
        <v>9319</v>
      </c>
      <c r="M140">
        <v>7642.6</v>
      </c>
      <c r="N140">
        <v>82.015000000000001</v>
      </c>
      <c r="O140">
        <v>11312.9</v>
      </c>
      <c r="P140">
        <v>0.74</v>
      </c>
      <c r="Q140" s="5">
        <v>13570.6</v>
      </c>
      <c r="R140">
        <v>2199.4</v>
      </c>
      <c r="S140" s="43">
        <v>0</v>
      </c>
      <c r="T140">
        <v>0.98</v>
      </c>
      <c r="U140">
        <v>-0.24</v>
      </c>
      <c r="V140" s="81"/>
      <c r="W140" s="81" t="s">
        <v>111</v>
      </c>
      <c r="X140" s="64">
        <v>79.637</v>
      </c>
      <c r="Y140" s="64">
        <v>71.683000000000007</v>
      </c>
      <c r="Z140" s="5">
        <v>2199.4</v>
      </c>
      <c r="AA140" s="5">
        <v>825.5</v>
      </c>
      <c r="AB140" s="5">
        <v>1374</v>
      </c>
      <c r="AC140" s="5">
        <v>1036.7</v>
      </c>
      <c r="AD140" s="5">
        <v>1916.7</v>
      </c>
    </row>
    <row r="141" spans="1:30">
      <c r="A141" t="s">
        <v>112</v>
      </c>
      <c r="B141" s="4">
        <v>37894</v>
      </c>
      <c r="C141">
        <v>279</v>
      </c>
      <c r="D141">
        <v>271.7</v>
      </c>
      <c r="E141">
        <v>1335.5</v>
      </c>
      <c r="F141">
        <v>950.6</v>
      </c>
      <c r="G141">
        <v>767.1</v>
      </c>
      <c r="H141">
        <v>217.6</v>
      </c>
      <c r="I141" s="5">
        <v>21.4</v>
      </c>
      <c r="J141">
        <v>783.8</v>
      </c>
      <c r="K141">
        <v>13985.1</v>
      </c>
      <c r="L141">
        <v>9455.7000000000007</v>
      </c>
      <c r="M141">
        <v>7802.6</v>
      </c>
      <c r="N141">
        <v>82.522000000000006</v>
      </c>
      <c r="O141">
        <v>11567.3</v>
      </c>
      <c r="P141">
        <v>0.2</v>
      </c>
      <c r="Q141" s="5">
        <v>13655.5</v>
      </c>
      <c r="R141">
        <v>2221.1999999999998</v>
      </c>
      <c r="S141" s="43">
        <v>0</v>
      </c>
      <c r="T141">
        <v>0</v>
      </c>
      <c r="U141">
        <v>0.2</v>
      </c>
      <c r="V141" s="81"/>
      <c r="W141" s="81" t="s">
        <v>112</v>
      </c>
      <c r="X141" s="64">
        <v>80.358999999999995</v>
      </c>
      <c r="Y141" s="64">
        <v>72.156000000000006</v>
      </c>
      <c r="Z141" s="5">
        <v>2221.1999999999998</v>
      </c>
      <c r="AA141" s="5">
        <v>832.7</v>
      </c>
      <c r="AB141" s="5">
        <v>1388.5</v>
      </c>
      <c r="AC141" s="5">
        <v>1036.4000000000001</v>
      </c>
      <c r="AD141" s="5">
        <v>1924.3</v>
      </c>
    </row>
    <row r="142" spans="1:30">
      <c r="A142" t="s">
        <v>113</v>
      </c>
      <c r="B142" s="4">
        <v>37986</v>
      </c>
      <c r="C142">
        <v>285.5</v>
      </c>
      <c r="D142">
        <v>265.7</v>
      </c>
      <c r="E142">
        <v>1341.2</v>
      </c>
      <c r="F142">
        <v>1021.3</v>
      </c>
      <c r="G142">
        <v>774.8</v>
      </c>
      <c r="H142">
        <v>241</v>
      </c>
      <c r="I142" s="5">
        <v>20.100000000000001</v>
      </c>
      <c r="J142">
        <v>796.1</v>
      </c>
      <c r="K142">
        <v>14145.6</v>
      </c>
      <c r="L142">
        <v>9519.7999999999993</v>
      </c>
      <c r="M142">
        <v>7891.5</v>
      </c>
      <c r="N142">
        <v>82.900999999999996</v>
      </c>
      <c r="O142">
        <v>11769.3</v>
      </c>
      <c r="P142">
        <v>0.48</v>
      </c>
      <c r="Q142" s="5">
        <v>13740.6</v>
      </c>
      <c r="R142">
        <v>2251.8000000000002</v>
      </c>
      <c r="S142" s="43">
        <v>0</v>
      </c>
      <c r="T142">
        <v>0.54</v>
      </c>
      <c r="U142">
        <v>-0.06</v>
      </c>
      <c r="V142" s="81"/>
      <c r="W142" s="81" t="s">
        <v>113</v>
      </c>
      <c r="X142" s="64">
        <v>80.960999999999999</v>
      </c>
      <c r="Y142" s="64">
        <v>72.712999999999994</v>
      </c>
      <c r="Z142" s="5">
        <v>2251.8000000000002</v>
      </c>
      <c r="AA142" s="5">
        <v>854.6</v>
      </c>
      <c r="AB142" s="5">
        <v>1397.3</v>
      </c>
      <c r="AC142" s="5">
        <v>1055.7</v>
      </c>
      <c r="AD142" s="5">
        <v>1921.6</v>
      </c>
    </row>
    <row r="143" spans="1:30">
      <c r="A143" t="s">
        <v>114</v>
      </c>
      <c r="B143" s="4">
        <v>38077</v>
      </c>
      <c r="C143">
        <v>293</v>
      </c>
      <c r="D143">
        <v>283.39999999999998</v>
      </c>
      <c r="E143">
        <v>1379.6</v>
      </c>
      <c r="F143">
        <v>1012.2</v>
      </c>
      <c r="G143">
        <v>803.1</v>
      </c>
      <c r="H143">
        <v>251.4</v>
      </c>
      <c r="I143" s="5">
        <v>17.2</v>
      </c>
      <c r="J143">
        <v>809.2</v>
      </c>
      <c r="K143">
        <v>14221.1</v>
      </c>
      <c r="L143">
        <v>9604.5</v>
      </c>
      <c r="M143">
        <v>8027.7</v>
      </c>
      <c r="N143">
        <v>83.588999999999999</v>
      </c>
      <c r="O143">
        <v>11920.2</v>
      </c>
      <c r="P143">
        <v>0.34</v>
      </c>
      <c r="Q143" s="5">
        <v>13826.7</v>
      </c>
      <c r="R143">
        <v>2287.3000000000002</v>
      </c>
      <c r="S143" s="43">
        <v>0</v>
      </c>
      <c r="T143">
        <v>0.31</v>
      </c>
      <c r="U143">
        <v>0.03</v>
      </c>
      <c r="V143" s="81"/>
      <c r="W143" s="81" t="s">
        <v>114</v>
      </c>
      <c r="X143" s="64">
        <v>81.650000000000006</v>
      </c>
      <c r="Y143" s="64">
        <v>73.644000000000005</v>
      </c>
      <c r="Z143" s="5">
        <v>2287.3000000000002</v>
      </c>
      <c r="AA143" s="5">
        <v>871.3</v>
      </c>
      <c r="AB143" s="5">
        <v>1416</v>
      </c>
      <c r="AC143" s="5">
        <v>1067.2</v>
      </c>
      <c r="AD143" s="5">
        <v>1922.7</v>
      </c>
    </row>
    <row r="144" spans="1:30">
      <c r="A144" t="s">
        <v>115</v>
      </c>
      <c r="B144" s="4">
        <v>38168</v>
      </c>
      <c r="C144">
        <v>300.39999999999998</v>
      </c>
      <c r="D144">
        <v>293</v>
      </c>
      <c r="E144">
        <v>1400.6</v>
      </c>
      <c r="F144">
        <v>1026.7</v>
      </c>
      <c r="G144">
        <v>816.2</v>
      </c>
      <c r="H144">
        <v>271.60000000000002</v>
      </c>
      <c r="I144" s="5">
        <v>17.2</v>
      </c>
      <c r="J144">
        <v>823.6</v>
      </c>
      <c r="K144">
        <v>14329.5</v>
      </c>
      <c r="L144">
        <v>9664.2999999999993</v>
      </c>
      <c r="M144">
        <v>8133</v>
      </c>
      <c r="N144">
        <v>84.162000000000006</v>
      </c>
      <c r="O144">
        <v>12109</v>
      </c>
      <c r="P144">
        <v>0.21</v>
      </c>
      <c r="Q144" s="5">
        <v>13915.2</v>
      </c>
      <c r="R144">
        <v>2321.4</v>
      </c>
      <c r="S144" s="43">
        <v>0</v>
      </c>
      <c r="T144">
        <v>0.17</v>
      </c>
      <c r="U144">
        <v>0.03</v>
      </c>
      <c r="V144" s="81"/>
      <c r="W144" s="81" t="s">
        <v>115</v>
      </c>
      <c r="X144" s="64">
        <v>82.358000000000004</v>
      </c>
      <c r="Y144" s="64">
        <v>74.698999999999998</v>
      </c>
      <c r="Z144" s="5">
        <v>2321.4</v>
      </c>
      <c r="AA144" s="5">
        <v>884.2</v>
      </c>
      <c r="AB144" s="5">
        <v>1437.2</v>
      </c>
      <c r="AC144" s="5">
        <v>1073.5999999999999</v>
      </c>
      <c r="AD144" s="5">
        <v>1924</v>
      </c>
    </row>
    <row r="145" spans="1:30">
      <c r="A145" t="s">
        <v>116</v>
      </c>
      <c r="B145" s="4">
        <v>38260</v>
      </c>
      <c r="C145">
        <v>308.60000000000002</v>
      </c>
      <c r="D145">
        <v>288.3</v>
      </c>
      <c r="E145">
        <v>1409.8</v>
      </c>
      <c r="F145">
        <v>1064.3</v>
      </c>
      <c r="G145">
        <v>826</v>
      </c>
      <c r="H145">
        <v>292.7</v>
      </c>
      <c r="I145" s="5">
        <v>18.100000000000001</v>
      </c>
      <c r="J145">
        <v>839.2</v>
      </c>
      <c r="K145">
        <v>14465</v>
      </c>
      <c r="L145">
        <v>9771.1</v>
      </c>
      <c r="M145">
        <v>8264.2999999999993</v>
      </c>
      <c r="N145">
        <v>84.585999999999999</v>
      </c>
      <c r="O145">
        <v>12303.3</v>
      </c>
      <c r="P145">
        <v>0.15</v>
      </c>
      <c r="Q145" s="5">
        <v>14003.9</v>
      </c>
      <c r="R145">
        <v>2357.1999999999998</v>
      </c>
      <c r="S145" s="43">
        <v>0</v>
      </c>
      <c r="T145">
        <v>0.33</v>
      </c>
      <c r="U145">
        <v>-0.18</v>
      </c>
      <c r="V145" s="81"/>
      <c r="W145" s="81" t="s">
        <v>116</v>
      </c>
      <c r="X145" s="64">
        <v>83.111999999999995</v>
      </c>
      <c r="Y145" s="64">
        <v>75.912999999999997</v>
      </c>
      <c r="Z145" s="5">
        <v>2357.1999999999998</v>
      </c>
      <c r="AA145" s="5">
        <v>902.2</v>
      </c>
      <c r="AB145" s="5">
        <v>1455</v>
      </c>
      <c r="AC145" s="5">
        <v>1085.5</v>
      </c>
      <c r="AD145" s="5">
        <v>1916.6</v>
      </c>
    </row>
    <row r="146" spans="1:30">
      <c r="A146" t="s">
        <v>117</v>
      </c>
      <c r="B146" s="4">
        <v>38352</v>
      </c>
      <c r="C146">
        <v>315.39999999999998</v>
      </c>
      <c r="D146">
        <v>294.5</v>
      </c>
      <c r="E146">
        <v>1427.9</v>
      </c>
      <c r="F146">
        <v>1091.5</v>
      </c>
      <c r="G146">
        <v>841.6</v>
      </c>
      <c r="H146">
        <v>298.39999999999998</v>
      </c>
      <c r="I146" s="5">
        <v>19.8</v>
      </c>
      <c r="J146">
        <v>844.9</v>
      </c>
      <c r="K146">
        <v>14609.9</v>
      </c>
      <c r="L146">
        <v>9877.4</v>
      </c>
      <c r="M146">
        <v>8425.6</v>
      </c>
      <c r="N146">
        <v>85.308999999999997</v>
      </c>
      <c r="O146">
        <v>12522.4</v>
      </c>
      <c r="P146">
        <v>-0.03</v>
      </c>
      <c r="Q146" s="5">
        <v>14092</v>
      </c>
      <c r="R146">
        <v>2389.6999999999998</v>
      </c>
      <c r="S146" s="43">
        <v>0</v>
      </c>
      <c r="T146">
        <v>-0.05</v>
      </c>
      <c r="U146">
        <v>0.02</v>
      </c>
      <c r="V146" s="81"/>
      <c r="W146" s="81" t="s">
        <v>117</v>
      </c>
      <c r="X146" s="64">
        <v>83.92</v>
      </c>
      <c r="Y146" s="64">
        <v>77.22</v>
      </c>
      <c r="Z146" s="5">
        <v>2389.6999999999998</v>
      </c>
      <c r="AA146" s="5">
        <v>909.3</v>
      </c>
      <c r="AB146" s="5">
        <v>1480.3</v>
      </c>
      <c r="AC146" s="5">
        <v>1083.5999999999999</v>
      </c>
      <c r="AD146" s="5">
        <v>1917</v>
      </c>
    </row>
    <row r="147" spans="1:30">
      <c r="A147" t="s">
        <v>118</v>
      </c>
      <c r="B147" s="4">
        <v>38442</v>
      </c>
      <c r="C147">
        <v>323.2</v>
      </c>
      <c r="D147">
        <v>301.3</v>
      </c>
      <c r="E147">
        <v>1464.4</v>
      </c>
      <c r="F147">
        <v>1172.2</v>
      </c>
      <c r="G147">
        <v>858.3</v>
      </c>
      <c r="H147">
        <v>375.8</v>
      </c>
      <c r="I147" s="5">
        <v>18.5</v>
      </c>
      <c r="J147">
        <v>858.1</v>
      </c>
      <c r="K147">
        <v>14771.6</v>
      </c>
      <c r="L147">
        <v>9935</v>
      </c>
      <c r="M147">
        <v>8523</v>
      </c>
      <c r="N147">
        <v>85.795000000000002</v>
      </c>
      <c r="O147">
        <v>12761.3</v>
      </c>
      <c r="P147">
        <v>0.4</v>
      </c>
      <c r="Q147" s="5">
        <v>14179.6</v>
      </c>
      <c r="R147">
        <v>2426.9</v>
      </c>
      <c r="S147" s="43">
        <v>0</v>
      </c>
      <c r="T147">
        <v>0.33</v>
      </c>
      <c r="U147">
        <v>0.06</v>
      </c>
      <c r="V147" s="81"/>
      <c r="W147" s="81" t="s">
        <v>118</v>
      </c>
      <c r="X147" s="64">
        <v>85.025999999999996</v>
      </c>
      <c r="Y147" s="64">
        <v>77.909000000000006</v>
      </c>
      <c r="Z147" s="5">
        <v>2426.9</v>
      </c>
      <c r="AA147" s="5">
        <v>931.5</v>
      </c>
      <c r="AB147" s="5">
        <v>1495.4</v>
      </c>
      <c r="AC147" s="5">
        <v>1095.7</v>
      </c>
      <c r="AD147" s="5">
        <v>1919.3</v>
      </c>
    </row>
    <row r="148" spans="1:30">
      <c r="A148" t="s">
        <v>119</v>
      </c>
      <c r="B148" s="4">
        <v>38533</v>
      </c>
      <c r="C148">
        <v>329.2</v>
      </c>
      <c r="D148">
        <v>310.8</v>
      </c>
      <c r="E148">
        <v>1486</v>
      </c>
      <c r="F148">
        <v>1196.3</v>
      </c>
      <c r="G148">
        <v>876.6</v>
      </c>
      <c r="H148">
        <v>364</v>
      </c>
      <c r="I148" s="5">
        <v>20.6</v>
      </c>
      <c r="J148">
        <v>866.3</v>
      </c>
      <c r="K148">
        <v>14839.8</v>
      </c>
      <c r="L148">
        <v>10047.799999999999</v>
      </c>
      <c r="M148">
        <v>8671.4</v>
      </c>
      <c r="N148">
        <v>86.31</v>
      </c>
      <c r="O148">
        <v>12910</v>
      </c>
      <c r="P148">
        <v>-0.04</v>
      </c>
      <c r="Q148" s="5">
        <v>14264.5</v>
      </c>
      <c r="R148">
        <v>2452.9</v>
      </c>
      <c r="S148" s="43">
        <v>0</v>
      </c>
      <c r="T148">
        <v>-0.03</v>
      </c>
      <c r="U148">
        <v>-0.01</v>
      </c>
      <c r="V148" s="81"/>
      <c r="W148" s="81" t="s">
        <v>119</v>
      </c>
      <c r="X148" s="64">
        <v>85.793000000000006</v>
      </c>
      <c r="Y148" s="64">
        <v>78.900000000000006</v>
      </c>
      <c r="Z148" s="5">
        <v>2452.9</v>
      </c>
      <c r="AA148" s="5">
        <v>939</v>
      </c>
      <c r="AB148" s="5">
        <v>1513.9</v>
      </c>
      <c r="AC148" s="5">
        <v>1094.5</v>
      </c>
      <c r="AD148" s="5">
        <v>1918.8</v>
      </c>
    </row>
    <row r="149" spans="1:30">
      <c r="A149" t="s">
        <v>120</v>
      </c>
      <c r="B149" s="4">
        <v>38625</v>
      </c>
      <c r="C149">
        <v>335.1</v>
      </c>
      <c r="D149">
        <v>300.10000000000002</v>
      </c>
      <c r="E149">
        <v>1501</v>
      </c>
      <c r="F149">
        <v>1225.4000000000001</v>
      </c>
      <c r="G149">
        <v>890.1</v>
      </c>
      <c r="H149">
        <v>370.3</v>
      </c>
      <c r="I149" s="5">
        <v>21.6</v>
      </c>
      <c r="J149">
        <v>879.5</v>
      </c>
      <c r="K149">
        <v>14972.1</v>
      </c>
      <c r="L149">
        <v>10145.299999999999</v>
      </c>
      <c r="M149">
        <v>8849.2000000000007</v>
      </c>
      <c r="N149">
        <v>87.231999999999999</v>
      </c>
      <c r="O149">
        <v>13142.9</v>
      </c>
      <c r="P149">
        <v>0.25</v>
      </c>
      <c r="Q149" s="5">
        <v>14347.2</v>
      </c>
      <c r="R149">
        <v>2495.1</v>
      </c>
      <c r="S149" s="43">
        <v>0</v>
      </c>
      <c r="T149">
        <v>0.22</v>
      </c>
      <c r="U149">
        <v>0.03</v>
      </c>
      <c r="V149" s="81"/>
      <c r="W149" s="81" t="s">
        <v>120</v>
      </c>
      <c r="X149" s="64">
        <v>86.688000000000002</v>
      </c>
      <c r="Y149" s="64">
        <v>80.16</v>
      </c>
      <c r="Z149" s="5">
        <v>2495.1</v>
      </c>
      <c r="AA149" s="5">
        <v>956.1</v>
      </c>
      <c r="AB149" s="5">
        <v>1539</v>
      </c>
      <c r="AC149" s="5">
        <v>1102.9000000000001</v>
      </c>
      <c r="AD149" s="5">
        <v>1920</v>
      </c>
    </row>
    <row r="150" spans="1:30">
      <c r="A150" t="s">
        <v>121</v>
      </c>
      <c r="B150" s="4">
        <v>38717</v>
      </c>
      <c r="C150">
        <v>341</v>
      </c>
      <c r="D150">
        <v>305.39999999999998</v>
      </c>
      <c r="E150">
        <v>1512.3</v>
      </c>
      <c r="F150">
        <v>1255.7</v>
      </c>
      <c r="G150">
        <v>901</v>
      </c>
      <c r="H150">
        <v>409.1</v>
      </c>
      <c r="I150" s="5">
        <v>25.1</v>
      </c>
      <c r="J150">
        <v>889.5</v>
      </c>
      <c r="K150">
        <v>15066.6</v>
      </c>
      <c r="L150">
        <v>10175.4</v>
      </c>
      <c r="M150">
        <v>8944.9</v>
      </c>
      <c r="N150">
        <v>87.912999999999997</v>
      </c>
      <c r="O150">
        <v>13332.3</v>
      </c>
      <c r="P150">
        <v>0.05</v>
      </c>
      <c r="Q150" s="5">
        <v>14427.5</v>
      </c>
      <c r="R150">
        <v>2529.1</v>
      </c>
      <c r="S150" s="43">
        <v>0</v>
      </c>
      <c r="T150">
        <v>0.01</v>
      </c>
      <c r="U150">
        <v>0.05</v>
      </c>
      <c r="V150" s="81"/>
      <c r="W150" s="81" t="s">
        <v>121</v>
      </c>
      <c r="X150" s="64">
        <v>87.31</v>
      </c>
      <c r="Y150" s="64">
        <v>81.466999999999999</v>
      </c>
      <c r="Z150" s="5">
        <v>2529.1</v>
      </c>
      <c r="AA150" s="5">
        <v>963.3</v>
      </c>
      <c r="AB150" s="5">
        <v>1565.8</v>
      </c>
      <c r="AC150" s="5">
        <v>1103.3</v>
      </c>
      <c r="AD150" s="5">
        <v>1922.1</v>
      </c>
    </row>
    <row r="151" spans="1:30">
      <c r="A151" t="s">
        <v>122</v>
      </c>
      <c r="B151" s="4">
        <v>38807</v>
      </c>
      <c r="C151">
        <v>389.6</v>
      </c>
      <c r="D151">
        <v>291.3</v>
      </c>
      <c r="E151">
        <v>1566.7</v>
      </c>
      <c r="F151">
        <v>1320.3</v>
      </c>
      <c r="G151">
        <v>926.1</v>
      </c>
      <c r="H151">
        <v>421.7</v>
      </c>
      <c r="I151" s="5">
        <v>26.6</v>
      </c>
      <c r="J151">
        <v>913.2</v>
      </c>
      <c r="K151">
        <v>15267</v>
      </c>
      <c r="L151">
        <v>10288.9</v>
      </c>
      <c r="M151">
        <v>9090.7000000000007</v>
      </c>
      <c r="N151">
        <v>88.358999999999995</v>
      </c>
      <c r="O151">
        <v>13603.9</v>
      </c>
      <c r="P151">
        <v>0.96</v>
      </c>
      <c r="Q151" s="5">
        <v>14502.9</v>
      </c>
      <c r="R151">
        <v>2580.6999999999998</v>
      </c>
      <c r="S151" s="43">
        <v>0</v>
      </c>
      <c r="T151">
        <v>0.75</v>
      </c>
      <c r="U151">
        <v>0.21</v>
      </c>
      <c r="V151" s="81"/>
      <c r="W151" s="81" t="s">
        <v>122</v>
      </c>
      <c r="X151" s="64">
        <v>88.045000000000002</v>
      </c>
      <c r="Y151" s="64">
        <v>82.046000000000006</v>
      </c>
      <c r="Z151" s="5">
        <v>2580.6999999999998</v>
      </c>
      <c r="AA151" s="5">
        <v>996.6</v>
      </c>
      <c r="AB151" s="5">
        <v>1584.1</v>
      </c>
      <c r="AC151" s="5">
        <v>1131.9000000000001</v>
      </c>
      <c r="AD151" s="5">
        <v>1930.8</v>
      </c>
    </row>
    <row r="152" spans="1:30">
      <c r="A152" t="s">
        <v>123</v>
      </c>
      <c r="B152" s="4">
        <v>38898</v>
      </c>
      <c r="C152">
        <v>395.6</v>
      </c>
      <c r="D152">
        <v>294.89999999999998</v>
      </c>
      <c r="E152">
        <v>1583.2</v>
      </c>
      <c r="F152">
        <v>1351</v>
      </c>
      <c r="G152">
        <v>940.1</v>
      </c>
      <c r="H152">
        <v>432.9</v>
      </c>
      <c r="I152" s="5">
        <v>28.9</v>
      </c>
      <c r="J152">
        <v>918.1</v>
      </c>
      <c r="K152">
        <v>15302.7</v>
      </c>
      <c r="L152">
        <v>10341</v>
      </c>
      <c r="M152">
        <v>9210.2000000000007</v>
      </c>
      <c r="N152">
        <v>89.069000000000003</v>
      </c>
      <c r="O152">
        <v>13749.8</v>
      </c>
      <c r="P152">
        <v>-0.03</v>
      </c>
      <c r="Q152" s="5">
        <v>14575</v>
      </c>
      <c r="R152">
        <v>2610.9</v>
      </c>
      <c r="S152" s="43">
        <v>0</v>
      </c>
      <c r="T152">
        <v>-0.2</v>
      </c>
      <c r="U152">
        <v>0.18</v>
      </c>
      <c r="V152" s="81"/>
      <c r="W152" s="81" t="s">
        <v>123</v>
      </c>
      <c r="X152" s="64">
        <v>88.656999999999996</v>
      </c>
      <c r="Y152" s="64">
        <v>83.29</v>
      </c>
      <c r="Z152" s="5">
        <v>2610.9</v>
      </c>
      <c r="AA152" s="5">
        <v>996.6</v>
      </c>
      <c r="AB152" s="5">
        <v>1614.3</v>
      </c>
      <c r="AC152" s="5">
        <v>1124.0999999999999</v>
      </c>
      <c r="AD152" s="5">
        <v>1938.2</v>
      </c>
    </row>
    <row r="153" spans="1:30">
      <c r="A153" t="s">
        <v>124</v>
      </c>
      <c r="B153" s="4">
        <v>38990</v>
      </c>
      <c r="C153">
        <v>402.1</v>
      </c>
      <c r="D153">
        <v>308.7</v>
      </c>
      <c r="E153">
        <v>1608.5</v>
      </c>
      <c r="F153">
        <v>1358.5</v>
      </c>
      <c r="G153">
        <v>954.2</v>
      </c>
      <c r="H153">
        <v>451.5</v>
      </c>
      <c r="I153" s="5">
        <v>30.7</v>
      </c>
      <c r="J153">
        <v>922.6</v>
      </c>
      <c r="K153">
        <v>15326.4</v>
      </c>
      <c r="L153">
        <v>10403.799999999999</v>
      </c>
      <c r="M153">
        <v>9333</v>
      </c>
      <c r="N153">
        <v>89.710999999999999</v>
      </c>
      <c r="O153">
        <v>13867.5</v>
      </c>
      <c r="P153">
        <v>-0.11</v>
      </c>
      <c r="Q153" s="5">
        <v>14645.1</v>
      </c>
      <c r="R153">
        <v>2630.7</v>
      </c>
      <c r="S153" s="43">
        <v>0</v>
      </c>
      <c r="T153">
        <v>-0.26</v>
      </c>
      <c r="U153">
        <v>0.15</v>
      </c>
      <c r="V153" s="81"/>
      <c r="W153" s="81" t="s">
        <v>124</v>
      </c>
      <c r="X153" s="64">
        <v>89.314999999999998</v>
      </c>
      <c r="Y153" s="64">
        <v>84.123999999999995</v>
      </c>
      <c r="Z153" s="5">
        <v>2630.7</v>
      </c>
      <c r="AA153" s="5">
        <v>994.9</v>
      </c>
      <c r="AB153" s="5">
        <v>1635.7</v>
      </c>
      <c r="AC153" s="5">
        <v>1113.9000000000001</v>
      </c>
      <c r="AD153" s="5">
        <v>1944.5</v>
      </c>
    </row>
    <row r="154" spans="1:30">
      <c r="A154" t="s">
        <v>125</v>
      </c>
      <c r="B154" s="4">
        <v>39082</v>
      </c>
      <c r="C154">
        <v>409.1</v>
      </c>
      <c r="D154">
        <v>301.39999999999998</v>
      </c>
      <c r="E154">
        <v>1613.8</v>
      </c>
      <c r="F154">
        <v>1397.3</v>
      </c>
      <c r="G154">
        <v>961.8</v>
      </c>
      <c r="H154">
        <v>415.6</v>
      </c>
      <c r="I154" s="5">
        <v>30</v>
      </c>
      <c r="J154">
        <v>936.2</v>
      </c>
      <c r="K154">
        <v>15456.9</v>
      </c>
      <c r="L154">
        <v>10504.5</v>
      </c>
      <c r="M154">
        <v>9407.5</v>
      </c>
      <c r="N154">
        <v>89.558999999999997</v>
      </c>
      <c r="O154">
        <v>14037.2</v>
      </c>
      <c r="P154">
        <v>0.64</v>
      </c>
      <c r="Q154" s="5">
        <v>14713.9</v>
      </c>
      <c r="R154">
        <v>2674.7</v>
      </c>
      <c r="S154" s="43">
        <v>0</v>
      </c>
      <c r="T154">
        <v>0.43</v>
      </c>
      <c r="U154">
        <v>0.21</v>
      </c>
      <c r="V154" s="81"/>
      <c r="W154" s="81" t="s">
        <v>125</v>
      </c>
      <c r="X154" s="64">
        <v>89.78</v>
      </c>
      <c r="Y154" s="64">
        <v>85.007999999999996</v>
      </c>
      <c r="Z154" s="5">
        <v>2674.7</v>
      </c>
      <c r="AA154" s="5">
        <v>1014.6</v>
      </c>
      <c r="AB154" s="5">
        <v>1660.1</v>
      </c>
      <c r="AC154" s="5">
        <v>1130.2</v>
      </c>
      <c r="AD154" s="5">
        <v>1952.9</v>
      </c>
    </row>
    <row r="155" spans="1:30">
      <c r="A155" t="s">
        <v>126</v>
      </c>
      <c r="B155" s="4">
        <v>39172</v>
      </c>
      <c r="C155">
        <v>416.4</v>
      </c>
      <c r="D155">
        <v>332.5</v>
      </c>
      <c r="E155">
        <v>1680.2</v>
      </c>
      <c r="F155">
        <v>1466.3</v>
      </c>
      <c r="G155">
        <v>976.4</v>
      </c>
      <c r="H155">
        <v>418.9</v>
      </c>
      <c r="I155" s="5">
        <v>38.4</v>
      </c>
      <c r="J155">
        <v>955.7</v>
      </c>
      <c r="K155">
        <v>15493.3</v>
      </c>
      <c r="L155">
        <v>10563.3</v>
      </c>
      <c r="M155">
        <v>9549.4</v>
      </c>
      <c r="N155">
        <v>90.406000000000006</v>
      </c>
      <c r="O155">
        <v>14208.6</v>
      </c>
      <c r="P155">
        <v>0.13</v>
      </c>
      <c r="Q155" s="5">
        <v>14783</v>
      </c>
      <c r="R155">
        <v>2719.2</v>
      </c>
      <c r="S155" s="43">
        <v>0</v>
      </c>
      <c r="T155">
        <v>-0.16</v>
      </c>
      <c r="U155">
        <v>0.28999999999999998</v>
      </c>
      <c r="V155" s="81"/>
      <c r="W155" s="81" t="s">
        <v>126</v>
      </c>
      <c r="X155" s="64">
        <v>90.549000000000007</v>
      </c>
      <c r="Y155" s="64">
        <v>86.64</v>
      </c>
      <c r="Z155" s="5">
        <v>2719.2</v>
      </c>
      <c r="AA155" s="5">
        <v>1017.2</v>
      </c>
      <c r="AB155" s="5">
        <v>1702</v>
      </c>
      <c r="AC155" s="5">
        <v>1123.5</v>
      </c>
      <c r="AD155" s="5">
        <v>1964.6</v>
      </c>
    </row>
    <row r="156" spans="1:30">
      <c r="A156" t="s">
        <v>127</v>
      </c>
      <c r="B156" s="4">
        <v>39263</v>
      </c>
      <c r="C156">
        <v>424.1</v>
      </c>
      <c r="D156">
        <v>314.7</v>
      </c>
      <c r="E156">
        <v>1680.4</v>
      </c>
      <c r="F156">
        <v>1495.6</v>
      </c>
      <c r="G156">
        <v>974.9</v>
      </c>
      <c r="H156">
        <v>413.6</v>
      </c>
      <c r="I156" s="5">
        <v>36.200000000000003</v>
      </c>
      <c r="J156">
        <v>957.3</v>
      </c>
      <c r="K156">
        <v>15582.1</v>
      </c>
      <c r="L156">
        <v>10582.8</v>
      </c>
      <c r="M156">
        <v>9644.7000000000007</v>
      </c>
      <c r="N156">
        <v>91.138999999999996</v>
      </c>
      <c r="O156">
        <v>14382.4</v>
      </c>
      <c r="P156">
        <v>0.71</v>
      </c>
      <c r="Q156" s="5">
        <v>14853.1</v>
      </c>
      <c r="R156">
        <v>2770.3</v>
      </c>
      <c r="S156" s="43">
        <v>0</v>
      </c>
      <c r="T156">
        <v>0.48</v>
      </c>
      <c r="U156">
        <v>0.23</v>
      </c>
      <c r="V156" s="81"/>
      <c r="W156" s="81" t="s">
        <v>127</v>
      </c>
      <c r="X156" s="64">
        <v>91.272000000000006</v>
      </c>
      <c r="Y156" s="64">
        <v>87.564999999999998</v>
      </c>
      <c r="Z156" s="5">
        <v>2770.3</v>
      </c>
      <c r="AA156" s="5">
        <v>1042</v>
      </c>
      <c r="AB156" s="5">
        <v>1728.3</v>
      </c>
      <c r="AC156" s="5">
        <v>1141.9000000000001</v>
      </c>
      <c r="AD156" s="5">
        <v>1973.8</v>
      </c>
    </row>
    <row r="157" spans="1:30">
      <c r="A157" t="s">
        <v>128</v>
      </c>
      <c r="B157" s="4">
        <v>39355</v>
      </c>
      <c r="C157">
        <v>432</v>
      </c>
      <c r="D157">
        <v>319.60000000000002</v>
      </c>
      <c r="E157">
        <v>1700.2</v>
      </c>
      <c r="F157">
        <v>1498.6</v>
      </c>
      <c r="G157">
        <v>979.9</v>
      </c>
      <c r="H157">
        <v>376.8</v>
      </c>
      <c r="I157" s="5">
        <v>34.5</v>
      </c>
      <c r="J157">
        <v>960.6</v>
      </c>
      <c r="K157">
        <v>15666.7</v>
      </c>
      <c r="L157">
        <v>10642.5</v>
      </c>
      <c r="M157">
        <v>9753.7999999999993</v>
      </c>
      <c r="N157">
        <v>91.653000000000006</v>
      </c>
      <c r="O157">
        <v>14535</v>
      </c>
      <c r="P157">
        <v>0.35</v>
      </c>
      <c r="Q157" s="5">
        <v>14922.6</v>
      </c>
      <c r="R157">
        <v>2809</v>
      </c>
      <c r="S157" s="43">
        <v>0</v>
      </c>
      <c r="T157">
        <v>0.25</v>
      </c>
      <c r="U157">
        <v>0.1</v>
      </c>
      <c r="V157" s="81"/>
      <c r="W157" s="81" t="s">
        <v>128</v>
      </c>
      <c r="X157" s="64">
        <v>91.899000000000001</v>
      </c>
      <c r="Y157" s="64">
        <v>88.522999999999996</v>
      </c>
      <c r="Z157" s="5">
        <v>2809</v>
      </c>
      <c r="AA157" s="5">
        <v>1058.3</v>
      </c>
      <c r="AB157" s="5">
        <v>1750.7</v>
      </c>
      <c r="AC157" s="5">
        <v>1151.7</v>
      </c>
      <c r="AD157" s="5">
        <v>1977.8</v>
      </c>
    </row>
    <row r="158" spans="1:30">
      <c r="A158" t="s">
        <v>129</v>
      </c>
      <c r="B158" s="4">
        <v>39447</v>
      </c>
      <c r="C158">
        <v>440.3</v>
      </c>
      <c r="D158">
        <v>329.9</v>
      </c>
      <c r="E158">
        <v>1728.6</v>
      </c>
      <c r="F158">
        <v>1508.3</v>
      </c>
      <c r="G158">
        <v>997.8</v>
      </c>
      <c r="H158">
        <v>359</v>
      </c>
      <c r="I158" s="5">
        <v>29.3</v>
      </c>
      <c r="J158">
        <v>972.1</v>
      </c>
      <c r="K158">
        <v>15762</v>
      </c>
      <c r="L158">
        <v>10672.8</v>
      </c>
      <c r="M158">
        <v>9877.7999999999993</v>
      </c>
      <c r="N158">
        <v>92.552999999999997</v>
      </c>
      <c r="O158">
        <v>14681.5</v>
      </c>
      <c r="P158">
        <v>0.6</v>
      </c>
      <c r="Q158" s="5">
        <v>14991.4</v>
      </c>
      <c r="R158">
        <v>2864.9</v>
      </c>
      <c r="S158" s="43">
        <v>0</v>
      </c>
      <c r="T158">
        <v>0.48</v>
      </c>
      <c r="U158">
        <v>0.12</v>
      </c>
      <c r="V158" s="81"/>
      <c r="W158" s="81" t="s">
        <v>129</v>
      </c>
      <c r="X158" s="64">
        <v>92.635999999999996</v>
      </c>
      <c r="Y158" s="64">
        <v>89.802999999999997</v>
      </c>
      <c r="Z158" s="5">
        <v>2864.9</v>
      </c>
      <c r="AA158" s="5">
        <v>1084.5999999999999</v>
      </c>
      <c r="AB158" s="5">
        <v>1780.3</v>
      </c>
      <c r="AC158" s="5">
        <v>1170.8</v>
      </c>
      <c r="AD158" s="5">
        <v>1982.5</v>
      </c>
    </row>
    <row r="159" spans="1:30">
      <c r="A159" t="s">
        <v>130</v>
      </c>
      <c r="B159" s="4">
        <v>39538</v>
      </c>
      <c r="C159">
        <v>448.8</v>
      </c>
      <c r="D159">
        <v>331.6</v>
      </c>
      <c r="E159">
        <v>1768.2</v>
      </c>
      <c r="F159">
        <v>1534.8</v>
      </c>
      <c r="G159">
        <v>993.8</v>
      </c>
      <c r="H159">
        <v>298.2</v>
      </c>
      <c r="I159" s="5">
        <v>35.200000000000003</v>
      </c>
      <c r="J159">
        <v>984</v>
      </c>
      <c r="K159">
        <v>15671.4</v>
      </c>
      <c r="L159">
        <v>10644.4</v>
      </c>
      <c r="M159">
        <v>9934.2999999999993</v>
      </c>
      <c r="N159">
        <v>93.328999999999994</v>
      </c>
      <c r="O159">
        <v>14651</v>
      </c>
      <c r="P159">
        <v>0.17</v>
      </c>
      <c r="Q159" s="5">
        <v>15059.9</v>
      </c>
      <c r="R159">
        <v>2909.3</v>
      </c>
      <c r="S159" s="43">
        <v>1</v>
      </c>
      <c r="T159">
        <v>0.44</v>
      </c>
      <c r="U159">
        <v>-0.27</v>
      </c>
      <c r="V159" s="81"/>
      <c r="W159" s="81" t="s">
        <v>130</v>
      </c>
      <c r="X159" s="64">
        <v>93.415999999999997</v>
      </c>
      <c r="Y159" s="64">
        <v>91.253</v>
      </c>
      <c r="Z159" s="5">
        <v>2909.3</v>
      </c>
      <c r="AA159" s="5">
        <v>1110.3</v>
      </c>
      <c r="AB159" s="5">
        <v>1799</v>
      </c>
      <c r="AC159" s="5">
        <v>1188.4000000000001</v>
      </c>
      <c r="AD159" s="5">
        <v>1971.4</v>
      </c>
    </row>
    <row r="160" spans="1:30">
      <c r="A160" t="s">
        <v>131</v>
      </c>
      <c r="B160" s="4">
        <v>39629</v>
      </c>
      <c r="C160">
        <v>457.3</v>
      </c>
      <c r="D160">
        <v>339.2</v>
      </c>
      <c r="E160">
        <v>2113</v>
      </c>
      <c r="F160">
        <v>1552.1</v>
      </c>
      <c r="G160">
        <v>1003</v>
      </c>
      <c r="H160">
        <v>285.5</v>
      </c>
      <c r="I160" s="5">
        <v>36.700000000000003</v>
      </c>
      <c r="J160">
        <v>986.2</v>
      </c>
      <c r="K160">
        <v>15752.3</v>
      </c>
      <c r="L160">
        <v>10661.7</v>
      </c>
      <c r="M160">
        <v>10052.799999999999</v>
      </c>
      <c r="N160">
        <v>94.289000000000001</v>
      </c>
      <c r="O160">
        <v>14805.6</v>
      </c>
      <c r="P160">
        <v>0.68</v>
      </c>
      <c r="Q160" s="5">
        <v>15128.2</v>
      </c>
      <c r="R160">
        <v>2971.1</v>
      </c>
      <c r="S160" s="43">
        <v>1</v>
      </c>
      <c r="T160">
        <v>0.64</v>
      </c>
      <c r="U160">
        <v>0.04</v>
      </c>
      <c r="V160" s="81"/>
      <c r="W160" s="81" t="s">
        <v>131</v>
      </c>
      <c r="X160" s="64">
        <v>94.373000000000005</v>
      </c>
      <c r="Y160" s="64">
        <v>92.54</v>
      </c>
      <c r="Z160" s="5">
        <v>2971.1</v>
      </c>
      <c r="AA160" s="5">
        <v>1145.5</v>
      </c>
      <c r="AB160" s="5">
        <v>1825.6</v>
      </c>
      <c r="AC160" s="5">
        <v>1213.5999999999999</v>
      </c>
      <c r="AD160" s="5">
        <v>1972.8</v>
      </c>
    </row>
    <row r="161" spans="1:30">
      <c r="A161" t="s">
        <v>132</v>
      </c>
      <c r="B161" s="4">
        <v>39721</v>
      </c>
      <c r="C161">
        <v>465.9</v>
      </c>
      <c r="D161">
        <v>340.8</v>
      </c>
      <c r="E161">
        <v>1905.3</v>
      </c>
      <c r="F161">
        <v>1497.2</v>
      </c>
      <c r="G161">
        <v>1006.5</v>
      </c>
      <c r="H161">
        <v>270.89999999999998</v>
      </c>
      <c r="I161" s="5">
        <v>20.6</v>
      </c>
      <c r="J161">
        <v>991.5</v>
      </c>
      <c r="K161">
        <v>15667</v>
      </c>
      <c r="L161">
        <v>10581.9</v>
      </c>
      <c r="M161">
        <v>10081</v>
      </c>
      <c r="N161">
        <v>95.266000000000005</v>
      </c>
      <c r="O161">
        <v>14835.2</v>
      </c>
      <c r="P161">
        <v>0.64</v>
      </c>
      <c r="Q161" s="5">
        <v>15193.9</v>
      </c>
      <c r="R161">
        <v>3027.5</v>
      </c>
      <c r="S161" s="43">
        <v>1</v>
      </c>
      <c r="T161">
        <v>0.39</v>
      </c>
      <c r="U161">
        <v>0.25</v>
      </c>
      <c r="V161" s="81"/>
      <c r="W161" s="81" t="s">
        <v>132</v>
      </c>
      <c r="X161" s="64">
        <v>95.09</v>
      </c>
      <c r="Y161" s="64">
        <v>93.766000000000005</v>
      </c>
      <c r="Z161" s="5">
        <v>3027.5</v>
      </c>
      <c r="AA161" s="5">
        <v>1168.7</v>
      </c>
      <c r="AB161" s="5">
        <v>1858.9</v>
      </c>
      <c r="AC161" s="5">
        <v>1228.8</v>
      </c>
      <c r="AD161" s="5">
        <v>1982.5</v>
      </c>
    </row>
    <row r="162" spans="1:30">
      <c r="A162" t="s">
        <v>133</v>
      </c>
      <c r="B162" s="4">
        <v>39813</v>
      </c>
      <c r="C162">
        <v>474.5</v>
      </c>
      <c r="D162">
        <v>341.8</v>
      </c>
      <c r="E162">
        <v>1890.8</v>
      </c>
      <c r="F162">
        <v>1444.6</v>
      </c>
      <c r="G162">
        <v>985.4</v>
      </c>
      <c r="H162">
        <v>170</v>
      </c>
      <c r="I162" s="5">
        <v>34.299999999999997</v>
      </c>
      <c r="J162">
        <v>991.7</v>
      </c>
      <c r="K162">
        <v>15328</v>
      </c>
      <c r="L162">
        <v>10483.4</v>
      </c>
      <c r="M162">
        <v>9837.2999999999993</v>
      </c>
      <c r="N162">
        <v>93.835999999999999</v>
      </c>
      <c r="O162">
        <v>14559.5</v>
      </c>
      <c r="P162">
        <v>0.55000000000000004</v>
      </c>
      <c r="Q162" s="5">
        <v>15256.1</v>
      </c>
      <c r="R162">
        <v>3020</v>
      </c>
      <c r="S162" s="43">
        <v>1</v>
      </c>
      <c r="T162">
        <v>0.41</v>
      </c>
      <c r="U162">
        <v>0.15</v>
      </c>
      <c r="V162" s="81"/>
      <c r="W162" s="81" t="s">
        <v>133</v>
      </c>
      <c r="X162" s="64">
        <v>94.646000000000001</v>
      </c>
      <c r="Y162" s="64">
        <v>92.673000000000002</v>
      </c>
      <c r="Z162" s="5">
        <v>3020</v>
      </c>
      <c r="AA162" s="5">
        <v>1177.9000000000001</v>
      </c>
      <c r="AB162" s="5">
        <v>1842.2</v>
      </c>
      <c r="AC162" s="5">
        <v>1244.3</v>
      </c>
      <c r="AD162" s="5">
        <v>1987.8</v>
      </c>
    </row>
    <row r="163" spans="1:30">
      <c r="A163" t="s">
        <v>134</v>
      </c>
      <c r="B163" s="4">
        <v>39903</v>
      </c>
      <c r="C163">
        <v>482.9</v>
      </c>
      <c r="D163">
        <v>358.4</v>
      </c>
      <c r="E163">
        <v>2001.9</v>
      </c>
      <c r="F163">
        <v>1202.0999999999999</v>
      </c>
      <c r="G163">
        <v>960.6</v>
      </c>
      <c r="H163">
        <v>172.2</v>
      </c>
      <c r="I163" s="5">
        <v>21.6</v>
      </c>
      <c r="J163">
        <v>959.8</v>
      </c>
      <c r="K163">
        <v>15155.9</v>
      </c>
      <c r="L163">
        <v>10459.700000000001</v>
      </c>
      <c r="M163">
        <v>9756.1</v>
      </c>
      <c r="N163">
        <v>93.274000000000001</v>
      </c>
      <c r="O163">
        <v>14394.5</v>
      </c>
      <c r="P163">
        <v>0.92</v>
      </c>
      <c r="Q163" s="5">
        <v>15312.4</v>
      </c>
      <c r="R163">
        <v>3019.7</v>
      </c>
      <c r="S163" s="43">
        <v>1</v>
      </c>
      <c r="T163">
        <v>0.41</v>
      </c>
      <c r="U163">
        <v>0.51</v>
      </c>
      <c r="V163" s="81"/>
      <c r="W163" s="81" t="s">
        <v>134</v>
      </c>
      <c r="X163" s="64">
        <v>93.876000000000005</v>
      </c>
      <c r="Y163" s="64">
        <v>91.481999999999999</v>
      </c>
      <c r="Z163" s="5">
        <v>3019.7</v>
      </c>
      <c r="AA163" s="5">
        <v>1183</v>
      </c>
      <c r="AB163" s="5">
        <v>1836.7</v>
      </c>
      <c r="AC163" s="5">
        <v>1260.0999999999999</v>
      </c>
      <c r="AD163" s="5">
        <v>2007.7</v>
      </c>
    </row>
    <row r="164" spans="1:30">
      <c r="A164" t="s">
        <v>135</v>
      </c>
      <c r="B164" s="4">
        <v>39994</v>
      </c>
      <c r="C164">
        <v>490.4</v>
      </c>
      <c r="D164">
        <v>368.9</v>
      </c>
      <c r="E164">
        <v>2140</v>
      </c>
      <c r="F164">
        <v>1130.8</v>
      </c>
      <c r="G164">
        <v>961.8</v>
      </c>
      <c r="H164">
        <v>195.6</v>
      </c>
      <c r="I164" s="5">
        <v>35.6</v>
      </c>
      <c r="J164">
        <v>966.3</v>
      </c>
      <c r="K164">
        <v>15134.1</v>
      </c>
      <c r="L164">
        <v>10417.299999999999</v>
      </c>
      <c r="M164">
        <v>9760.2000000000007</v>
      </c>
      <c r="N164">
        <v>93.692999999999998</v>
      </c>
      <c r="O164">
        <v>14352.9</v>
      </c>
      <c r="P164">
        <v>1.22</v>
      </c>
      <c r="Q164" s="5">
        <v>15360.3</v>
      </c>
      <c r="R164">
        <v>3067.6</v>
      </c>
      <c r="S164" s="43">
        <v>1</v>
      </c>
      <c r="T164">
        <v>0.77</v>
      </c>
      <c r="U164">
        <v>0.44</v>
      </c>
      <c r="V164" s="81"/>
      <c r="W164" s="81" t="s">
        <v>135</v>
      </c>
      <c r="X164" s="64">
        <v>93.894999999999996</v>
      </c>
      <c r="Y164" s="64">
        <v>91.694999999999993</v>
      </c>
      <c r="Z164" s="5">
        <v>3067.6</v>
      </c>
      <c r="AA164" s="5">
        <v>1210.8</v>
      </c>
      <c r="AB164" s="5">
        <v>1856.7</v>
      </c>
      <c r="AC164" s="5">
        <v>1289.7</v>
      </c>
      <c r="AD164" s="5">
        <v>2024.9</v>
      </c>
    </row>
    <row r="165" spans="1:30">
      <c r="A165" t="s">
        <v>136</v>
      </c>
      <c r="B165" s="4">
        <v>40086</v>
      </c>
      <c r="C165">
        <v>496.7</v>
      </c>
      <c r="D165">
        <v>378.2</v>
      </c>
      <c r="E165">
        <v>2136.9</v>
      </c>
      <c r="F165">
        <v>1135</v>
      </c>
      <c r="G165">
        <v>961.7</v>
      </c>
      <c r="H165">
        <v>206.6</v>
      </c>
      <c r="I165" s="5">
        <v>57.5</v>
      </c>
      <c r="J165">
        <v>963.8</v>
      </c>
      <c r="K165">
        <v>15189.2</v>
      </c>
      <c r="L165">
        <v>10489.2</v>
      </c>
      <c r="M165">
        <v>9895.4</v>
      </c>
      <c r="N165">
        <v>94.34</v>
      </c>
      <c r="O165">
        <v>14420.3</v>
      </c>
      <c r="P165">
        <v>0.23</v>
      </c>
      <c r="Q165" s="5">
        <v>15404.1</v>
      </c>
      <c r="R165">
        <v>3089</v>
      </c>
      <c r="S165" s="43">
        <v>0</v>
      </c>
      <c r="T165">
        <v>0.31</v>
      </c>
      <c r="U165">
        <v>-7.0000000000000007E-2</v>
      </c>
      <c r="V165" s="81"/>
      <c r="W165" s="81" t="s">
        <v>136</v>
      </c>
      <c r="X165" s="64">
        <v>94.188000000000002</v>
      </c>
      <c r="Y165" s="64">
        <v>92.165999999999997</v>
      </c>
      <c r="Z165" s="5">
        <v>3089</v>
      </c>
      <c r="AA165" s="5">
        <v>1225.5</v>
      </c>
      <c r="AB165" s="5">
        <v>1863.5</v>
      </c>
      <c r="AC165" s="5">
        <v>1301.3</v>
      </c>
      <c r="AD165" s="5">
        <v>2021.8</v>
      </c>
    </row>
    <row r="166" spans="1:30">
      <c r="A166" t="s">
        <v>137</v>
      </c>
      <c r="B166" s="4">
        <v>40178</v>
      </c>
      <c r="C166">
        <v>501.8</v>
      </c>
      <c r="D166">
        <v>372.8</v>
      </c>
      <c r="E166">
        <v>2152.1</v>
      </c>
      <c r="F166">
        <v>1140.4000000000001</v>
      </c>
      <c r="G166">
        <v>989.8</v>
      </c>
      <c r="H166">
        <v>242.3</v>
      </c>
      <c r="I166" s="5">
        <v>75.099999999999994</v>
      </c>
      <c r="J166">
        <v>967.2</v>
      </c>
      <c r="K166">
        <v>15356.1</v>
      </c>
      <c r="L166">
        <v>10473.6</v>
      </c>
      <c r="M166">
        <v>9957.1</v>
      </c>
      <c r="N166">
        <v>95.07</v>
      </c>
      <c r="O166">
        <v>14628</v>
      </c>
      <c r="P166">
        <v>0.17</v>
      </c>
      <c r="Q166" s="5">
        <v>15444.6</v>
      </c>
      <c r="R166">
        <v>3117.8</v>
      </c>
      <c r="S166" s="43">
        <v>0</v>
      </c>
      <c r="T166">
        <v>0.52</v>
      </c>
      <c r="U166">
        <v>-0.35</v>
      </c>
      <c r="V166" s="81"/>
      <c r="W166" s="81" t="s">
        <v>137</v>
      </c>
      <c r="X166" s="64">
        <v>94.896000000000001</v>
      </c>
      <c r="Y166" s="64">
        <v>92.85</v>
      </c>
      <c r="Z166" s="5">
        <v>3117.8</v>
      </c>
      <c r="AA166" s="5">
        <v>1253.4000000000001</v>
      </c>
      <c r="AB166" s="5">
        <v>1864.4</v>
      </c>
      <c r="AC166" s="5">
        <v>1321</v>
      </c>
      <c r="AD166" s="5">
        <v>2007.9</v>
      </c>
    </row>
    <row r="167" spans="1:30">
      <c r="A167" t="s">
        <v>138</v>
      </c>
      <c r="B167" s="4">
        <v>40268</v>
      </c>
      <c r="C167">
        <v>506</v>
      </c>
      <c r="D167">
        <v>382.1</v>
      </c>
      <c r="E167">
        <v>2262.1999999999998</v>
      </c>
      <c r="F167">
        <v>1191.5</v>
      </c>
      <c r="G167">
        <v>989.9</v>
      </c>
      <c r="H167">
        <v>256.60000000000002</v>
      </c>
      <c r="I167" s="5">
        <v>72.099999999999994</v>
      </c>
      <c r="J167">
        <v>973.6</v>
      </c>
      <c r="K167">
        <v>15415.1</v>
      </c>
      <c r="L167">
        <v>10525.4</v>
      </c>
      <c r="M167">
        <v>10040.5</v>
      </c>
      <c r="N167">
        <v>95.394999999999996</v>
      </c>
      <c r="O167">
        <v>14721.4</v>
      </c>
      <c r="P167">
        <v>-0.33</v>
      </c>
      <c r="Q167" s="5">
        <v>15481.4</v>
      </c>
      <c r="R167">
        <v>3131.9</v>
      </c>
      <c r="S167" s="43">
        <v>0</v>
      </c>
      <c r="T167">
        <v>0.39</v>
      </c>
      <c r="U167">
        <v>-0.73</v>
      </c>
      <c r="V167" s="81"/>
      <c r="W167" s="81" t="s">
        <v>138</v>
      </c>
      <c r="X167" s="64">
        <v>95.483999999999995</v>
      </c>
      <c r="Y167" s="64">
        <v>93.766000000000005</v>
      </c>
      <c r="Z167" s="5">
        <v>3131.9</v>
      </c>
      <c r="AA167" s="5">
        <v>1275.7</v>
      </c>
      <c r="AB167" s="5">
        <v>1856.2</v>
      </c>
      <c r="AC167" s="5">
        <v>1336.1</v>
      </c>
      <c r="AD167" s="5">
        <v>1979.5</v>
      </c>
    </row>
    <row r="168" spans="1:30">
      <c r="A168" t="s">
        <v>139</v>
      </c>
      <c r="B168" s="4">
        <v>40359</v>
      </c>
      <c r="C168">
        <v>510.5</v>
      </c>
      <c r="D168">
        <v>385.7</v>
      </c>
      <c r="E168">
        <v>2268.6999999999998</v>
      </c>
      <c r="F168">
        <v>1212.9000000000001</v>
      </c>
      <c r="G168">
        <v>1006.6</v>
      </c>
      <c r="H168">
        <v>262.5</v>
      </c>
      <c r="I168" s="5">
        <v>70.2</v>
      </c>
      <c r="J168">
        <v>984.5</v>
      </c>
      <c r="K168">
        <v>15557.3</v>
      </c>
      <c r="L168">
        <v>10609.1</v>
      </c>
      <c r="M168">
        <v>10131.799999999999</v>
      </c>
      <c r="N168">
        <v>95.503</v>
      </c>
      <c r="O168">
        <v>14926.1</v>
      </c>
      <c r="P168">
        <v>0.3</v>
      </c>
      <c r="Q168" s="5">
        <v>15517.5</v>
      </c>
      <c r="R168">
        <v>3164.7</v>
      </c>
      <c r="S168" s="43">
        <v>0</v>
      </c>
      <c r="T168">
        <v>0.46</v>
      </c>
      <c r="U168">
        <v>-0.17</v>
      </c>
      <c r="V168" s="81"/>
      <c r="W168" s="81" t="s">
        <v>139</v>
      </c>
      <c r="X168" s="64">
        <v>96.213999999999999</v>
      </c>
      <c r="Y168" s="64">
        <v>94.382000000000005</v>
      </c>
      <c r="Z168" s="5">
        <v>3164.7</v>
      </c>
      <c r="AA168" s="5">
        <v>1302.5999999999999</v>
      </c>
      <c r="AB168" s="5">
        <v>1862.1</v>
      </c>
      <c r="AC168" s="5">
        <v>1353.9</v>
      </c>
      <c r="AD168" s="5">
        <v>1972.8</v>
      </c>
    </row>
    <row r="169" spans="1:30">
      <c r="A169" t="s">
        <v>140</v>
      </c>
      <c r="B169" s="4">
        <v>40451</v>
      </c>
      <c r="C169">
        <v>515.70000000000005</v>
      </c>
      <c r="D169">
        <v>405.6</v>
      </c>
      <c r="E169">
        <v>2292</v>
      </c>
      <c r="F169">
        <v>1255.9000000000001</v>
      </c>
      <c r="G169">
        <v>1013.1</v>
      </c>
      <c r="H169">
        <v>279.39999999999998</v>
      </c>
      <c r="I169" s="5">
        <v>85.7</v>
      </c>
      <c r="J169">
        <v>987.4</v>
      </c>
      <c r="K169">
        <v>15672</v>
      </c>
      <c r="L169">
        <v>10683.3</v>
      </c>
      <c r="M169">
        <v>10220.6</v>
      </c>
      <c r="N169">
        <v>95.671000000000006</v>
      </c>
      <c r="O169">
        <v>15079.9</v>
      </c>
      <c r="P169">
        <v>-0.56999999999999995</v>
      </c>
      <c r="Q169" s="5">
        <v>15553.7</v>
      </c>
      <c r="R169">
        <v>3157.9</v>
      </c>
      <c r="S169" s="43">
        <v>0</v>
      </c>
      <c r="T169">
        <v>-0.15</v>
      </c>
      <c r="U169">
        <v>-0.43</v>
      </c>
      <c r="V169" s="81"/>
      <c r="W169" s="81" t="s">
        <v>140</v>
      </c>
      <c r="X169" s="64">
        <v>96.596999999999994</v>
      </c>
      <c r="Y169" s="64">
        <v>94.872</v>
      </c>
      <c r="Z169" s="5">
        <v>3157.9</v>
      </c>
      <c r="AA169" s="5">
        <v>1302.3</v>
      </c>
      <c r="AB169" s="5">
        <v>1855.6</v>
      </c>
      <c r="AC169" s="5">
        <v>1348.1</v>
      </c>
      <c r="AD169" s="5">
        <v>1955.8</v>
      </c>
    </row>
    <row r="170" spans="1:30">
      <c r="A170" t="s">
        <v>141</v>
      </c>
      <c r="B170" s="4">
        <v>40543</v>
      </c>
      <c r="C170">
        <v>521.4</v>
      </c>
      <c r="D170">
        <v>414.1</v>
      </c>
      <c r="E170">
        <v>2302.6999999999998</v>
      </c>
      <c r="F170">
        <v>1288.8</v>
      </c>
      <c r="G170">
        <v>1019.5</v>
      </c>
      <c r="H170">
        <v>291.60000000000002</v>
      </c>
      <c r="I170" s="5">
        <v>89.1</v>
      </c>
      <c r="J170">
        <v>989.5</v>
      </c>
      <c r="K170">
        <v>15750.6</v>
      </c>
      <c r="L170">
        <v>10754</v>
      </c>
      <c r="M170">
        <v>10350.5</v>
      </c>
      <c r="N170">
        <v>96.25</v>
      </c>
      <c r="O170">
        <v>15240.8</v>
      </c>
      <c r="P170">
        <v>-0.52</v>
      </c>
      <c r="Q170" s="5">
        <v>15591</v>
      </c>
      <c r="R170">
        <v>3164.1</v>
      </c>
      <c r="S170" s="43">
        <v>0</v>
      </c>
      <c r="T170">
        <v>-0.05</v>
      </c>
      <c r="U170">
        <v>-0.47</v>
      </c>
      <c r="V170" s="81"/>
      <c r="W170" s="81" t="s">
        <v>141</v>
      </c>
      <c r="X170" s="64">
        <v>97.388999999999996</v>
      </c>
      <c r="Y170" s="64">
        <v>95.658000000000001</v>
      </c>
      <c r="Z170" s="5">
        <v>3164.1</v>
      </c>
      <c r="AA170" s="5">
        <v>1311.1</v>
      </c>
      <c r="AB170" s="5">
        <v>1853</v>
      </c>
      <c r="AC170" s="5">
        <v>1346.2</v>
      </c>
      <c r="AD170" s="5">
        <v>1937</v>
      </c>
    </row>
    <row r="171" spans="1:30">
      <c r="A171" t="s">
        <v>142</v>
      </c>
      <c r="B171" s="4">
        <v>40633</v>
      </c>
      <c r="C171">
        <v>527.6</v>
      </c>
      <c r="D171">
        <v>418.8</v>
      </c>
      <c r="E171">
        <v>2313</v>
      </c>
      <c r="F171">
        <v>1426.1</v>
      </c>
      <c r="G171">
        <v>1032.5999999999999</v>
      </c>
      <c r="H171">
        <v>285.39999999999998</v>
      </c>
      <c r="I171" s="5">
        <v>90</v>
      </c>
      <c r="J171">
        <v>911.8</v>
      </c>
      <c r="K171">
        <v>15712.8</v>
      </c>
      <c r="L171">
        <v>10799.7</v>
      </c>
      <c r="M171">
        <v>10485.4</v>
      </c>
      <c r="N171">
        <v>97.090999999999994</v>
      </c>
      <c r="O171">
        <v>15285.8</v>
      </c>
      <c r="P171">
        <v>-1.01</v>
      </c>
      <c r="Q171" s="5">
        <v>15633.9</v>
      </c>
      <c r="R171">
        <v>3156</v>
      </c>
      <c r="S171" s="43">
        <v>0</v>
      </c>
      <c r="T171">
        <v>-0.47</v>
      </c>
      <c r="U171">
        <v>-0.54</v>
      </c>
      <c r="V171" s="81"/>
      <c r="W171" s="81" t="s">
        <v>142</v>
      </c>
      <c r="X171" s="64">
        <v>98.266000000000005</v>
      </c>
      <c r="Y171" s="64">
        <v>96.637</v>
      </c>
      <c r="Z171" s="5">
        <v>3156</v>
      </c>
      <c r="AA171" s="5">
        <v>1304.7</v>
      </c>
      <c r="AB171" s="5">
        <v>1851.2</v>
      </c>
      <c r="AC171" s="5">
        <v>1327.7</v>
      </c>
      <c r="AD171" s="5">
        <v>1915.5</v>
      </c>
    </row>
    <row r="172" spans="1:30">
      <c r="A172" t="s">
        <v>143</v>
      </c>
      <c r="B172" s="4">
        <v>40724</v>
      </c>
      <c r="C172">
        <v>533.4</v>
      </c>
      <c r="D172">
        <v>409.7</v>
      </c>
      <c r="E172">
        <v>2312.1</v>
      </c>
      <c r="F172">
        <v>1445.4</v>
      </c>
      <c r="G172">
        <v>1045.5999999999999</v>
      </c>
      <c r="H172">
        <v>285.39999999999998</v>
      </c>
      <c r="I172" s="5">
        <v>79.2</v>
      </c>
      <c r="J172">
        <v>914.5</v>
      </c>
      <c r="K172">
        <v>15825.1</v>
      </c>
      <c r="L172">
        <v>10823.7</v>
      </c>
      <c r="M172">
        <v>10612.1</v>
      </c>
      <c r="N172">
        <v>98.048000000000002</v>
      </c>
      <c r="O172">
        <v>15496.2</v>
      </c>
      <c r="P172">
        <v>-0.55000000000000004</v>
      </c>
      <c r="Q172" s="5">
        <v>15678.6</v>
      </c>
      <c r="R172">
        <v>3168.6</v>
      </c>
      <c r="S172" s="43">
        <v>0</v>
      </c>
      <c r="T172">
        <v>-0.12</v>
      </c>
      <c r="U172">
        <v>-0.43</v>
      </c>
      <c r="V172" s="81"/>
      <c r="W172" s="81" t="s">
        <v>143</v>
      </c>
      <c r="X172" s="64">
        <v>99.155000000000001</v>
      </c>
      <c r="Y172" s="64">
        <v>97.801000000000002</v>
      </c>
      <c r="Z172" s="5">
        <v>3168.6</v>
      </c>
      <c r="AA172" s="5">
        <v>1311.8</v>
      </c>
      <c r="AB172" s="5">
        <v>1856.7</v>
      </c>
      <c r="AC172" s="5">
        <v>1322.9</v>
      </c>
      <c r="AD172" s="5">
        <v>1898.4</v>
      </c>
    </row>
    <row r="173" spans="1:30">
      <c r="A173" t="s">
        <v>144</v>
      </c>
      <c r="B173" s="4">
        <v>40816</v>
      </c>
      <c r="C173">
        <v>538.5</v>
      </c>
      <c r="D173">
        <v>396.4</v>
      </c>
      <c r="E173">
        <v>2303.1999999999998</v>
      </c>
      <c r="F173">
        <v>1470.9</v>
      </c>
      <c r="G173">
        <v>1043.7</v>
      </c>
      <c r="H173">
        <v>256.7</v>
      </c>
      <c r="I173" s="5">
        <v>68.5</v>
      </c>
      <c r="J173">
        <v>922.9</v>
      </c>
      <c r="K173">
        <v>15820.7</v>
      </c>
      <c r="L173">
        <v>10866</v>
      </c>
      <c r="M173">
        <v>10705.4</v>
      </c>
      <c r="N173">
        <v>98.522999999999996</v>
      </c>
      <c r="O173">
        <v>15591.9</v>
      </c>
      <c r="P173">
        <v>-1.1599999999999999</v>
      </c>
      <c r="Q173" s="5">
        <v>15725.3</v>
      </c>
      <c r="R173">
        <v>3137.5</v>
      </c>
      <c r="S173" s="43">
        <v>0</v>
      </c>
      <c r="T173">
        <v>-0.72</v>
      </c>
      <c r="U173">
        <v>-0.43</v>
      </c>
      <c r="V173" s="81"/>
      <c r="W173" s="81" t="s">
        <v>144</v>
      </c>
      <c r="X173" s="64">
        <v>99.498000000000005</v>
      </c>
      <c r="Y173" s="64">
        <v>98.313999999999993</v>
      </c>
      <c r="Z173" s="5">
        <v>3137.5</v>
      </c>
      <c r="AA173" s="5">
        <v>1288</v>
      </c>
      <c r="AB173" s="5">
        <v>1849.5</v>
      </c>
      <c r="AC173" s="5">
        <v>1294.4000000000001</v>
      </c>
      <c r="AD173" s="5">
        <v>1881.1</v>
      </c>
    </row>
    <row r="174" spans="1:30">
      <c r="A174" t="s">
        <v>145</v>
      </c>
      <c r="B174" s="4">
        <v>40908</v>
      </c>
      <c r="C174">
        <v>542.9</v>
      </c>
      <c r="D174">
        <v>399.3</v>
      </c>
      <c r="E174">
        <v>2312.1999999999998</v>
      </c>
      <c r="F174">
        <v>1470.4</v>
      </c>
      <c r="G174">
        <v>1052.9000000000001</v>
      </c>
      <c r="H174">
        <v>296.8</v>
      </c>
      <c r="I174" s="5">
        <v>64</v>
      </c>
      <c r="J174">
        <v>917.4</v>
      </c>
      <c r="K174">
        <v>16004.1</v>
      </c>
      <c r="L174">
        <v>10885.9</v>
      </c>
      <c r="M174">
        <v>10761.6</v>
      </c>
      <c r="N174">
        <v>98.86</v>
      </c>
      <c r="O174">
        <v>15796.5</v>
      </c>
      <c r="P174">
        <v>-0.04</v>
      </c>
      <c r="Q174" s="5">
        <v>15774</v>
      </c>
      <c r="R174">
        <v>3131.4</v>
      </c>
      <c r="S174" s="43">
        <v>0</v>
      </c>
      <c r="T174">
        <v>0.14000000000000001</v>
      </c>
      <c r="U174">
        <v>-0.18</v>
      </c>
      <c r="V174" s="81"/>
      <c r="W174" s="81" t="s">
        <v>145</v>
      </c>
      <c r="X174" s="64">
        <v>99.363</v>
      </c>
      <c r="Y174" s="64">
        <v>98.203999999999994</v>
      </c>
      <c r="Z174" s="5">
        <v>3131.4</v>
      </c>
      <c r="AA174" s="5">
        <v>1291.2</v>
      </c>
      <c r="AB174" s="5">
        <v>1840.3</v>
      </c>
      <c r="AC174" s="5">
        <v>1299.4000000000001</v>
      </c>
      <c r="AD174" s="5">
        <v>1873.8</v>
      </c>
    </row>
    <row r="175" spans="1:30">
      <c r="A175" t="s">
        <v>146</v>
      </c>
      <c r="B175" s="4">
        <v>40999</v>
      </c>
      <c r="C175">
        <v>547</v>
      </c>
      <c r="D175">
        <v>400.6</v>
      </c>
      <c r="E175">
        <v>2296.8000000000002</v>
      </c>
      <c r="F175">
        <v>1467.8</v>
      </c>
      <c r="G175">
        <v>1072.5</v>
      </c>
      <c r="H175">
        <v>320.10000000000002</v>
      </c>
      <c r="I175" s="5">
        <v>99.6</v>
      </c>
      <c r="J175">
        <v>940.3</v>
      </c>
      <c r="K175">
        <v>16129.4</v>
      </c>
      <c r="L175">
        <v>10973.3</v>
      </c>
      <c r="M175">
        <v>10922.4</v>
      </c>
      <c r="N175">
        <v>99.537999999999997</v>
      </c>
      <c r="O175">
        <v>16019.8</v>
      </c>
      <c r="P175">
        <v>-0.34</v>
      </c>
      <c r="Q175" s="5">
        <v>15824.1</v>
      </c>
      <c r="R175">
        <v>3144.7</v>
      </c>
      <c r="S175" s="43">
        <v>0</v>
      </c>
      <c r="T175">
        <v>0.01</v>
      </c>
      <c r="U175">
        <v>-0.34</v>
      </c>
      <c r="V175" s="81"/>
      <c r="W175" s="81" t="s">
        <v>146</v>
      </c>
      <c r="X175" s="64">
        <v>99.704999999999998</v>
      </c>
      <c r="Y175" s="64">
        <v>99.403000000000006</v>
      </c>
      <c r="Z175" s="5">
        <v>3144.7</v>
      </c>
      <c r="AA175" s="5">
        <v>1295.5999999999999</v>
      </c>
      <c r="AB175" s="5">
        <v>1849</v>
      </c>
      <c r="AC175" s="5">
        <v>1299.4000000000001</v>
      </c>
      <c r="AD175" s="5">
        <v>1860.1</v>
      </c>
    </row>
    <row r="176" spans="1:30">
      <c r="A176" t="s">
        <v>147</v>
      </c>
      <c r="B176" s="4">
        <v>41090</v>
      </c>
      <c r="C176">
        <v>551.6</v>
      </c>
      <c r="D176">
        <v>421.7</v>
      </c>
      <c r="E176">
        <v>2321.8000000000002</v>
      </c>
      <c r="F176">
        <v>1487.1</v>
      </c>
      <c r="G176">
        <v>1075.8</v>
      </c>
      <c r="H176">
        <v>334.5</v>
      </c>
      <c r="I176" s="5">
        <v>90.3</v>
      </c>
      <c r="J176">
        <v>944.7</v>
      </c>
      <c r="K176">
        <v>16198.8</v>
      </c>
      <c r="L176">
        <v>10989.6</v>
      </c>
      <c r="M176">
        <v>10964.9</v>
      </c>
      <c r="N176">
        <v>99.775999999999996</v>
      </c>
      <c r="O176">
        <v>16152.3</v>
      </c>
      <c r="P176">
        <v>-0.41</v>
      </c>
      <c r="Q176" s="5">
        <v>15877.1</v>
      </c>
      <c r="R176">
        <v>3131</v>
      </c>
      <c r="S176" s="43">
        <v>0</v>
      </c>
      <c r="T176">
        <v>-0.25</v>
      </c>
      <c r="U176">
        <v>-0.15</v>
      </c>
      <c r="V176" s="81"/>
      <c r="W176" s="81" t="s">
        <v>147</v>
      </c>
      <c r="X176" s="64">
        <v>99.927999999999997</v>
      </c>
      <c r="Y176" s="64">
        <v>99.4</v>
      </c>
      <c r="Z176" s="5">
        <v>3131</v>
      </c>
      <c r="AA176" s="5">
        <v>1288.2</v>
      </c>
      <c r="AB176" s="5">
        <v>1842.9</v>
      </c>
      <c r="AC176" s="5">
        <v>1289.0999999999999</v>
      </c>
      <c r="AD176" s="5">
        <v>1854</v>
      </c>
    </row>
    <row r="177" spans="1:30">
      <c r="A177" t="s">
        <v>148</v>
      </c>
      <c r="B177" s="4">
        <v>41182</v>
      </c>
      <c r="C177">
        <v>557.1</v>
      </c>
      <c r="D177">
        <v>419</v>
      </c>
      <c r="E177">
        <v>2325.6</v>
      </c>
      <c r="F177">
        <v>1509.5</v>
      </c>
      <c r="G177">
        <v>1075</v>
      </c>
      <c r="H177">
        <v>342</v>
      </c>
      <c r="I177" s="5">
        <v>85</v>
      </c>
      <c r="J177">
        <v>947.6</v>
      </c>
      <c r="K177">
        <v>16220.7</v>
      </c>
      <c r="L177">
        <v>11007.5</v>
      </c>
      <c r="M177">
        <v>11014.2</v>
      </c>
      <c r="N177">
        <v>100.062</v>
      </c>
      <c r="O177">
        <v>16257.2</v>
      </c>
      <c r="P177">
        <v>-0.12</v>
      </c>
      <c r="Q177" s="5">
        <v>15932</v>
      </c>
      <c r="R177">
        <v>3139.6</v>
      </c>
      <c r="S177" s="43">
        <v>0</v>
      </c>
      <c r="T177">
        <v>7.0000000000000007E-2</v>
      </c>
      <c r="U177">
        <v>-0.18</v>
      </c>
      <c r="V177" s="81"/>
      <c r="W177" s="81" t="s">
        <v>148</v>
      </c>
      <c r="X177" s="64">
        <v>100.122</v>
      </c>
      <c r="Y177" s="64">
        <v>99.988</v>
      </c>
      <c r="Z177" s="5">
        <v>3139.6</v>
      </c>
      <c r="AA177" s="5">
        <v>1293.3</v>
      </c>
      <c r="AB177" s="5">
        <v>1846.3</v>
      </c>
      <c r="AC177" s="5">
        <v>1291.7</v>
      </c>
      <c r="AD177" s="5">
        <v>1846.5</v>
      </c>
    </row>
    <row r="178" spans="1:30">
      <c r="A178" t="s">
        <v>149</v>
      </c>
      <c r="B178" s="4">
        <v>41274</v>
      </c>
      <c r="C178">
        <v>563.4</v>
      </c>
      <c r="D178">
        <v>428.9</v>
      </c>
      <c r="E178">
        <v>2346.1</v>
      </c>
      <c r="F178">
        <v>1571.4</v>
      </c>
      <c r="G178">
        <v>1089</v>
      </c>
      <c r="H178">
        <v>342.8</v>
      </c>
      <c r="I178" s="5">
        <v>78.8</v>
      </c>
      <c r="J178">
        <v>969.4</v>
      </c>
      <c r="K178">
        <v>16239.1</v>
      </c>
      <c r="L178">
        <v>11056.9</v>
      </c>
      <c r="M178">
        <v>11125.7</v>
      </c>
      <c r="N178">
        <v>100.624</v>
      </c>
      <c r="O178">
        <v>16358.9</v>
      </c>
      <c r="P178">
        <v>-0.76</v>
      </c>
      <c r="Q178" s="5">
        <v>15988.6</v>
      </c>
      <c r="R178">
        <v>3132.7</v>
      </c>
      <c r="S178" s="43">
        <v>0</v>
      </c>
      <c r="T178">
        <v>-0.63</v>
      </c>
      <c r="U178">
        <v>-0.13</v>
      </c>
      <c r="V178" s="81"/>
      <c r="W178" s="81" t="s">
        <v>149</v>
      </c>
      <c r="X178" s="64">
        <v>100.245</v>
      </c>
      <c r="Y178" s="64">
        <v>101.21</v>
      </c>
      <c r="Z178" s="5">
        <v>3132.7</v>
      </c>
      <c r="AA178" s="5">
        <v>1269.0999999999999</v>
      </c>
      <c r="AB178" s="5">
        <v>1863.7</v>
      </c>
      <c r="AC178" s="5">
        <v>1265.9000000000001</v>
      </c>
      <c r="AD178" s="5">
        <v>1841.4</v>
      </c>
    </row>
    <row r="179" spans="1:30">
      <c r="A179" t="s">
        <v>150</v>
      </c>
      <c r="B179" s="4">
        <v>41364</v>
      </c>
      <c r="C179">
        <v>570.29999999999995</v>
      </c>
      <c r="D179">
        <v>424.8</v>
      </c>
      <c r="E179">
        <v>2365.6999999999998</v>
      </c>
      <c r="F179">
        <v>1649.3</v>
      </c>
      <c r="G179">
        <v>1115.2</v>
      </c>
      <c r="H179">
        <v>360.8</v>
      </c>
      <c r="I179" s="5">
        <v>67.599999999999994</v>
      </c>
      <c r="J179">
        <v>1090.5999999999999</v>
      </c>
      <c r="K179">
        <v>16383</v>
      </c>
      <c r="L179">
        <v>11114.2</v>
      </c>
      <c r="M179">
        <v>11223.2</v>
      </c>
      <c r="N179">
        <v>100.982</v>
      </c>
      <c r="O179">
        <v>16569.599999999999</v>
      </c>
      <c r="P179">
        <v>-0.68</v>
      </c>
      <c r="Q179" s="5">
        <v>16047.2</v>
      </c>
      <c r="R179">
        <v>3125</v>
      </c>
      <c r="S179" s="43">
        <v>0</v>
      </c>
      <c r="T179">
        <v>-0.71</v>
      </c>
      <c r="U179">
        <v>0.03</v>
      </c>
      <c r="V179" s="81"/>
      <c r="W179" s="81" t="s">
        <v>150</v>
      </c>
      <c r="X179" s="64">
        <v>100.241</v>
      </c>
      <c r="Y179" s="64">
        <v>102.318</v>
      </c>
      <c r="Z179" s="5">
        <v>3125</v>
      </c>
      <c r="AA179" s="5">
        <v>1240</v>
      </c>
      <c r="AB179" s="5">
        <v>1885</v>
      </c>
      <c r="AC179" s="5">
        <v>1236.9000000000001</v>
      </c>
      <c r="AD179" s="5">
        <v>1842.3</v>
      </c>
    </row>
    <row r="180" spans="1:30">
      <c r="A180" t="s">
        <v>151</v>
      </c>
      <c r="B180" s="4">
        <v>41455</v>
      </c>
      <c r="C180">
        <v>567.1</v>
      </c>
      <c r="D180">
        <v>438.4</v>
      </c>
      <c r="E180">
        <v>2378.3000000000002</v>
      </c>
      <c r="F180">
        <v>1681.9</v>
      </c>
      <c r="G180">
        <v>1120.7</v>
      </c>
      <c r="H180">
        <v>357.3</v>
      </c>
      <c r="I180" s="5">
        <v>76.3</v>
      </c>
      <c r="J180">
        <v>1103.0999999999999</v>
      </c>
      <c r="K180">
        <v>16403.2</v>
      </c>
      <c r="L180">
        <v>11122.2</v>
      </c>
      <c r="M180">
        <v>11239.6</v>
      </c>
      <c r="N180">
        <v>101.057</v>
      </c>
      <c r="O180">
        <v>16637.900000000001</v>
      </c>
      <c r="P180">
        <v>-0.13</v>
      </c>
      <c r="Q180" s="5">
        <v>16106.6</v>
      </c>
      <c r="R180">
        <v>3132</v>
      </c>
      <c r="S180" s="43">
        <v>0</v>
      </c>
      <c r="T180">
        <v>-0.24</v>
      </c>
      <c r="U180">
        <v>0.11</v>
      </c>
      <c r="V180" s="81"/>
      <c r="W180" s="81" t="s">
        <v>151</v>
      </c>
      <c r="X180" s="64">
        <v>100.43600000000001</v>
      </c>
      <c r="Y180" s="64">
        <v>102.861</v>
      </c>
      <c r="Z180" s="5">
        <v>3132</v>
      </c>
      <c r="AA180" s="5">
        <v>1232.3</v>
      </c>
      <c r="AB180" s="5">
        <v>1899.6</v>
      </c>
      <c r="AC180" s="5">
        <v>1226.8</v>
      </c>
      <c r="AD180" s="5">
        <v>1846.8</v>
      </c>
    </row>
    <row r="181" spans="1:30">
      <c r="A181" t="s">
        <v>152</v>
      </c>
      <c r="B181" s="4">
        <v>41547</v>
      </c>
      <c r="C181">
        <v>573.70000000000005</v>
      </c>
      <c r="D181">
        <v>448.2</v>
      </c>
      <c r="E181">
        <v>2396</v>
      </c>
      <c r="F181">
        <v>1674.5</v>
      </c>
      <c r="G181">
        <v>1135.0999999999999</v>
      </c>
      <c r="H181">
        <v>364.9</v>
      </c>
      <c r="I181" s="5">
        <v>84.3</v>
      </c>
      <c r="J181">
        <v>1106.3</v>
      </c>
      <c r="K181">
        <v>16531.7</v>
      </c>
      <c r="L181">
        <v>11167.4</v>
      </c>
      <c r="M181">
        <v>11330.9</v>
      </c>
      <c r="N181">
        <v>101.46599999999999</v>
      </c>
      <c r="O181">
        <v>16848.7</v>
      </c>
      <c r="P181">
        <v>-0.4</v>
      </c>
      <c r="Q181" s="5">
        <v>16167.1</v>
      </c>
      <c r="R181">
        <v>3134.1</v>
      </c>
      <c r="S181" s="43">
        <v>0</v>
      </c>
      <c r="T181">
        <v>-0.43</v>
      </c>
      <c r="U181">
        <v>0.03</v>
      </c>
      <c r="V181" s="81"/>
      <c r="W181" s="81" t="s">
        <v>152</v>
      </c>
      <c r="X181" s="64">
        <v>100.759</v>
      </c>
      <c r="Y181" s="64">
        <v>103.676</v>
      </c>
      <c r="Z181" s="5">
        <v>3134.1</v>
      </c>
      <c r="AA181" s="5">
        <v>1218.4000000000001</v>
      </c>
      <c r="AB181" s="5">
        <v>1915.7</v>
      </c>
      <c r="AC181" s="5">
        <v>1209.0999999999999</v>
      </c>
      <c r="AD181" s="5">
        <v>1847.8</v>
      </c>
    </row>
    <row r="182" spans="1:30">
      <c r="A182" t="s">
        <v>153</v>
      </c>
      <c r="B182" s="4">
        <v>41639</v>
      </c>
      <c r="C182">
        <v>580.20000000000005</v>
      </c>
      <c r="D182">
        <v>448.6</v>
      </c>
      <c r="E182">
        <v>2403.6999999999998</v>
      </c>
      <c r="F182">
        <v>1697.7</v>
      </c>
      <c r="G182">
        <v>1144.7</v>
      </c>
      <c r="H182">
        <v>368.1</v>
      </c>
      <c r="I182" s="5">
        <v>90.4</v>
      </c>
      <c r="J182">
        <v>1117.2</v>
      </c>
      <c r="K182">
        <v>16663.599999999999</v>
      </c>
      <c r="L182">
        <v>11263.6</v>
      </c>
      <c r="M182">
        <v>11475.1</v>
      </c>
      <c r="N182">
        <v>101.88</v>
      </c>
      <c r="O182">
        <v>17083.099999999999</v>
      </c>
      <c r="P182">
        <v>-0.57999999999999996</v>
      </c>
      <c r="Q182" s="5">
        <v>16228.7</v>
      </c>
      <c r="R182">
        <v>3138.5</v>
      </c>
      <c r="S182" s="43">
        <v>0</v>
      </c>
      <c r="T182">
        <v>-0.5</v>
      </c>
      <c r="U182">
        <v>-0.08</v>
      </c>
      <c r="V182" s="81"/>
      <c r="W182" s="81" t="s">
        <v>153</v>
      </c>
      <c r="X182" s="64">
        <v>102.29</v>
      </c>
      <c r="Y182" s="64">
        <v>104.26300000000001</v>
      </c>
      <c r="Z182" s="5">
        <v>3138.5</v>
      </c>
      <c r="AA182" s="5">
        <v>1215.5999999999999</v>
      </c>
      <c r="AB182" s="5">
        <v>1923</v>
      </c>
      <c r="AC182" s="5">
        <v>1188.2</v>
      </c>
      <c r="AD182" s="5">
        <v>1844.4</v>
      </c>
    </row>
    <row r="183" spans="1:30">
      <c r="A183" t="s">
        <v>154</v>
      </c>
      <c r="B183" s="4">
        <v>41729</v>
      </c>
      <c r="C183">
        <v>586.70000000000005</v>
      </c>
      <c r="D183">
        <v>459.4</v>
      </c>
      <c r="E183">
        <v>2433.1</v>
      </c>
      <c r="F183">
        <v>1748.3</v>
      </c>
      <c r="G183">
        <v>1162.0999999999999</v>
      </c>
      <c r="H183">
        <v>405.7</v>
      </c>
      <c r="I183" s="5">
        <v>101.8</v>
      </c>
      <c r="J183">
        <v>1142.0999999999999</v>
      </c>
      <c r="K183">
        <v>16621.7</v>
      </c>
      <c r="L183">
        <v>11307.3</v>
      </c>
      <c r="M183">
        <v>11573.9</v>
      </c>
      <c r="N183">
        <v>102.361</v>
      </c>
      <c r="O183">
        <v>17102.900000000001</v>
      </c>
      <c r="P183">
        <v>-0.26</v>
      </c>
      <c r="Q183" s="5">
        <v>16290.5</v>
      </c>
      <c r="R183">
        <v>3139.1</v>
      </c>
      <c r="S183" s="43">
        <v>0</v>
      </c>
      <c r="T183">
        <v>0.03</v>
      </c>
      <c r="U183">
        <v>-0.28000000000000003</v>
      </c>
      <c r="V183" s="81"/>
      <c r="W183" s="81" t="s">
        <v>154</v>
      </c>
      <c r="X183" s="64">
        <v>102.001</v>
      </c>
      <c r="Y183" s="64">
        <v>105.087</v>
      </c>
      <c r="Z183" s="5">
        <v>3139.1</v>
      </c>
      <c r="AA183" s="5">
        <v>1213.2</v>
      </c>
      <c r="AB183" s="5">
        <v>1925.9</v>
      </c>
      <c r="AC183" s="5">
        <v>1189.4000000000001</v>
      </c>
      <c r="AD183" s="5">
        <v>1832.7</v>
      </c>
    </row>
    <row r="184" spans="1:30">
      <c r="A184" t="s">
        <v>155</v>
      </c>
      <c r="B184" s="4">
        <v>41820</v>
      </c>
      <c r="C184">
        <v>594</v>
      </c>
      <c r="D184">
        <v>481.5</v>
      </c>
      <c r="E184">
        <v>2484.1</v>
      </c>
      <c r="F184">
        <v>1761</v>
      </c>
      <c r="G184">
        <v>1180.2</v>
      </c>
      <c r="H184">
        <v>425.8</v>
      </c>
      <c r="I184" s="5">
        <v>101.9</v>
      </c>
      <c r="J184">
        <v>1144.9000000000001</v>
      </c>
      <c r="K184">
        <v>16830.099999999999</v>
      </c>
      <c r="L184">
        <v>11428.7</v>
      </c>
      <c r="M184">
        <v>11756</v>
      </c>
      <c r="N184">
        <v>102.867</v>
      </c>
      <c r="O184">
        <v>17425.8</v>
      </c>
      <c r="P184">
        <v>0</v>
      </c>
      <c r="Q184" s="5">
        <v>16353.5</v>
      </c>
      <c r="R184">
        <v>3150.9</v>
      </c>
      <c r="S184" s="43">
        <v>0</v>
      </c>
      <c r="T184">
        <v>-0.27</v>
      </c>
      <c r="U184">
        <v>0.26</v>
      </c>
      <c r="V184" s="81"/>
      <c r="W184" s="81" t="s">
        <v>155</v>
      </c>
      <c r="X184" s="64">
        <v>102.47199999999999</v>
      </c>
      <c r="Y184" s="64">
        <v>105.446</v>
      </c>
      <c r="Z184" s="5">
        <v>3150.9</v>
      </c>
      <c r="AA184" s="5">
        <v>1207.2</v>
      </c>
      <c r="AB184" s="5">
        <v>1943.8</v>
      </c>
      <c r="AC184" s="5">
        <v>1178.0999999999999</v>
      </c>
      <c r="AD184" s="5">
        <v>1843.4</v>
      </c>
    </row>
    <row r="185" spans="1:30">
      <c r="A185" t="s">
        <v>345</v>
      </c>
      <c r="B185" s="4">
        <v>41912</v>
      </c>
      <c r="C185">
        <v>602.29999999999995</v>
      </c>
      <c r="D185">
        <v>507.3</v>
      </c>
      <c r="E185">
        <v>2523.6</v>
      </c>
      <c r="F185">
        <v>1798.1</v>
      </c>
      <c r="G185">
        <v>1190.2</v>
      </c>
      <c r="H185">
        <v>396.3</v>
      </c>
      <c r="I185" s="5">
        <v>92.6</v>
      </c>
      <c r="J185">
        <v>1155.5999999999999</v>
      </c>
      <c r="K185">
        <v>17033.599999999999</v>
      </c>
      <c r="L185">
        <v>11554.2</v>
      </c>
      <c r="M185">
        <v>11920.7</v>
      </c>
      <c r="N185">
        <v>103.176</v>
      </c>
      <c r="O185">
        <v>17719.8</v>
      </c>
      <c r="P185">
        <v>0.51</v>
      </c>
      <c r="Q185" s="5">
        <v>16417.900000000001</v>
      </c>
      <c r="R185">
        <v>3189.9</v>
      </c>
      <c r="S185" s="43">
        <v>0</v>
      </c>
      <c r="T185">
        <v>0.33</v>
      </c>
      <c r="U185">
        <v>0.18</v>
      </c>
      <c r="V185" s="81"/>
      <c r="W185" s="81" t="s">
        <v>345</v>
      </c>
      <c r="X185" s="64">
        <v>102.94</v>
      </c>
      <c r="Y185" s="64">
        <v>106.077</v>
      </c>
      <c r="Z185" s="5">
        <v>3189.9</v>
      </c>
      <c r="AA185" s="5">
        <v>1226.8</v>
      </c>
      <c r="AB185" s="5">
        <v>1963.2</v>
      </c>
      <c r="AC185" s="5">
        <v>1191.7</v>
      </c>
      <c r="AD185" s="5">
        <v>1850.8</v>
      </c>
    </row>
    <row r="186" spans="1:30">
      <c r="A186" t="s">
        <v>346</v>
      </c>
      <c r="B186" s="4">
        <v>42004</v>
      </c>
      <c r="C186">
        <v>611.5</v>
      </c>
      <c r="D186">
        <v>515.5</v>
      </c>
      <c r="E186">
        <v>2548</v>
      </c>
      <c r="F186">
        <v>1834.4</v>
      </c>
      <c r="G186">
        <v>1198.7</v>
      </c>
      <c r="H186">
        <v>401.7</v>
      </c>
      <c r="I186" s="5">
        <v>91.4</v>
      </c>
      <c r="J186">
        <v>1172.5999999999999</v>
      </c>
      <c r="K186">
        <v>17113.900000000001</v>
      </c>
      <c r="L186">
        <v>11687.1</v>
      </c>
      <c r="M186">
        <v>12045.5</v>
      </c>
      <c r="N186">
        <v>103.069</v>
      </c>
      <c r="O186">
        <v>17838.5</v>
      </c>
      <c r="P186">
        <v>-7.0000000000000007E-2</v>
      </c>
      <c r="Q186" s="5">
        <v>16483.7</v>
      </c>
      <c r="R186">
        <v>3188.2</v>
      </c>
      <c r="S186" s="43">
        <v>0</v>
      </c>
      <c r="T186">
        <v>-0.42</v>
      </c>
      <c r="U186">
        <v>0.35</v>
      </c>
      <c r="V186" s="81"/>
      <c r="W186" s="81" t="s">
        <v>346</v>
      </c>
      <c r="X186" s="64">
        <v>103.06</v>
      </c>
      <c r="Y186" s="64">
        <v>106.07</v>
      </c>
      <c r="Z186" s="5">
        <v>3188.2</v>
      </c>
      <c r="AA186" s="5">
        <v>1209.5</v>
      </c>
      <c r="AB186" s="5">
        <v>1978.6</v>
      </c>
      <c r="AC186" s="5">
        <v>1173.5999999999999</v>
      </c>
      <c r="AD186" s="5">
        <v>1865.5</v>
      </c>
    </row>
    <row r="187" spans="1:30">
      <c r="A187" t="s">
        <v>347</v>
      </c>
      <c r="B187" s="4">
        <v>42094</v>
      </c>
      <c r="C187">
        <v>621.5</v>
      </c>
      <c r="D187">
        <v>523.70000000000005</v>
      </c>
      <c r="E187">
        <v>2596.4</v>
      </c>
      <c r="F187">
        <v>1900.1</v>
      </c>
      <c r="G187">
        <v>1201.2</v>
      </c>
      <c r="H187">
        <v>417.5</v>
      </c>
      <c r="I187" s="5">
        <v>86.4</v>
      </c>
      <c r="J187">
        <v>1187.8</v>
      </c>
      <c r="K187">
        <v>17254.7</v>
      </c>
      <c r="L187">
        <v>11788.4</v>
      </c>
      <c r="M187">
        <v>12095.6</v>
      </c>
      <c r="N187">
        <v>102.608</v>
      </c>
      <c r="O187">
        <v>17970.400000000001</v>
      </c>
      <c r="P187">
        <v>0.4</v>
      </c>
      <c r="Q187" s="5">
        <v>16551.599999999999</v>
      </c>
      <c r="R187">
        <v>3188.5</v>
      </c>
      <c r="S187" s="43">
        <v>0</v>
      </c>
      <c r="T187">
        <v>0.15</v>
      </c>
      <c r="U187">
        <v>0.26</v>
      </c>
      <c r="V187" s="81"/>
      <c r="W187" s="81" t="s">
        <v>347</v>
      </c>
      <c r="X187" s="64">
        <v>102.928</v>
      </c>
      <c r="Y187" s="64">
        <v>105.212</v>
      </c>
      <c r="Z187" s="5">
        <v>3188.5</v>
      </c>
      <c r="AA187" s="5">
        <v>1214.5</v>
      </c>
      <c r="AB187" s="5">
        <v>1974</v>
      </c>
      <c r="AC187" s="5">
        <v>1179.9000000000001</v>
      </c>
      <c r="AD187" s="5">
        <v>1876.3</v>
      </c>
    </row>
    <row r="188" spans="1:30">
      <c r="A188" t="s">
        <v>351</v>
      </c>
      <c r="B188" s="4">
        <v>42185</v>
      </c>
      <c r="C188">
        <v>630.6</v>
      </c>
      <c r="D188">
        <v>538</v>
      </c>
      <c r="E188">
        <v>2631.7</v>
      </c>
      <c r="F188">
        <v>1940</v>
      </c>
      <c r="G188">
        <v>1211.3</v>
      </c>
      <c r="H188">
        <v>421.9</v>
      </c>
      <c r="I188" s="5">
        <v>91.5</v>
      </c>
      <c r="J188">
        <v>1201.4000000000001</v>
      </c>
      <c r="K188">
        <v>17397</v>
      </c>
      <c r="L188">
        <v>11887.5</v>
      </c>
      <c r="M188">
        <v>12256.7</v>
      </c>
      <c r="N188">
        <v>103.108</v>
      </c>
      <c r="O188">
        <v>18221.3</v>
      </c>
      <c r="P188">
        <v>0.7</v>
      </c>
      <c r="Q188" s="5">
        <v>16622.2</v>
      </c>
      <c r="R188">
        <v>3237.6</v>
      </c>
      <c r="S188" s="43">
        <v>0</v>
      </c>
      <c r="T188">
        <v>7.0000000000000007E-2</v>
      </c>
      <c r="U188">
        <v>0.63</v>
      </c>
      <c r="V188" s="81"/>
      <c r="W188" s="81" t="s">
        <v>351</v>
      </c>
      <c r="X188" s="64">
        <v>103.21299999999999</v>
      </c>
      <c r="Y188" s="64">
        <v>105.971</v>
      </c>
      <c r="Z188" s="5">
        <v>3237.6</v>
      </c>
      <c r="AA188" s="5">
        <v>1221</v>
      </c>
      <c r="AB188" s="5">
        <v>2016.6</v>
      </c>
      <c r="AC188" s="5">
        <v>1183</v>
      </c>
      <c r="AD188" s="5">
        <v>1903</v>
      </c>
    </row>
    <row r="189" spans="1:30">
      <c r="A189" t="s">
        <v>354</v>
      </c>
      <c r="B189" s="4">
        <v>42277</v>
      </c>
      <c r="C189">
        <v>638.5</v>
      </c>
      <c r="D189">
        <v>540.5</v>
      </c>
      <c r="E189">
        <v>2644.8</v>
      </c>
      <c r="F189">
        <v>1943.7</v>
      </c>
      <c r="G189">
        <v>1213.7</v>
      </c>
      <c r="H189">
        <v>391.5</v>
      </c>
      <c r="I189" s="5">
        <v>94.2</v>
      </c>
      <c r="J189">
        <v>1211.8</v>
      </c>
      <c r="K189">
        <v>17438.8</v>
      </c>
      <c r="L189">
        <v>11972</v>
      </c>
      <c r="M189">
        <v>12380.7</v>
      </c>
      <c r="N189">
        <v>103.417</v>
      </c>
      <c r="O189">
        <v>18331.099999999999</v>
      </c>
      <c r="P189">
        <v>0.33</v>
      </c>
      <c r="Q189" s="5">
        <v>16693.7</v>
      </c>
      <c r="R189">
        <v>3257</v>
      </c>
      <c r="S189" s="43">
        <v>0</v>
      </c>
      <c r="T189">
        <v>-0.04</v>
      </c>
      <c r="U189">
        <v>0.37</v>
      </c>
      <c r="V189" s="81"/>
      <c r="W189" s="81" t="s">
        <v>354</v>
      </c>
      <c r="X189" s="64">
        <v>103.408</v>
      </c>
      <c r="Y189" s="64">
        <v>106.084</v>
      </c>
      <c r="Z189" s="5">
        <v>3257</v>
      </c>
      <c r="AA189" s="5">
        <v>1221.4000000000001</v>
      </c>
      <c r="AB189" s="5">
        <v>2035.5</v>
      </c>
      <c r="AC189" s="5">
        <v>1181.2</v>
      </c>
      <c r="AD189" s="5">
        <v>1918.8</v>
      </c>
    </row>
    <row r="190" spans="1:30">
      <c r="A190" t="s">
        <v>355</v>
      </c>
      <c r="B190" s="4">
        <v>42369</v>
      </c>
      <c r="C190">
        <v>645.29999999999995</v>
      </c>
      <c r="D190">
        <v>541.70000000000005</v>
      </c>
      <c r="E190">
        <v>2656.9</v>
      </c>
      <c r="F190">
        <v>1957.1</v>
      </c>
      <c r="G190">
        <v>1224.4000000000001</v>
      </c>
      <c r="H190">
        <v>358</v>
      </c>
      <c r="I190" s="5">
        <v>169.8</v>
      </c>
      <c r="J190">
        <v>1220.2</v>
      </c>
      <c r="K190">
        <v>17456.2</v>
      </c>
      <c r="L190">
        <v>12039.7</v>
      </c>
      <c r="M190">
        <v>12445.1</v>
      </c>
      <c r="N190">
        <v>103.37</v>
      </c>
      <c r="O190">
        <v>18354.400000000001</v>
      </c>
      <c r="P190">
        <v>0.12</v>
      </c>
      <c r="Q190" s="5">
        <v>16765.599999999999</v>
      </c>
      <c r="R190">
        <v>3253.8</v>
      </c>
      <c r="S190" s="43">
        <v>0</v>
      </c>
      <c r="T190">
        <v>0.16</v>
      </c>
      <c r="U190">
        <v>-0.03</v>
      </c>
      <c r="V190" s="81"/>
      <c r="W190" s="81" t="s">
        <v>355</v>
      </c>
      <c r="X190" s="64">
        <v>103.251</v>
      </c>
      <c r="Y190" s="64">
        <v>105.72499999999999</v>
      </c>
      <c r="Z190" s="5">
        <v>3253.8</v>
      </c>
      <c r="AA190" s="5">
        <v>1226.5999999999999</v>
      </c>
      <c r="AB190" s="5">
        <v>2027.2</v>
      </c>
      <c r="AC190" s="5">
        <v>1188</v>
      </c>
      <c r="AD190" s="5">
        <v>1917.5</v>
      </c>
    </row>
    <row r="191" spans="1:30">
      <c r="A191" t="s">
        <v>372</v>
      </c>
      <c r="B191" s="4">
        <v>42460</v>
      </c>
      <c r="C191">
        <v>651.29999999999995</v>
      </c>
      <c r="D191">
        <v>550.20000000000005</v>
      </c>
      <c r="E191">
        <v>2687.4</v>
      </c>
      <c r="F191">
        <v>1919.9</v>
      </c>
      <c r="G191">
        <v>1228</v>
      </c>
      <c r="H191">
        <v>384.4</v>
      </c>
      <c r="I191" s="5">
        <v>101</v>
      </c>
      <c r="J191">
        <v>1225.9000000000001</v>
      </c>
      <c r="K191">
        <v>17523.400000000001</v>
      </c>
      <c r="L191">
        <v>12111.8</v>
      </c>
      <c r="M191">
        <v>12526.5</v>
      </c>
      <c r="N191">
        <v>103.428</v>
      </c>
      <c r="O191">
        <v>18409.099999999999</v>
      </c>
      <c r="P191">
        <v>0.6</v>
      </c>
      <c r="Q191" s="5">
        <v>16837.099999999999</v>
      </c>
      <c r="R191">
        <v>3262.7</v>
      </c>
      <c r="S191" s="43">
        <v>0</v>
      </c>
      <c r="T191">
        <v>0.02</v>
      </c>
      <c r="U191">
        <v>0.57999999999999996</v>
      </c>
      <c r="V191" s="81"/>
      <c r="W191" s="81" t="s">
        <v>372</v>
      </c>
      <c r="X191" s="64">
        <v>102.934</v>
      </c>
      <c r="Y191" s="64">
        <v>104.962</v>
      </c>
      <c r="Z191" s="5">
        <v>3262.7</v>
      </c>
      <c r="AA191" s="5">
        <v>1223.5</v>
      </c>
      <c r="AB191" s="5">
        <v>2039.2</v>
      </c>
      <c r="AC191" s="5">
        <v>1188.5999999999999</v>
      </c>
      <c r="AD191" s="5">
        <v>1942.9</v>
      </c>
    </row>
    <row r="192" spans="1:30">
      <c r="A192" t="s">
        <v>373</v>
      </c>
      <c r="B192" s="4">
        <v>42551</v>
      </c>
      <c r="C192">
        <v>657.9</v>
      </c>
      <c r="D192">
        <v>558.6</v>
      </c>
      <c r="E192">
        <v>2708.3</v>
      </c>
      <c r="F192">
        <v>1944.2</v>
      </c>
      <c r="G192">
        <v>1232.0999999999999</v>
      </c>
      <c r="H192">
        <v>385.5</v>
      </c>
      <c r="I192" s="5">
        <v>101</v>
      </c>
      <c r="J192">
        <v>1232.4000000000001</v>
      </c>
      <c r="K192">
        <v>17622.5</v>
      </c>
      <c r="L192">
        <v>12214.1</v>
      </c>
      <c r="M192">
        <v>12706.5</v>
      </c>
      <c r="N192">
        <v>104.036</v>
      </c>
      <c r="O192">
        <v>18640.7</v>
      </c>
      <c r="P192">
        <v>-0.15</v>
      </c>
      <c r="Q192" s="5">
        <v>16905.7</v>
      </c>
      <c r="R192">
        <v>3278.2</v>
      </c>
      <c r="S192" s="43">
        <v>0</v>
      </c>
      <c r="T192">
        <v>-0.1</v>
      </c>
      <c r="U192">
        <v>-0.04</v>
      </c>
      <c r="V192" s="81"/>
      <c r="W192" s="81" t="s">
        <v>373</v>
      </c>
      <c r="X192" s="64">
        <v>103.502</v>
      </c>
      <c r="Y192" s="64">
        <v>105.76900000000001</v>
      </c>
      <c r="Z192" s="5">
        <v>3278.2</v>
      </c>
      <c r="AA192" s="5">
        <v>1225.4000000000001</v>
      </c>
      <c r="AB192" s="5">
        <v>2052.9</v>
      </c>
      <c r="AC192" s="5">
        <v>1183.9000000000001</v>
      </c>
      <c r="AD192" s="5">
        <v>1940.9</v>
      </c>
    </row>
    <row r="193" spans="1:30">
      <c r="A193" t="s">
        <v>374</v>
      </c>
      <c r="B193" s="4">
        <v>42643</v>
      </c>
      <c r="C193">
        <v>665.5</v>
      </c>
      <c r="D193">
        <v>566.5</v>
      </c>
      <c r="E193">
        <v>2726.8</v>
      </c>
      <c r="F193">
        <v>1968.7</v>
      </c>
      <c r="G193">
        <v>1247.5999999999999</v>
      </c>
      <c r="H193">
        <v>413</v>
      </c>
      <c r="I193" s="5">
        <v>90.8</v>
      </c>
      <c r="J193">
        <v>1243.5999999999999</v>
      </c>
      <c r="K193">
        <v>17706.7</v>
      </c>
      <c r="L193">
        <v>12294.3</v>
      </c>
      <c r="M193">
        <v>12845.2</v>
      </c>
      <c r="N193">
        <v>104.485</v>
      </c>
      <c r="O193">
        <v>18799.599999999999</v>
      </c>
      <c r="P193">
        <v>0.17</v>
      </c>
      <c r="Q193" s="5">
        <v>16974.099999999999</v>
      </c>
      <c r="R193">
        <v>3300.5</v>
      </c>
      <c r="S193" s="43">
        <v>0</v>
      </c>
      <c r="T193">
        <v>0.11</v>
      </c>
      <c r="U193">
        <v>7.0000000000000007E-2</v>
      </c>
      <c r="V193" s="81"/>
      <c r="W193" s="81" t="s">
        <v>374</v>
      </c>
      <c r="X193" s="64">
        <v>103.97</v>
      </c>
      <c r="Y193" s="64">
        <v>106.218</v>
      </c>
      <c r="Z193" s="5">
        <v>3300.5</v>
      </c>
      <c r="AA193" s="5">
        <v>1235.9000000000001</v>
      </c>
      <c r="AB193" s="5">
        <v>2064.6999999999998</v>
      </c>
      <c r="AC193" s="5">
        <v>1188.7</v>
      </c>
      <c r="AD193" s="5">
        <v>1943.8</v>
      </c>
    </row>
    <row r="194" spans="1:30">
      <c r="A194" t="s">
        <v>375</v>
      </c>
      <c r="B194" s="4">
        <v>42735</v>
      </c>
      <c r="C194">
        <v>673.9</v>
      </c>
      <c r="D194">
        <v>575.79999999999995</v>
      </c>
      <c r="E194">
        <v>2747.1</v>
      </c>
      <c r="F194">
        <v>1984.3</v>
      </c>
      <c r="G194">
        <v>1259.8</v>
      </c>
      <c r="H194">
        <v>388.5</v>
      </c>
      <c r="I194" s="5">
        <v>73.099999999999994</v>
      </c>
      <c r="J194">
        <v>1257.5999999999999</v>
      </c>
      <c r="K194">
        <v>17784.2</v>
      </c>
      <c r="L194">
        <v>12372.7</v>
      </c>
      <c r="M194">
        <v>12989.4</v>
      </c>
      <c r="N194">
        <v>104.989</v>
      </c>
      <c r="O194">
        <v>18979.2</v>
      </c>
      <c r="P194">
        <v>0.03</v>
      </c>
      <c r="Q194" s="5">
        <v>17042.7</v>
      </c>
      <c r="R194">
        <v>3322.4</v>
      </c>
      <c r="S194" s="43">
        <v>0</v>
      </c>
      <c r="T194">
        <v>0.03</v>
      </c>
      <c r="U194">
        <v>0</v>
      </c>
      <c r="V194" s="81"/>
      <c r="W194" s="81" t="s">
        <v>375</v>
      </c>
      <c r="X194" s="64">
        <v>104.541</v>
      </c>
      <c r="Y194" s="64">
        <v>106.931</v>
      </c>
      <c r="Z194" s="5">
        <v>3322.4</v>
      </c>
      <c r="AA194" s="5">
        <v>1244.0999999999999</v>
      </c>
      <c r="AB194" s="5">
        <v>2078.3000000000002</v>
      </c>
      <c r="AC194" s="5">
        <v>1190.0999999999999</v>
      </c>
      <c r="AD194" s="5">
        <v>1943.6</v>
      </c>
    </row>
    <row r="195" spans="1:30">
      <c r="A195" t="s">
        <v>384</v>
      </c>
      <c r="B195" s="4">
        <v>42825</v>
      </c>
      <c r="C195">
        <v>683.1</v>
      </c>
      <c r="D195">
        <v>573.6</v>
      </c>
      <c r="E195">
        <v>2777.4</v>
      </c>
      <c r="F195">
        <v>2004.9</v>
      </c>
      <c r="G195">
        <v>1266.5</v>
      </c>
      <c r="H195">
        <v>348</v>
      </c>
      <c r="I195" s="5">
        <v>92.4</v>
      </c>
      <c r="J195">
        <v>1280.5</v>
      </c>
      <c r="K195">
        <v>17863</v>
      </c>
      <c r="L195">
        <v>12427.6</v>
      </c>
      <c r="M195">
        <v>13114.1</v>
      </c>
      <c r="N195">
        <v>105.52800000000001</v>
      </c>
      <c r="O195">
        <v>19162.599999999999</v>
      </c>
      <c r="P195">
        <v>-0.13</v>
      </c>
      <c r="Q195" s="5">
        <v>17110.8</v>
      </c>
      <c r="R195">
        <v>3346.4</v>
      </c>
      <c r="S195" s="43">
        <v>0</v>
      </c>
      <c r="T195">
        <v>0</v>
      </c>
      <c r="U195">
        <v>-0.13</v>
      </c>
      <c r="V195" s="81"/>
      <c r="W195" s="81" t="s">
        <v>384</v>
      </c>
      <c r="X195" s="64">
        <v>105.245</v>
      </c>
      <c r="Y195" s="64">
        <v>108.06100000000001</v>
      </c>
      <c r="Z195" s="5">
        <v>3346.4</v>
      </c>
      <c r="AA195" s="5">
        <v>1252.4000000000001</v>
      </c>
      <c r="AB195" s="5">
        <v>2093.9</v>
      </c>
      <c r="AC195" s="5">
        <v>1190</v>
      </c>
      <c r="AD195" s="5">
        <v>1937.7</v>
      </c>
    </row>
    <row r="196" spans="1:30">
      <c r="A196" t="s">
        <v>385</v>
      </c>
      <c r="B196" s="4">
        <v>42916</v>
      </c>
      <c r="C196">
        <v>691.7</v>
      </c>
      <c r="D196">
        <v>569.29999999999995</v>
      </c>
      <c r="E196">
        <v>2786.6</v>
      </c>
      <c r="F196">
        <v>2014.2</v>
      </c>
      <c r="G196">
        <v>1280.5</v>
      </c>
      <c r="H196">
        <v>355.8</v>
      </c>
      <c r="I196" s="5">
        <v>88.6</v>
      </c>
      <c r="J196">
        <v>1290.5999999999999</v>
      </c>
      <c r="K196">
        <v>17995.2</v>
      </c>
      <c r="L196">
        <v>12515.9</v>
      </c>
      <c r="M196">
        <v>13233.2</v>
      </c>
      <c r="N196">
        <v>105.735</v>
      </c>
      <c r="O196">
        <v>19359.099999999999</v>
      </c>
      <c r="P196">
        <v>0.01</v>
      </c>
      <c r="Q196" s="5">
        <v>17181.3</v>
      </c>
      <c r="R196">
        <v>3360</v>
      </c>
      <c r="S196" s="43">
        <v>0</v>
      </c>
      <c r="T196">
        <v>0.16</v>
      </c>
      <c r="U196">
        <v>-0.15</v>
      </c>
      <c r="V196" s="81"/>
      <c r="W196" s="81" t="s">
        <v>385</v>
      </c>
      <c r="X196" s="64">
        <v>105.59399999999999</v>
      </c>
      <c r="Y196" s="64">
        <v>108.52800000000001</v>
      </c>
      <c r="Z196" s="5">
        <v>3360</v>
      </c>
      <c r="AA196" s="5">
        <v>1264</v>
      </c>
      <c r="AB196" s="5">
        <v>2096</v>
      </c>
      <c r="AC196" s="5">
        <v>1197.0999999999999</v>
      </c>
      <c r="AD196" s="5">
        <v>1931.3</v>
      </c>
    </row>
    <row r="197" spans="1:30">
      <c r="A197" t="s">
        <v>386</v>
      </c>
      <c r="B197" s="4">
        <v>43008</v>
      </c>
      <c r="C197">
        <v>699.6</v>
      </c>
      <c r="D197">
        <v>583.6</v>
      </c>
      <c r="E197">
        <v>2820.5</v>
      </c>
      <c r="F197">
        <v>2048.5</v>
      </c>
      <c r="G197">
        <v>1290.7</v>
      </c>
      <c r="H197">
        <v>365.2</v>
      </c>
      <c r="I197" s="5">
        <v>76.5</v>
      </c>
      <c r="J197">
        <v>1306</v>
      </c>
      <c r="K197">
        <v>18120.8</v>
      </c>
      <c r="L197">
        <v>12584.9</v>
      </c>
      <c r="M197">
        <v>13359.1</v>
      </c>
      <c r="N197">
        <v>106.15600000000001</v>
      </c>
      <c r="O197">
        <v>19588.099999999999</v>
      </c>
      <c r="P197">
        <v>-0.18</v>
      </c>
      <c r="Q197" s="5">
        <v>17254.2</v>
      </c>
      <c r="R197">
        <v>3372.3</v>
      </c>
      <c r="S197" s="43">
        <v>0</v>
      </c>
      <c r="T197">
        <v>-0.08</v>
      </c>
      <c r="U197">
        <v>-0.1</v>
      </c>
      <c r="V197" s="81"/>
      <c r="W197" s="81" t="s">
        <v>386</v>
      </c>
      <c r="X197" s="64">
        <v>105.914</v>
      </c>
      <c r="Y197" s="64">
        <v>109.428</v>
      </c>
      <c r="Z197" s="5">
        <v>3372.3</v>
      </c>
      <c r="AA197" s="5">
        <v>1263.8</v>
      </c>
      <c r="AB197" s="5">
        <v>2108.5</v>
      </c>
      <c r="AC197" s="5">
        <v>1193.2</v>
      </c>
      <c r="AD197" s="5">
        <v>1926.9</v>
      </c>
    </row>
    <row r="198" spans="1:30">
      <c r="A198" t="s">
        <v>388</v>
      </c>
      <c r="B198" s="4">
        <v>43100</v>
      </c>
      <c r="C198">
        <v>706.6</v>
      </c>
      <c r="D198">
        <v>583.20000000000005</v>
      </c>
      <c r="E198">
        <v>2831.5</v>
      </c>
      <c r="F198">
        <v>2070.9</v>
      </c>
      <c r="G198">
        <v>1305.8</v>
      </c>
      <c r="H198">
        <v>333.8</v>
      </c>
      <c r="I198" s="5">
        <v>76.5</v>
      </c>
      <c r="J198">
        <v>1317.3</v>
      </c>
      <c r="K198">
        <v>18223.8</v>
      </c>
      <c r="L198">
        <v>12706.4</v>
      </c>
      <c r="M198">
        <v>13579.2</v>
      </c>
      <c r="N198">
        <v>106.873</v>
      </c>
      <c r="O198">
        <v>19831.8</v>
      </c>
      <c r="P198">
        <v>0.41</v>
      </c>
      <c r="Q198" s="5">
        <v>17329.900000000001</v>
      </c>
      <c r="R198">
        <v>3419.1</v>
      </c>
      <c r="S198" s="43">
        <v>0</v>
      </c>
      <c r="T198">
        <v>0.26</v>
      </c>
      <c r="U198">
        <v>0.15</v>
      </c>
      <c r="V198" s="81"/>
      <c r="W198" s="81" t="s">
        <v>388</v>
      </c>
      <c r="X198" s="64">
        <v>106.25700000000001</v>
      </c>
      <c r="Y198" s="64">
        <v>110.60299999999999</v>
      </c>
      <c r="Z198" s="5">
        <v>3419.1</v>
      </c>
      <c r="AA198" s="5">
        <v>1280.5999999999999</v>
      </c>
      <c r="AB198" s="5">
        <v>2138.5</v>
      </c>
      <c r="AC198" s="5">
        <v>1205.2</v>
      </c>
      <c r="AD198" s="5">
        <v>1933.5</v>
      </c>
    </row>
    <row r="199" spans="1:30">
      <c r="A199" t="s">
        <v>389</v>
      </c>
      <c r="B199" s="4">
        <v>43190</v>
      </c>
      <c r="C199">
        <v>713.7</v>
      </c>
      <c r="D199">
        <v>590.29999999999995</v>
      </c>
      <c r="E199">
        <v>2875.7</v>
      </c>
      <c r="F199">
        <v>2029.9</v>
      </c>
      <c r="G199">
        <v>1337.4</v>
      </c>
      <c r="H199">
        <v>212</v>
      </c>
      <c r="I199" s="5">
        <v>89.8</v>
      </c>
      <c r="J199">
        <v>1343.4</v>
      </c>
      <c r="K199">
        <v>18324</v>
      </c>
      <c r="L199">
        <v>12722.8</v>
      </c>
      <c r="M199">
        <v>13679.6</v>
      </c>
      <c r="N199">
        <v>107.524</v>
      </c>
      <c r="O199">
        <v>20041</v>
      </c>
      <c r="P199">
        <v>0.27</v>
      </c>
      <c r="Q199" s="5">
        <v>17411.400000000001</v>
      </c>
      <c r="R199">
        <v>3456.8</v>
      </c>
      <c r="S199" s="43">
        <v>0</v>
      </c>
      <c r="T199">
        <v>0.17</v>
      </c>
      <c r="U199">
        <v>0.1</v>
      </c>
      <c r="V199" s="81"/>
      <c r="W199" s="81" t="s">
        <v>389</v>
      </c>
      <c r="X199" s="64">
        <v>106.739</v>
      </c>
      <c r="Y199" s="64">
        <v>111.572</v>
      </c>
      <c r="Z199" s="5">
        <v>3456.8</v>
      </c>
      <c r="AA199" s="5">
        <v>1294.8</v>
      </c>
      <c r="AB199" s="5">
        <v>2162</v>
      </c>
      <c r="AC199" s="5">
        <v>1213.0999999999999</v>
      </c>
      <c r="AD199" s="5">
        <v>1937.7</v>
      </c>
    </row>
    <row r="200" spans="1:30">
      <c r="A200" t="s">
        <v>390</v>
      </c>
      <c r="B200" s="4">
        <v>43281</v>
      </c>
      <c r="C200">
        <v>724.5</v>
      </c>
      <c r="D200">
        <v>602.1</v>
      </c>
      <c r="E200">
        <v>2905.2</v>
      </c>
      <c r="F200">
        <v>2046.3</v>
      </c>
      <c r="G200">
        <v>1353</v>
      </c>
      <c r="H200">
        <v>212</v>
      </c>
      <c r="I200" s="5">
        <v>89.8</v>
      </c>
      <c r="J200">
        <v>1356.7</v>
      </c>
      <c r="K200">
        <v>18507.2</v>
      </c>
      <c r="L200">
        <v>12847.8</v>
      </c>
      <c r="M200">
        <v>13877.2</v>
      </c>
      <c r="N200">
        <v>108.01600000000001</v>
      </c>
      <c r="O200">
        <v>20402.5</v>
      </c>
      <c r="P200">
        <v>0.37</v>
      </c>
      <c r="Q200" s="5">
        <v>17496.400000000001</v>
      </c>
      <c r="R200">
        <v>3501.8</v>
      </c>
      <c r="S200" s="43">
        <v>0</v>
      </c>
      <c r="T200">
        <v>0.22</v>
      </c>
      <c r="U200">
        <v>0.15</v>
      </c>
      <c r="V200" s="81"/>
      <c r="W200" s="81" t="s">
        <v>390</v>
      </c>
      <c r="X200" s="64">
        <v>107.283</v>
      </c>
      <c r="Y200" s="64">
        <v>112.598</v>
      </c>
      <c r="Z200" s="5">
        <v>3501.8</v>
      </c>
      <c r="AA200" s="5">
        <v>1312.5</v>
      </c>
      <c r="AB200" s="5">
        <v>2189.3000000000002</v>
      </c>
      <c r="AC200" s="5">
        <v>1223.4000000000001</v>
      </c>
      <c r="AD200" s="5">
        <v>1944.3</v>
      </c>
    </row>
    <row r="201" spans="1:30">
      <c r="C201">
        <f>C200-C199</f>
        <v>10.799999999999955</v>
      </c>
      <c r="E201" s="5"/>
      <c r="F201" s="5"/>
      <c r="G201" s="5"/>
      <c r="U201" s="53"/>
      <c r="V201" s="53"/>
      <c r="W201" s="81"/>
      <c r="X201" s="81"/>
      <c r="Y201" s="81"/>
      <c r="Z201" s="81"/>
    </row>
    <row r="202" spans="1:30" ht="15.75" thickBot="1">
      <c r="G202" s="5"/>
      <c r="U202" s="53"/>
      <c r="V202" s="53"/>
      <c r="W202" s="81"/>
      <c r="X202" s="81"/>
      <c r="Y202" s="81"/>
      <c r="Z202" s="81"/>
    </row>
    <row r="203" spans="1:30" ht="15.75" thickBot="1">
      <c r="G203" s="106"/>
      <c r="H203" s="106"/>
      <c r="I203" s="106"/>
      <c r="J203" s="106"/>
      <c r="U203" s="53"/>
      <c r="V203" s="53"/>
      <c r="W203" s="81"/>
      <c r="X203" s="81"/>
      <c r="Y203" s="81"/>
      <c r="Z203" s="81"/>
    </row>
    <row r="204" spans="1:30">
      <c r="U204" s="53"/>
      <c r="V204" s="53"/>
      <c r="W204" s="81"/>
      <c r="X204" s="81"/>
      <c r="Y204" s="81"/>
      <c r="Z204" s="81"/>
    </row>
    <row r="205" spans="1:30">
      <c r="U205" s="53"/>
      <c r="V205" s="53"/>
      <c r="W205" s="81"/>
      <c r="X205" s="81"/>
      <c r="Y205" s="81"/>
      <c r="Z205" s="81"/>
      <c r="AA205" s="81"/>
      <c r="AB205" s="81"/>
      <c r="AC205" s="81"/>
      <c r="AD205" s="81"/>
    </row>
    <row r="206" spans="1:30">
      <c r="U206" s="53"/>
      <c r="V206" s="53"/>
      <c r="W206" s="81"/>
      <c r="X206" s="81"/>
      <c r="Y206" s="81"/>
      <c r="Z206" s="81"/>
    </row>
    <row r="207" spans="1:30">
      <c r="U207" s="53"/>
      <c r="V207" s="53"/>
      <c r="W207" s="53"/>
      <c r="X207" s="53"/>
      <c r="Y207" s="53"/>
      <c r="Z207" s="53"/>
    </row>
    <row r="208" spans="1:30">
      <c r="U208" s="53"/>
      <c r="V208" s="53"/>
      <c r="W208" s="53"/>
      <c r="X208" s="53"/>
      <c r="Y208" s="53"/>
      <c r="Z208" s="53"/>
    </row>
    <row r="209" spans="21:26">
      <c r="U209" s="53"/>
      <c r="V209" s="53"/>
      <c r="W209" s="53"/>
      <c r="X209" s="53"/>
      <c r="Y209" s="53"/>
      <c r="Z209" s="53"/>
    </row>
    <row r="210" spans="21:26">
      <c r="U210" s="53"/>
      <c r="V210" s="53"/>
      <c r="W210" s="53"/>
      <c r="X210" s="53"/>
      <c r="Y210" s="53"/>
      <c r="Z210" s="53"/>
    </row>
    <row r="211" spans="21:26">
      <c r="U211" s="53"/>
      <c r="V211" s="53"/>
      <c r="W211" s="53"/>
      <c r="X211" s="53"/>
      <c r="Y211" s="53"/>
      <c r="Z211" s="53"/>
    </row>
    <row r="212" spans="21:26">
      <c r="U212" s="53"/>
      <c r="V212" s="53"/>
      <c r="W212" s="53"/>
      <c r="X212" s="53"/>
      <c r="Y212" s="53"/>
      <c r="Z212" s="53"/>
    </row>
    <row r="213" spans="21:26">
      <c r="U213" s="53"/>
      <c r="V213" s="53"/>
      <c r="W213" s="53"/>
      <c r="X213" s="53"/>
      <c r="Y213" s="53"/>
      <c r="Z213" s="53"/>
    </row>
    <row r="214" spans="21:26">
      <c r="U214" s="53"/>
      <c r="V214" s="53"/>
      <c r="W214" s="53"/>
      <c r="X214" s="53"/>
      <c r="Y214" s="53"/>
      <c r="Z214" s="53"/>
    </row>
    <row r="215" spans="21:26">
      <c r="U215" s="53"/>
      <c r="V215" s="53"/>
      <c r="W215" s="53"/>
      <c r="X215" s="53"/>
      <c r="Y215" s="53"/>
      <c r="Z215" s="53"/>
    </row>
    <row r="216" spans="21:26">
      <c r="U216" s="53"/>
      <c r="V216" s="53"/>
      <c r="W216" s="53"/>
      <c r="X216" s="53"/>
      <c r="Y216" s="53"/>
      <c r="Z216" s="53"/>
    </row>
    <row r="217" spans="21:26">
      <c r="U217" s="53"/>
      <c r="V217" s="53"/>
      <c r="W217" s="53"/>
      <c r="X217" s="53"/>
      <c r="Y217" s="53"/>
      <c r="Z217" s="53"/>
    </row>
    <row r="218" spans="21:26">
      <c r="U218" s="53"/>
      <c r="V218" s="53"/>
      <c r="W218" s="53"/>
      <c r="X218" s="53"/>
      <c r="Y218" s="53"/>
      <c r="Z218" s="53"/>
    </row>
    <row r="219" spans="21:26">
      <c r="U219" s="53"/>
      <c r="V219" s="53"/>
      <c r="W219" s="53"/>
      <c r="X219" s="53"/>
      <c r="Y219" s="53"/>
      <c r="Z219" s="53"/>
    </row>
    <row r="220" spans="21:26">
      <c r="U220" s="53"/>
      <c r="V220" s="53"/>
      <c r="W220" s="53"/>
      <c r="X220" s="53"/>
      <c r="Y220" s="53"/>
      <c r="Z220" s="53"/>
    </row>
    <row r="221" spans="21:26">
      <c r="U221" s="53"/>
      <c r="V221" s="53"/>
      <c r="W221" s="53"/>
      <c r="X221" s="53"/>
      <c r="Y221" s="53"/>
      <c r="Z221" s="53"/>
    </row>
    <row r="222" spans="21:26">
      <c r="U222" s="53"/>
      <c r="V222" s="53"/>
      <c r="W222" s="53"/>
      <c r="X222" s="53"/>
      <c r="Y222" s="53"/>
      <c r="Z222" s="53"/>
    </row>
    <row r="223" spans="21:26">
      <c r="U223" s="53"/>
      <c r="V223" s="53"/>
      <c r="W223" s="53"/>
      <c r="X223" s="53"/>
      <c r="Y223" s="53"/>
      <c r="Z223" s="53"/>
    </row>
    <row r="224" spans="21:26">
      <c r="U224" s="53"/>
      <c r="V224" s="53"/>
      <c r="W224" s="53"/>
      <c r="X224" s="53"/>
      <c r="Y224" s="53"/>
      <c r="Z224" s="53"/>
    </row>
    <row r="225" spans="21:26">
      <c r="U225" s="53"/>
      <c r="V225" s="53"/>
      <c r="W225" s="53"/>
      <c r="X225" s="53"/>
      <c r="Y225" s="53"/>
      <c r="Z225" s="53"/>
    </row>
    <row r="226" spans="21:26">
      <c r="U226" s="53"/>
      <c r="V226" s="53"/>
      <c r="W226" s="53"/>
      <c r="X226" s="53"/>
      <c r="Y226" s="53"/>
      <c r="Z226" s="53"/>
    </row>
    <row r="227" spans="21:26">
      <c r="U227" s="53"/>
      <c r="V227" s="53"/>
      <c r="W227" s="53"/>
      <c r="X227" s="53"/>
      <c r="Y227" s="53"/>
      <c r="Z227" s="53"/>
    </row>
    <row r="228" spans="21:26">
      <c r="U228" s="53"/>
      <c r="V228" s="53"/>
      <c r="W228" s="53"/>
      <c r="X228" s="53"/>
      <c r="Y228" s="53"/>
      <c r="Z228" s="53"/>
    </row>
    <row r="229" spans="21:26">
      <c r="U229" s="53"/>
      <c r="V229" s="53"/>
      <c r="W229" s="53"/>
      <c r="X229" s="53"/>
      <c r="Y229" s="53"/>
      <c r="Z229" s="53"/>
    </row>
    <row r="230" spans="21:26">
      <c r="U230" s="53"/>
      <c r="V230" s="53"/>
      <c r="W230" s="53"/>
      <c r="X230" s="53"/>
      <c r="Y230" s="53"/>
      <c r="Z230" s="53"/>
    </row>
    <row r="231" spans="21:26">
      <c r="U231" s="53"/>
      <c r="V231" s="53"/>
      <c r="W231" s="53"/>
      <c r="X231" s="53"/>
      <c r="Y231" s="53"/>
      <c r="Z231" s="53"/>
    </row>
    <row r="232" spans="21:26">
      <c r="U232" s="53"/>
      <c r="V232" s="53"/>
      <c r="W232" s="53"/>
      <c r="X232" s="53"/>
      <c r="Y232" s="53"/>
      <c r="Z232" s="53"/>
    </row>
    <row r="233" spans="21:26">
      <c r="U233" s="53"/>
      <c r="V233" s="53"/>
      <c r="W233" s="53"/>
      <c r="X233" s="53"/>
      <c r="Y233" s="53"/>
      <c r="Z233" s="53"/>
    </row>
    <row r="234" spans="21:26">
      <c r="U234" s="53"/>
      <c r="V234" s="53"/>
      <c r="W234" s="53"/>
      <c r="X234" s="53"/>
      <c r="Y234" s="53"/>
      <c r="Z234" s="53"/>
    </row>
    <row r="235" spans="21:26">
      <c r="U235" s="53"/>
      <c r="V235" s="53"/>
      <c r="W235" s="53"/>
      <c r="X235" s="53"/>
      <c r="Y235" s="53"/>
      <c r="Z235" s="53"/>
    </row>
    <row r="236" spans="21:26">
      <c r="U236" s="53"/>
      <c r="V236" s="53"/>
      <c r="W236" s="53"/>
      <c r="X236" s="53"/>
      <c r="Y236" s="53"/>
      <c r="Z236" s="53"/>
    </row>
    <row r="237" spans="21:26">
      <c r="U237" s="53"/>
      <c r="V237" s="53"/>
      <c r="W237" s="53"/>
      <c r="X237" s="53"/>
      <c r="Y237" s="53"/>
      <c r="Z237" s="53"/>
    </row>
    <row r="238" spans="21:26">
      <c r="U238" s="53"/>
      <c r="V238" s="53"/>
      <c r="W238" s="53"/>
      <c r="X238" s="53"/>
      <c r="Y238" s="53"/>
      <c r="Z238" s="53"/>
    </row>
    <row r="239" spans="21:26">
      <c r="U239" s="53"/>
      <c r="V239" s="53"/>
      <c r="W239" s="53"/>
      <c r="X239" s="53"/>
      <c r="Y239" s="53"/>
      <c r="Z239" s="53"/>
    </row>
    <row r="240" spans="21:26">
      <c r="U240" s="53"/>
      <c r="V240" s="53"/>
      <c r="W240" s="53"/>
      <c r="X240" s="53"/>
      <c r="Y240" s="53"/>
      <c r="Z240" s="53"/>
    </row>
    <row r="241" spans="21:26">
      <c r="U241" s="53"/>
      <c r="V241" s="53"/>
      <c r="W241" s="53"/>
      <c r="X241" s="53"/>
      <c r="Y241" s="53"/>
      <c r="Z241" s="53"/>
    </row>
    <row r="242" spans="21:26">
      <c r="U242" s="53"/>
      <c r="V242" s="53"/>
      <c r="W242" s="53"/>
      <c r="X242" s="53"/>
      <c r="Y242" s="53"/>
      <c r="Z242" s="53"/>
    </row>
    <row r="243" spans="21:26">
      <c r="U243" s="53"/>
      <c r="V243" s="53"/>
      <c r="W243" s="53"/>
      <c r="X243" s="53"/>
      <c r="Y243" s="53"/>
      <c r="Z243" s="53"/>
    </row>
    <row r="244" spans="21:26">
      <c r="U244" s="53"/>
      <c r="V244" s="53"/>
      <c r="W244" s="53"/>
      <c r="X244" s="53"/>
      <c r="Y244" s="53"/>
      <c r="Z244" s="53"/>
    </row>
    <row r="245" spans="21:26">
      <c r="U245" s="53"/>
      <c r="V245" s="53"/>
      <c r="W245" s="53"/>
      <c r="X245" s="53"/>
      <c r="Y245" s="53"/>
      <c r="Z245" s="53"/>
    </row>
    <row r="246" spans="21:26">
      <c r="U246" s="53"/>
      <c r="V246" s="53"/>
      <c r="W246" s="53"/>
      <c r="X246" s="53"/>
      <c r="Y246" s="53"/>
      <c r="Z246" s="53"/>
    </row>
    <row r="247" spans="21:26">
      <c r="U247" s="53"/>
      <c r="V247" s="53"/>
      <c r="W247" s="53"/>
      <c r="X247" s="53"/>
      <c r="Y247" s="53"/>
      <c r="Z247" s="53"/>
    </row>
    <row r="248" spans="21:26">
      <c r="U248" s="53"/>
      <c r="V248" s="53"/>
      <c r="W248" s="53"/>
      <c r="X248" s="53"/>
      <c r="Y248" s="53"/>
      <c r="Z248" s="53"/>
    </row>
    <row r="249" spans="21:26">
      <c r="U249" s="53"/>
      <c r="V249" s="53"/>
      <c r="W249" s="53"/>
      <c r="X249" s="53"/>
      <c r="Y249" s="53"/>
      <c r="Z249" s="53"/>
    </row>
    <row r="250" spans="21:26">
      <c r="U250" s="53"/>
      <c r="V250" s="53"/>
      <c r="W250" s="53"/>
      <c r="X250" s="53"/>
      <c r="Y250" s="53"/>
      <c r="Z250" s="53"/>
    </row>
    <row r="251" spans="21:26">
      <c r="U251" s="53"/>
      <c r="V251" s="53"/>
      <c r="W251" s="53"/>
      <c r="X251" s="53"/>
      <c r="Y251" s="53"/>
      <c r="Z251" s="53"/>
    </row>
    <row r="252" spans="21:26">
      <c r="U252" s="53"/>
      <c r="V252" s="53"/>
      <c r="W252" s="53"/>
      <c r="X252" s="53"/>
      <c r="Y252" s="53"/>
      <c r="Z252" s="53"/>
    </row>
    <row r="253" spans="21:26">
      <c r="U253" s="53"/>
      <c r="V253" s="53"/>
      <c r="W253" s="53"/>
      <c r="X253" s="53"/>
      <c r="Y253" s="53"/>
      <c r="Z253" s="53"/>
    </row>
    <row r="254" spans="21:26">
      <c r="U254" s="53"/>
      <c r="V254" s="53"/>
      <c r="W254" s="53"/>
      <c r="X254" s="53"/>
      <c r="Y254" s="53"/>
      <c r="Z254" s="53"/>
    </row>
    <row r="255" spans="21:26">
      <c r="U255" s="53"/>
      <c r="V255" s="53"/>
      <c r="W255" s="53"/>
      <c r="X255" s="53"/>
      <c r="Y255" s="53"/>
      <c r="Z255" s="53"/>
    </row>
    <row r="256" spans="21:26">
      <c r="U256" s="53"/>
      <c r="V256" s="53"/>
      <c r="W256" s="53"/>
      <c r="X256" s="53"/>
      <c r="Y256" s="53"/>
      <c r="Z256" s="53"/>
    </row>
    <row r="257" spans="21:26">
      <c r="U257" s="53"/>
      <c r="V257" s="53"/>
      <c r="W257" s="53"/>
      <c r="X257" s="53"/>
      <c r="Y257" s="53"/>
      <c r="Z257" s="53"/>
    </row>
    <row r="258" spans="21:26">
      <c r="U258" s="53"/>
      <c r="V258" s="53"/>
      <c r="W258" s="53"/>
      <c r="X258" s="53"/>
      <c r="Y258" s="53"/>
      <c r="Z258" s="53"/>
    </row>
    <row r="259" spans="21:26">
      <c r="U259" s="53"/>
      <c r="V259" s="53"/>
      <c r="W259" s="53"/>
      <c r="X259" s="53"/>
      <c r="Y259" s="53"/>
      <c r="Z259" s="53"/>
    </row>
    <row r="260" spans="21:26">
      <c r="U260" s="53"/>
      <c r="V260" s="53"/>
      <c r="W260" s="53"/>
      <c r="X260" s="53"/>
      <c r="Y260" s="53"/>
      <c r="Z260" s="53"/>
    </row>
    <row r="261" spans="21:26">
      <c r="U261" s="53"/>
      <c r="V261" s="53"/>
      <c r="W261" s="53"/>
      <c r="X261" s="53"/>
      <c r="Y261" s="53"/>
      <c r="Z261" s="53"/>
    </row>
    <row r="262" spans="21:26">
      <c r="U262" s="53"/>
      <c r="V262" s="53"/>
      <c r="W262" s="53"/>
      <c r="X262" s="53"/>
      <c r="Y262" s="53"/>
      <c r="Z262" s="53"/>
    </row>
    <row r="263" spans="21:26">
      <c r="U263" s="53"/>
      <c r="V263" s="53"/>
      <c r="W263" s="53"/>
      <c r="X263" s="53"/>
      <c r="Y263" s="53"/>
      <c r="Z263" s="53"/>
    </row>
    <row r="264" spans="21:26">
      <c r="U264" s="53"/>
      <c r="V264" s="53"/>
      <c r="W264" s="53"/>
      <c r="X264" s="53"/>
      <c r="Y264" s="53"/>
      <c r="Z264" s="53"/>
    </row>
    <row r="265" spans="21:26">
      <c r="U265" s="53"/>
      <c r="V265" s="53"/>
      <c r="W265" s="53"/>
      <c r="X265" s="53"/>
      <c r="Y265" s="53"/>
      <c r="Z265" s="53"/>
    </row>
    <row r="266" spans="21:26">
      <c r="U266" s="53"/>
      <c r="V266" s="53"/>
      <c r="W266" s="53"/>
      <c r="X266" s="53"/>
      <c r="Y266" s="53"/>
      <c r="Z266" s="53"/>
    </row>
    <row r="267" spans="21:26">
      <c r="U267" s="53"/>
      <c r="V267" s="53"/>
      <c r="W267" s="53"/>
      <c r="X267" s="53"/>
      <c r="Y267" s="53"/>
      <c r="Z267" s="53"/>
    </row>
    <row r="268" spans="21:26">
      <c r="U268" s="53"/>
      <c r="V268" s="53"/>
      <c r="W268" s="53"/>
      <c r="X268" s="53"/>
      <c r="Y268" s="53"/>
      <c r="Z268" s="53"/>
    </row>
    <row r="269" spans="21:26">
      <c r="U269" s="53"/>
      <c r="V269" s="53"/>
      <c r="W269" s="53"/>
      <c r="X269" s="53"/>
      <c r="Y269" s="53"/>
      <c r="Z269" s="53"/>
    </row>
    <row r="270" spans="21:26">
      <c r="U270" s="53"/>
      <c r="V270" s="53"/>
      <c r="W270" s="53"/>
      <c r="X270" s="53"/>
      <c r="Y270" s="53"/>
      <c r="Z270" s="53"/>
    </row>
    <row r="271" spans="21:26">
      <c r="U271" s="53"/>
      <c r="V271" s="53"/>
      <c r="W271" s="53"/>
      <c r="X271" s="53"/>
      <c r="Y271" s="53"/>
      <c r="Z271" s="53"/>
    </row>
    <row r="272" spans="21:26">
      <c r="U272" s="53"/>
      <c r="V272" s="53"/>
      <c r="W272" s="53"/>
      <c r="X272" s="53"/>
      <c r="Y272" s="53"/>
      <c r="Z272" s="53"/>
    </row>
    <row r="273" spans="21:26">
      <c r="U273" s="53"/>
      <c r="V273" s="53"/>
      <c r="W273" s="53"/>
      <c r="X273" s="53"/>
      <c r="Y273" s="53"/>
      <c r="Z273" s="53"/>
    </row>
    <row r="274" spans="21:26">
      <c r="U274" s="53"/>
      <c r="V274" s="53"/>
      <c r="W274" s="53"/>
      <c r="X274" s="53"/>
      <c r="Y274" s="53"/>
      <c r="Z274" s="53"/>
    </row>
    <row r="275" spans="21:26">
      <c r="U275" s="53"/>
      <c r="V275" s="53"/>
      <c r="W275" s="53"/>
      <c r="X275" s="53"/>
      <c r="Y275" s="53"/>
      <c r="Z275" s="53"/>
    </row>
    <row r="276" spans="21:26">
      <c r="U276" s="53"/>
      <c r="V276" s="53"/>
      <c r="W276" s="53"/>
      <c r="X276" s="53"/>
      <c r="Y276" s="53"/>
      <c r="Z276" s="53"/>
    </row>
    <row r="277" spans="21:26">
      <c r="U277" s="53"/>
      <c r="V277" s="53"/>
      <c r="W277" s="53"/>
      <c r="X277" s="53"/>
      <c r="Y277" s="53"/>
      <c r="Z277" s="53"/>
    </row>
    <row r="278" spans="21:26">
      <c r="U278" s="53"/>
      <c r="V278" s="53"/>
      <c r="W278" s="53"/>
      <c r="X278" s="53"/>
      <c r="Y278" s="53"/>
      <c r="Z278" s="53"/>
    </row>
    <row r="279" spans="21:26">
      <c r="U279" s="53"/>
      <c r="V279" s="53"/>
      <c r="W279" s="53"/>
      <c r="X279" s="53"/>
      <c r="Y279" s="53"/>
      <c r="Z279" s="53"/>
    </row>
    <row r="280" spans="21:26">
      <c r="U280" s="53"/>
      <c r="V280" s="53"/>
      <c r="W280" s="53"/>
      <c r="X280" s="53"/>
      <c r="Y280" s="53"/>
      <c r="Z280" s="53"/>
    </row>
    <row r="281" spans="21:26">
      <c r="U281" s="53"/>
      <c r="V281" s="53"/>
      <c r="W281" s="53"/>
      <c r="X281" s="53"/>
      <c r="Y281" s="53"/>
      <c r="Z281" s="53"/>
    </row>
    <row r="282" spans="21:26">
      <c r="U282" s="53"/>
      <c r="V282" s="53"/>
      <c r="W282" s="53"/>
      <c r="X282" s="53"/>
      <c r="Y282" s="53"/>
      <c r="Z282" s="53"/>
    </row>
    <row r="283" spans="21:26">
      <c r="U283" s="53"/>
      <c r="V283" s="53"/>
      <c r="W283" s="53"/>
      <c r="X283" s="53"/>
      <c r="Y283" s="53"/>
      <c r="Z283" s="53"/>
    </row>
    <row r="284" spans="21:26">
      <c r="U284" s="53"/>
      <c r="V284" s="53"/>
      <c r="W284" s="53"/>
      <c r="X284" s="53"/>
      <c r="Y284" s="53"/>
      <c r="Z284" s="53"/>
    </row>
    <row r="285" spans="21:26">
      <c r="U285" s="53"/>
      <c r="V285" s="53"/>
      <c r="W285" s="53"/>
      <c r="X285" s="53"/>
      <c r="Y285" s="53"/>
      <c r="Z285" s="53"/>
    </row>
    <row r="286" spans="21:26">
      <c r="U286" s="53"/>
      <c r="V286" s="53"/>
      <c r="W286" s="53"/>
      <c r="X286" s="53"/>
      <c r="Y286" s="53"/>
      <c r="Z286" s="53"/>
    </row>
    <row r="287" spans="21:26">
      <c r="U287" s="53"/>
      <c r="V287" s="53"/>
      <c r="W287" s="53"/>
      <c r="X287" s="53"/>
      <c r="Y287" s="53"/>
      <c r="Z287" s="53"/>
    </row>
    <row r="288" spans="21:26">
      <c r="U288" s="53"/>
      <c r="V288" s="53"/>
      <c r="W288" s="53"/>
      <c r="X288" s="53"/>
      <c r="Y288" s="53"/>
      <c r="Z288" s="53"/>
    </row>
    <row r="289" spans="21:26">
      <c r="U289" s="53"/>
      <c r="V289" s="53"/>
      <c r="W289" s="53"/>
      <c r="X289" s="53"/>
      <c r="Y289" s="53"/>
      <c r="Z289" s="53"/>
    </row>
    <row r="290" spans="21:26">
      <c r="U290" s="53"/>
      <c r="V290" s="53"/>
      <c r="W290" s="53"/>
      <c r="X290" s="53"/>
      <c r="Y290" s="53"/>
      <c r="Z290" s="53"/>
    </row>
    <row r="291" spans="21:26">
      <c r="U291" s="53"/>
      <c r="V291" s="53"/>
      <c r="W291" s="53"/>
      <c r="X291" s="53"/>
      <c r="Y291" s="53"/>
      <c r="Z291" s="53"/>
    </row>
    <row r="292" spans="21:26">
      <c r="U292" s="53"/>
      <c r="V292" s="53"/>
      <c r="W292" s="53"/>
      <c r="X292" s="53"/>
      <c r="Y292" s="53"/>
      <c r="Z292" s="53"/>
    </row>
    <row r="293" spans="21:26">
      <c r="U293" s="53"/>
      <c r="V293" s="53"/>
      <c r="W293" s="53"/>
      <c r="X293" s="53"/>
      <c r="Y293" s="53"/>
      <c r="Z293" s="53"/>
    </row>
    <row r="294" spans="21:26">
      <c r="U294" s="53"/>
      <c r="V294" s="53"/>
      <c r="W294" s="53"/>
      <c r="X294" s="53"/>
      <c r="Y294" s="53"/>
      <c r="Z294" s="53"/>
    </row>
    <row r="295" spans="21:26">
      <c r="U295" s="53"/>
      <c r="V295" s="53"/>
      <c r="W295" s="53"/>
      <c r="X295" s="53"/>
      <c r="Y295" s="53"/>
      <c r="Z295" s="53"/>
    </row>
    <row r="296" spans="21:26">
      <c r="U296" s="53"/>
      <c r="V296" s="53"/>
      <c r="W296" s="53"/>
      <c r="X296" s="53"/>
      <c r="Y296" s="53"/>
      <c r="Z296" s="53"/>
    </row>
    <row r="297" spans="21:26">
      <c r="U297" s="53"/>
      <c r="V297" s="53"/>
      <c r="W297" s="53"/>
      <c r="X297" s="53"/>
      <c r="Y297" s="53"/>
      <c r="Z297" s="53"/>
    </row>
    <row r="298" spans="21:26">
      <c r="U298" s="53"/>
      <c r="V298" s="53"/>
      <c r="W298" s="53"/>
      <c r="X298" s="53"/>
      <c r="Y298" s="53"/>
      <c r="Z298" s="53"/>
    </row>
    <row r="299" spans="21:26">
      <c r="U299" s="53"/>
      <c r="V299" s="53"/>
      <c r="W299" s="53"/>
      <c r="X299" s="53"/>
      <c r="Y299" s="53"/>
      <c r="Z299" s="53"/>
    </row>
    <row r="300" spans="21:26">
      <c r="U300" s="53"/>
      <c r="V300" s="53"/>
      <c r="W300" s="53"/>
      <c r="X300" s="53"/>
      <c r="Y300" s="53"/>
      <c r="Z300" s="53"/>
    </row>
    <row r="301" spans="21:26">
      <c r="U301" s="53"/>
      <c r="V301" s="53"/>
      <c r="W301" s="53"/>
      <c r="X301" s="53"/>
      <c r="Y301" s="53"/>
      <c r="Z301" s="53"/>
    </row>
    <row r="302" spans="21:26">
      <c r="U302" s="53"/>
      <c r="V302" s="53"/>
      <c r="W302" s="53"/>
      <c r="X302" s="53"/>
      <c r="Y302" s="53"/>
      <c r="Z302" s="53"/>
    </row>
    <row r="303" spans="21:26">
      <c r="U303" s="54"/>
      <c r="V303" s="54"/>
      <c r="W303" s="53"/>
      <c r="X303" s="53"/>
      <c r="Y303" s="53"/>
      <c r="Z303" s="53"/>
    </row>
    <row r="304" spans="21:26">
      <c r="U304" s="54"/>
      <c r="V304" s="54"/>
      <c r="W304" s="53"/>
      <c r="X304" s="53"/>
      <c r="Y304" s="53"/>
      <c r="Z304" s="53"/>
    </row>
    <row r="305" spans="21:26">
      <c r="U305" s="54"/>
      <c r="V305" s="54"/>
      <c r="W305" s="53"/>
      <c r="X305" s="53"/>
      <c r="Y305" s="53"/>
      <c r="Z305" s="53"/>
    </row>
    <row r="306" spans="21:26">
      <c r="U306" s="54"/>
      <c r="V306" s="54"/>
      <c r="W306" s="53"/>
      <c r="X306" s="53"/>
      <c r="Y306" s="53"/>
      <c r="Z306" s="53"/>
    </row>
    <row r="307" spans="21:26">
      <c r="U307" s="55"/>
      <c r="V307" s="97"/>
      <c r="W307" s="53"/>
      <c r="X307" s="53"/>
      <c r="Y307" s="53"/>
      <c r="Z307" s="53"/>
    </row>
    <row r="308" spans="21:26">
      <c r="W308" s="53"/>
      <c r="X308" s="53"/>
      <c r="Y308" s="53"/>
      <c r="Z308" s="53"/>
    </row>
    <row r="309" spans="21:26">
      <c r="W309" s="54"/>
      <c r="X309" s="54"/>
      <c r="Y309" s="54"/>
      <c r="Z309" s="54"/>
    </row>
    <row r="310" spans="21:26">
      <c r="W310" s="54"/>
      <c r="X310" s="54"/>
      <c r="Y310" s="54"/>
      <c r="Z310" s="54"/>
    </row>
    <row r="311" spans="21:26">
      <c r="W311" s="54"/>
      <c r="X311" s="54"/>
      <c r="Y311" s="54"/>
      <c r="Z311" s="54"/>
    </row>
    <row r="312" spans="21:26">
      <c r="W312" s="54"/>
      <c r="X312" s="54"/>
      <c r="Y312" s="54"/>
      <c r="Z312" s="54"/>
    </row>
    <row r="313" spans="21:26">
      <c r="W313" s="55"/>
      <c r="X313" s="97"/>
      <c r="Y313" s="97"/>
      <c r="Z313" s="97"/>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68"/>
  <sheetViews>
    <sheetView tabSelected="1" zoomScaleNormal="100" workbookViewId="0">
      <pane ySplit="1" topLeftCell="A161" activePane="bottomLeft" state="frozen"/>
      <selection pane="bottomLeft" activeCell="C1" sqref="C1"/>
    </sheetView>
  </sheetViews>
  <sheetFormatPr defaultRowHeight="15"/>
  <cols>
    <col min="1" max="1" width="9.140625" style="83"/>
    <col min="2" max="2" width="9.140625" style="81"/>
    <col min="3" max="9" width="9.140625" style="83"/>
    <col min="10" max="10" width="13.42578125" style="1" customWidth="1"/>
    <col min="11" max="27" width="0" style="102" hidden="1" customWidth="1"/>
    <col min="28" max="16384" width="9.140625" style="83"/>
  </cols>
  <sheetData>
    <row r="1" spans="1:42" s="66" customFormat="1" ht="135">
      <c r="B1" s="1"/>
      <c r="C1" s="79" t="s">
        <v>18</v>
      </c>
      <c r="D1" s="79" t="s">
        <v>36</v>
      </c>
      <c r="E1" s="79" t="s">
        <v>37</v>
      </c>
      <c r="F1" s="79" t="s">
        <v>219</v>
      </c>
      <c r="G1" s="79" t="s">
        <v>35</v>
      </c>
      <c r="H1" s="79" t="s">
        <v>684</v>
      </c>
      <c r="I1" s="79" t="s">
        <v>683</v>
      </c>
      <c r="J1" s="86" t="s">
        <v>227</v>
      </c>
      <c r="K1" s="100" t="s">
        <v>696</v>
      </c>
      <c r="L1" s="100" t="s">
        <v>697</v>
      </c>
      <c r="M1" s="100" t="s">
        <v>698</v>
      </c>
      <c r="N1" s="100" t="s">
        <v>699</v>
      </c>
      <c r="O1" s="100" t="s">
        <v>700</v>
      </c>
      <c r="P1" s="100" t="s">
        <v>650</v>
      </c>
      <c r="Q1" s="100" t="s">
        <v>695</v>
      </c>
      <c r="R1" s="100" t="s">
        <v>685</v>
      </c>
      <c r="S1" s="100" t="s">
        <v>686</v>
      </c>
      <c r="T1" s="100" t="s">
        <v>687</v>
      </c>
      <c r="U1" s="100" t="s">
        <v>688</v>
      </c>
      <c r="V1" s="100" t="s">
        <v>689</v>
      </c>
      <c r="W1" s="100" t="s">
        <v>690</v>
      </c>
      <c r="X1" s="100" t="s">
        <v>691</v>
      </c>
      <c r="Y1" s="100" t="s">
        <v>692</v>
      </c>
      <c r="Z1" s="100" t="s">
        <v>693</v>
      </c>
      <c r="AA1" s="100" t="s">
        <v>694</v>
      </c>
      <c r="AB1" s="86" t="s">
        <v>658</v>
      </c>
      <c r="AC1" s="79" t="s">
        <v>8</v>
      </c>
      <c r="AD1" s="79" t="s">
        <v>9</v>
      </c>
      <c r="AE1" s="79" t="s">
        <v>10</v>
      </c>
      <c r="AF1" s="79" t="s">
        <v>11</v>
      </c>
      <c r="AG1" s="79" t="s">
        <v>12</v>
      </c>
      <c r="AH1" s="79" t="s">
        <v>193</v>
      </c>
      <c r="AI1" s="87" t="s">
        <v>202</v>
      </c>
      <c r="AJ1" s="87" t="s">
        <v>702</v>
      </c>
      <c r="AK1" s="87" t="s">
        <v>703</v>
      </c>
      <c r="AL1" s="87" t="s">
        <v>730</v>
      </c>
      <c r="AM1" s="87" t="s">
        <v>731</v>
      </c>
      <c r="AN1" s="87" t="s">
        <v>732</v>
      </c>
      <c r="AO1" s="86" t="s">
        <v>696</v>
      </c>
      <c r="AP1" s="86" t="s">
        <v>697</v>
      </c>
    </row>
    <row r="2" spans="1:42">
      <c r="A2" s="65" t="s">
        <v>606</v>
      </c>
      <c r="B2" s="1"/>
      <c r="C2" s="65"/>
      <c r="D2" s="65"/>
      <c r="E2" s="65"/>
      <c r="F2" s="65"/>
      <c r="G2" s="65"/>
      <c r="H2" s="65"/>
      <c r="I2" s="65"/>
      <c r="K2" s="101"/>
      <c r="L2" s="101"/>
      <c r="M2" s="101"/>
      <c r="N2" s="101"/>
      <c r="O2" s="101"/>
      <c r="P2" s="101"/>
      <c r="Q2" s="101"/>
      <c r="R2" s="101"/>
      <c r="S2" s="101"/>
      <c r="T2" s="101"/>
      <c r="U2" s="101"/>
      <c r="V2" s="101"/>
      <c r="W2" s="101"/>
      <c r="X2" s="101"/>
      <c r="Y2" s="101"/>
      <c r="Z2" s="101"/>
      <c r="AA2" s="101"/>
      <c r="AB2" s="65"/>
      <c r="AC2" s="83" t="s">
        <v>401</v>
      </c>
      <c r="AF2" s="83" t="s">
        <v>403</v>
      </c>
      <c r="AG2" s="83" t="s">
        <v>402</v>
      </c>
      <c r="AH2" s="83" t="s">
        <v>400</v>
      </c>
    </row>
    <row r="3" spans="1:42">
      <c r="A3" s="83" t="s">
        <v>57</v>
      </c>
      <c r="B3" s="1"/>
      <c r="C3" s="83" t="s">
        <v>701</v>
      </c>
      <c r="AC3" s="83" t="s">
        <v>600</v>
      </c>
      <c r="AF3" s="83" t="s">
        <v>601</v>
      </c>
      <c r="AG3" s="83" t="s">
        <v>602</v>
      </c>
      <c r="AH3" s="83" t="s">
        <v>603</v>
      </c>
    </row>
    <row r="4" spans="1:42">
      <c r="A4" s="83" t="s">
        <v>598</v>
      </c>
      <c r="B4" s="1"/>
      <c r="AC4" s="83" t="s">
        <v>599</v>
      </c>
      <c r="AF4" s="83" t="s">
        <v>599</v>
      </c>
      <c r="AG4" s="83" t="s">
        <v>599</v>
      </c>
      <c r="AH4" s="83" t="s">
        <v>599</v>
      </c>
    </row>
    <row r="5" spans="1:42">
      <c r="A5" s="83" t="s">
        <v>404</v>
      </c>
      <c r="B5" s="4">
        <v>25658</v>
      </c>
      <c r="C5" s="83">
        <f ca="1">IF(YEAR($B5)&lt;YEAR(TODAY())-1,INDEX(HaverPull!$A:$AD,MATCH(CBO_quarterly!$B5,HaverPull!$B:$B,0),MATCH(CBO_quarterly!C$1,HaverPull!$1:$1,0)),INDEX(CBO_annual!$A:$AH,MATCH(_xlfn.NUMBERVALUE(LEFT($A6,4)),CBO_annual!$A:$A,0),MATCH(C$1,CBO_annual!$1:$1,0)))</f>
        <v>63</v>
      </c>
      <c r="D5" s="83">
        <f ca="1">IF(YEAR($B5)&lt;YEAR(TODAY())-1,INDEX(HaverPull!$A:$AD,MATCH(CBO_quarterly!$B5,HaverPull!$B:$B,0),MATCH(CBO_quarterly!D$1,HaverPull!$1:$1,0)),INDEX(CBO_annual!$A:$AH,MATCH(_xlfn.NUMBERVALUE(LEFT($A6,4)),CBO_annual!$A:$A,0),MATCH(D$1,CBO_annual!$1:$1,0)))</f>
        <v>104.6</v>
      </c>
      <c r="E5" s="83">
        <f ca="1">IF(YEAR($B5)&lt;YEAR(TODAY())-1,INDEX(HaverPull!$A:$AD,MATCH(CBO_quarterly!$B5,HaverPull!$B:$B,0),MATCH(CBO_quarterly!E$1,HaverPull!$1:$1,0)),INDEX(CBO_annual!$A:$AH,MATCH(_xlfn.NUMBERVALUE(LEFT($A6,4)),CBO_annual!$A:$A,0),MATCH(E$1,CBO_annual!$1:$1,0)))</f>
        <v>83.7</v>
      </c>
      <c r="F5" s="83">
        <f ca="1">IF(YEAR($B5)&lt;YEAR(TODAY())-1,INDEX(HaverPull!$A:$AD,MATCH(CBO_quarterly!$B5,HaverPull!$B:$B,0),MATCH(CBO_quarterly!F$1,HaverPull!$1:$1,0)),INDEX(CBO_annual!$A:$AH,MATCH(_xlfn.NUMBERVALUE(LEFT($A6,4)),CBO_annual!$A:$A,0),MATCH(F$1,CBO_annual!$1:$1,0)))</f>
        <v>31.1</v>
      </c>
      <c r="G5" s="83">
        <f ca="1">IF(YEAR($B5)&lt;YEAR(TODAY())-1,INDEX(HaverPull!$A:$AD,MATCH(CBO_quarterly!$B5,HaverPull!$B:$B,0),MATCH(CBO_quarterly!G$1,HaverPull!$1:$1,0)),INDEX(CBO_annual!$A:$AH,MATCH(_xlfn.NUMBERVALUE(LEFT($A6,4)),CBO_annual!$A:$A,0),MATCH(G$1,CBO_annual!$1:$1,0)))</f>
        <v>46</v>
      </c>
      <c r="H5" s="83" t="e">
        <f ca="1">IF(YEAR($B5)&lt;YEAR(TODAY())-1,INDEX(HaverPull!$A:$AD,MATCH(CBO_quarterly!$B5,HaverPull!$B:$B,0),MATCH(CBO_quarterly!H$1,HaverPull!$1:$1,0)),INDEX(CBO_annual!$A:$AH,MATCH(_xlfn.NUMBERVALUE(LEFT($A6,4)),CBO_annual!$A:$A,0),MATCH(H$1,CBO_annual!$1:$1,0)))</f>
        <v>#N/A</v>
      </c>
      <c r="I5" s="83" t="e">
        <f ca="1">IF(YEAR($B5)&lt;YEAR(TODAY())-1,INDEX(HaverPull!$A:$AD,MATCH(CBO_quarterly!$B5,HaverPull!$B:$B,0),MATCH(CBO_quarterly!I$1,HaverPull!$1:$1,0)),INDEX(CBO_annual!$A:$AH,MATCH(_xlfn.NUMBERVALUE(LEFT($A6,4)),CBO_annual!$A:$A,0),MATCH(I$1,CBO_annual!$1:$1,0)))</f>
        <v>#N/A</v>
      </c>
      <c r="J5" s="83">
        <f ca="1">IF(YEAR($B5)&lt;YEAR(TODAY())-1,INDEX(HaverPull!$A:$AD,MATCH(CBO_quarterly!$B5,HaverPull!$B:$B,0),MATCH(CBO_quarterly!J$1,HaverPull!$1:$1,0)),INDEX(CBO_annual!$A:$AH,MATCH(_xlfn.NUMBERVALUE(LEFT($A6,4)),CBO_annual!$A:$A,0),MATCH(J$1,CBO_annual!$1:$1,0)))</f>
        <v>3.4</v>
      </c>
      <c r="K5" s="83" t="e">
        <f ca="1">IF(YEAR($B5)&lt;YEAR(TODAY())-1,INDEX(HaverPull!$A:$AD,MATCH(CBO_quarterly!$B5,HaverPull!$B:$B,0),MATCH(CBO_quarterly!K$1,HaverPull!$1:$1,0)),INDEX(CBO_annual!$A:$AH,MATCH(_xlfn.NUMBERVALUE(LEFT($A6,4)),CBO_annual!$A:$A,0),MATCH(K$1,CBO_annual!$1:$1,0)))</f>
        <v>#N/A</v>
      </c>
      <c r="L5" s="83" t="e">
        <f ca="1">IF(YEAR($B5)&lt;YEAR(TODAY())-1,INDEX(HaverPull!$A:$AD,MATCH(CBO_quarterly!$B5,HaverPull!$B:$B,0),MATCH(CBO_quarterly!L$1,HaverPull!$1:$1,0)),INDEX(CBO_annual!$A:$AH,MATCH(_xlfn.NUMBERVALUE(LEFT($A6,4)),CBO_annual!$A:$A,0),MATCH(L$1,CBO_annual!$1:$1,0)))</f>
        <v>#N/A</v>
      </c>
      <c r="M5" s="83" t="e">
        <f ca="1">IF(YEAR($B5)&lt;YEAR(TODAY())-1,INDEX(HaverPull!$A:$AD,MATCH(CBO_quarterly!$B5,HaverPull!$B:$B,0),MATCH(CBO_quarterly!M$1,HaverPull!$1:$1,0)),INDEX(CBO_annual!$A:$AH,MATCH(_xlfn.NUMBERVALUE(LEFT($A6,4)),CBO_annual!$A:$A,0),MATCH(M$1,CBO_annual!$1:$1,0)))</f>
        <v>#N/A</v>
      </c>
      <c r="N5" s="83" t="e">
        <f ca="1">IF(YEAR($B5)&lt;YEAR(TODAY())-1,INDEX(HaverPull!$A:$AD,MATCH(CBO_quarterly!$B5,HaverPull!$B:$B,0),MATCH(CBO_quarterly!N$1,HaverPull!$1:$1,0)),INDEX(CBO_annual!$A:$AH,MATCH(_xlfn.NUMBERVALUE(LEFT($A6,4)),CBO_annual!$A:$A,0),MATCH(N$1,CBO_annual!$1:$1,0)))</f>
        <v>#N/A</v>
      </c>
      <c r="O5" s="83" t="e">
        <f ca="1">IF(YEAR($B5)&lt;YEAR(TODAY())-1,INDEX(HaverPull!$A:$AD,MATCH(CBO_quarterly!$B5,HaverPull!$B:$B,0),MATCH(CBO_quarterly!O$1,HaverPull!$1:$1,0)),INDEX(CBO_annual!$A:$AH,MATCH(_xlfn.NUMBERVALUE(LEFT($A6,4)),CBO_annual!$A:$A,0),MATCH(O$1,CBO_annual!$1:$1,0)))</f>
        <v>#N/A</v>
      </c>
      <c r="P5" s="83" t="e">
        <f ca="1">IF(YEAR($B5)&lt;YEAR(TODAY())-1,INDEX(HaverPull!$A:$AD,MATCH(CBO_quarterly!$B5,HaverPull!$B:$B,0),MATCH(CBO_quarterly!P$1,HaverPull!$1:$1,0)),INDEX(CBO_annual!$A:$AH,MATCH(_xlfn.NUMBERVALUE(LEFT($A6,4)),CBO_annual!$A:$A,0),MATCH(P$1,CBO_annual!$1:$1,0)))</f>
        <v>#N/A</v>
      </c>
      <c r="Q5" s="83" t="e">
        <f ca="1">IF(YEAR($B5)&lt;YEAR(TODAY())-1,INDEX(HaverPull!$A:$AD,MATCH(CBO_quarterly!$B5,HaverPull!$B:$B,0),MATCH(CBO_quarterly!Q$1,HaverPull!$1:$1,0)),INDEX(CBO_annual!$A:$AH,MATCH(_xlfn.NUMBERVALUE(LEFT($A6,4)),CBO_annual!$A:$A,0),MATCH(Q$1,CBO_annual!$1:$1,0)))</f>
        <v>#N/A</v>
      </c>
      <c r="R5" s="83" t="e">
        <f ca="1">IF(YEAR($B5)&lt;YEAR(TODAY())-1,INDEX(HaverPull!$A:$AD,MATCH(CBO_quarterly!$B5,HaverPull!$B:$B,0),MATCH(CBO_quarterly!R$1,HaverPull!$1:$1,0)),INDEX(CBO_annual!$A:$AH,MATCH(_xlfn.NUMBERVALUE(LEFT($A6,4)),CBO_annual!$A:$A,0),MATCH(R$1,CBO_annual!$1:$1,0)))</f>
        <v>#N/A</v>
      </c>
      <c r="S5" s="83" t="e">
        <f ca="1">IF(YEAR($B5)&lt;YEAR(TODAY())-1,INDEX(HaverPull!$A:$AD,MATCH(CBO_quarterly!$B5,HaverPull!$B:$B,0),MATCH(CBO_quarterly!S$1,HaverPull!$1:$1,0)),INDEX(CBO_annual!$A:$AH,MATCH(_xlfn.NUMBERVALUE(LEFT($A6,4)),CBO_annual!$A:$A,0),MATCH(S$1,CBO_annual!$1:$1,0)))</f>
        <v>#N/A</v>
      </c>
      <c r="T5" s="83" t="e">
        <f ca="1">IF(YEAR($B5)&lt;YEAR(TODAY())-1,INDEX(HaverPull!$A:$AD,MATCH(CBO_quarterly!$B5,HaverPull!$B:$B,0),MATCH(CBO_quarterly!T$1,HaverPull!$1:$1,0)),INDEX(CBO_annual!$A:$AH,MATCH(_xlfn.NUMBERVALUE(LEFT($A6,4)),CBO_annual!$A:$A,0),MATCH(T$1,CBO_annual!$1:$1,0)))</f>
        <v>#N/A</v>
      </c>
      <c r="U5" s="83" t="e">
        <f ca="1">IF(YEAR($B5)&lt;YEAR(TODAY())-1,INDEX(HaverPull!$A:$AD,MATCH(CBO_quarterly!$B5,HaverPull!$B:$B,0),MATCH(CBO_quarterly!U$1,HaverPull!$1:$1,0)),INDEX(CBO_annual!$A:$AH,MATCH(_xlfn.NUMBERVALUE(LEFT($A6,4)),CBO_annual!$A:$A,0),MATCH(U$1,CBO_annual!$1:$1,0)))</f>
        <v>#N/A</v>
      </c>
      <c r="V5" s="83" t="e">
        <f ca="1">IF(YEAR($B5)&lt;YEAR(TODAY())-1,INDEX(HaverPull!$A:$AD,MATCH(CBO_quarterly!$B5,HaverPull!$B:$B,0),MATCH(CBO_quarterly!V$1,HaverPull!$1:$1,0)),INDEX(CBO_annual!$A:$AH,MATCH(_xlfn.NUMBERVALUE(LEFT($A6,4)),CBO_annual!$A:$A,0),MATCH(V$1,CBO_annual!$1:$1,0)))</f>
        <v>#N/A</v>
      </c>
      <c r="W5" s="83" t="e">
        <f ca="1">IF(YEAR($B5)&lt;YEAR(TODAY())-1,INDEX(HaverPull!$A:$AD,MATCH(CBO_quarterly!$B5,HaverPull!$B:$B,0),MATCH(CBO_quarterly!W$1,HaverPull!$1:$1,0)),INDEX(CBO_annual!$A:$AH,MATCH(_xlfn.NUMBERVALUE(LEFT($A6,4)),CBO_annual!$A:$A,0),MATCH(W$1,CBO_annual!$1:$1,0)))</f>
        <v>#N/A</v>
      </c>
      <c r="X5" s="83" t="e">
        <f ca="1">IF(YEAR($B5)&lt;YEAR(TODAY())-1,INDEX(HaverPull!$A:$AD,MATCH(CBO_quarterly!$B5,HaverPull!$B:$B,0),MATCH(CBO_quarterly!X$1,HaverPull!$1:$1,0)),INDEX(CBO_annual!$A:$AH,MATCH(_xlfn.NUMBERVALUE(LEFT($A6,4)),CBO_annual!$A:$A,0),MATCH(X$1,CBO_annual!$1:$1,0)))</f>
        <v>#N/A</v>
      </c>
      <c r="Y5" s="83" t="e">
        <f ca="1">IF(YEAR($B5)&lt;YEAR(TODAY())-1,INDEX(HaverPull!$A:$AD,MATCH(CBO_quarterly!$B5,HaverPull!$B:$B,0),MATCH(CBO_quarterly!Y$1,HaverPull!$1:$1,0)),INDEX(CBO_annual!$A:$AH,MATCH(_xlfn.NUMBERVALUE(LEFT($A6,4)),CBO_annual!$A:$A,0),MATCH(Y$1,CBO_annual!$1:$1,0)))</f>
        <v>#N/A</v>
      </c>
      <c r="Z5" s="83" t="e">
        <f ca="1">IF(YEAR($B5)&lt;YEAR(TODAY())-1,INDEX(HaverPull!$A:$AD,MATCH(CBO_quarterly!$B5,HaverPull!$B:$B,0),MATCH(CBO_quarterly!Z$1,HaverPull!$1:$1,0)),INDEX(CBO_annual!$A:$AH,MATCH(_xlfn.NUMBERVALUE(LEFT($A6,4)),CBO_annual!$A:$A,0),MATCH(Z$1,CBO_annual!$1:$1,0)))</f>
        <v>#N/A</v>
      </c>
      <c r="AA5" s="83" t="e">
        <f ca="1">IF(YEAR($B5)&lt;YEAR(TODAY())-1,INDEX(HaverPull!$A:$AD,MATCH(CBO_quarterly!$B5,HaverPull!$B:$B,0),MATCH(CBO_quarterly!AA$1,HaverPull!$1:$1,0)),INDEX(CBO_annual!$A:$AH,MATCH(_xlfn.NUMBERVALUE(LEFT($A6,4)),CBO_annual!$A:$A,0),MATCH(AA$1,CBO_annual!$1:$1,0)))</f>
        <v>#N/A</v>
      </c>
      <c r="AB5" s="83">
        <f>INDEX(CBO_annual!$A:$AH,MATCH(_xlfn.NUMBERVALUE(LEFT($A6,4)),CBO_annual!$A:$A,0),MATCH($1:$1,CBO_annual!$1:$1,0))</f>
        <v>4789.7</v>
      </c>
      <c r="AC5" s="84">
        <v>4707.1000000000004</v>
      </c>
      <c r="AD5" s="83">
        <f ca="1">IF(YEAR($B5)&lt;=YEAR(TODAY()),INDEX(HaverPull!$A:$AD,MATCH(CBO_quarterly!$B5,HaverPull!$B:$B,0),MATCH(CBO_quarterly!AD$1,HaverPull!$1:$1,0)),INDEX(CBO_annual!$A:$AH,MATCH(_xlfn.NUMBERVALUE(LEFT($A6,4)),CBO_annual!$A:$A,0),MATCH(AD$1,CBO_annual!$1:$1,0)))</f>
        <v>3065.1</v>
      </c>
      <c r="AE5" s="83">
        <f ca="1">IF(YEAR($B5)&lt;=YEAR(TODAY()),INDEX(HaverPull!$A:$AD,MATCH(CBO_quarterly!$B5,HaverPull!$B:$B,0),MATCH(CBO_quarterly!AE$1,HaverPull!$1:$1,0)),INDEX(CBO_annual!$A:$AH,MATCH(_xlfn.NUMBERVALUE(LEFT($A6,4)),CBO_annual!$A:$A,0),MATCH(AE$1,CBO_annual!$1:$1,0)))</f>
        <v>631.70000000000005</v>
      </c>
      <c r="AF5" s="85">
        <v>21.962</v>
      </c>
      <c r="AG5" s="84">
        <v>1053.5</v>
      </c>
      <c r="AH5" s="84">
        <v>1058.9000000000001</v>
      </c>
      <c r="AI5" s="83">
        <f ca="1">IF(YEAR($B5)&lt;YEAR(TODAY())-1,INDEX(HaverPull!$A:$AD,MATCH(CBO_quarterly!$B5,HaverPull!$B:$B,0),MATCH(CBO_quarterly!AI$1,HaverPull!$1:$1,0)),INDEX(CBO_annual!$A:$AH,MATCH(_xlfn.NUMBERVALUE(LEFT($A6,4)),CBO_annual!$A:$A,0),MATCH(AI$1,CBO_annual!$1:$1,0)))</f>
        <v>247.9</v>
      </c>
      <c r="AJ5" s="83">
        <f ca="1">IF(YEAR($B5)&lt;YEAR(TODAY())-1,INDEX(HaverPull!$A:$AD,MATCH(CBO_quarterly!$B5,HaverPull!$B:$B,0),MATCH(CBO_quarterly!AJ$1,HaverPull!$1:$1,0)),INDEX(CBO_annual!$A:$AH,MATCH(_xlfn.NUMBERVALUE(LEFT($A6,4)),CBO_annual!$A:$A,0),MATCH(AJ$1,CBO_annual!$1:$1,0)))</f>
        <v>714</v>
      </c>
      <c r="AK5" s="83">
        <f ca="1">IF(YEAR($B5)&lt;YEAR(TODAY())-1,INDEX(HaverPull!$A:$AD,MATCH(CBO_quarterly!$B5,HaverPull!$B:$B,0),MATCH(CBO_quarterly!AK$1,HaverPull!$1:$1,0)),INDEX(CBO_annual!$A:$AH,MATCH(_xlfn.NUMBERVALUE(LEFT($A6,4)),CBO_annual!$A:$A,0),MATCH(AK$1,CBO_annual!$1:$1,0)))</f>
        <v>834.4</v>
      </c>
      <c r="AL5" s="83">
        <f ca="1">IF(YEAR($B5)&lt;YEAR(TODAY())-1,INDEX(HaverPull!$A:$AD,MATCH(CBO_quarterly!$B5,HaverPull!$B:$B,0),MATCH(CBO_quarterly!AL$1,HaverPull!$1:$1,0)),INDEX(CBO_annual!$A:$AH,MATCH(_xlfn.NUMBERVALUE(LEFT($A6,4)),CBO_annual!$A:$A,0),MATCH(AL$1,CBO_annual!$1:$1,0)))</f>
        <v>247.9</v>
      </c>
      <c r="AM5" s="83">
        <f ca="1">IF(YEAR($B5)&lt;YEAR(TODAY())-1,INDEX(HaverPull!$A:$AD,MATCH(CBO_quarterly!$B5,HaverPull!$B:$B,0),MATCH(CBO_quarterly!AM$1,HaverPull!$1:$1,0)),INDEX(CBO_annual!$A:$AH,MATCH(_xlfn.NUMBERVALUE(LEFT($A6,4)),CBO_annual!$A:$A,0),MATCH(AM$1,CBO_annual!$1:$1,0)))</f>
        <v>133.6</v>
      </c>
      <c r="AN5" s="83">
        <f ca="1">IF(YEAR($B5)&lt;YEAR(TODAY())-1,INDEX(HaverPull!$A:$AD,MATCH(CBO_quarterly!$B5,HaverPull!$B:$B,0),MATCH(CBO_quarterly!AN$1,HaverPull!$1:$1,0)),INDEX(CBO_annual!$A:$AH,MATCH(_xlfn.NUMBERVALUE(LEFT($A6,4)),CBO_annual!$A:$A,0),MATCH(AN$1,CBO_annual!$1:$1,0)))</f>
        <v>114.3</v>
      </c>
      <c r="AO5" s="83" t="e">
        <f ca="1">IF(YEAR($B5)&lt;YEAR(TODAY())-1,INDEX(HaverPull!$A:$AD,MATCH(CBO_quarterly!$B5,HaverPull!$B:$B,0),MATCH(CBO_quarterly!AO$1,HaverPull!$1:$1,0)),INDEX(CBO_annual!$A:$AH,MATCH(_xlfn.NUMBERVALUE(LEFT($A6,4)),CBO_annual!$A:$A,0),MATCH(AO$1,CBO_annual!$1:$1,0)))</f>
        <v>#N/A</v>
      </c>
      <c r="AP5" s="83" t="e">
        <f ca="1">IF(YEAR($B5)&lt;YEAR(TODAY())-1,INDEX(HaverPull!$A:$AD,MATCH(CBO_quarterly!$B5,HaverPull!$B:$B,0),MATCH(CBO_quarterly!AP$1,HaverPull!$1:$1,0)),INDEX(CBO_annual!$A:$AH,MATCH(_xlfn.NUMBERVALUE(LEFT($A6,4)),CBO_annual!$A:$A,0),MATCH(AP$1,CBO_annual!$1:$1,0)))</f>
        <v>#N/A</v>
      </c>
    </row>
    <row r="6" spans="1:42">
      <c r="A6" s="83" t="s">
        <v>405</v>
      </c>
      <c r="B6" s="4">
        <v>25749</v>
      </c>
      <c r="C6" s="83">
        <f ca="1">IF(YEAR($B6)&lt;YEAR(TODAY())-1,INDEX(HaverPull!$A:$AD,MATCH(CBO_quarterly!$B6,HaverPull!$B:$B,0),MATCH(CBO_quarterly!C$1,HaverPull!$1:$1,0)),INDEX(CBO_annual!$A:$AH,MATCH(_xlfn.NUMBERVALUE(LEFT($A7,4)),CBO_annual!$A:$A,0),MATCH(C$1,CBO_annual!$1:$1,0)))</f>
        <v>73.099999999999994</v>
      </c>
      <c r="D6" s="83">
        <f ca="1">IF(YEAR($B6)&lt;YEAR(TODAY())-1,INDEX(HaverPull!$A:$AD,MATCH(CBO_quarterly!$B6,HaverPull!$B:$B,0),MATCH(CBO_quarterly!D$1,HaverPull!$1:$1,0)),INDEX(CBO_annual!$A:$AH,MATCH(_xlfn.NUMBERVALUE(LEFT($A7,4)),CBO_annual!$A:$A,0),MATCH(D$1,CBO_annual!$1:$1,0)))</f>
        <v>105.5</v>
      </c>
      <c r="E6" s="83">
        <f ca="1">IF(YEAR($B6)&lt;YEAR(TODAY())-1,INDEX(HaverPull!$A:$AD,MATCH(CBO_quarterly!$B6,HaverPull!$B:$B,0),MATCH(CBO_quarterly!E$1,HaverPull!$1:$1,0)),INDEX(CBO_annual!$A:$AH,MATCH(_xlfn.NUMBERVALUE(LEFT($A7,4)),CBO_annual!$A:$A,0),MATCH(E$1,CBO_annual!$1:$1,0)))</f>
        <v>85.7</v>
      </c>
      <c r="F6" s="83">
        <f ca="1">IF(YEAR($B6)&lt;YEAR(TODAY())-1,INDEX(HaverPull!$A:$AD,MATCH(CBO_quarterly!$B6,HaverPull!$B:$B,0),MATCH(CBO_quarterly!F$1,HaverPull!$1:$1,0)),INDEX(CBO_annual!$A:$AH,MATCH(_xlfn.NUMBERVALUE(LEFT($A7,4)),CBO_annual!$A:$A,0),MATCH(F$1,CBO_annual!$1:$1,0)))</f>
        <v>31.2</v>
      </c>
      <c r="G6" s="83">
        <f ca="1">IF(YEAR($B6)&lt;YEAR(TODAY())-1,INDEX(HaverPull!$A:$AD,MATCH(CBO_quarterly!$B6,HaverPull!$B:$B,0),MATCH(CBO_quarterly!G$1,HaverPull!$1:$1,0)),INDEX(CBO_annual!$A:$AH,MATCH(_xlfn.NUMBERVALUE(LEFT($A7,4)),CBO_annual!$A:$A,0),MATCH(G$1,CBO_annual!$1:$1,0)))</f>
        <v>46.3</v>
      </c>
      <c r="H6" s="83" t="e">
        <f ca="1">IF(YEAR($B6)&lt;YEAR(TODAY())-1,INDEX(HaverPull!$A:$AD,MATCH(CBO_quarterly!$B6,HaverPull!$B:$B,0),MATCH(CBO_quarterly!H$1,HaverPull!$1:$1,0)),INDEX(CBO_annual!$A:$AH,MATCH(_xlfn.NUMBERVALUE(LEFT($A7,4)),CBO_annual!$A:$A,0),MATCH(H$1,CBO_annual!$1:$1,0)))</f>
        <v>#N/A</v>
      </c>
      <c r="I6" s="83" t="e">
        <f ca="1">IF(YEAR($B6)&lt;YEAR(TODAY())-1,INDEX(HaverPull!$A:$AD,MATCH(CBO_quarterly!$B6,HaverPull!$B:$B,0),MATCH(CBO_quarterly!I$1,HaverPull!$1:$1,0)),INDEX(CBO_annual!$A:$AH,MATCH(_xlfn.NUMBERVALUE(LEFT($A7,4)),CBO_annual!$A:$A,0),MATCH(I$1,CBO_annual!$1:$1,0)))</f>
        <v>#N/A</v>
      </c>
      <c r="J6" s="83">
        <f ca="1">IF(YEAR($B6)&lt;YEAR(TODAY())-1,INDEX(HaverPull!$A:$AD,MATCH(CBO_quarterly!$B6,HaverPull!$B:$B,0),MATCH(CBO_quarterly!J$1,HaverPull!$1:$1,0)),INDEX(CBO_annual!$A:$AH,MATCH(_xlfn.NUMBERVALUE(LEFT($A7,4)),CBO_annual!$A:$A,0),MATCH(J$1,CBO_annual!$1:$1,0)))</f>
        <v>3.5</v>
      </c>
      <c r="K6" s="83" t="e">
        <f ca="1">IF(YEAR($B6)&lt;YEAR(TODAY())-1,INDEX(HaverPull!$A:$AD,MATCH(CBO_quarterly!$B6,HaverPull!$B:$B,0),MATCH(CBO_quarterly!K$1,HaverPull!$1:$1,0)),INDEX(CBO_annual!$A:$AH,MATCH(_xlfn.NUMBERVALUE(LEFT($A7,4)),CBO_annual!$A:$A,0),MATCH(K$1,CBO_annual!$1:$1,0)))</f>
        <v>#N/A</v>
      </c>
      <c r="L6" s="83" t="e">
        <f ca="1">IF(YEAR($B6)&lt;YEAR(TODAY())-1,INDEX(HaverPull!$A:$AD,MATCH(CBO_quarterly!$B6,HaverPull!$B:$B,0),MATCH(CBO_quarterly!L$1,HaverPull!$1:$1,0)),INDEX(CBO_annual!$A:$AH,MATCH(_xlfn.NUMBERVALUE(LEFT($A7,4)),CBO_annual!$A:$A,0),MATCH(L$1,CBO_annual!$1:$1,0)))</f>
        <v>#N/A</v>
      </c>
      <c r="M6" s="83" t="e">
        <f ca="1">IF(YEAR($B6)&lt;YEAR(TODAY())-1,INDEX(HaverPull!$A:$AD,MATCH(CBO_quarterly!$B6,HaverPull!$B:$B,0),MATCH(CBO_quarterly!M$1,HaverPull!$1:$1,0)),INDEX(CBO_annual!$A:$AH,MATCH(_xlfn.NUMBERVALUE(LEFT($A7,4)),CBO_annual!$A:$A,0),MATCH(M$1,CBO_annual!$1:$1,0)))</f>
        <v>#N/A</v>
      </c>
      <c r="N6" s="83" t="e">
        <f ca="1">IF(YEAR($B6)&lt;YEAR(TODAY())-1,INDEX(HaverPull!$A:$AD,MATCH(CBO_quarterly!$B6,HaverPull!$B:$B,0),MATCH(CBO_quarterly!N$1,HaverPull!$1:$1,0)),INDEX(CBO_annual!$A:$AH,MATCH(_xlfn.NUMBERVALUE(LEFT($A7,4)),CBO_annual!$A:$A,0),MATCH(N$1,CBO_annual!$1:$1,0)))</f>
        <v>#N/A</v>
      </c>
      <c r="O6" s="83" t="e">
        <f ca="1">IF(YEAR($B6)&lt;YEAR(TODAY())-1,INDEX(HaverPull!$A:$AD,MATCH(CBO_quarterly!$B6,HaverPull!$B:$B,0),MATCH(CBO_quarterly!O$1,HaverPull!$1:$1,0)),INDEX(CBO_annual!$A:$AH,MATCH(_xlfn.NUMBERVALUE(LEFT($A7,4)),CBO_annual!$A:$A,0),MATCH(O$1,CBO_annual!$1:$1,0)))</f>
        <v>#N/A</v>
      </c>
      <c r="P6" s="83" t="e">
        <f ca="1">IF(YEAR($B6)&lt;YEAR(TODAY())-1,INDEX(HaverPull!$A:$AD,MATCH(CBO_quarterly!$B6,HaverPull!$B:$B,0),MATCH(CBO_quarterly!P$1,HaverPull!$1:$1,0)),INDEX(CBO_annual!$A:$AH,MATCH(_xlfn.NUMBERVALUE(LEFT($A7,4)),CBO_annual!$A:$A,0),MATCH(P$1,CBO_annual!$1:$1,0)))</f>
        <v>#N/A</v>
      </c>
      <c r="Q6" s="83" t="e">
        <f ca="1">IF(YEAR($B6)&lt;YEAR(TODAY())-1,INDEX(HaverPull!$A:$AD,MATCH(CBO_quarterly!$B6,HaverPull!$B:$B,0),MATCH(CBO_quarterly!Q$1,HaverPull!$1:$1,0)),INDEX(CBO_annual!$A:$AH,MATCH(_xlfn.NUMBERVALUE(LEFT($A7,4)),CBO_annual!$A:$A,0),MATCH(Q$1,CBO_annual!$1:$1,0)))</f>
        <v>#N/A</v>
      </c>
      <c r="R6" s="83" t="e">
        <f ca="1">IF(YEAR($B6)&lt;YEAR(TODAY())-1,INDEX(HaverPull!$A:$AD,MATCH(CBO_quarterly!$B6,HaverPull!$B:$B,0),MATCH(CBO_quarterly!R$1,HaverPull!$1:$1,0)),INDEX(CBO_annual!$A:$AH,MATCH(_xlfn.NUMBERVALUE(LEFT($A7,4)),CBO_annual!$A:$A,0),MATCH(R$1,CBO_annual!$1:$1,0)))</f>
        <v>#N/A</v>
      </c>
      <c r="S6" s="83" t="e">
        <f ca="1">IF(YEAR($B6)&lt;YEAR(TODAY())-1,INDEX(HaverPull!$A:$AD,MATCH(CBO_quarterly!$B6,HaverPull!$B:$B,0),MATCH(CBO_quarterly!S$1,HaverPull!$1:$1,0)),INDEX(CBO_annual!$A:$AH,MATCH(_xlfn.NUMBERVALUE(LEFT($A7,4)),CBO_annual!$A:$A,0),MATCH(S$1,CBO_annual!$1:$1,0)))</f>
        <v>#N/A</v>
      </c>
      <c r="T6" s="83" t="e">
        <f ca="1">IF(YEAR($B6)&lt;YEAR(TODAY())-1,INDEX(HaverPull!$A:$AD,MATCH(CBO_quarterly!$B6,HaverPull!$B:$B,0),MATCH(CBO_quarterly!T$1,HaverPull!$1:$1,0)),INDEX(CBO_annual!$A:$AH,MATCH(_xlfn.NUMBERVALUE(LEFT($A7,4)),CBO_annual!$A:$A,0),MATCH(T$1,CBO_annual!$1:$1,0)))</f>
        <v>#N/A</v>
      </c>
      <c r="U6" s="83" t="e">
        <f ca="1">IF(YEAR($B6)&lt;YEAR(TODAY())-1,INDEX(HaverPull!$A:$AD,MATCH(CBO_quarterly!$B6,HaverPull!$B:$B,0),MATCH(CBO_quarterly!U$1,HaverPull!$1:$1,0)),INDEX(CBO_annual!$A:$AH,MATCH(_xlfn.NUMBERVALUE(LEFT($A7,4)),CBO_annual!$A:$A,0),MATCH(U$1,CBO_annual!$1:$1,0)))</f>
        <v>#N/A</v>
      </c>
      <c r="V6" s="83" t="e">
        <f ca="1">IF(YEAR($B6)&lt;YEAR(TODAY())-1,INDEX(HaverPull!$A:$AD,MATCH(CBO_quarterly!$B6,HaverPull!$B:$B,0),MATCH(CBO_quarterly!V$1,HaverPull!$1:$1,0)),INDEX(CBO_annual!$A:$AH,MATCH(_xlfn.NUMBERVALUE(LEFT($A7,4)),CBO_annual!$A:$A,0),MATCH(V$1,CBO_annual!$1:$1,0)))</f>
        <v>#N/A</v>
      </c>
      <c r="W6" s="83" t="e">
        <f ca="1">IF(YEAR($B6)&lt;YEAR(TODAY())-1,INDEX(HaverPull!$A:$AD,MATCH(CBO_quarterly!$B6,HaverPull!$B:$B,0),MATCH(CBO_quarterly!W$1,HaverPull!$1:$1,0)),INDEX(CBO_annual!$A:$AH,MATCH(_xlfn.NUMBERVALUE(LEFT($A7,4)),CBO_annual!$A:$A,0),MATCH(W$1,CBO_annual!$1:$1,0)))</f>
        <v>#N/A</v>
      </c>
      <c r="X6" s="83" t="e">
        <f ca="1">IF(YEAR($B6)&lt;YEAR(TODAY())-1,INDEX(HaverPull!$A:$AD,MATCH(CBO_quarterly!$B6,HaverPull!$B:$B,0),MATCH(CBO_quarterly!X$1,HaverPull!$1:$1,0)),INDEX(CBO_annual!$A:$AH,MATCH(_xlfn.NUMBERVALUE(LEFT($A7,4)),CBO_annual!$A:$A,0),MATCH(X$1,CBO_annual!$1:$1,0)))</f>
        <v>#N/A</v>
      </c>
      <c r="Y6" s="83" t="e">
        <f ca="1">IF(YEAR($B6)&lt;YEAR(TODAY())-1,INDEX(HaverPull!$A:$AD,MATCH(CBO_quarterly!$B6,HaverPull!$B:$B,0),MATCH(CBO_quarterly!Y$1,HaverPull!$1:$1,0)),INDEX(CBO_annual!$A:$AH,MATCH(_xlfn.NUMBERVALUE(LEFT($A7,4)),CBO_annual!$A:$A,0),MATCH(Y$1,CBO_annual!$1:$1,0)))</f>
        <v>#N/A</v>
      </c>
      <c r="Z6" s="83" t="e">
        <f ca="1">IF(YEAR($B6)&lt;YEAR(TODAY())-1,INDEX(HaverPull!$A:$AD,MATCH(CBO_quarterly!$B6,HaverPull!$B:$B,0),MATCH(CBO_quarterly!Z$1,HaverPull!$1:$1,0)),INDEX(CBO_annual!$A:$AH,MATCH(_xlfn.NUMBERVALUE(LEFT($A7,4)),CBO_annual!$A:$A,0),MATCH(Z$1,CBO_annual!$1:$1,0)))</f>
        <v>#N/A</v>
      </c>
      <c r="AA6" s="83" t="e">
        <f ca="1">IF(YEAR($B6)&lt;YEAR(TODAY())-1,INDEX(HaverPull!$A:$AD,MATCH(CBO_quarterly!$B6,HaverPull!$B:$B,0),MATCH(CBO_quarterly!AA$1,HaverPull!$1:$1,0)),INDEX(CBO_annual!$A:$AH,MATCH(_xlfn.NUMBERVALUE(LEFT($A7,4)),CBO_annual!$A:$A,0),MATCH(AA$1,CBO_annual!$1:$1,0)))</f>
        <v>#N/A</v>
      </c>
      <c r="AB6" s="83">
        <f>INDEX(CBO_annual!$A:$AH,MATCH(_xlfn.NUMBERVALUE(LEFT($A7,4)),CBO_annual!$A:$A,0),MATCH($1:$1,CBO_annual!$1:$1,0))</f>
        <v>4789.7</v>
      </c>
      <c r="AC6" s="84">
        <v>4715.3999999999996</v>
      </c>
      <c r="AD6" s="83">
        <f ca="1">IF(YEAR($B6)&lt;=YEAR(TODAY()),INDEX(HaverPull!$A:$AD,MATCH(CBO_quarterly!$B6,HaverPull!$B:$B,0),MATCH(CBO_quarterly!AD$1,HaverPull!$1:$1,0)),INDEX(CBO_annual!$A:$AH,MATCH(_xlfn.NUMBERVALUE(LEFT($A7,4)),CBO_annual!$A:$A,0),MATCH(AD$1,CBO_annual!$1:$1,0)))</f>
        <v>3079</v>
      </c>
      <c r="AE6" s="83">
        <f ca="1">IF(YEAR($B6)&lt;=YEAR(TODAY()),INDEX(HaverPull!$A:$AD,MATCH(CBO_quarterly!$B6,HaverPull!$B:$B,0),MATCH(CBO_quarterly!AE$1,HaverPull!$1:$1,0)),INDEX(CBO_annual!$A:$AH,MATCH(_xlfn.NUMBERVALUE(LEFT($A7,4)),CBO_annual!$A:$A,0),MATCH(AE$1,CBO_annual!$1:$1,0)))</f>
        <v>641.6</v>
      </c>
      <c r="AF6" s="85">
        <v>22.204999999999998</v>
      </c>
      <c r="AG6" s="84">
        <v>1070.0999999999999</v>
      </c>
      <c r="AH6" s="84">
        <v>1082.8</v>
      </c>
      <c r="AI6" s="83">
        <f ca="1">IF(YEAR($B6)&lt;YEAR(TODAY())-1,INDEX(HaverPull!$A:$AD,MATCH(CBO_quarterly!$B6,HaverPull!$B:$B,0),MATCH(CBO_quarterly!AI$1,HaverPull!$1:$1,0)),INDEX(CBO_annual!$A:$AH,MATCH(_xlfn.NUMBERVALUE(LEFT($A7,4)),CBO_annual!$A:$A,0),MATCH(AI$1,CBO_annual!$1:$1,0)))</f>
        <v>249.1</v>
      </c>
      <c r="AJ6" s="83">
        <f ca="1">IF(YEAR($B6)&lt;YEAR(TODAY())-1,INDEX(HaverPull!$A:$AD,MATCH(CBO_quarterly!$B6,HaverPull!$B:$B,0),MATCH(CBO_quarterly!AJ$1,HaverPull!$1:$1,0)),INDEX(CBO_annual!$A:$AH,MATCH(_xlfn.NUMBERVALUE(LEFT($A7,4)),CBO_annual!$A:$A,0),MATCH(AJ$1,CBO_annual!$1:$1,0)))</f>
        <v>695.2</v>
      </c>
      <c r="AK6" s="83">
        <f ca="1">IF(YEAR($B6)&lt;YEAR(TODAY())-1,INDEX(HaverPull!$A:$AD,MATCH(CBO_quarterly!$B6,HaverPull!$B:$B,0),MATCH(CBO_quarterly!AK$1,HaverPull!$1:$1,0)),INDEX(CBO_annual!$A:$AH,MATCH(_xlfn.NUMBERVALUE(LEFT($A7,4)),CBO_annual!$A:$A,0),MATCH(AK$1,CBO_annual!$1:$1,0)))</f>
        <v>838.9</v>
      </c>
      <c r="AL6" s="83">
        <f ca="1">IF(YEAR($B6)&lt;YEAR(TODAY())-1,INDEX(HaverPull!$A:$AD,MATCH(CBO_quarterly!$B6,HaverPull!$B:$B,0),MATCH(CBO_quarterly!AL$1,HaverPull!$1:$1,0)),INDEX(CBO_annual!$A:$AH,MATCH(_xlfn.NUMBERVALUE(LEFT($A7,4)),CBO_annual!$A:$A,0),MATCH(AL$1,CBO_annual!$1:$1,0)))</f>
        <v>249.1</v>
      </c>
      <c r="AM6" s="83">
        <f ca="1">IF(YEAR($B6)&lt;YEAR(TODAY())-1,INDEX(HaverPull!$A:$AD,MATCH(CBO_quarterly!$B6,HaverPull!$B:$B,0),MATCH(CBO_quarterly!AM$1,HaverPull!$1:$1,0)),INDEX(CBO_annual!$A:$AH,MATCH(_xlfn.NUMBERVALUE(LEFT($A7,4)),CBO_annual!$A:$A,0),MATCH(AM$1,CBO_annual!$1:$1,0)))</f>
        <v>131.80000000000001</v>
      </c>
      <c r="AN6" s="83">
        <f ca="1">IF(YEAR($B6)&lt;YEAR(TODAY())-1,INDEX(HaverPull!$A:$AD,MATCH(CBO_quarterly!$B6,HaverPull!$B:$B,0),MATCH(CBO_quarterly!AN$1,HaverPull!$1:$1,0)),INDEX(CBO_annual!$A:$AH,MATCH(_xlfn.NUMBERVALUE(LEFT($A7,4)),CBO_annual!$A:$A,0),MATCH(AN$1,CBO_annual!$1:$1,0)))</f>
        <v>117.4</v>
      </c>
      <c r="AO6" s="83" t="e">
        <f ca="1">IF(YEAR($B6)&lt;YEAR(TODAY())-1,INDEX(HaverPull!$A:$AD,MATCH(CBO_quarterly!$B6,HaverPull!$B:$B,0),MATCH(CBO_quarterly!AO$1,HaverPull!$1:$1,0)),INDEX(CBO_annual!$A:$AH,MATCH(_xlfn.NUMBERVALUE(LEFT($A7,4)),CBO_annual!$A:$A,0),MATCH(AO$1,CBO_annual!$1:$1,0)))</f>
        <v>#N/A</v>
      </c>
      <c r="AP6" s="83" t="e">
        <f ca="1">IF(YEAR($B6)&lt;YEAR(TODAY())-1,INDEX(HaverPull!$A:$AD,MATCH(CBO_quarterly!$B6,HaverPull!$B:$B,0),MATCH(CBO_quarterly!AP$1,HaverPull!$1:$1,0)),INDEX(CBO_annual!$A:$AH,MATCH(_xlfn.NUMBERVALUE(LEFT($A7,4)),CBO_annual!$A:$A,0),MATCH(AP$1,CBO_annual!$1:$1,0)))</f>
        <v>#N/A</v>
      </c>
    </row>
    <row r="7" spans="1:42">
      <c r="A7" s="83" t="s">
        <v>406</v>
      </c>
      <c r="B7" s="4">
        <v>25841</v>
      </c>
      <c r="C7" s="83">
        <f ca="1">IF(YEAR($B7)&lt;YEAR(TODAY())-1,INDEX(HaverPull!$A:$AD,MATCH(CBO_quarterly!$B7,HaverPull!$B:$B,0),MATCH(CBO_quarterly!C$1,HaverPull!$1:$1,0)),INDEX(CBO_annual!$A:$AH,MATCH(_xlfn.NUMBERVALUE(LEFT($A8,4)),CBO_annual!$A:$A,0),MATCH(C$1,CBO_annual!$1:$1,0)))</f>
        <v>73.5</v>
      </c>
      <c r="D7" s="83">
        <f ca="1">IF(YEAR($B7)&lt;YEAR(TODAY())-1,INDEX(HaverPull!$A:$AD,MATCH(CBO_quarterly!$B7,HaverPull!$B:$B,0),MATCH(CBO_quarterly!D$1,HaverPull!$1:$1,0)),INDEX(CBO_annual!$A:$AH,MATCH(_xlfn.NUMBERVALUE(LEFT($A8,4)),CBO_annual!$A:$A,0),MATCH(D$1,CBO_annual!$1:$1,0)))</f>
        <v>100.7</v>
      </c>
      <c r="E7" s="83">
        <f ca="1">IF(YEAR($B7)&lt;YEAR(TODAY())-1,INDEX(HaverPull!$A:$AD,MATCH(CBO_quarterly!$B7,HaverPull!$B:$B,0),MATCH(CBO_quarterly!E$1,HaverPull!$1:$1,0)),INDEX(CBO_annual!$A:$AH,MATCH(_xlfn.NUMBERVALUE(LEFT($A8,4)),CBO_annual!$A:$A,0),MATCH(E$1,CBO_annual!$1:$1,0)))</f>
        <v>87.8</v>
      </c>
      <c r="F7" s="83">
        <f ca="1">IF(YEAR($B7)&lt;YEAR(TODAY())-1,INDEX(HaverPull!$A:$AD,MATCH(CBO_quarterly!$B7,HaverPull!$B:$B,0),MATCH(CBO_quarterly!F$1,HaverPull!$1:$1,0)),INDEX(CBO_annual!$A:$AH,MATCH(_xlfn.NUMBERVALUE(LEFT($A8,4)),CBO_annual!$A:$A,0),MATCH(F$1,CBO_annual!$1:$1,0)))</f>
        <v>32.1</v>
      </c>
      <c r="G7" s="83">
        <f ca="1">IF(YEAR($B7)&lt;YEAR(TODAY())-1,INDEX(HaverPull!$A:$AD,MATCH(CBO_quarterly!$B7,HaverPull!$B:$B,0),MATCH(CBO_quarterly!G$1,HaverPull!$1:$1,0)),INDEX(CBO_annual!$A:$AH,MATCH(_xlfn.NUMBERVALUE(LEFT($A8,4)),CBO_annual!$A:$A,0),MATCH(G$1,CBO_annual!$1:$1,0)))</f>
        <v>46.7</v>
      </c>
      <c r="H7" s="83" t="e">
        <f ca="1">IF(YEAR($B7)&lt;YEAR(TODAY())-1,INDEX(HaverPull!$A:$AD,MATCH(CBO_quarterly!$B7,HaverPull!$B:$B,0),MATCH(CBO_quarterly!H$1,HaverPull!$1:$1,0)),INDEX(CBO_annual!$A:$AH,MATCH(_xlfn.NUMBERVALUE(LEFT($A8,4)),CBO_annual!$A:$A,0),MATCH(H$1,CBO_annual!$1:$1,0)))</f>
        <v>#N/A</v>
      </c>
      <c r="I7" s="83" t="e">
        <f ca="1">IF(YEAR($B7)&lt;YEAR(TODAY())-1,INDEX(HaverPull!$A:$AD,MATCH(CBO_quarterly!$B7,HaverPull!$B:$B,0),MATCH(CBO_quarterly!I$1,HaverPull!$1:$1,0)),INDEX(CBO_annual!$A:$AH,MATCH(_xlfn.NUMBERVALUE(LEFT($A8,4)),CBO_annual!$A:$A,0),MATCH(I$1,CBO_annual!$1:$1,0)))</f>
        <v>#N/A</v>
      </c>
      <c r="J7" s="83">
        <f ca="1">IF(YEAR($B7)&lt;YEAR(TODAY())-1,INDEX(HaverPull!$A:$AD,MATCH(CBO_quarterly!$B7,HaverPull!$B:$B,0),MATCH(CBO_quarterly!J$1,HaverPull!$1:$1,0)),INDEX(CBO_annual!$A:$AH,MATCH(_xlfn.NUMBERVALUE(LEFT($A8,4)),CBO_annual!$A:$A,0),MATCH(J$1,CBO_annual!$1:$1,0)))</f>
        <v>3.6</v>
      </c>
      <c r="K7" s="83" t="e">
        <f ca="1">IF(YEAR($B7)&lt;YEAR(TODAY())-1,INDEX(HaverPull!$A:$AD,MATCH(CBO_quarterly!$B7,HaverPull!$B:$B,0),MATCH(CBO_quarterly!K$1,HaverPull!$1:$1,0)),INDEX(CBO_annual!$A:$AH,MATCH(_xlfn.NUMBERVALUE(LEFT($A8,4)),CBO_annual!$A:$A,0),MATCH(K$1,CBO_annual!$1:$1,0)))</f>
        <v>#N/A</v>
      </c>
      <c r="L7" s="83" t="e">
        <f ca="1">IF(YEAR($B7)&lt;YEAR(TODAY())-1,INDEX(HaverPull!$A:$AD,MATCH(CBO_quarterly!$B7,HaverPull!$B:$B,0),MATCH(CBO_quarterly!L$1,HaverPull!$1:$1,0)),INDEX(CBO_annual!$A:$AH,MATCH(_xlfn.NUMBERVALUE(LEFT($A8,4)),CBO_annual!$A:$A,0),MATCH(L$1,CBO_annual!$1:$1,0)))</f>
        <v>#N/A</v>
      </c>
      <c r="M7" s="83" t="e">
        <f ca="1">IF(YEAR($B7)&lt;YEAR(TODAY())-1,INDEX(HaverPull!$A:$AD,MATCH(CBO_quarterly!$B7,HaverPull!$B:$B,0),MATCH(CBO_quarterly!M$1,HaverPull!$1:$1,0)),INDEX(CBO_annual!$A:$AH,MATCH(_xlfn.NUMBERVALUE(LEFT($A8,4)),CBO_annual!$A:$A,0),MATCH(M$1,CBO_annual!$1:$1,0)))</f>
        <v>#N/A</v>
      </c>
      <c r="N7" s="83" t="e">
        <f ca="1">IF(YEAR($B7)&lt;YEAR(TODAY())-1,INDEX(HaverPull!$A:$AD,MATCH(CBO_quarterly!$B7,HaverPull!$B:$B,0),MATCH(CBO_quarterly!N$1,HaverPull!$1:$1,0)),INDEX(CBO_annual!$A:$AH,MATCH(_xlfn.NUMBERVALUE(LEFT($A8,4)),CBO_annual!$A:$A,0),MATCH(N$1,CBO_annual!$1:$1,0)))</f>
        <v>#N/A</v>
      </c>
      <c r="O7" s="83" t="e">
        <f ca="1">IF(YEAR($B7)&lt;YEAR(TODAY())-1,INDEX(HaverPull!$A:$AD,MATCH(CBO_quarterly!$B7,HaverPull!$B:$B,0),MATCH(CBO_quarterly!O$1,HaverPull!$1:$1,0)),INDEX(CBO_annual!$A:$AH,MATCH(_xlfn.NUMBERVALUE(LEFT($A8,4)),CBO_annual!$A:$A,0),MATCH(O$1,CBO_annual!$1:$1,0)))</f>
        <v>#N/A</v>
      </c>
      <c r="P7" s="83" t="e">
        <f ca="1">IF(YEAR($B7)&lt;YEAR(TODAY())-1,INDEX(HaverPull!$A:$AD,MATCH(CBO_quarterly!$B7,HaverPull!$B:$B,0),MATCH(CBO_quarterly!P$1,HaverPull!$1:$1,0)),INDEX(CBO_annual!$A:$AH,MATCH(_xlfn.NUMBERVALUE(LEFT($A8,4)),CBO_annual!$A:$A,0),MATCH(P$1,CBO_annual!$1:$1,0)))</f>
        <v>#N/A</v>
      </c>
      <c r="Q7" s="83" t="e">
        <f ca="1">IF(YEAR($B7)&lt;YEAR(TODAY())-1,INDEX(HaverPull!$A:$AD,MATCH(CBO_quarterly!$B7,HaverPull!$B:$B,0),MATCH(CBO_quarterly!Q$1,HaverPull!$1:$1,0)),INDEX(CBO_annual!$A:$AH,MATCH(_xlfn.NUMBERVALUE(LEFT($A8,4)),CBO_annual!$A:$A,0),MATCH(Q$1,CBO_annual!$1:$1,0)))</f>
        <v>#N/A</v>
      </c>
      <c r="R7" s="83" t="e">
        <f ca="1">IF(YEAR($B7)&lt;YEAR(TODAY())-1,INDEX(HaverPull!$A:$AD,MATCH(CBO_quarterly!$B7,HaverPull!$B:$B,0),MATCH(CBO_quarterly!R$1,HaverPull!$1:$1,0)),INDEX(CBO_annual!$A:$AH,MATCH(_xlfn.NUMBERVALUE(LEFT($A8,4)),CBO_annual!$A:$A,0),MATCH(R$1,CBO_annual!$1:$1,0)))</f>
        <v>#N/A</v>
      </c>
      <c r="S7" s="83" t="e">
        <f ca="1">IF(YEAR($B7)&lt;YEAR(TODAY())-1,INDEX(HaverPull!$A:$AD,MATCH(CBO_quarterly!$B7,HaverPull!$B:$B,0),MATCH(CBO_quarterly!S$1,HaverPull!$1:$1,0)),INDEX(CBO_annual!$A:$AH,MATCH(_xlfn.NUMBERVALUE(LEFT($A8,4)),CBO_annual!$A:$A,0),MATCH(S$1,CBO_annual!$1:$1,0)))</f>
        <v>#N/A</v>
      </c>
      <c r="T7" s="83" t="e">
        <f ca="1">IF(YEAR($B7)&lt;YEAR(TODAY())-1,INDEX(HaverPull!$A:$AD,MATCH(CBO_quarterly!$B7,HaverPull!$B:$B,0),MATCH(CBO_quarterly!T$1,HaverPull!$1:$1,0)),INDEX(CBO_annual!$A:$AH,MATCH(_xlfn.NUMBERVALUE(LEFT($A8,4)),CBO_annual!$A:$A,0),MATCH(T$1,CBO_annual!$1:$1,0)))</f>
        <v>#N/A</v>
      </c>
      <c r="U7" s="83" t="e">
        <f ca="1">IF(YEAR($B7)&lt;YEAR(TODAY())-1,INDEX(HaverPull!$A:$AD,MATCH(CBO_quarterly!$B7,HaverPull!$B:$B,0),MATCH(CBO_quarterly!U$1,HaverPull!$1:$1,0)),INDEX(CBO_annual!$A:$AH,MATCH(_xlfn.NUMBERVALUE(LEFT($A8,4)),CBO_annual!$A:$A,0),MATCH(U$1,CBO_annual!$1:$1,0)))</f>
        <v>#N/A</v>
      </c>
      <c r="V7" s="83" t="e">
        <f ca="1">IF(YEAR($B7)&lt;YEAR(TODAY())-1,INDEX(HaverPull!$A:$AD,MATCH(CBO_quarterly!$B7,HaverPull!$B:$B,0),MATCH(CBO_quarterly!V$1,HaverPull!$1:$1,0)),INDEX(CBO_annual!$A:$AH,MATCH(_xlfn.NUMBERVALUE(LEFT($A8,4)),CBO_annual!$A:$A,0),MATCH(V$1,CBO_annual!$1:$1,0)))</f>
        <v>#N/A</v>
      </c>
      <c r="W7" s="83" t="e">
        <f ca="1">IF(YEAR($B7)&lt;YEAR(TODAY())-1,INDEX(HaverPull!$A:$AD,MATCH(CBO_quarterly!$B7,HaverPull!$B:$B,0),MATCH(CBO_quarterly!W$1,HaverPull!$1:$1,0)),INDEX(CBO_annual!$A:$AH,MATCH(_xlfn.NUMBERVALUE(LEFT($A8,4)),CBO_annual!$A:$A,0),MATCH(W$1,CBO_annual!$1:$1,0)))</f>
        <v>#N/A</v>
      </c>
      <c r="X7" s="83" t="e">
        <f ca="1">IF(YEAR($B7)&lt;YEAR(TODAY())-1,INDEX(HaverPull!$A:$AD,MATCH(CBO_quarterly!$B7,HaverPull!$B:$B,0),MATCH(CBO_quarterly!X$1,HaverPull!$1:$1,0)),INDEX(CBO_annual!$A:$AH,MATCH(_xlfn.NUMBERVALUE(LEFT($A8,4)),CBO_annual!$A:$A,0),MATCH(X$1,CBO_annual!$1:$1,0)))</f>
        <v>#N/A</v>
      </c>
      <c r="Y7" s="83" t="e">
        <f ca="1">IF(YEAR($B7)&lt;YEAR(TODAY())-1,INDEX(HaverPull!$A:$AD,MATCH(CBO_quarterly!$B7,HaverPull!$B:$B,0),MATCH(CBO_quarterly!Y$1,HaverPull!$1:$1,0)),INDEX(CBO_annual!$A:$AH,MATCH(_xlfn.NUMBERVALUE(LEFT($A8,4)),CBO_annual!$A:$A,0),MATCH(Y$1,CBO_annual!$1:$1,0)))</f>
        <v>#N/A</v>
      </c>
      <c r="Z7" s="83" t="e">
        <f ca="1">IF(YEAR($B7)&lt;YEAR(TODAY())-1,INDEX(HaverPull!$A:$AD,MATCH(CBO_quarterly!$B7,HaverPull!$B:$B,0),MATCH(CBO_quarterly!Z$1,HaverPull!$1:$1,0)),INDEX(CBO_annual!$A:$AH,MATCH(_xlfn.NUMBERVALUE(LEFT($A8,4)),CBO_annual!$A:$A,0),MATCH(Z$1,CBO_annual!$1:$1,0)))</f>
        <v>#N/A</v>
      </c>
      <c r="AA7" s="83" t="e">
        <f ca="1">IF(YEAR($B7)&lt;YEAR(TODAY())-1,INDEX(HaverPull!$A:$AD,MATCH(CBO_quarterly!$B7,HaverPull!$B:$B,0),MATCH(CBO_quarterly!AA$1,HaverPull!$1:$1,0)),INDEX(CBO_annual!$A:$AH,MATCH(_xlfn.NUMBERVALUE(LEFT($A8,4)),CBO_annual!$A:$A,0),MATCH(AA$1,CBO_annual!$1:$1,0)))</f>
        <v>#N/A</v>
      </c>
      <c r="AB7" s="83">
        <f>INDEX(CBO_annual!$A:$AH,MATCH(_xlfn.NUMBERVALUE(LEFT($A8,4)),CBO_annual!$A:$A,0),MATCH($1:$1,CBO_annual!$1:$1,0))</f>
        <v>4789.7</v>
      </c>
      <c r="AC7" s="84">
        <v>4757.2</v>
      </c>
      <c r="AD7" s="83">
        <f ca="1">IF(YEAR($B7)&lt;=YEAR(TODAY()),INDEX(HaverPull!$A:$AD,MATCH(CBO_quarterly!$B7,HaverPull!$B:$B,0),MATCH(CBO_quarterly!AD$1,HaverPull!$1:$1,0)),INDEX(CBO_annual!$A:$AH,MATCH(_xlfn.NUMBERVALUE(LEFT($A8,4)),CBO_annual!$A:$A,0),MATCH(AD$1,CBO_annual!$1:$1,0)))</f>
        <v>3106</v>
      </c>
      <c r="AE7" s="83">
        <f ca="1">IF(YEAR($B7)&lt;=YEAR(TODAY()),INDEX(HaverPull!$A:$AD,MATCH(CBO_quarterly!$B7,HaverPull!$B:$B,0),MATCH(CBO_quarterly!AE$1,HaverPull!$1:$1,0)),INDEX(CBO_annual!$A:$AH,MATCH(_xlfn.NUMBERVALUE(LEFT($A8,4)),CBO_annual!$A:$A,0),MATCH(AE$1,CBO_annual!$1:$1,0)))</f>
        <v>653.5</v>
      </c>
      <c r="AF7" s="85">
        <v>22.420999999999999</v>
      </c>
      <c r="AG7" s="84">
        <v>1088.5</v>
      </c>
      <c r="AH7" s="84">
        <v>1099.9000000000001</v>
      </c>
      <c r="AI7" s="83">
        <f ca="1">IF(YEAR($B7)&lt;YEAR(TODAY())-1,INDEX(HaverPull!$A:$AD,MATCH(CBO_quarterly!$B7,HaverPull!$B:$B,0),MATCH(CBO_quarterly!AI$1,HaverPull!$1:$1,0)),INDEX(CBO_annual!$A:$AH,MATCH(_xlfn.NUMBERVALUE(LEFT($A8,4)),CBO_annual!$A:$A,0),MATCH(AI$1,CBO_annual!$1:$1,0)))</f>
        <v>254.6</v>
      </c>
      <c r="AJ7" s="83">
        <f ca="1">IF(YEAR($B7)&lt;YEAR(TODAY())-1,INDEX(HaverPull!$A:$AD,MATCH(CBO_quarterly!$B7,HaverPull!$B:$B,0),MATCH(CBO_quarterly!AJ$1,HaverPull!$1:$1,0)),INDEX(CBO_annual!$A:$AH,MATCH(_xlfn.NUMBERVALUE(LEFT($A8,4)),CBO_annual!$A:$A,0),MATCH(AJ$1,CBO_annual!$1:$1,0)))</f>
        <v>686.7</v>
      </c>
      <c r="AK7" s="83">
        <f ca="1">IF(YEAR($B7)&lt;YEAR(TODAY())-1,INDEX(HaverPull!$A:$AD,MATCH(CBO_quarterly!$B7,HaverPull!$B:$B,0),MATCH(CBO_quarterly!AK$1,HaverPull!$1:$1,0)),INDEX(CBO_annual!$A:$AH,MATCH(_xlfn.NUMBERVALUE(LEFT($A8,4)),CBO_annual!$A:$A,0),MATCH(AK$1,CBO_annual!$1:$1,0)))</f>
        <v>858.1</v>
      </c>
      <c r="AL7" s="83">
        <f ca="1">IF(YEAR($B7)&lt;YEAR(TODAY())-1,INDEX(HaverPull!$A:$AD,MATCH(CBO_quarterly!$B7,HaverPull!$B:$B,0),MATCH(CBO_quarterly!AL$1,HaverPull!$1:$1,0)),INDEX(CBO_annual!$A:$AH,MATCH(_xlfn.NUMBERVALUE(LEFT($A8,4)),CBO_annual!$A:$A,0),MATCH(AL$1,CBO_annual!$1:$1,0)))</f>
        <v>254.6</v>
      </c>
      <c r="AM7" s="83">
        <f ca="1">IF(YEAR($B7)&lt;YEAR(TODAY())-1,INDEX(HaverPull!$A:$AD,MATCH(CBO_quarterly!$B7,HaverPull!$B:$B,0),MATCH(CBO_quarterly!AM$1,HaverPull!$1:$1,0)),INDEX(CBO_annual!$A:$AH,MATCH(_xlfn.NUMBERVALUE(LEFT($A8,4)),CBO_annual!$A:$A,0),MATCH(AM$1,CBO_annual!$1:$1,0)))</f>
        <v>132.4</v>
      </c>
      <c r="AN7" s="83">
        <f ca="1">IF(YEAR($B7)&lt;YEAR(TODAY())-1,INDEX(HaverPull!$A:$AD,MATCH(CBO_quarterly!$B7,HaverPull!$B:$B,0),MATCH(CBO_quarterly!AN$1,HaverPull!$1:$1,0)),INDEX(CBO_annual!$A:$AH,MATCH(_xlfn.NUMBERVALUE(LEFT($A8,4)),CBO_annual!$A:$A,0),MATCH(AN$1,CBO_annual!$1:$1,0)))</f>
        <v>122.2</v>
      </c>
      <c r="AO7" s="83" t="e">
        <f ca="1">IF(YEAR($B7)&lt;YEAR(TODAY())-1,INDEX(HaverPull!$A:$AD,MATCH(CBO_quarterly!$B7,HaverPull!$B:$B,0),MATCH(CBO_quarterly!AO$1,HaverPull!$1:$1,0)),INDEX(CBO_annual!$A:$AH,MATCH(_xlfn.NUMBERVALUE(LEFT($A8,4)),CBO_annual!$A:$A,0),MATCH(AO$1,CBO_annual!$1:$1,0)))</f>
        <v>#N/A</v>
      </c>
      <c r="AP7" s="83" t="e">
        <f ca="1">IF(YEAR($B7)&lt;YEAR(TODAY())-1,INDEX(HaverPull!$A:$AD,MATCH(CBO_quarterly!$B7,HaverPull!$B:$B,0),MATCH(CBO_quarterly!AP$1,HaverPull!$1:$1,0)),INDEX(CBO_annual!$A:$AH,MATCH(_xlfn.NUMBERVALUE(LEFT($A8,4)),CBO_annual!$A:$A,0),MATCH(AP$1,CBO_annual!$1:$1,0)))</f>
        <v>#N/A</v>
      </c>
    </row>
    <row r="8" spans="1:42">
      <c r="A8" s="83" t="s">
        <v>407</v>
      </c>
      <c r="B8" s="4">
        <v>25933</v>
      </c>
      <c r="C8" s="83">
        <f ca="1">IF(YEAR($B8)&lt;YEAR(TODAY())-1,INDEX(HaverPull!$A:$AD,MATCH(CBO_quarterly!$B8,HaverPull!$B:$B,0),MATCH(CBO_quarterly!C$1,HaverPull!$1:$1,0)),INDEX(CBO_annual!$A:$AH,MATCH(_xlfn.NUMBERVALUE(LEFT($A9,4)),CBO_annual!$A:$A,0),MATCH(C$1,CBO_annual!$1:$1,0)))</f>
        <v>77.400000000000006</v>
      </c>
      <c r="D8" s="83">
        <f ca="1">IF(YEAR($B8)&lt;YEAR(TODAY())-1,INDEX(HaverPull!$A:$AD,MATCH(CBO_quarterly!$B8,HaverPull!$B:$B,0),MATCH(CBO_quarterly!D$1,HaverPull!$1:$1,0)),INDEX(CBO_annual!$A:$AH,MATCH(_xlfn.NUMBERVALUE(LEFT($A9,4)),CBO_annual!$A:$A,0),MATCH(D$1,CBO_annual!$1:$1,0)))</f>
        <v>101.5</v>
      </c>
      <c r="E8" s="83">
        <f ca="1">IF(YEAR($B8)&lt;YEAR(TODAY())-1,INDEX(HaverPull!$A:$AD,MATCH(CBO_quarterly!$B8,HaverPull!$B:$B,0),MATCH(CBO_quarterly!E$1,HaverPull!$1:$1,0)),INDEX(CBO_annual!$A:$AH,MATCH(_xlfn.NUMBERVALUE(LEFT($A9,4)),CBO_annual!$A:$A,0),MATCH(E$1,CBO_annual!$1:$1,0)))</f>
        <v>89.3</v>
      </c>
      <c r="F8" s="83">
        <f ca="1">IF(YEAR($B8)&lt;YEAR(TODAY())-1,INDEX(HaverPull!$A:$AD,MATCH(CBO_quarterly!$B8,HaverPull!$B:$B,0),MATCH(CBO_quarterly!F$1,HaverPull!$1:$1,0)),INDEX(CBO_annual!$A:$AH,MATCH(_xlfn.NUMBERVALUE(LEFT($A9,4)),CBO_annual!$A:$A,0),MATCH(F$1,CBO_annual!$1:$1,0)))</f>
        <v>30.7</v>
      </c>
      <c r="G8" s="83">
        <f ca="1">IF(YEAR($B8)&lt;YEAR(TODAY())-1,INDEX(HaverPull!$A:$AD,MATCH(CBO_quarterly!$B8,HaverPull!$B:$B,0),MATCH(CBO_quarterly!G$1,HaverPull!$1:$1,0)),INDEX(CBO_annual!$A:$AH,MATCH(_xlfn.NUMBERVALUE(LEFT($A9,4)),CBO_annual!$A:$A,0),MATCH(G$1,CBO_annual!$1:$1,0)))</f>
        <v>46.5</v>
      </c>
      <c r="H8" s="83" t="e">
        <f ca="1">IF(YEAR($B8)&lt;YEAR(TODAY())-1,INDEX(HaverPull!$A:$AD,MATCH(CBO_quarterly!$B8,HaverPull!$B:$B,0),MATCH(CBO_quarterly!H$1,HaverPull!$1:$1,0)),INDEX(CBO_annual!$A:$AH,MATCH(_xlfn.NUMBERVALUE(LEFT($A9,4)),CBO_annual!$A:$A,0),MATCH(H$1,CBO_annual!$1:$1,0)))</f>
        <v>#N/A</v>
      </c>
      <c r="I8" s="83" t="e">
        <f ca="1">IF(YEAR($B8)&lt;YEAR(TODAY())-1,INDEX(HaverPull!$A:$AD,MATCH(CBO_quarterly!$B8,HaverPull!$B:$B,0),MATCH(CBO_quarterly!I$1,HaverPull!$1:$1,0)),INDEX(CBO_annual!$A:$AH,MATCH(_xlfn.NUMBERVALUE(LEFT($A9,4)),CBO_annual!$A:$A,0),MATCH(I$1,CBO_annual!$1:$1,0)))</f>
        <v>#N/A</v>
      </c>
      <c r="J8" s="83">
        <f ca="1">IF(YEAR($B8)&lt;YEAR(TODAY())-1,INDEX(HaverPull!$A:$AD,MATCH(CBO_quarterly!$B8,HaverPull!$B:$B,0),MATCH(CBO_quarterly!J$1,HaverPull!$1:$1,0)),INDEX(CBO_annual!$A:$AH,MATCH(_xlfn.NUMBERVALUE(LEFT($A9,4)),CBO_annual!$A:$A,0),MATCH(J$1,CBO_annual!$1:$1,0)))</f>
        <v>3.5</v>
      </c>
      <c r="K8" s="83" t="e">
        <f ca="1">IF(YEAR($B8)&lt;YEAR(TODAY())-1,INDEX(HaverPull!$A:$AD,MATCH(CBO_quarterly!$B8,HaverPull!$B:$B,0),MATCH(CBO_quarterly!K$1,HaverPull!$1:$1,0)),INDEX(CBO_annual!$A:$AH,MATCH(_xlfn.NUMBERVALUE(LEFT($A9,4)),CBO_annual!$A:$A,0),MATCH(K$1,CBO_annual!$1:$1,0)))</f>
        <v>#N/A</v>
      </c>
      <c r="L8" s="83" t="e">
        <f ca="1">IF(YEAR($B8)&lt;YEAR(TODAY())-1,INDEX(HaverPull!$A:$AD,MATCH(CBO_quarterly!$B8,HaverPull!$B:$B,0),MATCH(CBO_quarterly!L$1,HaverPull!$1:$1,0)),INDEX(CBO_annual!$A:$AH,MATCH(_xlfn.NUMBERVALUE(LEFT($A9,4)),CBO_annual!$A:$A,0),MATCH(L$1,CBO_annual!$1:$1,0)))</f>
        <v>#N/A</v>
      </c>
      <c r="M8" s="83" t="e">
        <f ca="1">IF(YEAR($B8)&lt;YEAR(TODAY())-1,INDEX(HaverPull!$A:$AD,MATCH(CBO_quarterly!$B8,HaverPull!$B:$B,0),MATCH(CBO_quarterly!M$1,HaverPull!$1:$1,0)),INDEX(CBO_annual!$A:$AH,MATCH(_xlfn.NUMBERVALUE(LEFT($A9,4)),CBO_annual!$A:$A,0),MATCH(M$1,CBO_annual!$1:$1,0)))</f>
        <v>#N/A</v>
      </c>
      <c r="N8" s="83" t="e">
        <f ca="1">IF(YEAR($B8)&lt;YEAR(TODAY())-1,INDEX(HaverPull!$A:$AD,MATCH(CBO_quarterly!$B8,HaverPull!$B:$B,0),MATCH(CBO_quarterly!N$1,HaverPull!$1:$1,0)),INDEX(CBO_annual!$A:$AH,MATCH(_xlfn.NUMBERVALUE(LEFT($A9,4)),CBO_annual!$A:$A,0),MATCH(N$1,CBO_annual!$1:$1,0)))</f>
        <v>#N/A</v>
      </c>
      <c r="O8" s="83" t="e">
        <f ca="1">IF(YEAR($B8)&lt;YEAR(TODAY())-1,INDEX(HaverPull!$A:$AD,MATCH(CBO_quarterly!$B8,HaverPull!$B:$B,0),MATCH(CBO_quarterly!O$1,HaverPull!$1:$1,0)),INDEX(CBO_annual!$A:$AH,MATCH(_xlfn.NUMBERVALUE(LEFT($A9,4)),CBO_annual!$A:$A,0),MATCH(O$1,CBO_annual!$1:$1,0)))</f>
        <v>#N/A</v>
      </c>
      <c r="P8" s="83" t="e">
        <f ca="1">IF(YEAR($B8)&lt;YEAR(TODAY())-1,INDEX(HaverPull!$A:$AD,MATCH(CBO_quarterly!$B8,HaverPull!$B:$B,0),MATCH(CBO_quarterly!P$1,HaverPull!$1:$1,0)),INDEX(CBO_annual!$A:$AH,MATCH(_xlfn.NUMBERVALUE(LEFT($A9,4)),CBO_annual!$A:$A,0),MATCH(P$1,CBO_annual!$1:$1,0)))</f>
        <v>#N/A</v>
      </c>
      <c r="Q8" s="83" t="e">
        <f ca="1">IF(YEAR($B8)&lt;YEAR(TODAY())-1,INDEX(HaverPull!$A:$AD,MATCH(CBO_quarterly!$B8,HaverPull!$B:$B,0),MATCH(CBO_quarterly!Q$1,HaverPull!$1:$1,0)),INDEX(CBO_annual!$A:$AH,MATCH(_xlfn.NUMBERVALUE(LEFT($A9,4)),CBO_annual!$A:$A,0),MATCH(Q$1,CBO_annual!$1:$1,0)))</f>
        <v>#N/A</v>
      </c>
      <c r="R8" s="83" t="e">
        <f ca="1">IF(YEAR($B8)&lt;YEAR(TODAY())-1,INDEX(HaverPull!$A:$AD,MATCH(CBO_quarterly!$B8,HaverPull!$B:$B,0),MATCH(CBO_quarterly!R$1,HaverPull!$1:$1,0)),INDEX(CBO_annual!$A:$AH,MATCH(_xlfn.NUMBERVALUE(LEFT($A9,4)),CBO_annual!$A:$A,0),MATCH(R$1,CBO_annual!$1:$1,0)))</f>
        <v>#N/A</v>
      </c>
      <c r="S8" s="83" t="e">
        <f ca="1">IF(YEAR($B8)&lt;YEAR(TODAY())-1,INDEX(HaverPull!$A:$AD,MATCH(CBO_quarterly!$B8,HaverPull!$B:$B,0),MATCH(CBO_quarterly!S$1,HaverPull!$1:$1,0)),INDEX(CBO_annual!$A:$AH,MATCH(_xlfn.NUMBERVALUE(LEFT($A9,4)),CBO_annual!$A:$A,0),MATCH(S$1,CBO_annual!$1:$1,0)))</f>
        <v>#N/A</v>
      </c>
      <c r="T8" s="83" t="e">
        <f ca="1">IF(YEAR($B8)&lt;YEAR(TODAY())-1,INDEX(HaverPull!$A:$AD,MATCH(CBO_quarterly!$B8,HaverPull!$B:$B,0),MATCH(CBO_quarterly!T$1,HaverPull!$1:$1,0)),INDEX(CBO_annual!$A:$AH,MATCH(_xlfn.NUMBERVALUE(LEFT($A9,4)),CBO_annual!$A:$A,0),MATCH(T$1,CBO_annual!$1:$1,0)))</f>
        <v>#N/A</v>
      </c>
      <c r="U8" s="83" t="e">
        <f ca="1">IF(YEAR($B8)&lt;YEAR(TODAY())-1,INDEX(HaverPull!$A:$AD,MATCH(CBO_quarterly!$B8,HaverPull!$B:$B,0),MATCH(CBO_quarterly!U$1,HaverPull!$1:$1,0)),INDEX(CBO_annual!$A:$AH,MATCH(_xlfn.NUMBERVALUE(LEFT($A9,4)),CBO_annual!$A:$A,0),MATCH(U$1,CBO_annual!$1:$1,0)))</f>
        <v>#N/A</v>
      </c>
      <c r="V8" s="83" t="e">
        <f ca="1">IF(YEAR($B8)&lt;YEAR(TODAY())-1,INDEX(HaverPull!$A:$AD,MATCH(CBO_quarterly!$B8,HaverPull!$B:$B,0),MATCH(CBO_quarterly!V$1,HaverPull!$1:$1,0)),INDEX(CBO_annual!$A:$AH,MATCH(_xlfn.NUMBERVALUE(LEFT($A9,4)),CBO_annual!$A:$A,0),MATCH(V$1,CBO_annual!$1:$1,0)))</f>
        <v>#N/A</v>
      </c>
      <c r="W8" s="83" t="e">
        <f ca="1">IF(YEAR($B8)&lt;YEAR(TODAY())-1,INDEX(HaverPull!$A:$AD,MATCH(CBO_quarterly!$B8,HaverPull!$B:$B,0),MATCH(CBO_quarterly!W$1,HaverPull!$1:$1,0)),INDEX(CBO_annual!$A:$AH,MATCH(_xlfn.NUMBERVALUE(LEFT($A9,4)),CBO_annual!$A:$A,0),MATCH(W$1,CBO_annual!$1:$1,0)))</f>
        <v>#N/A</v>
      </c>
      <c r="X8" s="83" t="e">
        <f ca="1">IF(YEAR($B8)&lt;YEAR(TODAY())-1,INDEX(HaverPull!$A:$AD,MATCH(CBO_quarterly!$B8,HaverPull!$B:$B,0),MATCH(CBO_quarterly!X$1,HaverPull!$1:$1,0)),INDEX(CBO_annual!$A:$AH,MATCH(_xlfn.NUMBERVALUE(LEFT($A9,4)),CBO_annual!$A:$A,0),MATCH(X$1,CBO_annual!$1:$1,0)))</f>
        <v>#N/A</v>
      </c>
      <c r="Y8" s="83" t="e">
        <f ca="1">IF(YEAR($B8)&lt;YEAR(TODAY())-1,INDEX(HaverPull!$A:$AD,MATCH(CBO_quarterly!$B8,HaverPull!$B:$B,0),MATCH(CBO_quarterly!Y$1,HaverPull!$1:$1,0)),INDEX(CBO_annual!$A:$AH,MATCH(_xlfn.NUMBERVALUE(LEFT($A9,4)),CBO_annual!$A:$A,0),MATCH(Y$1,CBO_annual!$1:$1,0)))</f>
        <v>#N/A</v>
      </c>
      <c r="Z8" s="83" t="e">
        <f ca="1">IF(YEAR($B8)&lt;YEAR(TODAY())-1,INDEX(HaverPull!$A:$AD,MATCH(CBO_quarterly!$B8,HaverPull!$B:$B,0),MATCH(CBO_quarterly!Z$1,HaverPull!$1:$1,0)),INDEX(CBO_annual!$A:$AH,MATCH(_xlfn.NUMBERVALUE(LEFT($A9,4)),CBO_annual!$A:$A,0),MATCH(Z$1,CBO_annual!$1:$1,0)))</f>
        <v>#N/A</v>
      </c>
      <c r="AA8" s="83" t="e">
        <f ca="1">IF(YEAR($B8)&lt;YEAR(TODAY())-1,INDEX(HaverPull!$A:$AD,MATCH(CBO_quarterly!$B8,HaverPull!$B:$B,0),MATCH(CBO_quarterly!AA$1,HaverPull!$1:$1,0)),INDEX(CBO_annual!$A:$AH,MATCH(_xlfn.NUMBERVALUE(LEFT($A9,4)),CBO_annual!$A:$A,0),MATCH(AA$1,CBO_annual!$1:$1,0)))</f>
        <v>#N/A</v>
      </c>
      <c r="AB8" s="83">
        <f>INDEX(CBO_annual!$A:$AH,MATCH(_xlfn.NUMBERVALUE(LEFT($A9,4)),CBO_annual!$A:$A,0),MATCH($1:$1,CBO_annual!$1:$1,0))</f>
        <v>4928.0249999999996</v>
      </c>
      <c r="AC8" s="84">
        <v>4708.3</v>
      </c>
      <c r="AD8" s="83">
        <f ca="1">IF(YEAR($B8)&lt;=YEAR(TODAY()),INDEX(HaverPull!$A:$AD,MATCH(CBO_quarterly!$B8,HaverPull!$B:$B,0),MATCH(CBO_quarterly!AD$1,HaverPull!$1:$1,0)),INDEX(CBO_annual!$A:$AH,MATCH(_xlfn.NUMBERVALUE(LEFT($A9,4)),CBO_annual!$A:$A,0),MATCH(AD$1,CBO_annual!$1:$1,0)))</f>
        <v>3097.5</v>
      </c>
      <c r="AE8" s="83">
        <f ca="1">IF(YEAR($B8)&lt;=YEAR(TODAY()),INDEX(HaverPull!$A:$AD,MATCH(CBO_quarterly!$B8,HaverPull!$B:$B,0),MATCH(CBO_quarterly!AE$1,HaverPull!$1:$1,0)),INDEX(CBO_annual!$A:$AH,MATCH(_xlfn.NUMBERVALUE(LEFT($A9,4)),CBO_annual!$A:$A,0),MATCH(AE$1,CBO_annual!$1:$1,0)))</f>
        <v>660.2</v>
      </c>
      <c r="AF8" s="85">
        <v>22.712</v>
      </c>
      <c r="AG8" s="84">
        <v>1091.5</v>
      </c>
      <c r="AH8" s="84">
        <v>1122.5</v>
      </c>
      <c r="AI8" s="83">
        <f ca="1">IF(YEAR($B8)&lt;YEAR(TODAY())-1,INDEX(HaverPull!$A:$AD,MATCH(CBO_quarterly!$B8,HaverPull!$B:$B,0),MATCH(CBO_quarterly!AI$1,HaverPull!$1:$1,0)),INDEX(CBO_annual!$A:$AH,MATCH(_xlfn.NUMBERVALUE(LEFT($A9,4)),CBO_annual!$A:$A,0),MATCH(AI$1,CBO_annual!$1:$1,0)))</f>
        <v>258.7</v>
      </c>
      <c r="AJ8" s="83">
        <f ca="1">IF(YEAR($B8)&lt;YEAR(TODAY())-1,INDEX(HaverPull!$A:$AD,MATCH(CBO_quarterly!$B8,HaverPull!$B:$B,0),MATCH(CBO_quarterly!AJ$1,HaverPull!$1:$1,0)),INDEX(CBO_annual!$A:$AH,MATCH(_xlfn.NUMBERVALUE(LEFT($A9,4)),CBO_annual!$A:$A,0),MATCH(AJ$1,CBO_annual!$1:$1,0)))</f>
        <v>684.1</v>
      </c>
      <c r="AK8" s="83">
        <f ca="1">IF(YEAR($B8)&lt;YEAR(TODAY())-1,INDEX(HaverPull!$A:$AD,MATCH(CBO_quarterly!$B8,HaverPull!$B:$B,0),MATCH(CBO_quarterly!AK$1,HaverPull!$1:$1,0)),INDEX(CBO_annual!$A:$AH,MATCH(_xlfn.NUMBERVALUE(LEFT($A9,4)),CBO_annual!$A:$A,0),MATCH(AK$1,CBO_annual!$1:$1,0)))</f>
        <v>862.4</v>
      </c>
      <c r="AL8" s="83">
        <f ca="1">IF(YEAR($B8)&lt;YEAR(TODAY())-1,INDEX(HaverPull!$A:$AD,MATCH(CBO_quarterly!$B8,HaverPull!$B:$B,0),MATCH(CBO_quarterly!AL$1,HaverPull!$1:$1,0)),INDEX(CBO_annual!$A:$AH,MATCH(_xlfn.NUMBERVALUE(LEFT($A9,4)),CBO_annual!$A:$A,0),MATCH(AL$1,CBO_annual!$1:$1,0)))</f>
        <v>258.7</v>
      </c>
      <c r="AM8" s="83">
        <f ca="1">IF(YEAR($B8)&lt;YEAR(TODAY())-1,INDEX(HaverPull!$A:$AD,MATCH(CBO_quarterly!$B8,HaverPull!$B:$B,0),MATCH(CBO_quarterly!AM$1,HaverPull!$1:$1,0)),INDEX(CBO_annual!$A:$AH,MATCH(_xlfn.NUMBERVALUE(LEFT($A9,4)),CBO_annual!$A:$A,0),MATCH(AM$1,CBO_annual!$1:$1,0)))</f>
        <v>133.5</v>
      </c>
      <c r="AN8" s="83">
        <f ca="1">IF(YEAR($B8)&lt;YEAR(TODAY())-1,INDEX(HaverPull!$A:$AD,MATCH(CBO_quarterly!$B8,HaverPull!$B:$B,0),MATCH(CBO_quarterly!AN$1,HaverPull!$1:$1,0)),INDEX(CBO_annual!$A:$AH,MATCH(_xlfn.NUMBERVALUE(LEFT($A9,4)),CBO_annual!$A:$A,0),MATCH(AN$1,CBO_annual!$1:$1,0)))</f>
        <v>125.2</v>
      </c>
      <c r="AO8" s="83" t="e">
        <f ca="1">IF(YEAR($B8)&lt;YEAR(TODAY())-1,INDEX(HaverPull!$A:$AD,MATCH(CBO_quarterly!$B8,HaverPull!$B:$B,0),MATCH(CBO_quarterly!AO$1,HaverPull!$1:$1,0)),INDEX(CBO_annual!$A:$AH,MATCH(_xlfn.NUMBERVALUE(LEFT($A9,4)),CBO_annual!$A:$A,0),MATCH(AO$1,CBO_annual!$1:$1,0)))</f>
        <v>#N/A</v>
      </c>
      <c r="AP8" s="83" t="e">
        <f ca="1">IF(YEAR($B8)&lt;YEAR(TODAY())-1,INDEX(HaverPull!$A:$AD,MATCH(CBO_quarterly!$B8,HaverPull!$B:$B,0),MATCH(CBO_quarterly!AP$1,HaverPull!$1:$1,0)),INDEX(CBO_annual!$A:$AH,MATCH(_xlfn.NUMBERVALUE(LEFT($A9,4)),CBO_annual!$A:$A,0),MATCH(AP$1,CBO_annual!$1:$1,0)))</f>
        <v>#N/A</v>
      </c>
    </row>
    <row r="9" spans="1:42">
      <c r="A9" s="83" t="s">
        <v>408</v>
      </c>
      <c r="B9" s="4">
        <v>26023</v>
      </c>
      <c r="C9" s="83">
        <f ca="1">IF(YEAR($B9)&lt;YEAR(TODAY())-1,INDEX(HaverPull!$A:$AD,MATCH(CBO_quarterly!$B9,HaverPull!$B:$B,0),MATCH(CBO_quarterly!C$1,HaverPull!$1:$1,0)),INDEX(CBO_annual!$A:$AH,MATCH(_xlfn.NUMBERVALUE(LEFT($A10,4)),CBO_annual!$A:$A,0),MATCH(C$1,CBO_annual!$1:$1,0)))</f>
        <v>79.3</v>
      </c>
      <c r="D9" s="83">
        <f ca="1">IF(YEAR($B9)&lt;YEAR(TODAY())-1,INDEX(HaverPull!$A:$AD,MATCH(CBO_quarterly!$B9,HaverPull!$B:$B,0),MATCH(CBO_quarterly!D$1,HaverPull!$1:$1,0)),INDEX(CBO_annual!$A:$AH,MATCH(_xlfn.NUMBERVALUE(LEFT($A10,4)),CBO_annual!$A:$A,0),MATCH(D$1,CBO_annual!$1:$1,0)))</f>
        <v>98.3</v>
      </c>
      <c r="E9" s="83">
        <f ca="1">IF(YEAR($B9)&lt;YEAR(TODAY())-1,INDEX(HaverPull!$A:$AD,MATCH(CBO_quarterly!$B9,HaverPull!$B:$B,0),MATCH(CBO_quarterly!E$1,HaverPull!$1:$1,0)),INDEX(CBO_annual!$A:$AH,MATCH(_xlfn.NUMBERVALUE(LEFT($A10,4)),CBO_annual!$A:$A,0),MATCH(E$1,CBO_annual!$1:$1,0)))</f>
        <v>92.9</v>
      </c>
      <c r="F9" s="83">
        <f ca="1">IF(YEAR($B9)&lt;YEAR(TODAY())-1,INDEX(HaverPull!$A:$AD,MATCH(CBO_quarterly!$B9,HaverPull!$B:$B,0),MATCH(CBO_quarterly!F$1,HaverPull!$1:$1,0)),INDEX(CBO_annual!$A:$AH,MATCH(_xlfn.NUMBERVALUE(LEFT($A10,4)),CBO_annual!$A:$A,0),MATCH(F$1,CBO_annual!$1:$1,0)))</f>
        <v>34.4</v>
      </c>
      <c r="G9" s="83">
        <f ca="1">IF(YEAR($B9)&lt;YEAR(TODAY())-1,INDEX(HaverPull!$A:$AD,MATCH(CBO_quarterly!$B9,HaverPull!$B:$B,0),MATCH(CBO_quarterly!G$1,HaverPull!$1:$1,0)),INDEX(CBO_annual!$A:$AH,MATCH(_xlfn.NUMBERVALUE(LEFT($A10,4)),CBO_annual!$A:$A,0),MATCH(G$1,CBO_annual!$1:$1,0)))</f>
        <v>50.5</v>
      </c>
      <c r="H9" s="83" t="e">
        <f ca="1">IF(YEAR($B9)&lt;YEAR(TODAY())-1,INDEX(HaverPull!$A:$AD,MATCH(CBO_quarterly!$B9,HaverPull!$B:$B,0),MATCH(CBO_quarterly!H$1,HaverPull!$1:$1,0)),INDEX(CBO_annual!$A:$AH,MATCH(_xlfn.NUMBERVALUE(LEFT($A10,4)),CBO_annual!$A:$A,0),MATCH(H$1,CBO_annual!$1:$1,0)))</f>
        <v>#N/A</v>
      </c>
      <c r="I9" s="83" t="e">
        <f ca="1">IF(YEAR($B9)&lt;YEAR(TODAY())-1,INDEX(HaverPull!$A:$AD,MATCH(CBO_quarterly!$B9,HaverPull!$B:$B,0),MATCH(CBO_quarterly!I$1,HaverPull!$1:$1,0)),INDEX(CBO_annual!$A:$AH,MATCH(_xlfn.NUMBERVALUE(LEFT($A10,4)),CBO_annual!$A:$A,0),MATCH(I$1,CBO_annual!$1:$1,0)))</f>
        <v>#N/A</v>
      </c>
      <c r="J9" s="83">
        <f ca="1">IF(YEAR($B9)&lt;YEAR(TODAY())-1,INDEX(HaverPull!$A:$AD,MATCH(CBO_quarterly!$B9,HaverPull!$B:$B,0),MATCH(CBO_quarterly!J$1,HaverPull!$1:$1,0)),INDEX(CBO_annual!$A:$AH,MATCH(_xlfn.NUMBERVALUE(LEFT($A10,4)),CBO_annual!$A:$A,0),MATCH(J$1,CBO_annual!$1:$1,0)))</f>
        <v>3.4</v>
      </c>
      <c r="K9" s="83" t="e">
        <f ca="1">IF(YEAR($B9)&lt;YEAR(TODAY())-1,INDEX(HaverPull!$A:$AD,MATCH(CBO_quarterly!$B9,HaverPull!$B:$B,0),MATCH(CBO_quarterly!K$1,HaverPull!$1:$1,0)),INDEX(CBO_annual!$A:$AH,MATCH(_xlfn.NUMBERVALUE(LEFT($A10,4)),CBO_annual!$A:$A,0),MATCH(K$1,CBO_annual!$1:$1,0)))</f>
        <v>#N/A</v>
      </c>
      <c r="L9" s="83" t="e">
        <f ca="1">IF(YEAR($B9)&lt;YEAR(TODAY())-1,INDEX(HaverPull!$A:$AD,MATCH(CBO_quarterly!$B9,HaverPull!$B:$B,0),MATCH(CBO_quarterly!L$1,HaverPull!$1:$1,0)),INDEX(CBO_annual!$A:$AH,MATCH(_xlfn.NUMBERVALUE(LEFT($A10,4)),CBO_annual!$A:$A,0),MATCH(L$1,CBO_annual!$1:$1,0)))</f>
        <v>#N/A</v>
      </c>
      <c r="M9" s="83" t="e">
        <f ca="1">IF(YEAR($B9)&lt;YEAR(TODAY())-1,INDEX(HaverPull!$A:$AD,MATCH(CBO_quarterly!$B9,HaverPull!$B:$B,0),MATCH(CBO_quarterly!M$1,HaverPull!$1:$1,0)),INDEX(CBO_annual!$A:$AH,MATCH(_xlfn.NUMBERVALUE(LEFT($A10,4)),CBO_annual!$A:$A,0),MATCH(M$1,CBO_annual!$1:$1,0)))</f>
        <v>#N/A</v>
      </c>
      <c r="N9" s="83" t="e">
        <f ca="1">IF(YEAR($B9)&lt;YEAR(TODAY())-1,INDEX(HaverPull!$A:$AD,MATCH(CBO_quarterly!$B9,HaverPull!$B:$B,0),MATCH(CBO_quarterly!N$1,HaverPull!$1:$1,0)),INDEX(CBO_annual!$A:$AH,MATCH(_xlfn.NUMBERVALUE(LEFT($A10,4)),CBO_annual!$A:$A,0),MATCH(N$1,CBO_annual!$1:$1,0)))</f>
        <v>#N/A</v>
      </c>
      <c r="O9" s="83" t="e">
        <f ca="1">IF(YEAR($B9)&lt;YEAR(TODAY())-1,INDEX(HaverPull!$A:$AD,MATCH(CBO_quarterly!$B9,HaverPull!$B:$B,0),MATCH(CBO_quarterly!O$1,HaverPull!$1:$1,0)),INDEX(CBO_annual!$A:$AH,MATCH(_xlfn.NUMBERVALUE(LEFT($A10,4)),CBO_annual!$A:$A,0),MATCH(O$1,CBO_annual!$1:$1,0)))</f>
        <v>#N/A</v>
      </c>
      <c r="P9" s="83" t="e">
        <f ca="1">IF(YEAR($B9)&lt;YEAR(TODAY())-1,INDEX(HaverPull!$A:$AD,MATCH(CBO_quarterly!$B9,HaverPull!$B:$B,0),MATCH(CBO_quarterly!P$1,HaverPull!$1:$1,0)),INDEX(CBO_annual!$A:$AH,MATCH(_xlfn.NUMBERVALUE(LEFT($A10,4)),CBO_annual!$A:$A,0),MATCH(P$1,CBO_annual!$1:$1,0)))</f>
        <v>#N/A</v>
      </c>
      <c r="Q9" s="83" t="e">
        <f ca="1">IF(YEAR($B9)&lt;YEAR(TODAY())-1,INDEX(HaverPull!$A:$AD,MATCH(CBO_quarterly!$B9,HaverPull!$B:$B,0),MATCH(CBO_quarterly!Q$1,HaverPull!$1:$1,0)),INDEX(CBO_annual!$A:$AH,MATCH(_xlfn.NUMBERVALUE(LEFT($A10,4)),CBO_annual!$A:$A,0),MATCH(Q$1,CBO_annual!$1:$1,0)))</f>
        <v>#N/A</v>
      </c>
      <c r="R9" s="83" t="e">
        <f ca="1">IF(YEAR($B9)&lt;YEAR(TODAY())-1,INDEX(HaverPull!$A:$AD,MATCH(CBO_quarterly!$B9,HaverPull!$B:$B,0),MATCH(CBO_quarterly!R$1,HaverPull!$1:$1,0)),INDEX(CBO_annual!$A:$AH,MATCH(_xlfn.NUMBERVALUE(LEFT($A10,4)),CBO_annual!$A:$A,0),MATCH(R$1,CBO_annual!$1:$1,0)))</f>
        <v>#N/A</v>
      </c>
      <c r="S9" s="83" t="e">
        <f ca="1">IF(YEAR($B9)&lt;YEAR(TODAY())-1,INDEX(HaverPull!$A:$AD,MATCH(CBO_quarterly!$B9,HaverPull!$B:$B,0),MATCH(CBO_quarterly!S$1,HaverPull!$1:$1,0)),INDEX(CBO_annual!$A:$AH,MATCH(_xlfn.NUMBERVALUE(LEFT($A10,4)),CBO_annual!$A:$A,0),MATCH(S$1,CBO_annual!$1:$1,0)))</f>
        <v>#N/A</v>
      </c>
      <c r="T9" s="83" t="e">
        <f ca="1">IF(YEAR($B9)&lt;YEAR(TODAY())-1,INDEX(HaverPull!$A:$AD,MATCH(CBO_quarterly!$B9,HaverPull!$B:$B,0),MATCH(CBO_quarterly!T$1,HaverPull!$1:$1,0)),INDEX(CBO_annual!$A:$AH,MATCH(_xlfn.NUMBERVALUE(LEFT($A10,4)),CBO_annual!$A:$A,0),MATCH(T$1,CBO_annual!$1:$1,0)))</f>
        <v>#N/A</v>
      </c>
      <c r="U9" s="83" t="e">
        <f ca="1">IF(YEAR($B9)&lt;YEAR(TODAY())-1,INDEX(HaverPull!$A:$AD,MATCH(CBO_quarterly!$B9,HaverPull!$B:$B,0),MATCH(CBO_quarterly!U$1,HaverPull!$1:$1,0)),INDEX(CBO_annual!$A:$AH,MATCH(_xlfn.NUMBERVALUE(LEFT($A10,4)),CBO_annual!$A:$A,0),MATCH(U$1,CBO_annual!$1:$1,0)))</f>
        <v>#N/A</v>
      </c>
      <c r="V9" s="83" t="e">
        <f ca="1">IF(YEAR($B9)&lt;YEAR(TODAY())-1,INDEX(HaverPull!$A:$AD,MATCH(CBO_quarterly!$B9,HaverPull!$B:$B,0),MATCH(CBO_quarterly!V$1,HaverPull!$1:$1,0)),INDEX(CBO_annual!$A:$AH,MATCH(_xlfn.NUMBERVALUE(LEFT($A10,4)),CBO_annual!$A:$A,0),MATCH(V$1,CBO_annual!$1:$1,0)))</f>
        <v>#N/A</v>
      </c>
      <c r="W9" s="83" t="e">
        <f ca="1">IF(YEAR($B9)&lt;YEAR(TODAY())-1,INDEX(HaverPull!$A:$AD,MATCH(CBO_quarterly!$B9,HaverPull!$B:$B,0),MATCH(CBO_quarterly!W$1,HaverPull!$1:$1,0)),INDEX(CBO_annual!$A:$AH,MATCH(_xlfn.NUMBERVALUE(LEFT($A10,4)),CBO_annual!$A:$A,0),MATCH(W$1,CBO_annual!$1:$1,0)))</f>
        <v>#N/A</v>
      </c>
      <c r="X9" s="83" t="e">
        <f ca="1">IF(YEAR($B9)&lt;YEAR(TODAY())-1,INDEX(HaverPull!$A:$AD,MATCH(CBO_quarterly!$B9,HaverPull!$B:$B,0),MATCH(CBO_quarterly!X$1,HaverPull!$1:$1,0)),INDEX(CBO_annual!$A:$AH,MATCH(_xlfn.NUMBERVALUE(LEFT($A10,4)),CBO_annual!$A:$A,0),MATCH(X$1,CBO_annual!$1:$1,0)))</f>
        <v>#N/A</v>
      </c>
      <c r="Y9" s="83" t="e">
        <f ca="1">IF(YEAR($B9)&lt;YEAR(TODAY())-1,INDEX(HaverPull!$A:$AD,MATCH(CBO_quarterly!$B9,HaverPull!$B:$B,0),MATCH(CBO_quarterly!Y$1,HaverPull!$1:$1,0)),INDEX(CBO_annual!$A:$AH,MATCH(_xlfn.NUMBERVALUE(LEFT($A10,4)),CBO_annual!$A:$A,0),MATCH(Y$1,CBO_annual!$1:$1,0)))</f>
        <v>#N/A</v>
      </c>
      <c r="Z9" s="83" t="e">
        <f ca="1">IF(YEAR($B9)&lt;YEAR(TODAY())-1,INDEX(HaverPull!$A:$AD,MATCH(CBO_quarterly!$B9,HaverPull!$B:$B,0),MATCH(CBO_quarterly!Z$1,HaverPull!$1:$1,0)),INDEX(CBO_annual!$A:$AH,MATCH(_xlfn.NUMBERVALUE(LEFT($A10,4)),CBO_annual!$A:$A,0),MATCH(Z$1,CBO_annual!$1:$1,0)))</f>
        <v>#N/A</v>
      </c>
      <c r="AA9" s="83" t="e">
        <f ca="1">IF(YEAR($B9)&lt;YEAR(TODAY())-1,INDEX(HaverPull!$A:$AD,MATCH(CBO_quarterly!$B9,HaverPull!$B:$B,0),MATCH(CBO_quarterly!AA$1,HaverPull!$1:$1,0)),INDEX(CBO_annual!$A:$AH,MATCH(_xlfn.NUMBERVALUE(LEFT($A10,4)),CBO_annual!$A:$A,0),MATCH(AA$1,CBO_annual!$1:$1,0)))</f>
        <v>#N/A</v>
      </c>
      <c r="AB9" s="83">
        <f>INDEX(CBO_annual!$A:$AH,MATCH(_xlfn.NUMBERVALUE(LEFT($A10,4)),CBO_annual!$A:$A,0),MATCH($1:$1,CBO_annual!$1:$1,0))</f>
        <v>4928.0249999999996</v>
      </c>
      <c r="AC9" s="84">
        <v>4834.3</v>
      </c>
      <c r="AD9" s="83">
        <f ca="1">IF(YEAR($B9)&lt;=YEAR(TODAY()),INDEX(HaverPull!$A:$AD,MATCH(CBO_quarterly!$B9,HaverPull!$B:$B,0),MATCH(CBO_quarterly!AD$1,HaverPull!$1:$1,0)),INDEX(CBO_annual!$A:$AH,MATCH(_xlfn.NUMBERVALUE(LEFT($A10,4)),CBO_annual!$A:$A,0),MATCH(AD$1,CBO_annual!$1:$1,0)))</f>
        <v>3157</v>
      </c>
      <c r="AE9" s="83">
        <f ca="1">IF(YEAR($B9)&lt;=YEAR(TODAY()),INDEX(HaverPull!$A:$AD,MATCH(CBO_quarterly!$B9,HaverPull!$B:$B,0),MATCH(CBO_quarterly!AE$1,HaverPull!$1:$1,0)),INDEX(CBO_annual!$A:$AH,MATCH(_xlfn.NUMBERVALUE(LEFT($A10,4)),CBO_annual!$A:$A,0),MATCH(AE$1,CBO_annual!$1:$1,0)))</f>
        <v>679.2</v>
      </c>
      <c r="AF9" s="85">
        <v>22.927</v>
      </c>
      <c r="AG9" s="84">
        <v>1137.8</v>
      </c>
      <c r="AH9" s="84">
        <v>1148.0999999999999</v>
      </c>
      <c r="AI9" s="83">
        <f ca="1">IF(YEAR($B9)&lt;YEAR(TODAY())-1,INDEX(HaverPull!$A:$AD,MATCH(CBO_quarterly!$B9,HaverPull!$B:$B,0),MATCH(CBO_quarterly!AI$1,HaverPull!$1:$1,0)),INDEX(CBO_annual!$A:$AH,MATCH(_xlfn.NUMBERVALUE(LEFT($A10,4)),CBO_annual!$A:$A,0),MATCH(AI$1,CBO_annual!$1:$1,0)))</f>
        <v>261.89999999999998</v>
      </c>
      <c r="AJ9" s="83">
        <f ca="1">IF(YEAR($B9)&lt;YEAR(TODAY())-1,INDEX(HaverPull!$A:$AD,MATCH(CBO_quarterly!$B9,HaverPull!$B:$B,0),MATCH(CBO_quarterly!AJ$1,HaverPull!$1:$1,0)),INDEX(CBO_annual!$A:$AH,MATCH(_xlfn.NUMBERVALUE(LEFT($A10,4)),CBO_annual!$A:$A,0),MATCH(AJ$1,CBO_annual!$1:$1,0)))</f>
        <v>662.1</v>
      </c>
      <c r="AK9" s="83">
        <f ca="1">IF(YEAR($B9)&lt;YEAR(TODAY())-1,INDEX(HaverPull!$A:$AD,MATCH(CBO_quarterly!$B9,HaverPull!$B:$B,0),MATCH(CBO_quarterly!AK$1,HaverPull!$1:$1,0)),INDEX(CBO_annual!$A:$AH,MATCH(_xlfn.NUMBERVALUE(LEFT($A10,4)),CBO_annual!$A:$A,0),MATCH(AK$1,CBO_annual!$1:$1,0)))</f>
        <v>866</v>
      </c>
      <c r="AL9" s="83">
        <f ca="1">IF(YEAR($B9)&lt;YEAR(TODAY())-1,INDEX(HaverPull!$A:$AD,MATCH(CBO_quarterly!$B9,HaverPull!$B:$B,0),MATCH(CBO_quarterly!AL$1,HaverPull!$1:$1,0)),INDEX(CBO_annual!$A:$AH,MATCH(_xlfn.NUMBERVALUE(LEFT($A10,4)),CBO_annual!$A:$A,0),MATCH(AL$1,CBO_annual!$1:$1,0)))</f>
        <v>261.89999999999998</v>
      </c>
      <c r="AM9" s="83">
        <f ca="1">IF(YEAR($B9)&lt;YEAR(TODAY())-1,INDEX(HaverPull!$A:$AD,MATCH(CBO_quarterly!$B9,HaverPull!$B:$B,0),MATCH(CBO_quarterly!AM$1,HaverPull!$1:$1,0)),INDEX(CBO_annual!$A:$AH,MATCH(_xlfn.NUMBERVALUE(LEFT($A10,4)),CBO_annual!$A:$A,0),MATCH(AM$1,CBO_annual!$1:$1,0)))</f>
        <v>133.30000000000001</v>
      </c>
      <c r="AN9" s="83">
        <f ca="1">IF(YEAR($B9)&lt;YEAR(TODAY())-1,INDEX(HaverPull!$A:$AD,MATCH(CBO_quarterly!$B9,HaverPull!$B:$B,0),MATCH(CBO_quarterly!AN$1,HaverPull!$1:$1,0)),INDEX(CBO_annual!$A:$AH,MATCH(_xlfn.NUMBERVALUE(LEFT($A10,4)),CBO_annual!$A:$A,0),MATCH(AN$1,CBO_annual!$1:$1,0)))</f>
        <v>128.6</v>
      </c>
      <c r="AO9" s="83" t="e">
        <f ca="1">IF(YEAR($B9)&lt;YEAR(TODAY())-1,INDEX(HaverPull!$A:$AD,MATCH(CBO_quarterly!$B9,HaverPull!$B:$B,0),MATCH(CBO_quarterly!AO$1,HaverPull!$1:$1,0)),INDEX(CBO_annual!$A:$AH,MATCH(_xlfn.NUMBERVALUE(LEFT($A10,4)),CBO_annual!$A:$A,0),MATCH(AO$1,CBO_annual!$1:$1,0)))</f>
        <v>#N/A</v>
      </c>
      <c r="AP9" s="83" t="e">
        <f ca="1">IF(YEAR($B9)&lt;YEAR(TODAY())-1,INDEX(HaverPull!$A:$AD,MATCH(CBO_quarterly!$B9,HaverPull!$B:$B,0),MATCH(CBO_quarterly!AP$1,HaverPull!$1:$1,0)),INDEX(CBO_annual!$A:$AH,MATCH(_xlfn.NUMBERVALUE(LEFT($A10,4)),CBO_annual!$A:$A,0),MATCH(AP$1,CBO_annual!$1:$1,0)))</f>
        <v>#N/A</v>
      </c>
    </row>
    <row r="10" spans="1:42">
      <c r="A10" s="83" t="s">
        <v>409</v>
      </c>
      <c r="B10" s="4">
        <v>26114</v>
      </c>
      <c r="C10" s="83">
        <f ca="1">IF(YEAR($B10)&lt;YEAR(TODAY())-1,INDEX(HaverPull!$A:$AD,MATCH(CBO_quarterly!$B10,HaverPull!$B:$B,0),MATCH(CBO_quarterly!C$1,HaverPull!$1:$1,0)),INDEX(CBO_annual!$A:$AH,MATCH(_xlfn.NUMBERVALUE(LEFT($A11,4)),CBO_annual!$A:$A,0),MATCH(C$1,CBO_annual!$1:$1,0)))</f>
        <v>86.9</v>
      </c>
      <c r="D10" s="83">
        <f ca="1">IF(YEAR($B10)&lt;YEAR(TODAY())-1,INDEX(HaverPull!$A:$AD,MATCH(CBO_quarterly!$B10,HaverPull!$B:$B,0),MATCH(CBO_quarterly!D$1,HaverPull!$1:$1,0)),INDEX(CBO_annual!$A:$AH,MATCH(_xlfn.NUMBERVALUE(LEFT($A11,4)),CBO_annual!$A:$A,0),MATCH(D$1,CBO_annual!$1:$1,0)))</f>
        <v>100.7</v>
      </c>
      <c r="E10" s="83">
        <f ca="1">IF(YEAR($B10)&lt;YEAR(TODAY())-1,INDEX(HaverPull!$A:$AD,MATCH(CBO_quarterly!$B10,HaverPull!$B:$B,0),MATCH(CBO_quarterly!E$1,HaverPull!$1:$1,0)),INDEX(CBO_annual!$A:$AH,MATCH(_xlfn.NUMBERVALUE(LEFT($A11,4)),CBO_annual!$A:$A,0),MATCH(E$1,CBO_annual!$1:$1,0)))</f>
        <v>94.1</v>
      </c>
      <c r="F10" s="83">
        <f ca="1">IF(YEAR($B10)&lt;YEAR(TODAY())-1,INDEX(HaverPull!$A:$AD,MATCH(CBO_quarterly!$B10,HaverPull!$B:$B,0),MATCH(CBO_quarterly!F$1,HaverPull!$1:$1,0)),INDEX(CBO_annual!$A:$AH,MATCH(_xlfn.NUMBERVALUE(LEFT($A11,4)),CBO_annual!$A:$A,0),MATCH(F$1,CBO_annual!$1:$1,0)))</f>
        <v>35.299999999999997</v>
      </c>
      <c r="G10" s="83">
        <f ca="1">IF(YEAR($B10)&lt;YEAR(TODAY())-1,INDEX(HaverPull!$A:$AD,MATCH(CBO_quarterly!$B10,HaverPull!$B:$B,0),MATCH(CBO_quarterly!G$1,HaverPull!$1:$1,0)),INDEX(CBO_annual!$A:$AH,MATCH(_xlfn.NUMBERVALUE(LEFT($A11,4)),CBO_annual!$A:$A,0),MATCH(G$1,CBO_annual!$1:$1,0)))</f>
        <v>51</v>
      </c>
      <c r="H10" s="83" t="e">
        <f ca="1">IF(YEAR($B10)&lt;YEAR(TODAY())-1,INDEX(HaverPull!$A:$AD,MATCH(CBO_quarterly!$B10,HaverPull!$B:$B,0),MATCH(CBO_quarterly!H$1,HaverPull!$1:$1,0)),INDEX(CBO_annual!$A:$AH,MATCH(_xlfn.NUMBERVALUE(LEFT($A11,4)),CBO_annual!$A:$A,0),MATCH(H$1,CBO_annual!$1:$1,0)))</f>
        <v>#N/A</v>
      </c>
      <c r="I10" s="83" t="e">
        <f ca="1">IF(YEAR($B10)&lt;YEAR(TODAY())-1,INDEX(HaverPull!$A:$AD,MATCH(CBO_quarterly!$B10,HaverPull!$B:$B,0),MATCH(CBO_quarterly!I$1,HaverPull!$1:$1,0)),INDEX(CBO_annual!$A:$AH,MATCH(_xlfn.NUMBERVALUE(LEFT($A11,4)),CBO_annual!$A:$A,0),MATCH(I$1,CBO_annual!$1:$1,0)))</f>
        <v>#N/A</v>
      </c>
      <c r="J10" s="83">
        <f ca="1">IF(YEAR($B10)&lt;YEAR(TODAY())-1,INDEX(HaverPull!$A:$AD,MATCH(CBO_quarterly!$B10,HaverPull!$B:$B,0),MATCH(CBO_quarterly!J$1,HaverPull!$1:$1,0)),INDEX(CBO_annual!$A:$AH,MATCH(_xlfn.NUMBERVALUE(LEFT($A11,4)),CBO_annual!$A:$A,0),MATCH(J$1,CBO_annual!$1:$1,0)))</f>
        <v>3.3</v>
      </c>
      <c r="K10" s="83" t="e">
        <f ca="1">IF(YEAR($B10)&lt;YEAR(TODAY())-1,INDEX(HaverPull!$A:$AD,MATCH(CBO_quarterly!$B10,HaverPull!$B:$B,0),MATCH(CBO_quarterly!K$1,HaverPull!$1:$1,0)),INDEX(CBO_annual!$A:$AH,MATCH(_xlfn.NUMBERVALUE(LEFT($A11,4)),CBO_annual!$A:$A,0),MATCH(K$1,CBO_annual!$1:$1,0)))</f>
        <v>#N/A</v>
      </c>
      <c r="L10" s="83" t="e">
        <f ca="1">IF(YEAR($B10)&lt;YEAR(TODAY())-1,INDEX(HaverPull!$A:$AD,MATCH(CBO_quarterly!$B10,HaverPull!$B:$B,0),MATCH(CBO_quarterly!L$1,HaverPull!$1:$1,0)),INDEX(CBO_annual!$A:$AH,MATCH(_xlfn.NUMBERVALUE(LEFT($A11,4)),CBO_annual!$A:$A,0),MATCH(L$1,CBO_annual!$1:$1,0)))</f>
        <v>#N/A</v>
      </c>
      <c r="M10" s="83" t="e">
        <f ca="1">IF(YEAR($B10)&lt;YEAR(TODAY())-1,INDEX(HaverPull!$A:$AD,MATCH(CBO_quarterly!$B10,HaverPull!$B:$B,0),MATCH(CBO_quarterly!M$1,HaverPull!$1:$1,0)),INDEX(CBO_annual!$A:$AH,MATCH(_xlfn.NUMBERVALUE(LEFT($A11,4)),CBO_annual!$A:$A,0),MATCH(M$1,CBO_annual!$1:$1,0)))</f>
        <v>#N/A</v>
      </c>
      <c r="N10" s="83" t="e">
        <f ca="1">IF(YEAR($B10)&lt;YEAR(TODAY())-1,INDEX(HaverPull!$A:$AD,MATCH(CBO_quarterly!$B10,HaverPull!$B:$B,0),MATCH(CBO_quarterly!N$1,HaverPull!$1:$1,0)),INDEX(CBO_annual!$A:$AH,MATCH(_xlfn.NUMBERVALUE(LEFT($A11,4)),CBO_annual!$A:$A,0),MATCH(N$1,CBO_annual!$1:$1,0)))</f>
        <v>#N/A</v>
      </c>
      <c r="O10" s="83" t="e">
        <f ca="1">IF(YEAR($B10)&lt;YEAR(TODAY())-1,INDEX(HaverPull!$A:$AD,MATCH(CBO_quarterly!$B10,HaverPull!$B:$B,0),MATCH(CBO_quarterly!O$1,HaverPull!$1:$1,0)),INDEX(CBO_annual!$A:$AH,MATCH(_xlfn.NUMBERVALUE(LEFT($A11,4)),CBO_annual!$A:$A,0),MATCH(O$1,CBO_annual!$1:$1,0)))</f>
        <v>#N/A</v>
      </c>
      <c r="P10" s="83" t="e">
        <f ca="1">IF(YEAR($B10)&lt;YEAR(TODAY())-1,INDEX(HaverPull!$A:$AD,MATCH(CBO_quarterly!$B10,HaverPull!$B:$B,0),MATCH(CBO_quarterly!P$1,HaverPull!$1:$1,0)),INDEX(CBO_annual!$A:$AH,MATCH(_xlfn.NUMBERVALUE(LEFT($A11,4)),CBO_annual!$A:$A,0),MATCH(P$1,CBO_annual!$1:$1,0)))</f>
        <v>#N/A</v>
      </c>
      <c r="Q10" s="83" t="e">
        <f ca="1">IF(YEAR($B10)&lt;YEAR(TODAY())-1,INDEX(HaverPull!$A:$AD,MATCH(CBO_quarterly!$B10,HaverPull!$B:$B,0),MATCH(CBO_quarterly!Q$1,HaverPull!$1:$1,0)),INDEX(CBO_annual!$A:$AH,MATCH(_xlfn.NUMBERVALUE(LEFT($A11,4)),CBO_annual!$A:$A,0),MATCH(Q$1,CBO_annual!$1:$1,0)))</f>
        <v>#N/A</v>
      </c>
      <c r="R10" s="83" t="e">
        <f ca="1">IF(YEAR($B10)&lt;YEAR(TODAY())-1,INDEX(HaverPull!$A:$AD,MATCH(CBO_quarterly!$B10,HaverPull!$B:$B,0),MATCH(CBO_quarterly!R$1,HaverPull!$1:$1,0)),INDEX(CBO_annual!$A:$AH,MATCH(_xlfn.NUMBERVALUE(LEFT($A11,4)),CBO_annual!$A:$A,0),MATCH(R$1,CBO_annual!$1:$1,0)))</f>
        <v>#N/A</v>
      </c>
      <c r="S10" s="83" t="e">
        <f ca="1">IF(YEAR($B10)&lt;YEAR(TODAY())-1,INDEX(HaverPull!$A:$AD,MATCH(CBO_quarterly!$B10,HaverPull!$B:$B,0),MATCH(CBO_quarterly!S$1,HaverPull!$1:$1,0)),INDEX(CBO_annual!$A:$AH,MATCH(_xlfn.NUMBERVALUE(LEFT($A11,4)),CBO_annual!$A:$A,0),MATCH(S$1,CBO_annual!$1:$1,0)))</f>
        <v>#N/A</v>
      </c>
      <c r="T10" s="83" t="e">
        <f ca="1">IF(YEAR($B10)&lt;YEAR(TODAY())-1,INDEX(HaverPull!$A:$AD,MATCH(CBO_quarterly!$B10,HaverPull!$B:$B,0),MATCH(CBO_quarterly!T$1,HaverPull!$1:$1,0)),INDEX(CBO_annual!$A:$AH,MATCH(_xlfn.NUMBERVALUE(LEFT($A11,4)),CBO_annual!$A:$A,0),MATCH(T$1,CBO_annual!$1:$1,0)))</f>
        <v>#N/A</v>
      </c>
      <c r="U10" s="83" t="e">
        <f ca="1">IF(YEAR($B10)&lt;YEAR(TODAY())-1,INDEX(HaverPull!$A:$AD,MATCH(CBO_quarterly!$B10,HaverPull!$B:$B,0),MATCH(CBO_quarterly!U$1,HaverPull!$1:$1,0)),INDEX(CBO_annual!$A:$AH,MATCH(_xlfn.NUMBERVALUE(LEFT($A11,4)),CBO_annual!$A:$A,0),MATCH(U$1,CBO_annual!$1:$1,0)))</f>
        <v>#N/A</v>
      </c>
      <c r="V10" s="83" t="e">
        <f ca="1">IF(YEAR($B10)&lt;YEAR(TODAY())-1,INDEX(HaverPull!$A:$AD,MATCH(CBO_quarterly!$B10,HaverPull!$B:$B,0),MATCH(CBO_quarterly!V$1,HaverPull!$1:$1,0)),INDEX(CBO_annual!$A:$AH,MATCH(_xlfn.NUMBERVALUE(LEFT($A11,4)),CBO_annual!$A:$A,0),MATCH(V$1,CBO_annual!$1:$1,0)))</f>
        <v>#N/A</v>
      </c>
      <c r="W10" s="83" t="e">
        <f ca="1">IF(YEAR($B10)&lt;YEAR(TODAY())-1,INDEX(HaverPull!$A:$AD,MATCH(CBO_quarterly!$B10,HaverPull!$B:$B,0),MATCH(CBO_quarterly!W$1,HaverPull!$1:$1,0)),INDEX(CBO_annual!$A:$AH,MATCH(_xlfn.NUMBERVALUE(LEFT($A11,4)),CBO_annual!$A:$A,0),MATCH(W$1,CBO_annual!$1:$1,0)))</f>
        <v>#N/A</v>
      </c>
      <c r="X10" s="83" t="e">
        <f ca="1">IF(YEAR($B10)&lt;YEAR(TODAY())-1,INDEX(HaverPull!$A:$AD,MATCH(CBO_quarterly!$B10,HaverPull!$B:$B,0),MATCH(CBO_quarterly!X$1,HaverPull!$1:$1,0)),INDEX(CBO_annual!$A:$AH,MATCH(_xlfn.NUMBERVALUE(LEFT($A11,4)),CBO_annual!$A:$A,0),MATCH(X$1,CBO_annual!$1:$1,0)))</f>
        <v>#N/A</v>
      </c>
      <c r="Y10" s="83" t="e">
        <f ca="1">IF(YEAR($B10)&lt;YEAR(TODAY())-1,INDEX(HaverPull!$A:$AD,MATCH(CBO_quarterly!$B10,HaverPull!$B:$B,0),MATCH(CBO_quarterly!Y$1,HaverPull!$1:$1,0)),INDEX(CBO_annual!$A:$AH,MATCH(_xlfn.NUMBERVALUE(LEFT($A11,4)),CBO_annual!$A:$A,0),MATCH(Y$1,CBO_annual!$1:$1,0)))</f>
        <v>#N/A</v>
      </c>
      <c r="Z10" s="83" t="e">
        <f ca="1">IF(YEAR($B10)&lt;YEAR(TODAY())-1,INDEX(HaverPull!$A:$AD,MATCH(CBO_quarterly!$B10,HaverPull!$B:$B,0),MATCH(CBO_quarterly!Z$1,HaverPull!$1:$1,0)),INDEX(CBO_annual!$A:$AH,MATCH(_xlfn.NUMBERVALUE(LEFT($A11,4)),CBO_annual!$A:$A,0),MATCH(Z$1,CBO_annual!$1:$1,0)))</f>
        <v>#N/A</v>
      </c>
      <c r="AA10" s="83" t="e">
        <f ca="1">IF(YEAR($B10)&lt;YEAR(TODAY())-1,INDEX(HaverPull!$A:$AD,MATCH(CBO_quarterly!$B10,HaverPull!$B:$B,0),MATCH(CBO_quarterly!AA$1,HaverPull!$1:$1,0)),INDEX(CBO_annual!$A:$AH,MATCH(_xlfn.NUMBERVALUE(LEFT($A11,4)),CBO_annual!$A:$A,0),MATCH(AA$1,CBO_annual!$1:$1,0)))</f>
        <v>#N/A</v>
      </c>
      <c r="AB10" s="83">
        <f>INDEX(CBO_annual!$A:$AH,MATCH(_xlfn.NUMBERVALUE(LEFT($A11,4)),CBO_annual!$A:$A,0),MATCH($1:$1,CBO_annual!$1:$1,0))</f>
        <v>4928.0249999999996</v>
      </c>
      <c r="AC10" s="84">
        <v>4861.8999999999996</v>
      </c>
      <c r="AD10" s="83">
        <f ca="1">IF(YEAR($B10)&lt;=YEAR(TODAY()),INDEX(HaverPull!$A:$AD,MATCH(CBO_quarterly!$B10,HaverPull!$B:$B,0),MATCH(CBO_quarterly!AD$1,HaverPull!$1:$1,0)),INDEX(CBO_annual!$A:$AH,MATCH(_xlfn.NUMBERVALUE(LEFT($A11,4)),CBO_annual!$A:$A,0),MATCH(AD$1,CBO_annual!$1:$1,0)))</f>
        <v>3186</v>
      </c>
      <c r="AE10" s="83">
        <f ca="1">IF(YEAR($B10)&lt;=YEAR(TODAY()),INDEX(HaverPull!$A:$AD,MATCH(CBO_quarterly!$B10,HaverPull!$B:$B,0),MATCH(CBO_quarterly!AE$1,HaverPull!$1:$1,0)),INDEX(CBO_annual!$A:$AH,MATCH(_xlfn.NUMBERVALUE(LEFT($A11,4)),CBO_annual!$A:$A,0),MATCH(AE$1,CBO_annual!$1:$1,0)))</f>
        <v>693.2</v>
      </c>
      <c r="AF10" s="85">
        <v>23.189</v>
      </c>
      <c r="AG10" s="84">
        <v>1159.4000000000001</v>
      </c>
      <c r="AH10" s="84">
        <v>1172.3</v>
      </c>
      <c r="AI10" s="83">
        <f ca="1">IF(YEAR($B10)&lt;YEAR(TODAY())-1,INDEX(HaverPull!$A:$AD,MATCH(CBO_quarterly!$B10,HaverPull!$B:$B,0),MATCH(CBO_quarterly!AI$1,HaverPull!$1:$1,0)),INDEX(CBO_annual!$A:$AH,MATCH(_xlfn.NUMBERVALUE(LEFT($A11,4)),CBO_annual!$A:$A,0),MATCH(AI$1,CBO_annual!$1:$1,0)))</f>
        <v>266.10000000000002</v>
      </c>
      <c r="AJ10" s="83">
        <f ca="1">IF(YEAR($B10)&lt;YEAR(TODAY())-1,INDEX(HaverPull!$A:$AD,MATCH(CBO_quarterly!$B10,HaverPull!$B:$B,0),MATCH(CBO_quarterly!AJ$1,HaverPull!$1:$1,0)),INDEX(CBO_annual!$A:$AH,MATCH(_xlfn.NUMBERVALUE(LEFT($A11,4)),CBO_annual!$A:$A,0),MATCH(AJ$1,CBO_annual!$1:$1,0)))</f>
        <v>654.4</v>
      </c>
      <c r="AK10" s="83">
        <f ca="1">IF(YEAR($B10)&lt;YEAR(TODAY())-1,INDEX(HaverPull!$A:$AD,MATCH(CBO_quarterly!$B10,HaverPull!$B:$B,0),MATCH(CBO_quarterly!AK$1,HaverPull!$1:$1,0)),INDEX(CBO_annual!$A:$AH,MATCH(_xlfn.NUMBERVALUE(LEFT($A11,4)),CBO_annual!$A:$A,0),MATCH(AK$1,CBO_annual!$1:$1,0)))</f>
        <v>872.4</v>
      </c>
      <c r="AL10" s="83">
        <f ca="1">IF(YEAR($B10)&lt;YEAR(TODAY())-1,INDEX(HaverPull!$A:$AD,MATCH(CBO_quarterly!$B10,HaverPull!$B:$B,0),MATCH(CBO_quarterly!AL$1,HaverPull!$1:$1,0)),INDEX(CBO_annual!$A:$AH,MATCH(_xlfn.NUMBERVALUE(LEFT($A11,4)),CBO_annual!$A:$A,0),MATCH(AL$1,CBO_annual!$1:$1,0)))</f>
        <v>266.10000000000002</v>
      </c>
      <c r="AM10" s="83">
        <f ca="1">IF(YEAR($B10)&lt;YEAR(TODAY())-1,INDEX(HaverPull!$A:$AD,MATCH(CBO_quarterly!$B10,HaverPull!$B:$B,0),MATCH(CBO_quarterly!AM$1,HaverPull!$1:$1,0)),INDEX(CBO_annual!$A:$AH,MATCH(_xlfn.NUMBERVALUE(LEFT($A11,4)),CBO_annual!$A:$A,0),MATCH(AM$1,CBO_annual!$1:$1,0)))</f>
        <v>134.30000000000001</v>
      </c>
      <c r="AN10" s="83">
        <f ca="1">IF(YEAR($B10)&lt;YEAR(TODAY())-1,INDEX(HaverPull!$A:$AD,MATCH(CBO_quarterly!$B10,HaverPull!$B:$B,0),MATCH(CBO_quarterly!AN$1,HaverPull!$1:$1,0)),INDEX(CBO_annual!$A:$AH,MATCH(_xlfn.NUMBERVALUE(LEFT($A11,4)),CBO_annual!$A:$A,0),MATCH(AN$1,CBO_annual!$1:$1,0)))</f>
        <v>131.9</v>
      </c>
      <c r="AO10" s="83" t="e">
        <f ca="1">IF(YEAR($B10)&lt;YEAR(TODAY())-1,INDEX(HaverPull!$A:$AD,MATCH(CBO_quarterly!$B10,HaverPull!$B:$B,0),MATCH(CBO_quarterly!AO$1,HaverPull!$1:$1,0)),INDEX(CBO_annual!$A:$AH,MATCH(_xlfn.NUMBERVALUE(LEFT($A11,4)),CBO_annual!$A:$A,0),MATCH(AO$1,CBO_annual!$1:$1,0)))</f>
        <v>#N/A</v>
      </c>
      <c r="AP10" s="83" t="e">
        <f ca="1">IF(YEAR($B10)&lt;YEAR(TODAY())-1,INDEX(HaverPull!$A:$AD,MATCH(CBO_quarterly!$B10,HaverPull!$B:$B,0),MATCH(CBO_quarterly!AP$1,HaverPull!$1:$1,0)),INDEX(CBO_annual!$A:$AH,MATCH(_xlfn.NUMBERVALUE(LEFT($A11,4)),CBO_annual!$A:$A,0),MATCH(AP$1,CBO_annual!$1:$1,0)))</f>
        <v>#N/A</v>
      </c>
    </row>
    <row r="11" spans="1:42">
      <c r="A11" s="83" t="s">
        <v>410</v>
      </c>
      <c r="B11" s="4">
        <v>26206</v>
      </c>
      <c r="C11" s="83">
        <f ca="1">IF(YEAR($B11)&lt;YEAR(TODAY())-1,INDEX(HaverPull!$A:$AD,MATCH(CBO_quarterly!$B11,HaverPull!$B:$B,0),MATCH(CBO_quarterly!C$1,HaverPull!$1:$1,0)),INDEX(CBO_annual!$A:$AH,MATCH(_xlfn.NUMBERVALUE(LEFT($A12,4)),CBO_annual!$A:$A,0),MATCH(C$1,CBO_annual!$1:$1,0)))</f>
        <v>86.9</v>
      </c>
      <c r="D11" s="83">
        <f ca="1">IF(YEAR($B11)&lt;YEAR(TODAY())-1,INDEX(HaverPull!$A:$AD,MATCH(CBO_quarterly!$B11,HaverPull!$B:$B,0),MATCH(CBO_quarterly!D$1,HaverPull!$1:$1,0)),INDEX(CBO_annual!$A:$AH,MATCH(_xlfn.NUMBERVALUE(LEFT($A12,4)),CBO_annual!$A:$A,0),MATCH(D$1,CBO_annual!$1:$1,0)))</f>
        <v>102.3</v>
      </c>
      <c r="E11" s="83">
        <f ca="1">IF(YEAR($B11)&lt;YEAR(TODAY())-1,INDEX(HaverPull!$A:$AD,MATCH(CBO_quarterly!$B11,HaverPull!$B:$B,0),MATCH(CBO_quarterly!E$1,HaverPull!$1:$1,0)),INDEX(CBO_annual!$A:$AH,MATCH(_xlfn.NUMBERVALUE(LEFT($A12,4)),CBO_annual!$A:$A,0),MATCH(E$1,CBO_annual!$1:$1,0)))</f>
        <v>97.2</v>
      </c>
      <c r="F11" s="83">
        <f ca="1">IF(YEAR($B11)&lt;YEAR(TODAY())-1,INDEX(HaverPull!$A:$AD,MATCH(CBO_quarterly!$B11,HaverPull!$B:$B,0),MATCH(CBO_quarterly!F$1,HaverPull!$1:$1,0)),INDEX(CBO_annual!$A:$AH,MATCH(_xlfn.NUMBERVALUE(LEFT($A12,4)),CBO_annual!$A:$A,0),MATCH(F$1,CBO_annual!$1:$1,0)))</f>
        <v>34.6</v>
      </c>
      <c r="G11" s="83">
        <f ca="1">IF(YEAR($B11)&lt;YEAR(TODAY())-1,INDEX(HaverPull!$A:$AD,MATCH(CBO_quarterly!$B11,HaverPull!$B:$B,0),MATCH(CBO_quarterly!G$1,HaverPull!$1:$1,0)),INDEX(CBO_annual!$A:$AH,MATCH(_xlfn.NUMBERVALUE(LEFT($A12,4)),CBO_annual!$A:$A,0),MATCH(G$1,CBO_annual!$1:$1,0)))</f>
        <v>51.3</v>
      </c>
      <c r="H11" s="83" t="e">
        <f ca="1">IF(YEAR($B11)&lt;YEAR(TODAY())-1,INDEX(HaverPull!$A:$AD,MATCH(CBO_quarterly!$B11,HaverPull!$B:$B,0),MATCH(CBO_quarterly!H$1,HaverPull!$1:$1,0)),INDEX(CBO_annual!$A:$AH,MATCH(_xlfn.NUMBERVALUE(LEFT($A12,4)),CBO_annual!$A:$A,0),MATCH(H$1,CBO_annual!$1:$1,0)))</f>
        <v>#N/A</v>
      </c>
      <c r="I11" s="83" t="e">
        <f ca="1">IF(YEAR($B11)&lt;YEAR(TODAY())-1,INDEX(HaverPull!$A:$AD,MATCH(CBO_quarterly!$B11,HaverPull!$B:$B,0),MATCH(CBO_quarterly!I$1,HaverPull!$1:$1,0)),INDEX(CBO_annual!$A:$AH,MATCH(_xlfn.NUMBERVALUE(LEFT($A12,4)),CBO_annual!$A:$A,0),MATCH(I$1,CBO_annual!$1:$1,0)))</f>
        <v>#N/A</v>
      </c>
      <c r="J11" s="83">
        <f ca="1">IF(YEAR($B11)&lt;YEAR(TODAY())-1,INDEX(HaverPull!$A:$AD,MATCH(CBO_quarterly!$B11,HaverPull!$B:$B,0),MATCH(CBO_quarterly!J$1,HaverPull!$1:$1,0)),INDEX(CBO_annual!$A:$AH,MATCH(_xlfn.NUMBERVALUE(LEFT($A12,4)),CBO_annual!$A:$A,0),MATCH(J$1,CBO_annual!$1:$1,0)))</f>
        <v>3.4</v>
      </c>
      <c r="K11" s="83" t="e">
        <f ca="1">IF(YEAR($B11)&lt;YEAR(TODAY())-1,INDEX(HaverPull!$A:$AD,MATCH(CBO_quarterly!$B11,HaverPull!$B:$B,0),MATCH(CBO_quarterly!K$1,HaverPull!$1:$1,0)),INDEX(CBO_annual!$A:$AH,MATCH(_xlfn.NUMBERVALUE(LEFT($A12,4)),CBO_annual!$A:$A,0),MATCH(K$1,CBO_annual!$1:$1,0)))</f>
        <v>#N/A</v>
      </c>
      <c r="L11" s="83" t="e">
        <f ca="1">IF(YEAR($B11)&lt;YEAR(TODAY())-1,INDEX(HaverPull!$A:$AD,MATCH(CBO_quarterly!$B11,HaverPull!$B:$B,0),MATCH(CBO_quarterly!L$1,HaverPull!$1:$1,0)),INDEX(CBO_annual!$A:$AH,MATCH(_xlfn.NUMBERVALUE(LEFT($A12,4)),CBO_annual!$A:$A,0),MATCH(L$1,CBO_annual!$1:$1,0)))</f>
        <v>#N/A</v>
      </c>
      <c r="M11" s="83" t="e">
        <f ca="1">IF(YEAR($B11)&lt;YEAR(TODAY())-1,INDEX(HaverPull!$A:$AD,MATCH(CBO_quarterly!$B11,HaverPull!$B:$B,0),MATCH(CBO_quarterly!M$1,HaverPull!$1:$1,0)),INDEX(CBO_annual!$A:$AH,MATCH(_xlfn.NUMBERVALUE(LEFT($A12,4)),CBO_annual!$A:$A,0),MATCH(M$1,CBO_annual!$1:$1,0)))</f>
        <v>#N/A</v>
      </c>
      <c r="N11" s="83" t="e">
        <f ca="1">IF(YEAR($B11)&lt;YEAR(TODAY())-1,INDEX(HaverPull!$A:$AD,MATCH(CBO_quarterly!$B11,HaverPull!$B:$B,0),MATCH(CBO_quarterly!N$1,HaverPull!$1:$1,0)),INDEX(CBO_annual!$A:$AH,MATCH(_xlfn.NUMBERVALUE(LEFT($A12,4)),CBO_annual!$A:$A,0),MATCH(N$1,CBO_annual!$1:$1,0)))</f>
        <v>#N/A</v>
      </c>
      <c r="O11" s="83" t="e">
        <f ca="1">IF(YEAR($B11)&lt;YEAR(TODAY())-1,INDEX(HaverPull!$A:$AD,MATCH(CBO_quarterly!$B11,HaverPull!$B:$B,0),MATCH(CBO_quarterly!O$1,HaverPull!$1:$1,0)),INDEX(CBO_annual!$A:$AH,MATCH(_xlfn.NUMBERVALUE(LEFT($A12,4)),CBO_annual!$A:$A,0),MATCH(O$1,CBO_annual!$1:$1,0)))</f>
        <v>#N/A</v>
      </c>
      <c r="P11" s="83" t="e">
        <f ca="1">IF(YEAR($B11)&lt;YEAR(TODAY())-1,INDEX(HaverPull!$A:$AD,MATCH(CBO_quarterly!$B11,HaverPull!$B:$B,0),MATCH(CBO_quarterly!P$1,HaverPull!$1:$1,0)),INDEX(CBO_annual!$A:$AH,MATCH(_xlfn.NUMBERVALUE(LEFT($A12,4)),CBO_annual!$A:$A,0),MATCH(P$1,CBO_annual!$1:$1,0)))</f>
        <v>#N/A</v>
      </c>
      <c r="Q11" s="83" t="e">
        <f ca="1">IF(YEAR($B11)&lt;YEAR(TODAY())-1,INDEX(HaverPull!$A:$AD,MATCH(CBO_quarterly!$B11,HaverPull!$B:$B,0),MATCH(CBO_quarterly!Q$1,HaverPull!$1:$1,0)),INDEX(CBO_annual!$A:$AH,MATCH(_xlfn.NUMBERVALUE(LEFT($A12,4)),CBO_annual!$A:$A,0),MATCH(Q$1,CBO_annual!$1:$1,0)))</f>
        <v>#N/A</v>
      </c>
      <c r="R11" s="83" t="e">
        <f ca="1">IF(YEAR($B11)&lt;YEAR(TODAY())-1,INDEX(HaverPull!$A:$AD,MATCH(CBO_quarterly!$B11,HaverPull!$B:$B,0),MATCH(CBO_quarterly!R$1,HaverPull!$1:$1,0)),INDEX(CBO_annual!$A:$AH,MATCH(_xlfn.NUMBERVALUE(LEFT($A12,4)),CBO_annual!$A:$A,0),MATCH(R$1,CBO_annual!$1:$1,0)))</f>
        <v>#N/A</v>
      </c>
      <c r="S11" s="83" t="e">
        <f ca="1">IF(YEAR($B11)&lt;YEAR(TODAY())-1,INDEX(HaverPull!$A:$AD,MATCH(CBO_quarterly!$B11,HaverPull!$B:$B,0),MATCH(CBO_quarterly!S$1,HaverPull!$1:$1,0)),INDEX(CBO_annual!$A:$AH,MATCH(_xlfn.NUMBERVALUE(LEFT($A12,4)),CBO_annual!$A:$A,0),MATCH(S$1,CBO_annual!$1:$1,0)))</f>
        <v>#N/A</v>
      </c>
      <c r="T11" s="83" t="e">
        <f ca="1">IF(YEAR($B11)&lt;YEAR(TODAY())-1,INDEX(HaverPull!$A:$AD,MATCH(CBO_quarterly!$B11,HaverPull!$B:$B,0),MATCH(CBO_quarterly!T$1,HaverPull!$1:$1,0)),INDEX(CBO_annual!$A:$AH,MATCH(_xlfn.NUMBERVALUE(LEFT($A12,4)),CBO_annual!$A:$A,0),MATCH(T$1,CBO_annual!$1:$1,0)))</f>
        <v>#N/A</v>
      </c>
      <c r="U11" s="83" t="e">
        <f ca="1">IF(YEAR($B11)&lt;YEAR(TODAY())-1,INDEX(HaverPull!$A:$AD,MATCH(CBO_quarterly!$B11,HaverPull!$B:$B,0),MATCH(CBO_quarterly!U$1,HaverPull!$1:$1,0)),INDEX(CBO_annual!$A:$AH,MATCH(_xlfn.NUMBERVALUE(LEFT($A12,4)),CBO_annual!$A:$A,0),MATCH(U$1,CBO_annual!$1:$1,0)))</f>
        <v>#N/A</v>
      </c>
      <c r="V11" s="83" t="e">
        <f ca="1">IF(YEAR($B11)&lt;YEAR(TODAY())-1,INDEX(HaverPull!$A:$AD,MATCH(CBO_quarterly!$B11,HaverPull!$B:$B,0),MATCH(CBO_quarterly!V$1,HaverPull!$1:$1,0)),INDEX(CBO_annual!$A:$AH,MATCH(_xlfn.NUMBERVALUE(LEFT($A12,4)),CBO_annual!$A:$A,0),MATCH(V$1,CBO_annual!$1:$1,0)))</f>
        <v>#N/A</v>
      </c>
      <c r="W11" s="83" t="e">
        <f ca="1">IF(YEAR($B11)&lt;YEAR(TODAY())-1,INDEX(HaverPull!$A:$AD,MATCH(CBO_quarterly!$B11,HaverPull!$B:$B,0),MATCH(CBO_quarterly!W$1,HaverPull!$1:$1,0)),INDEX(CBO_annual!$A:$AH,MATCH(_xlfn.NUMBERVALUE(LEFT($A12,4)),CBO_annual!$A:$A,0),MATCH(W$1,CBO_annual!$1:$1,0)))</f>
        <v>#N/A</v>
      </c>
      <c r="X11" s="83" t="e">
        <f ca="1">IF(YEAR($B11)&lt;YEAR(TODAY())-1,INDEX(HaverPull!$A:$AD,MATCH(CBO_quarterly!$B11,HaverPull!$B:$B,0),MATCH(CBO_quarterly!X$1,HaverPull!$1:$1,0)),INDEX(CBO_annual!$A:$AH,MATCH(_xlfn.NUMBERVALUE(LEFT($A12,4)),CBO_annual!$A:$A,0),MATCH(X$1,CBO_annual!$1:$1,0)))</f>
        <v>#N/A</v>
      </c>
      <c r="Y11" s="83" t="e">
        <f ca="1">IF(YEAR($B11)&lt;YEAR(TODAY())-1,INDEX(HaverPull!$A:$AD,MATCH(CBO_quarterly!$B11,HaverPull!$B:$B,0),MATCH(CBO_quarterly!Y$1,HaverPull!$1:$1,0)),INDEX(CBO_annual!$A:$AH,MATCH(_xlfn.NUMBERVALUE(LEFT($A12,4)),CBO_annual!$A:$A,0),MATCH(Y$1,CBO_annual!$1:$1,0)))</f>
        <v>#N/A</v>
      </c>
      <c r="Z11" s="83" t="e">
        <f ca="1">IF(YEAR($B11)&lt;YEAR(TODAY())-1,INDEX(HaverPull!$A:$AD,MATCH(CBO_quarterly!$B11,HaverPull!$B:$B,0),MATCH(CBO_quarterly!Z$1,HaverPull!$1:$1,0)),INDEX(CBO_annual!$A:$AH,MATCH(_xlfn.NUMBERVALUE(LEFT($A12,4)),CBO_annual!$A:$A,0),MATCH(Z$1,CBO_annual!$1:$1,0)))</f>
        <v>#N/A</v>
      </c>
      <c r="AA11" s="83" t="e">
        <f ca="1">IF(YEAR($B11)&lt;YEAR(TODAY())-1,INDEX(HaverPull!$A:$AD,MATCH(CBO_quarterly!$B11,HaverPull!$B:$B,0),MATCH(CBO_quarterly!AA$1,HaverPull!$1:$1,0)),INDEX(CBO_annual!$A:$AH,MATCH(_xlfn.NUMBERVALUE(LEFT($A12,4)),CBO_annual!$A:$A,0),MATCH(AA$1,CBO_annual!$1:$1,0)))</f>
        <v>#N/A</v>
      </c>
      <c r="AB11" s="83">
        <f>INDEX(CBO_annual!$A:$AH,MATCH(_xlfn.NUMBERVALUE(LEFT($A12,4)),CBO_annual!$A:$A,0),MATCH($1:$1,CBO_annual!$1:$1,0))</f>
        <v>4928.0249999999996</v>
      </c>
      <c r="AC11" s="84">
        <v>4900</v>
      </c>
      <c r="AD11" s="83">
        <f ca="1">IF(YEAR($B11)&lt;=YEAR(TODAY()),INDEX(HaverPull!$A:$AD,MATCH(CBO_quarterly!$B11,HaverPull!$B:$B,0),MATCH(CBO_quarterly!AD$1,HaverPull!$1:$1,0)),INDEX(CBO_annual!$A:$AH,MATCH(_xlfn.NUMBERVALUE(LEFT($A12,4)),CBO_annual!$A:$A,0),MATCH(AD$1,CBO_annual!$1:$1,0)))</f>
        <v>3211.4</v>
      </c>
      <c r="AE11" s="83">
        <f ca="1">IF(YEAR($B11)&lt;=YEAR(TODAY()),INDEX(HaverPull!$A:$AD,MATCH(CBO_quarterly!$B11,HaverPull!$B:$B,0),MATCH(CBO_quarterly!AE$1,HaverPull!$1:$1,0)),INDEX(CBO_annual!$A:$AH,MATCH(_xlfn.NUMBERVALUE(LEFT($A12,4)),CBO_annual!$A:$A,0),MATCH(AE$1,CBO_annual!$1:$1,0)))</f>
        <v>705.6</v>
      </c>
      <c r="AF11" s="85">
        <v>23.417000000000002</v>
      </c>
      <c r="AG11" s="84">
        <v>1180.3</v>
      </c>
      <c r="AH11" s="84">
        <v>1193</v>
      </c>
      <c r="AI11" s="83">
        <f ca="1">IF(YEAR($B11)&lt;YEAR(TODAY())-1,INDEX(HaverPull!$A:$AD,MATCH(CBO_quarterly!$B11,HaverPull!$B:$B,0),MATCH(CBO_quarterly!AI$1,HaverPull!$1:$1,0)),INDEX(CBO_annual!$A:$AH,MATCH(_xlfn.NUMBERVALUE(LEFT($A12,4)),CBO_annual!$A:$A,0),MATCH(AI$1,CBO_annual!$1:$1,0)))</f>
        <v>269.8</v>
      </c>
      <c r="AJ11" s="83">
        <f ca="1">IF(YEAR($B11)&lt;YEAR(TODAY())-1,INDEX(HaverPull!$A:$AD,MATCH(CBO_quarterly!$B11,HaverPull!$B:$B,0),MATCH(CBO_quarterly!AJ$1,HaverPull!$1:$1,0)),INDEX(CBO_annual!$A:$AH,MATCH(_xlfn.NUMBERVALUE(LEFT($A12,4)),CBO_annual!$A:$A,0),MATCH(AJ$1,CBO_annual!$1:$1,0)))</f>
        <v>651.5</v>
      </c>
      <c r="AK11" s="83">
        <f ca="1">IF(YEAR($B11)&lt;YEAR(TODAY())-1,INDEX(HaverPull!$A:$AD,MATCH(CBO_quarterly!$B11,HaverPull!$B:$B,0),MATCH(CBO_quarterly!AK$1,HaverPull!$1:$1,0)),INDEX(CBO_annual!$A:$AH,MATCH(_xlfn.NUMBERVALUE(LEFT($A12,4)),CBO_annual!$A:$A,0),MATCH(AK$1,CBO_annual!$1:$1,0)))</f>
        <v>875.4</v>
      </c>
      <c r="AL11" s="83">
        <f ca="1">IF(YEAR($B11)&lt;YEAR(TODAY())-1,INDEX(HaverPull!$A:$AD,MATCH(CBO_quarterly!$B11,HaverPull!$B:$B,0),MATCH(CBO_quarterly!AL$1,HaverPull!$1:$1,0)),INDEX(CBO_annual!$A:$AH,MATCH(_xlfn.NUMBERVALUE(LEFT($A12,4)),CBO_annual!$A:$A,0),MATCH(AL$1,CBO_annual!$1:$1,0)))</f>
        <v>269.8</v>
      </c>
      <c r="AM11" s="83">
        <f ca="1">IF(YEAR($B11)&lt;YEAR(TODAY())-1,INDEX(HaverPull!$A:$AD,MATCH(CBO_quarterly!$B11,HaverPull!$B:$B,0),MATCH(CBO_quarterly!AM$1,HaverPull!$1:$1,0)),INDEX(CBO_annual!$A:$AH,MATCH(_xlfn.NUMBERVALUE(LEFT($A12,4)),CBO_annual!$A:$A,0),MATCH(AM$1,CBO_annual!$1:$1,0)))</f>
        <v>135.6</v>
      </c>
      <c r="AN11" s="83">
        <f ca="1">IF(YEAR($B11)&lt;YEAR(TODAY())-1,INDEX(HaverPull!$A:$AD,MATCH(CBO_quarterly!$B11,HaverPull!$B:$B,0),MATCH(CBO_quarterly!AN$1,HaverPull!$1:$1,0)),INDEX(CBO_annual!$A:$AH,MATCH(_xlfn.NUMBERVALUE(LEFT($A12,4)),CBO_annual!$A:$A,0),MATCH(AN$1,CBO_annual!$1:$1,0)))</f>
        <v>134.19999999999999</v>
      </c>
      <c r="AO11" s="83" t="e">
        <f ca="1">IF(YEAR($B11)&lt;YEAR(TODAY())-1,INDEX(HaverPull!$A:$AD,MATCH(CBO_quarterly!$B11,HaverPull!$B:$B,0),MATCH(CBO_quarterly!AO$1,HaverPull!$1:$1,0)),INDEX(CBO_annual!$A:$AH,MATCH(_xlfn.NUMBERVALUE(LEFT($A12,4)),CBO_annual!$A:$A,0),MATCH(AO$1,CBO_annual!$1:$1,0)))</f>
        <v>#N/A</v>
      </c>
      <c r="AP11" s="83" t="e">
        <f ca="1">IF(YEAR($B11)&lt;YEAR(TODAY())-1,INDEX(HaverPull!$A:$AD,MATCH(CBO_quarterly!$B11,HaverPull!$B:$B,0),MATCH(CBO_quarterly!AP$1,HaverPull!$1:$1,0)),INDEX(CBO_annual!$A:$AH,MATCH(_xlfn.NUMBERVALUE(LEFT($A12,4)),CBO_annual!$A:$A,0),MATCH(AP$1,CBO_annual!$1:$1,0)))</f>
        <v>#N/A</v>
      </c>
    </row>
    <row r="12" spans="1:42">
      <c r="A12" s="83" t="s">
        <v>411</v>
      </c>
      <c r="B12" s="4">
        <v>26298</v>
      </c>
      <c r="C12" s="83">
        <f ca="1">IF(YEAR($B12)&lt;YEAR(TODAY())-1,INDEX(HaverPull!$A:$AD,MATCH(CBO_quarterly!$B12,HaverPull!$B:$B,0),MATCH(CBO_quarterly!C$1,HaverPull!$1:$1,0)),INDEX(CBO_annual!$A:$AH,MATCH(_xlfn.NUMBERVALUE(LEFT($A13,4)),CBO_annual!$A:$A,0),MATCH(C$1,CBO_annual!$1:$1,0)))</f>
        <v>88.5</v>
      </c>
      <c r="D12" s="83">
        <f ca="1">IF(YEAR($B12)&lt;YEAR(TODAY())-1,INDEX(HaverPull!$A:$AD,MATCH(CBO_quarterly!$B12,HaverPull!$B:$B,0),MATCH(CBO_quarterly!D$1,HaverPull!$1:$1,0)),INDEX(CBO_annual!$A:$AH,MATCH(_xlfn.NUMBERVALUE(LEFT($A13,4)),CBO_annual!$A:$A,0),MATCH(D$1,CBO_annual!$1:$1,0)))</f>
        <v>105.5</v>
      </c>
      <c r="E12" s="83">
        <f ca="1">IF(YEAR($B12)&lt;YEAR(TODAY())-1,INDEX(HaverPull!$A:$AD,MATCH(CBO_quarterly!$B12,HaverPull!$B:$B,0),MATCH(CBO_quarterly!E$1,HaverPull!$1:$1,0)),INDEX(CBO_annual!$A:$AH,MATCH(_xlfn.NUMBERVALUE(LEFT($A13,4)),CBO_annual!$A:$A,0),MATCH(E$1,CBO_annual!$1:$1,0)))</f>
        <v>99.1</v>
      </c>
      <c r="F12" s="83">
        <f ca="1">IF(YEAR($B12)&lt;YEAR(TODAY())-1,INDEX(HaverPull!$A:$AD,MATCH(CBO_quarterly!$B12,HaverPull!$B:$B,0),MATCH(CBO_quarterly!F$1,HaverPull!$1:$1,0)),INDEX(CBO_annual!$A:$AH,MATCH(_xlfn.NUMBERVALUE(LEFT($A13,4)),CBO_annual!$A:$A,0),MATCH(F$1,CBO_annual!$1:$1,0)))</f>
        <v>35</v>
      </c>
      <c r="G12" s="83">
        <f ca="1">IF(YEAR($B12)&lt;YEAR(TODAY())-1,INDEX(HaverPull!$A:$AD,MATCH(CBO_quarterly!$B12,HaverPull!$B:$B,0),MATCH(CBO_quarterly!G$1,HaverPull!$1:$1,0)),INDEX(CBO_annual!$A:$AH,MATCH(_xlfn.NUMBERVALUE(LEFT($A13,4)),CBO_annual!$A:$A,0),MATCH(G$1,CBO_annual!$1:$1,0)))</f>
        <v>51.9</v>
      </c>
      <c r="H12" s="83" t="e">
        <f ca="1">IF(YEAR($B12)&lt;YEAR(TODAY())-1,INDEX(HaverPull!$A:$AD,MATCH(CBO_quarterly!$B12,HaverPull!$B:$B,0),MATCH(CBO_quarterly!H$1,HaverPull!$1:$1,0)),INDEX(CBO_annual!$A:$AH,MATCH(_xlfn.NUMBERVALUE(LEFT($A13,4)),CBO_annual!$A:$A,0),MATCH(H$1,CBO_annual!$1:$1,0)))</f>
        <v>#N/A</v>
      </c>
      <c r="I12" s="83" t="e">
        <f ca="1">IF(YEAR($B12)&lt;YEAR(TODAY())-1,INDEX(HaverPull!$A:$AD,MATCH(CBO_quarterly!$B12,HaverPull!$B:$B,0),MATCH(CBO_quarterly!I$1,HaverPull!$1:$1,0)),INDEX(CBO_annual!$A:$AH,MATCH(_xlfn.NUMBERVALUE(LEFT($A13,4)),CBO_annual!$A:$A,0),MATCH(I$1,CBO_annual!$1:$1,0)))</f>
        <v>#N/A</v>
      </c>
      <c r="J12" s="83">
        <f ca="1">IF(YEAR($B12)&lt;YEAR(TODAY())-1,INDEX(HaverPull!$A:$AD,MATCH(CBO_quarterly!$B12,HaverPull!$B:$B,0),MATCH(CBO_quarterly!J$1,HaverPull!$1:$1,0)),INDEX(CBO_annual!$A:$AH,MATCH(_xlfn.NUMBERVALUE(LEFT($A13,4)),CBO_annual!$A:$A,0),MATCH(J$1,CBO_annual!$1:$1,0)))</f>
        <v>3.4</v>
      </c>
      <c r="K12" s="83" t="e">
        <f ca="1">IF(YEAR($B12)&lt;YEAR(TODAY())-1,INDEX(HaverPull!$A:$AD,MATCH(CBO_quarterly!$B12,HaverPull!$B:$B,0),MATCH(CBO_quarterly!K$1,HaverPull!$1:$1,0)),INDEX(CBO_annual!$A:$AH,MATCH(_xlfn.NUMBERVALUE(LEFT($A13,4)),CBO_annual!$A:$A,0),MATCH(K$1,CBO_annual!$1:$1,0)))</f>
        <v>#N/A</v>
      </c>
      <c r="L12" s="83" t="e">
        <f ca="1">IF(YEAR($B12)&lt;YEAR(TODAY())-1,INDEX(HaverPull!$A:$AD,MATCH(CBO_quarterly!$B12,HaverPull!$B:$B,0),MATCH(CBO_quarterly!L$1,HaverPull!$1:$1,0)),INDEX(CBO_annual!$A:$AH,MATCH(_xlfn.NUMBERVALUE(LEFT($A13,4)),CBO_annual!$A:$A,0),MATCH(L$1,CBO_annual!$1:$1,0)))</f>
        <v>#N/A</v>
      </c>
      <c r="M12" s="83" t="e">
        <f ca="1">IF(YEAR($B12)&lt;YEAR(TODAY())-1,INDEX(HaverPull!$A:$AD,MATCH(CBO_quarterly!$B12,HaverPull!$B:$B,0),MATCH(CBO_quarterly!M$1,HaverPull!$1:$1,0)),INDEX(CBO_annual!$A:$AH,MATCH(_xlfn.NUMBERVALUE(LEFT($A13,4)),CBO_annual!$A:$A,0),MATCH(M$1,CBO_annual!$1:$1,0)))</f>
        <v>#N/A</v>
      </c>
      <c r="N12" s="83" t="e">
        <f ca="1">IF(YEAR($B12)&lt;YEAR(TODAY())-1,INDEX(HaverPull!$A:$AD,MATCH(CBO_quarterly!$B12,HaverPull!$B:$B,0),MATCH(CBO_quarterly!N$1,HaverPull!$1:$1,0)),INDEX(CBO_annual!$A:$AH,MATCH(_xlfn.NUMBERVALUE(LEFT($A13,4)),CBO_annual!$A:$A,0),MATCH(N$1,CBO_annual!$1:$1,0)))</f>
        <v>#N/A</v>
      </c>
      <c r="O12" s="83" t="e">
        <f ca="1">IF(YEAR($B12)&lt;YEAR(TODAY())-1,INDEX(HaverPull!$A:$AD,MATCH(CBO_quarterly!$B12,HaverPull!$B:$B,0),MATCH(CBO_quarterly!O$1,HaverPull!$1:$1,0)),INDEX(CBO_annual!$A:$AH,MATCH(_xlfn.NUMBERVALUE(LEFT($A13,4)),CBO_annual!$A:$A,0),MATCH(O$1,CBO_annual!$1:$1,0)))</f>
        <v>#N/A</v>
      </c>
      <c r="P12" s="83" t="e">
        <f ca="1">IF(YEAR($B12)&lt;YEAR(TODAY())-1,INDEX(HaverPull!$A:$AD,MATCH(CBO_quarterly!$B12,HaverPull!$B:$B,0),MATCH(CBO_quarterly!P$1,HaverPull!$1:$1,0)),INDEX(CBO_annual!$A:$AH,MATCH(_xlfn.NUMBERVALUE(LEFT($A13,4)),CBO_annual!$A:$A,0),MATCH(P$1,CBO_annual!$1:$1,0)))</f>
        <v>#N/A</v>
      </c>
      <c r="Q12" s="83" t="e">
        <f ca="1">IF(YEAR($B12)&lt;YEAR(TODAY())-1,INDEX(HaverPull!$A:$AD,MATCH(CBO_quarterly!$B12,HaverPull!$B:$B,0),MATCH(CBO_quarterly!Q$1,HaverPull!$1:$1,0)),INDEX(CBO_annual!$A:$AH,MATCH(_xlfn.NUMBERVALUE(LEFT($A13,4)),CBO_annual!$A:$A,0),MATCH(Q$1,CBO_annual!$1:$1,0)))</f>
        <v>#N/A</v>
      </c>
      <c r="R12" s="83" t="e">
        <f ca="1">IF(YEAR($B12)&lt;YEAR(TODAY())-1,INDEX(HaverPull!$A:$AD,MATCH(CBO_quarterly!$B12,HaverPull!$B:$B,0),MATCH(CBO_quarterly!R$1,HaverPull!$1:$1,0)),INDEX(CBO_annual!$A:$AH,MATCH(_xlfn.NUMBERVALUE(LEFT($A13,4)),CBO_annual!$A:$A,0),MATCH(R$1,CBO_annual!$1:$1,0)))</f>
        <v>#N/A</v>
      </c>
      <c r="S12" s="83" t="e">
        <f ca="1">IF(YEAR($B12)&lt;YEAR(TODAY())-1,INDEX(HaverPull!$A:$AD,MATCH(CBO_quarterly!$B12,HaverPull!$B:$B,0),MATCH(CBO_quarterly!S$1,HaverPull!$1:$1,0)),INDEX(CBO_annual!$A:$AH,MATCH(_xlfn.NUMBERVALUE(LEFT($A13,4)),CBO_annual!$A:$A,0),MATCH(S$1,CBO_annual!$1:$1,0)))</f>
        <v>#N/A</v>
      </c>
      <c r="T12" s="83" t="e">
        <f ca="1">IF(YEAR($B12)&lt;YEAR(TODAY())-1,INDEX(HaverPull!$A:$AD,MATCH(CBO_quarterly!$B12,HaverPull!$B:$B,0),MATCH(CBO_quarterly!T$1,HaverPull!$1:$1,0)),INDEX(CBO_annual!$A:$AH,MATCH(_xlfn.NUMBERVALUE(LEFT($A13,4)),CBO_annual!$A:$A,0),MATCH(T$1,CBO_annual!$1:$1,0)))</f>
        <v>#N/A</v>
      </c>
      <c r="U12" s="83" t="e">
        <f ca="1">IF(YEAR($B12)&lt;YEAR(TODAY())-1,INDEX(HaverPull!$A:$AD,MATCH(CBO_quarterly!$B12,HaverPull!$B:$B,0),MATCH(CBO_quarterly!U$1,HaverPull!$1:$1,0)),INDEX(CBO_annual!$A:$AH,MATCH(_xlfn.NUMBERVALUE(LEFT($A13,4)),CBO_annual!$A:$A,0),MATCH(U$1,CBO_annual!$1:$1,0)))</f>
        <v>#N/A</v>
      </c>
      <c r="V12" s="83" t="e">
        <f ca="1">IF(YEAR($B12)&lt;YEAR(TODAY())-1,INDEX(HaverPull!$A:$AD,MATCH(CBO_quarterly!$B12,HaverPull!$B:$B,0),MATCH(CBO_quarterly!V$1,HaverPull!$1:$1,0)),INDEX(CBO_annual!$A:$AH,MATCH(_xlfn.NUMBERVALUE(LEFT($A13,4)),CBO_annual!$A:$A,0),MATCH(V$1,CBO_annual!$1:$1,0)))</f>
        <v>#N/A</v>
      </c>
      <c r="W12" s="83" t="e">
        <f ca="1">IF(YEAR($B12)&lt;YEAR(TODAY())-1,INDEX(HaverPull!$A:$AD,MATCH(CBO_quarterly!$B12,HaverPull!$B:$B,0),MATCH(CBO_quarterly!W$1,HaverPull!$1:$1,0)),INDEX(CBO_annual!$A:$AH,MATCH(_xlfn.NUMBERVALUE(LEFT($A13,4)),CBO_annual!$A:$A,0),MATCH(W$1,CBO_annual!$1:$1,0)))</f>
        <v>#N/A</v>
      </c>
      <c r="X12" s="83" t="e">
        <f ca="1">IF(YEAR($B12)&lt;YEAR(TODAY())-1,INDEX(HaverPull!$A:$AD,MATCH(CBO_quarterly!$B12,HaverPull!$B:$B,0),MATCH(CBO_quarterly!X$1,HaverPull!$1:$1,0)),INDEX(CBO_annual!$A:$AH,MATCH(_xlfn.NUMBERVALUE(LEFT($A13,4)),CBO_annual!$A:$A,0),MATCH(X$1,CBO_annual!$1:$1,0)))</f>
        <v>#N/A</v>
      </c>
      <c r="Y12" s="83" t="e">
        <f ca="1">IF(YEAR($B12)&lt;YEAR(TODAY())-1,INDEX(HaverPull!$A:$AD,MATCH(CBO_quarterly!$B12,HaverPull!$B:$B,0),MATCH(CBO_quarterly!Y$1,HaverPull!$1:$1,0)),INDEX(CBO_annual!$A:$AH,MATCH(_xlfn.NUMBERVALUE(LEFT($A13,4)),CBO_annual!$A:$A,0),MATCH(Y$1,CBO_annual!$1:$1,0)))</f>
        <v>#N/A</v>
      </c>
      <c r="Z12" s="83" t="e">
        <f ca="1">IF(YEAR($B12)&lt;YEAR(TODAY())-1,INDEX(HaverPull!$A:$AD,MATCH(CBO_quarterly!$B12,HaverPull!$B:$B,0),MATCH(CBO_quarterly!Z$1,HaverPull!$1:$1,0)),INDEX(CBO_annual!$A:$AH,MATCH(_xlfn.NUMBERVALUE(LEFT($A13,4)),CBO_annual!$A:$A,0),MATCH(Z$1,CBO_annual!$1:$1,0)))</f>
        <v>#N/A</v>
      </c>
      <c r="AA12" s="83" t="e">
        <f ca="1">IF(YEAR($B12)&lt;YEAR(TODAY())-1,INDEX(HaverPull!$A:$AD,MATCH(CBO_quarterly!$B12,HaverPull!$B:$B,0),MATCH(CBO_quarterly!AA$1,HaverPull!$1:$1,0)),INDEX(CBO_annual!$A:$AH,MATCH(_xlfn.NUMBERVALUE(LEFT($A13,4)),CBO_annual!$A:$A,0),MATCH(AA$1,CBO_annual!$1:$1,0)))</f>
        <v>#N/A</v>
      </c>
      <c r="AB12" s="83">
        <f>INDEX(CBO_annual!$A:$AH,MATCH(_xlfn.NUMBERVALUE(LEFT($A13,4)),CBO_annual!$A:$A,0),MATCH($1:$1,CBO_annual!$1:$1,0))</f>
        <v>5067.95</v>
      </c>
      <c r="AC12" s="84">
        <v>4914.3</v>
      </c>
      <c r="AD12" s="83">
        <f ca="1">IF(YEAR($B12)&lt;=YEAR(TODAY()),INDEX(HaverPull!$A:$AD,MATCH(CBO_quarterly!$B12,HaverPull!$B:$B,0),MATCH(CBO_quarterly!AD$1,HaverPull!$1:$1,0)),INDEX(CBO_annual!$A:$AH,MATCH(_xlfn.NUMBERVALUE(LEFT($A13,4)),CBO_annual!$A:$A,0),MATCH(AD$1,CBO_annual!$1:$1,0)))</f>
        <v>3264.7</v>
      </c>
      <c r="AE12" s="83">
        <f ca="1">IF(YEAR($B12)&lt;=YEAR(TODAY()),INDEX(HaverPull!$A:$AD,MATCH(CBO_quarterly!$B12,HaverPull!$B:$B,0),MATCH(CBO_quarterly!AE$1,HaverPull!$1:$1,0)),INDEX(CBO_annual!$A:$AH,MATCH(_xlfn.NUMBERVALUE(LEFT($A13,4)),CBO_annual!$A:$A,0),MATCH(AE$1,CBO_annual!$1:$1,0)))</f>
        <v>721.7</v>
      </c>
      <c r="AF12" s="85">
        <v>23.562999999999999</v>
      </c>
      <c r="AG12" s="84">
        <v>1193.5999999999999</v>
      </c>
      <c r="AH12" s="84">
        <v>1211.8</v>
      </c>
      <c r="AI12" s="83">
        <f ca="1">IF(YEAR($B12)&lt;YEAR(TODAY())-1,INDEX(HaverPull!$A:$AD,MATCH(CBO_quarterly!$B12,HaverPull!$B:$B,0),MATCH(CBO_quarterly!AI$1,HaverPull!$1:$1,0)),INDEX(CBO_annual!$A:$AH,MATCH(_xlfn.NUMBERVALUE(LEFT($A13,4)),CBO_annual!$A:$A,0),MATCH(AI$1,CBO_annual!$1:$1,0)))</f>
        <v>272.10000000000002</v>
      </c>
      <c r="AJ12" s="83">
        <f ca="1">IF(YEAR($B12)&lt;YEAR(TODAY())-1,INDEX(HaverPull!$A:$AD,MATCH(CBO_quarterly!$B12,HaverPull!$B:$B,0),MATCH(CBO_quarterly!AJ$1,HaverPull!$1:$1,0)),INDEX(CBO_annual!$A:$AH,MATCH(_xlfn.NUMBERVALUE(LEFT($A13,4)),CBO_annual!$A:$A,0),MATCH(AJ$1,CBO_annual!$1:$1,0)))</f>
        <v>634.4</v>
      </c>
      <c r="AK12" s="83">
        <f ca="1">IF(YEAR($B12)&lt;YEAR(TODAY())-1,INDEX(HaverPull!$A:$AD,MATCH(CBO_quarterly!$B12,HaverPull!$B:$B,0),MATCH(CBO_quarterly!AK$1,HaverPull!$1:$1,0)),INDEX(CBO_annual!$A:$AH,MATCH(_xlfn.NUMBERVALUE(LEFT($A13,4)),CBO_annual!$A:$A,0),MATCH(AK$1,CBO_annual!$1:$1,0)))</f>
        <v>886.4</v>
      </c>
      <c r="AL12" s="83">
        <f ca="1">IF(YEAR($B12)&lt;YEAR(TODAY())-1,INDEX(HaverPull!$A:$AD,MATCH(CBO_quarterly!$B12,HaverPull!$B:$B,0),MATCH(CBO_quarterly!AL$1,HaverPull!$1:$1,0)),INDEX(CBO_annual!$A:$AH,MATCH(_xlfn.NUMBERVALUE(LEFT($A13,4)),CBO_annual!$A:$A,0),MATCH(AL$1,CBO_annual!$1:$1,0)))</f>
        <v>272.10000000000002</v>
      </c>
      <c r="AM12" s="83">
        <f ca="1">IF(YEAR($B12)&lt;YEAR(TODAY())-1,INDEX(HaverPull!$A:$AD,MATCH(CBO_quarterly!$B12,HaverPull!$B:$B,0),MATCH(CBO_quarterly!AM$1,HaverPull!$1:$1,0)),INDEX(CBO_annual!$A:$AH,MATCH(_xlfn.NUMBERVALUE(LEFT($A13,4)),CBO_annual!$A:$A,0),MATCH(AM$1,CBO_annual!$1:$1,0)))</f>
        <v>134.69999999999999</v>
      </c>
      <c r="AN12" s="83">
        <f ca="1">IF(YEAR($B12)&lt;YEAR(TODAY())-1,INDEX(HaverPull!$A:$AD,MATCH(CBO_quarterly!$B12,HaverPull!$B:$B,0),MATCH(CBO_quarterly!AN$1,HaverPull!$1:$1,0)),INDEX(CBO_annual!$A:$AH,MATCH(_xlfn.NUMBERVALUE(LEFT($A13,4)),CBO_annual!$A:$A,0),MATCH(AN$1,CBO_annual!$1:$1,0)))</f>
        <v>137.4</v>
      </c>
      <c r="AO12" s="83" t="e">
        <f ca="1">IF(YEAR($B12)&lt;YEAR(TODAY())-1,INDEX(HaverPull!$A:$AD,MATCH(CBO_quarterly!$B12,HaverPull!$B:$B,0),MATCH(CBO_quarterly!AO$1,HaverPull!$1:$1,0)),INDEX(CBO_annual!$A:$AH,MATCH(_xlfn.NUMBERVALUE(LEFT($A13,4)),CBO_annual!$A:$A,0),MATCH(AO$1,CBO_annual!$1:$1,0)))</f>
        <v>#N/A</v>
      </c>
      <c r="AP12" s="83" t="e">
        <f ca="1">IF(YEAR($B12)&lt;YEAR(TODAY())-1,INDEX(HaverPull!$A:$AD,MATCH(CBO_quarterly!$B12,HaverPull!$B:$B,0),MATCH(CBO_quarterly!AP$1,HaverPull!$1:$1,0)),INDEX(CBO_annual!$A:$AH,MATCH(_xlfn.NUMBERVALUE(LEFT($A13,4)),CBO_annual!$A:$A,0),MATCH(AP$1,CBO_annual!$1:$1,0)))</f>
        <v>#N/A</v>
      </c>
    </row>
    <row r="13" spans="1:42">
      <c r="A13" s="83" t="s">
        <v>412</v>
      </c>
      <c r="B13" s="4">
        <v>26389</v>
      </c>
      <c r="C13" s="83">
        <f ca="1">IF(YEAR($B13)&lt;YEAR(TODAY())-1,INDEX(HaverPull!$A:$AD,MATCH(CBO_quarterly!$B13,HaverPull!$B:$B,0),MATCH(CBO_quarterly!C$1,HaverPull!$1:$1,0)),INDEX(CBO_annual!$A:$AH,MATCH(_xlfn.NUMBERVALUE(LEFT($A14,4)),CBO_annual!$A:$A,0),MATCH(C$1,CBO_annual!$1:$1,0)))</f>
        <v>91.4</v>
      </c>
      <c r="D13" s="83">
        <f ca="1">IF(YEAR($B13)&lt;YEAR(TODAY())-1,INDEX(HaverPull!$A:$AD,MATCH(CBO_quarterly!$B13,HaverPull!$B:$B,0),MATCH(CBO_quarterly!D$1,HaverPull!$1:$1,0)),INDEX(CBO_annual!$A:$AH,MATCH(_xlfn.NUMBERVALUE(LEFT($A14,4)),CBO_annual!$A:$A,0),MATCH(D$1,CBO_annual!$1:$1,0)))</f>
        <v>119.8</v>
      </c>
      <c r="E13" s="83">
        <f ca="1">IF(YEAR($B13)&lt;YEAR(TODAY())-1,INDEX(HaverPull!$A:$AD,MATCH(CBO_quarterly!$B13,HaverPull!$B:$B,0),MATCH(CBO_quarterly!E$1,HaverPull!$1:$1,0)),INDEX(CBO_annual!$A:$AH,MATCH(_xlfn.NUMBERVALUE(LEFT($A14,4)),CBO_annual!$A:$A,0),MATCH(E$1,CBO_annual!$1:$1,0)))</f>
        <v>98.5</v>
      </c>
      <c r="F13" s="83">
        <f ca="1">IF(YEAR($B13)&lt;YEAR(TODAY())-1,INDEX(HaverPull!$A:$AD,MATCH(CBO_quarterly!$B13,HaverPull!$B:$B,0),MATCH(CBO_quarterly!F$1,HaverPull!$1:$1,0)),INDEX(CBO_annual!$A:$AH,MATCH(_xlfn.NUMBERVALUE(LEFT($A14,4)),CBO_annual!$A:$A,0),MATCH(F$1,CBO_annual!$1:$1,0)))</f>
        <v>37.1</v>
      </c>
      <c r="G13" s="83">
        <f ca="1">IF(YEAR($B13)&lt;YEAR(TODAY())-1,INDEX(HaverPull!$A:$AD,MATCH(CBO_quarterly!$B13,HaverPull!$B:$B,0),MATCH(CBO_quarterly!G$1,HaverPull!$1:$1,0)),INDEX(CBO_annual!$A:$AH,MATCH(_xlfn.NUMBERVALUE(LEFT($A14,4)),CBO_annual!$A:$A,0),MATCH(G$1,CBO_annual!$1:$1,0)))</f>
        <v>58.1</v>
      </c>
      <c r="H13" s="83" t="e">
        <f ca="1">IF(YEAR($B13)&lt;YEAR(TODAY())-1,INDEX(HaverPull!$A:$AD,MATCH(CBO_quarterly!$B13,HaverPull!$B:$B,0),MATCH(CBO_quarterly!H$1,HaverPull!$1:$1,0)),INDEX(CBO_annual!$A:$AH,MATCH(_xlfn.NUMBERVALUE(LEFT($A14,4)),CBO_annual!$A:$A,0),MATCH(H$1,CBO_annual!$1:$1,0)))</f>
        <v>#N/A</v>
      </c>
      <c r="I13" s="83" t="e">
        <f ca="1">IF(YEAR($B13)&lt;YEAR(TODAY())-1,INDEX(HaverPull!$A:$AD,MATCH(CBO_quarterly!$B13,HaverPull!$B:$B,0),MATCH(CBO_quarterly!I$1,HaverPull!$1:$1,0)),INDEX(CBO_annual!$A:$AH,MATCH(_xlfn.NUMBERVALUE(LEFT($A14,4)),CBO_annual!$A:$A,0),MATCH(I$1,CBO_annual!$1:$1,0)))</f>
        <v>#N/A</v>
      </c>
      <c r="J13" s="83">
        <f ca="1">IF(YEAR($B13)&lt;YEAR(TODAY())-1,INDEX(HaverPull!$A:$AD,MATCH(CBO_quarterly!$B13,HaverPull!$B:$B,0),MATCH(CBO_quarterly!J$1,HaverPull!$1:$1,0)),INDEX(CBO_annual!$A:$AH,MATCH(_xlfn.NUMBERVALUE(LEFT($A14,4)),CBO_annual!$A:$A,0),MATCH(J$1,CBO_annual!$1:$1,0)))</f>
        <v>3.2</v>
      </c>
      <c r="K13" s="83" t="e">
        <f ca="1">IF(YEAR($B13)&lt;YEAR(TODAY())-1,INDEX(HaverPull!$A:$AD,MATCH(CBO_quarterly!$B13,HaverPull!$B:$B,0),MATCH(CBO_quarterly!K$1,HaverPull!$1:$1,0)),INDEX(CBO_annual!$A:$AH,MATCH(_xlfn.NUMBERVALUE(LEFT($A14,4)),CBO_annual!$A:$A,0),MATCH(K$1,CBO_annual!$1:$1,0)))</f>
        <v>#N/A</v>
      </c>
      <c r="L13" s="83" t="e">
        <f ca="1">IF(YEAR($B13)&lt;YEAR(TODAY())-1,INDEX(HaverPull!$A:$AD,MATCH(CBO_quarterly!$B13,HaverPull!$B:$B,0),MATCH(CBO_quarterly!L$1,HaverPull!$1:$1,0)),INDEX(CBO_annual!$A:$AH,MATCH(_xlfn.NUMBERVALUE(LEFT($A14,4)),CBO_annual!$A:$A,0),MATCH(L$1,CBO_annual!$1:$1,0)))</f>
        <v>#N/A</v>
      </c>
      <c r="M13" s="83" t="e">
        <f ca="1">IF(YEAR($B13)&lt;YEAR(TODAY())-1,INDEX(HaverPull!$A:$AD,MATCH(CBO_quarterly!$B13,HaverPull!$B:$B,0),MATCH(CBO_quarterly!M$1,HaverPull!$1:$1,0)),INDEX(CBO_annual!$A:$AH,MATCH(_xlfn.NUMBERVALUE(LEFT($A14,4)),CBO_annual!$A:$A,0),MATCH(M$1,CBO_annual!$1:$1,0)))</f>
        <v>#N/A</v>
      </c>
      <c r="N13" s="83" t="e">
        <f ca="1">IF(YEAR($B13)&lt;YEAR(TODAY())-1,INDEX(HaverPull!$A:$AD,MATCH(CBO_quarterly!$B13,HaverPull!$B:$B,0),MATCH(CBO_quarterly!N$1,HaverPull!$1:$1,0)),INDEX(CBO_annual!$A:$AH,MATCH(_xlfn.NUMBERVALUE(LEFT($A14,4)),CBO_annual!$A:$A,0),MATCH(N$1,CBO_annual!$1:$1,0)))</f>
        <v>#N/A</v>
      </c>
      <c r="O13" s="83" t="e">
        <f ca="1">IF(YEAR($B13)&lt;YEAR(TODAY())-1,INDEX(HaverPull!$A:$AD,MATCH(CBO_quarterly!$B13,HaverPull!$B:$B,0),MATCH(CBO_quarterly!O$1,HaverPull!$1:$1,0)),INDEX(CBO_annual!$A:$AH,MATCH(_xlfn.NUMBERVALUE(LEFT($A14,4)),CBO_annual!$A:$A,0),MATCH(O$1,CBO_annual!$1:$1,0)))</f>
        <v>#N/A</v>
      </c>
      <c r="P13" s="83" t="e">
        <f ca="1">IF(YEAR($B13)&lt;YEAR(TODAY())-1,INDEX(HaverPull!$A:$AD,MATCH(CBO_quarterly!$B13,HaverPull!$B:$B,0),MATCH(CBO_quarterly!P$1,HaverPull!$1:$1,0)),INDEX(CBO_annual!$A:$AH,MATCH(_xlfn.NUMBERVALUE(LEFT($A14,4)),CBO_annual!$A:$A,0),MATCH(P$1,CBO_annual!$1:$1,0)))</f>
        <v>#N/A</v>
      </c>
      <c r="Q13" s="83" t="e">
        <f ca="1">IF(YEAR($B13)&lt;YEAR(TODAY())-1,INDEX(HaverPull!$A:$AD,MATCH(CBO_quarterly!$B13,HaverPull!$B:$B,0),MATCH(CBO_quarterly!Q$1,HaverPull!$1:$1,0)),INDEX(CBO_annual!$A:$AH,MATCH(_xlfn.NUMBERVALUE(LEFT($A14,4)),CBO_annual!$A:$A,0),MATCH(Q$1,CBO_annual!$1:$1,0)))</f>
        <v>#N/A</v>
      </c>
      <c r="R13" s="83" t="e">
        <f ca="1">IF(YEAR($B13)&lt;YEAR(TODAY())-1,INDEX(HaverPull!$A:$AD,MATCH(CBO_quarterly!$B13,HaverPull!$B:$B,0),MATCH(CBO_quarterly!R$1,HaverPull!$1:$1,0)),INDEX(CBO_annual!$A:$AH,MATCH(_xlfn.NUMBERVALUE(LEFT($A14,4)),CBO_annual!$A:$A,0),MATCH(R$1,CBO_annual!$1:$1,0)))</f>
        <v>#N/A</v>
      </c>
      <c r="S13" s="83" t="e">
        <f ca="1">IF(YEAR($B13)&lt;YEAR(TODAY())-1,INDEX(HaverPull!$A:$AD,MATCH(CBO_quarterly!$B13,HaverPull!$B:$B,0),MATCH(CBO_quarterly!S$1,HaverPull!$1:$1,0)),INDEX(CBO_annual!$A:$AH,MATCH(_xlfn.NUMBERVALUE(LEFT($A14,4)),CBO_annual!$A:$A,0),MATCH(S$1,CBO_annual!$1:$1,0)))</f>
        <v>#N/A</v>
      </c>
      <c r="T13" s="83" t="e">
        <f ca="1">IF(YEAR($B13)&lt;YEAR(TODAY())-1,INDEX(HaverPull!$A:$AD,MATCH(CBO_quarterly!$B13,HaverPull!$B:$B,0),MATCH(CBO_quarterly!T$1,HaverPull!$1:$1,0)),INDEX(CBO_annual!$A:$AH,MATCH(_xlfn.NUMBERVALUE(LEFT($A14,4)),CBO_annual!$A:$A,0),MATCH(T$1,CBO_annual!$1:$1,0)))</f>
        <v>#N/A</v>
      </c>
      <c r="U13" s="83" t="e">
        <f ca="1">IF(YEAR($B13)&lt;YEAR(TODAY())-1,INDEX(HaverPull!$A:$AD,MATCH(CBO_quarterly!$B13,HaverPull!$B:$B,0),MATCH(CBO_quarterly!U$1,HaverPull!$1:$1,0)),INDEX(CBO_annual!$A:$AH,MATCH(_xlfn.NUMBERVALUE(LEFT($A14,4)),CBO_annual!$A:$A,0),MATCH(U$1,CBO_annual!$1:$1,0)))</f>
        <v>#N/A</v>
      </c>
      <c r="V13" s="83" t="e">
        <f ca="1">IF(YEAR($B13)&lt;YEAR(TODAY())-1,INDEX(HaverPull!$A:$AD,MATCH(CBO_quarterly!$B13,HaverPull!$B:$B,0),MATCH(CBO_quarterly!V$1,HaverPull!$1:$1,0)),INDEX(CBO_annual!$A:$AH,MATCH(_xlfn.NUMBERVALUE(LEFT($A14,4)),CBO_annual!$A:$A,0),MATCH(V$1,CBO_annual!$1:$1,0)))</f>
        <v>#N/A</v>
      </c>
      <c r="W13" s="83" t="e">
        <f ca="1">IF(YEAR($B13)&lt;YEAR(TODAY())-1,INDEX(HaverPull!$A:$AD,MATCH(CBO_quarterly!$B13,HaverPull!$B:$B,0),MATCH(CBO_quarterly!W$1,HaverPull!$1:$1,0)),INDEX(CBO_annual!$A:$AH,MATCH(_xlfn.NUMBERVALUE(LEFT($A14,4)),CBO_annual!$A:$A,0),MATCH(W$1,CBO_annual!$1:$1,0)))</f>
        <v>#N/A</v>
      </c>
      <c r="X13" s="83" t="e">
        <f ca="1">IF(YEAR($B13)&lt;YEAR(TODAY())-1,INDEX(HaverPull!$A:$AD,MATCH(CBO_quarterly!$B13,HaverPull!$B:$B,0),MATCH(CBO_quarterly!X$1,HaverPull!$1:$1,0)),INDEX(CBO_annual!$A:$AH,MATCH(_xlfn.NUMBERVALUE(LEFT($A14,4)),CBO_annual!$A:$A,0),MATCH(X$1,CBO_annual!$1:$1,0)))</f>
        <v>#N/A</v>
      </c>
      <c r="Y13" s="83" t="e">
        <f ca="1">IF(YEAR($B13)&lt;YEAR(TODAY())-1,INDEX(HaverPull!$A:$AD,MATCH(CBO_quarterly!$B13,HaverPull!$B:$B,0),MATCH(CBO_quarterly!Y$1,HaverPull!$1:$1,0)),INDEX(CBO_annual!$A:$AH,MATCH(_xlfn.NUMBERVALUE(LEFT($A14,4)),CBO_annual!$A:$A,0),MATCH(Y$1,CBO_annual!$1:$1,0)))</f>
        <v>#N/A</v>
      </c>
      <c r="Z13" s="83" t="e">
        <f ca="1">IF(YEAR($B13)&lt;YEAR(TODAY())-1,INDEX(HaverPull!$A:$AD,MATCH(CBO_quarterly!$B13,HaverPull!$B:$B,0),MATCH(CBO_quarterly!Z$1,HaverPull!$1:$1,0)),INDEX(CBO_annual!$A:$AH,MATCH(_xlfn.NUMBERVALUE(LEFT($A14,4)),CBO_annual!$A:$A,0),MATCH(Z$1,CBO_annual!$1:$1,0)))</f>
        <v>#N/A</v>
      </c>
      <c r="AA13" s="83" t="e">
        <f ca="1">IF(YEAR($B13)&lt;YEAR(TODAY())-1,INDEX(HaverPull!$A:$AD,MATCH(CBO_quarterly!$B13,HaverPull!$B:$B,0),MATCH(CBO_quarterly!AA$1,HaverPull!$1:$1,0)),INDEX(CBO_annual!$A:$AH,MATCH(_xlfn.NUMBERVALUE(LEFT($A14,4)),CBO_annual!$A:$A,0),MATCH(AA$1,CBO_annual!$1:$1,0)))</f>
        <v>#N/A</v>
      </c>
      <c r="AB13" s="83">
        <f>INDEX(CBO_annual!$A:$AH,MATCH(_xlfn.NUMBERVALUE(LEFT($A14,4)),CBO_annual!$A:$A,0),MATCH($1:$1,CBO_annual!$1:$1,0))</f>
        <v>5067.95</v>
      </c>
      <c r="AC13" s="84">
        <v>5002.3999999999996</v>
      </c>
      <c r="AD13" s="83">
        <f ca="1">IF(YEAR($B13)&lt;=YEAR(TODAY()),INDEX(HaverPull!$A:$AD,MATCH(CBO_quarterly!$B13,HaverPull!$B:$B,0),MATCH(CBO_quarterly!AD$1,HaverPull!$1:$1,0)),INDEX(CBO_annual!$A:$AH,MATCH(_xlfn.NUMBERVALUE(LEFT($A14,4)),CBO_annual!$A:$A,0),MATCH(AD$1,CBO_annual!$1:$1,0)))</f>
        <v>3307.8</v>
      </c>
      <c r="AE13" s="83">
        <f ca="1">IF(YEAR($B13)&lt;=YEAR(TODAY()),INDEX(HaverPull!$A:$AD,MATCH(CBO_quarterly!$B13,HaverPull!$B:$B,0),MATCH(CBO_quarterly!AE$1,HaverPull!$1:$1,0)),INDEX(CBO_annual!$A:$AH,MATCH(_xlfn.NUMBERVALUE(LEFT($A14,4)),CBO_annual!$A:$A,0),MATCH(AE$1,CBO_annual!$1:$1,0)))</f>
        <v>738.9</v>
      </c>
      <c r="AF13" s="85">
        <v>23.812000000000001</v>
      </c>
      <c r="AG13" s="84">
        <v>1233.8</v>
      </c>
      <c r="AH13" s="84">
        <v>1241.0999999999999</v>
      </c>
      <c r="AI13" s="83">
        <f ca="1">IF(YEAR($B13)&lt;YEAR(TODAY())-1,INDEX(HaverPull!$A:$AD,MATCH(CBO_quarterly!$B13,HaverPull!$B:$B,0),MATCH(CBO_quarterly!AI$1,HaverPull!$1:$1,0)),INDEX(CBO_annual!$A:$AH,MATCH(_xlfn.NUMBERVALUE(LEFT($A14,4)),CBO_annual!$A:$A,0),MATCH(AI$1,CBO_annual!$1:$1,0)))</f>
        <v>282.2</v>
      </c>
      <c r="AJ13" s="83">
        <f ca="1">IF(YEAR($B13)&lt;YEAR(TODAY())-1,INDEX(HaverPull!$A:$AD,MATCH(CBO_quarterly!$B13,HaverPull!$B:$B,0),MATCH(CBO_quarterly!AJ$1,HaverPull!$1:$1,0)),INDEX(CBO_annual!$A:$AH,MATCH(_xlfn.NUMBERVALUE(LEFT($A14,4)),CBO_annual!$A:$A,0),MATCH(AJ$1,CBO_annual!$1:$1,0)))</f>
        <v>639.70000000000005</v>
      </c>
      <c r="AK13" s="83">
        <f ca="1">IF(YEAR($B13)&lt;YEAR(TODAY())-1,INDEX(HaverPull!$A:$AD,MATCH(CBO_quarterly!$B13,HaverPull!$B:$B,0),MATCH(CBO_quarterly!AK$1,HaverPull!$1:$1,0)),INDEX(CBO_annual!$A:$AH,MATCH(_xlfn.NUMBERVALUE(LEFT($A14,4)),CBO_annual!$A:$A,0),MATCH(AK$1,CBO_annual!$1:$1,0)))</f>
        <v>888.8</v>
      </c>
      <c r="AL13" s="83">
        <f ca="1">IF(YEAR($B13)&lt;YEAR(TODAY())-1,INDEX(HaverPull!$A:$AD,MATCH(CBO_quarterly!$B13,HaverPull!$B:$B,0),MATCH(CBO_quarterly!AL$1,HaverPull!$1:$1,0)),INDEX(CBO_annual!$A:$AH,MATCH(_xlfn.NUMBERVALUE(LEFT($A14,4)),CBO_annual!$A:$A,0),MATCH(AL$1,CBO_annual!$1:$1,0)))</f>
        <v>282.2</v>
      </c>
      <c r="AM13" s="83">
        <f ca="1">IF(YEAR($B13)&lt;YEAR(TODAY())-1,INDEX(HaverPull!$A:$AD,MATCH(CBO_quarterly!$B13,HaverPull!$B:$B,0),MATCH(CBO_quarterly!AM$1,HaverPull!$1:$1,0)),INDEX(CBO_annual!$A:$AH,MATCH(_xlfn.NUMBERVALUE(LEFT($A14,4)),CBO_annual!$A:$A,0),MATCH(AM$1,CBO_annual!$1:$1,0)))</f>
        <v>141.4</v>
      </c>
      <c r="AN13" s="83">
        <f ca="1">IF(YEAR($B13)&lt;YEAR(TODAY())-1,INDEX(HaverPull!$A:$AD,MATCH(CBO_quarterly!$B13,HaverPull!$B:$B,0),MATCH(CBO_quarterly!AN$1,HaverPull!$1:$1,0)),INDEX(CBO_annual!$A:$AH,MATCH(_xlfn.NUMBERVALUE(LEFT($A14,4)),CBO_annual!$A:$A,0),MATCH(AN$1,CBO_annual!$1:$1,0)))</f>
        <v>140.80000000000001</v>
      </c>
      <c r="AO13" s="83" t="e">
        <f ca="1">IF(YEAR($B13)&lt;YEAR(TODAY())-1,INDEX(HaverPull!$A:$AD,MATCH(CBO_quarterly!$B13,HaverPull!$B:$B,0),MATCH(CBO_quarterly!AO$1,HaverPull!$1:$1,0)),INDEX(CBO_annual!$A:$AH,MATCH(_xlfn.NUMBERVALUE(LEFT($A14,4)),CBO_annual!$A:$A,0),MATCH(AO$1,CBO_annual!$1:$1,0)))</f>
        <v>#N/A</v>
      </c>
      <c r="AP13" s="83" t="e">
        <f ca="1">IF(YEAR($B13)&lt;YEAR(TODAY())-1,INDEX(HaverPull!$A:$AD,MATCH(CBO_quarterly!$B13,HaverPull!$B:$B,0),MATCH(CBO_quarterly!AP$1,HaverPull!$1:$1,0)),INDEX(CBO_annual!$A:$AH,MATCH(_xlfn.NUMBERVALUE(LEFT($A14,4)),CBO_annual!$A:$A,0),MATCH(AP$1,CBO_annual!$1:$1,0)))</f>
        <v>#N/A</v>
      </c>
    </row>
    <row r="14" spans="1:42">
      <c r="A14" s="83" t="s">
        <v>413</v>
      </c>
      <c r="B14" s="4">
        <v>26480</v>
      </c>
      <c r="C14" s="83">
        <f ca="1">IF(YEAR($B14)&lt;YEAR(TODAY())-1,INDEX(HaverPull!$A:$AD,MATCH(CBO_quarterly!$B14,HaverPull!$B:$B,0),MATCH(CBO_quarterly!C$1,HaverPull!$1:$1,0)),INDEX(CBO_annual!$A:$AH,MATCH(_xlfn.NUMBERVALUE(LEFT($A15,4)),CBO_annual!$A:$A,0),MATCH(C$1,CBO_annual!$1:$1,0)))</f>
        <v>91.9</v>
      </c>
      <c r="D14" s="83">
        <f ca="1">IF(YEAR($B14)&lt;YEAR(TODAY())-1,INDEX(HaverPull!$A:$AD,MATCH(CBO_quarterly!$B14,HaverPull!$B:$B,0),MATCH(CBO_quarterly!D$1,HaverPull!$1:$1,0)),INDEX(CBO_annual!$A:$AH,MATCH(_xlfn.NUMBERVALUE(LEFT($A15,4)),CBO_annual!$A:$A,0),MATCH(D$1,CBO_annual!$1:$1,0)))</f>
        <v>123.4</v>
      </c>
      <c r="E14" s="83">
        <f ca="1">IF(YEAR($B14)&lt;YEAR(TODAY())-1,INDEX(HaverPull!$A:$AD,MATCH(CBO_quarterly!$B14,HaverPull!$B:$B,0),MATCH(CBO_quarterly!E$1,HaverPull!$1:$1,0)),INDEX(CBO_annual!$A:$AH,MATCH(_xlfn.NUMBERVALUE(LEFT($A15,4)),CBO_annual!$A:$A,0),MATCH(E$1,CBO_annual!$1:$1,0)))</f>
        <v>100.6</v>
      </c>
      <c r="F14" s="83">
        <f ca="1">IF(YEAR($B14)&lt;YEAR(TODAY())-1,INDEX(HaverPull!$A:$AD,MATCH(CBO_quarterly!$B14,HaverPull!$B:$B,0),MATCH(CBO_quarterly!F$1,HaverPull!$1:$1,0)),INDEX(CBO_annual!$A:$AH,MATCH(_xlfn.NUMBERVALUE(LEFT($A15,4)),CBO_annual!$A:$A,0),MATCH(F$1,CBO_annual!$1:$1,0)))</f>
        <v>37.5</v>
      </c>
      <c r="G14" s="83">
        <f ca="1">IF(YEAR($B14)&lt;YEAR(TODAY())-1,INDEX(HaverPull!$A:$AD,MATCH(CBO_quarterly!$B14,HaverPull!$B:$B,0),MATCH(CBO_quarterly!G$1,HaverPull!$1:$1,0)),INDEX(CBO_annual!$A:$AH,MATCH(_xlfn.NUMBERVALUE(LEFT($A15,4)),CBO_annual!$A:$A,0),MATCH(G$1,CBO_annual!$1:$1,0)))</f>
        <v>58.8</v>
      </c>
      <c r="H14" s="83" t="e">
        <f ca="1">IF(YEAR($B14)&lt;YEAR(TODAY())-1,INDEX(HaverPull!$A:$AD,MATCH(CBO_quarterly!$B14,HaverPull!$B:$B,0),MATCH(CBO_quarterly!H$1,HaverPull!$1:$1,0)),INDEX(CBO_annual!$A:$AH,MATCH(_xlfn.NUMBERVALUE(LEFT($A15,4)),CBO_annual!$A:$A,0),MATCH(H$1,CBO_annual!$1:$1,0)))</f>
        <v>#N/A</v>
      </c>
      <c r="I14" s="83" t="e">
        <f ca="1">IF(YEAR($B14)&lt;YEAR(TODAY())-1,INDEX(HaverPull!$A:$AD,MATCH(CBO_quarterly!$B14,HaverPull!$B:$B,0),MATCH(CBO_quarterly!I$1,HaverPull!$1:$1,0)),INDEX(CBO_annual!$A:$AH,MATCH(_xlfn.NUMBERVALUE(LEFT($A15,4)),CBO_annual!$A:$A,0),MATCH(I$1,CBO_annual!$1:$1,0)))</f>
        <v>#N/A</v>
      </c>
      <c r="J14" s="83">
        <f ca="1">IF(YEAR($B14)&lt;YEAR(TODAY())-1,INDEX(HaverPull!$A:$AD,MATCH(CBO_quarterly!$B14,HaverPull!$B:$B,0),MATCH(CBO_quarterly!J$1,HaverPull!$1:$1,0)),INDEX(CBO_annual!$A:$AH,MATCH(_xlfn.NUMBERVALUE(LEFT($A15,4)),CBO_annual!$A:$A,0),MATCH(J$1,CBO_annual!$1:$1,0)))</f>
        <v>3.2</v>
      </c>
      <c r="K14" s="83" t="e">
        <f ca="1">IF(YEAR($B14)&lt;YEAR(TODAY())-1,INDEX(HaverPull!$A:$AD,MATCH(CBO_quarterly!$B14,HaverPull!$B:$B,0),MATCH(CBO_quarterly!K$1,HaverPull!$1:$1,0)),INDEX(CBO_annual!$A:$AH,MATCH(_xlfn.NUMBERVALUE(LEFT($A15,4)),CBO_annual!$A:$A,0),MATCH(K$1,CBO_annual!$1:$1,0)))</f>
        <v>#N/A</v>
      </c>
      <c r="L14" s="83" t="e">
        <f ca="1">IF(YEAR($B14)&lt;YEAR(TODAY())-1,INDEX(HaverPull!$A:$AD,MATCH(CBO_quarterly!$B14,HaverPull!$B:$B,0),MATCH(CBO_quarterly!L$1,HaverPull!$1:$1,0)),INDEX(CBO_annual!$A:$AH,MATCH(_xlfn.NUMBERVALUE(LEFT($A15,4)),CBO_annual!$A:$A,0),MATCH(L$1,CBO_annual!$1:$1,0)))</f>
        <v>#N/A</v>
      </c>
      <c r="M14" s="83" t="e">
        <f ca="1">IF(YEAR($B14)&lt;YEAR(TODAY())-1,INDEX(HaverPull!$A:$AD,MATCH(CBO_quarterly!$B14,HaverPull!$B:$B,0),MATCH(CBO_quarterly!M$1,HaverPull!$1:$1,0)),INDEX(CBO_annual!$A:$AH,MATCH(_xlfn.NUMBERVALUE(LEFT($A15,4)),CBO_annual!$A:$A,0),MATCH(M$1,CBO_annual!$1:$1,0)))</f>
        <v>#N/A</v>
      </c>
      <c r="N14" s="83" t="e">
        <f ca="1">IF(YEAR($B14)&lt;YEAR(TODAY())-1,INDEX(HaverPull!$A:$AD,MATCH(CBO_quarterly!$B14,HaverPull!$B:$B,0),MATCH(CBO_quarterly!N$1,HaverPull!$1:$1,0)),INDEX(CBO_annual!$A:$AH,MATCH(_xlfn.NUMBERVALUE(LEFT($A15,4)),CBO_annual!$A:$A,0),MATCH(N$1,CBO_annual!$1:$1,0)))</f>
        <v>#N/A</v>
      </c>
      <c r="O14" s="83" t="e">
        <f ca="1">IF(YEAR($B14)&lt;YEAR(TODAY())-1,INDEX(HaverPull!$A:$AD,MATCH(CBO_quarterly!$B14,HaverPull!$B:$B,0),MATCH(CBO_quarterly!O$1,HaverPull!$1:$1,0)),INDEX(CBO_annual!$A:$AH,MATCH(_xlfn.NUMBERVALUE(LEFT($A15,4)),CBO_annual!$A:$A,0),MATCH(O$1,CBO_annual!$1:$1,0)))</f>
        <v>#N/A</v>
      </c>
      <c r="P14" s="83" t="e">
        <f ca="1">IF(YEAR($B14)&lt;YEAR(TODAY())-1,INDEX(HaverPull!$A:$AD,MATCH(CBO_quarterly!$B14,HaverPull!$B:$B,0),MATCH(CBO_quarterly!P$1,HaverPull!$1:$1,0)),INDEX(CBO_annual!$A:$AH,MATCH(_xlfn.NUMBERVALUE(LEFT($A15,4)),CBO_annual!$A:$A,0),MATCH(P$1,CBO_annual!$1:$1,0)))</f>
        <v>#N/A</v>
      </c>
      <c r="Q14" s="83" t="e">
        <f ca="1">IF(YEAR($B14)&lt;YEAR(TODAY())-1,INDEX(HaverPull!$A:$AD,MATCH(CBO_quarterly!$B14,HaverPull!$B:$B,0),MATCH(CBO_quarterly!Q$1,HaverPull!$1:$1,0)),INDEX(CBO_annual!$A:$AH,MATCH(_xlfn.NUMBERVALUE(LEFT($A15,4)),CBO_annual!$A:$A,0),MATCH(Q$1,CBO_annual!$1:$1,0)))</f>
        <v>#N/A</v>
      </c>
      <c r="R14" s="83" t="e">
        <f ca="1">IF(YEAR($B14)&lt;YEAR(TODAY())-1,INDEX(HaverPull!$A:$AD,MATCH(CBO_quarterly!$B14,HaverPull!$B:$B,0),MATCH(CBO_quarterly!R$1,HaverPull!$1:$1,0)),INDEX(CBO_annual!$A:$AH,MATCH(_xlfn.NUMBERVALUE(LEFT($A15,4)),CBO_annual!$A:$A,0),MATCH(R$1,CBO_annual!$1:$1,0)))</f>
        <v>#N/A</v>
      </c>
      <c r="S14" s="83" t="e">
        <f ca="1">IF(YEAR($B14)&lt;YEAR(TODAY())-1,INDEX(HaverPull!$A:$AD,MATCH(CBO_quarterly!$B14,HaverPull!$B:$B,0),MATCH(CBO_quarterly!S$1,HaverPull!$1:$1,0)),INDEX(CBO_annual!$A:$AH,MATCH(_xlfn.NUMBERVALUE(LEFT($A15,4)),CBO_annual!$A:$A,0),MATCH(S$1,CBO_annual!$1:$1,0)))</f>
        <v>#N/A</v>
      </c>
      <c r="T14" s="83" t="e">
        <f ca="1">IF(YEAR($B14)&lt;YEAR(TODAY())-1,INDEX(HaverPull!$A:$AD,MATCH(CBO_quarterly!$B14,HaverPull!$B:$B,0),MATCH(CBO_quarterly!T$1,HaverPull!$1:$1,0)),INDEX(CBO_annual!$A:$AH,MATCH(_xlfn.NUMBERVALUE(LEFT($A15,4)),CBO_annual!$A:$A,0),MATCH(T$1,CBO_annual!$1:$1,0)))</f>
        <v>#N/A</v>
      </c>
      <c r="U14" s="83" t="e">
        <f ca="1">IF(YEAR($B14)&lt;YEAR(TODAY())-1,INDEX(HaverPull!$A:$AD,MATCH(CBO_quarterly!$B14,HaverPull!$B:$B,0),MATCH(CBO_quarterly!U$1,HaverPull!$1:$1,0)),INDEX(CBO_annual!$A:$AH,MATCH(_xlfn.NUMBERVALUE(LEFT($A15,4)),CBO_annual!$A:$A,0),MATCH(U$1,CBO_annual!$1:$1,0)))</f>
        <v>#N/A</v>
      </c>
      <c r="V14" s="83" t="e">
        <f ca="1">IF(YEAR($B14)&lt;YEAR(TODAY())-1,INDEX(HaverPull!$A:$AD,MATCH(CBO_quarterly!$B14,HaverPull!$B:$B,0),MATCH(CBO_quarterly!V$1,HaverPull!$1:$1,0)),INDEX(CBO_annual!$A:$AH,MATCH(_xlfn.NUMBERVALUE(LEFT($A15,4)),CBO_annual!$A:$A,0),MATCH(V$1,CBO_annual!$1:$1,0)))</f>
        <v>#N/A</v>
      </c>
      <c r="W14" s="83" t="e">
        <f ca="1">IF(YEAR($B14)&lt;YEAR(TODAY())-1,INDEX(HaverPull!$A:$AD,MATCH(CBO_quarterly!$B14,HaverPull!$B:$B,0),MATCH(CBO_quarterly!W$1,HaverPull!$1:$1,0)),INDEX(CBO_annual!$A:$AH,MATCH(_xlfn.NUMBERVALUE(LEFT($A15,4)),CBO_annual!$A:$A,0),MATCH(W$1,CBO_annual!$1:$1,0)))</f>
        <v>#N/A</v>
      </c>
      <c r="X14" s="83" t="e">
        <f ca="1">IF(YEAR($B14)&lt;YEAR(TODAY())-1,INDEX(HaverPull!$A:$AD,MATCH(CBO_quarterly!$B14,HaverPull!$B:$B,0),MATCH(CBO_quarterly!X$1,HaverPull!$1:$1,0)),INDEX(CBO_annual!$A:$AH,MATCH(_xlfn.NUMBERVALUE(LEFT($A15,4)),CBO_annual!$A:$A,0),MATCH(X$1,CBO_annual!$1:$1,0)))</f>
        <v>#N/A</v>
      </c>
      <c r="Y14" s="83" t="e">
        <f ca="1">IF(YEAR($B14)&lt;YEAR(TODAY())-1,INDEX(HaverPull!$A:$AD,MATCH(CBO_quarterly!$B14,HaverPull!$B:$B,0),MATCH(CBO_quarterly!Y$1,HaverPull!$1:$1,0)),INDEX(CBO_annual!$A:$AH,MATCH(_xlfn.NUMBERVALUE(LEFT($A15,4)),CBO_annual!$A:$A,0),MATCH(Y$1,CBO_annual!$1:$1,0)))</f>
        <v>#N/A</v>
      </c>
      <c r="Z14" s="83" t="e">
        <f ca="1">IF(YEAR($B14)&lt;YEAR(TODAY())-1,INDEX(HaverPull!$A:$AD,MATCH(CBO_quarterly!$B14,HaverPull!$B:$B,0),MATCH(CBO_quarterly!Z$1,HaverPull!$1:$1,0)),INDEX(CBO_annual!$A:$AH,MATCH(_xlfn.NUMBERVALUE(LEFT($A15,4)),CBO_annual!$A:$A,0),MATCH(Z$1,CBO_annual!$1:$1,0)))</f>
        <v>#N/A</v>
      </c>
      <c r="AA14" s="83" t="e">
        <f ca="1">IF(YEAR($B14)&lt;YEAR(TODAY())-1,INDEX(HaverPull!$A:$AD,MATCH(CBO_quarterly!$B14,HaverPull!$B:$B,0),MATCH(CBO_quarterly!AA$1,HaverPull!$1:$1,0)),INDEX(CBO_annual!$A:$AH,MATCH(_xlfn.NUMBERVALUE(LEFT($A15,4)),CBO_annual!$A:$A,0),MATCH(AA$1,CBO_annual!$1:$1,0)))</f>
        <v>#N/A</v>
      </c>
      <c r="AB14" s="83">
        <f>INDEX(CBO_annual!$A:$AH,MATCH(_xlfn.NUMBERVALUE(LEFT($A15,4)),CBO_annual!$A:$A,0),MATCH($1:$1,CBO_annual!$1:$1,0))</f>
        <v>5067.95</v>
      </c>
      <c r="AC14" s="84">
        <v>5118.3</v>
      </c>
      <c r="AD14" s="83">
        <f ca="1">IF(YEAR($B14)&lt;=YEAR(TODAY()),INDEX(HaverPull!$A:$AD,MATCH(CBO_quarterly!$B14,HaverPull!$B:$B,0),MATCH(CBO_quarterly!AD$1,HaverPull!$1:$1,0)),INDEX(CBO_annual!$A:$AH,MATCH(_xlfn.NUMBERVALUE(LEFT($A15,4)),CBO_annual!$A:$A,0),MATCH(AD$1,CBO_annual!$1:$1,0)))</f>
        <v>3370.7</v>
      </c>
      <c r="AE14" s="83">
        <f ca="1">IF(YEAR($B14)&lt;=YEAR(TODAY()),INDEX(HaverPull!$A:$AD,MATCH(CBO_quarterly!$B14,HaverPull!$B:$B,0),MATCH(CBO_quarterly!AE$1,HaverPull!$1:$1,0)),INDEX(CBO_annual!$A:$AH,MATCH(_xlfn.NUMBERVALUE(LEFT($A15,4)),CBO_annual!$A:$A,0),MATCH(AE$1,CBO_annual!$1:$1,0)))</f>
        <v>757.4</v>
      </c>
      <c r="AF14" s="85">
        <v>23.95</v>
      </c>
      <c r="AG14" s="84">
        <v>1270.0999999999999</v>
      </c>
      <c r="AH14" s="84">
        <v>1257.9000000000001</v>
      </c>
      <c r="AI14" s="83">
        <f ca="1">IF(YEAR($B14)&lt;YEAR(TODAY())-1,INDEX(HaverPull!$A:$AD,MATCH(CBO_quarterly!$B14,HaverPull!$B:$B,0),MATCH(CBO_quarterly!AI$1,HaverPull!$1:$1,0)),INDEX(CBO_annual!$A:$AH,MATCH(_xlfn.NUMBERVALUE(LEFT($A15,4)),CBO_annual!$A:$A,0),MATCH(AI$1,CBO_annual!$1:$1,0)))</f>
        <v>286.5</v>
      </c>
      <c r="AJ14" s="83">
        <f ca="1">IF(YEAR($B14)&lt;YEAR(TODAY())-1,INDEX(HaverPull!$A:$AD,MATCH(CBO_quarterly!$B14,HaverPull!$B:$B,0),MATCH(CBO_quarterly!AJ$1,HaverPull!$1:$1,0)),INDEX(CBO_annual!$A:$AH,MATCH(_xlfn.NUMBERVALUE(LEFT($A15,4)),CBO_annual!$A:$A,0),MATCH(AJ$1,CBO_annual!$1:$1,0)))</f>
        <v>645.9</v>
      </c>
      <c r="AK14" s="83">
        <f ca="1">IF(YEAR($B14)&lt;YEAR(TODAY())-1,INDEX(HaverPull!$A:$AD,MATCH(CBO_quarterly!$B14,HaverPull!$B:$B,0),MATCH(CBO_quarterly!AK$1,HaverPull!$1:$1,0)),INDEX(CBO_annual!$A:$AH,MATCH(_xlfn.NUMBERVALUE(LEFT($A15,4)),CBO_annual!$A:$A,0),MATCH(AK$1,CBO_annual!$1:$1,0)))</f>
        <v>887.3</v>
      </c>
      <c r="AL14" s="83">
        <f ca="1">IF(YEAR($B14)&lt;YEAR(TODAY())-1,INDEX(HaverPull!$A:$AD,MATCH(CBO_quarterly!$B14,HaverPull!$B:$B,0),MATCH(CBO_quarterly!AL$1,HaverPull!$1:$1,0)),INDEX(CBO_annual!$A:$AH,MATCH(_xlfn.NUMBERVALUE(LEFT($A15,4)),CBO_annual!$A:$A,0),MATCH(AL$1,CBO_annual!$1:$1,0)))</f>
        <v>286.5</v>
      </c>
      <c r="AM14" s="83">
        <f ca="1">IF(YEAR($B14)&lt;YEAR(TODAY())-1,INDEX(HaverPull!$A:$AD,MATCH(CBO_quarterly!$B14,HaverPull!$B:$B,0),MATCH(CBO_quarterly!AM$1,HaverPull!$1:$1,0)),INDEX(CBO_annual!$A:$AH,MATCH(_xlfn.NUMBERVALUE(LEFT($A15,4)),CBO_annual!$A:$A,0),MATCH(AM$1,CBO_annual!$1:$1,0)))</f>
        <v>144.19999999999999</v>
      </c>
      <c r="AN14" s="83">
        <f ca="1">IF(YEAR($B14)&lt;YEAR(TODAY())-1,INDEX(HaverPull!$A:$AD,MATCH(CBO_quarterly!$B14,HaverPull!$B:$B,0),MATCH(CBO_quarterly!AN$1,HaverPull!$1:$1,0)),INDEX(CBO_annual!$A:$AH,MATCH(_xlfn.NUMBERVALUE(LEFT($A15,4)),CBO_annual!$A:$A,0),MATCH(AN$1,CBO_annual!$1:$1,0)))</f>
        <v>142.19999999999999</v>
      </c>
      <c r="AO14" s="83" t="e">
        <f ca="1">IF(YEAR($B14)&lt;YEAR(TODAY())-1,INDEX(HaverPull!$A:$AD,MATCH(CBO_quarterly!$B14,HaverPull!$B:$B,0),MATCH(CBO_quarterly!AO$1,HaverPull!$1:$1,0)),INDEX(CBO_annual!$A:$AH,MATCH(_xlfn.NUMBERVALUE(LEFT($A15,4)),CBO_annual!$A:$A,0),MATCH(AO$1,CBO_annual!$1:$1,0)))</f>
        <v>#N/A</v>
      </c>
      <c r="AP14" s="83" t="e">
        <f ca="1">IF(YEAR($B14)&lt;YEAR(TODAY())-1,INDEX(HaverPull!$A:$AD,MATCH(CBO_quarterly!$B14,HaverPull!$B:$B,0),MATCH(CBO_quarterly!AP$1,HaverPull!$1:$1,0)),INDEX(CBO_annual!$A:$AH,MATCH(_xlfn.NUMBERVALUE(LEFT($A15,4)),CBO_annual!$A:$A,0),MATCH(AP$1,CBO_annual!$1:$1,0)))</f>
        <v>#N/A</v>
      </c>
    </row>
    <row r="15" spans="1:42">
      <c r="A15" s="83" t="s">
        <v>414</v>
      </c>
      <c r="B15" s="4">
        <v>26572</v>
      </c>
      <c r="C15" s="83">
        <f ca="1">IF(YEAR($B15)&lt;YEAR(TODAY())-1,INDEX(HaverPull!$A:$AD,MATCH(CBO_quarterly!$B15,HaverPull!$B:$B,0),MATCH(CBO_quarterly!C$1,HaverPull!$1:$1,0)),INDEX(CBO_annual!$A:$AH,MATCH(_xlfn.NUMBERVALUE(LEFT($A16,4)),CBO_annual!$A:$A,0),MATCH(C$1,CBO_annual!$1:$1,0)))</f>
        <v>92.9</v>
      </c>
      <c r="D15" s="83">
        <f ca="1">IF(YEAR($B15)&lt;YEAR(TODAY())-1,INDEX(HaverPull!$A:$AD,MATCH(CBO_quarterly!$B15,HaverPull!$B:$B,0),MATCH(CBO_quarterly!D$1,HaverPull!$1:$1,0)),INDEX(CBO_annual!$A:$AH,MATCH(_xlfn.NUMBERVALUE(LEFT($A16,4)),CBO_annual!$A:$A,0),MATCH(D$1,CBO_annual!$1:$1,0)))</f>
        <v>124.3</v>
      </c>
      <c r="E15" s="83">
        <f ca="1">IF(YEAR($B15)&lt;YEAR(TODAY())-1,INDEX(HaverPull!$A:$AD,MATCH(CBO_quarterly!$B15,HaverPull!$B:$B,0),MATCH(CBO_quarterly!E$1,HaverPull!$1:$1,0)),INDEX(CBO_annual!$A:$AH,MATCH(_xlfn.NUMBERVALUE(LEFT($A16,4)),CBO_annual!$A:$A,0),MATCH(E$1,CBO_annual!$1:$1,0)))</f>
        <v>101.7</v>
      </c>
      <c r="F15" s="83">
        <f ca="1">IF(YEAR($B15)&lt;YEAR(TODAY())-1,INDEX(HaverPull!$A:$AD,MATCH(CBO_quarterly!$B15,HaverPull!$B:$B,0),MATCH(CBO_quarterly!F$1,HaverPull!$1:$1,0)),INDEX(CBO_annual!$A:$AH,MATCH(_xlfn.NUMBERVALUE(LEFT($A16,4)),CBO_annual!$A:$A,0),MATCH(F$1,CBO_annual!$1:$1,0)))</f>
        <v>38.799999999999997</v>
      </c>
      <c r="G15" s="83">
        <f ca="1">IF(YEAR($B15)&lt;YEAR(TODAY())-1,INDEX(HaverPull!$A:$AD,MATCH(CBO_quarterly!$B15,HaverPull!$B:$B,0),MATCH(CBO_quarterly!G$1,HaverPull!$1:$1,0)),INDEX(CBO_annual!$A:$AH,MATCH(_xlfn.NUMBERVALUE(LEFT($A16,4)),CBO_annual!$A:$A,0),MATCH(G$1,CBO_annual!$1:$1,0)))</f>
        <v>59.5</v>
      </c>
      <c r="H15" s="83" t="e">
        <f ca="1">IF(YEAR($B15)&lt;YEAR(TODAY())-1,INDEX(HaverPull!$A:$AD,MATCH(CBO_quarterly!$B15,HaverPull!$B:$B,0),MATCH(CBO_quarterly!H$1,HaverPull!$1:$1,0)),INDEX(CBO_annual!$A:$AH,MATCH(_xlfn.NUMBERVALUE(LEFT($A16,4)),CBO_annual!$A:$A,0),MATCH(H$1,CBO_annual!$1:$1,0)))</f>
        <v>#N/A</v>
      </c>
      <c r="I15" s="83" t="e">
        <f ca="1">IF(YEAR($B15)&lt;YEAR(TODAY())-1,INDEX(HaverPull!$A:$AD,MATCH(CBO_quarterly!$B15,HaverPull!$B:$B,0),MATCH(CBO_quarterly!I$1,HaverPull!$1:$1,0)),INDEX(CBO_annual!$A:$AH,MATCH(_xlfn.NUMBERVALUE(LEFT($A16,4)),CBO_annual!$A:$A,0),MATCH(I$1,CBO_annual!$1:$1,0)))</f>
        <v>#N/A</v>
      </c>
      <c r="J15" s="83">
        <f ca="1">IF(YEAR($B15)&lt;YEAR(TODAY())-1,INDEX(HaverPull!$A:$AD,MATCH(CBO_quarterly!$B15,HaverPull!$B:$B,0),MATCH(CBO_quarterly!J$1,HaverPull!$1:$1,0)),INDEX(CBO_annual!$A:$AH,MATCH(_xlfn.NUMBERVALUE(LEFT($A16,4)),CBO_annual!$A:$A,0),MATCH(J$1,CBO_annual!$1:$1,0)))</f>
        <v>3.2</v>
      </c>
      <c r="K15" s="83" t="e">
        <f ca="1">IF(YEAR($B15)&lt;YEAR(TODAY())-1,INDEX(HaverPull!$A:$AD,MATCH(CBO_quarterly!$B15,HaverPull!$B:$B,0),MATCH(CBO_quarterly!K$1,HaverPull!$1:$1,0)),INDEX(CBO_annual!$A:$AH,MATCH(_xlfn.NUMBERVALUE(LEFT($A16,4)),CBO_annual!$A:$A,0),MATCH(K$1,CBO_annual!$1:$1,0)))</f>
        <v>#N/A</v>
      </c>
      <c r="L15" s="83" t="e">
        <f ca="1">IF(YEAR($B15)&lt;YEAR(TODAY())-1,INDEX(HaverPull!$A:$AD,MATCH(CBO_quarterly!$B15,HaverPull!$B:$B,0),MATCH(CBO_quarterly!L$1,HaverPull!$1:$1,0)),INDEX(CBO_annual!$A:$AH,MATCH(_xlfn.NUMBERVALUE(LEFT($A16,4)),CBO_annual!$A:$A,0),MATCH(L$1,CBO_annual!$1:$1,0)))</f>
        <v>#N/A</v>
      </c>
      <c r="M15" s="83" t="e">
        <f ca="1">IF(YEAR($B15)&lt;YEAR(TODAY())-1,INDEX(HaverPull!$A:$AD,MATCH(CBO_quarterly!$B15,HaverPull!$B:$B,0),MATCH(CBO_quarterly!M$1,HaverPull!$1:$1,0)),INDEX(CBO_annual!$A:$AH,MATCH(_xlfn.NUMBERVALUE(LEFT($A16,4)),CBO_annual!$A:$A,0),MATCH(M$1,CBO_annual!$1:$1,0)))</f>
        <v>#N/A</v>
      </c>
      <c r="N15" s="83" t="e">
        <f ca="1">IF(YEAR($B15)&lt;YEAR(TODAY())-1,INDEX(HaverPull!$A:$AD,MATCH(CBO_quarterly!$B15,HaverPull!$B:$B,0),MATCH(CBO_quarterly!N$1,HaverPull!$1:$1,0)),INDEX(CBO_annual!$A:$AH,MATCH(_xlfn.NUMBERVALUE(LEFT($A16,4)),CBO_annual!$A:$A,0),MATCH(N$1,CBO_annual!$1:$1,0)))</f>
        <v>#N/A</v>
      </c>
      <c r="O15" s="83" t="e">
        <f ca="1">IF(YEAR($B15)&lt;YEAR(TODAY())-1,INDEX(HaverPull!$A:$AD,MATCH(CBO_quarterly!$B15,HaverPull!$B:$B,0),MATCH(CBO_quarterly!O$1,HaverPull!$1:$1,0)),INDEX(CBO_annual!$A:$AH,MATCH(_xlfn.NUMBERVALUE(LEFT($A16,4)),CBO_annual!$A:$A,0),MATCH(O$1,CBO_annual!$1:$1,0)))</f>
        <v>#N/A</v>
      </c>
      <c r="P15" s="83" t="e">
        <f ca="1">IF(YEAR($B15)&lt;YEAR(TODAY())-1,INDEX(HaverPull!$A:$AD,MATCH(CBO_quarterly!$B15,HaverPull!$B:$B,0),MATCH(CBO_quarterly!P$1,HaverPull!$1:$1,0)),INDEX(CBO_annual!$A:$AH,MATCH(_xlfn.NUMBERVALUE(LEFT($A16,4)),CBO_annual!$A:$A,0),MATCH(P$1,CBO_annual!$1:$1,0)))</f>
        <v>#N/A</v>
      </c>
      <c r="Q15" s="83" t="e">
        <f ca="1">IF(YEAR($B15)&lt;YEAR(TODAY())-1,INDEX(HaverPull!$A:$AD,MATCH(CBO_quarterly!$B15,HaverPull!$B:$B,0),MATCH(CBO_quarterly!Q$1,HaverPull!$1:$1,0)),INDEX(CBO_annual!$A:$AH,MATCH(_xlfn.NUMBERVALUE(LEFT($A16,4)),CBO_annual!$A:$A,0),MATCH(Q$1,CBO_annual!$1:$1,0)))</f>
        <v>#N/A</v>
      </c>
      <c r="R15" s="83" t="e">
        <f ca="1">IF(YEAR($B15)&lt;YEAR(TODAY())-1,INDEX(HaverPull!$A:$AD,MATCH(CBO_quarterly!$B15,HaverPull!$B:$B,0),MATCH(CBO_quarterly!R$1,HaverPull!$1:$1,0)),INDEX(CBO_annual!$A:$AH,MATCH(_xlfn.NUMBERVALUE(LEFT($A16,4)),CBO_annual!$A:$A,0),MATCH(R$1,CBO_annual!$1:$1,0)))</f>
        <v>#N/A</v>
      </c>
      <c r="S15" s="83" t="e">
        <f ca="1">IF(YEAR($B15)&lt;YEAR(TODAY())-1,INDEX(HaverPull!$A:$AD,MATCH(CBO_quarterly!$B15,HaverPull!$B:$B,0),MATCH(CBO_quarterly!S$1,HaverPull!$1:$1,0)),INDEX(CBO_annual!$A:$AH,MATCH(_xlfn.NUMBERVALUE(LEFT($A16,4)),CBO_annual!$A:$A,0),MATCH(S$1,CBO_annual!$1:$1,0)))</f>
        <v>#N/A</v>
      </c>
      <c r="T15" s="83" t="e">
        <f ca="1">IF(YEAR($B15)&lt;YEAR(TODAY())-1,INDEX(HaverPull!$A:$AD,MATCH(CBO_quarterly!$B15,HaverPull!$B:$B,0),MATCH(CBO_quarterly!T$1,HaverPull!$1:$1,0)),INDEX(CBO_annual!$A:$AH,MATCH(_xlfn.NUMBERVALUE(LEFT($A16,4)),CBO_annual!$A:$A,0),MATCH(T$1,CBO_annual!$1:$1,0)))</f>
        <v>#N/A</v>
      </c>
      <c r="U15" s="83" t="e">
        <f ca="1">IF(YEAR($B15)&lt;YEAR(TODAY())-1,INDEX(HaverPull!$A:$AD,MATCH(CBO_quarterly!$B15,HaverPull!$B:$B,0),MATCH(CBO_quarterly!U$1,HaverPull!$1:$1,0)),INDEX(CBO_annual!$A:$AH,MATCH(_xlfn.NUMBERVALUE(LEFT($A16,4)),CBO_annual!$A:$A,0),MATCH(U$1,CBO_annual!$1:$1,0)))</f>
        <v>#N/A</v>
      </c>
      <c r="V15" s="83" t="e">
        <f ca="1">IF(YEAR($B15)&lt;YEAR(TODAY())-1,INDEX(HaverPull!$A:$AD,MATCH(CBO_quarterly!$B15,HaverPull!$B:$B,0),MATCH(CBO_quarterly!V$1,HaverPull!$1:$1,0)),INDEX(CBO_annual!$A:$AH,MATCH(_xlfn.NUMBERVALUE(LEFT($A16,4)),CBO_annual!$A:$A,0),MATCH(V$1,CBO_annual!$1:$1,0)))</f>
        <v>#N/A</v>
      </c>
      <c r="W15" s="83" t="e">
        <f ca="1">IF(YEAR($B15)&lt;YEAR(TODAY())-1,INDEX(HaverPull!$A:$AD,MATCH(CBO_quarterly!$B15,HaverPull!$B:$B,0),MATCH(CBO_quarterly!W$1,HaverPull!$1:$1,0)),INDEX(CBO_annual!$A:$AH,MATCH(_xlfn.NUMBERVALUE(LEFT($A16,4)),CBO_annual!$A:$A,0),MATCH(W$1,CBO_annual!$1:$1,0)))</f>
        <v>#N/A</v>
      </c>
      <c r="X15" s="83" t="e">
        <f ca="1">IF(YEAR($B15)&lt;YEAR(TODAY())-1,INDEX(HaverPull!$A:$AD,MATCH(CBO_quarterly!$B15,HaverPull!$B:$B,0),MATCH(CBO_quarterly!X$1,HaverPull!$1:$1,0)),INDEX(CBO_annual!$A:$AH,MATCH(_xlfn.NUMBERVALUE(LEFT($A16,4)),CBO_annual!$A:$A,0),MATCH(X$1,CBO_annual!$1:$1,0)))</f>
        <v>#N/A</v>
      </c>
      <c r="Y15" s="83" t="e">
        <f ca="1">IF(YEAR($B15)&lt;YEAR(TODAY())-1,INDEX(HaverPull!$A:$AD,MATCH(CBO_quarterly!$B15,HaverPull!$B:$B,0),MATCH(CBO_quarterly!Y$1,HaverPull!$1:$1,0)),INDEX(CBO_annual!$A:$AH,MATCH(_xlfn.NUMBERVALUE(LEFT($A16,4)),CBO_annual!$A:$A,0),MATCH(Y$1,CBO_annual!$1:$1,0)))</f>
        <v>#N/A</v>
      </c>
      <c r="Z15" s="83" t="e">
        <f ca="1">IF(YEAR($B15)&lt;YEAR(TODAY())-1,INDEX(HaverPull!$A:$AD,MATCH(CBO_quarterly!$B15,HaverPull!$B:$B,0),MATCH(CBO_quarterly!Z$1,HaverPull!$1:$1,0)),INDEX(CBO_annual!$A:$AH,MATCH(_xlfn.NUMBERVALUE(LEFT($A16,4)),CBO_annual!$A:$A,0),MATCH(Z$1,CBO_annual!$1:$1,0)))</f>
        <v>#N/A</v>
      </c>
      <c r="AA15" s="83" t="e">
        <f ca="1">IF(YEAR($B15)&lt;YEAR(TODAY())-1,INDEX(HaverPull!$A:$AD,MATCH(CBO_quarterly!$B15,HaverPull!$B:$B,0),MATCH(CBO_quarterly!AA$1,HaverPull!$1:$1,0)),INDEX(CBO_annual!$A:$AH,MATCH(_xlfn.NUMBERVALUE(LEFT($A16,4)),CBO_annual!$A:$A,0),MATCH(AA$1,CBO_annual!$1:$1,0)))</f>
        <v>#N/A</v>
      </c>
      <c r="AB15" s="83">
        <f>INDEX(CBO_annual!$A:$AH,MATCH(_xlfn.NUMBERVALUE(LEFT($A16,4)),CBO_annual!$A:$A,0),MATCH($1:$1,CBO_annual!$1:$1,0))</f>
        <v>5067.95</v>
      </c>
      <c r="AC15" s="84">
        <v>5165.3999999999996</v>
      </c>
      <c r="AD15" s="83">
        <f ca="1">IF(YEAR($B15)&lt;=YEAR(TODAY()),INDEX(HaverPull!$A:$AD,MATCH(CBO_quarterly!$B15,HaverPull!$B:$B,0),MATCH(CBO_quarterly!AD$1,HaverPull!$1:$1,0)),INDEX(CBO_annual!$A:$AH,MATCH(_xlfn.NUMBERVALUE(LEFT($A16,4)),CBO_annual!$A:$A,0),MATCH(AD$1,CBO_annual!$1:$1,0)))</f>
        <v>3422.7</v>
      </c>
      <c r="AE15" s="83">
        <f ca="1">IF(YEAR($B15)&lt;=YEAR(TODAY()),INDEX(HaverPull!$A:$AD,MATCH(CBO_quarterly!$B15,HaverPull!$B:$B,0),MATCH(CBO_quarterly!AE$1,HaverPull!$1:$1,0)),INDEX(CBO_annual!$A:$AH,MATCH(_xlfn.NUMBERVALUE(LEFT($A16,4)),CBO_annual!$A:$A,0),MATCH(AE$1,CBO_annual!$1:$1,0)))</f>
        <v>775.8</v>
      </c>
      <c r="AF15" s="85">
        <v>24.161000000000001</v>
      </c>
      <c r="AG15" s="84">
        <v>1293.8</v>
      </c>
      <c r="AH15" s="84">
        <v>1278.5999999999999</v>
      </c>
      <c r="AI15" s="83">
        <f ca="1">IF(YEAR($B15)&lt;YEAR(TODAY())-1,INDEX(HaverPull!$A:$AD,MATCH(CBO_quarterly!$B15,HaverPull!$B:$B,0),MATCH(CBO_quarterly!AI$1,HaverPull!$1:$1,0)),INDEX(CBO_annual!$A:$AH,MATCH(_xlfn.NUMBERVALUE(LEFT($A16,4)),CBO_annual!$A:$A,0),MATCH(AI$1,CBO_annual!$1:$1,0)))</f>
        <v>284.3</v>
      </c>
      <c r="AJ15" s="83">
        <f ca="1">IF(YEAR($B15)&lt;YEAR(TODAY())-1,INDEX(HaverPull!$A:$AD,MATCH(CBO_quarterly!$B15,HaverPull!$B:$B,0),MATCH(CBO_quarterly!AJ$1,HaverPull!$1:$1,0)),INDEX(CBO_annual!$A:$AH,MATCH(_xlfn.NUMBERVALUE(LEFT($A16,4)),CBO_annual!$A:$A,0),MATCH(AJ$1,CBO_annual!$1:$1,0)))</f>
        <v>616.29999999999995</v>
      </c>
      <c r="AK15" s="83">
        <f ca="1">IF(YEAR($B15)&lt;YEAR(TODAY())-1,INDEX(HaverPull!$A:$AD,MATCH(CBO_quarterly!$B15,HaverPull!$B:$B,0),MATCH(CBO_quarterly!AK$1,HaverPull!$1:$1,0)),INDEX(CBO_annual!$A:$AH,MATCH(_xlfn.NUMBERVALUE(LEFT($A16,4)),CBO_annual!$A:$A,0),MATCH(AK$1,CBO_annual!$1:$1,0)))</f>
        <v>894.4</v>
      </c>
      <c r="AL15" s="83">
        <f ca="1">IF(YEAR($B15)&lt;YEAR(TODAY())-1,INDEX(HaverPull!$A:$AD,MATCH(CBO_quarterly!$B15,HaverPull!$B:$B,0),MATCH(CBO_quarterly!AL$1,HaverPull!$1:$1,0)),INDEX(CBO_annual!$A:$AH,MATCH(_xlfn.NUMBERVALUE(LEFT($A16,4)),CBO_annual!$A:$A,0),MATCH(AL$1,CBO_annual!$1:$1,0)))</f>
        <v>284.3</v>
      </c>
      <c r="AM15" s="83">
        <f ca="1">IF(YEAR($B15)&lt;YEAR(TODAY())-1,INDEX(HaverPull!$A:$AD,MATCH(CBO_quarterly!$B15,HaverPull!$B:$B,0),MATCH(CBO_quarterly!AM$1,HaverPull!$1:$1,0)),INDEX(CBO_annual!$A:$AH,MATCH(_xlfn.NUMBERVALUE(LEFT($A16,4)),CBO_annual!$A:$A,0),MATCH(AM$1,CBO_annual!$1:$1,0)))</f>
        <v>138.80000000000001</v>
      </c>
      <c r="AN15" s="83">
        <f ca="1">IF(YEAR($B15)&lt;YEAR(TODAY())-1,INDEX(HaverPull!$A:$AD,MATCH(CBO_quarterly!$B15,HaverPull!$B:$B,0),MATCH(CBO_quarterly!AN$1,HaverPull!$1:$1,0)),INDEX(CBO_annual!$A:$AH,MATCH(_xlfn.NUMBERVALUE(LEFT($A16,4)),CBO_annual!$A:$A,0),MATCH(AN$1,CBO_annual!$1:$1,0)))</f>
        <v>145.6</v>
      </c>
      <c r="AO15" s="83" t="e">
        <f ca="1">IF(YEAR($B15)&lt;YEAR(TODAY())-1,INDEX(HaverPull!$A:$AD,MATCH(CBO_quarterly!$B15,HaverPull!$B:$B,0),MATCH(CBO_quarterly!AO$1,HaverPull!$1:$1,0)),INDEX(CBO_annual!$A:$AH,MATCH(_xlfn.NUMBERVALUE(LEFT($A16,4)),CBO_annual!$A:$A,0),MATCH(AO$1,CBO_annual!$1:$1,0)))</f>
        <v>#N/A</v>
      </c>
      <c r="AP15" s="83" t="e">
        <f ca="1">IF(YEAR($B15)&lt;YEAR(TODAY())-1,INDEX(HaverPull!$A:$AD,MATCH(CBO_quarterly!$B15,HaverPull!$B:$B,0),MATCH(CBO_quarterly!AP$1,HaverPull!$1:$1,0)),INDEX(CBO_annual!$A:$AH,MATCH(_xlfn.NUMBERVALUE(LEFT($A16,4)),CBO_annual!$A:$A,0),MATCH(AP$1,CBO_annual!$1:$1,0)))</f>
        <v>#N/A</v>
      </c>
    </row>
    <row r="16" spans="1:42">
      <c r="A16" s="83" t="s">
        <v>415</v>
      </c>
      <c r="B16" s="4">
        <v>26664</v>
      </c>
      <c r="C16" s="83">
        <f ca="1">IF(YEAR($B16)&lt;YEAR(TODAY())-1,INDEX(HaverPull!$A:$AD,MATCH(CBO_quarterly!$B16,HaverPull!$B:$B,0),MATCH(CBO_quarterly!C$1,HaverPull!$1:$1,0)),INDEX(CBO_annual!$A:$AH,MATCH(_xlfn.NUMBERVALUE(LEFT($A17,4)),CBO_annual!$A:$A,0),MATCH(C$1,CBO_annual!$1:$1,0)))</f>
        <v>103.1</v>
      </c>
      <c r="D16" s="83">
        <f ca="1">IF(YEAR($B16)&lt;YEAR(TODAY())-1,INDEX(HaverPull!$A:$AD,MATCH(CBO_quarterly!$B16,HaverPull!$B:$B,0),MATCH(CBO_quarterly!D$1,HaverPull!$1:$1,0)),INDEX(CBO_annual!$A:$AH,MATCH(_xlfn.NUMBERVALUE(LEFT($A17,4)),CBO_annual!$A:$A,0),MATCH(D$1,CBO_annual!$1:$1,0)))</f>
        <v>127.1</v>
      </c>
      <c r="E16" s="83">
        <f ca="1">IF(YEAR($B16)&lt;YEAR(TODAY())-1,INDEX(HaverPull!$A:$AD,MATCH(CBO_quarterly!$B16,HaverPull!$B:$B,0),MATCH(CBO_quarterly!E$1,HaverPull!$1:$1,0)),INDEX(CBO_annual!$A:$AH,MATCH(_xlfn.NUMBERVALUE(LEFT($A17,4)),CBO_annual!$A:$A,0),MATCH(E$1,CBO_annual!$1:$1,0)))</f>
        <v>104.4</v>
      </c>
      <c r="F16" s="83">
        <f ca="1">IF(YEAR($B16)&lt;YEAR(TODAY())-1,INDEX(HaverPull!$A:$AD,MATCH(CBO_quarterly!$B16,HaverPull!$B:$B,0),MATCH(CBO_quarterly!F$1,HaverPull!$1:$1,0)),INDEX(CBO_annual!$A:$AH,MATCH(_xlfn.NUMBERVALUE(LEFT($A17,4)),CBO_annual!$A:$A,0),MATCH(F$1,CBO_annual!$1:$1,0)))</f>
        <v>43.1</v>
      </c>
      <c r="G16" s="83">
        <f ca="1">IF(YEAR($B16)&lt;YEAR(TODAY())-1,INDEX(HaverPull!$A:$AD,MATCH(CBO_quarterly!$B16,HaverPull!$B:$B,0),MATCH(CBO_quarterly!G$1,HaverPull!$1:$1,0)),INDEX(CBO_annual!$A:$AH,MATCH(_xlfn.NUMBERVALUE(LEFT($A17,4)),CBO_annual!$A:$A,0),MATCH(G$1,CBO_annual!$1:$1,0)))</f>
        <v>60.4</v>
      </c>
      <c r="H16" s="83" t="e">
        <f ca="1">IF(YEAR($B16)&lt;YEAR(TODAY())-1,INDEX(HaverPull!$A:$AD,MATCH(CBO_quarterly!$B16,HaverPull!$B:$B,0),MATCH(CBO_quarterly!H$1,HaverPull!$1:$1,0)),INDEX(CBO_annual!$A:$AH,MATCH(_xlfn.NUMBERVALUE(LEFT($A17,4)),CBO_annual!$A:$A,0),MATCH(H$1,CBO_annual!$1:$1,0)))</f>
        <v>#N/A</v>
      </c>
      <c r="I16" s="83" t="e">
        <f ca="1">IF(YEAR($B16)&lt;YEAR(TODAY())-1,INDEX(HaverPull!$A:$AD,MATCH(CBO_quarterly!$B16,HaverPull!$B:$B,0),MATCH(CBO_quarterly!I$1,HaverPull!$1:$1,0)),INDEX(CBO_annual!$A:$AH,MATCH(_xlfn.NUMBERVALUE(LEFT($A17,4)),CBO_annual!$A:$A,0),MATCH(I$1,CBO_annual!$1:$1,0)))</f>
        <v>#N/A</v>
      </c>
      <c r="J16" s="83">
        <f ca="1">IF(YEAR($B16)&lt;YEAR(TODAY())-1,INDEX(HaverPull!$A:$AD,MATCH(CBO_quarterly!$B16,HaverPull!$B:$B,0),MATCH(CBO_quarterly!J$1,HaverPull!$1:$1,0)),INDEX(CBO_annual!$A:$AH,MATCH(_xlfn.NUMBERVALUE(LEFT($A17,4)),CBO_annual!$A:$A,0),MATCH(J$1,CBO_annual!$1:$1,0)))</f>
        <v>3.3</v>
      </c>
      <c r="K16" s="83" t="e">
        <f ca="1">IF(YEAR($B16)&lt;YEAR(TODAY())-1,INDEX(HaverPull!$A:$AD,MATCH(CBO_quarterly!$B16,HaverPull!$B:$B,0),MATCH(CBO_quarterly!K$1,HaverPull!$1:$1,0)),INDEX(CBO_annual!$A:$AH,MATCH(_xlfn.NUMBERVALUE(LEFT($A17,4)),CBO_annual!$A:$A,0),MATCH(K$1,CBO_annual!$1:$1,0)))</f>
        <v>#N/A</v>
      </c>
      <c r="L16" s="83" t="e">
        <f ca="1">IF(YEAR($B16)&lt;YEAR(TODAY())-1,INDEX(HaverPull!$A:$AD,MATCH(CBO_quarterly!$B16,HaverPull!$B:$B,0),MATCH(CBO_quarterly!L$1,HaverPull!$1:$1,0)),INDEX(CBO_annual!$A:$AH,MATCH(_xlfn.NUMBERVALUE(LEFT($A17,4)),CBO_annual!$A:$A,0),MATCH(L$1,CBO_annual!$1:$1,0)))</f>
        <v>#N/A</v>
      </c>
      <c r="M16" s="83" t="e">
        <f ca="1">IF(YEAR($B16)&lt;YEAR(TODAY())-1,INDEX(HaverPull!$A:$AD,MATCH(CBO_quarterly!$B16,HaverPull!$B:$B,0),MATCH(CBO_quarterly!M$1,HaverPull!$1:$1,0)),INDEX(CBO_annual!$A:$AH,MATCH(_xlfn.NUMBERVALUE(LEFT($A17,4)),CBO_annual!$A:$A,0),MATCH(M$1,CBO_annual!$1:$1,0)))</f>
        <v>#N/A</v>
      </c>
      <c r="N16" s="83" t="e">
        <f ca="1">IF(YEAR($B16)&lt;YEAR(TODAY())-1,INDEX(HaverPull!$A:$AD,MATCH(CBO_quarterly!$B16,HaverPull!$B:$B,0),MATCH(CBO_quarterly!N$1,HaverPull!$1:$1,0)),INDEX(CBO_annual!$A:$AH,MATCH(_xlfn.NUMBERVALUE(LEFT($A17,4)),CBO_annual!$A:$A,0),MATCH(N$1,CBO_annual!$1:$1,0)))</f>
        <v>#N/A</v>
      </c>
      <c r="O16" s="83" t="e">
        <f ca="1">IF(YEAR($B16)&lt;YEAR(TODAY())-1,INDEX(HaverPull!$A:$AD,MATCH(CBO_quarterly!$B16,HaverPull!$B:$B,0),MATCH(CBO_quarterly!O$1,HaverPull!$1:$1,0)),INDEX(CBO_annual!$A:$AH,MATCH(_xlfn.NUMBERVALUE(LEFT($A17,4)),CBO_annual!$A:$A,0),MATCH(O$1,CBO_annual!$1:$1,0)))</f>
        <v>#N/A</v>
      </c>
      <c r="P16" s="83" t="e">
        <f ca="1">IF(YEAR($B16)&lt;YEAR(TODAY())-1,INDEX(HaverPull!$A:$AD,MATCH(CBO_quarterly!$B16,HaverPull!$B:$B,0),MATCH(CBO_quarterly!P$1,HaverPull!$1:$1,0)),INDEX(CBO_annual!$A:$AH,MATCH(_xlfn.NUMBERVALUE(LEFT($A17,4)),CBO_annual!$A:$A,0),MATCH(P$1,CBO_annual!$1:$1,0)))</f>
        <v>#N/A</v>
      </c>
      <c r="Q16" s="83" t="e">
        <f ca="1">IF(YEAR($B16)&lt;YEAR(TODAY())-1,INDEX(HaverPull!$A:$AD,MATCH(CBO_quarterly!$B16,HaverPull!$B:$B,0),MATCH(CBO_quarterly!Q$1,HaverPull!$1:$1,0)),INDEX(CBO_annual!$A:$AH,MATCH(_xlfn.NUMBERVALUE(LEFT($A17,4)),CBO_annual!$A:$A,0),MATCH(Q$1,CBO_annual!$1:$1,0)))</f>
        <v>#N/A</v>
      </c>
      <c r="R16" s="83" t="e">
        <f ca="1">IF(YEAR($B16)&lt;YEAR(TODAY())-1,INDEX(HaverPull!$A:$AD,MATCH(CBO_quarterly!$B16,HaverPull!$B:$B,0),MATCH(CBO_quarterly!R$1,HaverPull!$1:$1,0)),INDEX(CBO_annual!$A:$AH,MATCH(_xlfn.NUMBERVALUE(LEFT($A17,4)),CBO_annual!$A:$A,0),MATCH(R$1,CBO_annual!$1:$1,0)))</f>
        <v>#N/A</v>
      </c>
      <c r="S16" s="83" t="e">
        <f ca="1">IF(YEAR($B16)&lt;YEAR(TODAY())-1,INDEX(HaverPull!$A:$AD,MATCH(CBO_quarterly!$B16,HaverPull!$B:$B,0),MATCH(CBO_quarterly!S$1,HaverPull!$1:$1,0)),INDEX(CBO_annual!$A:$AH,MATCH(_xlfn.NUMBERVALUE(LEFT($A17,4)),CBO_annual!$A:$A,0),MATCH(S$1,CBO_annual!$1:$1,0)))</f>
        <v>#N/A</v>
      </c>
      <c r="T16" s="83" t="e">
        <f ca="1">IF(YEAR($B16)&lt;YEAR(TODAY())-1,INDEX(HaverPull!$A:$AD,MATCH(CBO_quarterly!$B16,HaverPull!$B:$B,0),MATCH(CBO_quarterly!T$1,HaverPull!$1:$1,0)),INDEX(CBO_annual!$A:$AH,MATCH(_xlfn.NUMBERVALUE(LEFT($A17,4)),CBO_annual!$A:$A,0),MATCH(T$1,CBO_annual!$1:$1,0)))</f>
        <v>#N/A</v>
      </c>
      <c r="U16" s="83" t="e">
        <f ca="1">IF(YEAR($B16)&lt;YEAR(TODAY())-1,INDEX(HaverPull!$A:$AD,MATCH(CBO_quarterly!$B16,HaverPull!$B:$B,0),MATCH(CBO_quarterly!U$1,HaverPull!$1:$1,0)),INDEX(CBO_annual!$A:$AH,MATCH(_xlfn.NUMBERVALUE(LEFT($A17,4)),CBO_annual!$A:$A,0),MATCH(U$1,CBO_annual!$1:$1,0)))</f>
        <v>#N/A</v>
      </c>
      <c r="V16" s="83" t="e">
        <f ca="1">IF(YEAR($B16)&lt;YEAR(TODAY())-1,INDEX(HaverPull!$A:$AD,MATCH(CBO_quarterly!$B16,HaverPull!$B:$B,0),MATCH(CBO_quarterly!V$1,HaverPull!$1:$1,0)),INDEX(CBO_annual!$A:$AH,MATCH(_xlfn.NUMBERVALUE(LEFT($A17,4)),CBO_annual!$A:$A,0),MATCH(V$1,CBO_annual!$1:$1,0)))</f>
        <v>#N/A</v>
      </c>
      <c r="W16" s="83" t="e">
        <f ca="1">IF(YEAR($B16)&lt;YEAR(TODAY())-1,INDEX(HaverPull!$A:$AD,MATCH(CBO_quarterly!$B16,HaverPull!$B:$B,0),MATCH(CBO_quarterly!W$1,HaverPull!$1:$1,0)),INDEX(CBO_annual!$A:$AH,MATCH(_xlfn.NUMBERVALUE(LEFT($A17,4)),CBO_annual!$A:$A,0),MATCH(W$1,CBO_annual!$1:$1,0)))</f>
        <v>#N/A</v>
      </c>
      <c r="X16" s="83" t="e">
        <f ca="1">IF(YEAR($B16)&lt;YEAR(TODAY())-1,INDEX(HaverPull!$A:$AD,MATCH(CBO_quarterly!$B16,HaverPull!$B:$B,0),MATCH(CBO_quarterly!X$1,HaverPull!$1:$1,0)),INDEX(CBO_annual!$A:$AH,MATCH(_xlfn.NUMBERVALUE(LEFT($A17,4)),CBO_annual!$A:$A,0),MATCH(X$1,CBO_annual!$1:$1,0)))</f>
        <v>#N/A</v>
      </c>
      <c r="Y16" s="83" t="e">
        <f ca="1">IF(YEAR($B16)&lt;YEAR(TODAY())-1,INDEX(HaverPull!$A:$AD,MATCH(CBO_quarterly!$B16,HaverPull!$B:$B,0),MATCH(CBO_quarterly!Y$1,HaverPull!$1:$1,0)),INDEX(CBO_annual!$A:$AH,MATCH(_xlfn.NUMBERVALUE(LEFT($A17,4)),CBO_annual!$A:$A,0),MATCH(Y$1,CBO_annual!$1:$1,0)))</f>
        <v>#N/A</v>
      </c>
      <c r="Z16" s="83" t="e">
        <f ca="1">IF(YEAR($B16)&lt;YEAR(TODAY())-1,INDEX(HaverPull!$A:$AD,MATCH(CBO_quarterly!$B16,HaverPull!$B:$B,0),MATCH(CBO_quarterly!Z$1,HaverPull!$1:$1,0)),INDEX(CBO_annual!$A:$AH,MATCH(_xlfn.NUMBERVALUE(LEFT($A17,4)),CBO_annual!$A:$A,0),MATCH(Z$1,CBO_annual!$1:$1,0)))</f>
        <v>#N/A</v>
      </c>
      <c r="AA16" s="83" t="e">
        <f ca="1">IF(YEAR($B16)&lt;YEAR(TODAY())-1,INDEX(HaverPull!$A:$AD,MATCH(CBO_quarterly!$B16,HaverPull!$B:$B,0),MATCH(CBO_quarterly!AA$1,HaverPull!$1:$1,0)),INDEX(CBO_annual!$A:$AH,MATCH(_xlfn.NUMBERVALUE(LEFT($A17,4)),CBO_annual!$A:$A,0),MATCH(AA$1,CBO_annual!$1:$1,0)))</f>
        <v>#N/A</v>
      </c>
      <c r="AB16" s="83">
        <f>INDEX(CBO_annual!$A:$AH,MATCH(_xlfn.NUMBERVALUE(LEFT($A17,4)),CBO_annual!$A:$A,0),MATCH($1:$1,CBO_annual!$1:$1,0))</f>
        <v>5228.45</v>
      </c>
      <c r="AC16" s="84">
        <v>5251.2</v>
      </c>
      <c r="AD16" s="83">
        <f ca="1">IF(YEAR($B16)&lt;=YEAR(TODAY()),INDEX(HaverPull!$A:$AD,MATCH(CBO_quarterly!$B16,HaverPull!$B:$B,0),MATCH(CBO_quarterly!AD$1,HaverPull!$1:$1,0)),INDEX(CBO_annual!$A:$AH,MATCH(_xlfn.NUMBERVALUE(LEFT($A17,4)),CBO_annual!$A:$A,0),MATCH(AD$1,CBO_annual!$1:$1,0)))</f>
        <v>3503</v>
      </c>
      <c r="AE16" s="83">
        <f ca="1">IF(YEAR($B16)&lt;=YEAR(TODAY()),INDEX(HaverPull!$A:$AD,MATCH(CBO_quarterly!$B16,HaverPull!$B:$B,0),MATCH(CBO_quarterly!AE$1,HaverPull!$1:$1,0)),INDEX(CBO_annual!$A:$AH,MATCH(_xlfn.NUMBERVALUE(LEFT($A17,4)),CBO_annual!$A:$A,0),MATCH(AE$1,CBO_annual!$1:$1,0)))</f>
        <v>800.5</v>
      </c>
      <c r="AF16" s="85">
        <v>24.358000000000001</v>
      </c>
      <c r="AG16" s="84">
        <v>1332</v>
      </c>
      <c r="AH16" s="84">
        <v>1302.9000000000001</v>
      </c>
      <c r="AI16" s="83">
        <f ca="1">IF(YEAR($B16)&lt;YEAR(TODAY())-1,INDEX(HaverPull!$A:$AD,MATCH(CBO_quarterly!$B16,HaverPull!$B:$B,0),MATCH(CBO_quarterly!AI$1,HaverPull!$1:$1,0)),INDEX(CBO_annual!$A:$AH,MATCH(_xlfn.NUMBERVALUE(LEFT($A17,4)),CBO_annual!$A:$A,0),MATCH(AI$1,CBO_annual!$1:$1,0)))</f>
        <v>291.7</v>
      </c>
      <c r="AJ16" s="83">
        <f ca="1">IF(YEAR($B16)&lt;YEAR(TODAY())-1,INDEX(HaverPull!$A:$AD,MATCH(CBO_quarterly!$B16,HaverPull!$B:$B,0),MATCH(CBO_quarterly!AJ$1,HaverPull!$1:$1,0)),INDEX(CBO_annual!$A:$AH,MATCH(_xlfn.NUMBERVALUE(LEFT($A17,4)),CBO_annual!$A:$A,0),MATCH(AJ$1,CBO_annual!$1:$1,0)))</f>
        <v>617.9</v>
      </c>
      <c r="AK16" s="83">
        <f ca="1">IF(YEAR($B16)&lt;YEAR(TODAY())-1,INDEX(HaverPull!$A:$AD,MATCH(CBO_quarterly!$B16,HaverPull!$B:$B,0),MATCH(CBO_quarterly!AK$1,HaverPull!$1:$1,0)),INDEX(CBO_annual!$A:$AH,MATCH(_xlfn.NUMBERVALUE(LEFT($A17,4)),CBO_annual!$A:$A,0),MATCH(AK$1,CBO_annual!$1:$1,0)))</f>
        <v>906.7</v>
      </c>
      <c r="AL16" s="83">
        <f ca="1">IF(YEAR($B16)&lt;YEAR(TODAY())-1,INDEX(HaverPull!$A:$AD,MATCH(CBO_quarterly!$B16,HaverPull!$B:$B,0),MATCH(CBO_quarterly!AL$1,HaverPull!$1:$1,0)),INDEX(CBO_annual!$A:$AH,MATCH(_xlfn.NUMBERVALUE(LEFT($A17,4)),CBO_annual!$A:$A,0),MATCH(AL$1,CBO_annual!$1:$1,0)))</f>
        <v>291.7</v>
      </c>
      <c r="AM16" s="83">
        <f ca="1">IF(YEAR($B16)&lt;YEAR(TODAY())-1,INDEX(HaverPull!$A:$AD,MATCH(CBO_quarterly!$B16,HaverPull!$B:$B,0),MATCH(CBO_quarterly!AM$1,HaverPull!$1:$1,0)),INDEX(CBO_annual!$A:$AH,MATCH(_xlfn.NUMBERVALUE(LEFT($A17,4)),CBO_annual!$A:$A,0),MATCH(AM$1,CBO_annual!$1:$1,0)))</f>
        <v>142.19999999999999</v>
      </c>
      <c r="AN16" s="83">
        <f ca="1">IF(YEAR($B16)&lt;YEAR(TODAY())-1,INDEX(HaverPull!$A:$AD,MATCH(CBO_quarterly!$B16,HaverPull!$B:$B,0),MATCH(CBO_quarterly!AN$1,HaverPull!$1:$1,0)),INDEX(CBO_annual!$A:$AH,MATCH(_xlfn.NUMBERVALUE(LEFT($A17,4)),CBO_annual!$A:$A,0),MATCH(AN$1,CBO_annual!$1:$1,0)))</f>
        <v>149.6</v>
      </c>
      <c r="AO16" s="83" t="e">
        <f ca="1">IF(YEAR($B16)&lt;YEAR(TODAY())-1,INDEX(HaverPull!$A:$AD,MATCH(CBO_quarterly!$B16,HaverPull!$B:$B,0),MATCH(CBO_quarterly!AO$1,HaverPull!$1:$1,0)),INDEX(CBO_annual!$A:$AH,MATCH(_xlfn.NUMBERVALUE(LEFT($A17,4)),CBO_annual!$A:$A,0),MATCH(AO$1,CBO_annual!$1:$1,0)))</f>
        <v>#N/A</v>
      </c>
      <c r="AP16" s="83" t="e">
        <f ca="1">IF(YEAR($B16)&lt;YEAR(TODAY())-1,INDEX(HaverPull!$A:$AD,MATCH(CBO_quarterly!$B16,HaverPull!$B:$B,0),MATCH(CBO_quarterly!AP$1,HaverPull!$1:$1,0)),INDEX(CBO_annual!$A:$AH,MATCH(_xlfn.NUMBERVALUE(LEFT($A17,4)),CBO_annual!$A:$A,0),MATCH(AP$1,CBO_annual!$1:$1,0)))</f>
        <v>#N/A</v>
      </c>
    </row>
    <row r="17" spans="1:42">
      <c r="A17" s="83" t="s">
        <v>416</v>
      </c>
      <c r="B17" s="4">
        <v>26754</v>
      </c>
      <c r="C17" s="83">
        <f ca="1">IF(YEAR($B17)&lt;YEAR(TODAY())-1,INDEX(HaverPull!$A:$AD,MATCH(CBO_quarterly!$B17,HaverPull!$B:$B,0),MATCH(CBO_quarterly!C$1,HaverPull!$1:$1,0)),INDEX(CBO_annual!$A:$AH,MATCH(_xlfn.NUMBERVALUE(LEFT($A18,4)),CBO_annual!$A:$A,0),MATCH(C$1,CBO_annual!$1:$1,0)))</f>
        <v>105.4</v>
      </c>
      <c r="D17" s="83">
        <f ca="1">IF(YEAR($B17)&lt;YEAR(TODAY())-1,INDEX(HaverPull!$A:$AD,MATCH(CBO_quarterly!$B17,HaverPull!$B:$B,0),MATCH(CBO_quarterly!D$1,HaverPull!$1:$1,0)),INDEX(CBO_annual!$A:$AH,MATCH(_xlfn.NUMBERVALUE(LEFT($A18,4)),CBO_annual!$A:$A,0),MATCH(D$1,CBO_annual!$1:$1,0)))</f>
        <v>126.4</v>
      </c>
      <c r="E17" s="83">
        <f ca="1">IF(YEAR($B17)&lt;YEAR(TODAY())-1,INDEX(HaverPull!$A:$AD,MATCH(CBO_quarterly!$B17,HaverPull!$B:$B,0),MATCH(CBO_quarterly!E$1,HaverPull!$1:$1,0)),INDEX(CBO_annual!$A:$AH,MATCH(_xlfn.NUMBERVALUE(LEFT($A18,4)),CBO_annual!$A:$A,0),MATCH(E$1,CBO_annual!$1:$1,0)))</f>
        <v>108.7</v>
      </c>
      <c r="F17" s="83">
        <f ca="1">IF(YEAR($B17)&lt;YEAR(TODAY())-1,INDEX(HaverPull!$A:$AD,MATCH(CBO_quarterly!$B17,HaverPull!$B:$B,0),MATCH(CBO_quarterly!F$1,HaverPull!$1:$1,0)),INDEX(CBO_annual!$A:$AH,MATCH(_xlfn.NUMBERVALUE(LEFT($A18,4)),CBO_annual!$A:$A,0),MATCH(F$1,CBO_annual!$1:$1,0)))</f>
        <v>46</v>
      </c>
      <c r="G17" s="83">
        <f ca="1">IF(YEAR($B17)&lt;YEAR(TODAY())-1,INDEX(HaverPull!$A:$AD,MATCH(CBO_quarterly!$B17,HaverPull!$B:$B,0),MATCH(CBO_quarterly!G$1,HaverPull!$1:$1,0)),INDEX(CBO_annual!$A:$AH,MATCH(_xlfn.NUMBERVALUE(LEFT($A18,4)),CBO_annual!$A:$A,0),MATCH(G$1,CBO_annual!$1:$1,0)))</f>
        <v>73.599999999999994</v>
      </c>
      <c r="H17" s="83" t="e">
        <f ca="1">IF(YEAR($B17)&lt;YEAR(TODAY())-1,INDEX(HaverPull!$A:$AD,MATCH(CBO_quarterly!$B17,HaverPull!$B:$B,0),MATCH(CBO_quarterly!H$1,HaverPull!$1:$1,0)),INDEX(CBO_annual!$A:$AH,MATCH(_xlfn.NUMBERVALUE(LEFT($A18,4)),CBO_annual!$A:$A,0),MATCH(H$1,CBO_annual!$1:$1,0)))</f>
        <v>#N/A</v>
      </c>
      <c r="I17" s="83" t="e">
        <f ca="1">IF(YEAR($B17)&lt;YEAR(TODAY())-1,INDEX(HaverPull!$A:$AD,MATCH(CBO_quarterly!$B17,HaverPull!$B:$B,0),MATCH(CBO_quarterly!I$1,HaverPull!$1:$1,0)),INDEX(CBO_annual!$A:$AH,MATCH(_xlfn.NUMBERVALUE(LEFT($A18,4)),CBO_annual!$A:$A,0),MATCH(I$1,CBO_annual!$1:$1,0)))</f>
        <v>#N/A</v>
      </c>
      <c r="J17" s="83">
        <f ca="1">IF(YEAR($B17)&lt;YEAR(TODAY())-1,INDEX(HaverPull!$A:$AD,MATCH(CBO_quarterly!$B17,HaverPull!$B:$B,0),MATCH(CBO_quarterly!J$1,HaverPull!$1:$1,0)),INDEX(CBO_annual!$A:$AH,MATCH(_xlfn.NUMBERVALUE(LEFT($A18,4)),CBO_annual!$A:$A,0),MATCH(J$1,CBO_annual!$1:$1,0)))</f>
        <v>3.7</v>
      </c>
      <c r="K17" s="83" t="e">
        <f ca="1">IF(YEAR($B17)&lt;YEAR(TODAY())-1,INDEX(HaverPull!$A:$AD,MATCH(CBO_quarterly!$B17,HaverPull!$B:$B,0),MATCH(CBO_quarterly!K$1,HaverPull!$1:$1,0)),INDEX(CBO_annual!$A:$AH,MATCH(_xlfn.NUMBERVALUE(LEFT($A18,4)),CBO_annual!$A:$A,0),MATCH(K$1,CBO_annual!$1:$1,0)))</f>
        <v>#N/A</v>
      </c>
      <c r="L17" s="83" t="e">
        <f ca="1">IF(YEAR($B17)&lt;YEAR(TODAY())-1,INDEX(HaverPull!$A:$AD,MATCH(CBO_quarterly!$B17,HaverPull!$B:$B,0),MATCH(CBO_quarterly!L$1,HaverPull!$1:$1,0)),INDEX(CBO_annual!$A:$AH,MATCH(_xlfn.NUMBERVALUE(LEFT($A18,4)),CBO_annual!$A:$A,0),MATCH(L$1,CBO_annual!$1:$1,0)))</f>
        <v>#N/A</v>
      </c>
      <c r="M17" s="83" t="e">
        <f ca="1">IF(YEAR($B17)&lt;YEAR(TODAY())-1,INDEX(HaverPull!$A:$AD,MATCH(CBO_quarterly!$B17,HaverPull!$B:$B,0),MATCH(CBO_quarterly!M$1,HaverPull!$1:$1,0)),INDEX(CBO_annual!$A:$AH,MATCH(_xlfn.NUMBERVALUE(LEFT($A18,4)),CBO_annual!$A:$A,0),MATCH(M$1,CBO_annual!$1:$1,0)))</f>
        <v>#N/A</v>
      </c>
      <c r="N17" s="83" t="e">
        <f ca="1">IF(YEAR($B17)&lt;YEAR(TODAY())-1,INDEX(HaverPull!$A:$AD,MATCH(CBO_quarterly!$B17,HaverPull!$B:$B,0),MATCH(CBO_quarterly!N$1,HaverPull!$1:$1,0)),INDEX(CBO_annual!$A:$AH,MATCH(_xlfn.NUMBERVALUE(LEFT($A18,4)),CBO_annual!$A:$A,0),MATCH(N$1,CBO_annual!$1:$1,0)))</f>
        <v>#N/A</v>
      </c>
      <c r="O17" s="83" t="e">
        <f ca="1">IF(YEAR($B17)&lt;YEAR(TODAY())-1,INDEX(HaverPull!$A:$AD,MATCH(CBO_quarterly!$B17,HaverPull!$B:$B,0),MATCH(CBO_quarterly!O$1,HaverPull!$1:$1,0)),INDEX(CBO_annual!$A:$AH,MATCH(_xlfn.NUMBERVALUE(LEFT($A18,4)),CBO_annual!$A:$A,0),MATCH(O$1,CBO_annual!$1:$1,0)))</f>
        <v>#N/A</v>
      </c>
      <c r="P17" s="83" t="e">
        <f ca="1">IF(YEAR($B17)&lt;YEAR(TODAY())-1,INDEX(HaverPull!$A:$AD,MATCH(CBO_quarterly!$B17,HaverPull!$B:$B,0),MATCH(CBO_quarterly!P$1,HaverPull!$1:$1,0)),INDEX(CBO_annual!$A:$AH,MATCH(_xlfn.NUMBERVALUE(LEFT($A18,4)),CBO_annual!$A:$A,0),MATCH(P$1,CBO_annual!$1:$1,0)))</f>
        <v>#N/A</v>
      </c>
      <c r="Q17" s="83" t="e">
        <f ca="1">IF(YEAR($B17)&lt;YEAR(TODAY())-1,INDEX(HaverPull!$A:$AD,MATCH(CBO_quarterly!$B17,HaverPull!$B:$B,0),MATCH(CBO_quarterly!Q$1,HaverPull!$1:$1,0)),INDEX(CBO_annual!$A:$AH,MATCH(_xlfn.NUMBERVALUE(LEFT($A18,4)),CBO_annual!$A:$A,0),MATCH(Q$1,CBO_annual!$1:$1,0)))</f>
        <v>#N/A</v>
      </c>
      <c r="R17" s="83" t="e">
        <f ca="1">IF(YEAR($B17)&lt;YEAR(TODAY())-1,INDEX(HaverPull!$A:$AD,MATCH(CBO_quarterly!$B17,HaverPull!$B:$B,0),MATCH(CBO_quarterly!R$1,HaverPull!$1:$1,0)),INDEX(CBO_annual!$A:$AH,MATCH(_xlfn.NUMBERVALUE(LEFT($A18,4)),CBO_annual!$A:$A,0),MATCH(R$1,CBO_annual!$1:$1,0)))</f>
        <v>#N/A</v>
      </c>
      <c r="S17" s="83" t="e">
        <f ca="1">IF(YEAR($B17)&lt;YEAR(TODAY())-1,INDEX(HaverPull!$A:$AD,MATCH(CBO_quarterly!$B17,HaverPull!$B:$B,0),MATCH(CBO_quarterly!S$1,HaverPull!$1:$1,0)),INDEX(CBO_annual!$A:$AH,MATCH(_xlfn.NUMBERVALUE(LEFT($A18,4)),CBO_annual!$A:$A,0),MATCH(S$1,CBO_annual!$1:$1,0)))</f>
        <v>#N/A</v>
      </c>
      <c r="T17" s="83" t="e">
        <f ca="1">IF(YEAR($B17)&lt;YEAR(TODAY())-1,INDEX(HaverPull!$A:$AD,MATCH(CBO_quarterly!$B17,HaverPull!$B:$B,0),MATCH(CBO_quarterly!T$1,HaverPull!$1:$1,0)),INDEX(CBO_annual!$A:$AH,MATCH(_xlfn.NUMBERVALUE(LEFT($A18,4)),CBO_annual!$A:$A,0),MATCH(T$1,CBO_annual!$1:$1,0)))</f>
        <v>#N/A</v>
      </c>
      <c r="U17" s="83" t="e">
        <f ca="1">IF(YEAR($B17)&lt;YEAR(TODAY())-1,INDEX(HaverPull!$A:$AD,MATCH(CBO_quarterly!$B17,HaverPull!$B:$B,0),MATCH(CBO_quarterly!U$1,HaverPull!$1:$1,0)),INDEX(CBO_annual!$A:$AH,MATCH(_xlfn.NUMBERVALUE(LEFT($A18,4)),CBO_annual!$A:$A,0),MATCH(U$1,CBO_annual!$1:$1,0)))</f>
        <v>#N/A</v>
      </c>
      <c r="V17" s="83" t="e">
        <f ca="1">IF(YEAR($B17)&lt;YEAR(TODAY())-1,INDEX(HaverPull!$A:$AD,MATCH(CBO_quarterly!$B17,HaverPull!$B:$B,0),MATCH(CBO_quarterly!V$1,HaverPull!$1:$1,0)),INDEX(CBO_annual!$A:$AH,MATCH(_xlfn.NUMBERVALUE(LEFT($A18,4)),CBO_annual!$A:$A,0),MATCH(V$1,CBO_annual!$1:$1,0)))</f>
        <v>#N/A</v>
      </c>
      <c r="W17" s="83" t="e">
        <f ca="1">IF(YEAR($B17)&lt;YEAR(TODAY())-1,INDEX(HaverPull!$A:$AD,MATCH(CBO_quarterly!$B17,HaverPull!$B:$B,0),MATCH(CBO_quarterly!W$1,HaverPull!$1:$1,0)),INDEX(CBO_annual!$A:$AH,MATCH(_xlfn.NUMBERVALUE(LEFT($A18,4)),CBO_annual!$A:$A,0),MATCH(W$1,CBO_annual!$1:$1,0)))</f>
        <v>#N/A</v>
      </c>
      <c r="X17" s="83" t="e">
        <f ca="1">IF(YEAR($B17)&lt;YEAR(TODAY())-1,INDEX(HaverPull!$A:$AD,MATCH(CBO_quarterly!$B17,HaverPull!$B:$B,0),MATCH(CBO_quarterly!X$1,HaverPull!$1:$1,0)),INDEX(CBO_annual!$A:$AH,MATCH(_xlfn.NUMBERVALUE(LEFT($A18,4)),CBO_annual!$A:$A,0),MATCH(X$1,CBO_annual!$1:$1,0)))</f>
        <v>#N/A</v>
      </c>
      <c r="Y17" s="83" t="e">
        <f ca="1">IF(YEAR($B17)&lt;YEAR(TODAY())-1,INDEX(HaverPull!$A:$AD,MATCH(CBO_quarterly!$B17,HaverPull!$B:$B,0),MATCH(CBO_quarterly!Y$1,HaverPull!$1:$1,0)),INDEX(CBO_annual!$A:$AH,MATCH(_xlfn.NUMBERVALUE(LEFT($A18,4)),CBO_annual!$A:$A,0),MATCH(Y$1,CBO_annual!$1:$1,0)))</f>
        <v>#N/A</v>
      </c>
      <c r="Z17" s="83" t="e">
        <f ca="1">IF(YEAR($B17)&lt;YEAR(TODAY())-1,INDEX(HaverPull!$A:$AD,MATCH(CBO_quarterly!$B17,HaverPull!$B:$B,0),MATCH(CBO_quarterly!Z$1,HaverPull!$1:$1,0)),INDEX(CBO_annual!$A:$AH,MATCH(_xlfn.NUMBERVALUE(LEFT($A18,4)),CBO_annual!$A:$A,0),MATCH(Z$1,CBO_annual!$1:$1,0)))</f>
        <v>#N/A</v>
      </c>
      <c r="AA17" s="83" t="e">
        <f ca="1">IF(YEAR($B17)&lt;YEAR(TODAY())-1,INDEX(HaverPull!$A:$AD,MATCH(CBO_quarterly!$B17,HaverPull!$B:$B,0),MATCH(CBO_quarterly!AA$1,HaverPull!$1:$1,0)),INDEX(CBO_annual!$A:$AH,MATCH(_xlfn.NUMBERVALUE(LEFT($A18,4)),CBO_annual!$A:$A,0),MATCH(AA$1,CBO_annual!$1:$1,0)))</f>
        <v>#N/A</v>
      </c>
      <c r="AB17" s="83">
        <f>INDEX(CBO_annual!$A:$AH,MATCH(_xlfn.NUMBERVALUE(LEFT($A18,4)),CBO_annual!$A:$A,0),MATCH($1:$1,CBO_annual!$1:$1,0))</f>
        <v>5228.45</v>
      </c>
      <c r="AC17" s="84">
        <v>5380.5</v>
      </c>
      <c r="AD17" s="83">
        <f ca="1">IF(YEAR($B17)&lt;=YEAR(TODAY()),INDEX(HaverPull!$A:$AD,MATCH(CBO_quarterly!$B17,HaverPull!$B:$B,0),MATCH(CBO_quarterly!AD$1,HaverPull!$1:$1,0)),INDEX(CBO_annual!$A:$AH,MATCH(_xlfn.NUMBERVALUE(LEFT($A18,4)),CBO_annual!$A:$A,0),MATCH(AD$1,CBO_annual!$1:$1,0)))</f>
        <v>3567</v>
      </c>
      <c r="AE17" s="83">
        <f ca="1">IF(YEAR($B17)&lt;=YEAR(TODAY()),INDEX(HaverPull!$A:$AD,MATCH(CBO_quarterly!$B17,HaverPull!$B:$B,0),MATCH(CBO_quarterly!AE$1,HaverPull!$1:$1,0)),INDEX(CBO_annual!$A:$AH,MATCH(_xlfn.NUMBERVALUE(LEFT($A18,4)),CBO_annual!$A:$A,0),MATCH(AE$1,CBO_annual!$1:$1,0)))</f>
        <v>825</v>
      </c>
      <c r="AF17" s="85">
        <v>24.652000000000001</v>
      </c>
      <c r="AG17" s="84">
        <v>1380.7</v>
      </c>
      <c r="AH17" s="84">
        <v>1329.8</v>
      </c>
      <c r="AI17" s="83">
        <f ca="1">IF(YEAR($B17)&lt;YEAR(TODAY())-1,INDEX(HaverPull!$A:$AD,MATCH(CBO_quarterly!$B17,HaverPull!$B:$B,0),MATCH(CBO_quarterly!AI$1,HaverPull!$1:$1,0)),INDEX(CBO_annual!$A:$AH,MATCH(_xlfn.NUMBERVALUE(LEFT($A18,4)),CBO_annual!$A:$A,0),MATCH(AI$1,CBO_annual!$1:$1,0)))</f>
        <v>299.60000000000002</v>
      </c>
      <c r="AJ17" s="83">
        <f ca="1">IF(YEAR($B17)&lt;YEAR(TODAY())-1,INDEX(HaverPull!$A:$AD,MATCH(CBO_quarterly!$B17,HaverPull!$B:$B,0),MATCH(CBO_quarterly!AJ$1,HaverPull!$1:$1,0)),INDEX(CBO_annual!$A:$AH,MATCH(_xlfn.NUMBERVALUE(LEFT($A18,4)),CBO_annual!$A:$A,0),MATCH(AJ$1,CBO_annual!$1:$1,0)))</f>
        <v>625.9</v>
      </c>
      <c r="AK17" s="83">
        <f ca="1">IF(YEAR($B17)&lt;YEAR(TODAY())-1,INDEX(HaverPull!$A:$AD,MATCH(CBO_quarterly!$B17,HaverPull!$B:$B,0),MATCH(CBO_quarterly!AK$1,HaverPull!$1:$1,0)),INDEX(CBO_annual!$A:$AH,MATCH(_xlfn.NUMBERVALUE(LEFT($A18,4)),CBO_annual!$A:$A,0),MATCH(AK$1,CBO_annual!$1:$1,0)))</f>
        <v>910.9</v>
      </c>
      <c r="AL17" s="83">
        <f ca="1">IF(YEAR($B17)&lt;YEAR(TODAY())-1,INDEX(HaverPull!$A:$AD,MATCH(CBO_quarterly!$B17,HaverPull!$B:$B,0),MATCH(CBO_quarterly!AL$1,HaverPull!$1:$1,0)),INDEX(CBO_annual!$A:$AH,MATCH(_xlfn.NUMBERVALUE(LEFT($A18,4)),CBO_annual!$A:$A,0),MATCH(AL$1,CBO_annual!$1:$1,0)))</f>
        <v>299.60000000000002</v>
      </c>
      <c r="AM17" s="83">
        <f ca="1">IF(YEAR($B17)&lt;YEAR(TODAY())-1,INDEX(HaverPull!$A:$AD,MATCH(CBO_quarterly!$B17,HaverPull!$B:$B,0),MATCH(CBO_quarterly!AM$1,HaverPull!$1:$1,0)),INDEX(CBO_annual!$A:$AH,MATCH(_xlfn.NUMBERVALUE(LEFT($A18,4)),CBO_annual!$A:$A,0),MATCH(AM$1,CBO_annual!$1:$1,0)))</f>
        <v>146.4</v>
      </c>
      <c r="AN17" s="83">
        <f ca="1">IF(YEAR($B17)&lt;YEAR(TODAY())-1,INDEX(HaverPull!$A:$AD,MATCH(CBO_quarterly!$B17,HaverPull!$B:$B,0),MATCH(CBO_quarterly!AN$1,HaverPull!$1:$1,0)),INDEX(CBO_annual!$A:$AH,MATCH(_xlfn.NUMBERVALUE(LEFT($A18,4)),CBO_annual!$A:$A,0),MATCH(AN$1,CBO_annual!$1:$1,0)))</f>
        <v>153.19999999999999</v>
      </c>
      <c r="AO17" s="83" t="e">
        <f ca="1">IF(YEAR($B17)&lt;YEAR(TODAY())-1,INDEX(HaverPull!$A:$AD,MATCH(CBO_quarterly!$B17,HaverPull!$B:$B,0),MATCH(CBO_quarterly!AO$1,HaverPull!$1:$1,0)),INDEX(CBO_annual!$A:$AH,MATCH(_xlfn.NUMBERVALUE(LEFT($A18,4)),CBO_annual!$A:$A,0),MATCH(AO$1,CBO_annual!$1:$1,0)))</f>
        <v>#N/A</v>
      </c>
      <c r="AP17" s="83" t="e">
        <f ca="1">IF(YEAR($B17)&lt;YEAR(TODAY())-1,INDEX(HaverPull!$A:$AD,MATCH(CBO_quarterly!$B17,HaverPull!$B:$B,0),MATCH(CBO_quarterly!AP$1,HaverPull!$1:$1,0)),INDEX(CBO_annual!$A:$AH,MATCH(_xlfn.NUMBERVALUE(LEFT($A18,4)),CBO_annual!$A:$A,0),MATCH(AP$1,CBO_annual!$1:$1,0)))</f>
        <v>#N/A</v>
      </c>
    </row>
    <row r="18" spans="1:42">
      <c r="A18" s="83" t="s">
        <v>417</v>
      </c>
      <c r="B18" s="4">
        <v>26845</v>
      </c>
      <c r="C18" s="83">
        <f ca="1">IF(YEAR($B18)&lt;YEAR(TODAY())-1,INDEX(HaverPull!$A:$AD,MATCH(CBO_quarterly!$B18,HaverPull!$B:$B,0),MATCH(CBO_quarterly!C$1,HaverPull!$1:$1,0)),INDEX(CBO_annual!$A:$AH,MATCH(_xlfn.NUMBERVALUE(LEFT($A19,4)),CBO_annual!$A:$A,0),MATCH(C$1,CBO_annual!$1:$1,0)))</f>
        <v>107.6</v>
      </c>
      <c r="D18" s="83">
        <f ca="1">IF(YEAR($B18)&lt;YEAR(TODAY())-1,INDEX(HaverPull!$A:$AD,MATCH(CBO_quarterly!$B18,HaverPull!$B:$B,0),MATCH(CBO_quarterly!D$1,HaverPull!$1:$1,0)),INDEX(CBO_annual!$A:$AH,MATCH(_xlfn.NUMBERVALUE(LEFT($A19,4)),CBO_annual!$A:$A,0),MATCH(D$1,CBO_annual!$1:$1,0)))</f>
        <v>129.19999999999999</v>
      </c>
      <c r="E18" s="83">
        <f ca="1">IF(YEAR($B18)&lt;YEAR(TODAY())-1,INDEX(HaverPull!$A:$AD,MATCH(CBO_quarterly!$B18,HaverPull!$B:$B,0),MATCH(CBO_quarterly!E$1,HaverPull!$1:$1,0)),INDEX(CBO_annual!$A:$AH,MATCH(_xlfn.NUMBERVALUE(LEFT($A19,4)),CBO_annual!$A:$A,0),MATCH(E$1,CBO_annual!$1:$1,0)))</f>
        <v>110.5</v>
      </c>
      <c r="F18" s="83">
        <f ca="1">IF(YEAR($B18)&lt;YEAR(TODAY())-1,INDEX(HaverPull!$A:$AD,MATCH(CBO_quarterly!$B18,HaverPull!$B:$B,0),MATCH(CBO_quarterly!F$1,HaverPull!$1:$1,0)),INDEX(CBO_annual!$A:$AH,MATCH(_xlfn.NUMBERVALUE(LEFT($A19,4)),CBO_annual!$A:$A,0),MATCH(F$1,CBO_annual!$1:$1,0)))</f>
        <v>46</v>
      </c>
      <c r="G18" s="83">
        <f ca="1">IF(YEAR($B18)&lt;YEAR(TODAY())-1,INDEX(HaverPull!$A:$AD,MATCH(CBO_quarterly!$B18,HaverPull!$B:$B,0),MATCH(CBO_quarterly!G$1,HaverPull!$1:$1,0)),INDEX(CBO_annual!$A:$AH,MATCH(_xlfn.NUMBERVALUE(LEFT($A19,4)),CBO_annual!$A:$A,0),MATCH(G$1,CBO_annual!$1:$1,0)))</f>
        <v>74.7</v>
      </c>
      <c r="H18" s="83" t="e">
        <f ca="1">IF(YEAR($B18)&lt;YEAR(TODAY())-1,INDEX(HaverPull!$A:$AD,MATCH(CBO_quarterly!$B18,HaverPull!$B:$B,0),MATCH(CBO_quarterly!H$1,HaverPull!$1:$1,0)),INDEX(CBO_annual!$A:$AH,MATCH(_xlfn.NUMBERVALUE(LEFT($A19,4)),CBO_annual!$A:$A,0),MATCH(H$1,CBO_annual!$1:$1,0)))</f>
        <v>#N/A</v>
      </c>
      <c r="I18" s="83" t="e">
        <f ca="1">IF(YEAR($B18)&lt;YEAR(TODAY())-1,INDEX(HaverPull!$A:$AD,MATCH(CBO_quarterly!$B18,HaverPull!$B:$B,0),MATCH(CBO_quarterly!I$1,HaverPull!$1:$1,0)),INDEX(CBO_annual!$A:$AH,MATCH(_xlfn.NUMBERVALUE(LEFT($A19,4)),CBO_annual!$A:$A,0),MATCH(I$1,CBO_annual!$1:$1,0)))</f>
        <v>#N/A</v>
      </c>
      <c r="J18" s="83">
        <f ca="1">IF(YEAR($B18)&lt;YEAR(TODAY())-1,INDEX(HaverPull!$A:$AD,MATCH(CBO_quarterly!$B18,HaverPull!$B:$B,0),MATCH(CBO_quarterly!J$1,HaverPull!$1:$1,0)),INDEX(CBO_annual!$A:$AH,MATCH(_xlfn.NUMBERVALUE(LEFT($A19,4)),CBO_annual!$A:$A,0),MATCH(J$1,CBO_annual!$1:$1,0)))</f>
        <v>4.2</v>
      </c>
      <c r="K18" s="83" t="e">
        <f ca="1">IF(YEAR($B18)&lt;YEAR(TODAY())-1,INDEX(HaverPull!$A:$AD,MATCH(CBO_quarterly!$B18,HaverPull!$B:$B,0),MATCH(CBO_quarterly!K$1,HaverPull!$1:$1,0)),INDEX(CBO_annual!$A:$AH,MATCH(_xlfn.NUMBERVALUE(LEFT($A19,4)),CBO_annual!$A:$A,0),MATCH(K$1,CBO_annual!$1:$1,0)))</f>
        <v>#N/A</v>
      </c>
      <c r="L18" s="83" t="e">
        <f ca="1">IF(YEAR($B18)&lt;YEAR(TODAY())-1,INDEX(HaverPull!$A:$AD,MATCH(CBO_quarterly!$B18,HaverPull!$B:$B,0),MATCH(CBO_quarterly!L$1,HaverPull!$1:$1,0)),INDEX(CBO_annual!$A:$AH,MATCH(_xlfn.NUMBERVALUE(LEFT($A19,4)),CBO_annual!$A:$A,0),MATCH(L$1,CBO_annual!$1:$1,0)))</f>
        <v>#N/A</v>
      </c>
      <c r="M18" s="83" t="e">
        <f ca="1">IF(YEAR($B18)&lt;YEAR(TODAY())-1,INDEX(HaverPull!$A:$AD,MATCH(CBO_quarterly!$B18,HaverPull!$B:$B,0),MATCH(CBO_quarterly!M$1,HaverPull!$1:$1,0)),INDEX(CBO_annual!$A:$AH,MATCH(_xlfn.NUMBERVALUE(LEFT($A19,4)),CBO_annual!$A:$A,0),MATCH(M$1,CBO_annual!$1:$1,0)))</f>
        <v>#N/A</v>
      </c>
      <c r="N18" s="83" t="e">
        <f ca="1">IF(YEAR($B18)&lt;YEAR(TODAY())-1,INDEX(HaverPull!$A:$AD,MATCH(CBO_quarterly!$B18,HaverPull!$B:$B,0),MATCH(CBO_quarterly!N$1,HaverPull!$1:$1,0)),INDEX(CBO_annual!$A:$AH,MATCH(_xlfn.NUMBERVALUE(LEFT($A19,4)),CBO_annual!$A:$A,0),MATCH(N$1,CBO_annual!$1:$1,0)))</f>
        <v>#N/A</v>
      </c>
      <c r="O18" s="83" t="e">
        <f ca="1">IF(YEAR($B18)&lt;YEAR(TODAY())-1,INDEX(HaverPull!$A:$AD,MATCH(CBO_quarterly!$B18,HaverPull!$B:$B,0),MATCH(CBO_quarterly!O$1,HaverPull!$1:$1,0)),INDEX(CBO_annual!$A:$AH,MATCH(_xlfn.NUMBERVALUE(LEFT($A19,4)),CBO_annual!$A:$A,0),MATCH(O$1,CBO_annual!$1:$1,0)))</f>
        <v>#N/A</v>
      </c>
      <c r="P18" s="83" t="e">
        <f ca="1">IF(YEAR($B18)&lt;YEAR(TODAY())-1,INDEX(HaverPull!$A:$AD,MATCH(CBO_quarterly!$B18,HaverPull!$B:$B,0),MATCH(CBO_quarterly!P$1,HaverPull!$1:$1,0)),INDEX(CBO_annual!$A:$AH,MATCH(_xlfn.NUMBERVALUE(LEFT($A19,4)),CBO_annual!$A:$A,0),MATCH(P$1,CBO_annual!$1:$1,0)))</f>
        <v>#N/A</v>
      </c>
      <c r="Q18" s="83" t="e">
        <f ca="1">IF(YEAR($B18)&lt;YEAR(TODAY())-1,INDEX(HaverPull!$A:$AD,MATCH(CBO_quarterly!$B18,HaverPull!$B:$B,0),MATCH(CBO_quarterly!Q$1,HaverPull!$1:$1,0)),INDEX(CBO_annual!$A:$AH,MATCH(_xlfn.NUMBERVALUE(LEFT($A19,4)),CBO_annual!$A:$A,0),MATCH(Q$1,CBO_annual!$1:$1,0)))</f>
        <v>#N/A</v>
      </c>
      <c r="R18" s="83" t="e">
        <f ca="1">IF(YEAR($B18)&lt;YEAR(TODAY())-1,INDEX(HaverPull!$A:$AD,MATCH(CBO_quarterly!$B18,HaverPull!$B:$B,0),MATCH(CBO_quarterly!R$1,HaverPull!$1:$1,0)),INDEX(CBO_annual!$A:$AH,MATCH(_xlfn.NUMBERVALUE(LEFT($A19,4)),CBO_annual!$A:$A,0),MATCH(R$1,CBO_annual!$1:$1,0)))</f>
        <v>#N/A</v>
      </c>
      <c r="S18" s="83" t="e">
        <f ca="1">IF(YEAR($B18)&lt;YEAR(TODAY())-1,INDEX(HaverPull!$A:$AD,MATCH(CBO_quarterly!$B18,HaverPull!$B:$B,0),MATCH(CBO_quarterly!S$1,HaverPull!$1:$1,0)),INDEX(CBO_annual!$A:$AH,MATCH(_xlfn.NUMBERVALUE(LEFT($A19,4)),CBO_annual!$A:$A,0),MATCH(S$1,CBO_annual!$1:$1,0)))</f>
        <v>#N/A</v>
      </c>
      <c r="T18" s="83" t="e">
        <f ca="1">IF(YEAR($B18)&lt;YEAR(TODAY())-1,INDEX(HaverPull!$A:$AD,MATCH(CBO_quarterly!$B18,HaverPull!$B:$B,0),MATCH(CBO_quarterly!T$1,HaverPull!$1:$1,0)),INDEX(CBO_annual!$A:$AH,MATCH(_xlfn.NUMBERVALUE(LEFT($A19,4)),CBO_annual!$A:$A,0),MATCH(T$1,CBO_annual!$1:$1,0)))</f>
        <v>#N/A</v>
      </c>
      <c r="U18" s="83" t="e">
        <f ca="1">IF(YEAR($B18)&lt;YEAR(TODAY())-1,INDEX(HaverPull!$A:$AD,MATCH(CBO_quarterly!$B18,HaverPull!$B:$B,0),MATCH(CBO_quarterly!U$1,HaverPull!$1:$1,0)),INDEX(CBO_annual!$A:$AH,MATCH(_xlfn.NUMBERVALUE(LEFT($A19,4)),CBO_annual!$A:$A,0),MATCH(U$1,CBO_annual!$1:$1,0)))</f>
        <v>#N/A</v>
      </c>
      <c r="V18" s="83" t="e">
        <f ca="1">IF(YEAR($B18)&lt;YEAR(TODAY())-1,INDEX(HaverPull!$A:$AD,MATCH(CBO_quarterly!$B18,HaverPull!$B:$B,0),MATCH(CBO_quarterly!V$1,HaverPull!$1:$1,0)),INDEX(CBO_annual!$A:$AH,MATCH(_xlfn.NUMBERVALUE(LEFT($A19,4)),CBO_annual!$A:$A,0),MATCH(V$1,CBO_annual!$1:$1,0)))</f>
        <v>#N/A</v>
      </c>
      <c r="W18" s="83" t="e">
        <f ca="1">IF(YEAR($B18)&lt;YEAR(TODAY())-1,INDEX(HaverPull!$A:$AD,MATCH(CBO_quarterly!$B18,HaverPull!$B:$B,0),MATCH(CBO_quarterly!W$1,HaverPull!$1:$1,0)),INDEX(CBO_annual!$A:$AH,MATCH(_xlfn.NUMBERVALUE(LEFT($A19,4)),CBO_annual!$A:$A,0),MATCH(W$1,CBO_annual!$1:$1,0)))</f>
        <v>#N/A</v>
      </c>
      <c r="X18" s="83" t="e">
        <f ca="1">IF(YEAR($B18)&lt;YEAR(TODAY())-1,INDEX(HaverPull!$A:$AD,MATCH(CBO_quarterly!$B18,HaverPull!$B:$B,0),MATCH(CBO_quarterly!X$1,HaverPull!$1:$1,0)),INDEX(CBO_annual!$A:$AH,MATCH(_xlfn.NUMBERVALUE(LEFT($A19,4)),CBO_annual!$A:$A,0),MATCH(X$1,CBO_annual!$1:$1,0)))</f>
        <v>#N/A</v>
      </c>
      <c r="Y18" s="83" t="e">
        <f ca="1">IF(YEAR($B18)&lt;YEAR(TODAY())-1,INDEX(HaverPull!$A:$AD,MATCH(CBO_quarterly!$B18,HaverPull!$B:$B,0),MATCH(CBO_quarterly!Y$1,HaverPull!$1:$1,0)),INDEX(CBO_annual!$A:$AH,MATCH(_xlfn.NUMBERVALUE(LEFT($A19,4)),CBO_annual!$A:$A,0),MATCH(Y$1,CBO_annual!$1:$1,0)))</f>
        <v>#N/A</v>
      </c>
      <c r="Z18" s="83" t="e">
        <f ca="1">IF(YEAR($B18)&lt;YEAR(TODAY())-1,INDEX(HaverPull!$A:$AD,MATCH(CBO_quarterly!$B18,HaverPull!$B:$B,0),MATCH(CBO_quarterly!Z$1,HaverPull!$1:$1,0)),INDEX(CBO_annual!$A:$AH,MATCH(_xlfn.NUMBERVALUE(LEFT($A19,4)),CBO_annual!$A:$A,0),MATCH(Z$1,CBO_annual!$1:$1,0)))</f>
        <v>#N/A</v>
      </c>
      <c r="AA18" s="83" t="e">
        <f ca="1">IF(YEAR($B18)&lt;YEAR(TODAY())-1,INDEX(HaverPull!$A:$AD,MATCH(CBO_quarterly!$B18,HaverPull!$B:$B,0),MATCH(CBO_quarterly!AA$1,HaverPull!$1:$1,0)),INDEX(CBO_annual!$A:$AH,MATCH(_xlfn.NUMBERVALUE(LEFT($A19,4)),CBO_annual!$A:$A,0),MATCH(AA$1,CBO_annual!$1:$1,0)))</f>
        <v>#N/A</v>
      </c>
      <c r="AB18" s="83">
        <f>INDEX(CBO_annual!$A:$AH,MATCH(_xlfn.NUMBERVALUE(LEFT($A19,4)),CBO_annual!$A:$A,0),MATCH($1:$1,CBO_annual!$1:$1,0))</f>
        <v>5228.45</v>
      </c>
      <c r="AC18" s="84">
        <v>5441.5</v>
      </c>
      <c r="AD18" s="83">
        <f ca="1">IF(YEAR($B18)&lt;=YEAR(TODAY()),INDEX(HaverPull!$A:$AD,MATCH(CBO_quarterly!$B18,HaverPull!$B:$B,0),MATCH(CBO_quarterly!AD$1,HaverPull!$1:$1,0)),INDEX(CBO_annual!$A:$AH,MATCH(_xlfn.NUMBERVALUE(LEFT($A19,4)),CBO_annual!$A:$A,0),MATCH(AD$1,CBO_annual!$1:$1,0)))</f>
        <v>3565.3</v>
      </c>
      <c r="AE18" s="83">
        <f ca="1">IF(YEAR($B18)&lt;=YEAR(TODAY()),INDEX(HaverPull!$A:$AD,MATCH(CBO_quarterly!$B18,HaverPull!$B:$B,0),MATCH(CBO_quarterly!AE$1,HaverPull!$1:$1,0)),INDEX(CBO_annual!$A:$AH,MATCH(_xlfn.NUMBERVALUE(LEFT($A19,4)),CBO_annual!$A:$A,0),MATCH(AE$1,CBO_annual!$1:$1,0)))</f>
        <v>840.5</v>
      </c>
      <c r="AF18" s="85">
        <v>25.126999999999999</v>
      </c>
      <c r="AG18" s="84">
        <v>1417.6</v>
      </c>
      <c r="AH18" s="84">
        <v>1362.4</v>
      </c>
      <c r="AI18" s="83">
        <f ca="1">IF(YEAR($B18)&lt;YEAR(TODAY())-1,INDEX(HaverPull!$A:$AD,MATCH(CBO_quarterly!$B18,HaverPull!$B:$B,0),MATCH(CBO_quarterly!AI$1,HaverPull!$1:$1,0)),INDEX(CBO_annual!$A:$AH,MATCH(_xlfn.NUMBERVALUE(LEFT($A19,4)),CBO_annual!$A:$A,0),MATCH(AI$1,CBO_annual!$1:$1,0)))</f>
        <v>302.7</v>
      </c>
      <c r="AJ18" s="83">
        <f ca="1">IF(YEAR($B18)&lt;YEAR(TODAY())-1,INDEX(HaverPull!$A:$AD,MATCH(CBO_quarterly!$B18,HaverPull!$B:$B,0),MATCH(CBO_quarterly!AJ$1,HaverPull!$1:$1,0)),INDEX(CBO_annual!$A:$AH,MATCH(_xlfn.NUMBERVALUE(LEFT($A19,4)),CBO_annual!$A:$A,0),MATCH(AJ$1,CBO_annual!$1:$1,0)))</f>
        <v>615.79999999999995</v>
      </c>
      <c r="AK18" s="83">
        <f ca="1">IF(YEAR($B18)&lt;YEAR(TODAY())-1,INDEX(HaverPull!$A:$AD,MATCH(CBO_quarterly!$B18,HaverPull!$B:$B,0),MATCH(CBO_quarterly!AK$1,HaverPull!$1:$1,0)),INDEX(CBO_annual!$A:$AH,MATCH(_xlfn.NUMBERVALUE(LEFT($A19,4)),CBO_annual!$A:$A,0),MATCH(AK$1,CBO_annual!$1:$1,0)))</f>
        <v>912.4</v>
      </c>
      <c r="AL18" s="83">
        <f ca="1">IF(YEAR($B18)&lt;YEAR(TODAY())-1,INDEX(HaverPull!$A:$AD,MATCH(CBO_quarterly!$B18,HaverPull!$B:$B,0),MATCH(CBO_quarterly!AL$1,HaverPull!$1:$1,0)),INDEX(CBO_annual!$A:$AH,MATCH(_xlfn.NUMBERVALUE(LEFT($A19,4)),CBO_annual!$A:$A,0),MATCH(AL$1,CBO_annual!$1:$1,0)))</f>
        <v>302.7</v>
      </c>
      <c r="AM18" s="83">
        <f ca="1">IF(YEAR($B18)&lt;YEAR(TODAY())-1,INDEX(HaverPull!$A:$AD,MATCH(CBO_quarterly!$B18,HaverPull!$B:$B,0),MATCH(CBO_quarterly!AM$1,HaverPull!$1:$1,0)),INDEX(CBO_annual!$A:$AH,MATCH(_xlfn.NUMBERVALUE(LEFT($A19,4)),CBO_annual!$A:$A,0),MATCH(AM$1,CBO_annual!$1:$1,0)))</f>
        <v>146.5</v>
      </c>
      <c r="AN18" s="83">
        <f ca="1">IF(YEAR($B18)&lt;YEAR(TODAY())-1,INDEX(HaverPull!$A:$AD,MATCH(CBO_quarterly!$B18,HaverPull!$B:$B,0),MATCH(CBO_quarterly!AN$1,HaverPull!$1:$1,0)),INDEX(CBO_annual!$A:$AH,MATCH(_xlfn.NUMBERVALUE(LEFT($A19,4)),CBO_annual!$A:$A,0),MATCH(AN$1,CBO_annual!$1:$1,0)))</f>
        <v>156.19999999999999</v>
      </c>
      <c r="AO18" s="83" t="e">
        <f ca="1">IF(YEAR($B18)&lt;YEAR(TODAY())-1,INDEX(HaverPull!$A:$AD,MATCH(CBO_quarterly!$B18,HaverPull!$B:$B,0),MATCH(CBO_quarterly!AO$1,HaverPull!$1:$1,0)),INDEX(CBO_annual!$A:$AH,MATCH(_xlfn.NUMBERVALUE(LEFT($A19,4)),CBO_annual!$A:$A,0),MATCH(AO$1,CBO_annual!$1:$1,0)))</f>
        <v>#N/A</v>
      </c>
      <c r="AP18" s="83" t="e">
        <f ca="1">IF(YEAR($B18)&lt;YEAR(TODAY())-1,INDEX(HaverPull!$A:$AD,MATCH(CBO_quarterly!$B18,HaverPull!$B:$B,0),MATCH(CBO_quarterly!AP$1,HaverPull!$1:$1,0)),INDEX(CBO_annual!$A:$AH,MATCH(_xlfn.NUMBERVALUE(LEFT($A19,4)),CBO_annual!$A:$A,0),MATCH(AP$1,CBO_annual!$1:$1,0)))</f>
        <v>#N/A</v>
      </c>
    </row>
    <row r="19" spans="1:42">
      <c r="A19" s="83" t="s">
        <v>418</v>
      </c>
      <c r="B19" s="4">
        <v>26937</v>
      </c>
      <c r="C19" s="83">
        <f ca="1">IF(YEAR($B19)&lt;YEAR(TODAY())-1,INDEX(HaverPull!$A:$AD,MATCH(CBO_quarterly!$B19,HaverPull!$B:$B,0),MATCH(CBO_quarterly!C$1,HaverPull!$1:$1,0)),INDEX(CBO_annual!$A:$AH,MATCH(_xlfn.NUMBERVALUE(LEFT($A20,4)),CBO_annual!$A:$A,0),MATCH(C$1,CBO_annual!$1:$1,0)))</f>
        <v>109.2</v>
      </c>
      <c r="D19" s="83">
        <f ca="1">IF(YEAR($B19)&lt;YEAR(TODAY())-1,INDEX(HaverPull!$A:$AD,MATCH(CBO_quarterly!$B19,HaverPull!$B:$B,0),MATCH(CBO_quarterly!D$1,HaverPull!$1:$1,0)),INDEX(CBO_annual!$A:$AH,MATCH(_xlfn.NUMBERVALUE(LEFT($A20,4)),CBO_annual!$A:$A,0),MATCH(D$1,CBO_annual!$1:$1,0)))</f>
        <v>134.1</v>
      </c>
      <c r="E19" s="83">
        <f ca="1">IF(YEAR($B19)&lt;YEAR(TODAY())-1,INDEX(HaverPull!$A:$AD,MATCH(CBO_quarterly!$B19,HaverPull!$B:$B,0),MATCH(CBO_quarterly!E$1,HaverPull!$1:$1,0)),INDEX(CBO_annual!$A:$AH,MATCH(_xlfn.NUMBERVALUE(LEFT($A20,4)),CBO_annual!$A:$A,0),MATCH(E$1,CBO_annual!$1:$1,0)))</f>
        <v>113.7</v>
      </c>
      <c r="F19" s="83">
        <f ca="1">IF(YEAR($B19)&lt;YEAR(TODAY())-1,INDEX(HaverPull!$A:$AD,MATCH(CBO_quarterly!$B19,HaverPull!$B:$B,0),MATCH(CBO_quarterly!F$1,HaverPull!$1:$1,0)),INDEX(CBO_annual!$A:$AH,MATCH(_xlfn.NUMBERVALUE(LEFT($A20,4)),CBO_annual!$A:$A,0),MATCH(F$1,CBO_annual!$1:$1,0)))</f>
        <v>44</v>
      </c>
      <c r="G19" s="83">
        <f ca="1">IF(YEAR($B19)&lt;YEAR(TODAY())-1,INDEX(HaverPull!$A:$AD,MATCH(CBO_quarterly!$B19,HaverPull!$B:$B,0),MATCH(CBO_quarterly!G$1,HaverPull!$1:$1,0)),INDEX(CBO_annual!$A:$AH,MATCH(_xlfn.NUMBERVALUE(LEFT($A20,4)),CBO_annual!$A:$A,0),MATCH(G$1,CBO_annual!$1:$1,0)))</f>
        <v>76.099999999999994</v>
      </c>
      <c r="H19" s="83" t="e">
        <f ca="1">IF(YEAR($B19)&lt;YEAR(TODAY())-1,INDEX(HaverPull!$A:$AD,MATCH(CBO_quarterly!$B19,HaverPull!$B:$B,0),MATCH(CBO_quarterly!H$1,HaverPull!$1:$1,0)),INDEX(CBO_annual!$A:$AH,MATCH(_xlfn.NUMBERVALUE(LEFT($A20,4)),CBO_annual!$A:$A,0),MATCH(H$1,CBO_annual!$1:$1,0)))</f>
        <v>#N/A</v>
      </c>
      <c r="I19" s="83" t="e">
        <f ca="1">IF(YEAR($B19)&lt;YEAR(TODAY())-1,INDEX(HaverPull!$A:$AD,MATCH(CBO_quarterly!$B19,HaverPull!$B:$B,0),MATCH(CBO_quarterly!I$1,HaverPull!$1:$1,0)),INDEX(CBO_annual!$A:$AH,MATCH(_xlfn.NUMBERVALUE(LEFT($A20,4)),CBO_annual!$A:$A,0),MATCH(I$1,CBO_annual!$1:$1,0)))</f>
        <v>#N/A</v>
      </c>
      <c r="J19" s="83">
        <f ca="1">IF(YEAR($B19)&lt;YEAR(TODAY())-1,INDEX(HaverPull!$A:$AD,MATCH(CBO_quarterly!$B19,HaverPull!$B:$B,0),MATCH(CBO_quarterly!J$1,HaverPull!$1:$1,0)),INDEX(CBO_annual!$A:$AH,MATCH(_xlfn.NUMBERVALUE(LEFT($A20,4)),CBO_annual!$A:$A,0),MATCH(J$1,CBO_annual!$1:$1,0)))</f>
        <v>4.5999999999999996</v>
      </c>
      <c r="K19" s="83" t="e">
        <f ca="1">IF(YEAR($B19)&lt;YEAR(TODAY())-1,INDEX(HaverPull!$A:$AD,MATCH(CBO_quarterly!$B19,HaverPull!$B:$B,0),MATCH(CBO_quarterly!K$1,HaverPull!$1:$1,0)),INDEX(CBO_annual!$A:$AH,MATCH(_xlfn.NUMBERVALUE(LEFT($A20,4)),CBO_annual!$A:$A,0),MATCH(K$1,CBO_annual!$1:$1,0)))</f>
        <v>#N/A</v>
      </c>
      <c r="L19" s="83" t="e">
        <f ca="1">IF(YEAR($B19)&lt;YEAR(TODAY())-1,INDEX(HaverPull!$A:$AD,MATCH(CBO_quarterly!$B19,HaverPull!$B:$B,0),MATCH(CBO_quarterly!L$1,HaverPull!$1:$1,0)),INDEX(CBO_annual!$A:$AH,MATCH(_xlfn.NUMBERVALUE(LEFT($A20,4)),CBO_annual!$A:$A,0),MATCH(L$1,CBO_annual!$1:$1,0)))</f>
        <v>#N/A</v>
      </c>
      <c r="M19" s="83" t="e">
        <f ca="1">IF(YEAR($B19)&lt;YEAR(TODAY())-1,INDEX(HaverPull!$A:$AD,MATCH(CBO_quarterly!$B19,HaverPull!$B:$B,0),MATCH(CBO_quarterly!M$1,HaverPull!$1:$1,0)),INDEX(CBO_annual!$A:$AH,MATCH(_xlfn.NUMBERVALUE(LEFT($A20,4)),CBO_annual!$A:$A,0),MATCH(M$1,CBO_annual!$1:$1,0)))</f>
        <v>#N/A</v>
      </c>
      <c r="N19" s="83" t="e">
        <f ca="1">IF(YEAR($B19)&lt;YEAR(TODAY())-1,INDEX(HaverPull!$A:$AD,MATCH(CBO_quarterly!$B19,HaverPull!$B:$B,0),MATCH(CBO_quarterly!N$1,HaverPull!$1:$1,0)),INDEX(CBO_annual!$A:$AH,MATCH(_xlfn.NUMBERVALUE(LEFT($A20,4)),CBO_annual!$A:$A,0),MATCH(N$1,CBO_annual!$1:$1,0)))</f>
        <v>#N/A</v>
      </c>
      <c r="O19" s="83" t="e">
        <f ca="1">IF(YEAR($B19)&lt;YEAR(TODAY())-1,INDEX(HaverPull!$A:$AD,MATCH(CBO_quarterly!$B19,HaverPull!$B:$B,0),MATCH(CBO_quarterly!O$1,HaverPull!$1:$1,0)),INDEX(CBO_annual!$A:$AH,MATCH(_xlfn.NUMBERVALUE(LEFT($A20,4)),CBO_annual!$A:$A,0),MATCH(O$1,CBO_annual!$1:$1,0)))</f>
        <v>#N/A</v>
      </c>
      <c r="P19" s="83" t="e">
        <f ca="1">IF(YEAR($B19)&lt;YEAR(TODAY())-1,INDEX(HaverPull!$A:$AD,MATCH(CBO_quarterly!$B19,HaverPull!$B:$B,0),MATCH(CBO_quarterly!P$1,HaverPull!$1:$1,0)),INDEX(CBO_annual!$A:$AH,MATCH(_xlfn.NUMBERVALUE(LEFT($A20,4)),CBO_annual!$A:$A,0),MATCH(P$1,CBO_annual!$1:$1,0)))</f>
        <v>#N/A</v>
      </c>
      <c r="Q19" s="83" t="e">
        <f ca="1">IF(YEAR($B19)&lt;YEAR(TODAY())-1,INDEX(HaverPull!$A:$AD,MATCH(CBO_quarterly!$B19,HaverPull!$B:$B,0),MATCH(CBO_quarterly!Q$1,HaverPull!$1:$1,0)),INDEX(CBO_annual!$A:$AH,MATCH(_xlfn.NUMBERVALUE(LEFT($A20,4)),CBO_annual!$A:$A,0),MATCH(Q$1,CBO_annual!$1:$1,0)))</f>
        <v>#N/A</v>
      </c>
      <c r="R19" s="83" t="e">
        <f ca="1">IF(YEAR($B19)&lt;YEAR(TODAY())-1,INDEX(HaverPull!$A:$AD,MATCH(CBO_quarterly!$B19,HaverPull!$B:$B,0),MATCH(CBO_quarterly!R$1,HaverPull!$1:$1,0)),INDEX(CBO_annual!$A:$AH,MATCH(_xlfn.NUMBERVALUE(LEFT($A20,4)),CBO_annual!$A:$A,0),MATCH(R$1,CBO_annual!$1:$1,0)))</f>
        <v>#N/A</v>
      </c>
      <c r="S19" s="83" t="e">
        <f ca="1">IF(YEAR($B19)&lt;YEAR(TODAY())-1,INDEX(HaverPull!$A:$AD,MATCH(CBO_quarterly!$B19,HaverPull!$B:$B,0),MATCH(CBO_quarterly!S$1,HaverPull!$1:$1,0)),INDEX(CBO_annual!$A:$AH,MATCH(_xlfn.NUMBERVALUE(LEFT($A20,4)),CBO_annual!$A:$A,0),MATCH(S$1,CBO_annual!$1:$1,0)))</f>
        <v>#N/A</v>
      </c>
      <c r="T19" s="83" t="e">
        <f ca="1">IF(YEAR($B19)&lt;YEAR(TODAY())-1,INDEX(HaverPull!$A:$AD,MATCH(CBO_quarterly!$B19,HaverPull!$B:$B,0),MATCH(CBO_quarterly!T$1,HaverPull!$1:$1,0)),INDEX(CBO_annual!$A:$AH,MATCH(_xlfn.NUMBERVALUE(LEFT($A20,4)),CBO_annual!$A:$A,0),MATCH(T$1,CBO_annual!$1:$1,0)))</f>
        <v>#N/A</v>
      </c>
      <c r="U19" s="83" t="e">
        <f ca="1">IF(YEAR($B19)&lt;YEAR(TODAY())-1,INDEX(HaverPull!$A:$AD,MATCH(CBO_quarterly!$B19,HaverPull!$B:$B,0),MATCH(CBO_quarterly!U$1,HaverPull!$1:$1,0)),INDEX(CBO_annual!$A:$AH,MATCH(_xlfn.NUMBERVALUE(LEFT($A20,4)),CBO_annual!$A:$A,0),MATCH(U$1,CBO_annual!$1:$1,0)))</f>
        <v>#N/A</v>
      </c>
      <c r="V19" s="83" t="e">
        <f ca="1">IF(YEAR($B19)&lt;YEAR(TODAY())-1,INDEX(HaverPull!$A:$AD,MATCH(CBO_quarterly!$B19,HaverPull!$B:$B,0),MATCH(CBO_quarterly!V$1,HaverPull!$1:$1,0)),INDEX(CBO_annual!$A:$AH,MATCH(_xlfn.NUMBERVALUE(LEFT($A20,4)),CBO_annual!$A:$A,0),MATCH(V$1,CBO_annual!$1:$1,0)))</f>
        <v>#N/A</v>
      </c>
      <c r="W19" s="83" t="e">
        <f ca="1">IF(YEAR($B19)&lt;YEAR(TODAY())-1,INDEX(HaverPull!$A:$AD,MATCH(CBO_quarterly!$B19,HaverPull!$B:$B,0),MATCH(CBO_quarterly!W$1,HaverPull!$1:$1,0)),INDEX(CBO_annual!$A:$AH,MATCH(_xlfn.NUMBERVALUE(LEFT($A20,4)),CBO_annual!$A:$A,0),MATCH(W$1,CBO_annual!$1:$1,0)))</f>
        <v>#N/A</v>
      </c>
      <c r="X19" s="83" t="e">
        <f ca="1">IF(YEAR($B19)&lt;YEAR(TODAY())-1,INDEX(HaverPull!$A:$AD,MATCH(CBO_quarterly!$B19,HaverPull!$B:$B,0),MATCH(CBO_quarterly!X$1,HaverPull!$1:$1,0)),INDEX(CBO_annual!$A:$AH,MATCH(_xlfn.NUMBERVALUE(LEFT($A20,4)),CBO_annual!$A:$A,0),MATCH(X$1,CBO_annual!$1:$1,0)))</f>
        <v>#N/A</v>
      </c>
      <c r="Y19" s="83" t="e">
        <f ca="1">IF(YEAR($B19)&lt;YEAR(TODAY())-1,INDEX(HaverPull!$A:$AD,MATCH(CBO_quarterly!$B19,HaverPull!$B:$B,0),MATCH(CBO_quarterly!Y$1,HaverPull!$1:$1,0)),INDEX(CBO_annual!$A:$AH,MATCH(_xlfn.NUMBERVALUE(LEFT($A20,4)),CBO_annual!$A:$A,0),MATCH(Y$1,CBO_annual!$1:$1,0)))</f>
        <v>#N/A</v>
      </c>
      <c r="Z19" s="83" t="e">
        <f ca="1">IF(YEAR($B19)&lt;YEAR(TODAY())-1,INDEX(HaverPull!$A:$AD,MATCH(CBO_quarterly!$B19,HaverPull!$B:$B,0),MATCH(CBO_quarterly!Z$1,HaverPull!$1:$1,0)),INDEX(CBO_annual!$A:$AH,MATCH(_xlfn.NUMBERVALUE(LEFT($A20,4)),CBO_annual!$A:$A,0),MATCH(Z$1,CBO_annual!$1:$1,0)))</f>
        <v>#N/A</v>
      </c>
      <c r="AA19" s="83" t="e">
        <f ca="1">IF(YEAR($B19)&lt;YEAR(TODAY())-1,INDEX(HaverPull!$A:$AD,MATCH(CBO_quarterly!$B19,HaverPull!$B:$B,0),MATCH(CBO_quarterly!AA$1,HaverPull!$1:$1,0)),INDEX(CBO_annual!$A:$AH,MATCH(_xlfn.NUMBERVALUE(LEFT($A20,4)),CBO_annual!$A:$A,0),MATCH(AA$1,CBO_annual!$1:$1,0)))</f>
        <v>#N/A</v>
      </c>
      <c r="AB19" s="83">
        <f>INDEX(CBO_annual!$A:$AH,MATCH(_xlfn.NUMBERVALUE(LEFT($A20,4)),CBO_annual!$A:$A,0),MATCH($1:$1,CBO_annual!$1:$1,0))</f>
        <v>5228.45</v>
      </c>
      <c r="AC19" s="84">
        <v>5411.9</v>
      </c>
      <c r="AD19" s="83">
        <f ca="1">IF(YEAR($B19)&lt;=YEAR(TODAY()),INDEX(HaverPull!$A:$AD,MATCH(CBO_quarterly!$B19,HaverPull!$B:$B,0),MATCH(CBO_quarterly!AD$1,HaverPull!$1:$1,0)),INDEX(CBO_annual!$A:$AH,MATCH(_xlfn.NUMBERVALUE(LEFT($A20,4)),CBO_annual!$A:$A,0),MATCH(AD$1,CBO_annual!$1:$1,0)))</f>
        <v>3577.9</v>
      </c>
      <c r="AE19" s="83">
        <f ca="1">IF(YEAR($B19)&lt;=YEAR(TODAY()),INDEX(HaverPull!$A:$AD,MATCH(CBO_quarterly!$B19,HaverPull!$B:$B,0),MATCH(CBO_quarterly!AE$1,HaverPull!$1:$1,0)),INDEX(CBO_annual!$A:$AH,MATCH(_xlfn.NUMBERVALUE(LEFT($A20,4)),CBO_annual!$A:$A,0),MATCH(AE$1,CBO_annual!$1:$1,0)))</f>
        <v>858.9</v>
      </c>
      <c r="AF19" s="85">
        <v>25.584</v>
      </c>
      <c r="AG19" s="84">
        <v>1436.8</v>
      </c>
      <c r="AH19" s="84">
        <v>1399.4</v>
      </c>
      <c r="AI19" s="83">
        <f ca="1">IF(YEAR($B19)&lt;YEAR(TODAY())-1,INDEX(HaverPull!$A:$AD,MATCH(CBO_quarterly!$B19,HaverPull!$B:$B,0),MATCH(CBO_quarterly!AI$1,HaverPull!$1:$1,0)),INDEX(CBO_annual!$A:$AH,MATCH(_xlfn.NUMBERVALUE(LEFT($A20,4)),CBO_annual!$A:$A,0),MATCH(AI$1,CBO_annual!$1:$1,0)))</f>
        <v>304.2</v>
      </c>
      <c r="AJ19" s="83">
        <f ca="1">IF(YEAR($B19)&lt;YEAR(TODAY())-1,INDEX(HaverPull!$A:$AD,MATCH(CBO_quarterly!$B19,HaverPull!$B:$B,0),MATCH(CBO_quarterly!AJ$1,HaverPull!$1:$1,0)),INDEX(CBO_annual!$A:$AH,MATCH(_xlfn.NUMBERVALUE(LEFT($A20,4)),CBO_annual!$A:$A,0),MATCH(AJ$1,CBO_annual!$1:$1,0)))</f>
        <v>594</v>
      </c>
      <c r="AK19" s="83">
        <f ca="1">IF(YEAR($B19)&lt;YEAR(TODAY())-1,INDEX(HaverPull!$A:$AD,MATCH(CBO_quarterly!$B19,HaverPull!$B:$B,0),MATCH(CBO_quarterly!AK$1,HaverPull!$1:$1,0)),INDEX(CBO_annual!$A:$AH,MATCH(_xlfn.NUMBERVALUE(LEFT($A20,4)),CBO_annual!$A:$A,0),MATCH(AK$1,CBO_annual!$1:$1,0)))</f>
        <v>921.9</v>
      </c>
      <c r="AL19" s="83">
        <f ca="1">IF(YEAR($B19)&lt;YEAR(TODAY())-1,INDEX(HaverPull!$A:$AD,MATCH(CBO_quarterly!$B19,HaverPull!$B:$B,0),MATCH(CBO_quarterly!AL$1,HaverPull!$1:$1,0)),INDEX(CBO_annual!$A:$AH,MATCH(_xlfn.NUMBERVALUE(LEFT($A20,4)),CBO_annual!$A:$A,0),MATCH(AL$1,CBO_annual!$1:$1,0)))</f>
        <v>304.2</v>
      </c>
      <c r="AM19" s="83">
        <f ca="1">IF(YEAR($B19)&lt;YEAR(TODAY())-1,INDEX(HaverPull!$A:$AD,MATCH(CBO_quarterly!$B19,HaverPull!$B:$B,0),MATCH(CBO_quarterly!AM$1,HaverPull!$1:$1,0)),INDEX(CBO_annual!$A:$AH,MATCH(_xlfn.NUMBERVALUE(LEFT($A20,4)),CBO_annual!$A:$A,0),MATCH(AM$1,CBO_annual!$1:$1,0)))</f>
        <v>144.19999999999999</v>
      </c>
      <c r="AN19" s="83">
        <f ca="1">IF(YEAR($B19)&lt;YEAR(TODAY())-1,INDEX(HaverPull!$A:$AD,MATCH(CBO_quarterly!$B19,HaverPull!$B:$B,0),MATCH(CBO_quarterly!AN$1,HaverPull!$1:$1,0)),INDEX(CBO_annual!$A:$AH,MATCH(_xlfn.NUMBERVALUE(LEFT($A20,4)),CBO_annual!$A:$A,0),MATCH(AN$1,CBO_annual!$1:$1,0)))</f>
        <v>159.9</v>
      </c>
      <c r="AO19" s="83" t="e">
        <f ca="1">IF(YEAR($B19)&lt;YEAR(TODAY())-1,INDEX(HaverPull!$A:$AD,MATCH(CBO_quarterly!$B19,HaverPull!$B:$B,0),MATCH(CBO_quarterly!AO$1,HaverPull!$1:$1,0)),INDEX(CBO_annual!$A:$AH,MATCH(_xlfn.NUMBERVALUE(LEFT($A20,4)),CBO_annual!$A:$A,0),MATCH(AO$1,CBO_annual!$1:$1,0)))</f>
        <v>#N/A</v>
      </c>
      <c r="AP19" s="83" t="e">
        <f ca="1">IF(YEAR($B19)&lt;YEAR(TODAY())-1,INDEX(HaverPull!$A:$AD,MATCH(CBO_quarterly!$B19,HaverPull!$B:$B,0),MATCH(CBO_quarterly!AP$1,HaverPull!$1:$1,0)),INDEX(CBO_annual!$A:$AH,MATCH(_xlfn.NUMBERVALUE(LEFT($A20,4)),CBO_annual!$A:$A,0),MATCH(AP$1,CBO_annual!$1:$1,0)))</f>
        <v>#N/A</v>
      </c>
    </row>
    <row r="20" spans="1:42">
      <c r="A20" s="83" t="s">
        <v>419</v>
      </c>
      <c r="B20" s="4">
        <v>27029</v>
      </c>
      <c r="C20" s="83">
        <f ca="1">IF(YEAR($B20)&lt;YEAR(TODAY())-1,INDEX(HaverPull!$A:$AD,MATCH(CBO_quarterly!$B20,HaverPull!$B:$B,0),MATCH(CBO_quarterly!C$1,HaverPull!$1:$1,0)),INDEX(CBO_annual!$A:$AH,MATCH(_xlfn.NUMBERVALUE(LEFT($A21,4)),CBO_annual!$A:$A,0),MATCH(C$1,CBO_annual!$1:$1,0)))</f>
        <v>112.3</v>
      </c>
      <c r="D20" s="83">
        <f ca="1">IF(YEAR($B20)&lt;YEAR(TODAY())-1,INDEX(HaverPull!$A:$AD,MATCH(CBO_quarterly!$B20,HaverPull!$B:$B,0),MATCH(CBO_quarterly!D$1,HaverPull!$1:$1,0)),INDEX(CBO_annual!$A:$AH,MATCH(_xlfn.NUMBERVALUE(LEFT($A21,4)),CBO_annual!$A:$A,0),MATCH(D$1,CBO_annual!$1:$1,0)))</f>
        <v>140</v>
      </c>
      <c r="E20" s="83">
        <f ca="1">IF(YEAR($B20)&lt;YEAR(TODAY())-1,INDEX(HaverPull!$A:$AD,MATCH(CBO_quarterly!$B20,HaverPull!$B:$B,0),MATCH(CBO_quarterly!E$1,HaverPull!$1:$1,0)),INDEX(CBO_annual!$A:$AH,MATCH(_xlfn.NUMBERVALUE(LEFT($A21,4)),CBO_annual!$A:$A,0),MATCH(E$1,CBO_annual!$1:$1,0)))</f>
        <v>115.1</v>
      </c>
      <c r="F20" s="83">
        <f ca="1">IF(YEAR($B20)&lt;YEAR(TODAY())-1,INDEX(HaverPull!$A:$AD,MATCH(CBO_quarterly!$B20,HaverPull!$B:$B,0),MATCH(CBO_quarterly!F$1,HaverPull!$1:$1,0)),INDEX(CBO_annual!$A:$AH,MATCH(_xlfn.NUMBERVALUE(LEFT($A21,4)),CBO_annual!$A:$A,0),MATCH(F$1,CBO_annual!$1:$1,0)))</f>
        <v>46.5</v>
      </c>
      <c r="G20" s="83">
        <f ca="1">IF(YEAR($B20)&lt;YEAR(TODAY())-1,INDEX(HaverPull!$A:$AD,MATCH(CBO_quarterly!$B20,HaverPull!$B:$B,0),MATCH(CBO_quarterly!G$1,HaverPull!$1:$1,0)),INDEX(CBO_annual!$A:$AH,MATCH(_xlfn.NUMBERVALUE(LEFT($A21,4)),CBO_annual!$A:$A,0),MATCH(G$1,CBO_annual!$1:$1,0)))</f>
        <v>77.599999999999994</v>
      </c>
      <c r="H20" s="83" t="e">
        <f ca="1">IF(YEAR($B20)&lt;YEAR(TODAY())-1,INDEX(HaverPull!$A:$AD,MATCH(CBO_quarterly!$B20,HaverPull!$B:$B,0),MATCH(CBO_quarterly!H$1,HaverPull!$1:$1,0)),INDEX(CBO_annual!$A:$AH,MATCH(_xlfn.NUMBERVALUE(LEFT($A21,4)),CBO_annual!$A:$A,0),MATCH(H$1,CBO_annual!$1:$1,0)))</f>
        <v>#N/A</v>
      </c>
      <c r="I20" s="83" t="e">
        <f ca="1">IF(YEAR($B20)&lt;YEAR(TODAY())-1,INDEX(HaverPull!$A:$AD,MATCH(CBO_quarterly!$B20,HaverPull!$B:$B,0),MATCH(CBO_quarterly!I$1,HaverPull!$1:$1,0)),INDEX(CBO_annual!$A:$AH,MATCH(_xlfn.NUMBERVALUE(LEFT($A21,4)),CBO_annual!$A:$A,0),MATCH(I$1,CBO_annual!$1:$1,0)))</f>
        <v>#N/A</v>
      </c>
      <c r="J20" s="83">
        <f ca="1">IF(YEAR($B20)&lt;YEAR(TODAY())-1,INDEX(HaverPull!$A:$AD,MATCH(CBO_quarterly!$B20,HaverPull!$B:$B,0),MATCH(CBO_quarterly!J$1,HaverPull!$1:$1,0)),INDEX(CBO_annual!$A:$AH,MATCH(_xlfn.NUMBERVALUE(LEFT($A21,4)),CBO_annual!$A:$A,0),MATCH(J$1,CBO_annual!$1:$1,0)))</f>
        <v>4.9000000000000004</v>
      </c>
      <c r="K20" s="83" t="e">
        <f ca="1">IF(YEAR($B20)&lt;YEAR(TODAY())-1,INDEX(HaverPull!$A:$AD,MATCH(CBO_quarterly!$B20,HaverPull!$B:$B,0),MATCH(CBO_quarterly!K$1,HaverPull!$1:$1,0)),INDEX(CBO_annual!$A:$AH,MATCH(_xlfn.NUMBERVALUE(LEFT($A21,4)),CBO_annual!$A:$A,0),MATCH(K$1,CBO_annual!$1:$1,0)))</f>
        <v>#N/A</v>
      </c>
      <c r="L20" s="83" t="e">
        <f ca="1">IF(YEAR($B20)&lt;YEAR(TODAY())-1,INDEX(HaverPull!$A:$AD,MATCH(CBO_quarterly!$B20,HaverPull!$B:$B,0),MATCH(CBO_quarterly!L$1,HaverPull!$1:$1,0)),INDEX(CBO_annual!$A:$AH,MATCH(_xlfn.NUMBERVALUE(LEFT($A21,4)),CBO_annual!$A:$A,0),MATCH(L$1,CBO_annual!$1:$1,0)))</f>
        <v>#N/A</v>
      </c>
      <c r="M20" s="83" t="e">
        <f ca="1">IF(YEAR($B20)&lt;YEAR(TODAY())-1,INDEX(HaverPull!$A:$AD,MATCH(CBO_quarterly!$B20,HaverPull!$B:$B,0),MATCH(CBO_quarterly!M$1,HaverPull!$1:$1,0)),INDEX(CBO_annual!$A:$AH,MATCH(_xlfn.NUMBERVALUE(LEFT($A21,4)),CBO_annual!$A:$A,0),MATCH(M$1,CBO_annual!$1:$1,0)))</f>
        <v>#N/A</v>
      </c>
      <c r="N20" s="83" t="e">
        <f ca="1">IF(YEAR($B20)&lt;YEAR(TODAY())-1,INDEX(HaverPull!$A:$AD,MATCH(CBO_quarterly!$B20,HaverPull!$B:$B,0),MATCH(CBO_quarterly!N$1,HaverPull!$1:$1,0)),INDEX(CBO_annual!$A:$AH,MATCH(_xlfn.NUMBERVALUE(LEFT($A21,4)),CBO_annual!$A:$A,0),MATCH(N$1,CBO_annual!$1:$1,0)))</f>
        <v>#N/A</v>
      </c>
      <c r="O20" s="83" t="e">
        <f ca="1">IF(YEAR($B20)&lt;YEAR(TODAY())-1,INDEX(HaverPull!$A:$AD,MATCH(CBO_quarterly!$B20,HaverPull!$B:$B,0),MATCH(CBO_quarterly!O$1,HaverPull!$1:$1,0)),INDEX(CBO_annual!$A:$AH,MATCH(_xlfn.NUMBERVALUE(LEFT($A21,4)),CBO_annual!$A:$A,0),MATCH(O$1,CBO_annual!$1:$1,0)))</f>
        <v>#N/A</v>
      </c>
      <c r="P20" s="83" t="e">
        <f ca="1">IF(YEAR($B20)&lt;YEAR(TODAY())-1,INDEX(HaverPull!$A:$AD,MATCH(CBO_quarterly!$B20,HaverPull!$B:$B,0),MATCH(CBO_quarterly!P$1,HaverPull!$1:$1,0)),INDEX(CBO_annual!$A:$AH,MATCH(_xlfn.NUMBERVALUE(LEFT($A21,4)),CBO_annual!$A:$A,0),MATCH(P$1,CBO_annual!$1:$1,0)))</f>
        <v>#N/A</v>
      </c>
      <c r="Q20" s="83" t="e">
        <f ca="1">IF(YEAR($B20)&lt;YEAR(TODAY())-1,INDEX(HaverPull!$A:$AD,MATCH(CBO_quarterly!$B20,HaverPull!$B:$B,0),MATCH(CBO_quarterly!Q$1,HaverPull!$1:$1,0)),INDEX(CBO_annual!$A:$AH,MATCH(_xlfn.NUMBERVALUE(LEFT($A21,4)),CBO_annual!$A:$A,0),MATCH(Q$1,CBO_annual!$1:$1,0)))</f>
        <v>#N/A</v>
      </c>
      <c r="R20" s="83" t="e">
        <f ca="1">IF(YEAR($B20)&lt;YEAR(TODAY())-1,INDEX(HaverPull!$A:$AD,MATCH(CBO_quarterly!$B20,HaverPull!$B:$B,0),MATCH(CBO_quarterly!R$1,HaverPull!$1:$1,0)),INDEX(CBO_annual!$A:$AH,MATCH(_xlfn.NUMBERVALUE(LEFT($A21,4)),CBO_annual!$A:$A,0),MATCH(R$1,CBO_annual!$1:$1,0)))</f>
        <v>#N/A</v>
      </c>
      <c r="S20" s="83" t="e">
        <f ca="1">IF(YEAR($B20)&lt;YEAR(TODAY())-1,INDEX(HaverPull!$A:$AD,MATCH(CBO_quarterly!$B20,HaverPull!$B:$B,0),MATCH(CBO_quarterly!S$1,HaverPull!$1:$1,0)),INDEX(CBO_annual!$A:$AH,MATCH(_xlfn.NUMBERVALUE(LEFT($A21,4)),CBO_annual!$A:$A,0),MATCH(S$1,CBO_annual!$1:$1,0)))</f>
        <v>#N/A</v>
      </c>
      <c r="T20" s="83" t="e">
        <f ca="1">IF(YEAR($B20)&lt;YEAR(TODAY())-1,INDEX(HaverPull!$A:$AD,MATCH(CBO_quarterly!$B20,HaverPull!$B:$B,0),MATCH(CBO_quarterly!T$1,HaverPull!$1:$1,0)),INDEX(CBO_annual!$A:$AH,MATCH(_xlfn.NUMBERVALUE(LEFT($A21,4)),CBO_annual!$A:$A,0),MATCH(T$1,CBO_annual!$1:$1,0)))</f>
        <v>#N/A</v>
      </c>
      <c r="U20" s="83" t="e">
        <f ca="1">IF(YEAR($B20)&lt;YEAR(TODAY())-1,INDEX(HaverPull!$A:$AD,MATCH(CBO_quarterly!$B20,HaverPull!$B:$B,0),MATCH(CBO_quarterly!U$1,HaverPull!$1:$1,0)),INDEX(CBO_annual!$A:$AH,MATCH(_xlfn.NUMBERVALUE(LEFT($A21,4)),CBO_annual!$A:$A,0),MATCH(U$1,CBO_annual!$1:$1,0)))</f>
        <v>#N/A</v>
      </c>
      <c r="V20" s="83" t="e">
        <f ca="1">IF(YEAR($B20)&lt;YEAR(TODAY())-1,INDEX(HaverPull!$A:$AD,MATCH(CBO_quarterly!$B20,HaverPull!$B:$B,0),MATCH(CBO_quarterly!V$1,HaverPull!$1:$1,0)),INDEX(CBO_annual!$A:$AH,MATCH(_xlfn.NUMBERVALUE(LEFT($A21,4)),CBO_annual!$A:$A,0),MATCH(V$1,CBO_annual!$1:$1,0)))</f>
        <v>#N/A</v>
      </c>
      <c r="W20" s="83" t="e">
        <f ca="1">IF(YEAR($B20)&lt;YEAR(TODAY())-1,INDEX(HaverPull!$A:$AD,MATCH(CBO_quarterly!$B20,HaverPull!$B:$B,0),MATCH(CBO_quarterly!W$1,HaverPull!$1:$1,0)),INDEX(CBO_annual!$A:$AH,MATCH(_xlfn.NUMBERVALUE(LEFT($A21,4)),CBO_annual!$A:$A,0),MATCH(W$1,CBO_annual!$1:$1,0)))</f>
        <v>#N/A</v>
      </c>
      <c r="X20" s="83" t="e">
        <f ca="1">IF(YEAR($B20)&lt;YEAR(TODAY())-1,INDEX(HaverPull!$A:$AD,MATCH(CBO_quarterly!$B20,HaverPull!$B:$B,0),MATCH(CBO_quarterly!X$1,HaverPull!$1:$1,0)),INDEX(CBO_annual!$A:$AH,MATCH(_xlfn.NUMBERVALUE(LEFT($A21,4)),CBO_annual!$A:$A,0),MATCH(X$1,CBO_annual!$1:$1,0)))</f>
        <v>#N/A</v>
      </c>
      <c r="Y20" s="83" t="e">
        <f ca="1">IF(YEAR($B20)&lt;YEAR(TODAY())-1,INDEX(HaverPull!$A:$AD,MATCH(CBO_quarterly!$B20,HaverPull!$B:$B,0),MATCH(CBO_quarterly!Y$1,HaverPull!$1:$1,0)),INDEX(CBO_annual!$A:$AH,MATCH(_xlfn.NUMBERVALUE(LEFT($A21,4)),CBO_annual!$A:$A,0),MATCH(Y$1,CBO_annual!$1:$1,0)))</f>
        <v>#N/A</v>
      </c>
      <c r="Z20" s="83" t="e">
        <f ca="1">IF(YEAR($B20)&lt;YEAR(TODAY())-1,INDEX(HaverPull!$A:$AD,MATCH(CBO_quarterly!$B20,HaverPull!$B:$B,0),MATCH(CBO_quarterly!Z$1,HaverPull!$1:$1,0)),INDEX(CBO_annual!$A:$AH,MATCH(_xlfn.NUMBERVALUE(LEFT($A21,4)),CBO_annual!$A:$A,0),MATCH(Z$1,CBO_annual!$1:$1,0)))</f>
        <v>#N/A</v>
      </c>
      <c r="AA20" s="83" t="e">
        <f ca="1">IF(YEAR($B20)&lt;YEAR(TODAY())-1,INDEX(HaverPull!$A:$AD,MATCH(CBO_quarterly!$B20,HaverPull!$B:$B,0),MATCH(CBO_quarterly!AA$1,HaverPull!$1:$1,0)),INDEX(CBO_annual!$A:$AH,MATCH(_xlfn.NUMBERVALUE(LEFT($A21,4)),CBO_annual!$A:$A,0),MATCH(AA$1,CBO_annual!$1:$1,0)))</f>
        <v>#N/A</v>
      </c>
      <c r="AB20" s="83">
        <f>INDEX(CBO_annual!$A:$AH,MATCH(_xlfn.NUMBERVALUE(LEFT($A21,4)),CBO_annual!$A:$A,0),MATCH($1:$1,CBO_annual!$1:$1,0))</f>
        <v>5420.2</v>
      </c>
      <c r="AC20" s="84">
        <v>5462.4</v>
      </c>
      <c r="AD20" s="83">
        <f ca="1">IF(YEAR($B20)&lt;=YEAR(TODAY()),INDEX(HaverPull!$A:$AD,MATCH(CBO_quarterly!$B20,HaverPull!$B:$B,0),MATCH(CBO_quarterly!AD$1,HaverPull!$1:$1,0)),INDEX(CBO_annual!$A:$AH,MATCH(_xlfn.NUMBERVALUE(LEFT($A21,4)),CBO_annual!$A:$A,0),MATCH(AD$1,CBO_annual!$1:$1,0)))</f>
        <v>3567.2</v>
      </c>
      <c r="AE20" s="83">
        <f ca="1">IF(YEAR($B20)&lt;=YEAR(TODAY()),INDEX(HaverPull!$A:$AD,MATCH(CBO_quarterly!$B20,HaverPull!$B:$B,0),MATCH(CBO_quarterly!AE$1,HaverPull!$1:$1,0)),INDEX(CBO_annual!$A:$AH,MATCH(_xlfn.NUMBERVALUE(LEFT($A21,4)),CBO_annual!$A:$A,0),MATCH(AE$1,CBO_annual!$1:$1,0)))</f>
        <v>873.9</v>
      </c>
      <c r="AF20" s="85">
        <v>26.108000000000001</v>
      </c>
      <c r="AG20" s="84">
        <v>1479.1</v>
      </c>
      <c r="AH20" s="84">
        <v>1435.7</v>
      </c>
      <c r="AI20" s="83">
        <f ca="1">IF(YEAR($B20)&lt;YEAR(TODAY())-1,INDEX(HaverPull!$A:$AD,MATCH(CBO_quarterly!$B20,HaverPull!$B:$B,0),MATCH(CBO_quarterly!AI$1,HaverPull!$1:$1,0)),INDEX(CBO_annual!$A:$AH,MATCH(_xlfn.NUMBERVALUE(LEFT($A21,4)),CBO_annual!$A:$A,0),MATCH(AI$1,CBO_annual!$1:$1,0)))</f>
        <v>312.60000000000002</v>
      </c>
      <c r="AJ20" s="83">
        <f ca="1">IF(YEAR($B20)&lt;YEAR(TODAY())-1,INDEX(HaverPull!$A:$AD,MATCH(CBO_quarterly!$B20,HaverPull!$B:$B,0),MATCH(CBO_quarterly!AJ$1,HaverPull!$1:$1,0)),INDEX(CBO_annual!$A:$AH,MATCH(_xlfn.NUMBERVALUE(LEFT($A21,4)),CBO_annual!$A:$A,0),MATCH(AJ$1,CBO_annual!$1:$1,0)))</f>
        <v>595.4</v>
      </c>
      <c r="AK20" s="83">
        <f ca="1">IF(YEAR($B20)&lt;YEAR(TODAY())-1,INDEX(HaverPull!$A:$AD,MATCH(CBO_quarterly!$B20,HaverPull!$B:$B,0),MATCH(CBO_quarterly!AK$1,HaverPull!$1:$1,0)),INDEX(CBO_annual!$A:$AH,MATCH(_xlfn.NUMBERVALUE(LEFT($A21,4)),CBO_annual!$A:$A,0),MATCH(AK$1,CBO_annual!$1:$1,0)))</f>
        <v>933.1</v>
      </c>
      <c r="AL20" s="83">
        <f ca="1">IF(YEAR($B20)&lt;YEAR(TODAY())-1,INDEX(HaverPull!$A:$AD,MATCH(CBO_quarterly!$B20,HaverPull!$B:$B,0),MATCH(CBO_quarterly!AL$1,HaverPull!$1:$1,0)),INDEX(CBO_annual!$A:$AH,MATCH(_xlfn.NUMBERVALUE(LEFT($A21,4)),CBO_annual!$A:$A,0),MATCH(AL$1,CBO_annual!$1:$1,0)))</f>
        <v>312.60000000000002</v>
      </c>
      <c r="AM20" s="83">
        <f ca="1">IF(YEAR($B20)&lt;YEAR(TODAY())-1,INDEX(HaverPull!$A:$AD,MATCH(CBO_quarterly!$B20,HaverPull!$B:$B,0),MATCH(CBO_quarterly!AM$1,HaverPull!$1:$1,0)),INDEX(CBO_annual!$A:$AH,MATCH(_xlfn.NUMBERVALUE(LEFT($A21,4)),CBO_annual!$A:$A,0),MATCH(AM$1,CBO_annual!$1:$1,0)))</f>
        <v>147.6</v>
      </c>
      <c r="AN20" s="83">
        <f ca="1">IF(YEAR($B20)&lt;YEAR(TODAY())-1,INDEX(HaverPull!$A:$AD,MATCH(CBO_quarterly!$B20,HaverPull!$B:$B,0),MATCH(CBO_quarterly!AN$1,HaverPull!$1:$1,0)),INDEX(CBO_annual!$A:$AH,MATCH(_xlfn.NUMBERVALUE(LEFT($A21,4)),CBO_annual!$A:$A,0),MATCH(AN$1,CBO_annual!$1:$1,0)))</f>
        <v>165</v>
      </c>
      <c r="AO20" s="83" t="e">
        <f ca="1">IF(YEAR($B20)&lt;YEAR(TODAY())-1,INDEX(HaverPull!$A:$AD,MATCH(CBO_quarterly!$B20,HaverPull!$B:$B,0),MATCH(CBO_quarterly!AO$1,HaverPull!$1:$1,0)),INDEX(CBO_annual!$A:$AH,MATCH(_xlfn.NUMBERVALUE(LEFT($A21,4)),CBO_annual!$A:$A,0),MATCH(AO$1,CBO_annual!$1:$1,0)))</f>
        <v>#N/A</v>
      </c>
      <c r="AP20" s="83" t="e">
        <f ca="1">IF(YEAR($B20)&lt;YEAR(TODAY())-1,INDEX(HaverPull!$A:$AD,MATCH(CBO_quarterly!$B20,HaverPull!$B:$B,0),MATCH(CBO_quarterly!AP$1,HaverPull!$1:$1,0)),INDEX(CBO_annual!$A:$AH,MATCH(_xlfn.NUMBERVALUE(LEFT($A21,4)),CBO_annual!$A:$A,0),MATCH(AP$1,CBO_annual!$1:$1,0)))</f>
        <v>#N/A</v>
      </c>
    </row>
    <row r="21" spans="1:42">
      <c r="A21" s="83" t="s">
        <v>420</v>
      </c>
      <c r="B21" s="4">
        <v>27119</v>
      </c>
      <c r="C21" s="83">
        <f ca="1">IF(YEAR($B21)&lt;YEAR(TODAY())-1,INDEX(HaverPull!$A:$AD,MATCH(CBO_quarterly!$B21,HaverPull!$B:$B,0),MATCH(CBO_quarterly!C$1,HaverPull!$1:$1,0)),INDEX(CBO_annual!$A:$AH,MATCH(_xlfn.NUMBERVALUE(LEFT($A22,4)),CBO_annual!$A:$A,0),MATCH(C$1,CBO_annual!$1:$1,0)))</f>
        <v>117.5</v>
      </c>
      <c r="D21" s="83">
        <f ca="1">IF(YEAR($B21)&lt;YEAR(TODAY())-1,INDEX(HaverPull!$A:$AD,MATCH(CBO_quarterly!$B21,HaverPull!$B:$B,0),MATCH(CBO_quarterly!D$1,HaverPull!$1:$1,0)),INDEX(CBO_annual!$A:$AH,MATCH(_xlfn.NUMBERVALUE(LEFT($A22,4)),CBO_annual!$A:$A,0),MATCH(D$1,CBO_annual!$1:$1,0)))</f>
        <v>142.80000000000001</v>
      </c>
      <c r="E21" s="83">
        <f ca="1">IF(YEAR($B21)&lt;YEAR(TODAY())-1,INDEX(HaverPull!$A:$AD,MATCH(CBO_quarterly!$B21,HaverPull!$B:$B,0),MATCH(CBO_quarterly!E$1,HaverPull!$1:$1,0)),INDEX(CBO_annual!$A:$AH,MATCH(_xlfn.NUMBERVALUE(LEFT($A22,4)),CBO_annual!$A:$A,0),MATCH(E$1,CBO_annual!$1:$1,0)))</f>
        <v>117.3</v>
      </c>
      <c r="F21" s="83">
        <f ca="1">IF(YEAR($B21)&lt;YEAR(TODAY())-1,INDEX(HaverPull!$A:$AD,MATCH(CBO_quarterly!$B21,HaverPull!$B:$B,0),MATCH(CBO_quarterly!F$1,HaverPull!$1:$1,0)),INDEX(CBO_annual!$A:$AH,MATCH(_xlfn.NUMBERVALUE(LEFT($A22,4)),CBO_annual!$A:$A,0),MATCH(F$1,CBO_annual!$1:$1,0)))</f>
        <v>44.6</v>
      </c>
      <c r="G21" s="83">
        <f ca="1">IF(YEAR($B21)&lt;YEAR(TODAY())-1,INDEX(HaverPull!$A:$AD,MATCH(CBO_quarterly!$B21,HaverPull!$B:$B,0),MATCH(CBO_quarterly!G$1,HaverPull!$1:$1,0)),INDEX(CBO_annual!$A:$AH,MATCH(_xlfn.NUMBERVALUE(LEFT($A22,4)),CBO_annual!$A:$A,0),MATCH(G$1,CBO_annual!$1:$1,0)))</f>
        <v>83.1</v>
      </c>
      <c r="H21" s="83" t="e">
        <f ca="1">IF(YEAR($B21)&lt;YEAR(TODAY())-1,INDEX(HaverPull!$A:$AD,MATCH(CBO_quarterly!$B21,HaverPull!$B:$B,0),MATCH(CBO_quarterly!H$1,HaverPull!$1:$1,0)),INDEX(CBO_annual!$A:$AH,MATCH(_xlfn.NUMBERVALUE(LEFT($A22,4)),CBO_annual!$A:$A,0),MATCH(H$1,CBO_annual!$1:$1,0)))</f>
        <v>#N/A</v>
      </c>
      <c r="I21" s="83" t="e">
        <f ca="1">IF(YEAR($B21)&lt;YEAR(TODAY())-1,INDEX(HaverPull!$A:$AD,MATCH(CBO_quarterly!$B21,HaverPull!$B:$B,0),MATCH(CBO_quarterly!I$1,HaverPull!$1:$1,0)),INDEX(CBO_annual!$A:$AH,MATCH(_xlfn.NUMBERVALUE(LEFT($A22,4)),CBO_annual!$A:$A,0),MATCH(I$1,CBO_annual!$1:$1,0)))</f>
        <v>#N/A</v>
      </c>
      <c r="J21" s="83">
        <f ca="1">IF(YEAR($B21)&lt;YEAR(TODAY())-1,INDEX(HaverPull!$A:$AD,MATCH(CBO_quarterly!$B21,HaverPull!$B:$B,0),MATCH(CBO_quarterly!J$1,HaverPull!$1:$1,0)),INDEX(CBO_annual!$A:$AH,MATCH(_xlfn.NUMBERVALUE(LEFT($A22,4)),CBO_annual!$A:$A,0),MATCH(J$1,CBO_annual!$1:$1,0)))</f>
        <v>5.0999999999999996</v>
      </c>
      <c r="K21" s="83" t="e">
        <f ca="1">IF(YEAR($B21)&lt;YEAR(TODAY())-1,INDEX(HaverPull!$A:$AD,MATCH(CBO_quarterly!$B21,HaverPull!$B:$B,0),MATCH(CBO_quarterly!K$1,HaverPull!$1:$1,0)),INDEX(CBO_annual!$A:$AH,MATCH(_xlfn.NUMBERVALUE(LEFT($A22,4)),CBO_annual!$A:$A,0),MATCH(K$1,CBO_annual!$1:$1,0)))</f>
        <v>#N/A</v>
      </c>
      <c r="L21" s="83" t="e">
        <f ca="1">IF(YEAR($B21)&lt;YEAR(TODAY())-1,INDEX(HaverPull!$A:$AD,MATCH(CBO_quarterly!$B21,HaverPull!$B:$B,0),MATCH(CBO_quarterly!L$1,HaverPull!$1:$1,0)),INDEX(CBO_annual!$A:$AH,MATCH(_xlfn.NUMBERVALUE(LEFT($A22,4)),CBO_annual!$A:$A,0),MATCH(L$1,CBO_annual!$1:$1,0)))</f>
        <v>#N/A</v>
      </c>
      <c r="M21" s="83" t="e">
        <f ca="1">IF(YEAR($B21)&lt;YEAR(TODAY())-1,INDEX(HaverPull!$A:$AD,MATCH(CBO_quarterly!$B21,HaverPull!$B:$B,0),MATCH(CBO_quarterly!M$1,HaverPull!$1:$1,0)),INDEX(CBO_annual!$A:$AH,MATCH(_xlfn.NUMBERVALUE(LEFT($A22,4)),CBO_annual!$A:$A,0),MATCH(M$1,CBO_annual!$1:$1,0)))</f>
        <v>#N/A</v>
      </c>
      <c r="N21" s="83" t="e">
        <f ca="1">IF(YEAR($B21)&lt;YEAR(TODAY())-1,INDEX(HaverPull!$A:$AD,MATCH(CBO_quarterly!$B21,HaverPull!$B:$B,0),MATCH(CBO_quarterly!N$1,HaverPull!$1:$1,0)),INDEX(CBO_annual!$A:$AH,MATCH(_xlfn.NUMBERVALUE(LEFT($A22,4)),CBO_annual!$A:$A,0),MATCH(N$1,CBO_annual!$1:$1,0)))</f>
        <v>#N/A</v>
      </c>
      <c r="O21" s="83" t="e">
        <f ca="1">IF(YEAR($B21)&lt;YEAR(TODAY())-1,INDEX(HaverPull!$A:$AD,MATCH(CBO_quarterly!$B21,HaverPull!$B:$B,0),MATCH(CBO_quarterly!O$1,HaverPull!$1:$1,0)),INDEX(CBO_annual!$A:$AH,MATCH(_xlfn.NUMBERVALUE(LEFT($A22,4)),CBO_annual!$A:$A,0),MATCH(O$1,CBO_annual!$1:$1,0)))</f>
        <v>#N/A</v>
      </c>
      <c r="P21" s="83" t="e">
        <f ca="1">IF(YEAR($B21)&lt;YEAR(TODAY())-1,INDEX(HaverPull!$A:$AD,MATCH(CBO_quarterly!$B21,HaverPull!$B:$B,0),MATCH(CBO_quarterly!P$1,HaverPull!$1:$1,0)),INDEX(CBO_annual!$A:$AH,MATCH(_xlfn.NUMBERVALUE(LEFT($A22,4)),CBO_annual!$A:$A,0),MATCH(P$1,CBO_annual!$1:$1,0)))</f>
        <v>#N/A</v>
      </c>
      <c r="Q21" s="83" t="e">
        <f ca="1">IF(YEAR($B21)&lt;YEAR(TODAY())-1,INDEX(HaverPull!$A:$AD,MATCH(CBO_quarterly!$B21,HaverPull!$B:$B,0),MATCH(CBO_quarterly!Q$1,HaverPull!$1:$1,0)),INDEX(CBO_annual!$A:$AH,MATCH(_xlfn.NUMBERVALUE(LEFT($A22,4)),CBO_annual!$A:$A,0),MATCH(Q$1,CBO_annual!$1:$1,0)))</f>
        <v>#N/A</v>
      </c>
      <c r="R21" s="83" t="e">
        <f ca="1">IF(YEAR($B21)&lt;YEAR(TODAY())-1,INDEX(HaverPull!$A:$AD,MATCH(CBO_quarterly!$B21,HaverPull!$B:$B,0),MATCH(CBO_quarterly!R$1,HaverPull!$1:$1,0)),INDEX(CBO_annual!$A:$AH,MATCH(_xlfn.NUMBERVALUE(LEFT($A22,4)),CBO_annual!$A:$A,0),MATCH(R$1,CBO_annual!$1:$1,0)))</f>
        <v>#N/A</v>
      </c>
      <c r="S21" s="83" t="e">
        <f ca="1">IF(YEAR($B21)&lt;YEAR(TODAY())-1,INDEX(HaverPull!$A:$AD,MATCH(CBO_quarterly!$B21,HaverPull!$B:$B,0),MATCH(CBO_quarterly!S$1,HaverPull!$1:$1,0)),INDEX(CBO_annual!$A:$AH,MATCH(_xlfn.NUMBERVALUE(LEFT($A22,4)),CBO_annual!$A:$A,0),MATCH(S$1,CBO_annual!$1:$1,0)))</f>
        <v>#N/A</v>
      </c>
      <c r="T21" s="83" t="e">
        <f ca="1">IF(YEAR($B21)&lt;YEAR(TODAY())-1,INDEX(HaverPull!$A:$AD,MATCH(CBO_quarterly!$B21,HaverPull!$B:$B,0),MATCH(CBO_quarterly!T$1,HaverPull!$1:$1,0)),INDEX(CBO_annual!$A:$AH,MATCH(_xlfn.NUMBERVALUE(LEFT($A22,4)),CBO_annual!$A:$A,0),MATCH(T$1,CBO_annual!$1:$1,0)))</f>
        <v>#N/A</v>
      </c>
      <c r="U21" s="83" t="e">
        <f ca="1">IF(YEAR($B21)&lt;YEAR(TODAY())-1,INDEX(HaverPull!$A:$AD,MATCH(CBO_quarterly!$B21,HaverPull!$B:$B,0),MATCH(CBO_quarterly!U$1,HaverPull!$1:$1,0)),INDEX(CBO_annual!$A:$AH,MATCH(_xlfn.NUMBERVALUE(LEFT($A22,4)),CBO_annual!$A:$A,0),MATCH(U$1,CBO_annual!$1:$1,0)))</f>
        <v>#N/A</v>
      </c>
      <c r="V21" s="83" t="e">
        <f ca="1">IF(YEAR($B21)&lt;YEAR(TODAY())-1,INDEX(HaverPull!$A:$AD,MATCH(CBO_quarterly!$B21,HaverPull!$B:$B,0),MATCH(CBO_quarterly!V$1,HaverPull!$1:$1,0)),INDEX(CBO_annual!$A:$AH,MATCH(_xlfn.NUMBERVALUE(LEFT($A22,4)),CBO_annual!$A:$A,0),MATCH(V$1,CBO_annual!$1:$1,0)))</f>
        <v>#N/A</v>
      </c>
      <c r="W21" s="83" t="e">
        <f ca="1">IF(YEAR($B21)&lt;YEAR(TODAY())-1,INDEX(HaverPull!$A:$AD,MATCH(CBO_quarterly!$B21,HaverPull!$B:$B,0),MATCH(CBO_quarterly!W$1,HaverPull!$1:$1,0)),INDEX(CBO_annual!$A:$AH,MATCH(_xlfn.NUMBERVALUE(LEFT($A22,4)),CBO_annual!$A:$A,0),MATCH(W$1,CBO_annual!$1:$1,0)))</f>
        <v>#N/A</v>
      </c>
      <c r="X21" s="83" t="e">
        <f ca="1">IF(YEAR($B21)&lt;YEAR(TODAY())-1,INDEX(HaverPull!$A:$AD,MATCH(CBO_quarterly!$B21,HaverPull!$B:$B,0),MATCH(CBO_quarterly!X$1,HaverPull!$1:$1,0)),INDEX(CBO_annual!$A:$AH,MATCH(_xlfn.NUMBERVALUE(LEFT($A22,4)),CBO_annual!$A:$A,0),MATCH(X$1,CBO_annual!$1:$1,0)))</f>
        <v>#N/A</v>
      </c>
      <c r="Y21" s="83" t="e">
        <f ca="1">IF(YEAR($B21)&lt;YEAR(TODAY())-1,INDEX(HaverPull!$A:$AD,MATCH(CBO_quarterly!$B21,HaverPull!$B:$B,0),MATCH(CBO_quarterly!Y$1,HaverPull!$1:$1,0)),INDEX(CBO_annual!$A:$AH,MATCH(_xlfn.NUMBERVALUE(LEFT($A22,4)),CBO_annual!$A:$A,0),MATCH(Y$1,CBO_annual!$1:$1,0)))</f>
        <v>#N/A</v>
      </c>
      <c r="Z21" s="83" t="e">
        <f ca="1">IF(YEAR($B21)&lt;YEAR(TODAY())-1,INDEX(HaverPull!$A:$AD,MATCH(CBO_quarterly!$B21,HaverPull!$B:$B,0),MATCH(CBO_quarterly!Z$1,HaverPull!$1:$1,0)),INDEX(CBO_annual!$A:$AH,MATCH(_xlfn.NUMBERVALUE(LEFT($A22,4)),CBO_annual!$A:$A,0),MATCH(Z$1,CBO_annual!$1:$1,0)))</f>
        <v>#N/A</v>
      </c>
      <c r="AA21" s="83" t="e">
        <f ca="1">IF(YEAR($B21)&lt;YEAR(TODAY())-1,INDEX(HaverPull!$A:$AD,MATCH(CBO_quarterly!$B21,HaverPull!$B:$B,0),MATCH(CBO_quarterly!AA$1,HaverPull!$1:$1,0)),INDEX(CBO_annual!$A:$AH,MATCH(_xlfn.NUMBERVALUE(LEFT($A22,4)),CBO_annual!$A:$A,0),MATCH(AA$1,CBO_annual!$1:$1,0)))</f>
        <v>#N/A</v>
      </c>
      <c r="AB21" s="83">
        <f>INDEX(CBO_annual!$A:$AH,MATCH(_xlfn.NUMBERVALUE(LEFT($A22,4)),CBO_annual!$A:$A,0),MATCH($1:$1,CBO_annual!$1:$1,0))</f>
        <v>5420.2</v>
      </c>
      <c r="AC21" s="84">
        <v>5417</v>
      </c>
      <c r="AD21" s="83">
        <f ca="1">IF(YEAR($B21)&lt;=YEAR(TODAY()),INDEX(HaverPull!$A:$AD,MATCH(CBO_quarterly!$B21,HaverPull!$B:$B,0),MATCH(CBO_quarterly!AD$1,HaverPull!$1:$1,0)),INDEX(CBO_annual!$A:$AH,MATCH(_xlfn.NUMBERVALUE(LEFT($A22,4)),CBO_annual!$A:$A,0),MATCH(AD$1,CBO_annual!$1:$1,0)))</f>
        <v>3535.3</v>
      </c>
      <c r="AE21" s="83">
        <f ca="1">IF(YEAR($B21)&lt;=YEAR(TODAY()),INDEX(HaverPull!$A:$AD,MATCH(CBO_quarterly!$B21,HaverPull!$B:$B,0),MATCH(CBO_quarterly!AE$1,HaverPull!$1:$1,0)),INDEX(CBO_annual!$A:$AH,MATCH(_xlfn.NUMBERVALUE(LEFT($A22,4)),CBO_annual!$A:$A,0),MATCH(AE$1,CBO_annual!$1:$1,0)))</f>
        <v>891.9</v>
      </c>
      <c r="AF21" s="85">
        <v>26.884</v>
      </c>
      <c r="AG21" s="84">
        <v>1494.7</v>
      </c>
      <c r="AH21" s="84">
        <v>1478.2</v>
      </c>
      <c r="AI21" s="83">
        <f ca="1">IF(YEAR($B21)&lt;YEAR(TODAY())-1,INDEX(HaverPull!$A:$AD,MATCH(CBO_quarterly!$B21,HaverPull!$B:$B,0),MATCH(CBO_quarterly!AI$1,HaverPull!$1:$1,0)),INDEX(CBO_annual!$A:$AH,MATCH(_xlfn.NUMBERVALUE(LEFT($A22,4)),CBO_annual!$A:$A,0),MATCH(AI$1,CBO_annual!$1:$1,0)))</f>
        <v>324.60000000000002</v>
      </c>
      <c r="AJ21" s="83">
        <f ca="1">IF(YEAR($B21)&lt;YEAR(TODAY())-1,INDEX(HaverPull!$A:$AD,MATCH(CBO_quarterly!$B21,HaverPull!$B:$B,0),MATCH(CBO_quarterly!AJ$1,HaverPull!$1:$1,0)),INDEX(CBO_annual!$A:$AH,MATCH(_xlfn.NUMBERVALUE(LEFT($A22,4)),CBO_annual!$A:$A,0),MATCH(AJ$1,CBO_annual!$1:$1,0)))</f>
        <v>609.70000000000005</v>
      </c>
      <c r="AK21" s="83">
        <f ca="1">IF(YEAR($B21)&lt;YEAR(TODAY())-1,INDEX(HaverPull!$A:$AD,MATCH(CBO_quarterly!$B21,HaverPull!$B:$B,0),MATCH(CBO_quarterly!AK$1,HaverPull!$1:$1,0)),INDEX(CBO_annual!$A:$AH,MATCH(_xlfn.NUMBERVALUE(LEFT($A22,4)),CBO_annual!$A:$A,0),MATCH(AK$1,CBO_annual!$1:$1,0)))</f>
        <v>944.9</v>
      </c>
      <c r="AL21" s="83">
        <f ca="1">IF(YEAR($B21)&lt;YEAR(TODAY())-1,INDEX(HaverPull!$A:$AD,MATCH(CBO_quarterly!$B21,HaverPull!$B:$B,0),MATCH(CBO_quarterly!AL$1,HaverPull!$1:$1,0)),INDEX(CBO_annual!$A:$AH,MATCH(_xlfn.NUMBERVALUE(LEFT($A22,4)),CBO_annual!$A:$A,0),MATCH(AL$1,CBO_annual!$1:$1,0)))</f>
        <v>324.60000000000002</v>
      </c>
      <c r="AM21" s="83">
        <f ca="1">IF(YEAR($B21)&lt;YEAR(TODAY())-1,INDEX(HaverPull!$A:$AD,MATCH(CBO_quarterly!$B21,HaverPull!$B:$B,0),MATCH(CBO_quarterly!AM$1,HaverPull!$1:$1,0)),INDEX(CBO_annual!$A:$AH,MATCH(_xlfn.NUMBERVALUE(LEFT($A22,4)),CBO_annual!$A:$A,0),MATCH(AM$1,CBO_annual!$1:$1,0)))</f>
        <v>152.69999999999999</v>
      </c>
      <c r="AN21" s="83">
        <f ca="1">IF(YEAR($B21)&lt;YEAR(TODAY())-1,INDEX(HaverPull!$A:$AD,MATCH(CBO_quarterly!$B21,HaverPull!$B:$B,0),MATCH(CBO_quarterly!AN$1,HaverPull!$1:$1,0)),INDEX(CBO_annual!$A:$AH,MATCH(_xlfn.NUMBERVALUE(LEFT($A22,4)),CBO_annual!$A:$A,0),MATCH(AN$1,CBO_annual!$1:$1,0)))</f>
        <v>171.9</v>
      </c>
      <c r="AO21" s="83" t="e">
        <f ca="1">IF(YEAR($B21)&lt;YEAR(TODAY())-1,INDEX(HaverPull!$A:$AD,MATCH(CBO_quarterly!$B21,HaverPull!$B:$B,0),MATCH(CBO_quarterly!AO$1,HaverPull!$1:$1,0)),INDEX(CBO_annual!$A:$AH,MATCH(_xlfn.NUMBERVALUE(LEFT($A22,4)),CBO_annual!$A:$A,0),MATCH(AO$1,CBO_annual!$1:$1,0)))</f>
        <v>#N/A</v>
      </c>
      <c r="AP21" s="83" t="e">
        <f ca="1">IF(YEAR($B21)&lt;YEAR(TODAY())-1,INDEX(HaverPull!$A:$AD,MATCH(CBO_quarterly!$B21,HaverPull!$B:$B,0),MATCH(CBO_quarterly!AP$1,HaverPull!$1:$1,0)),INDEX(CBO_annual!$A:$AH,MATCH(_xlfn.NUMBERVALUE(LEFT($A22,4)),CBO_annual!$A:$A,0),MATCH(AP$1,CBO_annual!$1:$1,0)))</f>
        <v>#N/A</v>
      </c>
    </row>
    <row r="22" spans="1:42">
      <c r="A22" s="83" t="s">
        <v>421</v>
      </c>
      <c r="B22" s="4">
        <v>27210</v>
      </c>
      <c r="C22" s="83">
        <f ca="1">IF(YEAR($B22)&lt;YEAR(TODAY())-1,INDEX(HaverPull!$A:$AD,MATCH(CBO_quarterly!$B22,HaverPull!$B:$B,0),MATCH(CBO_quarterly!C$1,HaverPull!$1:$1,0)),INDEX(CBO_annual!$A:$AH,MATCH(_xlfn.NUMBERVALUE(LEFT($A23,4)),CBO_annual!$A:$A,0),MATCH(C$1,CBO_annual!$1:$1,0)))</f>
        <v>125.4</v>
      </c>
      <c r="D22" s="83">
        <f ca="1">IF(YEAR($B22)&lt;YEAR(TODAY())-1,INDEX(HaverPull!$A:$AD,MATCH(CBO_quarterly!$B22,HaverPull!$B:$B,0),MATCH(CBO_quarterly!D$1,HaverPull!$1:$1,0)),INDEX(CBO_annual!$A:$AH,MATCH(_xlfn.NUMBERVALUE(LEFT($A23,4)),CBO_annual!$A:$A,0),MATCH(D$1,CBO_annual!$1:$1,0)))</f>
        <v>148.9</v>
      </c>
      <c r="E22" s="83">
        <f ca="1">IF(YEAR($B22)&lt;YEAR(TODAY())-1,INDEX(HaverPull!$A:$AD,MATCH(CBO_quarterly!$B22,HaverPull!$B:$B,0),MATCH(CBO_quarterly!E$1,HaverPull!$1:$1,0)),INDEX(CBO_annual!$A:$AH,MATCH(_xlfn.NUMBERVALUE(LEFT($A23,4)),CBO_annual!$A:$A,0),MATCH(E$1,CBO_annual!$1:$1,0)))</f>
        <v>121.2</v>
      </c>
      <c r="F22" s="83">
        <f ca="1">IF(YEAR($B22)&lt;YEAR(TODAY())-1,INDEX(HaverPull!$A:$AD,MATCH(CBO_quarterly!$B22,HaverPull!$B:$B,0),MATCH(CBO_quarterly!F$1,HaverPull!$1:$1,0)),INDEX(CBO_annual!$A:$AH,MATCH(_xlfn.NUMBERVALUE(LEFT($A23,4)),CBO_annual!$A:$A,0),MATCH(F$1,CBO_annual!$1:$1,0)))</f>
        <v>46.7</v>
      </c>
      <c r="G22" s="83">
        <f ca="1">IF(YEAR($B22)&lt;YEAR(TODAY())-1,INDEX(HaverPull!$A:$AD,MATCH(CBO_quarterly!$B22,HaverPull!$B:$B,0),MATCH(CBO_quarterly!G$1,HaverPull!$1:$1,0)),INDEX(CBO_annual!$A:$AH,MATCH(_xlfn.NUMBERVALUE(LEFT($A23,4)),CBO_annual!$A:$A,0),MATCH(G$1,CBO_annual!$1:$1,0)))</f>
        <v>84.7</v>
      </c>
      <c r="H22" s="83" t="e">
        <f ca="1">IF(YEAR($B22)&lt;YEAR(TODAY())-1,INDEX(HaverPull!$A:$AD,MATCH(CBO_quarterly!$B22,HaverPull!$B:$B,0),MATCH(CBO_quarterly!H$1,HaverPull!$1:$1,0)),INDEX(CBO_annual!$A:$AH,MATCH(_xlfn.NUMBERVALUE(LEFT($A23,4)),CBO_annual!$A:$A,0),MATCH(H$1,CBO_annual!$1:$1,0)))</f>
        <v>#N/A</v>
      </c>
      <c r="I22" s="83" t="e">
        <f ca="1">IF(YEAR($B22)&lt;YEAR(TODAY())-1,INDEX(HaverPull!$A:$AD,MATCH(CBO_quarterly!$B22,HaverPull!$B:$B,0),MATCH(CBO_quarterly!I$1,HaverPull!$1:$1,0)),INDEX(CBO_annual!$A:$AH,MATCH(_xlfn.NUMBERVALUE(LEFT($A23,4)),CBO_annual!$A:$A,0),MATCH(I$1,CBO_annual!$1:$1,0)))</f>
        <v>#N/A</v>
      </c>
      <c r="J22" s="83">
        <f ca="1">IF(YEAR($B22)&lt;YEAR(TODAY())-1,INDEX(HaverPull!$A:$AD,MATCH(CBO_quarterly!$B22,HaverPull!$B:$B,0),MATCH(CBO_quarterly!J$1,HaverPull!$1:$1,0)),INDEX(CBO_annual!$A:$AH,MATCH(_xlfn.NUMBERVALUE(LEFT($A23,4)),CBO_annual!$A:$A,0),MATCH(J$1,CBO_annual!$1:$1,0)))</f>
        <v>5.5</v>
      </c>
      <c r="K22" s="83" t="e">
        <f ca="1">IF(YEAR($B22)&lt;YEAR(TODAY())-1,INDEX(HaverPull!$A:$AD,MATCH(CBO_quarterly!$B22,HaverPull!$B:$B,0),MATCH(CBO_quarterly!K$1,HaverPull!$1:$1,0)),INDEX(CBO_annual!$A:$AH,MATCH(_xlfn.NUMBERVALUE(LEFT($A23,4)),CBO_annual!$A:$A,0),MATCH(K$1,CBO_annual!$1:$1,0)))</f>
        <v>#N/A</v>
      </c>
      <c r="L22" s="83" t="e">
        <f ca="1">IF(YEAR($B22)&lt;YEAR(TODAY())-1,INDEX(HaverPull!$A:$AD,MATCH(CBO_quarterly!$B22,HaverPull!$B:$B,0),MATCH(CBO_quarterly!L$1,HaverPull!$1:$1,0)),INDEX(CBO_annual!$A:$AH,MATCH(_xlfn.NUMBERVALUE(LEFT($A23,4)),CBO_annual!$A:$A,0),MATCH(L$1,CBO_annual!$1:$1,0)))</f>
        <v>#N/A</v>
      </c>
      <c r="M22" s="83" t="e">
        <f ca="1">IF(YEAR($B22)&lt;YEAR(TODAY())-1,INDEX(HaverPull!$A:$AD,MATCH(CBO_quarterly!$B22,HaverPull!$B:$B,0),MATCH(CBO_quarterly!M$1,HaverPull!$1:$1,0)),INDEX(CBO_annual!$A:$AH,MATCH(_xlfn.NUMBERVALUE(LEFT($A23,4)),CBO_annual!$A:$A,0),MATCH(M$1,CBO_annual!$1:$1,0)))</f>
        <v>#N/A</v>
      </c>
      <c r="N22" s="83" t="e">
        <f ca="1">IF(YEAR($B22)&lt;YEAR(TODAY())-1,INDEX(HaverPull!$A:$AD,MATCH(CBO_quarterly!$B22,HaverPull!$B:$B,0),MATCH(CBO_quarterly!N$1,HaverPull!$1:$1,0)),INDEX(CBO_annual!$A:$AH,MATCH(_xlfn.NUMBERVALUE(LEFT($A23,4)),CBO_annual!$A:$A,0),MATCH(N$1,CBO_annual!$1:$1,0)))</f>
        <v>#N/A</v>
      </c>
      <c r="O22" s="83" t="e">
        <f ca="1">IF(YEAR($B22)&lt;YEAR(TODAY())-1,INDEX(HaverPull!$A:$AD,MATCH(CBO_quarterly!$B22,HaverPull!$B:$B,0),MATCH(CBO_quarterly!O$1,HaverPull!$1:$1,0)),INDEX(CBO_annual!$A:$AH,MATCH(_xlfn.NUMBERVALUE(LEFT($A23,4)),CBO_annual!$A:$A,0),MATCH(O$1,CBO_annual!$1:$1,0)))</f>
        <v>#N/A</v>
      </c>
      <c r="P22" s="83" t="e">
        <f ca="1">IF(YEAR($B22)&lt;YEAR(TODAY())-1,INDEX(HaverPull!$A:$AD,MATCH(CBO_quarterly!$B22,HaverPull!$B:$B,0),MATCH(CBO_quarterly!P$1,HaverPull!$1:$1,0)),INDEX(CBO_annual!$A:$AH,MATCH(_xlfn.NUMBERVALUE(LEFT($A23,4)),CBO_annual!$A:$A,0),MATCH(P$1,CBO_annual!$1:$1,0)))</f>
        <v>#N/A</v>
      </c>
      <c r="Q22" s="83" t="e">
        <f ca="1">IF(YEAR($B22)&lt;YEAR(TODAY())-1,INDEX(HaverPull!$A:$AD,MATCH(CBO_quarterly!$B22,HaverPull!$B:$B,0),MATCH(CBO_quarterly!Q$1,HaverPull!$1:$1,0)),INDEX(CBO_annual!$A:$AH,MATCH(_xlfn.NUMBERVALUE(LEFT($A23,4)),CBO_annual!$A:$A,0),MATCH(Q$1,CBO_annual!$1:$1,0)))</f>
        <v>#N/A</v>
      </c>
      <c r="R22" s="83" t="e">
        <f ca="1">IF(YEAR($B22)&lt;YEAR(TODAY())-1,INDEX(HaverPull!$A:$AD,MATCH(CBO_quarterly!$B22,HaverPull!$B:$B,0),MATCH(CBO_quarterly!R$1,HaverPull!$1:$1,0)),INDEX(CBO_annual!$A:$AH,MATCH(_xlfn.NUMBERVALUE(LEFT($A23,4)),CBO_annual!$A:$A,0),MATCH(R$1,CBO_annual!$1:$1,0)))</f>
        <v>#N/A</v>
      </c>
      <c r="S22" s="83" t="e">
        <f ca="1">IF(YEAR($B22)&lt;YEAR(TODAY())-1,INDEX(HaverPull!$A:$AD,MATCH(CBO_quarterly!$B22,HaverPull!$B:$B,0),MATCH(CBO_quarterly!S$1,HaverPull!$1:$1,0)),INDEX(CBO_annual!$A:$AH,MATCH(_xlfn.NUMBERVALUE(LEFT($A23,4)),CBO_annual!$A:$A,0),MATCH(S$1,CBO_annual!$1:$1,0)))</f>
        <v>#N/A</v>
      </c>
      <c r="T22" s="83" t="e">
        <f ca="1">IF(YEAR($B22)&lt;YEAR(TODAY())-1,INDEX(HaverPull!$A:$AD,MATCH(CBO_quarterly!$B22,HaverPull!$B:$B,0),MATCH(CBO_quarterly!T$1,HaverPull!$1:$1,0)),INDEX(CBO_annual!$A:$AH,MATCH(_xlfn.NUMBERVALUE(LEFT($A23,4)),CBO_annual!$A:$A,0),MATCH(T$1,CBO_annual!$1:$1,0)))</f>
        <v>#N/A</v>
      </c>
      <c r="U22" s="83" t="e">
        <f ca="1">IF(YEAR($B22)&lt;YEAR(TODAY())-1,INDEX(HaverPull!$A:$AD,MATCH(CBO_quarterly!$B22,HaverPull!$B:$B,0),MATCH(CBO_quarterly!U$1,HaverPull!$1:$1,0)),INDEX(CBO_annual!$A:$AH,MATCH(_xlfn.NUMBERVALUE(LEFT($A23,4)),CBO_annual!$A:$A,0),MATCH(U$1,CBO_annual!$1:$1,0)))</f>
        <v>#N/A</v>
      </c>
      <c r="V22" s="83" t="e">
        <f ca="1">IF(YEAR($B22)&lt;YEAR(TODAY())-1,INDEX(HaverPull!$A:$AD,MATCH(CBO_quarterly!$B22,HaverPull!$B:$B,0),MATCH(CBO_quarterly!V$1,HaverPull!$1:$1,0)),INDEX(CBO_annual!$A:$AH,MATCH(_xlfn.NUMBERVALUE(LEFT($A23,4)),CBO_annual!$A:$A,0),MATCH(V$1,CBO_annual!$1:$1,0)))</f>
        <v>#N/A</v>
      </c>
      <c r="W22" s="83" t="e">
        <f ca="1">IF(YEAR($B22)&lt;YEAR(TODAY())-1,INDEX(HaverPull!$A:$AD,MATCH(CBO_quarterly!$B22,HaverPull!$B:$B,0),MATCH(CBO_quarterly!W$1,HaverPull!$1:$1,0)),INDEX(CBO_annual!$A:$AH,MATCH(_xlfn.NUMBERVALUE(LEFT($A23,4)),CBO_annual!$A:$A,0),MATCH(W$1,CBO_annual!$1:$1,0)))</f>
        <v>#N/A</v>
      </c>
      <c r="X22" s="83" t="e">
        <f ca="1">IF(YEAR($B22)&lt;YEAR(TODAY())-1,INDEX(HaverPull!$A:$AD,MATCH(CBO_quarterly!$B22,HaverPull!$B:$B,0),MATCH(CBO_quarterly!X$1,HaverPull!$1:$1,0)),INDEX(CBO_annual!$A:$AH,MATCH(_xlfn.NUMBERVALUE(LEFT($A23,4)),CBO_annual!$A:$A,0),MATCH(X$1,CBO_annual!$1:$1,0)))</f>
        <v>#N/A</v>
      </c>
      <c r="Y22" s="83" t="e">
        <f ca="1">IF(YEAR($B22)&lt;YEAR(TODAY())-1,INDEX(HaverPull!$A:$AD,MATCH(CBO_quarterly!$B22,HaverPull!$B:$B,0),MATCH(CBO_quarterly!Y$1,HaverPull!$1:$1,0)),INDEX(CBO_annual!$A:$AH,MATCH(_xlfn.NUMBERVALUE(LEFT($A23,4)),CBO_annual!$A:$A,0),MATCH(Y$1,CBO_annual!$1:$1,0)))</f>
        <v>#N/A</v>
      </c>
      <c r="Z22" s="83" t="e">
        <f ca="1">IF(YEAR($B22)&lt;YEAR(TODAY())-1,INDEX(HaverPull!$A:$AD,MATCH(CBO_quarterly!$B22,HaverPull!$B:$B,0),MATCH(CBO_quarterly!Z$1,HaverPull!$1:$1,0)),INDEX(CBO_annual!$A:$AH,MATCH(_xlfn.NUMBERVALUE(LEFT($A23,4)),CBO_annual!$A:$A,0),MATCH(Z$1,CBO_annual!$1:$1,0)))</f>
        <v>#N/A</v>
      </c>
      <c r="AA22" s="83" t="e">
        <f ca="1">IF(YEAR($B22)&lt;YEAR(TODAY())-1,INDEX(HaverPull!$A:$AD,MATCH(CBO_quarterly!$B22,HaverPull!$B:$B,0),MATCH(CBO_quarterly!AA$1,HaverPull!$1:$1,0)),INDEX(CBO_annual!$A:$AH,MATCH(_xlfn.NUMBERVALUE(LEFT($A23,4)),CBO_annual!$A:$A,0),MATCH(AA$1,CBO_annual!$1:$1,0)))</f>
        <v>#N/A</v>
      </c>
      <c r="AB22" s="83">
        <f>INDEX(CBO_annual!$A:$AH,MATCH(_xlfn.NUMBERVALUE(LEFT($A23,4)),CBO_annual!$A:$A,0),MATCH($1:$1,CBO_annual!$1:$1,0))</f>
        <v>5420.2</v>
      </c>
      <c r="AC22" s="84">
        <v>5431.3</v>
      </c>
      <c r="AD22" s="83">
        <f ca="1">IF(YEAR($B22)&lt;=YEAR(TODAY()),INDEX(HaverPull!$A:$AD,MATCH(CBO_quarterly!$B22,HaverPull!$B:$B,0),MATCH(CBO_quarterly!AD$1,HaverPull!$1:$1,0)),INDEX(CBO_annual!$A:$AH,MATCH(_xlfn.NUMBERVALUE(LEFT($A23,4)),CBO_annual!$A:$A,0),MATCH(AD$1,CBO_annual!$1:$1,0)))</f>
        <v>3548</v>
      </c>
      <c r="AE22" s="83">
        <f ca="1">IF(YEAR($B22)&lt;=YEAR(TODAY()),INDEX(HaverPull!$A:$AD,MATCH(CBO_quarterly!$B22,HaverPull!$B:$B,0),MATCH(CBO_quarterly!AE$1,HaverPull!$1:$1,0)),INDEX(CBO_annual!$A:$AH,MATCH(_xlfn.NUMBERVALUE(LEFT($A23,4)),CBO_annual!$A:$A,0),MATCH(AE$1,CBO_annual!$1:$1,0)))</f>
        <v>920.4</v>
      </c>
      <c r="AF22" s="85">
        <v>27.645</v>
      </c>
      <c r="AG22" s="84">
        <v>1534.2</v>
      </c>
      <c r="AH22" s="84">
        <v>1525.3</v>
      </c>
      <c r="AI22" s="83">
        <f ca="1">IF(YEAR($B22)&lt;YEAR(TODAY())-1,INDEX(HaverPull!$A:$AD,MATCH(CBO_quarterly!$B22,HaverPull!$B:$B,0),MATCH(CBO_quarterly!AI$1,HaverPull!$1:$1,0)),INDEX(CBO_annual!$A:$AH,MATCH(_xlfn.NUMBERVALUE(LEFT($A23,4)),CBO_annual!$A:$A,0),MATCH(AI$1,CBO_annual!$1:$1,0)))</f>
        <v>335</v>
      </c>
      <c r="AJ22" s="83">
        <f ca="1">IF(YEAR($B22)&lt;YEAR(TODAY())-1,INDEX(HaverPull!$A:$AD,MATCH(CBO_quarterly!$B22,HaverPull!$B:$B,0),MATCH(CBO_quarterly!AJ$1,HaverPull!$1:$1,0)),INDEX(CBO_annual!$A:$AH,MATCH(_xlfn.NUMBERVALUE(LEFT($A23,4)),CBO_annual!$A:$A,0),MATCH(AJ$1,CBO_annual!$1:$1,0)))</f>
        <v>607.6</v>
      </c>
      <c r="AK22" s="83">
        <f ca="1">IF(YEAR($B22)&lt;YEAR(TODAY())-1,INDEX(HaverPull!$A:$AD,MATCH(CBO_quarterly!$B22,HaverPull!$B:$B,0),MATCH(CBO_quarterly!AK$1,HaverPull!$1:$1,0)),INDEX(CBO_annual!$A:$AH,MATCH(_xlfn.NUMBERVALUE(LEFT($A23,4)),CBO_annual!$A:$A,0),MATCH(AK$1,CBO_annual!$1:$1,0)))</f>
        <v>956.6</v>
      </c>
      <c r="AL22" s="83">
        <f ca="1">IF(YEAR($B22)&lt;YEAR(TODAY())-1,INDEX(HaverPull!$A:$AD,MATCH(CBO_quarterly!$B22,HaverPull!$B:$B,0),MATCH(CBO_quarterly!AL$1,HaverPull!$1:$1,0)),INDEX(CBO_annual!$A:$AH,MATCH(_xlfn.NUMBERVALUE(LEFT($A23,4)),CBO_annual!$A:$A,0),MATCH(AL$1,CBO_annual!$1:$1,0)))</f>
        <v>335</v>
      </c>
      <c r="AM22" s="83">
        <f ca="1">IF(YEAR($B22)&lt;YEAR(TODAY())-1,INDEX(HaverPull!$A:$AD,MATCH(CBO_quarterly!$B22,HaverPull!$B:$B,0),MATCH(CBO_quarterly!AM$1,HaverPull!$1:$1,0)),INDEX(CBO_annual!$A:$AH,MATCH(_xlfn.NUMBERVALUE(LEFT($A23,4)),CBO_annual!$A:$A,0),MATCH(AM$1,CBO_annual!$1:$1,0)))</f>
        <v>154.9</v>
      </c>
      <c r="AN22" s="83">
        <f ca="1">IF(YEAR($B22)&lt;YEAR(TODAY())-1,INDEX(HaverPull!$A:$AD,MATCH(CBO_quarterly!$B22,HaverPull!$B:$B,0),MATCH(CBO_quarterly!AN$1,HaverPull!$1:$1,0)),INDEX(CBO_annual!$A:$AH,MATCH(_xlfn.NUMBERVALUE(LEFT($A23,4)),CBO_annual!$A:$A,0),MATCH(AN$1,CBO_annual!$1:$1,0)))</f>
        <v>180.1</v>
      </c>
      <c r="AO22" s="83" t="e">
        <f ca="1">IF(YEAR($B22)&lt;YEAR(TODAY())-1,INDEX(HaverPull!$A:$AD,MATCH(CBO_quarterly!$B22,HaverPull!$B:$B,0),MATCH(CBO_quarterly!AO$1,HaverPull!$1:$1,0)),INDEX(CBO_annual!$A:$AH,MATCH(_xlfn.NUMBERVALUE(LEFT($A23,4)),CBO_annual!$A:$A,0),MATCH(AO$1,CBO_annual!$1:$1,0)))</f>
        <v>#N/A</v>
      </c>
      <c r="AP22" s="83" t="e">
        <f ca="1">IF(YEAR($B22)&lt;YEAR(TODAY())-1,INDEX(HaverPull!$A:$AD,MATCH(CBO_quarterly!$B22,HaverPull!$B:$B,0),MATCH(CBO_quarterly!AP$1,HaverPull!$1:$1,0)),INDEX(CBO_annual!$A:$AH,MATCH(_xlfn.NUMBERVALUE(LEFT($A23,4)),CBO_annual!$A:$A,0),MATCH(AP$1,CBO_annual!$1:$1,0)))</f>
        <v>#N/A</v>
      </c>
    </row>
    <row r="23" spans="1:42">
      <c r="A23" s="83" t="s">
        <v>422</v>
      </c>
      <c r="B23" s="4">
        <v>27302</v>
      </c>
      <c r="C23" s="83">
        <f ca="1">IF(YEAR($B23)&lt;YEAR(TODAY())-1,INDEX(HaverPull!$A:$AD,MATCH(CBO_quarterly!$B23,HaverPull!$B:$B,0),MATCH(CBO_quarterly!C$1,HaverPull!$1:$1,0)),INDEX(CBO_annual!$A:$AH,MATCH(_xlfn.NUMBERVALUE(LEFT($A24,4)),CBO_annual!$A:$A,0),MATCH(C$1,CBO_annual!$1:$1,0)))</f>
        <v>132.19999999999999</v>
      </c>
      <c r="D23" s="83">
        <f ca="1">IF(YEAR($B23)&lt;YEAR(TODAY())-1,INDEX(HaverPull!$A:$AD,MATCH(CBO_quarterly!$B23,HaverPull!$B:$B,0),MATCH(CBO_quarterly!D$1,HaverPull!$1:$1,0)),INDEX(CBO_annual!$A:$AH,MATCH(_xlfn.NUMBERVALUE(LEFT($A24,4)),CBO_annual!$A:$A,0),MATCH(D$1,CBO_annual!$1:$1,0)))</f>
        <v>154.9</v>
      </c>
      <c r="E23" s="83">
        <f ca="1">IF(YEAR($B23)&lt;YEAR(TODAY())-1,INDEX(HaverPull!$A:$AD,MATCH(CBO_quarterly!$B23,HaverPull!$B:$B,0),MATCH(CBO_quarterly!E$1,HaverPull!$1:$1,0)),INDEX(CBO_annual!$A:$AH,MATCH(_xlfn.NUMBERVALUE(LEFT($A24,4)),CBO_annual!$A:$A,0),MATCH(E$1,CBO_annual!$1:$1,0)))</f>
        <v>123.9</v>
      </c>
      <c r="F23" s="83">
        <f ca="1">IF(YEAR($B23)&lt;YEAR(TODAY())-1,INDEX(HaverPull!$A:$AD,MATCH(CBO_quarterly!$B23,HaverPull!$B:$B,0),MATCH(CBO_quarterly!F$1,HaverPull!$1:$1,0)),INDEX(CBO_annual!$A:$AH,MATCH(_xlfn.NUMBERVALUE(LEFT($A24,4)),CBO_annual!$A:$A,0),MATCH(F$1,CBO_annual!$1:$1,0)))</f>
        <v>51.5</v>
      </c>
      <c r="G23" s="83">
        <f ca="1">IF(YEAR($B23)&lt;YEAR(TODAY())-1,INDEX(HaverPull!$A:$AD,MATCH(CBO_quarterly!$B23,HaverPull!$B:$B,0),MATCH(CBO_quarterly!G$1,HaverPull!$1:$1,0)),INDEX(CBO_annual!$A:$AH,MATCH(_xlfn.NUMBERVALUE(LEFT($A24,4)),CBO_annual!$A:$A,0),MATCH(G$1,CBO_annual!$1:$1,0)))</f>
        <v>86.4</v>
      </c>
      <c r="H23" s="83" t="e">
        <f ca="1">IF(YEAR($B23)&lt;YEAR(TODAY())-1,INDEX(HaverPull!$A:$AD,MATCH(CBO_quarterly!$B23,HaverPull!$B:$B,0),MATCH(CBO_quarterly!H$1,HaverPull!$1:$1,0)),INDEX(CBO_annual!$A:$AH,MATCH(_xlfn.NUMBERVALUE(LEFT($A24,4)),CBO_annual!$A:$A,0),MATCH(H$1,CBO_annual!$1:$1,0)))</f>
        <v>#N/A</v>
      </c>
      <c r="I23" s="83" t="e">
        <f ca="1">IF(YEAR($B23)&lt;YEAR(TODAY())-1,INDEX(HaverPull!$A:$AD,MATCH(CBO_quarterly!$B23,HaverPull!$B:$B,0),MATCH(CBO_quarterly!I$1,HaverPull!$1:$1,0)),INDEX(CBO_annual!$A:$AH,MATCH(_xlfn.NUMBERVALUE(LEFT($A24,4)),CBO_annual!$A:$A,0),MATCH(I$1,CBO_annual!$1:$1,0)))</f>
        <v>#N/A</v>
      </c>
      <c r="J23" s="83">
        <f ca="1">IF(YEAR($B23)&lt;YEAR(TODAY())-1,INDEX(HaverPull!$A:$AD,MATCH(CBO_quarterly!$B23,HaverPull!$B:$B,0),MATCH(CBO_quarterly!J$1,HaverPull!$1:$1,0)),INDEX(CBO_annual!$A:$AH,MATCH(_xlfn.NUMBERVALUE(LEFT($A24,4)),CBO_annual!$A:$A,0),MATCH(J$1,CBO_annual!$1:$1,0)))</f>
        <v>5.8</v>
      </c>
      <c r="K23" s="83" t="e">
        <f ca="1">IF(YEAR($B23)&lt;YEAR(TODAY())-1,INDEX(HaverPull!$A:$AD,MATCH(CBO_quarterly!$B23,HaverPull!$B:$B,0),MATCH(CBO_quarterly!K$1,HaverPull!$1:$1,0)),INDEX(CBO_annual!$A:$AH,MATCH(_xlfn.NUMBERVALUE(LEFT($A24,4)),CBO_annual!$A:$A,0),MATCH(K$1,CBO_annual!$1:$1,0)))</f>
        <v>#N/A</v>
      </c>
      <c r="L23" s="83" t="e">
        <f ca="1">IF(YEAR($B23)&lt;YEAR(TODAY())-1,INDEX(HaverPull!$A:$AD,MATCH(CBO_quarterly!$B23,HaverPull!$B:$B,0),MATCH(CBO_quarterly!L$1,HaverPull!$1:$1,0)),INDEX(CBO_annual!$A:$AH,MATCH(_xlfn.NUMBERVALUE(LEFT($A24,4)),CBO_annual!$A:$A,0),MATCH(L$1,CBO_annual!$1:$1,0)))</f>
        <v>#N/A</v>
      </c>
      <c r="M23" s="83" t="e">
        <f ca="1">IF(YEAR($B23)&lt;YEAR(TODAY())-1,INDEX(HaverPull!$A:$AD,MATCH(CBO_quarterly!$B23,HaverPull!$B:$B,0),MATCH(CBO_quarterly!M$1,HaverPull!$1:$1,0)),INDEX(CBO_annual!$A:$AH,MATCH(_xlfn.NUMBERVALUE(LEFT($A24,4)),CBO_annual!$A:$A,0),MATCH(M$1,CBO_annual!$1:$1,0)))</f>
        <v>#N/A</v>
      </c>
      <c r="N23" s="83" t="e">
        <f ca="1">IF(YEAR($B23)&lt;YEAR(TODAY())-1,INDEX(HaverPull!$A:$AD,MATCH(CBO_quarterly!$B23,HaverPull!$B:$B,0),MATCH(CBO_quarterly!N$1,HaverPull!$1:$1,0)),INDEX(CBO_annual!$A:$AH,MATCH(_xlfn.NUMBERVALUE(LEFT($A24,4)),CBO_annual!$A:$A,0),MATCH(N$1,CBO_annual!$1:$1,0)))</f>
        <v>#N/A</v>
      </c>
      <c r="O23" s="83" t="e">
        <f ca="1">IF(YEAR($B23)&lt;YEAR(TODAY())-1,INDEX(HaverPull!$A:$AD,MATCH(CBO_quarterly!$B23,HaverPull!$B:$B,0),MATCH(CBO_quarterly!O$1,HaverPull!$1:$1,0)),INDEX(CBO_annual!$A:$AH,MATCH(_xlfn.NUMBERVALUE(LEFT($A24,4)),CBO_annual!$A:$A,0),MATCH(O$1,CBO_annual!$1:$1,0)))</f>
        <v>#N/A</v>
      </c>
      <c r="P23" s="83" t="e">
        <f ca="1">IF(YEAR($B23)&lt;YEAR(TODAY())-1,INDEX(HaverPull!$A:$AD,MATCH(CBO_quarterly!$B23,HaverPull!$B:$B,0),MATCH(CBO_quarterly!P$1,HaverPull!$1:$1,0)),INDEX(CBO_annual!$A:$AH,MATCH(_xlfn.NUMBERVALUE(LEFT($A24,4)),CBO_annual!$A:$A,0),MATCH(P$1,CBO_annual!$1:$1,0)))</f>
        <v>#N/A</v>
      </c>
      <c r="Q23" s="83" t="e">
        <f ca="1">IF(YEAR($B23)&lt;YEAR(TODAY())-1,INDEX(HaverPull!$A:$AD,MATCH(CBO_quarterly!$B23,HaverPull!$B:$B,0),MATCH(CBO_quarterly!Q$1,HaverPull!$1:$1,0)),INDEX(CBO_annual!$A:$AH,MATCH(_xlfn.NUMBERVALUE(LEFT($A24,4)),CBO_annual!$A:$A,0),MATCH(Q$1,CBO_annual!$1:$1,0)))</f>
        <v>#N/A</v>
      </c>
      <c r="R23" s="83" t="e">
        <f ca="1">IF(YEAR($B23)&lt;YEAR(TODAY())-1,INDEX(HaverPull!$A:$AD,MATCH(CBO_quarterly!$B23,HaverPull!$B:$B,0),MATCH(CBO_quarterly!R$1,HaverPull!$1:$1,0)),INDEX(CBO_annual!$A:$AH,MATCH(_xlfn.NUMBERVALUE(LEFT($A24,4)),CBO_annual!$A:$A,0),MATCH(R$1,CBO_annual!$1:$1,0)))</f>
        <v>#N/A</v>
      </c>
      <c r="S23" s="83" t="e">
        <f ca="1">IF(YEAR($B23)&lt;YEAR(TODAY())-1,INDEX(HaverPull!$A:$AD,MATCH(CBO_quarterly!$B23,HaverPull!$B:$B,0),MATCH(CBO_quarterly!S$1,HaverPull!$1:$1,0)),INDEX(CBO_annual!$A:$AH,MATCH(_xlfn.NUMBERVALUE(LEFT($A24,4)),CBO_annual!$A:$A,0),MATCH(S$1,CBO_annual!$1:$1,0)))</f>
        <v>#N/A</v>
      </c>
      <c r="T23" s="83" t="e">
        <f ca="1">IF(YEAR($B23)&lt;YEAR(TODAY())-1,INDEX(HaverPull!$A:$AD,MATCH(CBO_quarterly!$B23,HaverPull!$B:$B,0),MATCH(CBO_quarterly!T$1,HaverPull!$1:$1,0)),INDEX(CBO_annual!$A:$AH,MATCH(_xlfn.NUMBERVALUE(LEFT($A24,4)),CBO_annual!$A:$A,0),MATCH(T$1,CBO_annual!$1:$1,0)))</f>
        <v>#N/A</v>
      </c>
      <c r="U23" s="83" t="e">
        <f ca="1">IF(YEAR($B23)&lt;YEAR(TODAY())-1,INDEX(HaverPull!$A:$AD,MATCH(CBO_quarterly!$B23,HaverPull!$B:$B,0),MATCH(CBO_quarterly!U$1,HaverPull!$1:$1,0)),INDEX(CBO_annual!$A:$AH,MATCH(_xlfn.NUMBERVALUE(LEFT($A24,4)),CBO_annual!$A:$A,0),MATCH(U$1,CBO_annual!$1:$1,0)))</f>
        <v>#N/A</v>
      </c>
      <c r="V23" s="83" t="e">
        <f ca="1">IF(YEAR($B23)&lt;YEAR(TODAY())-1,INDEX(HaverPull!$A:$AD,MATCH(CBO_quarterly!$B23,HaverPull!$B:$B,0),MATCH(CBO_quarterly!V$1,HaverPull!$1:$1,0)),INDEX(CBO_annual!$A:$AH,MATCH(_xlfn.NUMBERVALUE(LEFT($A24,4)),CBO_annual!$A:$A,0),MATCH(V$1,CBO_annual!$1:$1,0)))</f>
        <v>#N/A</v>
      </c>
      <c r="W23" s="83" t="e">
        <f ca="1">IF(YEAR($B23)&lt;YEAR(TODAY())-1,INDEX(HaverPull!$A:$AD,MATCH(CBO_quarterly!$B23,HaverPull!$B:$B,0),MATCH(CBO_quarterly!W$1,HaverPull!$1:$1,0)),INDEX(CBO_annual!$A:$AH,MATCH(_xlfn.NUMBERVALUE(LEFT($A24,4)),CBO_annual!$A:$A,0),MATCH(W$1,CBO_annual!$1:$1,0)))</f>
        <v>#N/A</v>
      </c>
      <c r="X23" s="83" t="e">
        <f ca="1">IF(YEAR($B23)&lt;YEAR(TODAY())-1,INDEX(HaverPull!$A:$AD,MATCH(CBO_quarterly!$B23,HaverPull!$B:$B,0),MATCH(CBO_quarterly!X$1,HaverPull!$1:$1,0)),INDEX(CBO_annual!$A:$AH,MATCH(_xlfn.NUMBERVALUE(LEFT($A24,4)),CBO_annual!$A:$A,0),MATCH(X$1,CBO_annual!$1:$1,0)))</f>
        <v>#N/A</v>
      </c>
      <c r="Y23" s="83" t="e">
        <f ca="1">IF(YEAR($B23)&lt;YEAR(TODAY())-1,INDEX(HaverPull!$A:$AD,MATCH(CBO_quarterly!$B23,HaverPull!$B:$B,0),MATCH(CBO_quarterly!Y$1,HaverPull!$1:$1,0)),INDEX(CBO_annual!$A:$AH,MATCH(_xlfn.NUMBERVALUE(LEFT($A24,4)),CBO_annual!$A:$A,0),MATCH(Y$1,CBO_annual!$1:$1,0)))</f>
        <v>#N/A</v>
      </c>
      <c r="Z23" s="83" t="e">
        <f ca="1">IF(YEAR($B23)&lt;YEAR(TODAY())-1,INDEX(HaverPull!$A:$AD,MATCH(CBO_quarterly!$B23,HaverPull!$B:$B,0),MATCH(CBO_quarterly!Z$1,HaverPull!$1:$1,0)),INDEX(CBO_annual!$A:$AH,MATCH(_xlfn.NUMBERVALUE(LEFT($A24,4)),CBO_annual!$A:$A,0),MATCH(Z$1,CBO_annual!$1:$1,0)))</f>
        <v>#N/A</v>
      </c>
      <c r="AA23" s="83" t="e">
        <f ca="1">IF(YEAR($B23)&lt;YEAR(TODAY())-1,INDEX(HaverPull!$A:$AD,MATCH(CBO_quarterly!$B23,HaverPull!$B:$B,0),MATCH(CBO_quarterly!AA$1,HaverPull!$1:$1,0)),INDEX(CBO_annual!$A:$AH,MATCH(_xlfn.NUMBERVALUE(LEFT($A24,4)),CBO_annual!$A:$A,0),MATCH(AA$1,CBO_annual!$1:$1,0)))</f>
        <v>#N/A</v>
      </c>
      <c r="AB23" s="83">
        <f>INDEX(CBO_annual!$A:$AH,MATCH(_xlfn.NUMBERVALUE(LEFT($A24,4)),CBO_annual!$A:$A,0),MATCH($1:$1,CBO_annual!$1:$1,0))</f>
        <v>5420.2</v>
      </c>
      <c r="AC23" s="84">
        <v>5378.7</v>
      </c>
      <c r="AD23" s="83">
        <f ca="1">IF(YEAR($B23)&lt;=YEAR(TODAY()),INDEX(HaverPull!$A:$AD,MATCH(CBO_quarterly!$B23,HaverPull!$B:$B,0),MATCH(CBO_quarterly!AD$1,HaverPull!$1:$1,0)),INDEX(CBO_annual!$A:$AH,MATCH(_xlfn.NUMBERVALUE(LEFT($A24,4)),CBO_annual!$A:$A,0),MATCH(AD$1,CBO_annual!$1:$1,0)))</f>
        <v>3563.3</v>
      </c>
      <c r="AE23" s="83">
        <f ca="1">IF(YEAR($B23)&lt;=YEAR(TODAY()),INDEX(HaverPull!$A:$AD,MATCH(CBO_quarterly!$B23,HaverPull!$B:$B,0),MATCH(CBO_quarterly!AE$1,HaverPull!$1:$1,0)),INDEX(CBO_annual!$A:$AH,MATCH(_xlfn.NUMBERVALUE(LEFT($A24,4)),CBO_annual!$A:$A,0),MATCH(AE$1,CBO_annual!$1:$1,0)))</f>
        <v>949.3</v>
      </c>
      <c r="AF23" s="85">
        <v>28.391999999999999</v>
      </c>
      <c r="AG23" s="84">
        <v>1563.4</v>
      </c>
      <c r="AH23" s="84">
        <v>1586.6</v>
      </c>
      <c r="AI23" s="83">
        <f ca="1">IF(YEAR($B23)&lt;YEAR(TODAY())-1,INDEX(HaverPull!$A:$AD,MATCH(CBO_quarterly!$B23,HaverPull!$B:$B,0),MATCH(CBO_quarterly!AI$1,HaverPull!$1:$1,0)),INDEX(CBO_annual!$A:$AH,MATCH(_xlfn.NUMBERVALUE(LEFT($A24,4)),CBO_annual!$A:$A,0),MATCH(AI$1,CBO_annual!$1:$1,0)))</f>
        <v>346.7</v>
      </c>
      <c r="AJ23" s="83">
        <f ca="1">IF(YEAR($B23)&lt;YEAR(TODAY())-1,INDEX(HaverPull!$A:$AD,MATCH(CBO_quarterly!$B23,HaverPull!$B:$B,0),MATCH(CBO_quarterly!AJ$1,HaverPull!$1:$1,0)),INDEX(CBO_annual!$A:$AH,MATCH(_xlfn.NUMBERVALUE(LEFT($A24,4)),CBO_annual!$A:$A,0),MATCH(AJ$1,CBO_annual!$1:$1,0)))</f>
        <v>611.5</v>
      </c>
      <c r="AK23" s="83">
        <f ca="1">IF(YEAR($B23)&lt;YEAR(TODAY())-1,INDEX(HaverPull!$A:$AD,MATCH(CBO_quarterly!$B23,HaverPull!$B:$B,0),MATCH(CBO_quarterly!AK$1,HaverPull!$1:$1,0)),INDEX(CBO_annual!$A:$AH,MATCH(_xlfn.NUMBERVALUE(LEFT($A24,4)),CBO_annual!$A:$A,0),MATCH(AK$1,CBO_annual!$1:$1,0)))</f>
        <v>954.8</v>
      </c>
      <c r="AL23" s="83">
        <f ca="1">IF(YEAR($B23)&lt;YEAR(TODAY())-1,INDEX(HaverPull!$A:$AD,MATCH(CBO_quarterly!$B23,HaverPull!$B:$B,0),MATCH(CBO_quarterly!AL$1,HaverPull!$1:$1,0)),INDEX(CBO_annual!$A:$AH,MATCH(_xlfn.NUMBERVALUE(LEFT($A24,4)),CBO_annual!$A:$A,0),MATCH(AL$1,CBO_annual!$1:$1,0)))</f>
        <v>346.7</v>
      </c>
      <c r="AM23" s="83">
        <f ca="1">IF(YEAR($B23)&lt;YEAR(TODAY())-1,INDEX(HaverPull!$A:$AD,MATCH(CBO_quarterly!$B23,HaverPull!$B:$B,0),MATCH(CBO_quarterly!AM$1,HaverPull!$1:$1,0)),INDEX(CBO_annual!$A:$AH,MATCH(_xlfn.NUMBERVALUE(LEFT($A24,4)),CBO_annual!$A:$A,0),MATCH(AM$1,CBO_annual!$1:$1,0)))</f>
        <v>160.4</v>
      </c>
      <c r="AN23" s="83">
        <f ca="1">IF(YEAR($B23)&lt;YEAR(TODAY())-1,INDEX(HaverPull!$A:$AD,MATCH(CBO_quarterly!$B23,HaverPull!$B:$B,0),MATCH(CBO_quarterly!AN$1,HaverPull!$1:$1,0)),INDEX(CBO_annual!$A:$AH,MATCH(_xlfn.NUMBERVALUE(LEFT($A24,4)),CBO_annual!$A:$A,0),MATCH(AN$1,CBO_annual!$1:$1,0)))</f>
        <v>186.3</v>
      </c>
      <c r="AO23" s="83" t="e">
        <f ca="1">IF(YEAR($B23)&lt;YEAR(TODAY())-1,INDEX(HaverPull!$A:$AD,MATCH(CBO_quarterly!$B23,HaverPull!$B:$B,0),MATCH(CBO_quarterly!AO$1,HaverPull!$1:$1,0)),INDEX(CBO_annual!$A:$AH,MATCH(_xlfn.NUMBERVALUE(LEFT($A24,4)),CBO_annual!$A:$A,0),MATCH(AO$1,CBO_annual!$1:$1,0)))</f>
        <v>#N/A</v>
      </c>
      <c r="AP23" s="83" t="e">
        <f ca="1">IF(YEAR($B23)&lt;YEAR(TODAY())-1,INDEX(HaverPull!$A:$AD,MATCH(CBO_quarterly!$B23,HaverPull!$B:$B,0),MATCH(CBO_quarterly!AP$1,HaverPull!$1:$1,0)),INDEX(CBO_annual!$A:$AH,MATCH(_xlfn.NUMBERVALUE(LEFT($A24,4)),CBO_annual!$A:$A,0),MATCH(AP$1,CBO_annual!$1:$1,0)))</f>
        <v>#N/A</v>
      </c>
    </row>
    <row r="24" spans="1:42">
      <c r="A24" s="83" t="s">
        <v>423</v>
      </c>
      <c r="B24" s="4">
        <v>27394</v>
      </c>
      <c r="C24" s="83">
        <f ca="1">IF(YEAR($B24)&lt;YEAR(TODAY())-1,INDEX(HaverPull!$A:$AD,MATCH(CBO_quarterly!$B24,HaverPull!$B:$B,0),MATCH(CBO_quarterly!C$1,HaverPull!$1:$1,0)),INDEX(CBO_annual!$A:$AH,MATCH(_xlfn.NUMBERVALUE(LEFT($A25,4)),CBO_annual!$A:$A,0),MATCH(C$1,CBO_annual!$1:$1,0)))</f>
        <v>139.1</v>
      </c>
      <c r="D24" s="83">
        <f ca="1">IF(YEAR($B24)&lt;YEAR(TODAY())-1,INDEX(HaverPull!$A:$AD,MATCH(CBO_quarterly!$B24,HaverPull!$B:$B,0),MATCH(CBO_quarterly!D$1,HaverPull!$1:$1,0)),INDEX(CBO_annual!$A:$AH,MATCH(_xlfn.NUMBERVALUE(LEFT($A25,4)),CBO_annual!$A:$A,0),MATCH(D$1,CBO_annual!$1:$1,0)))</f>
        <v>157.6</v>
      </c>
      <c r="E24" s="83">
        <f ca="1">IF(YEAR($B24)&lt;YEAR(TODAY())-1,INDEX(HaverPull!$A:$AD,MATCH(CBO_quarterly!$B24,HaverPull!$B:$B,0),MATCH(CBO_quarterly!E$1,HaverPull!$1:$1,0)),INDEX(CBO_annual!$A:$AH,MATCH(_xlfn.NUMBERVALUE(LEFT($A25,4)),CBO_annual!$A:$A,0),MATCH(E$1,CBO_annual!$1:$1,0)))</f>
        <v>124.1</v>
      </c>
      <c r="F24" s="83">
        <f ca="1">IF(YEAR($B24)&lt;YEAR(TODAY())-1,INDEX(HaverPull!$A:$AD,MATCH(CBO_quarterly!$B24,HaverPull!$B:$B,0),MATCH(CBO_quarterly!F$1,HaverPull!$1:$1,0)),INDEX(CBO_annual!$A:$AH,MATCH(_xlfn.NUMBERVALUE(LEFT($A25,4)),CBO_annual!$A:$A,0),MATCH(F$1,CBO_annual!$1:$1,0)))</f>
        <v>46.2</v>
      </c>
      <c r="G24" s="83">
        <f ca="1">IF(YEAR($B24)&lt;YEAR(TODAY())-1,INDEX(HaverPull!$A:$AD,MATCH(CBO_quarterly!$B24,HaverPull!$B:$B,0),MATCH(CBO_quarterly!G$1,HaverPull!$1:$1,0)),INDEX(CBO_annual!$A:$AH,MATCH(_xlfn.NUMBERVALUE(LEFT($A25,4)),CBO_annual!$A:$A,0),MATCH(G$1,CBO_annual!$1:$1,0)))</f>
        <v>86.6</v>
      </c>
      <c r="H24" s="83" t="e">
        <f ca="1">IF(YEAR($B24)&lt;YEAR(TODAY())-1,INDEX(HaverPull!$A:$AD,MATCH(CBO_quarterly!$B24,HaverPull!$B:$B,0),MATCH(CBO_quarterly!H$1,HaverPull!$1:$1,0)),INDEX(CBO_annual!$A:$AH,MATCH(_xlfn.NUMBERVALUE(LEFT($A25,4)),CBO_annual!$A:$A,0),MATCH(H$1,CBO_annual!$1:$1,0)))</f>
        <v>#N/A</v>
      </c>
      <c r="I24" s="83" t="e">
        <f ca="1">IF(YEAR($B24)&lt;YEAR(TODAY())-1,INDEX(HaverPull!$A:$AD,MATCH(CBO_quarterly!$B24,HaverPull!$B:$B,0),MATCH(CBO_quarterly!I$1,HaverPull!$1:$1,0)),INDEX(CBO_annual!$A:$AH,MATCH(_xlfn.NUMBERVALUE(LEFT($A25,4)),CBO_annual!$A:$A,0),MATCH(I$1,CBO_annual!$1:$1,0)))</f>
        <v>#N/A</v>
      </c>
      <c r="J24" s="83">
        <f ca="1">IF(YEAR($B24)&lt;YEAR(TODAY())-1,INDEX(HaverPull!$A:$AD,MATCH(CBO_quarterly!$B24,HaverPull!$B:$B,0),MATCH(CBO_quarterly!J$1,HaverPull!$1:$1,0)),INDEX(CBO_annual!$A:$AH,MATCH(_xlfn.NUMBERVALUE(LEFT($A25,4)),CBO_annual!$A:$A,0),MATCH(J$1,CBO_annual!$1:$1,0)))</f>
        <v>5.8</v>
      </c>
      <c r="K24" s="83" t="e">
        <f ca="1">IF(YEAR($B24)&lt;YEAR(TODAY())-1,INDEX(HaverPull!$A:$AD,MATCH(CBO_quarterly!$B24,HaverPull!$B:$B,0),MATCH(CBO_quarterly!K$1,HaverPull!$1:$1,0)),INDEX(CBO_annual!$A:$AH,MATCH(_xlfn.NUMBERVALUE(LEFT($A25,4)),CBO_annual!$A:$A,0),MATCH(K$1,CBO_annual!$1:$1,0)))</f>
        <v>#N/A</v>
      </c>
      <c r="L24" s="83" t="e">
        <f ca="1">IF(YEAR($B24)&lt;YEAR(TODAY())-1,INDEX(HaverPull!$A:$AD,MATCH(CBO_quarterly!$B24,HaverPull!$B:$B,0),MATCH(CBO_quarterly!L$1,HaverPull!$1:$1,0)),INDEX(CBO_annual!$A:$AH,MATCH(_xlfn.NUMBERVALUE(LEFT($A25,4)),CBO_annual!$A:$A,0),MATCH(L$1,CBO_annual!$1:$1,0)))</f>
        <v>#N/A</v>
      </c>
      <c r="M24" s="83" t="e">
        <f ca="1">IF(YEAR($B24)&lt;YEAR(TODAY())-1,INDEX(HaverPull!$A:$AD,MATCH(CBO_quarterly!$B24,HaverPull!$B:$B,0),MATCH(CBO_quarterly!M$1,HaverPull!$1:$1,0)),INDEX(CBO_annual!$A:$AH,MATCH(_xlfn.NUMBERVALUE(LEFT($A25,4)),CBO_annual!$A:$A,0),MATCH(M$1,CBO_annual!$1:$1,0)))</f>
        <v>#N/A</v>
      </c>
      <c r="N24" s="83" t="e">
        <f ca="1">IF(YEAR($B24)&lt;YEAR(TODAY())-1,INDEX(HaverPull!$A:$AD,MATCH(CBO_quarterly!$B24,HaverPull!$B:$B,0),MATCH(CBO_quarterly!N$1,HaverPull!$1:$1,0)),INDEX(CBO_annual!$A:$AH,MATCH(_xlfn.NUMBERVALUE(LEFT($A25,4)),CBO_annual!$A:$A,0),MATCH(N$1,CBO_annual!$1:$1,0)))</f>
        <v>#N/A</v>
      </c>
      <c r="O24" s="83" t="e">
        <f ca="1">IF(YEAR($B24)&lt;YEAR(TODAY())-1,INDEX(HaverPull!$A:$AD,MATCH(CBO_quarterly!$B24,HaverPull!$B:$B,0),MATCH(CBO_quarterly!O$1,HaverPull!$1:$1,0)),INDEX(CBO_annual!$A:$AH,MATCH(_xlfn.NUMBERVALUE(LEFT($A25,4)),CBO_annual!$A:$A,0),MATCH(O$1,CBO_annual!$1:$1,0)))</f>
        <v>#N/A</v>
      </c>
      <c r="P24" s="83" t="e">
        <f ca="1">IF(YEAR($B24)&lt;YEAR(TODAY())-1,INDEX(HaverPull!$A:$AD,MATCH(CBO_quarterly!$B24,HaverPull!$B:$B,0),MATCH(CBO_quarterly!P$1,HaverPull!$1:$1,0)),INDEX(CBO_annual!$A:$AH,MATCH(_xlfn.NUMBERVALUE(LEFT($A25,4)),CBO_annual!$A:$A,0),MATCH(P$1,CBO_annual!$1:$1,0)))</f>
        <v>#N/A</v>
      </c>
      <c r="Q24" s="83" t="e">
        <f ca="1">IF(YEAR($B24)&lt;YEAR(TODAY())-1,INDEX(HaverPull!$A:$AD,MATCH(CBO_quarterly!$B24,HaverPull!$B:$B,0),MATCH(CBO_quarterly!Q$1,HaverPull!$1:$1,0)),INDEX(CBO_annual!$A:$AH,MATCH(_xlfn.NUMBERVALUE(LEFT($A25,4)),CBO_annual!$A:$A,0),MATCH(Q$1,CBO_annual!$1:$1,0)))</f>
        <v>#N/A</v>
      </c>
      <c r="R24" s="83" t="e">
        <f ca="1">IF(YEAR($B24)&lt;YEAR(TODAY())-1,INDEX(HaverPull!$A:$AD,MATCH(CBO_quarterly!$B24,HaverPull!$B:$B,0),MATCH(CBO_quarterly!R$1,HaverPull!$1:$1,0)),INDEX(CBO_annual!$A:$AH,MATCH(_xlfn.NUMBERVALUE(LEFT($A25,4)),CBO_annual!$A:$A,0),MATCH(R$1,CBO_annual!$1:$1,0)))</f>
        <v>#N/A</v>
      </c>
      <c r="S24" s="83" t="e">
        <f ca="1">IF(YEAR($B24)&lt;YEAR(TODAY())-1,INDEX(HaverPull!$A:$AD,MATCH(CBO_quarterly!$B24,HaverPull!$B:$B,0),MATCH(CBO_quarterly!S$1,HaverPull!$1:$1,0)),INDEX(CBO_annual!$A:$AH,MATCH(_xlfn.NUMBERVALUE(LEFT($A25,4)),CBO_annual!$A:$A,0),MATCH(S$1,CBO_annual!$1:$1,0)))</f>
        <v>#N/A</v>
      </c>
      <c r="T24" s="83" t="e">
        <f ca="1">IF(YEAR($B24)&lt;YEAR(TODAY())-1,INDEX(HaverPull!$A:$AD,MATCH(CBO_quarterly!$B24,HaverPull!$B:$B,0),MATCH(CBO_quarterly!T$1,HaverPull!$1:$1,0)),INDEX(CBO_annual!$A:$AH,MATCH(_xlfn.NUMBERVALUE(LEFT($A25,4)),CBO_annual!$A:$A,0),MATCH(T$1,CBO_annual!$1:$1,0)))</f>
        <v>#N/A</v>
      </c>
      <c r="U24" s="83" t="e">
        <f ca="1">IF(YEAR($B24)&lt;YEAR(TODAY())-1,INDEX(HaverPull!$A:$AD,MATCH(CBO_quarterly!$B24,HaverPull!$B:$B,0),MATCH(CBO_quarterly!U$1,HaverPull!$1:$1,0)),INDEX(CBO_annual!$A:$AH,MATCH(_xlfn.NUMBERVALUE(LEFT($A25,4)),CBO_annual!$A:$A,0),MATCH(U$1,CBO_annual!$1:$1,0)))</f>
        <v>#N/A</v>
      </c>
      <c r="V24" s="83" t="e">
        <f ca="1">IF(YEAR($B24)&lt;YEAR(TODAY())-1,INDEX(HaverPull!$A:$AD,MATCH(CBO_quarterly!$B24,HaverPull!$B:$B,0),MATCH(CBO_quarterly!V$1,HaverPull!$1:$1,0)),INDEX(CBO_annual!$A:$AH,MATCH(_xlfn.NUMBERVALUE(LEFT($A25,4)),CBO_annual!$A:$A,0),MATCH(V$1,CBO_annual!$1:$1,0)))</f>
        <v>#N/A</v>
      </c>
      <c r="W24" s="83" t="e">
        <f ca="1">IF(YEAR($B24)&lt;YEAR(TODAY())-1,INDEX(HaverPull!$A:$AD,MATCH(CBO_quarterly!$B24,HaverPull!$B:$B,0),MATCH(CBO_quarterly!W$1,HaverPull!$1:$1,0)),INDEX(CBO_annual!$A:$AH,MATCH(_xlfn.NUMBERVALUE(LEFT($A25,4)),CBO_annual!$A:$A,0),MATCH(W$1,CBO_annual!$1:$1,0)))</f>
        <v>#N/A</v>
      </c>
      <c r="X24" s="83" t="e">
        <f ca="1">IF(YEAR($B24)&lt;YEAR(TODAY())-1,INDEX(HaverPull!$A:$AD,MATCH(CBO_quarterly!$B24,HaverPull!$B:$B,0),MATCH(CBO_quarterly!X$1,HaverPull!$1:$1,0)),INDEX(CBO_annual!$A:$AH,MATCH(_xlfn.NUMBERVALUE(LEFT($A25,4)),CBO_annual!$A:$A,0),MATCH(X$1,CBO_annual!$1:$1,0)))</f>
        <v>#N/A</v>
      </c>
      <c r="Y24" s="83" t="e">
        <f ca="1">IF(YEAR($B24)&lt;YEAR(TODAY())-1,INDEX(HaverPull!$A:$AD,MATCH(CBO_quarterly!$B24,HaverPull!$B:$B,0),MATCH(CBO_quarterly!Y$1,HaverPull!$1:$1,0)),INDEX(CBO_annual!$A:$AH,MATCH(_xlfn.NUMBERVALUE(LEFT($A25,4)),CBO_annual!$A:$A,0),MATCH(Y$1,CBO_annual!$1:$1,0)))</f>
        <v>#N/A</v>
      </c>
      <c r="Z24" s="83" t="e">
        <f ca="1">IF(YEAR($B24)&lt;YEAR(TODAY())-1,INDEX(HaverPull!$A:$AD,MATCH(CBO_quarterly!$B24,HaverPull!$B:$B,0),MATCH(CBO_quarterly!Z$1,HaverPull!$1:$1,0)),INDEX(CBO_annual!$A:$AH,MATCH(_xlfn.NUMBERVALUE(LEFT($A25,4)),CBO_annual!$A:$A,0),MATCH(Z$1,CBO_annual!$1:$1,0)))</f>
        <v>#N/A</v>
      </c>
      <c r="AA24" s="83" t="e">
        <f ca="1">IF(YEAR($B24)&lt;YEAR(TODAY())-1,INDEX(HaverPull!$A:$AD,MATCH(CBO_quarterly!$B24,HaverPull!$B:$B,0),MATCH(CBO_quarterly!AA$1,HaverPull!$1:$1,0)),INDEX(CBO_annual!$A:$AH,MATCH(_xlfn.NUMBERVALUE(LEFT($A25,4)),CBO_annual!$A:$A,0),MATCH(AA$1,CBO_annual!$1:$1,0)))</f>
        <v>#N/A</v>
      </c>
      <c r="AB24" s="83">
        <f>INDEX(CBO_annual!$A:$AH,MATCH(_xlfn.NUMBERVALUE(LEFT($A25,4)),CBO_annual!$A:$A,0),MATCH($1:$1,CBO_annual!$1:$1,0))</f>
        <v>5618.0250000000005</v>
      </c>
      <c r="AC24" s="84">
        <v>5357.2</v>
      </c>
      <c r="AD24" s="83">
        <f ca="1">IF(YEAR($B24)&lt;=YEAR(TODAY()),INDEX(HaverPull!$A:$AD,MATCH(CBO_quarterly!$B24,HaverPull!$B:$B,0),MATCH(CBO_quarterly!AD$1,HaverPull!$1:$1,0)),INDEX(CBO_annual!$A:$AH,MATCH(_xlfn.NUMBERVALUE(LEFT($A25,4)),CBO_annual!$A:$A,0),MATCH(AD$1,CBO_annual!$1:$1,0)))</f>
        <v>3511.2</v>
      </c>
      <c r="AE24" s="83">
        <f ca="1">IF(YEAR($B24)&lt;=YEAR(TODAY()),INDEX(HaverPull!$A:$AD,MATCH(CBO_quarterly!$B24,HaverPull!$B:$B,0),MATCH(CBO_quarterly!AE$1,HaverPull!$1:$1,0)),INDEX(CBO_annual!$A:$AH,MATCH(_xlfn.NUMBERVALUE(LEFT($A25,4)),CBO_annual!$A:$A,0),MATCH(AE$1,CBO_annual!$1:$1,0)))</f>
        <v>959.1</v>
      </c>
      <c r="AF24" s="85">
        <v>29.114000000000001</v>
      </c>
      <c r="AG24" s="84">
        <v>1603</v>
      </c>
      <c r="AH24" s="84">
        <v>1650</v>
      </c>
      <c r="AI24" s="83">
        <f ca="1">IF(YEAR($B24)&lt;YEAR(TODAY())-1,INDEX(HaverPull!$A:$AD,MATCH(CBO_quarterly!$B24,HaverPull!$B:$B,0),MATCH(CBO_quarterly!AI$1,HaverPull!$1:$1,0)),INDEX(CBO_annual!$A:$AH,MATCH(_xlfn.NUMBERVALUE(LEFT($A25,4)),CBO_annual!$A:$A,0),MATCH(AI$1,CBO_annual!$1:$1,0)))</f>
        <v>359.2</v>
      </c>
      <c r="AJ24" s="83">
        <f ca="1">IF(YEAR($B24)&lt;YEAR(TODAY())-1,INDEX(HaverPull!$A:$AD,MATCH(CBO_quarterly!$B24,HaverPull!$B:$B,0),MATCH(CBO_quarterly!AJ$1,HaverPull!$1:$1,0)),INDEX(CBO_annual!$A:$AH,MATCH(_xlfn.NUMBERVALUE(LEFT($A25,4)),CBO_annual!$A:$A,0),MATCH(AJ$1,CBO_annual!$1:$1,0)))</f>
        <v>617.6</v>
      </c>
      <c r="AK24" s="83">
        <f ca="1">IF(YEAR($B24)&lt;YEAR(TODAY())-1,INDEX(HaverPull!$A:$AD,MATCH(CBO_quarterly!$B24,HaverPull!$B:$B,0),MATCH(CBO_quarterly!AK$1,HaverPull!$1:$1,0)),INDEX(CBO_annual!$A:$AH,MATCH(_xlfn.NUMBERVALUE(LEFT($A25,4)),CBO_annual!$A:$A,0),MATCH(AK$1,CBO_annual!$1:$1,0)))</f>
        <v>955.2</v>
      </c>
      <c r="AL24" s="83">
        <f ca="1">IF(YEAR($B24)&lt;YEAR(TODAY())-1,INDEX(HaverPull!$A:$AD,MATCH(CBO_quarterly!$B24,HaverPull!$B:$B,0),MATCH(CBO_quarterly!AL$1,HaverPull!$1:$1,0)),INDEX(CBO_annual!$A:$AH,MATCH(_xlfn.NUMBERVALUE(LEFT($A25,4)),CBO_annual!$A:$A,0),MATCH(AL$1,CBO_annual!$1:$1,0)))</f>
        <v>359.2</v>
      </c>
      <c r="AM24" s="83">
        <f ca="1">IF(YEAR($B24)&lt;YEAR(TODAY())-1,INDEX(HaverPull!$A:$AD,MATCH(CBO_quarterly!$B24,HaverPull!$B:$B,0),MATCH(CBO_quarterly!AM$1,HaverPull!$1:$1,0)),INDEX(CBO_annual!$A:$AH,MATCH(_xlfn.NUMBERVALUE(LEFT($A25,4)),CBO_annual!$A:$A,0),MATCH(AM$1,CBO_annual!$1:$1,0)))</f>
        <v>167.4</v>
      </c>
      <c r="AN24" s="83">
        <f ca="1">IF(YEAR($B24)&lt;YEAR(TODAY())-1,INDEX(HaverPull!$A:$AD,MATCH(CBO_quarterly!$B24,HaverPull!$B:$B,0),MATCH(CBO_quarterly!AN$1,HaverPull!$1:$1,0)),INDEX(CBO_annual!$A:$AH,MATCH(_xlfn.NUMBERVALUE(LEFT($A25,4)),CBO_annual!$A:$A,0),MATCH(AN$1,CBO_annual!$1:$1,0)))</f>
        <v>191.9</v>
      </c>
      <c r="AO24" s="83" t="e">
        <f ca="1">IF(YEAR($B24)&lt;YEAR(TODAY())-1,INDEX(HaverPull!$A:$AD,MATCH(CBO_quarterly!$B24,HaverPull!$B:$B,0),MATCH(CBO_quarterly!AO$1,HaverPull!$1:$1,0)),INDEX(CBO_annual!$A:$AH,MATCH(_xlfn.NUMBERVALUE(LEFT($A25,4)),CBO_annual!$A:$A,0),MATCH(AO$1,CBO_annual!$1:$1,0)))</f>
        <v>#N/A</v>
      </c>
      <c r="AP24" s="83" t="e">
        <f ca="1">IF(YEAR($B24)&lt;YEAR(TODAY())-1,INDEX(HaverPull!$A:$AD,MATCH(CBO_quarterly!$B24,HaverPull!$B:$B,0),MATCH(CBO_quarterly!AP$1,HaverPull!$1:$1,0)),INDEX(CBO_annual!$A:$AH,MATCH(_xlfn.NUMBERVALUE(LEFT($A25,4)),CBO_annual!$A:$A,0),MATCH(AP$1,CBO_annual!$1:$1,0)))</f>
        <v>#N/A</v>
      </c>
    </row>
    <row r="25" spans="1:42">
      <c r="A25" s="83" t="s">
        <v>424</v>
      </c>
      <c r="B25" s="4">
        <v>27484</v>
      </c>
      <c r="C25" s="83">
        <f ca="1">IF(YEAR($B25)&lt;YEAR(TODAY())-1,INDEX(HaverPull!$A:$AD,MATCH(CBO_quarterly!$B25,HaverPull!$B:$B,0),MATCH(CBO_quarterly!C$1,HaverPull!$1:$1,0)),INDEX(CBO_annual!$A:$AH,MATCH(_xlfn.NUMBERVALUE(LEFT($A26,4)),CBO_annual!$A:$A,0),MATCH(C$1,CBO_annual!$1:$1,0)))</f>
        <v>149.80000000000001</v>
      </c>
      <c r="D25" s="83">
        <f ca="1">IF(YEAR($B25)&lt;YEAR(TODAY())-1,INDEX(HaverPull!$A:$AD,MATCH(CBO_quarterly!$B25,HaverPull!$B:$B,0),MATCH(CBO_quarterly!D$1,HaverPull!$1:$1,0)),INDEX(CBO_annual!$A:$AH,MATCH(_xlfn.NUMBERVALUE(LEFT($A26,4)),CBO_annual!$A:$A,0),MATCH(D$1,CBO_annual!$1:$1,0)))</f>
        <v>158</v>
      </c>
      <c r="E25" s="83">
        <f ca="1">IF(YEAR($B25)&lt;YEAR(TODAY())-1,INDEX(HaverPull!$A:$AD,MATCH(CBO_quarterly!$B25,HaverPull!$B:$B,0),MATCH(CBO_quarterly!E$1,HaverPull!$1:$1,0)),INDEX(CBO_annual!$A:$AH,MATCH(_xlfn.NUMBERVALUE(LEFT($A26,4)),CBO_annual!$A:$A,0),MATCH(E$1,CBO_annual!$1:$1,0)))</f>
        <v>124.6</v>
      </c>
      <c r="F25" s="83">
        <f ca="1">IF(YEAR($B25)&lt;YEAR(TODAY())-1,INDEX(HaverPull!$A:$AD,MATCH(CBO_quarterly!$B25,HaverPull!$B:$B,0),MATCH(CBO_quarterly!F$1,HaverPull!$1:$1,0)),INDEX(CBO_annual!$A:$AH,MATCH(_xlfn.NUMBERVALUE(LEFT($A26,4)),CBO_annual!$A:$A,0),MATCH(F$1,CBO_annual!$1:$1,0)))</f>
        <v>38.299999999999997</v>
      </c>
      <c r="G25" s="83">
        <f ca="1">IF(YEAR($B25)&lt;YEAR(TODAY())-1,INDEX(HaverPull!$A:$AD,MATCH(CBO_quarterly!$B25,HaverPull!$B:$B,0),MATCH(CBO_quarterly!G$1,HaverPull!$1:$1,0)),INDEX(CBO_annual!$A:$AH,MATCH(_xlfn.NUMBERVALUE(LEFT($A26,4)),CBO_annual!$A:$A,0),MATCH(G$1,CBO_annual!$1:$1,0)))</f>
        <v>87.6</v>
      </c>
      <c r="H25" s="83" t="e">
        <f ca="1">IF(YEAR($B25)&lt;YEAR(TODAY())-1,INDEX(HaverPull!$A:$AD,MATCH(CBO_quarterly!$B25,HaverPull!$B:$B,0),MATCH(CBO_quarterly!H$1,HaverPull!$1:$1,0)),INDEX(CBO_annual!$A:$AH,MATCH(_xlfn.NUMBERVALUE(LEFT($A26,4)),CBO_annual!$A:$A,0),MATCH(H$1,CBO_annual!$1:$1,0)))</f>
        <v>#N/A</v>
      </c>
      <c r="I25" s="83" t="e">
        <f ca="1">IF(YEAR($B25)&lt;YEAR(TODAY())-1,INDEX(HaverPull!$A:$AD,MATCH(CBO_quarterly!$B25,HaverPull!$B:$B,0),MATCH(CBO_quarterly!I$1,HaverPull!$1:$1,0)),INDEX(CBO_annual!$A:$AH,MATCH(_xlfn.NUMBERVALUE(LEFT($A26,4)),CBO_annual!$A:$A,0),MATCH(I$1,CBO_annual!$1:$1,0)))</f>
        <v>#N/A</v>
      </c>
      <c r="J25" s="83">
        <f ca="1">IF(YEAR($B25)&lt;YEAR(TODAY())-1,INDEX(HaverPull!$A:$AD,MATCH(CBO_quarterly!$B25,HaverPull!$B:$B,0),MATCH(CBO_quarterly!J$1,HaverPull!$1:$1,0)),INDEX(CBO_annual!$A:$AH,MATCH(_xlfn.NUMBERVALUE(LEFT($A26,4)),CBO_annual!$A:$A,0),MATCH(J$1,CBO_annual!$1:$1,0)))</f>
        <v>5.5</v>
      </c>
      <c r="K25" s="83" t="e">
        <f ca="1">IF(YEAR($B25)&lt;YEAR(TODAY())-1,INDEX(HaverPull!$A:$AD,MATCH(CBO_quarterly!$B25,HaverPull!$B:$B,0),MATCH(CBO_quarterly!K$1,HaverPull!$1:$1,0)),INDEX(CBO_annual!$A:$AH,MATCH(_xlfn.NUMBERVALUE(LEFT($A26,4)),CBO_annual!$A:$A,0),MATCH(K$1,CBO_annual!$1:$1,0)))</f>
        <v>#N/A</v>
      </c>
      <c r="L25" s="83" t="e">
        <f ca="1">IF(YEAR($B25)&lt;YEAR(TODAY())-1,INDEX(HaverPull!$A:$AD,MATCH(CBO_quarterly!$B25,HaverPull!$B:$B,0),MATCH(CBO_quarterly!L$1,HaverPull!$1:$1,0)),INDEX(CBO_annual!$A:$AH,MATCH(_xlfn.NUMBERVALUE(LEFT($A26,4)),CBO_annual!$A:$A,0),MATCH(L$1,CBO_annual!$1:$1,0)))</f>
        <v>#N/A</v>
      </c>
      <c r="M25" s="83" t="e">
        <f ca="1">IF(YEAR($B25)&lt;YEAR(TODAY())-1,INDEX(HaverPull!$A:$AD,MATCH(CBO_quarterly!$B25,HaverPull!$B:$B,0),MATCH(CBO_quarterly!M$1,HaverPull!$1:$1,0)),INDEX(CBO_annual!$A:$AH,MATCH(_xlfn.NUMBERVALUE(LEFT($A26,4)),CBO_annual!$A:$A,0),MATCH(M$1,CBO_annual!$1:$1,0)))</f>
        <v>#N/A</v>
      </c>
      <c r="N25" s="83" t="e">
        <f ca="1">IF(YEAR($B25)&lt;YEAR(TODAY())-1,INDEX(HaverPull!$A:$AD,MATCH(CBO_quarterly!$B25,HaverPull!$B:$B,0),MATCH(CBO_quarterly!N$1,HaverPull!$1:$1,0)),INDEX(CBO_annual!$A:$AH,MATCH(_xlfn.NUMBERVALUE(LEFT($A26,4)),CBO_annual!$A:$A,0),MATCH(N$1,CBO_annual!$1:$1,0)))</f>
        <v>#N/A</v>
      </c>
      <c r="O25" s="83" t="e">
        <f ca="1">IF(YEAR($B25)&lt;YEAR(TODAY())-1,INDEX(HaverPull!$A:$AD,MATCH(CBO_quarterly!$B25,HaverPull!$B:$B,0),MATCH(CBO_quarterly!O$1,HaverPull!$1:$1,0)),INDEX(CBO_annual!$A:$AH,MATCH(_xlfn.NUMBERVALUE(LEFT($A26,4)),CBO_annual!$A:$A,0),MATCH(O$1,CBO_annual!$1:$1,0)))</f>
        <v>#N/A</v>
      </c>
      <c r="P25" s="83" t="e">
        <f ca="1">IF(YEAR($B25)&lt;YEAR(TODAY())-1,INDEX(HaverPull!$A:$AD,MATCH(CBO_quarterly!$B25,HaverPull!$B:$B,0),MATCH(CBO_quarterly!P$1,HaverPull!$1:$1,0)),INDEX(CBO_annual!$A:$AH,MATCH(_xlfn.NUMBERVALUE(LEFT($A26,4)),CBO_annual!$A:$A,0),MATCH(P$1,CBO_annual!$1:$1,0)))</f>
        <v>#N/A</v>
      </c>
      <c r="Q25" s="83" t="e">
        <f ca="1">IF(YEAR($B25)&lt;YEAR(TODAY())-1,INDEX(HaverPull!$A:$AD,MATCH(CBO_quarterly!$B25,HaverPull!$B:$B,0),MATCH(CBO_quarterly!Q$1,HaverPull!$1:$1,0)),INDEX(CBO_annual!$A:$AH,MATCH(_xlfn.NUMBERVALUE(LEFT($A26,4)),CBO_annual!$A:$A,0),MATCH(Q$1,CBO_annual!$1:$1,0)))</f>
        <v>#N/A</v>
      </c>
      <c r="R25" s="83" t="e">
        <f ca="1">IF(YEAR($B25)&lt;YEAR(TODAY())-1,INDEX(HaverPull!$A:$AD,MATCH(CBO_quarterly!$B25,HaverPull!$B:$B,0),MATCH(CBO_quarterly!R$1,HaverPull!$1:$1,0)),INDEX(CBO_annual!$A:$AH,MATCH(_xlfn.NUMBERVALUE(LEFT($A26,4)),CBO_annual!$A:$A,0),MATCH(R$1,CBO_annual!$1:$1,0)))</f>
        <v>#N/A</v>
      </c>
      <c r="S25" s="83" t="e">
        <f ca="1">IF(YEAR($B25)&lt;YEAR(TODAY())-1,INDEX(HaverPull!$A:$AD,MATCH(CBO_quarterly!$B25,HaverPull!$B:$B,0),MATCH(CBO_quarterly!S$1,HaverPull!$1:$1,0)),INDEX(CBO_annual!$A:$AH,MATCH(_xlfn.NUMBERVALUE(LEFT($A26,4)),CBO_annual!$A:$A,0),MATCH(S$1,CBO_annual!$1:$1,0)))</f>
        <v>#N/A</v>
      </c>
      <c r="T25" s="83" t="e">
        <f ca="1">IF(YEAR($B25)&lt;YEAR(TODAY())-1,INDEX(HaverPull!$A:$AD,MATCH(CBO_quarterly!$B25,HaverPull!$B:$B,0),MATCH(CBO_quarterly!T$1,HaverPull!$1:$1,0)),INDEX(CBO_annual!$A:$AH,MATCH(_xlfn.NUMBERVALUE(LEFT($A26,4)),CBO_annual!$A:$A,0),MATCH(T$1,CBO_annual!$1:$1,0)))</f>
        <v>#N/A</v>
      </c>
      <c r="U25" s="83" t="e">
        <f ca="1">IF(YEAR($B25)&lt;YEAR(TODAY())-1,INDEX(HaverPull!$A:$AD,MATCH(CBO_quarterly!$B25,HaverPull!$B:$B,0),MATCH(CBO_quarterly!U$1,HaverPull!$1:$1,0)),INDEX(CBO_annual!$A:$AH,MATCH(_xlfn.NUMBERVALUE(LEFT($A26,4)),CBO_annual!$A:$A,0),MATCH(U$1,CBO_annual!$1:$1,0)))</f>
        <v>#N/A</v>
      </c>
      <c r="V25" s="83" t="e">
        <f ca="1">IF(YEAR($B25)&lt;YEAR(TODAY())-1,INDEX(HaverPull!$A:$AD,MATCH(CBO_quarterly!$B25,HaverPull!$B:$B,0),MATCH(CBO_quarterly!V$1,HaverPull!$1:$1,0)),INDEX(CBO_annual!$A:$AH,MATCH(_xlfn.NUMBERVALUE(LEFT($A26,4)),CBO_annual!$A:$A,0),MATCH(V$1,CBO_annual!$1:$1,0)))</f>
        <v>#N/A</v>
      </c>
      <c r="W25" s="83" t="e">
        <f ca="1">IF(YEAR($B25)&lt;YEAR(TODAY())-1,INDEX(HaverPull!$A:$AD,MATCH(CBO_quarterly!$B25,HaverPull!$B:$B,0),MATCH(CBO_quarterly!W$1,HaverPull!$1:$1,0)),INDEX(CBO_annual!$A:$AH,MATCH(_xlfn.NUMBERVALUE(LEFT($A26,4)),CBO_annual!$A:$A,0),MATCH(W$1,CBO_annual!$1:$1,0)))</f>
        <v>#N/A</v>
      </c>
      <c r="X25" s="83" t="e">
        <f ca="1">IF(YEAR($B25)&lt;YEAR(TODAY())-1,INDEX(HaverPull!$A:$AD,MATCH(CBO_quarterly!$B25,HaverPull!$B:$B,0),MATCH(CBO_quarterly!X$1,HaverPull!$1:$1,0)),INDEX(CBO_annual!$A:$AH,MATCH(_xlfn.NUMBERVALUE(LEFT($A26,4)),CBO_annual!$A:$A,0),MATCH(X$1,CBO_annual!$1:$1,0)))</f>
        <v>#N/A</v>
      </c>
      <c r="Y25" s="83" t="e">
        <f ca="1">IF(YEAR($B25)&lt;YEAR(TODAY())-1,INDEX(HaverPull!$A:$AD,MATCH(CBO_quarterly!$B25,HaverPull!$B:$B,0),MATCH(CBO_quarterly!Y$1,HaverPull!$1:$1,0)),INDEX(CBO_annual!$A:$AH,MATCH(_xlfn.NUMBERVALUE(LEFT($A26,4)),CBO_annual!$A:$A,0),MATCH(Y$1,CBO_annual!$1:$1,0)))</f>
        <v>#N/A</v>
      </c>
      <c r="Z25" s="83" t="e">
        <f ca="1">IF(YEAR($B25)&lt;YEAR(TODAY())-1,INDEX(HaverPull!$A:$AD,MATCH(CBO_quarterly!$B25,HaverPull!$B:$B,0),MATCH(CBO_quarterly!Z$1,HaverPull!$1:$1,0)),INDEX(CBO_annual!$A:$AH,MATCH(_xlfn.NUMBERVALUE(LEFT($A26,4)),CBO_annual!$A:$A,0),MATCH(Z$1,CBO_annual!$1:$1,0)))</f>
        <v>#N/A</v>
      </c>
      <c r="AA25" s="83" t="e">
        <f ca="1">IF(YEAR($B25)&lt;YEAR(TODAY())-1,INDEX(HaverPull!$A:$AD,MATCH(CBO_quarterly!$B25,HaverPull!$B:$B,0),MATCH(CBO_quarterly!AA$1,HaverPull!$1:$1,0)),INDEX(CBO_annual!$A:$AH,MATCH(_xlfn.NUMBERVALUE(LEFT($A26,4)),CBO_annual!$A:$A,0),MATCH(AA$1,CBO_annual!$1:$1,0)))</f>
        <v>#N/A</v>
      </c>
      <c r="AB25" s="83">
        <f>INDEX(CBO_annual!$A:$AH,MATCH(_xlfn.NUMBERVALUE(LEFT($A26,4)),CBO_annual!$A:$A,0),MATCH($1:$1,CBO_annual!$1:$1,0))</f>
        <v>5618.0250000000005</v>
      </c>
      <c r="AC25" s="84">
        <v>5292.4</v>
      </c>
      <c r="AD25" s="83">
        <f ca="1">IF(YEAR($B25)&lt;=YEAR(TODAY()),INDEX(HaverPull!$A:$AD,MATCH(CBO_quarterly!$B25,HaverPull!$B:$B,0),MATCH(CBO_quarterly!AD$1,HaverPull!$1:$1,0)),INDEX(CBO_annual!$A:$AH,MATCH(_xlfn.NUMBERVALUE(LEFT($A26,4)),CBO_annual!$A:$A,0),MATCH(AD$1,CBO_annual!$1:$1,0)))</f>
        <v>3540.6</v>
      </c>
      <c r="AE25" s="83">
        <f ca="1">IF(YEAR($B25)&lt;=YEAR(TODAY()),INDEX(HaverPull!$A:$AD,MATCH(CBO_quarterly!$B25,HaverPull!$B:$B,0),MATCH(CBO_quarterly!AE$1,HaverPull!$1:$1,0)),INDEX(CBO_annual!$A:$AH,MATCH(_xlfn.NUMBERVALUE(LEFT($A26,4)),CBO_annual!$A:$A,0),MATCH(AE$1,CBO_annual!$1:$1,0)))</f>
        <v>985.2</v>
      </c>
      <c r="AF25" s="85">
        <v>29.664000000000001</v>
      </c>
      <c r="AG25" s="84">
        <v>1619.6</v>
      </c>
      <c r="AH25" s="84">
        <v>1702.6</v>
      </c>
      <c r="AI25" s="83">
        <f ca="1">IF(YEAR($B25)&lt;YEAR(TODAY())-1,INDEX(HaverPull!$A:$AD,MATCH(CBO_quarterly!$B25,HaverPull!$B:$B,0),MATCH(CBO_quarterly!AI$1,HaverPull!$1:$1,0)),INDEX(CBO_annual!$A:$AH,MATCH(_xlfn.NUMBERVALUE(LEFT($A26,4)),CBO_annual!$A:$A,0),MATCH(AI$1,CBO_annual!$1:$1,0)))</f>
        <v>370.1</v>
      </c>
      <c r="AJ25" s="83">
        <f ca="1">IF(YEAR($B25)&lt;YEAR(TODAY())-1,INDEX(HaverPull!$A:$AD,MATCH(CBO_quarterly!$B25,HaverPull!$B:$B,0),MATCH(CBO_quarterly!AJ$1,HaverPull!$1:$1,0)),INDEX(CBO_annual!$A:$AH,MATCH(_xlfn.NUMBERVALUE(LEFT($A26,4)),CBO_annual!$A:$A,0),MATCH(AJ$1,CBO_annual!$1:$1,0)))</f>
        <v>611.1</v>
      </c>
      <c r="AK25" s="83">
        <f ca="1">IF(YEAR($B25)&lt;YEAR(TODAY())-1,INDEX(HaverPull!$A:$AD,MATCH(CBO_quarterly!$B25,HaverPull!$B:$B,0),MATCH(CBO_quarterly!AK$1,HaverPull!$1:$1,0)),INDEX(CBO_annual!$A:$AH,MATCH(_xlfn.NUMBERVALUE(LEFT($A26,4)),CBO_annual!$A:$A,0),MATCH(AK$1,CBO_annual!$1:$1,0)))</f>
        <v>983.4</v>
      </c>
      <c r="AL25" s="83">
        <f ca="1">IF(YEAR($B25)&lt;YEAR(TODAY())-1,INDEX(HaverPull!$A:$AD,MATCH(CBO_quarterly!$B25,HaverPull!$B:$B,0),MATCH(CBO_quarterly!AL$1,HaverPull!$1:$1,0)),INDEX(CBO_annual!$A:$AH,MATCH(_xlfn.NUMBERVALUE(LEFT($A26,4)),CBO_annual!$A:$A,0),MATCH(AL$1,CBO_annual!$1:$1,0)))</f>
        <v>370.1</v>
      </c>
      <c r="AM25" s="83">
        <f ca="1">IF(YEAR($B25)&lt;YEAR(TODAY())-1,INDEX(HaverPull!$A:$AD,MATCH(CBO_quarterly!$B25,HaverPull!$B:$B,0),MATCH(CBO_quarterly!AM$1,HaverPull!$1:$1,0)),INDEX(CBO_annual!$A:$AH,MATCH(_xlfn.NUMBERVALUE(LEFT($A26,4)),CBO_annual!$A:$A,0),MATCH(AM$1,CBO_annual!$1:$1,0)))</f>
        <v>168.6</v>
      </c>
      <c r="AN25" s="83">
        <f ca="1">IF(YEAR($B25)&lt;YEAR(TODAY())-1,INDEX(HaverPull!$A:$AD,MATCH(CBO_quarterly!$B25,HaverPull!$B:$B,0),MATCH(CBO_quarterly!AN$1,HaverPull!$1:$1,0)),INDEX(CBO_annual!$A:$AH,MATCH(_xlfn.NUMBERVALUE(LEFT($A26,4)),CBO_annual!$A:$A,0),MATCH(AN$1,CBO_annual!$1:$1,0)))</f>
        <v>201.5</v>
      </c>
      <c r="AO25" s="83" t="e">
        <f ca="1">IF(YEAR($B25)&lt;YEAR(TODAY())-1,INDEX(HaverPull!$A:$AD,MATCH(CBO_quarterly!$B25,HaverPull!$B:$B,0),MATCH(CBO_quarterly!AO$1,HaverPull!$1:$1,0)),INDEX(CBO_annual!$A:$AH,MATCH(_xlfn.NUMBERVALUE(LEFT($A26,4)),CBO_annual!$A:$A,0),MATCH(AO$1,CBO_annual!$1:$1,0)))</f>
        <v>#N/A</v>
      </c>
      <c r="AP25" s="83" t="e">
        <f ca="1">IF(YEAR($B25)&lt;YEAR(TODAY())-1,INDEX(HaverPull!$A:$AD,MATCH(CBO_quarterly!$B25,HaverPull!$B:$B,0),MATCH(CBO_quarterly!AP$1,HaverPull!$1:$1,0)),INDEX(CBO_annual!$A:$AH,MATCH(_xlfn.NUMBERVALUE(LEFT($A26,4)),CBO_annual!$A:$A,0),MATCH(AP$1,CBO_annual!$1:$1,0)))</f>
        <v>#N/A</v>
      </c>
    </row>
    <row r="26" spans="1:42">
      <c r="A26" s="83" t="s">
        <v>425</v>
      </c>
      <c r="B26" s="4">
        <v>27575</v>
      </c>
      <c r="C26" s="83">
        <f ca="1">IF(YEAR($B26)&lt;YEAR(TODAY())-1,INDEX(HaverPull!$A:$AD,MATCH(CBO_quarterly!$B26,HaverPull!$B:$B,0),MATCH(CBO_quarterly!C$1,HaverPull!$1:$1,0)),INDEX(CBO_annual!$A:$AH,MATCH(_xlfn.NUMBERVALUE(LEFT($A27,4)),CBO_annual!$A:$A,0),MATCH(C$1,CBO_annual!$1:$1,0)))</f>
        <v>164.6</v>
      </c>
      <c r="D26" s="83">
        <f ca="1">IF(YEAR($B26)&lt;YEAR(TODAY())-1,INDEX(HaverPull!$A:$AD,MATCH(CBO_quarterly!$B26,HaverPull!$B:$B,0),MATCH(CBO_quarterly!D$1,HaverPull!$1:$1,0)),INDEX(CBO_annual!$A:$AH,MATCH(_xlfn.NUMBERVALUE(LEFT($A27,4)),CBO_annual!$A:$A,0),MATCH(D$1,CBO_annual!$1:$1,0)))</f>
        <v>121.1</v>
      </c>
      <c r="E26" s="83">
        <f ca="1">IF(YEAR($B26)&lt;YEAR(TODAY())-1,INDEX(HaverPull!$A:$AD,MATCH(CBO_quarterly!$B26,HaverPull!$B:$B,0),MATCH(CBO_quarterly!E$1,HaverPull!$1:$1,0)),INDEX(CBO_annual!$A:$AH,MATCH(_xlfn.NUMBERVALUE(LEFT($A27,4)),CBO_annual!$A:$A,0),MATCH(E$1,CBO_annual!$1:$1,0)))</f>
        <v>128.69999999999999</v>
      </c>
      <c r="F26" s="83">
        <f ca="1">IF(YEAR($B26)&lt;YEAR(TODAY())-1,INDEX(HaverPull!$A:$AD,MATCH(CBO_quarterly!$B26,HaverPull!$B:$B,0),MATCH(CBO_quarterly!F$1,HaverPull!$1:$1,0)),INDEX(CBO_annual!$A:$AH,MATCH(_xlfn.NUMBERVALUE(LEFT($A27,4)),CBO_annual!$A:$A,0),MATCH(F$1,CBO_annual!$1:$1,0)))</f>
        <v>41.4</v>
      </c>
      <c r="G26" s="83">
        <f ca="1">IF(YEAR($B26)&lt;YEAR(TODAY())-1,INDEX(HaverPull!$A:$AD,MATCH(CBO_quarterly!$B26,HaverPull!$B:$B,0),MATCH(CBO_quarterly!G$1,HaverPull!$1:$1,0)),INDEX(CBO_annual!$A:$AH,MATCH(_xlfn.NUMBERVALUE(LEFT($A27,4)),CBO_annual!$A:$A,0),MATCH(G$1,CBO_annual!$1:$1,0)))</f>
        <v>88</v>
      </c>
      <c r="H26" s="83" t="e">
        <f ca="1">IF(YEAR($B26)&lt;YEAR(TODAY())-1,INDEX(HaverPull!$A:$AD,MATCH(CBO_quarterly!$B26,HaverPull!$B:$B,0),MATCH(CBO_quarterly!H$1,HaverPull!$1:$1,0)),INDEX(CBO_annual!$A:$AH,MATCH(_xlfn.NUMBERVALUE(LEFT($A27,4)),CBO_annual!$A:$A,0),MATCH(H$1,CBO_annual!$1:$1,0)))</f>
        <v>#N/A</v>
      </c>
      <c r="I26" s="83" t="e">
        <f ca="1">IF(YEAR($B26)&lt;YEAR(TODAY())-1,INDEX(HaverPull!$A:$AD,MATCH(CBO_quarterly!$B26,HaverPull!$B:$B,0),MATCH(CBO_quarterly!I$1,HaverPull!$1:$1,0)),INDEX(CBO_annual!$A:$AH,MATCH(_xlfn.NUMBERVALUE(LEFT($A27,4)),CBO_annual!$A:$A,0),MATCH(I$1,CBO_annual!$1:$1,0)))</f>
        <v>#N/A</v>
      </c>
      <c r="J26" s="83">
        <f ca="1">IF(YEAR($B26)&lt;YEAR(TODAY())-1,INDEX(HaverPull!$A:$AD,MATCH(CBO_quarterly!$B26,HaverPull!$B:$B,0),MATCH(CBO_quarterly!J$1,HaverPull!$1:$1,0)),INDEX(CBO_annual!$A:$AH,MATCH(_xlfn.NUMBERVALUE(LEFT($A27,4)),CBO_annual!$A:$A,0),MATCH(J$1,CBO_annual!$1:$1,0)))</f>
        <v>5.4</v>
      </c>
      <c r="K26" s="83" t="e">
        <f ca="1">IF(YEAR($B26)&lt;YEAR(TODAY())-1,INDEX(HaverPull!$A:$AD,MATCH(CBO_quarterly!$B26,HaverPull!$B:$B,0),MATCH(CBO_quarterly!K$1,HaverPull!$1:$1,0)),INDEX(CBO_annual!$A:$AH,MATCH(_xlfn.NUMBERVALUE(LEFT($A27,4)),CBO_annual!$A:$A,0),MATCH(K$1,CBO_annual!$1:$1,0)))</f>
        <v>#N/A</v>
      </c>
      <c r="L26" s="83" t="e">
        <f ca="1">IF(YEAR($B26)&lt;YEAR(TODAY())-1,INDEX(HaverPull!$A:$AD,MATCH(CBO_quarterly!$B26,HaverPull!$B:$B,0),MATCH(CBO_quarterly!L$1,HaverPull!$1:$1,0)),INDEX(CBO_annual!$A:$AH,MATCH(_xlfn.NUMBERVALUE(LEFT($A27,4)),CBO_annual!$A:$A,0),MATCH(L$1,CBO_annual!$1:$1,0)))</f>
        <v>#N/A</v>
      </c>
      <c r="M26" s="83" t="e">
        <f ca="1">IF(YEAR($B26)&lt;YEAR(TODAY())-1,INDEX(HaverPull!$A:$AD,MATCH(CBO_quarterly!$B26,HaverPull!$B:$B,0),MATCH(CBO_quarterly!M$1,HaverPull!$1:$1,0)),INDEX(CBO_annual!$A:$AH,MATCH(_xlfn.NUMBERVALUE(LEFT($A27,4)),CBO_annual!$A:$A,0),MATCH(M$1,CBO_annual!$1:$1,0)))</f>
        <v>#N/A</v>
      </c>
      <c r="N26" s="83" t="e">
        <f ca="1">IF(YEAR($B26)&lt;YEAR(TODAY())-1,INDEX(HaverPull!$A:$AD,MATCH(CBO_quarterly!$B26,HaverPull!$B:$B,0),MATCH(CBO_quarterly!N$1,HaverPull!$1:$1,0)),INDEX(CBO_annual!$A:$AH,MATCH(_xlfn.NUMBERVALUE(LEFT($A27,4)),CBO_annual!$A:$A,0),MATCH(N$1,CBO_annual!$1:$1,0)))</f>
        <v>#N/A</v>
      </c>
      <c r="O26" s="83" t="e">
        <f ca="1">IF(YEAR($B26)&lt;YEAR(TODAY())-1,INDEX(HaverPull!$A:$AD,MATCH(CBO_quarterly!$B26,HaverPull!$B:$B,0),MATCH(CBO_quarterly!O$1,HaverPull!$1:$1,0)),INDEX(CBO_annual!$A:$AH,MATCH(_xlfn.NUMBERVALUE(LEFT($A27,4)),CBO_annual!$A:$A,0),MATCH(O$1,CBO_annual!$1:$1,0)))</f>
        <v>#N/A</v>
      </c>
      <c r="P26" s="83" t="e">
        <f ca="1">IF(YEAR($B26)&lt;YEAR(TODAY())-1,INDEX(HaverPull!$A:$AD,MATCH(CBO_quarterly!$B26,HaverPull!$B:$B,0),MATCH(CBO_quarterly!P$1,HaverPull!$1:$1,0)),INDEX(CBO_annual!$A:$AH,MATCH(_xlfn.NUMBERVALUE(LEFT($A27,4)),CBO_annual!$A:$A,0),MATCH(P$1,CBO_annual!$1:$1,0)))</f>
        <v>#N/A</v>
      </c>
      <c r="Q26" s="83" t="e">
        <f ca="1">IF(YEAR($B26)&lt;YEAR(TODAY())-1,INDEX(HaverPull!$A:$AD,MATCH(CBO_quarterly!$B26,HaverPull!$B:$B,0),MATCH(CBO_quarterly!Q$1,HaverPull!$1:$1,0)),INDEX(CBO_annual!$A:$AH,MATCH(_xlfn.NUMBERVALUE(LEFT($A27,4)),CBO_annual!$A:$A,0),MATCH(Q$1,CBO_annual!$1:$1,0)))</f>
        <v>#N/A</v>
      </c>
      <c r="R26" s="83" t="e">
        <f ca="1">IF(YEAR($B26)&lt;YEAR(TODAY())-1,INDEX(HaverPull!$A:$AD,MATCH(CBO_quarterly!$B26,HaverPull!$B:$B,0),MATCH(CBO_quarterly!R$1,HaverPull!$1:$1,0)),INDEX(CBO_annual!$A:$AH,MATCH(_xlfn.NUMBERVALUE(LEFT($A27,4)),CBO_annual!$A:$A,0),MATCH(R$1,CBO_annual!$1:$1,0)))</f>
        <v>#N/A</v>
      </c>
      <c r="S26" s="83" t="e">
        <f ca="1">IF(YEAR($B26)&lt;YEAR(TODAY())-1,INDEX(HaverPull!$A:$AD,MATCH(CBO_quarterly!$B26,HaverPull!$B:$B,0),MATCH(CBO_quarterly!S$1,HaverPull!$1:$1,0)),INDEX(CBO_annual!$A:$AH,MATCH(_xlfn.NUMBERVALUE(LEFT($A27,4)),CBO_annual!$A:$A,0),MATCH(S$1,CBO_annual!$1:$1,0)))</f>
        <v>#N/A</v>
      </c>
      <c r="T26" s="83" t="e">
        <f ca="1">IF(YEAR($B26)&lt;YEAR(TODAY())-1,INDEX(HaverPull!$A:$AD,MATCH(CBO_quarterly!$B26,HaverPull!$B:$B,0),MATCH(CBO_quarterly!T$1,HaverPull!$1:$1,0)),INDEX(CBO_annual!$A:$AH,MATCH(_xlfn.NUMBERVALUE(LEFT($A27,4)),CBO_annual!$A:$A,0),MATCH(T$1,CBO_annual!$1:$1,0)))</f>
        <v>#N/A</v>
      </c>
      <c r="U26" s="83" t="e">
        <f ca="1">IF(YEAR($B26)&lt;YEAR(TODAY())-1,INDEX(HaverPull!$A:$AD,MATCH(CBO_quarterly!$B26,HaverPull!$B:$B,0),MATCH(CBO_quarterly!U$1,HaverPull!$1:$1,0)),INDEX(CBO_annual!$A:$AH,MATCH(_xlfn.NUMBERVALUE(LEFT($A27,4)),CBO_annual!$A:$A,0),MATCH(U$1,CBO_annual!$1:$1,0)))</f>
        <v>#N/A</v>
      </c>
      <c r="V26" s="83" t="e">
        <f ca="1">IF(YEAR($B26)&lt;YEAR(TODAY())-1,INDEX(HaverPull!$A:$AD,MATCH(CBO_quarterly!$B26,HaverPull!$B:$B,0),MATCH(CBO_quarterly!V$1,HaverPull!$1:$1,0)),INDEX(CBO_annual!$A:$AH,MATCH(_xlfn.NUMBERVALUE(LEFT($A27,4)),CBO_annual!$A:$A,0),MATCH(V$1,CBO_annual!$1:$1,0)))</f>
        <v>#N/A</v>
      </c>
      <c r="W26" s="83" t="e">
        <f ca="1">IF(YEAR($B26)&lt;YEAR(TODAY())-1,INDEX(HaverPull!$A:$AD,MATCH(CBO_quarterly!$B26,HaverPull!$B:$B,0),MATCH(CBO_quarterly!W$1,HaverPull!$1:$1,0)),INDEX(CBO_annual!$A:$AH,MATCH(_xlfn.NUMBERVALUE(LEFT($A27,4)),CBO_annual!$A:$A,0),MATCH(W$1,CBO_annual!$1:$1,0)))</f>
        <v>#N/A</v>
      </c>
      <c r="X26" s="83" t="e">
        <f ca="1">IF(YEAR($B26)&lt;YEAR(TODAY())-1,INDEX(HaverPull!$A:$AD,MATCH(CBO_quarterly!$B26,HaverPull!$B:$B,0),MATCH(CBO_quarterly!X$1,HaverPull!$1:$1,0)),INDEX(CBO_annual!$A:$AH,MATCH(_xlfn.NUMBERVALUE(LEFT($A27,4)),CBO_annual!$A:$A,0),MATCH(X$1,CBO_annual!$1:$1,0)))</f>
        <v>#N/A</v>
      </c>
      <c r="Y26" s="83" t="e">
        <f ca="1">IF(YEAR($B26)&lt;YEAR(TODAY())-1,INDEX(HaverPull!$A:$AD,MATCH(CBO_quarterly!$B26,HaverPull!$B:$B,0),MATCH(CBO_quarterly!Y$1,HaverPull!$1:$1,0)),INDEX(CBO_annual!$A:$AH,MATCH(_xlfn.NUMBERVALUE(LEFT($A27,4)),CBO_annual!$A:$A,0),MATCH(Y$1,CBO_annual!$1:$1,0)))</f>
        <v>#N/A</v>
      </c>
      <c r="Z26" s="83" t="e">
        <f ca="1">IF(YEAR($B26)&lt;YEAR(TODAY())-1,INDEX(HaverPull!$A:$AD,MATCH(CBO_quarterly!$B26,HaverPull!$B:$B,0),MATCH(CBO_quarterly!Z$1,HaverPull!$1:$1,0)),INDEX(CBO_annual!$A:$AH,MATCH(_xlfn.NUMBERVALUE(LEFT($A27,4)),CBO_annual!$A:$A,0),MATCH(Z$1,CBO_annual!$1:$1,0)))</f>
        <v>#N/A</v>
      </c>
      <c r="AA26" s="83" t="e">
        <f ca="1">IF(YEAR($B26)&lt;YEAR(TODAY())-1,INDEX(HaverPull!$A:$AD,MATCH(CBO_quarterly!$B26,HaverPull!$B:$B,0),MATCH(CBO_quarterly!AA$1,HaverPull!$1:$1,0)),INDEX(CBO_annual!$A:$AH,MATCH(_xlfn.NUMBERVALUE(LEFT($A27,4)),CBO_annual!$A:$A,0),MATCH(AA$1,CBO_annual!$1:$1,0)))</f>
        <v>#N/A</v>
      </c>
      <c r="AB26" s="83">
        <f>INDEX(CBO_annual!$A:$AH,MATCH(_xlfn.NUMBERVALUE(LEFT($A27,4)),CBO_annual!$A:$A,0),MATCH($1:$1,CBO_annual!$1:$1,0))</f>
        <v>5618.0250000000005</v>
      </c>
      <c r="AC26" s="84">
        <v>5333.2</v>
      </c>
      <c r="AD26" s="83">
        <f ca="1">IF(YEAR($B26)&lt;=YEAR(TODAY()),INDEX(HaverPull!$A:$AD,MATCH(CBO_quarterly!$B26,HaverPull!$B:$B,0),MATCH(CBO_quarterly!AD$1,HaverPull!$1:$1,0)),INDEX(CBO_annual!$A:$AH,MATCH(_xlfn.NUMBERVALUE(LEFT($A27,4)),CBO_annual!$A:$A,0),MATCH(AD$1,CBO_annual!$1:$1,0)))</f>
        <v>3598.9</v>
      </c>
      <c r="AE26" s="83">
        <f ca="1">IF(YEAR($B26)&lt;=YEAR(TODAY()),INDEX(HaverPull!$A:$AD,MATCH(CBO_quarterly!$B26,HaverPull!$B:$B,0),MATCH(CBO_quarterly!AE$1,HaverPull!$1:$1,0)),INDEX(CBO_annual!$A:$AH,MATCH(_xlfn.NUMBERVALUE(LEFT($A27,4)),CBO_annual!$A:$A,0),MATCH(AE$1,CBO_annual!$1:$1,0)))</f>
        <v>1013.6</v>
      </c>
      <c r="AF26" s="85">
        <v>30.03</v>
      </c>
      <c r="AG26" s="84">
        <v>1656.4</v>
      </c>
      <c r="AH26" s="84">
        <v>1742.5</v>
      </c>
      <c r="AI26" s="83">
        <f ca="1">IF(YEAR($B26)&lt;YEAR(TODAY())-1,INDEX(HaverPull!$A:$AD,MATCH(CBO_quarterly!$B26,HaverPull!$B:$B,0),MATCH(CBO_quarterly!AI$1,HaverPull!$1:$1,0)),INDEX(CBO_annual!$A:$AH,MATCH(_xlfn.NUMBERVALUE(LEFT($A27,4)),CBO_annual!$A:$A,0),MATCH(AI$1,CBO_annual!$1:$1,0)))</f>
        <v>373.4</v>
      </c>
      <c r="AJ26" s="83">
        <f ca="1">IF(YEAR($B26)&lt;YEAR(TODAY())-1,INDEX(HaverPull!$A:$AD,MATCH(CBO_quarterly!$B26,HaverPull!$B:$B,0),MATCH(CBO_quarterly!AJ$1,HaverPull!$1:$1,0)),INDEX(CBO_annual!$A:$AH,MATCH(_xlfn.NUMBERVALUE(LEFT($A27,4)),CBO_annual!$A:$A,0),MATCH(AJ$1,CBO_annual!$1:$1,0)))</f>
        <v>605</v>
      </c>
      <c r="AK26" s="83">
        <f ca="1">IF(YEAR($B26)&lt;YEAR(TODAY())-1,INDEX(HaverPull!$A:$AD,MATCH(CBO_quarterly!$B26,HaverPull!$B:$B,0),MATCH(CBO_quarterly!AK$1,HaverPull!$1:$1,0)),INDEX(CBO_annual!$A:$AH,MATCH(_xlfn.NUMBERVALUE(LEFT($A27,4)),CBO_annual!$A:$A,0),MATCH(AK$1,CBO_annual!$1:$1,0)))</f>
        <v>976.4</v>
      </c>
      <c r="AL26" s="83">
        <f ca="1">IF(YEAR($B26)&lt;YEAR(TODAY())-1,INDEX(HaverPull!$A:$AD,MATCH(CBO_quarterly!$B26,HaverPull!$B:$B,0),MATCH(CBO_quarterly!AL$1,HaverPull!$1:$1,0)),INDEX(CBO_annual!$A:$AH,MATCH(_xlfn.NUMBERVALUE(LEFT($A27,4)),CBO_annual!$A:$A,0),MATCH(AL$1,CBO_annual!$1:$1,0)))</f>
        <v>373.4</v>
      </c>
      <c r="AM26" s="83">
        <f ca="1">IF(YEAR($B26)&lt;YEAR(TODAY())-1,INDEX(HaverPull!$A:$AD,MATCH(CBO_quarterly!$B26,HaverPull!$B:$B,0),MATCH(CBO_quarterly!AM$1,HaverPull!$1:$1,0)),INDEX(CBO_annual!$A:$AH,MATCH(_xlfn.NUMBERVALUE(LEFT($A27,4)),CBO_annual!$A:$A,0),MATCH(AM$1,CBO_annual!$1:$1,0)))</f>
        <v>169.4</v>
      </c>
      <c r="AN26" s="83">
        <f ca="1">IF(YEAR($B26)&lt;YEAR(TODAY())-1,INDEX(HaverPull!$A:$AD,MATCH(CBO_quarterly!$B26,HaverPull!$B:$B,0),MATCH(CBO_quarterly!AN$1,HaverPull!$1:$1,0)),INDEX(CBO_annual!$A:$AH,MATCH(_xlfn.NUMBERVALUE(LEFT($A27,4)),CBO_annual!$A:$A,0),MATCH(AN$1,CBO_annual!$1:$1,0)))</f>
        <v>204</v>
      </c>
      <c r="AO26" s="83" t="e">
        <f ca="1">IF(YEAR($B26)&lt;YEAR(TODAY())-1,INDEX(HaverPull!$A:$AD,MATCH(CBO_quarterly!$B26,HaverPull!$B:$B,0),MATCH(CBO_quarterly!AO$1,HaverPull!$1:$1,0)),INDEX(CBO_annual!$A:$AH,MATCH(_xlfn.NUMBERVALUE(LEFT($A27,4)),CBO_annual!$A:$A,0),MATCH(AO$1,CBO_annual!$1:$1,0)))</f>
        <v>#N/A</v>
      </c>
      <c r="AP26" s="83" t="e">
        <f ca="1">IF(YEAR($B26)&lt;YEAR(TODAY())-1,INDEX(HaverPull!$A:$AD,MATCH(CBO_quarterly!$B26,HaverPull!$B:$B,0),MATCH(CBO_quarterly!AP$1,HaverPull!$1:$1,0)),INDEX(CBO_annual!$A:$AH,MATCH(_xlfn.NUMBERVALUE(LEFT($A27,4)),CBO_annual!$A:$A,0),MATCH(AP$1,CBO_annual!$1:$1,0)))</f>
        <v>#N/A</v>
      </c>
    </row>
    <row r="27" spans="1:42">
      <c r="A27" s="83" t="s">
        <v>426</v>
      </c>
      <c r="B27" s="4">
        <v>27667</v>
      </c>
      <c r="C27" s="83">
        <f ca="1">IF(YEAR($B27)&lt;YEAR(TODAY())-1,INDEX(HaverPull!$A:$AD,MATCH(CBO_quarterly!$B27,HaverPull!$B:$B,0),MATCH(CBO_quarterly!C$1,HaverPull!$1:$1,0)),INDEX(CBO_annual!$A:$AH,MATCH(_xlfn.NUMBERVALUE(LEFT($A28,4)),CBO_annual!$A:$A,0),MATCH(C$1,CBO_annual!$1:$1,0)))</f>
        <v>167.7</v>
      </c>
      <c r="D27" s="83">
        <f ca="1">IF(YEAR($B27)&lt;YEAR(TODAY())-1,INDEX(HaverPull!$A:$AD,MATCH(CBO_quarterly!$B27,HaverPull!$B:$B,0),MATCH(CBO_quarterly!D$1,HaverPull!$1:$1,0)),INDEX(CBO_annual!$A:$AH,MATCH(_xlfn.NUMBERVALUE(LEFT($A28,4)),CBO_annual!$A:$A,0),MATCH(D$1,CBO_annual!$1:$1,0)))</f>
        <v>152.80000000000001</v>
      </c>
      <c r="E27" s="83">
        <f ca="1">IF(YEAR($B27)&lt;YEAR(TODAY())-1,INDEX(HaverPull!$A:$AD,MATCH(CBO_quarterly!$B27,HaverPull!$B:$B,0),MATCH(CBO_quarterly!E$1,HaverPull!$1:$1,0)),INDEX(CBO_annual!$A:$AH,MATCH(_xlfn.NUMBERVALUE(LEFT($A28,4)),CBO_annual!$A:$A,0),MATCH(E$1,CBO_annual!$1:$1,0)))</f>
        <v>133.6</v>
      </c>
      <c r="F27" s="83">
        <f ca="1">IF(YEAR($B27)&lt;YEAR(TODAY())-1,INDEX(HaverPull!$A:$AD,MATCH(CBO_quarterly!$B27,HaverPull!$B:$B,0),MATCH(CBO_quarterly!F$1,HaverPull!$1:$1,0)),INDEX(CBO_annual!$A:$AH,MATCH(_xlfn.NUMBERVALUE(LEFT($A28,4)),CBO_annual!$A:$A,0),MATCH(F$1,CBO_annual!$1:$1,0)))</f>
        <v>52</v>
      </c>
      <c r="G27" s="83">
        <f ca="1">IF(YEAR($B27)&lt;YEAR(TODAY())-1,INDEX(HaverPull!$A:$AD,MATCH(CBO_quarterly!$B27,HaverPull!$B:$B,0),MATCH(CBO_quarterly!G$1,HaverPull!$1:$1,0)),INDEX(CBO_annual!$A:$AH,MATCH(_xlfn.NUMBERVALUE(LEFT($A28,4)),CBO_annual!$A:$A,0),MATCH(G$1,CBO_annual!$1:$1,0)))</f>
        <v>89.8</v>
      </c>
      <c r="H27" s="83" t="e">
        <f ca="1">IF(YEAR($B27)&lt;YEAR(TODAY())-1,INDEX(HaverPull!$A:$AD,MATCH(CBO_quarterly!$B27,HaverPull!$B:$B,0),MATCH(CBO_quarterly!H$1,HaverPull!$1:$1,0)),INDEX(CBO_annual!$A:$AH,MATCH(_xlfn.NUMBERVALUE(LEFT($A28,4)),CBO_annual!$A:$A,0),MATCH(H$1,CBO_annual!$1:$1,0)))</f>
        <v>#N/A</v>
      </c>
      <c r="I27" s="83" t="e">
        <f ca="1">IF(YEAR($B27)&lt;YEAR(TODAY())-1,INDEX(HaverPull!$A:$AD,MATCH(CBO_quarterly!$B27,HaverPull!$B:$B,0),MATCH(CBO_quarterly!I$1,HaverPull!$1:$1,0)),INDEX(CBO_annual!$A:$AH,MATCH(_xlfn.NUMBERVALUE(LEFT($A28,4)),CBO_annual!$A:$A,0),MATCH(I$1,CBO_annual!$1:$1,0)))</f>
        <v>#N/A</v>
      </c>
      <c r="J27" s="83">
        <f ca="1">IF(YEAR($B27)&lt;YEAR(TODAY())-1,INDEX(HaverPull!$A:$AD,MATCH(CBO_quarterly!$B27,HaverPull!$B:$B,0),MATCH(CBO_quarterly!J$1,HaverPull!$1:$1,0)),INDEX(CBO_annual!$A:$AH,MATCH(_xlfn.NUMBERVALUE(LEFT($A28,4)),CBO_annual!$A:$A,0),MATCH(J$1,CBO_annual!$1:$1,0)))</f>
        <v>5.2</v>
      </c>
      <c r="K27" s="83" t="e">
        <f ca="1">IF(YEAR($B27)&lt;YEAR(TODAY())-1,INDEX(HaverPull!$A:$AD,MATCH(CBO_quarterly!$B27,HaverPull!$B:$B,0),MATCH(CBO_quarterly!K$1,HaverPull!$1:$1,0)),INDEX(CBO_annual!$A:$AH,MATCH(_xlfn.NUMBERVALUE(LEFT($A28,4)),CBO_annual!$A:$A,0),MATCH(K$1,CBO_annual!$1:$1,0)))</f>
        <v>#N/A</v>
      </c>
      <c r="L27" s="83" t="e">
        <f ca="1">IF(YEAR($B27)&lt;YEAR(TODAY())-1,INDEX(HaverPull!$A:$AD,MATCH(CBO_quarterly!$B27,HaverPull!$B:$B,0),MATCH(CBO_quarterly!L$1,HaverPull!$1:$1,0)),INDEX(CBO_annual!$A:$AH,MATCH(_xlfn.NUMBERVALUE(LEFT($A28,4)),CBO_annual!$A:$A,0),MATCH(L$1,CBO_annual!$1:$1,0)))</f>
        <v>#N/A</v>
      </c>
      <c r="M27" s="83" t="e">
        <f ca="1">IF(YEAR($B27)&lt;YEAR(TODAY())-1,INDEX(HaverPull!$A:$AD,MATCH(CBO_quarterly!$B27,HaverPull!$B:$B,0),MATCH(CBO_quarterly!M$1,HaverPull!$1:$1,0)),INDEX(CBO_annual!$A:$AH,MATCH(_xlfn.NUMBERVALUE(LEFT($A28,4)),CBO_annual!$A:$A,0),MATCH(M$1,CBO_annual!$1:$1,0)))</f>
        <v>#N/A</v>
      </c>
      <c r="N27" s="83" t="e">
        <f ca="1">IF(YEAR($B27)&lt;YEAR(TODAY())-1,INDEX(HaverPull!$A:$AD,MATCH(CBO_quarterly!$B27,HaverPull!$B:$B,0),MATCH(CBO_quarterly!N$1,HaverPull!$1:$1,0)),INDEX(CBO_annual!$A:$AH,MATCH(_xlfn.NUMBERVALUE(LEFT($A28,4)),CBO_annual!$A:$A,0),MATCH(N$1,CBO_annual!$1:$1,0)))</f>
        <v>#N/A</v>
      </c>
      <c r="O27" s="83" t="e">
        <f ca="1">IF(YEAR($B27)&lt;YEAR(TODAY())-1,INDEX(HaverPull!$A:$AD,MATCH(CBO_quarterly!$B27,HaverPull!$B:$B,0),MATCH(CBO_quarterly!O$1,HaverPull!$1:$1,0)),INDEX(CBO_annual!$A:$AH,MATCH(_xlfn.NUMBERVALUE(LEFT($A28,4)),CBO_annual!$A:$A,0),MATCH(O$1,CBO_annual!$1:$1,0)))</f>
        <v>#N/A</v>
      </c>
      <c r="P27" s="83" t="e">
        <f ca="1">IF(YEAR($B27)&lt;YEAR(TODAY())-1,INDEX(HaverPull!$A:$AD,MATCH(CBO_quarterly!$B27,HaverPull!$B:$B,0),MATCH(CBO_quarterly!P$1,HaverPull!$1:$1,0)),INDEX(CBO_annual!$A:$AH,MATCH(_xlfn.NUMBERVALUE(LEFT($A28,4)),CBO_annual!$A:$A,0),MATCH(P$1,CBO_annual!$1:$1,0)))</f>
        <v>#N/A</v>
      </c>
      <c r="Q27" s="83" t="e">
        <f ca="1">IF(YEAR($B27)&lt;YEAR(TODAY())-1,INDEX(HaverPull!$A:$AD,MATCH(CBO_quarterly!$B27,HaverPull!$B:$B,0),MATCH(CBO_quarterly!Q$1,HaverPull!$1:$1,0)),INDEX(CBO_annual!$A:$AH,MATCH(_xlfn.NUMBERVALUE(LEFT($A28,4)),CBO_annual!$A:$A,0),MATCH(Q$1,CBO_annual!$1:$1,0)))</f>
        <v>#N/A</v>
      </c>
      <c r="R27" s="83" t="e">
        <f ca="1">IF(YEAR($B27)&lt;YEAR(TODAY())-1,INDEX(HaverPull!$A:$AD,MATCH(CBO_quarterly!$B27,HaverPull!$B:$B,0),MATCH(CBO_quarterly!R$1,HaverPull!$1:$1,0)),INDEX(CBO_annual!$A:$AH,MATCH(_xlfn.NUMBERVALUE(LEFT($A28,4)),CBO_annual!$A:$A,0),MATCH(R$1,CBO_annual!$1:$1,0)))</f>
        <v>#N/A</v>
      </c>
      <c r="S27" s="83" t="e">
        <f ca="1">IF(YEAR($B27)&lt;YEAR(TODAY())-1,INDEX(HaverPull!$A:$AD,MATCH(CBO_quarterly!$B27,HaverPull!$B:$B,0),MATCH(CBO_quarterly!S$1,HaverPull!$1:$1,0)),INDEX(CBO_annual!$A:$AH,MATCH(_xlfn.NUMBERVALUE(LEFT($A28,4)),CBO_annual!$A:$A,0),MATCH(S$1,CBO_annual!$1:$1,0)))</f>
        <v>#N/A</v>
      </c>
      <c r="T27" s="83" t="e">
        <f ca="1">IF(YEAR($B27)&lt;YEAR(TODAY())-1,INDEX(HaverPull!$A:$AD,MATCH(CBO_quarterly!$B27,HaverPull!$B:$B,0),MATCH(CBO_quarterly!T$1,HaverPull!$1:$1,0)),INDEX(CBO_annual!$A:$AH,MATCH(_xlfn.NUMBERVALUE(LEFT($A28,4)),CBO_annual!$A:$A,0),MATCH(T$1,CBO_annual!$1:$1,0)))</f>
        <v>#N/A</v>
      </c>
      <c r="U27" s="83" t="e">
        <f ca="1">IF(YEAR($B27)&lt;YEAR(TODAY())-1,INDEX(HaverPull!$A:$AD,MATCH(CBO_quarterly!$B27,HaverPull!$B:$B,0),MATCH(CBO_quarterly!U$1,HaverPull!$1:$1,0)),INDEX(CBO_annual!$A:$AH,MATCH(_xlfn.NUMBERVALUE(LEFT($A28,4)),CBO_annual!$A:$A,0),MATCH(U$1,CBO_annual!$1:$1,0)))</f>
        <v>#N/A</v>
      </c>
      <c r="V27" s="83" t="e">
        <f ca="1">IF(YEAR($B27)&lt;YEAR(TODAY())-1,INDEX(HaverPull!$A:$AD,MATCH(CBO_quarterly!$B27,HaverPull!$B:$B,0),MATCH(CBO_quarterly!V$1,HaverPull!$1:$1,0)),INDEX(CBO_annual!$A:$AH,MATCH(_xlfn.NUMBERVALUE(LEFT($A28,4)),CBO_annual!$A:$A,0),MATCH(V$1,CBO_annual!$1:$1,0)))</f>
        <v>#N/A</v>
      </c>
      <c r="W27" s="83" t="e">
        <f ca="1">IF(YEAR($B27)&lt;YEAR(TODAY())-1,INDEX(HaverPull!$A:$AD,MATCH(CBO_quarterly!$B27,HaverPull!$B:$B,0),MATCH(CBO_quarterly!W$1,HaverPull!$1:$1,0)),INDEX(CBO_annual!$A:$AH,MATCH(_xlfn.NUMBERVALUE(LEFT($A28,4)),CBO_annual!$A:$A,0),MATCH(W$1,CBO_annual!$1:$1,0)))</f>
        <v>#N/A</v>
      </c>
      <c r="X27" s="83" t="e">
        <f ca="1">IF(YEAR($B27)&lt;YEAR(TODAY())-1,INDEX(HaverPull!$A:$AD,MATCH(CBO_quarterly!$B27,HaverPull!$B:$B,0),MATCH(CBO_quarterly!X$1,HaverPull!$1:$1,0)),INDEX(CBO_annual!$A:$AH,MATCH(_xlfn.NUMBERVALUE(LEFT($A28,4)),CBO_annual!$A:$A,0),MATCH(X$1,CBO_annual!$1:$1,0)))</f>
        <v>#N/A</v>
      </c>
      <c r="Y27" s="83" t="e">
        <f ca="1">IF(YEAR($B27)&lt;YEAR(TODAY())-1,INDEX(HaverPull!$A:$AD,MATCH(CBO_quarterly!$B27,HaverPull!$B:$B,0),MATCH(CBO_quarterly!Y$1,HaverPull!$1:$1,0)),INDEX(CBO_annual!$A:$AH,MATCH(_xlfn.NUMBERVALUE(LEFT($A28,4)),CBO_annual!$A:$A,0),MATCH(Y$1,CBO_annual!$1:$1,0)))</f>
        <v>#N/A</v>
      </c>
      <c r="Z27" s="83" t="e">
        <f ca="1">IF(YEAR($B27)&lt;YEAR(TODAY())-1,INDEX(HaverPull!$A:$AD,MATCH(CBO_quarterly!$B27,HaverPull!$B:$B,0),MATCH(CBO_quarterly!Z$1,HaverPull!$1:$1,0)),INDEX(CBO_annual!$A:$AH,MATCH(_xlfn.NUMBERVALUE(LEFT($A28,4)),CBO_annual!$A:$A,0),MATCH(Z$1,CBO_annual!$1:$1,0)))</f>
        <v>#N/A</v>
      </c>
      <c r="AA27" s="83" t="e">
        <f ca="1">IF(YEAR($B27)&lt;YEAR(TODAY())-1,INDEX(HaverPull!$A:$AD,MATCH(CBO_quarterly!$B27,HaverPull!$B:$B,0),MATCH(CBO_quarterly!AA$1,HaverPull!$1:$1,0)),INDEX(CBO_annual!$A:$AH,MATCH(_xlfn.NUMBERVALUE(LEFT($A28,4)),CBO_annual!$A:$A,0),MATCH(AA$1,CBO_annual!$1:$1,0)))</f>
        <v>#N/A</v>
      </c>
      <c r="AB27" s="83">
        <f>INDEX(CBO_annual!$A:$AH,MATCH(_xlfn.NUMBERVALUE(LEFT($A28,4)),CBO_annual!$A:$A,0),MATCH($1:$1,CBO_annual!$1:$1,0))</f>
        <v>5618.0250000000005</v>
      </c>
      <c r="AC27" s="84">
        <v>5421.4</v>
      </c>
      <c r="AD27" s="83">
        <f ca="1">IF(YEAR($B27)&lt;=YEAR(TODAY()),INDEX(HaverPull!$A:$AD,MATCH(CBO_quarterly!$B27,HaverPull!$B:$B,0),MATCH(CBO_quarterly!AD$1,HaverPull!$1:$1,0)),INDEX(CBO_annual!$A:$AH,MATCH(_xlfn.NUMBERVALUE(LEFT($A28,4)),CBO_annual!$A:$A,0),MATCH(AD$1,CBO_annual!$1:$1,0)))</f>
        <v>3650</v>
      </c>
      <c r="AE27" s="83">
        <f ca="1">IF(YEAR($B27)&lt;=YEAR(TODAY()),INDEX(HaverPull!$A:$AD,MATCH(CBO_quarterly!$B27,HaverPull!$B:$B,0),MATCH(CBO_quarterly!AE$1,HaverPull!$1:$1,0)),INDEX(CBO_annual!$A:$AH,MATCH(_xlfn.NUMBERVALUE(LEFT($A28,4)),CBO_annual!$A:$A,0),MATCH(AE$1,CBO_annual!$1:$1,0)))</f>
        <v>1047.2</v>
      </c>
      <c r="AF27" s="85">
        <v>30.591999999999999</v>
      </c>
      <c r="AG27" s="84">
        <v>1713.8</v>
      </c>
      <c r="AH27" s="84">
        <v>1788.5</v>
      </c>
      <c r="AI27" s="83">
        <f ca="1">IF(YEAR($B27)&lt;YEAR(TODAY())-1,INDEX(HaverPull!$A:$AD,MATCH(CBO_quarterly!$B27,HaverPull!$B:$B,0),MATCH(CBO_quarterly!AI$1,HaverPull!$1:$1,0)),INDEX(CBO_annual!$A:$AH,MATCH(_xlfn.NUMBERVALUE(LEFT($A28,4)),CBO_annual!$A:$A,0),MATCH(AI$1,CBO_annual!$1:$1,0)))</f>
        <v>385.4</v>
      </c>
      <c r="AJ27" s="83">
        <f ca="1">IF(YEAR($B27)&lt;YEAR(TODAY())-1,INDEX(HaverPull!$A:$AD,MATCH(CBO_quarterly!$B27,HaverPull!$B:$B,0),MATCH(CBO_quarterly!AJ$1,HaverPull!$1:$1,0)),INDEX(CBO_annual!$A:$AH,MATCH(_xlfn.NUMBERVALUE(LEFT($A28,4)),CBO_annual!$A:$A,0),MATCH(AJ$1,CBO_annual!$1:$1,0)))</f>
        <v>620.6</v>
      </c>
      <c r="AK27" s="83">
        <f ca="1">IF(YEAR($B27)&lt;YEAR(TODAY())-1,INDEX(HaverPull!$A:$AD,MATCH(CBO_quarterly!$B27,HaverPull!$B:$B,0),MATCH(CBO_quarterly!AK$1,HaverPull!$1:$1,0)),INDEX(CBO_annual!$A:$AH,MATCH(_xlfn.NUMBERVALUE(LEFT($A28,4)),CBO_annual!$A:$A,0),MATCH(AK$1,CBO_annual!$1:$1,0)))</f>
        <v>988.9</v>
      </c>
      <c r="AL27" s="83">
        <f ca="1">IF(YEAR($B27)&lt;YEAR(TODAY())-1,INDEX(HaverPull!$A:$AD,MATCH(CBO_quarterly!$B27,HaverPull!$B:$B,0),MATCH(CBO_quarterly!AL$1,HaverPull!$1:$1,0)),INDEX(CBO_annual!$A:$AH,MATCH(_xlfn.NUMBERVALUE(LEFT($A28,4)),CBO_annual!$A:$A,0),MATCH(AL$1,CBO_annual!$1:$1,0)))</f>
        <v>385.4</v>
      </c>
      <c r="AM27" s="83">
        <f ca="1">IF(YEAR($B27)&lt;YEAR(TODAY())-1,INDEX(HaverPull!$A:$AD,MATCH(CBO_quarterly!$B27,HaverPull!$B:$B,0),MATCH(CBO_quarterly!AM$1,HaverPull!$1:$1,0)),INDEX(CBO_annual!$A:$AH,MATCH(_xlfn.NUMBERVALUE(LEFT($A28,4)),CBO_annual!$A:$A,0),MATCH(AM$1,CBO_annual!$1:$1,0)))</f>
        <v>176.1</v>
      </c>
      <c r="AN27" s="83">
        <f ca="1">IF(YEAR($B27)&lt;YEAR(TODAY())-1,INDEX(HaverPull!$A:$AD,MATCH(CBO_quarterly!$B27,HaverPull!$B:$B,0),MATCH(CBO_quarterly!AN$1,HaverPull!$1:$1,0)),INDEX(CBO_annual!$A:$AH,MATCH(_xlfn.NUMBERVALUE(LEFT($A28,4)),CBO_annual!$A:$A,0),MATCH(AN$1,CBO_annual!$1:$1,0)))</f>
        <v>209.3</v>
      </c>
      <c r="AO27" s="83" t="e">
        <f ca="1">IF(YEAR($B27)&lt;YEAR(TODAY())-1,INDEX(HaverPull!$A:$AD,MATCH(CBO_quarterly!$B27,HaverPull!$B:$B,0),MATCH(CBO_quarterly!AO$1,HaverPull!$1:$1,0)),INDEX(CBO_annual!$A:$AH,MATCH(_xlfn.NUMBERVALUE(LEFT($A28,4)),CBO_annual!$A:$A,0),MATCH(AO$1,CBO_annual!$1:$1,0)))</f>
        <v>#N/A</v>
      </c>
      <c r="AP27" s="83" t="e">
        <f ca="1">IF(YEAR($B27)&lt;YEAR(TODAY())-1,INDEX(HaverPull!$A:$AD,MATCH(CBO_quarterly!$B27,HaverPull!$B:$B,0),MATCH(CBO_quarterly!AP$1,HaverPull!$1:$1,0)),INDEX(CBO_annual!$A:$AH,MATCH(_xlfn.NUMBERVALUE(LEFT($A28,4)),CBO_annual!$A:$A,0),MATCH(AP$1,CBO_annual!$1:$1,0)))</f>
        <v>#N/A</v>
      </c>
    </row>
    <row r="28" spans="1:42">
      <c r="A28" s="83" t="s">
        <v>427</v>
      </c>
      <c r="B28" s="4">
        <v>27759</v>
      </c>
      <c r="C28" s="83">
        <f ca="1">IF(YEAR($B28)&lt;YEAR(TODAY())-1,INDEX(HaverPull!$A:$AD,MATCH(CBO_quarterly!$B28,HaverPull!$B:$B,0),MATCH(CBO_quarterly!C$1,HaverPull!$1:$1,0)),INDEX(CBO_annual!$A:$AH,MATCH(_xlfn.NUMBERVALUE(LEFT($A29,4)),CBO_annual!$A:$A,0),MATCH(C$1,CBO_annual!$1:$1,0)))</f>
        <v>170.4</v>
      </c>
      <c r="D28" s="83">
        <f ca="1">IF(YEAR($B28)&lt;YEAR(TODAY())-1,INDEX(HaverPull!$A:$AD,MATCH(CBO_quarterly!$B28,HaverPull!$B:$B,0),MATCH(CBO_quarterly!D$1,HaverPull!$1:$1,0)),INDEX(CBO_annual!$A:$AH,MATCH(_xlfn.NUMBERVALUE(LEFT($A29,4)),CBO_annual!$A:$A,0),MATCH(D$1,CBO_annual!$1:$1,0)))</f>
        <v>158.5</v>
      </c>
      <c r="E28" s="83">
        <f ca="1">IF(YEAR($B28)&lt;YEAR(TODAY())-1,INDEX(HaverPull!$A:$AD,MATCH(CBO_quarterly!$B28,HaverPull!$B:$B,0),MATCH(CBO_quarterly!E$1,HaverPull!$1:$1,0)),INDEX(CBO_annual!$A:$AH,MATCH(_xlfn.NUMBERVALUE(LEFT($A29,4)),CBO_annual!$A:$A,0),MATCH(E$1,CBO_annual!$1:$1,0)))</f>
        <v>136.19999999999999</v>
      </c>
      <c r="F28" s="83">
        <f ca="1">IF(YEAR($B28)&lt;YEAR(TODAY())-1,INDEX(HaverPull!$A:$AD,MATCH(CBO_quarterly!$B28,HaverPull!$B:$B,0),MATCH(CBO_quarterly!F$1,HaverPull!$1:$1,0)),INDEX(CBO_annual!$A:$AH,MATCH(_xlfn.NUMBERVALUE(LEFT($A29,4)),CBO_annual!$A:$A,0),MATCH(F$1,CBO_annual!$1:$1,0)))</f>
        <v>53.3</v>
      </c>
      <c r="G28" s="83">
        <f ca="1">IF(YEAR($B28)&lt;YEAR(TODAY())-1,INDEX(HaverPull!$A:$AD,MATCH(CBO_quarterly!$B28,HaverPull!$B:$B,0),MATCH(CBO_quarterly!G$1,HaverPull!$1:$1,0)),INDEX(CBO_annual!$A:$AH,MATCH(_xlfn.NUMBERVALUE(LEFT($A29,4)),CBO_annual!$A:$A,0),MATCH(G$1,CBO_annual!$1:$1,0)))</f>
        <v>91.8</v>
      </c>
      <c r="H28" s="83" t="e">
        <f ca="1">IF(YEAR($B28)&lt;YEAR(TODAY())-1,INDEX(HaverPull!$A:$AD,MATCH(CBO_quarterly!$B28,HaverPull!$B:$B,0),MATCH(CBO_quarterly!H$1,HaverPull!$1:$1,0)),INDEX(CBO_annual!$A:$AH,MATCH(_xlfn.NUMBERVALUE(LEFT($A29,4)),CBO_annual!$A:$A,0),MATCH(H$1,CBO_annual!$1:$1,0)))</f>
        <v>#N/A</v>
      </c>
      <c r="I28" s="83" t="e">
        <f ca="1">IF(YEAR($B28)&lt;YEAR(TODAY())-1,INDEX(HaverPull!$A:$AD,MATCH(CBO_quarterly!$B28,HaverPull!$B:$B,0),MATCH(CBO_quarterly!I$1,HaverPull!$1:$1,0)),INDEX(CBO_annual!$A:$AH,MATCH(_xlfn.NUMBERVALUE(LEFT($A29,4)),CBO_annual!$A:$A,0),MATCH(I$1,CBO_annual!$1:$1,0)))</f>
        <v>#N/A</v>
      </c>
      <c r="J28" s="83">
        <f ca="1">IF(YEAR($B28)&lt;YEAR(TODAY())-1,INDEX(HaverPull!$A:$AD,MATCH(CBO_quarterly!$B28,HaverPull!$B:$B,0),MATCH(CBO_quarterly!J$1,HaverPull!$1:$1,0)),INDEX(CBO_annual!$A:$AH,MATCH(_xlfn.NUMBERVALUE(LEFT($A29,4)),CBO_annual!$A:$A,0),MATCH(J$1,CBO_annual!$1:$1,0)))</f>
        <v>5.5</v>
      </c>
      <c r="K28" s="83" t="e">
        <f ca="1">IF(YEAR($B28)&lt;YEAR(TODAY())-1,INDEX(HaverPull!$A:$AD,MATCH(CBO_quarterly!$B28,HaverPull!$B:$B,0),MATCH(CBO_quarterly!K$1,HaverPull!$1:$1,0)),INDEX(CBO_annual!$A:$AH,MATCH(_xlfn.NUMBERVALUE(LEFT($A29,4)),CBO_annual!$A:$A,0),MATCH(K$1,CBO_annual!$1:$1,0)))</f>
        <v>#N/A</v>
      </c>
      <c r="L28" s="83" t="e">
        <f ca="1">IF(YEAR($B28)&lt;YEAR(TODAY())-1,INDEX(HaverPull!$A:$AD,MATCH(CBO_quarterly!$B28,HaverPull!$B:$B,0),MATCH(CBO_quarterly!L$1,HaverPull!$1:$1,0)),INDEX(CBO_annual!$A:$AH,MATCH(_xlfn.NUMBERVALUE(LEFT($A29,4)),CBO_annual!$A:$A,0),MATCH(L$1,CBO_annual!$1:$1,0)))</f>
        <v>#N/A</v>
      </c>
      <c r="M28" s="83" t="e">
        <f ca="1">IF(YEAR($B28)&lt;YEAR(TODAY())-1,INDEX(HaverPull!$A:$AD,MATCH(CBO_quarterly!$B28,HaverPull!$B:$B,0),MATCH(CBO_quarterly!M$1,HaverPull!$1:$1,0)),INDEX(CBO_annual!$A:$AH,MATCH(_xlfn.NUMBERVALUE(LEFT($A29,4)),CBO_annual!$A:$A,0),MATCH(M$1,CBO_annual!$1:$1,0)))</f>
        <v>#N/A</v>
      </c>
      <c r="N28" s="83" t="e">
        <f ca="1">IF(YEAR($B28)&lt;YEAR(TODAY())-1,INDEX(HaverPull!$A:$AD,MATCH(CBO_quarterly!$B28,HaverPull!$B:$B,0),MATCH(CBO_quarterly!N$1,HaverPull!$1:$1,0)),INDEX(CBO_annual!$A:$AH,MATCH(_xlfn.NUMBERVALUE(LEFT($A29,4)),CBO_annual!$A:$A,0),MATCH(N$1,CBO_annual!$1:$1,0)))</f>
        <v>#N/A</v>
      </c>
      <c r="O28" s="83" t="e">
        <f ca="1">IF(YEAR($B28)&lt;YEAR(TODAY())-1,INDEX(HaverPull!$A:$AD,MATCH(CBO_quarterly!$B28,HaverPull!$B:$B,0),MATCH(CBO_quarterly!O$1,HaverPull!$1:$1,0)),INDEX(CBO_annual!$A:$AH,MATCH(_xlfn.NUMBERVALUE(LEFT($A29,4)),CBO_annual!$A:$A,0),MATCH(O$1,CBO_annual!$1:$1,0)))</f>
        <v>#N/A</v>
      </c>
      <c r="P28" s="83" t="e">
        <f ca="1">IF(YEAR($B28)&lt;YEAR(TODAY())-1,INDEX(HaverPull!$A:$AD,MATCH(CBO_quarterly!$B28,HaverPull!$B:$B,0),MATCH(CBO_quarterly!P$1,HaverPull!$1:$1,0)),INDEX(CBO_annual!$A:$AH,MATCH(_xlfn.NUMBERVALUE(LEFT($A29,4)),CBO_annual!$A:$A,0),MATCH(P$1,CBO_annual!$1:$1,0)))</f>
        <v>#N/A</v>
      </c>
      <c r="Q28" s="83" t="e">
        <f ca="1">IF(YEAR($B28)&lt;YEAR(TODAY())-1,INDEX(HaverPull!$A:$AD,MATCH(CBO_quarterly!$B28,HaverPull!$B:$B,0),MATCH(CBO_quarterly!Q$1,HaverPull!$1:$1,0)),INDEX(CBO_annual!$A:$AH,MATCH(_xlfn.NUMBERVALUE(LEFT($A29,4)),CBO_annual!$A:$A,0),MATCH(Q$1,CBO_annual!$1:$1,0)))</f>
        <v>#N/A</v>
      </c>
      <c r="R28" s="83" t="e">
        <f ca="1">IF(YEAR($B28)&lt;YEAR(TODAY())-1,INDEX(HaverPull!$A:$AD,MATCH(CBO_quarterly!$B28,HaverPull!$B:$B,0),MATCH(CBO_quarterly!R$1,HaverPull!$1:$1,0)),INDEX(CBO_annual!$A:$AH,MATCH(_xlfn.NUMBERVALUE(LEFT($A29,4)),CBO_annual!$A:$A,0),MATCH(R$1,CBO_annual!$1:$1,0)))</f>
        <v>#N/A</v>
      </c>
      <c r="S28" s="83" t="e">
        <f ca="1">IF(YEAR($B28)&lt;YEAR(TODAY())-1,INDEX(HaverPull!$A:$AD,MATCH(CBO_quarterly!$B28,HaverPull!$B:$B,0),MATCH(CBO_quarterly!S$1,HaverPull!$1:$1,0)),INDEX(CBO_annual!$A:$AH,MATCH(_xlfn.NUMBERVALUE(LEFT($A29,4)),CBO_annual!$A:$A,0),MATCH(S$1,CBO_annual!$1:$1,0)))</f>
        <v>#N/A</v>
      </c>
      <c r="T28" s="83" t="e">
        <f ca="1">IF(YEAR($B28)&lt;YEAR(TODAY())-1,INDEX(HaverPull!$A:$AD,MATCH(CBO_quarterly!$B28,HaverPull!$B:$B,0),MATCH(CBO_quarterly!T$1,HaverPull!$1:$1,0)),INDEX(CBO_annual!$A:$AH,MATCH(_xlfn.NUMBERVALUE(LEFT($A29,4)),CBO_annual!$A:$A,0),MATCH(T$1,CBO_annual!$1:$1,0)))</f>
        <v>#N/A</v>
      </c>
      <c r="U28" s="83" t="e">
        <f ca="1">IF(YEAR($B28)&lt;YEAR(TODAY())-1,INDEX(HaverPull!$A:$AD,MATCH(CBO_quarterly!$B28,HaverPull!$B:$B,0),MATCH(CBO_quarterly!U$1,HaverPull!$1:$1,0)),INDEX(CBO_annual!$A:$AH,MATCH(_xlfn.NUMBERVALUE(LEFT($A29,4)),CBO_annual!$A:$A,0),MATCH(U$1,CBO_annual!$1:$1,0)))</f>
        <v>#N/A</v>
      </c>
      <c r="V28" s="83" t="e">
        <f ca="1">IF(YEAR($B28)&lt;YEAR(TODAY())-1,INDEX(HaverPull!$A:$AD,MATCH(CBO_quarterly!$B28,HaverPull!$B:$B,0),MATCH(CBO_quarterly!V$1,HaverPull!$1:$1,0)),INDEX(CBO_annual!$A:$AH,MATCH(_xlfn.NUMBERVALUE(LEFT($A29,4)),CBO_annual!$A:$A,0),MATCH(V$1,CBO_annual!$1:$1,0)))</f>
        <v>#N/A</v>
      </c>
      <c r="W28" s="83" t="e">
        <f ca="1">IF(YEAR($B28)&lt;YEAR(TODAY())-1,INDEX(HaverPull!$A:$AD,MATCH(CBO_quarterly!$B28,HaverPull!$B:$B,0),MATCH(CBO_quarterly!W$1,HaverPull!$1:$1,0)),INDEX(CBO_annual!$A:$AH,MATCH(_xlfn.NUMBERVALUE(LEFT($A29,4)),CBO_annual!$A:$A,0),MATCH(W$1,CBO_annual!$1:$1,0)))</f>
        <v>#N/A</v>
      </c>
      <c r="X28" s="83" t="e">
        <f ca="1">IF(YEAR($B28)&lt;YEAR(TODAY())-1,INDEX(HaverPull!$A:$AD,MATCH(CBO_quarterly!$B28,HaverPull!$B:$B,0),MATCH(CBO_quarterly!X$1,HaverPull!$1:$1,0)),INDEX(CBO_annual!$A:$AH,MATCH(_xlfn.NUMBERVALUE(LEFT($A29,4)),CBO_annual!$A:$A,0),MATCH(X$1,CBO_annual!$1:$1,0)))</f>
        <v>#N/A</v>
      </c>
      <c r="Y28" s="83" t="e">
        <f ca="1">IF(YEAR($B28)&lt;YEAR(TODAY())-1,INDEX(HaverPull!$A:$AD,MATCH(CBO_quarterly!$B28,HaverPull!$B:$B,0),MATCH(CBO_quarterly!Y$1,HaverPull!$1:$1,0)),INDEX(CBO_annual!$A:$AH,MATCH(_xlfn.NUMBERVALUE(LEFT($A29,4)),CBO_annual!$A:$A,0),MATCH(Y$1,CBO_annual!$1:$1,0)))</f>
        <v>#N/A</v>
      </c>
      <c r="Z28" s="83" t="e">
        <f ca="1">IF(YEAR($B28)&lt;YEAR(TODAY())-1,INDEX(HaverPull!$A:$AD,MATCH(CBO_quarterly!$B28,HaverPull!$B:$B,0),MATCH(CBO_quarterly!Z$1,HaverPull!$1:$1,0)),INDEX(CBO_annual!$A:$AH,MATCH(_xlfn.NUMBERVALUE(LEFT($A29,4)),CBO_annual!$A:$A,0),MATCH(Z$1,CBO_annual!$1:$1,0)))</f>
        <v>#N/A</v>
      </c>
      <c r="AA28" s="83" t="e">
        <f ca="1">IF(YEAR($B28)&lt;YEAR(TODAY())-1,INDEX(HaverPull!$A:$AD,MATCH(CBO_quarterly!$B28,HaverPull!$B:$B,0),MATCH(CBO_quarterly!AA$1,HaverPull!$1:$1,0)),INDEX(CBO_annual!$A:$AH,MATCH(_xlfn.NUMBERVALUE(LEFT($A29,4)),CBO_annual!$A:$A,0),MATCH(AA$1,CBO_annual!$1:$1,0)))</f>
        <v>#N/A</v>
      </c>
      <c r="AB28" s="83">
        <f>INDEX(CBO_annual!$A:$AH,MATCH(_xlfn.NUMBERVALUE(LEFT($A29,4)),CBO_annual!$A:$A,0),MATCH($1:$1,CBO_annual!$1:$1,0))</f>
        <v>5801.7000000000007</v>
      </c>
      <c r="AC28" s="84">
        <v>5494.4</v>
      </c>
      <c r="AD28" s="83">
        <f ca="1">IF(YEAR($B28)&lt;=YEAR(TODAY()),INDEX(HaverPull!$A:$AD,MATCH(CBO_quarterly!$B28,HaverPull!$B:$B,0),MATCH(CBO_quarterly!AD$1,HaverPull!$1:$1,0)),INDEX(CBO_annual!$A:$AH,MATCH(_xlfn.NUMBERVALUE(LEFT($A29,4)),CBO_annual!$A:$A,0),MATCH(AD$1,CBO_annual!$1:$1,0)))</f>
        <v>3689.3</v>
      </c>
      <c r="AE28" s="83">
        <f ca="1">IF(YEAR($B28)&lt;=YEAR(TODAY()),INDEX(HaverPull!$A:$AD,MATCH(CBO_quarterly!$B28,HaverPull!$B:$B,0),MATCH(CBO_quarterly!AE$1,HaverPull!$1:$1,0)),INDEX(CBO_annual!$A:$AH,MATCH(_xlfn.NUMBERVALUE(LEFT($A29,4)),CBO_annual!$A:$A,0),MATCH(AE$1,CBO_annual!$1:$1,0)))</f>
        <v>1076.2</v>
      </c>
      <c r="AF28" s="85">
        <v>31.105</v>
      </c>
      <c r="AG28" s="84">
        <v>1765.9</v>
      </c>
      <c r="AH28" s="84">
        <v>1833.4</v>
      </c>
      <c r="AI28" s="83">
        <f ca="1">IF(YEAR($B28)&lt;YEAR(TODAY())-1,INDEX(HaverPull!$A:$AD,MATCH(CBO_quarterly!$B28,HaverPull!$B:$B,0),MATCH(CBO_quarterly!AI$1,HaverPull!$1:$1,0)),INDEX(CBO_annual!$A:$AH,MATCH(_xlfn.NUMBERVALUE(LEFT($A29,4)),CBO_annual!$A:$A,0),MATCH(AI$1,CBO_annual!$1:$1,0)))</f>
        <v>395.6</v>
      </c>
      <c r="AJ28" s="83">
        <f ca="1">IF(YEAR($B28)&lt;YEAR(TODAY())-1,INDEX(HaverPull!$A:$AD,MATCH(CBO_quarterly!$B28,HaverPull!$B:$B,0),MATCH(CBO_quarterly!AJ$1,HaverPull!$1:$1,0)),INDEX(CBO_annual!$A:$AH,MATCH(_xlfn.NUMBERVALUE(LEFT($A29,4)),CBO_annual!$A:$A,0),MATCH(AJ$1,CBO_annual!$1:$1,0)))</f>
        <v>622.70000000000005</v>
      </c>
      <c r="AK28" s="83">
        <f ca="1">IF(YEAR($B28)&lt;YEAR(TODAY())-1,INDEX(HaverPull!$A:$AD,MATCH(CBO_quarterly!$B28,HaverPull!$B:$B,0),MATCH(CBO_quarterly!AK$1,HaverPull!$1:$1,0)),INDEX(CBO_annual!$A:$AH,MATCH(_xlfn.NUMBERVALUE(LEFT($A29,4)),CBO_annual!$A:$A,0),MATCH(AK$1,CBO_annual!$1:$1,0)))</f>
        <v>1002.1</v>
      </c>
      <c r="AL28" s="83">
        <f ca="1">IF(YEAR($B28)&lt;YEAR(TODAY())-1,INDEX(HaverPull!$A:$AD,MATCH(CBO_quarterly!$B28,HaverPull!$B:$B,0),MATCH(CBO_quarterly!AL$1,HaverPull!$1:$1,0)),INDEX(CBO_annual!$A:$AH,MATCH(_xlfn.NUMBERVALUE(LEFT($A29,4)),CBO_annual!$A:$A,0),MATCH(AL$1,CBO_annual!$1:$1,0)))</f>
        <v>395.6</v>
      </c>
      <c r="AM28" s="83">
        <f ca="1">IF(YEAR($B28)&lt;YEAR(TODAY())-1,INDEX(HaverPull!$A:$AD,MATCH(CBO_quarterly!$B28,HaverPull!$B:$B,0),MATCH(CBO_quarterly!AM$1,HaverPull!$1:$1,0)),INDEX(CBO_annual!$A:$AH,MATCH(_xlfn.NUMBERVALUE(LEFT($A29,4)),CBO_annual!$A:$A,0),MATCH(AM$1,CBO_annual!$1:$1,0)))</f>
        <v>180.8</v>
      </c>
      <c r="AN28" s="83">
        <f ca="1">IF(YEAR($B28)&lt;YEAR(TODAY())-1,INDEX(HaverPull!$A:$AD,MATCH(CBO_quarterly!$B28,HaverPull!$B:$B,0),MATCH(CBO_quarterly!AN$1,HaverPull!$1:$1,0)),INDEX(CBO_annual!$A:$AH,MATCH(_xlfn.NUMBERVALUE(LEFT($A29,4)),CBO_annual!$A:$A,0),MATCH(AN$1,CBO_annual!$1:$1,0)))</f>
        <v>214.8</v>
      </c>
      <c r="AO28" s="83" t="e">
        <f ca="1">IF(YEAR($B28)&lt;YEAR(TODAY())-1,INDEX(HaverPull!$A:$AD,MATCH(CBO_quarterly!$B28,HaverPull!$B:$B,0),MATCH(CBO_quarterly!AO$1,HaverPull!$1:$1,0)),INDEX(CBO_annual!$A:$AH,MATCH(_xlfn.NUMBERVALUE(LEFT($A29,4)),CBO_annual!$A:$A,0),MATCH(AO$1,CBO_annual!$1:$1,0)))</f>
        <v>#N/A</v>
      </c>
      <c r="AP28" s="83" t="e">
        <f ca="1">IF(YEAR($B28)&lt;YEAR(TODAY())-1,INDEX(HaverPull!$A:$AD,MATCH(CBO_quarterly!$B28,HaverPull!$B:$B,0),MATCH(CBO_quarterly!AP$1,HaverPull!$1:$1,0)),INDEX(CBO_annual!$A:$AH,MATCH(_xlfn.NUMBERVALUE(LEFT($A29,4)),CBO_annual!$A:$A,0),MATCH(AP$1,CBO_annual!$1:$1,0)))</f>
        <v>#N/A</v>
      </c>
    </row>
    <row r="29" spans="1:42">
      <c r="A29" s="83" t="s">
        <v>428</v>
      </c>
      <c r="B29" s="4">
        <v>27850</v>
      </c>
      <c r="C29" s="83">
        <f ca="1">IF(YEAR($B29)&lt;YEAR(TODAY())-1,INDEX(HaverPull!$A:$AD,MATCH(CBO_quarterly!$B29,HaverPull!$B:$B,0),MATCH(CBO_quarterly!C$1,HaverPull!$1:$1,0)),INDEX(CBO_annual!$A:$AH,MATCH(_xlfn.NUMBERVALUE(LEFT($A30,4)),CBO_annual!$A:$A,0),MATCH(C$1,CBO_annual!$1:$1,0)))</f>
        <v>174.7</v>
      </c>
      <c r="D29" s="83">
        <f ca="1">IF(YEAR($B29)&lt;YEAR(TODAY())-1,INDEX(HaverPull!$A:$AD,MATCH(CBO_quarterly!$B29,HaverPull!$B:$B,0),MATCH(CBO_quarterly!D$1,HaverPull!$1:$1,0)),INDEX(CBO_annual!$A:$AH,MATCH(_xlfn.NUMBERVALUE(LEFT($A30,4)),CBO_annual!$A:$A,0),MATCH(D$1,CBO_annual!$1:$1,0)))</f>
        <v>162.5</v>
      </c>
      <c r="E29" s="83">
        <f ca="1">IF(YEAR($B29)&lt;YEAR(TODAY())-1,INDEX(HaverPull!$A:$AD,MATCH(CBO_quarterly!$B29,HaverPull!$B:$B,0),MATCH(CBO_quarterly!E$1,HaverPull!$1:$1,0)),INDEX(CBO_annual!$A:$AH,MATCH(_xlfn.NUMBERVALUE(LEFT($A30,4)),CBO_annual!$A:$A,0),MATCH(E$1,CBO_annual!$1:$1,0)))</f>
        <v>136.5</v>
      </c>
      <c r="F29" s="83">
        <f ca="1">IF(YEAR($B29)&lt;YEAR(TODAY())-1,INDEX(HaverPull!$A:$AD,MATCH(CBO_quarterly!$B29,HaverPull!$B:$B,0),MATCH(CBO_quarterly!F$1,HaverPull!$1:$1,0)),INDEX(CBO_annual!$A:$AH,MATCH(_xlfn.NUMBERVALUE(LEFT($A30,4)),CBO_annual!$A:$A,0),MATCH(F$1,CBO_annual!$1:$1,0)))</f>
        <v>60.8</v>
      </c>
      <c r="G29" s="83">
        <f ca="1">IF(YEAR($B29)&lt;YEAR(TODAY())-1,INDEX(HaverPull!$A:$AD,MATCH(CBO_quarterly!$B29,HaverPull!$B:$B,0),MATCH(CBO_quarterly!G$1,HaverPull!$1:$1,0)),INDEX(CBO_annual!$A:$AH,MATCH(_xlfn.NUMBERVALUE(LEFT($A30,4)),CBO_annual!$A:$A,0),MATCH(G$1,CBO_annual!$1:$1,0)))</f>
        <v>98.9</v>
      </c>
      <c r="H29" s="83" t="e">
        <f ca="1">IF(YEAR($B29)&lt;YEAR(TODAY())-1,INDEX(HaverPull!$A:$AD,MATCH(CBO_quarterly!$B29,HaverPull!$B:$B,0),MATCH(CBO_quarterly!H$1,HaverPull!$1:$1,0)),INDEX(CBO_annual!$A:$AH,MATCH(_xlfn.NUMBERVALUE(LEFT($A30,4)),CBO_annual!$A:$A,0),MATCH(H$1,CBO_annual!$1:$1,0)))</f>
        <v>#N/A</v>
      </c>
      <c r="I29" s="83" t="e">
        <f ca="1">IF(YEAR($B29)&lt;YEAR(TODAY())-1,INDEX(HaverPull!$A:$AD,MATCH(CBO_quarterly!$B29,HaverPull!$B:$B,0),MATCH(CBO_quarterly!I$1,HaverPull!$1:$1,0)),INDEX(CBO_annual!$A:$AH,MATCH(_xlfn.NUMBERVALUE(LEFT($A30,4)),CBO_annual!$A:$A,0),MATCH(I$1,CBO_annual!$1:$1,0)))</f>
        <v>#N/A</v>
      </c>
      <c r="J29" s="83">
        <f ca="1">IF(YEAR($B29)&lt;YEAR(TODAY())-1,INDEX(HaverPull!$A:$AD,MATCH(CBO_quarterly!$B29,HaverPull!$B:$B,0),MATCH(CBO_quarterly!J$1,HaverPull!$1:$1,0)),INDEX(CBO_annual!$A:$AH,MATCH(_xlfn.NUMBERVALUE(LEFT($A30,4)),CBO_annual!$A:$A,0),MATCH(J$1,CBO_annual!$1:$1,0)))</f>
        <v>5.8</v>
      </c>
      <c r="K29" s="83" t="e">
        <f ca="1">IF(YEAR($B29)&lt;YEAR(TODAY())-1,INDEX(HaverPull!$A:$AD,MATCH(CBO_quarterly!$B29,HaverPull!$B:$B,0),MATCH(CBO_quarterly!K$1,HaverPull!$1:$1,0)),INDEX(CBO_annual!$A:$AH,MATCH(_xlfn.NUMBERVALUE(LEFT($A30,4)),CBO_annual!$A:$A,0),MATCH(K$1,CBO_annual!$1:$1,0)))</f>
        <v>#N/A</v>
      </c>
      <c r="L29" s="83" t="e">
        <f ca="1">IF(YEAR($B29)&lt;YEAR(TODAY())-1,INDEX(HaverPull!$A:$AD,MATCH(CBO_quarterly!$B29,HaverPull!$B:$B,0),MATCH(CBO_quarterly!L$1,HaverPull!$1:$1,0)),INDEX(CBO_annual!$A:$AH,MATCH(_xlfn.NUMBERVALUE(LEFT($A30,4)),CBO_annual!$A:$A,0),MATCH(L$1,CBO_annual!$1:$1,0)))</f>
        <v>#N/A</v>
      </c>
      <c r="M29" s="83" t="e">
        <f ca="1">IF(YEAR($B29)&lt;YEAR(TODAY())-1,INDEX(HaverPull!$A:$AD,MATCH(CBO_quarterly!$B29,HaverPull!$B:$B,0),MATCH(CBO_quarterly!M$1,HaverPull!$1:$1,0)),INDEX(CBO_annual!$A:$AH,MATCH(_xlfn.NUMBERVALUE(LEFT($A30,4)),CBO_annual!$A:$A,0),MATCH(M$1,CBO_annual!$1:$1,0)))</f>
        <v>#N/A</v>
      </c>
      <c r="N29" s="83" t="e">
        <f ca="1">IF(YEAR($B29)&lt;YEAR(TODAY())-1,INDEX(HaverPull!$A:$AD,MATCH(CBO_quarterly!$B29,HaverPull!$B:$B,0),MATCH(CBO_quarterly!N$1,HaverPull!$1:$1,0)),INDEX(CBO_annual!$A:$AH,MATCH(_xlfn.NUMBERVALUE(LEFT($A30,4)),CBO_annual!$A:$A,0),MATCH(N$1,CBO_annual!$1:$1,0)))</f>
        <v>#N/A</v>
      </c>
      <c r="O29" s="83" t="e">
        <f ca="1">IF(YEAR($B29)&lt;YEAR(TODAY())-1,INDEX(HaverPull!$A:$AD,MATCH(CBO_quarterly!$B29,HaverPull!$B:$B,0),MATCH(CBO_quarterly!O$1,HaverPull!$1:$1,0)),INDEX(CBO_annual!$A:$AH,MATCH(_xlfn.NUMBERVALUE(LEFT($A30,4)),CBO_annual!$A:$A,0),MATCH(O$1,CBO_annual!$1:$1,0)))</f>
        <v>#N/A</v>
      </c>
      <c r="P29" s="83" t="e">
        <f ca="1">IF(YEAR($B29)&lt;YEAR(TODAY())-1,INDEX(HaverPull!$A:$AD,MATCH(CBO_quarterly!$B29,HaverPull!$B:$B,0),MATCH(CBO_quarterly!P$1,HaverPull!$1:$1,0)),INDEX(CBO_annual!$A:$AH,MATCH(_xlfn.NUMBERVALUE(LEFT($A30,4)),CBO_annual!$A:$A,0),MATCH(P$1,CBO_annual!$1:$1,0)))</f>
        <v>#N/A</v>
      </c>
      <c r="Q29" s="83" t="e">
        <f ca="1">IF(YEAR($B29)&lt;YEAR(TODAY())-1,INDEX(HaverPull!$A:$AD,MATCH(CBO_quarterly!$B29,HaverPull!$B:$B,0),MATCH(CBO_quarterly!Q$1,HaverPull!$1:$1,0)),INDEX(CBO_annual!$A:$AH,MATCH(_xlfn.NUMBERVALUE(LEFT($A30,4)),CBO_annual!$A:$A,0),MATCH(Q$1,CBO_annual!$1:$1,0)))</f>
        <v>#N/A</v>
      </c>
      <c r="R29" s="83" t="e">
        <f ca="1">IF(YEAR($B29)&lt;YEAR(TODAY())-1,INDEX(HaverPull!$A:$AD,MATCH(CBO_quarterly!$B29,HaverPull!$B:$B,0),MATCH(CBO_quarterly!R$1,HaverPull!$1:$1,0)),INDEX(CBO_annual!$A:$AH,MATCH(_xlfn.NUMBERVALUE(LEFT($A30,4)),CBO_annual!$A:$A,0),MATCH(R$1,CBO_annual!$1:$1,0)))</f>
        <v>#N/A</v>
      </c>
      <c r="S29" s="83" t="e">
        <f ca="1">IF(YEAR($B29)&lt;YEAR(TODAY())-1,INDEX(HaverPull!$A:$AD,MATCH(CBO_quarterly!$B29,HaverPull!$B:$B,0),MATCH(CBO_quarterly!S$1,HaverPull!$1:$1,0)),INDEX(CBO_annual!$A:$AH,MATCH(_xlfn.NUMBERVALUE(LEFT($A30,4)),CBO_annual!$A:$A,0),MATCH(S$1,CBO_annual!$1:$1,0)))</f>
        <v>#N/A</v>
      </c>
      <c r="T29" s="83" t="e">
        <f ca="1">IF(YEAR($B29)&lt;YEAR(TODAY())-1,INDEX(HaverPull!$A:$AD,MATCH(CBO_quarterly!$B29,HaverPull!$B:$B,0),MATCH(CBO_quarterly!T$1,HaverPull!$1:$1,0)),INDEX(CBO_annual!$A:$AH,MATCH(_xlfn.NUMBERVALUE(LEFT($A30,4)),CBO_annual!$A:$A,0),MATCH(T$1,CBO_annual!$1:$1,0)))</f>
        <v>#N/A</v>
      </c>
      <c r="U29" s="83" t="e">
        <f ca="1">IF(YEAR($B29)&lt;YEAR(TODAY())-1,INDEX(HaverPull!$A:$AD,MATCH(CBO_quarterly!$B29,HaverPull!$B:$B,0),MATCH(CBO_quarterly!U$1,HaverPull!$1:$1,0)),INDEX(CBO_annual!$A:$AH,MATCH(_xlfn.NUMBERVALUE(LEFT($A30,4)),CBO_annual!$A:$A,0),MATCH(U$1,CBO_annual!$1:$1,0)))</f>
        <v>#N/A</v>
      </c>
      <c r="V29" s="83" t="e">
        <f ca="1">IF(YEAR($B29)&lt;YEAR(TODAY())-1,INDEX(HaverPull!$A:$AD,MATCH(CBO_quarterly!$B29,HaverPull!$B:$B,0),MATCH(CBO_quarterly!V$1,HaverPull!$1:$1,0)),INDEX(CBO_annual!$A:$AH,MATCH(_xlfn.NUMBERVALUE(LEFT($A30,4)),CBO_annual!$A:$A,0),MATCH(V$1,CBO_annual!$1:$1,0)))</f>
        <v>#N/A</v>
      </c>
      <c r="W29" s="83" t="e">
        <f ca="1">IF(YEAR($B29)&lt;YEAR(TODAY())-1,INDEX(HaverPull!$A:$AD,MATCH(CBO_quarterly!$B29,HaverPull!$B:$B,0),MATCH(CBO_quarterly!W$1,HaverPull!$1:$1,0)),INDEX(CBO_annual!$A:$AH,MATCH(_xlfn.NUMBERVALUE(LEFT($A30,4)),CBO_annual!$A:$A,0),MATCH(W$1,CBO_annual!$1:$1,0)))</f>
        <v>#N/A</v>
      </c>
      <c r="X29" s="83" t="e">
        <f ca="1">IF(YEAR($B29)&lt;YEAR(TODAY())-1,INDEX(HaverPull!$A:$AD,MATCH(CBO_quarterly!$B29,HaverPull!$B:$B,0),MATCH(CBO_quarterly!X$1,HaverPull!$1:$1,0)),INDEX(CBO_annual!$A:$AH,MATCH(_xlfn.NUMBERVALUE(LEFT($A30,4)),CBO_annual!$A:$A,0),MATCH(X$1,CBO_annual!$1:$1,0)))</f>
        <v>#N/A</v>
      </c>
      <c r="Y29" s="83" t="e">
        <f ca="1">IF(YEAR($B29)&lt;YEAR(TODAY())-1,INDEX(HaverPull!$A:$AD,MATCH(CBO_quarterly!$B29,HaverPull!$B:$B,0),MATCH(CBO_quarterly!Y$1,HaverPull!$1:$1,0)),INDEX(CBO_annual!$A:$AH,MATCH(_xlfn.NUMBERVALUE(LEFT($A30,4)),CBO_annual!$A:$A,0),MATCH(Y$1,CBO_annual!$1:$1,0)))</f>
        <v>#N/A</v>
      </c>
      <c r="Z29" s="83" t="e">
        <f ca="1">IF(YEAR($B29)&lt;YEAR(TODAY())-1,INDEX(HaverPull!$A:$AD,MATCH(CBO_quarterly!$B29,HaverPull!$B:$B,0),MATCH(CBO_quarterly!Z$1,HaverPull!$1:$1,0)),INDEX(CBO_annual!$A:$AH,MATCH(_xlfn.NUMBERVALUE(LEFT($A30,4)),CBO_annual!$A:$A,0),MATCH(Z$1,CBO_annual!$1:$1,0)))</f>
        <v>#N/A</v>
      </c>
      <c r="AA29" s="83" t="e">
        <f ca="1">IF(YEAR($B29)&lt;YEAR(TODAY())-1,INDEX(HaverPull!$A:$AD,MATCH(CBO_quarterly!$B29,HaverPull!$B:$B,0),MATCH(CBO_quarterly!AA$1,HaverPull!$1:$1,0)),INDEX(CBO_annual!$A:$AH,MATCH(_xlfn.NUMBERVALUE(LEFT($A30,4)),CBO_annual!$A:$A,0),MATCH(AA$1,CBO_annual!$1:$1,0)))</f>
        <v>#N/A</v>
      </c>
      <c r="AB29" s="83">
        <f>INDEX(CBO_annual!$A:$AH,MATCH(_xlfn.NUMBERVALUE(LEFT($A30,4)),CBO_annual!$A:$A,0),MATCH($1:$1,CBO_annual!$1:$1,0))</f>
        <v>5801.7000000000007</v>
      </c>
      <c r="AC29" s="84">
        <v>5618.5</v>
      </c>
      <c r="AD29" s="83">
        <f ca="1">IF(YEAR($B29)&lt;=YEAR(TODAY()),INDEX(HaverPull!$A:$AD,MATCH(CBO_quarterly!$B29,HaverPull!$B:$B,0),MATCH(CBO_quarterly!AD$1,HaverPull!$1:$1,0)),INDEX(CBO_annual!$A:$AH,MATCH(_xlfn.NUMBERVALUE(LEFT($A30,4)),CBO_annual!$A:$A,0),MATCH(AD$1,CBO_annual!$1:$1,0)))</f>
        <v>3763</v>
      </c>
      <c r="AE29" s="83">
        <f ca="1">IF(YEAR($B29)&lt;=YEAR(TODAY()),INDEX(HaverPull!$A:$AD,MATCH(CBO_quarterly!$B29,HaverPull!$B:$B,0),MATCH(CBO_quarterly!AE$1,HaverPull!$1:$1,0)),INDEX(CBO_annual!$A:$AH,MATCH(_xlfn.NUMBERVALUE(LEFT($A30,4)),CBO_annual!$A:$A,0),MATCH(AE$1,CBO_annual!$1:$1,0)))</f>
        <v>1109.9000000000001</v>
      </c>
      <c r="AF29" s="85">
        <v>31.449000000000002</v>
      </c>
      <c r="AG29" s="84">
        <v>1824.5</v>
      </c>
      <c r="AH29" s="84">
        <v>1868</v>
      </c>
      <c r="AI29" s="83">
        <f ca="1">IF(YEAR($B29)&lt;YEAR(TODAY())-1,INDEX(HaverPull!$A:$AD,MATCH(CBO_quarterly!$B29,HaverPull!$B:$B,0),MATCH(CBO_quarterly!AI$1,HaverPull!$1:$1,0)),INDEX(CBO_annual!$A:$AH,MATCH(_xlfn.NUMBERVALUE(LEFT($A30,4)),CBO_annual!$A:$A,0),MATCH(AI$1,CBO_annual!$1:$1,0)))</f>
        <v>401.3</v>
      </c>
      <c r="AJ29" s="83">
        <f ca="1">IF(YEAR($B29)&lt;YEAR(TODAY())-1,INDEX(HaverPull!$A:$AD,MATCH(CBO_quarterly!$B29,HaverPull!$B:$B,0),MATCH(CBO_quarterly!AJ$1,HaverPull!$1:$1,0)),INDEX(CBO_annual!$A:$AH,MATCH(_xlfn.NUMBERVALUE(LEFT($A30,4)),CBO_annual!$A:$A,0),MATCH(AJ$1,CBO_annual!$1:$1,0)))</f>
        <v>616.5</v>
      </c>
      <c r="AK29" s="83">
        <f ca="1">IF(YEAR($B29)&lt;YEAR(TODAY())-1,INDEX(HaverPull!$A:$AD,MATCH(CBO_quarterly!$B29,HaverPull!$B:$B,0),MATCH(CBO_quarterly!AK$1,HaverPull!$1:$1,0)),INDEX(CBO_annual!$A:$AH,MATCH(_xlfn.NUMBERVALUE(LEFT($A30,4)),CBO_annual!$A:$A,0),MATCH(AK$1,CBO_annual!$1:$1,0)))</f>
        <v>1013.3</v>
      </c>
      <c r="AL29" s="83">
        <f ca="1">IF(YEAR($B29)&lt;YEAR(TODAY())-1,INDEX(HaverPull!$A:$AD,MATCH(CBO_quarterly!$B29,HaverPull!$B:$B,0),MATCH(CBO_quarterly!AL$1,HaverPull!$1:$1,0)),INDEX(CBO_annual!$A:$AH,MATCH(_xlfn.NUMBERVALUE(LEFT($A30,4)),CBO_annual!$A:$A,0),MATCH(AL$1,CBO_annual!$1:$1,0)))</f>
        <v>401.3</v>
      </c>
      <c r="AM29" s="83">
        <f ca="1">IF(YEAR($B29)&lt;YEAR(TODAY())-1,INDEX(HaverPull!$A:$AD,MATCH(CBO_quarterly!$B29,HaverPull!$B:$B,0),MATCH(CBO_quarterly!AM$1,HaverPull!$1:$1,0)),INDEX(CBO_annual!$A:$AH,MATCH(_xlfn.NUMBERVALUE(LEFT($A30,4)),CBO_annual!$A:$A,0),MATCH(AM$1,CBO_annual!$1:$1,0)))</f>
        <v>181.6</v>
      </c>
      <c r="AN29" s="83">
        <f ca="1">IF(YEAR($B29)&lt;YEAR(TODAY())-1,INDEX(HaverPull!$A:$AD,MATCH(CBO_quarterly!$B29,HaverPull!$B:$B,0),MATCH(CBO_quarterly!AN$1,HaverPull!$1:$1,0)),INDEX(CBO_annual!$A:$AH,MATCH(_xlfn.NUMBERVALUE(LEFT($A30,4)),CBO_annual!$A:$A,0),MATCH(AN$1,CBO_annual!$1:$1,0)))</f>
        <v>219.7</v>
      </c>
      <c r="AO29" s="83" t="e">
        <f ca="1">IF(YEAR($B29)&lt;YEAR(TODAY())-1,INDEX(HaverPull!$A:$AD,MATCH(CBO_quarterly!$B29,HaverPull!$B:$B,0),MATCH(CBO_quarterly!AO$1,HaverPull!$1:$1,0)),INDEX(CBO_annual!$A:$AH,MATCH(_xlfn.NUMBERVALUE(LEFT($A30,4)),CBO_annual!$A:$A,0),MATCH(AO$1,CBO_annual!$1:$1,0)))</f>
        <v>#N/A</v>
      </c>
      <c r="AP29" s="83" t="e">
        <f ca="1">IF(YEAR($B29)&lt;YEAR(TODAY())-1,INDEX(HaverPull!$A:$AD,MATCH(CBO_quarterly!$B29,HaverPull!$B:$B,0),MATCH(CBO_quarterly!AP$1,HaverPull!$1:$1,0)),INDEX(CBO_annual!$A:$AH,MATCH(_xlfn.NUMBERVALUE(LEFT($A30,4)),CBO_annual!$A:$A,0),MATCH(AP$1,CBO_annual!$1:$1,0)))</f>
        <v>#N/A</v>
      </c>
    </row>
    <row r="30" spans="1:42">
      <c r="A30" s="83" t="s">
        <v>429</v>
      </c>
      <c r="B30" s="4">
        <v>27941</v>
      </c>
      <c r="C30" s="83">
        <f ca="1">IF(YEAR($B30)&lt;YEAR(TODAY())-1,INDEX(HaverPull!$A:$AD,MATCH(CBO_quarterly!$B30,HaverPull!$B:$B,0),MATCH(CBO_quarterly!C$1,HaverPull!$1:$1,0)),INDEX(CBO_annual!$A:$AH,MATCH(_xlfn.NUMBERVALUE(LEFT($A31,4)),CBO_annual!$A:$A,0),MATCH(C$1,CBO_annual!$1:$1,0)))</f>
        <v>173.1</v>
      </c>
      <c r="D30" s="83">
        <f ca="1">IF(YEAR($B30)&lt;YEAR(TODAY())-1,INDEX(HaverPull!$A:$AD,MATCH(CBO_quarterly!$B30,HaverPull!$B:$B,0),MATCH(CBO_quarterly!D$1,HaverPull!$1:$1,0)),INDEX(CBO_annual!$A:$AH,MATCH(_xlfn.NUMBERVALUE(LEFT($A31,4)),CBO_annual!$A:$A,0),MATCH(D$1,CBO_annual!$1:$1,0)))</f>
        <v>169.3</v>
      </c>
      <c r="E30" s="83">
        <f ca="1">IF(YEAR($B30)&lt;YEAR(TODAY())-1,INDEX(HaverPull!$A:$AD,MATCH(CBO_quarterly!$B30,HaverPull!$B:$B,0),MATCH(CBO_quarterly!E$1,HaverPull!$1:$1,0)),INDEX(CBO_annual!$A:$AH,MATCH(_xlfn.NUMBERVALUE(LEFT($A31,4)),CBO_annual!$A:$A,0),MATCH(E$1,CBO_annual!$1:$1,0)))</f>
        <v>140</v>
      </c>
      <c r="F30" s="83">
        <f ca="1">IF(YEAR($B30)&lt;YEAR(TODAY())-1,INDEX(HaverPull!$A:$AD,MATCH(CBO_quarterly!$B30,HaverPull!$B:$B,0),MATCH(CBO_quarterly!F$1,HaverPull!$1:$1,0)),INDEX(CBO_annual!$A:$AH,MATCH(_xlfn.NUMBERVALUE(LEFT($A31,4)),CBO_annual!$A:$A,0),MATCH(F$1,CBO_annual!$1:$1,0)))</f>
        <v>59.4</v>
      </c>
      <c r="G30" s="83">
        <f ca="1">IF(YEAR($B30)&lt;YEAR(TODAY())-1,INDEX(HaverPull!$A:$AD,MATCH(CBO_quarterly!$B30,HaverPull!$B:$B,0),MATCH(CBO_quarterly!G$1,HaverPull!$1:$1,0)),INDEX(CBO_annual!$A:$AH,MATCH(_xlfn.NUMBERVALUE(LEFT($A31,4)),CBO_annual!$A:$A,0),MATCH(G$1,CBO_annual!$1:$1,0)))</f>
        <v>100.4</v>
      </c>
      <c r="H30" s="83" t="e">
        <f ca="1">IF(YEAR($B30)&lt;YEAR(TODAY())-1,INDEX(HaverPull!$A:$AD,MATCH(CBO_quarterly!$B30,HaverPull!$B:$B,0),MATCH(CBO_quarterly!H$1,HaverPull!$1:$1,0)),INDEX(CBO_annual!$A:$AH,MATCH(_xlfn.NUMBERVALUE(LEFT($A31,4)),CBO_annual!$A:$A,0),MATCH(H$1,CBO_annual!$1:$1,0)))</f>
        <v>#N/A</v>
      </c>
      <c r="I30" s="83" t="e">
        <f ca="1">IF(YEAR($B30)&lt;YEAR(TODAY())-1,INDEX(HaverPull!$A:$AD,MATCH(CBO_quarterly!$B30,HaverPull!$B:$B,0),MATCH(CBO_quarterly!I$1,HaverPull!$1:$1,0)),INDEX(CBO_annual!$A:$AH,MATCH(_xlfn.NUMBERVALUE(LEFT($A31,4)),CBO_annual!$A:$A,0),MATCH(I$1,CBO_annual!$1:$1,0)))</f>
        <v>#N/A</v>
      </c>
      <c r="J30" s="83">
        <f ca="1">IF(YEAR($B30)&lt;YEAR(TODAY())-1,INDEX(HaverPull!$A:$AD,MATCH(CBO_quarterly!$B30,HaverPull!$B:$B,0),MATCH(CBO_quarterly!J$1,HaverPull!$1:$1,0)),INDEX(CBO_annual!$A:$AH,MATCH(_xlfn.NUMBERVALUE(LEFT($A31,4)),CBO_annual!$A:$A,0),MATCH(J$1,CBO_annual!$1:$1,0)))</f>
        <v>5.8</v>
      </c>
      <c r="K30" s="83" t="e">
        <f ca="1">IF(YEAR($B30)&lt;YEAR(TODAY())-1,INDEX(HaverPull!$A:$AD,MATCH(CBO_quarterly!$B30,HaverPull!$B:$B,0),MATCH(CBO_quarterly!K$1,HaverPull!$1:$1,0)),INDEX(CBO_annual!$A:$AH,MATCH(_xlfn.NUMBERVALUE(LEFT($A31,4)),CBO_annual!$A:$A,0),MATCH(K$1,CBO_annual!$1:$1,0)))</f>
        <v>#N/A</v>
      </c>
      <c r="L30" s="83" t="e">
        <f ca="1">IF(YEAR($B30)&lt;YEAR(TODAY())-1,INDEX(HaverPull!$A:$AD,MATCH(CBO_quarterly!$B30,HaverPull!$B:$B,0),MATCH(CBO_quarterly!L$1,HaverPull!$1:$1,0)),INDEX(CBO_annual!$A:$AH,MATCH(_xlfn.NUMBERVALUE(LEFT($A31,4)),CBO_annual!$A:$A,0),MATCH(L$1,CBO_annual!$1:$1,0)))</f>
        <v>#N/A</v>
      </c>
      <c r="M30" s="83" t="e">
        <f ca="1">IF(YEAR($B30)&lt;YEAR(TODAY())-1,INDEX(HaverPull!$A:$AD,MATCH(CBO_quarterly!$B30,HaverPull!$B:$B,0),MATCH(CBO_quarterly!M$1,HaverPull!$1:$1,0)),INDEX(CBO_annual!$A:$AH,MATCH(_xlfn.NUMBERVALUE(LEFT($A31,4)),CBO_annual!$A:$A,0),MATCH(M$1,CBO_annual!$1:$1,0)))</f>
        <v>#N/A</v>
      </c>
      <c r="N30" s="83" t="e">
        <f ca="1">IF(YEAR($B30)&lt;YEAR(TODAY())-1,INDEX(HaverPull!$A:$AD,MATCH(CBO_quarterly!$B30,HaverPull!$B:$B,0),MATCH(CBO_quarterly!N$1,HaverPull!$1:$1,0)),INDEX(CBO_annual!$A:$AH,MATCH(_xlfn.NUMBERVALUE(LEFT($A31,4)),CBO_annual!$A:$A,0),MATCH(N$1,CBO_annual!$1:$1,0)))</f>
        <v>#N/A</v>
      </c>
      <c r="O30" s="83" t="e">
        <f ca="1">IF(YEAR($B30)&lt;YEAR(TODAY())-1,INDEX(HaverPull!$A:$AD,MATCH(CBO_quarterly!$B30,HaverPull!$B:$B,0),MATCH(CBO_quarterly!O$1,HaverPull!$1:$1,0)),INDEX(CBO_annual!$A:$AH,MATCH(_xlfn.NUMBERVALUE(LEFT($A31,4)),CBO_annual!$A:$A,0),MATCH(O$1,CBO_annual!$1:$1,0)))</f>
        <v>#N/A</v>
      </c>
      <c r="P30" s="83" t="e">
        <f ca="1">IF(YEAR($B30)&lt;YEAR(TODAY())-1,INDEX(HaverPull!$A:$AD,MATCH(CBO_quarterly!$B30,HaverPull!$B:$B,0),MATCH(CBO_quarterly!P$1,HaverPull!$1:$1,0)),INDEX(CBO_annual!$A:$AH,MATCH(_xlfn.NUMBERVALUE(LEFT($A31,4)),CBO_annual!$A:$A,0),MATCH(P$1,CBO_annual!$1:$1,0)))</f>
        <v>#N/A</v>
      </c>
      <c r="Q30" s="83" t="e">
        <f ca="1">IF(YEAR($B30)&lt;YEAR(TODAY())-1,INDEX(HaverPull!$A:$AD,MATCH(CBO_quarterly!$B30,HaverPull!$B:$B,0),MATCH(CBO_quarterly!Q$1,HaverPull!$1:$1,0)),INDEX(CBO_annual!$A:$AH,MATCH(_xlfn.NUMBERVALUE(LEFT($A31,4)),CBO_annual!$A:$A,0),MATCH(Q$1,CBO_annual!$1:$1,0)))</f>
        <v>#N/A</v>
      </c>
      <c r="R30" s="83" t="e">
        <f ca="1">IF(YEAR($B30)&lt;YEAR(TODAY())-1,INDEX(HaverPull!$A:$AD,MATCH(CBO_quarterly!$B30,HaverPull!$B:$B,0),MATCH(CBO_quarterly!R$1,HaverPull!$1:$1,0)),INDEX(CBO_annual!$A:$AH,MATCH(_xlfn.NUMBERVALUE(LEFT($A31,4)),CBO_annual!$A:$A,0),MATCH(R$1,CBO_annual!$1:$1,0)))</f>
        <v>#N/A</v>
      </c>
      <c r="S30" s="83" t="e">
        <f ca="1">IF(YEAR($B30)&lt;YEAR(TODAY())-1,INDEX(HaverPull!$A:$AD,MATCH(CBO_quarterly!$B30,HaverPull!$B:$B,0),MATCH(CBO_quarterly!S$1,HaverPull!$1:$1,0)),INDEX(CBO_annual!$A:$AH,MATCH(_xlfn.NUMBERVALUE(LEFT($A31,4)),CBO_annual!$A:$A,0),MATCH(S$1,CBO_annual!$1:$1,0)))</f>
        <v>#N/A</v>
      </c>
      <c r="T30" s="83" t="e">
        <f ca="1">IF(YEAR($B30)&lt;YEAR(TODAY())-1,INDEX(HaverPull!$A:$AD,MATCH(CBO_quarterly!$B30,HaverPull!$B:$B,0),MATCH(CBO_quarterly!T$1,HaverPull!$1:$1,0)),INDEX(CBO_annual!$A:$AH,MATCH(_xlfn.NUMBERVALUE(LEFT($A31,4)),CBO_annual!$A:$A,0),MATCH(T$1,CBO_annual!$1:$1,0)))</f>
        <v>#N/A</v>
      </c>
      <c r="U30" s="83" t="e">
        <f ca="1">IF(YEAR($B30)&lt;YEAR(TODAY())-1,INDEX(HaverPull!$A:$AD,MATCH(CBO_quarterly!$B30,HaverPull!$B:$B,0),MATCH(CBO_quarterly!U$1,HaverPull!$1:$1,0)),INDEX(CBO_annual!$A:$AH,MATCH(_xlfn.NUMBERVALUE(LEFT($A31,4)),CBO_annual!$A:$A,0),MATCH(U$1,CBO_annual!$1:$1,0)))</f>
        <v>#N/A</v>
      </c>
      <c r="V30" s="83" t="e">
        <f ca="1">IF(YEAR($B30)&lt;YEAR(TODAY())-1,INDEX(HaverPull!$A:$AD,MATCH(CBO_quarterly!$B30,HaverPull!$B:$B,0),MATCH(CBO_quarterly!V$1,HaverPull!$1:$1,0)),INDEX(CBO_annual!$A:$AH,MATCH(_xlfn.NUMBERVALUE(LEFT($A31,4)),CBO_annual!$A:$A,0),MATCH(V$1,CBO_annual!$1:$1,0)))</f>
        <v>#N/A</v>
      </c>
      <c r="W30" s="83" t="e">
        <f ca="1">IF(YEAR($B30)&lt;YEAR(TODAY())-1,INDEX(HaverPull!$A:$AD,MATCH(CBO_quarterly!$B30,HaverPull!$B:$B,0),MATCH(CBO_quarterly!W$1,HaverPull!$1:$1,0)),INDEX(CBO_annual!$A:$AH,MATCH(_xlfn.NUMBERVALUE(LEFT($A31,4)),CBO_annual!$A:$A,0),MATCH(W$1,CBO_annual!$1:$1,0)))</f>
        <v>#N/A</v>
      </c>
      <c r="X30" s="83" t="e">
        <f ca="1">IF(YEAR($B30)&lt;YEAR(TODAY())-1,INDEX(HaverPull!$A:$AD,MATCH(CBO_quarterly!$B30,HaverPull!$B:$B,0),MATCH(CBO_quarterly!X$1,HaverPull!$1:$1,0)),INDEX(CBO_annual!$A:$AH,MATCH(_xlfn.NUMBERVALUE(LEFT($A31,4)),CBO_annual!$A:$A,0),MATCH(X$1,CBO_annual!$1:$1,0)))</f>
        <v>#N/A</v>
      </c>
      <c r="Y30" s="83" t="e">
        <f ca="1">IF(YEAR($B30)&lt;YEAR(TODAY())-1,INDEX(HaverPull!$A:$AD,MATCH(CBO_quarterly!$B30,HaverPull!$B:$B,0),MATCH(CBO_quarterly!Y$1,HaverPull!$1:$1,0)),INDEX(CBO_annual!$A:$AH,MATCH(_xlfn.NUMBERVALUE(LEFT($A31,4)),CBO_annual!$A:$A,0),MATCH(Y$1,CBO_annual!$1:$1,0)))</f>
        <v>#N/A</v>
      </c>
      <c r="Z30" s="83" t="e">
        <f ca="1">IF(YEAR($B30)&lt;YEAR(TODAY())-1,INDEX(HaverPull!$A:$AD,MATCH(CBO_quarterly!$B30,HaverPull!$B:$B,0),MATCH(CBO_quarterly!Z$1,HaverPull!$1:$1,0)),INDEX(CBO_annual!$A:$AH,MATCH(_xlfn.NUMBERVALUE(LEFT($A31,4)),CBO_annual!$A:$A,0),MATCH(Z$1,CBO_annual!$1:$1,0)))</f>
        <v>#N/A</v>
      </c>
      <c r="AA30" s="83" t="e">
        <f ca="1">IF(YEAR($B30)&lt;YEAR(TODAY())-1,INDEX(HaverPull!$A:$AD,MATCH(CBO_quarterly!$B30,HaverPull!$B:$B,0),MATCH(CBO_quarterly!AA$1,HaverPull!$1:$1,0)),INDEX(CBO_annual!$A:$AH,MATCH(_xlfn.NUMBERVALUE(LEFT($A31,4)),CBO_annual!$A:$A,0),MATCH(AA$1,CBO_annual!$1:$1,0)))</f>
        <v>#N/A</v>
      </c>
      <c r="AB30" s="83">
        <f>INDEX(CBO_annual!$A:$AH,MATCH(_xlfn.NUMBERVALUE(LEFT($A31,4)),CBO_annual!$A:$A,0),MATCH($1:$1,CBO_annual!$1:$1,0))</f>
        <v>5801.7000000000007</v>
      </c>
      <c r="AC30" s="84">
        <v>5661</v>
      </c>
      <c r="AD30" s="83">
        <f ca="1">IF(YEAR($B30)&lt;=YEAR(TODAY()),INDEX(HaverPull!$A:$AD,MATCH(CBO_quarterly!$B30,HaverPull!$B:$B,0),MATCH(CBO_quarterly!AD$1,HaverPull!$1:$1,0)),INDEX(CBO_annual!$A:$AH,MATCH(_xlfn.NUMBERVALUE(LEFT($A31,4)),CBO_annual!$A:$A,0),MATCH(AD$1,CBO_annual!$1:$1,0)))</f>
        <v>3797.7</v>
      </c>
      <c r="AE30" s="83">
        <f ca="1">IF(YEAR($B30)&lt;=YEAR(TODAY()),INDEX(HaverPull!$A:$AD,MATCH(CBO_quarterly!$B30,HaverPull!$B:$B,0),MATCH(CBO_quarterly!AE$1,HaverPull!$1:$1,0)),INDEX(CBO_annual!$A:$AH,MATCH(_xlfn.NUMBERVALUE(LEFT($A31,4)),CBO_annual!$A:$A,0),MATCH(AE$1,CBO_annual!$1:$1,0)))</f>
        <v>1129.5</v>
      </c>
      <c r="AF30" s="85">
        <v>31.710999999999999</v>
      </c>
      <c r="AG30" s="84">
        <v>1856.9</v>
      </c>
      <c r="AH30" s="84">
        <v>1901.5</v>
      </c>
      <c r="AI30" s="83">
        <f ca="1">IF(YEAR($B30)&lt;YEAR(TODAY())-1,INDEX(HaverPull!$A:$AD,MATCH(CBO_quarterly!$B30,HaverPull!$B:$B,0),MATCH(CBO_quarterly!AI$1,HaverPull!$1:$1,0)),INDEX(CBO_annual!$A:$AH,MATCH(_xlfn.NUMBERVALUE(LEFT($A31,4)),CBO_annual!$A:$A,0),MATCH(AI$1,CBO_annual!$1:$1,0)))</f>
        <v>401</v>
      </c>
      <c r="AJ30" s="83">
        <f ca="1">IF(YEAR($B30)&lt;YEAR(TODAY())-1,INDEX(HaverPull!$A:$AD,MATCH(CBO_quarterly!$B30,HaverPull!$B:$B,0),MATCH(CBO_quarterly!AJ$1,HaverPull!$1:$1,0)),INDEX(CBO_annual!$A:$AH,MATCH(_xlfn.NUMBERVALUE(LEFT($A31,4)),CBO_annual!$A:$A,0),MATCH(AJ$1,CBO_annual!$1:$1,0)))</f>
        <v>614.4</v>
      </c>
      <c r="AK30" s="83">
        <f ca="1">IF(YEAR($B30)&lt;YEAR(TODAY())-1,INDEX(HaverPull!$A:$AD,MATCH(CBO_quarterly!$B30,HaverPull!$B:$B,0),MATCH(CBO_quarterly!AK$1,HaverPull!$1:$1,0)),INDEX(CBO_annual!$A:$AH,MATCH(_xlfn.NUMBERVALUE(LEFT($A31,4)),CBO_annual!$A:$A,0),MATCH(AK$1,CBO_annual!$1:$1,0)))</f>
        <v>995.6</v>
      </c>
      <c r="AL30" s="83">
        <f ca="1">IF(YEAR($B30)&lt;YEAR(TODAY())-1,INDEX(HaverPull!$A:$AD,MATCH(CBO_quarterly!$B30,HaverPull!$B:$B,0),MATCH(CBO_quarterly!AL$1,HaverPull!$1:$1,0)),INDEX(CBO_annual!$A:$AH,MATCH(_xlfn.NUMBERVALUE(LEFT($A31,4)),CBO_annual!$A:$A,0),MATCH(AL$1,CBO_annual!$1:$1,0)))</f>
        <v>401</v>
      </c>
      <c r="AM30" s="83">
        <f ca="1">IF(YEAR($B30)&lt;YEAR(TODAY())-1,INDEX(HaverPull!$A:$AD,MATCH(CBO_quarterly!$B30,HaverPull!$B:$B,0),MATCH(CBO_quarterly!AM$1,HaverPull!$1:$1,0)),INDEX(CBO_annual!$A:$AH,MATCH(_xlfn.NUMBERVALUE(LEFT($A31,4)),CBO_annual!$A:$A,0),MATCH(AM$1,CBO_annual!$1:$1,0)))</f>
        <v>182.5</v>
      </c>
      <c r="AN30" s="83">
        <f ca="1">IF(YEAR($B30)&lt;YEAR(TODAY())-1,INDEX(HaverPull!$A:$AD,MATCH(CBO_quarterly!$B30,HaverPull!$B:$B,0),MATCH(CBO_quarterly!AN$1,HaverPull!$1:$1,0)),INDEX(CBO_annual!$A:$AH,MATCH(_xlfn.NUMBERVALUE(LEFT($A31,4)),CBO_annual!$A:$A,0),MATCH(AN$1,CBO_annual!$1:$1,0)))</f>
        <v>218.5</v>
      </c>
      <c r="AO30" s="83" t="e">
        <f ca="1">IF(YEAR($B30)&lt;YEAR(TODAY())-1,INDEX(HaverPull!$A:$AD,MATCH(CBO_quarterly!$B30,HaverPull!$B:$B,0),MATCH(CBO_quarterly!AO$1,HaverPull!$1:$1,0)),INDEX(CBO_annual!$A:$AH,MATCH(_xlfn.NUMBERVALUE(LEFT($A31,4)),CBO_annual!$A:$A,0),MATCH(AO$1,CBO_annual!$1:$1,0)))</f>
        <v>#N/A</v>
      </c>
      <c r="AP30" s="83" t="e">
        <f ca="1">IF(YEAR($B30)&lt;YEAR(TODAY())-1,INDEX(HaverPull!$A:$AD,MATCH(CBO_quarterly!$B30,HaverPull!$B:$B,0),MATCH(CBO_quarterly!AP$1,HaverPull!$1:$1,0)),INDEX(CBO_annual!$A:$AH,MATCH(_xlfn.NUMBERVALUE(LEFT($A31,4)),CBO_annual!$A:$A,0),MATCH(AP$1,CBO_annual!$1:$1,0)))</f>
        <v>#N/A</v>
      </c>
    </row>
    <row r="31" spans="1:42">
      <c r="A31" s="83" t="s">
        <v>430</v>
      </c>
      <c r="B31" s="4">
        <v>28033</v>
      </c>
      <c r="C31" s="83">
        <f ca="1">IF(YEAR($B31)&lt;YEAR(TODAY())-1,INDEX(HaverPull!$A:$AD,MATCH(CBO_quarterly!$B31,HaverPull!$B:$B,0),MATCH(CBO_quarterly!C$1,HaverPull!$1:$1,0)),INDEX(CBO_annual!$A:$AH,MATCH(_xlfn.NUMBERVALUE(LEFT($A32,4)),CBO_annual!$A:$A,0),MATCH(C$1,CBO_annual!$1:$1,0)))</f>
        <v>180.1</v>
      </c>
      <c r="D31" s="83">
        <f ca="1">IF(YEAR($B31)&lt;YEAR(TODAY())-1,INDEX(HaverPull!$A:$AD,MATCH(CBO_quarterly!$B31,HaverPull!$B:$B,0),MATCH(CBO_quarterly!D$1,HaverPull!$1:$1,0)),INDEX(CBO_annual!$A:$AH,MATCH(_xlfn.NUMBERVALUE(LEFT($A32,4)),CBO_annual!$A:$A,0),MATCH(D$1,CBO_annual!$1:$1,0)))</f>
        <v>176.1</v>
      </c>
      <c r="E31" s="83">
        <f ca="1">IF(YEAR($B31)&lt;YEAR(TODAY())-1,INDEX(HaverPull!$A:$AD,MATCH(CBO_quarterly!$B31,HaverPull!$B:$B,0),MATCH(CBO_quarterly!E$1,HaverPull!$1:$1,0)),INDEX(CBO_annual!$A:$AH,MATCH(_xlfn.NUMBERVALUE(LEFT($A32,4)),CBO_annual!$A:$A,0),MATCH(E$1,CBO_annual!$1:$1,0)))</f>
        <v>142.6</v>
      </c>
      <c r="F31" s="83">
        <f ca="1">IF(YEAR($B31)&lt;YEAR(TODAY())-1,INDEX(HaverPull!$A:$AD,MATCH(CBO_quarterly!$B31,HaverPull!$B:$B,0),MATCH(CBO_quarterly!F$1,HaverPull!$1:$1,0)),INDEX(CBO_annual!$A:$AH,MATCH(_xlfn.NUMBERVALUE(LEFT($A32,4)),CBO_annual!$A:$A,0),MATCH(F$1,CBO_annual!$1:$1,0)))</f>
        <v>59</v>
      </c>
      <c r="G31" s="83">
        <f ca="1">IF(YEAR($B31)&lt;YEAR(TODAY())-1,INDEX(HaverPull!$A:$AD,MATCH(CBO_quarterly!$B31,HaverPull!$B:$B,0),MATCH(CBO_quarterly!G$1,HaverPull!$1:$1,0)),INDEX(CBO_annual!$A:$AH,MATCH(_xlfn.NUMBERVALUE(LEFT($A32,4)),CBO_annual!$A:$A,0),MATCH(G$1,CBO_annual!$1:$1,0)))</f>
        <v>102.2</v>
      </c>
      <c r="H31" s="83" t="e">
        <f ca="1">IF(YEAR($B31)&lt;YEAR(TODAY())-1,INDEX(HaverPull!$A:$AD,MATCH(CBO_quarterly!$B31,HaverPull!$B:$B,0),MATCH(CBO_quarterly!H$1,HaverPull!$1:$1,0)),INDEX(CBO_annual!$A:$AH,MATCH(_xlfn.NUMBERVALUE(LEFT($A32,4)),CBO_annual!$A:$A,0),MATCH(H$1,CBO_annual!$1:$1,0)))</f>
        <v>#N/A</v>
      </c>
      <c r="I31" s="83" t="e">
        <f ca="1">IF(YEAR($B31)&lt;YEAR(TODAY())-1,INDEX(HaverPull!$A:$AD,MATCH(CBO_quarterly!$B31,HaverPull!$B:$B,0),MATCH(CBO_quarterly!I$1,HaverPull!$1:$1,0)),INDEX(CBO_annual!$A:$AH,MATCH(_xlfn.NUMBERVALUE(LEFT($A32,4)),CBO_annual!$A:$A,0),MATCH(I$1,CBO_annual!$1:$1,0)))</f>
        <v>#N/A</v>
      </c>
      <c r="J31" s="83">
        <f ca="1">IF(YEAR($B31)&lt;YEAR(TODAY())-1,INDEX(HaverPull!$A:$AD,MATCH(CBO_quarterly!$B31,HaverPull!$B:$B,0),MATCH(CBO_quarterly!J$1,HaverPull!$1:$1,0)),INDEX(CBO_annual!$A:$AH,MATCH(_xlfn.NUMBERVALUE(LEFT($A32,4)),CBO_annual!$A:$A,0),MATCH(J$1,CBO_annual!$1:$1,0)))</f>
        <v>5.9</v>
      </c>
      <c r="K31" s="83" t="e">
        <f ca="1">IF(YEAR($B31)&lt;YEAR(TODAY())-1,INDEX(HaverPull!$A:$AD,MATCH(CBO_quarterly!$B31,HaverPull!$B:$B,0),MATCH(CBO_quarterly!K$1,HaverPull!$1:$1,0)),INDEX(CBO_annual!$A:$AH,MATCH(_xlfn.NUMBERVALUE(LEFT($A32,4)),CBO_annual!$A:$A,0),MATCH(K$1,CBO_annual!$1:$1,0)))</f>
        <v>#N/A</v>
      </c>
      <c r="L31" s="83" t="e">
        <f ca="1">IF(YEAR($B31)&lt;YEAR(TODAY())-1,INDEX(HaverPull!$A:$AD,MATCH(CBO_quarterly!$B31,HaverPull!$B:$B,0),MATCH(CBO_quarterly!L$1,HaverPull!$1:$1,0)),INDEX(CBO_annual!$A:$AH,MATCH(_xlfn.NUMBERVALUE(LEFT($A32,4)),CBO_annual!$A:$A,0),MATCH(L$1,CBO_annual!$1:$1,0)))</f>
        <v>#N/A</v>
      </c>
      <c r="M31" s="83" t="e">
        <f ca="1">IF(YEAR($B31)&lt;YEAR(TODAY())-1,INDEX(HaverPull!$A:$AD,MATCH(CBO_quarterly!$B31,HaverPull!$B:$B,0),MATCH(CBO_quarterly!M$1,HaverPull!$1:$1,0)),INDEX(CBO_annual!$A:$AH,MATCH(_xlfn.NUMBERVALUE(LEFT($A32,4)),CBO_annual!$A:$A,0),MATCH(M$1,CBO_annual!$1:$1,0)))</f>
        <v>#N/A</v>
      </c>
      <c r="N31" s="83" t="e">
        <f ca="1">IF(YEAR($B31)&lt;YEAR(TODAY())-1,INDEX(HaverPull!$A:$AD,MATCH(CBO_quarterly!$B31,HaverPull!$B:$B,0),MATCH(CBO_quarterly!N$1,HaverPull!$1:$1,0)),INDEX(CBO_annual!$A:$AH,MATCH(_xlfn.NUMBERVALUE(LEFT($A32,4)),CBO_annual!$A:$A,0),MATCH(N$1,CBO_annual!$1:$1,0)))</f>
        <v>#N/A</v>
      </c>
      <c r="O31" s="83" t="e">
        <f ca="1">IF(YEAR($B31)&lt;YEAR(TODAY())-1,INDEX(HaverPull!$A:$AD,MATCH(CBO_quarterly!$B31,HaverPull!$B:$B,0),MATCH(CBO_quarterly!O$1,HaverPull!$1:$1,0)),INDEX(CBO_annual!$A:$AH,MATCH(_xlfn.NUMBERVALUE(LEFT($A32,4)),CBO_annual!$A:$A,0),MATCH(O$1,CBO_annual!$1:$1,0)))</f>
        <v>#N/A</v>
      </c>
      <c r="P31" s="83" t="e">
        <f ca="1">IF(YEAR($B31)&lt;YEAR(TODAY())-1,INDEX(HaverPull!$A:$AD,MATCH(CBO_quarterly!$B31,HaverPull!$B:$B,0),MATCH(CBO_quarterly!P$1,HaverPull!$1:$1,0)),INDEX(CBO_annual!$A:$AH,MATCH(_xlfn.NUMBERVALUE(LEFT($A32,4)),CBO_annual!$A:$A,0),MATCH(P$1,CBO_annual!$1:$1,0)))</f>
        <v>#N/A</v>
      </c>
      <c r="Q31" s="83" t="e">
        <f ca="1">IF(YEAR($B31)&lt;YEAR(TODAY())-1,INDEX(HaverPull!$A:$AD,MATCH(CBO_quarterly!$B31,HaverPull!$B:$B,0),MATCH(CBO_quarterly!Q$1,HaverPull!$1:$1,0)),INDEX(CBO_annual!$A:$AH,MATCH(_xlfn.NUMBERVALUE(LEFT($A32,4)),CBO_annual!$A:$A,0),MATCH(Q$1,CBO_annual!$1:$1,0)))</f>
        <v>#N/A</v>
      </c>
      <c r="R31" s="83" t="e">
        <f ca="1">IF(YEAR($B31)&lt;YEAR(TODAY())-1,INDEX(HaverPull!$A:$AD,MATCH(CBO_quarterly!$B31,HaverPull!$B:$B,0),MATCH(CBO_quarterly!R$1,HaverPull!$1:$1,0)),INDEX(CBO_annual!$A:$AH,MATCH(_xlfn.NUMBERVALUE(LEFT($A32,4)),CBO_annual!$A:$A,0),MATCH(R$1,CBO_annual!$1:$1,0)))</f>
        <v>#N/A</v>
      </c>
      <c r="S31" s="83" t="e">
        <f ca="1">IF(YEAR($B31)&lt;YEAR(TODAY())-1,INDEX(HaverPull!$A:$AD,MATCH(CBO_quarterly!$B31,HaverPull!$B:$B,0),MATCH(CBO_quarterly!S$1,HaverPull!$1:$1,0)),INDEX(CBO_annual!$A:$AH,MATCH(_xlfn.NUMBERVALUE(LEFT($A32,4)),CBO_annual!$A:$A,0),MATCH(S$1,CBO_annual!$1:$1,0)))</f>
        <v>#N/A</v>
      </c>
      <c r="T31" s="83" t="e">
        <f ca="1">IF(YEAR($B31)&lt;YEAR(TODAY())-1,INDEX(HaverPull!$A:$AD,MATCH(CBO_quarterly!$B31,HaverPull!$B:$B,0),MATCH(CBO_quarterly!T$1,HaverPull!$1:$1,0)),INDEX(CBO_annual!$A:$AH,MATCH(_xlfn.NUMBERVALUE(LEFT($A32,4)),CBO_annual!$A:$A,0),MATCH(T$1,CBO_annual!$1:$1,0)))</f>
        <v>#N/A</v>
      </c>
      <c r="U31" s="83" t="e">
        <f ca="1">IF(YEAR($B31)&lt;YEAR(TODAY())-1,INDEX(HaverPull!$A:$AD,MATCH(CBO_quarterly!$B31,HaverPull!$B:$B,0),MATCH(CBO_quarterly!U$1,HaverPull!$1:$1,0)),INDEX(CBO_annual!$A:$AH,MATCH(_xlfn.NUMBERVALUE(LEFT($A32,4)),CBO_annual!$A:$A,0),MATCH(U$1,CBO_annual!$1:$1,0)))</f>
        <v>#N/A</v>
      </c>
      <c r="V31" s="83" t="e">
        <f ca="1">IF(YEAR($B31)&lt;YEAR(TODAY())-1,INDEX(HaverPull!$A:$AD,MATCH(CBO_quarterly!$B31,HaverPull!$B:$B,0),MATCH(CBO_quarterly!V$1,HaverPull!$1:$1,0)),INDEX(CBO_annual!$A:$AH,MATCH(_xlfn.NUMBERVALUE(LEFT($A32,4)),CBO_annual!$A:$A,0),MATCH(V$1,CBO_annual!$1:$1,0)))</f>
        <v>#N/A</v>
      </c>
      <c r="W31" s="83" t="e">
        <f ca="1">IF(YEAR($B31)&lt;YEAR(TODAY())-1,INDEX(HaverPull!$A:$AD,MATCH(CBO_quarterly!$B31,HaverPull!$B:$B,0),MATCH(CBO_quarterly!W$1,HaverPull!$1:$1,0)),INDEX(CBO_annual!$A:$AH,MATCH(_xlfn.NUMBERVALUE(LEFT($A32,4)),CBO_annual!$A:$A,0),MATCH(W$1,CBO_annual!$1:$1,0)))</f>
        <v>#N/A</v>
      </c>
      <c r="X31" s="83" t="e">
        <f ca="1">IF(YEAR($B31)&lt;YEAR(TODAY())-1,INDEX(HaverPull!$A:$AD,MATCH(CBO_quarterly!$B31,HaverPull!$B:$B,0),MATCH(CBO_quarterly!X$1,HaverPull!$1:$1,0)),INDEX(CBO_annual!$A:$AH,MATCH(_xlfn.NUMBERVALUE(LEFT($A32,4)),CBO_annual!$A:$A,0),MATCH(X$1,CBO_annual!$1:$1,0)))</f>
        <v>#N/A</v>
      </c>
      <c r="Y31" s="83" t="e">
        <f ca="1">IF(YEAR($B31)&lt;YEAR(TODAY())-1,INDEX(HaverPull!$A:$AD,MATCH(CBO_quarterly!$B31,HaverPull!$B:$B,0),MATCH(CBO_quarterly!Y$1,HaverPull!$1:$1,0)),INDEX(CBO_annual!$A:$AH,MATCH(_xlfn.NUMBERVALUE(LEFT($A32,4)),CBO_annual!$A:$A,0),MATCH(Y$1,CBO_annual!$1:$1,0)))</f>
        <v>#N/A</v>
      </c>
      <c r="Z31" s="83" t="e">
        <f ca="1">IF(YEAR($B31)&lt;YEAR(TODAY())-1,INDEX(HaverPull!$A:$AD,MATCH(CBO_quarterly!$B31,HaverPull!$B:$B,0),MATCH(CBO_quarterly!Z$1,HaverPull!$1:$1,0)),INDEX(CBO_annual!$A:$AH,MATCH(_xlfn.NUMBERVALUE(LEFT($A32,4)),CBO_annual!$A:$A,0),MATCH(Z$1,CBO_annual!$1:$1,0)))</f>
        <v>#N/A</v>
      </c>
      <c r="AA31" s="83" t="e">
        <f ca="1">IF(YEAR($B31)&lt;YEAR(TODAY())-1,INDEX(HaverPull!$A:$AD,MATCH(CBO_quarterly!$B31,HaverPull!$B:$B,0),MATCH(CBO_quarterly!AA$1,HaverPull!$1:$1,0)),INDEX(CBO_annual!$A:$AH,MATCH(_xlfn.NUMBERVALUE(LEFT($A32,4)),CBO_annual!$A:$A,0),MATCH(AA$1,CBO_annual!$1:$1,0)))</f>
        <v>#N/A</v>
      </c>
      <c r="AB31" s="83">
        <f>INDEX(CBO_annual!$A:$AH,MATCH(_xlfn.NUMBERVALUE(LEFT($A32,4)),CBO_annual!$A:$A,0),MATCH($1:$1,CBO_annual!$1:$1,0))</f>
        <v>5801.7000000000007</v>
      </c>
      <c r="AC31" s="84">
        <v>5689.8</v>
      </c>
      <c r="AD31" s="83">
        <f ca="1">IF(YEAR($B31)&lt;=YEAR(TODAY()),INDEX(HaverPull!$A:$AD,MATCH(CBO_quarterly!$B31,HaverPull!$B:$B,0),MATCH(CBO_quarterly!AD$1,HaverPull!$1:$1,0)),INDEX(CBO_annual!$A:$AH,MATCH(_xlfn.NUMBERVALUE(LEFT($A32,4)),CBO_annual!$A:$A,0),MATCH(AD$1,CBO_annual!$1:$1,0)))</f>
        <v>3837.7</v>
      </c>
      <c r="AE31" s="83">
        <f ca="1">IF(YEAR($B31)&lt;=YEAR(TODAY()),INDEX(HaverPull!$A:$AD,MATCH(CBO_quarterly!$B31,HaverPull!$B:$B,0),MATCH(CBO_quarterly!AE$1,HaverPull!$1:$1,0)),INDEX(CBO_annual!$A:$AH,MATCH(_xlfn.NUMBERVALUE(LEFT($A32,4)),CBO_annual!$A:$A,0),MATCH(AE$1,CBO_annual!$1:$1,0)))</f>
        <v>1158.8</v>
      </c>
      <c r="AF31" s="85">
        <v>32.192</v>
      </c>
      <c r="AG31" s="84">
        <v>1890.5</v>
      </c>
      <c r="AH31" s="84">
        <v>1940.9</v>
      </c>
      <c r="AI31" s="83">
        <f ca="1">IF(YEAR($B31)&lt;YEAR(TODAY())-1,INDEX(HaverPull!$A:$AD,MATCH(CBO_quarterly!$B31,HaverPull!$B:$B,0),MATCH(CBO_quarterly!AI$1,HaverPull!$1:$1,0)),INDEX(CBO_annual!$A:$AH,MATCH(_xlfn.NUMBERVALUE(LEFT($A32,4)),CBO_annual!$A:$A,0),MATCH(AI$1,CBO_annual!$1:$1,0)))</f>
        <v>403.5</v>
      </c>
      <c r="AJ31" s="83">
        <f ca="1">IF(YEAR($B31)&lt;YEAR(TODAY())-1,INDEX(HaverPull!$A:$AD,MATCH(CBO_quarterly!$B31,HaverPull!$B:$B,0),MATCH(CBO_quarterly!AJ$1,HaverPull!$1:$1,0)),INDEX(CBO_annual!$A:$AH,MATCH(_xlfn.NUMBERVALUE(LEFT($A32,4)),CBO_annual!$A:$A,0),MATCH(AJ$1,CBO_annual!$1:$1,0)))</f>
        <v>615.29999999999995</v>
      </c>
      <c r="AK31" s="83">
        <f ca="1">IF(YEAR($B31)&lt;YEAR(TODAY())-1,INDEX(HaverPull!$A:$AD,MATCH(CBO_quarterly!$B31,HaverPull!$B:$B,0),MATCH(CBO_quarterly!AK$1,HaverPull!$1:$1,0)),INDEX(CBO_annual!$A:$AH,MATCH(_xlfn.NUMBERVALUE(LEFT($A32,4)),CBO_annual!$A:$A,0),MATCH(AK$1,CBO_annual!$1:$1,0)))</f>
        <v>989</v>
      </c>
      <c r="AL31" s="83">
        <f ca="1">IF(YEAR($B31)&lt;YEAR(TODAY())-1,INDEX(HaverPull!$A:$AD,MATCH(CBO_quarterly!$B31,HaverPull!$B:$B,0),MATCH(CBO_quarterly!AL$1,HaverPull!$1:$1,0)),INDEX(CBO_annual!$A:$AH,MATCH(_xlfn.NUMBERVALUE(LEFT($A32,4)),CBO_annual!$A:$A,0),MATCH(AL$1,CBO_annual!$1:$1,0)))</f>
        <v>403.5</v>
      </c>
      <c r="AM31" s="83">
        <f ca="1">IF(YEAR($B31)&lt;YEAR(TODAY())-1,INDEX(HaverPull!$A:$AD,MATCH(CBO_quarterly!$B31,HaverPull!$B:$B,0),MATCH(CBO_quarterly!AM$1,HaverPull!$1:$1,0)),INDEX(CBO_annual!$A:$AH,MATCH(_xlfn.NUMBERVALUE(LEFT($A32,4)),CBO_annual!$A:$A,0),MATCH(AM$1,CBO_annual!$1:$1,0)))</f>
        <v>184.9</v>
      </c>
      <c r="AN31" s="83">
        <f ca="1">IF(YEAR($B31)&lt;YEAR(TODAY())-1,INDEX(HaverPull!$A:$AD,MATCH(CBO_quarterly!$B31,HaverPull!$B:$B,0),MATCH(CBO_quarterly!AN$1,HaverPull!$1:$1,0)),INDEX(CBO_annual!$A:$AH,MATCH(_xlfn.NUMBERVALUE(LEFT($A32,4)),CBO_annual!$A:$A,0),MATCH(AN$1,CBO_annual!$1:$1,0)))</f>
        <v>218.6</v>
      </c>
      <c r="AO31" s="83" t="e">
        <f ca="1">IF(YEAR($B31)&lt;YEAR(TODAY())-1,INDEX(HaverPull!$A:$AD,MATCH(CBO_quarterly!$B31,HaverPull!$B:$B,0),MATCH(CBO_quarterly!AO$1,HaverPull!$1:$1,0)),INDEX(CBO_annual!$A:$AH,MATCH(_xlfn.NUMBERVALUE(LEFT($A32,4)),CBO_annual!$A:$A,0),MATCH(AO$1,CBO_annual!$1:$1,0)))</f>
        <v>#N/A</v>
      </c>
      <c r="AP31" s="83" t="e">
        <f ca="1">IF(YEAR($B31)&lt;YEAR(TODAY())-1,INDEX(HaverPull!$A:$AD,MATCH(CBO_quarterly!$B31,HaverPull!$B:$B,0),MATCH(CBO_quarterly!AP$1,HaverPull!$1:$1,0)),INDEX(CBO_annual!$A:$AH,MATCH(_xlfn.NUMBERVALUE(LEFT($A32,4)),CBO_annual!$A:$A,0),MATCH(AP$1,CBO_annual!$1:$1,0)))</f>
        <v>#N/A</v>
      </c>
    </row>
    <row r="32" spans="1:42">
      <c r="A32" s="83" t="s">
        <v>431</v>
      </c>
      <c r="B32" s="4">
        <v>28125</v>
      </c>
      <c r="C32" s="83">
        <f ca="1">IF(YEAR($B32)&lt;YEAR(TODAY())-1,INDEX(HaverPull!$A:$AD,MATCH(CBO_quarterly!$B32,HaverPull!$B:$B,0),MATCH(CBO_quarterly!C$1,HaverPull!$1:$1,0)),INDEX(CBO_annual!$A:$AH,MATCH(_xlfn.NUMBERVALUE(LEFT($A33,4)),CBO_annual!$A:$A,0),MATCH(C$1,CBO_annual!$1:$1,0)))</f>
        <v>182.7</v>
      </c>
      <c r="D32" s="83">
        <f ca="1">IF(YEAR($B32)&lt;YEAR(TODAY())-1,INDEX(HaverPull!$A:$AD,MATCH(CBO_quarterly!$B32,HaverPull!$B:$B,0),MATCH(CBO_quarterly!D$1,HaverPull!$1:$1,0)),INDEX(CBO_annual!$A:$AH,MATCH(_xlfn.NUMBERVALUE(LEFT($A33,4)),CBO_annual!$A:$A,0),MATCH(D$1,CBO_annual!$1:$1,0)))</f>
        <v>182.7</v>
      </c>
      <c r="E32" s="83">
        <f ca="1">IF(YEAR($B32)&lt;YEAR(TODAY())-1,INDEX(HaverPull!$A:$AD,MATCH(CBO_quarterly!$B32,HaverPull!$B:$B,0),MATCH(CBO_quarterly!E$1,HaverPull!$1:$1,0)),INDEX(CBO_annual!$A:$AH,MATCH(_xlfn.NUMBERVALUE(LEFT($A33,4)),CBO_annual!$A:$A,0),MATCH(E$1,CBO_annual!$1:$1,0)))</f>
        <v>145.9</v>
      </c>
      <c r="F32" s="83">
        <f ca="1">IF(YEAR($B32)&lt;YEAR(TODAY())-1,INDEX(HaverPull!$A:$AD,MATCH(CBO_quarterly!$B32,HaverPull!$B:$B,0),MATCH(CBO_quarterly!F$1,HaverPull!$1:$1,0)),INDEX(CBO_annual!$A:$AH,MATCH(_xlfn.NUMBERVALUE(LEFT($A33,4)),CBO_annual!$A:$A,0),MATCH(F$1,CBO_annual!$1:$1,0)))</f>
        <v>58.5</v>
      </c>
      <c r="G32" s="83">
        <f ca="1">IF(YEAR($B32)&lt;YEAR(TODAY())-1,INDEX(HaverPull!$A:$AD,MATCH(CBO_quarterly!$B32,HaverPull!$B:$B,0),MATCH(CBO_quarterly!G$1,HaverPull!$1:$1,0)),INDEX(CBO_annual!$A:$AH,MATCH(_xlfn.NUMBERVALUE(LEFT($A33,4)),CBO_annual!$A:$A,0),MATCH(G$1,CBO_annual!$1:$1,0)))</f>
        <v>103.8</v>
      </c>
      <c r="H32" s="83" t="e">
        <f ca="1">IF(YEAR($B32)&lt;YEAR(TODAY())-1,INDEX(HaverPull!$A:$AD,MATCH(CBO_quarterly!$B32,HaverPull!$B:$B,0),MATCH(CBO_quarterly!H$1,HaverPull!$1:$1,0)),INDEX(CBO_annual!$A:$AH,MATCH(_xlfn.NUMBERVALUE(LEFT($A33,4)),CBO_annual!$A:$A,0),MATCH(H$1,CBO_annual!$1:$1,0)))</f>
        <v>#N/A</v>
      </c>
      <c r="I32" s="83" t="e">
        <f ca="1">IF(YEAR($B32)&lt;YEAR(TODAY())-1,INDEX(HaverPull!$A:$AD,MATCH(CBO_quarterly!$B32,HaverPull!$B:$B,0),MATCH(CBO_quarterly!I$1,HaverPull!$1:$1,0)),INDEX(CBO_annual!$A:$AH,MATCH(_xlfn.NUMBERVALUE(LEFT($A33,4)),CBO_annual!$A:$A,0),MATCH(I$1,CBO_annual!$1:$1,0)))</f>
        <v>#N/A</v>
      </c>
      <c r="J32" s="83">
        <f ca="1">IF(YEAR($B32)&lt;YEAR(TODAY())-1,INDEX(HaverPull!$A:$AD,MATCH(CBO_quarterly!$B32,HaverPull!$B:$B,0),MATCH(CBO_quarterly!J$1,HaverPull!$1:$1,0)),INDEX(CBO_annual!$A:$AH,MATCH(_xlfn.NUMBERVALUE(LEFT($A33,4)),CBO_annual!$A:$A,0),MATCH(J$1,CBO_annual!$1:$1,0)))</f>
        <v>6</v>
      </c>
      <c r="K32" s="83" t="e">
        <f ca="1">IF(YEAR($B32)&lt;YEAR(TODAY())-1,INDEX(HaverPull!$A:$AD,MATCH(CBO_quarterly!$B32,HaverPull!$B:$B,0),MATCH(CBO_quarterly!K$1,HaverPull!$1:$1,0)),INDEX(CBO_annual!$A:$AH,MATCH(_xlfn.NUMBERVALUE(LEFT($A33,4)),CBO_annual!$A:$A,0),MATCH(K$1,CBO_annual!$1:$1,0)))</f>
        <v>#N/A</v>
      </c>
      <c r="L32" s="83" t="e">
        <f ca="1">IF(YEAR($B32)&lt;YEAR(TODAY())-1,INDEX(HaverPull!$A:$AD,MATCH(CBO_quarterly!$B32,HaverPull!$B:$B,0),MATCH(CBO_quarterly!L$1,HaverPull!$1:$1,0)),INDEX(CBO_annual!$A:$AH,MATCH(_xlfn.NUMBERVALUE(LEFT($A33,4)),CBO_annual!$A:$A,0),MATCH(L$1,CBO_annual!$1:$1,0)))</f>
        <v>#N/A</v>
      </c>
      <c r="M32" s="83" t="e">
        <f ca="1">IF(YEAR($B32)&lt;YEAR(TODAY())-1,INDEX(HaverPull!$A:$AD,MATCH(CBO_quarterly!$B32,HaverPull!$B:$B,0),MATCH(CBO_quarterly!M$1,HaverPull!$1:$1,0)),INDEX(CBO_annual!$A:$AH,MATCH(_xlfn.NUMBERVALUE(LEFT($A33,4)),CBO_annual!$A:$A,0),MATCH(M$1,CBO_annual!$1:$1,0)))</f>
        <v>#N/A</v>
      </c>
      <c r="N32" s="83" t="e">
        <f ca="1">IF(YEAR($B32)&lt;YEAR(TODAY())-1,INDEX(HaverPull!$A:$AD,MATCH(CBO_quarterly!$B32,HaverPull!$B:$B,0),MATCH(CBO_quarterly!N$1,HaverPull!$1:$1,0)),INDEX(CBO_annual!$A:$AH,MATCH(_xlfn.NUMBERVALUE(LEFT($A33,4)),CBO_annual!$A:$A,0),MATCH(N$1,CBO_annual!$1:$1,0)))</f>
        <v>#N/A</v>
      </c>
      <c r="O32" s="83" t="e">
        <f ca="1">IF(YEAR($B32)&lt;YEAR(TODAY())-1,INDEX(HaverPull!$A:$AD,MATCH(CBO_quarterly!$B32,HaverPull!$B:$B,0),MATCH(CBO_quarterly!O$1,HaverPull!$1:$1,0)),INDEX(CBO_annual!$A:$AH,MATCH(_xlfn.NUMBERVALUE(LEFT($A33,4)),CBO_annual!$A:$A,0),MATCH(O$1,CBO_annual!$1:$1,0)))</f>
        <v>#N/A</v>
      </c>
      <c r="P32" s="83" t="e">
        <f ca="1">IF(YEAR($B32)&lt;YEAR(TODAY())-1,INDEX(HaverPull!$A:$AD,MATCH(CBO_quarterly!$B32,HaverPull!$B:$B,0),MATCH(CBO_quarterly!P$1,HaverPull!$1:$1,0)),INDEX(CBO_annual!$A:$AH,MATCH(_xlfn.NUMBERVALUE(LEFT($A33,4)),CBO_annual!$A:$A,0),MATCH(P$1,CBO_annual!$1:$1,0)))</f>
        <v>#N/A</v>
      </c>
      <c r="Q32" s="83" t="e">
        <f ca="1">IF(YEAR($B32)&lt;YEAR(TODAY())-1,INDEX(HaverPull!$A:$AD,MATCH(CBO_quarterly!$B32,HaverPull!$B:$B,0),MATCH(CBO_quarterly!Q$1,HaverPull!$1:$1,0)),INDEX(CBO_annual!$A:$AH,MATCH(_xlfn.NUMBERVALUE(LEFT($A33,4)),CBO_annual!$A:$A,0),MATCH(Q$1,CBO_annual!$1:$1,0)))</f>
        <v>#N/A</v>
      </c>
      <c r="R32" s="83" t="e">
        <f ca="1">IF(YEAR($B32)&lt;YEAR(TODAY())-1,INDEX(HaverPull!$A:$AD,MATCH(CBO_quarterly!$B32,HaverPull!$B:$B,0),MATCH(CBO_quarterly!R$1,HaverPull!$1:$1,0)),INDEX(CBO_annual!$A:$AH,MATCH(_xlfn.NUMBERVALUE(LEFT($A33,4)),CBO_annual!$A:$A,0),MATCH(R$1,CBO_annual!$1:$1,0)))</f>
        <v>#N/A</v>
      </c>
      <c r="S32" s="83" t="e">
        <f ca="1">IF(YEAR($B32)&lt;YEAR(TODAY())-1,INDEX(HaverPull!$A:$AD,MATCH(CBO_quarterly!$B32,HaverPull!$B:$B,0),MATCH(CBO_quarterly!S$1,HaverPull!$1:$1,0)),INDEX(CBO_annual!$A:$AH,MATCH(_xlfn.NUMBERVALUE(LEFT($A33,4)),CBO_annual!$A:$A,0),MATCH(S$1,CBO_annual!$1:$1,0)))</f>
        <v>#N/A</v>
      </c>
      <c r="T32" s="83" t="e">
        <f ca="1">IF(YEAR($B32)&lt;YEAR(TODAY())-1,INDEX(HaverPull!$A:$AD,MATCH(CBO_quarterly!$B32,HaverPull!$B:$B,0),MATCH(CBO_quarterly!T$1,HaverPull!$1:$1,0)),INDEX(CBO_annual!$A:$AH,MATCH(_xlfn.NUMBERVALUE(LEFT($A33,4)),CBO_annual!$A:$A,0),MATCH(T$1,CBO_annual!$1:$1,0)))</f>
        <v>#N/A</v>
      </c>
      <c r="U32" s="83" t="e">
        <f ca="1">IF(YEAR($B32)&lt;YEAR(TODAY())-1,INDEX(HaverPull!$A:$AD,MATCH(CBO_quarterly!$B32,HaverPull!$B:$B,0),MATCH(CBO_quarterly!U$1,HaverPull!$1:$1,0)),INDEX(CBO_annual!$A:$AH,MATCH(_xlfn.NUMBERVALUE(LEFT($A33,4)),CBO_annual!$A:$A,0),MATCH(U$1,CBO_annual!$1:$1,0)))</f>
        <v>#N/A</v>
      </c>
      <c r="V32" s="83" t="e">
        <f ca="1">IF(YEAR($B32)&lt;YEAR(TODAY())-1,INDEX(HaverPull!$A:$AD,MATCH(CBO_quarterly!$B32,HaverPull!$B:$B,0),MATCH(CBO_quarterly!V$1,HaverPull!$1:$1,0)),INDEX(CBO_annual!$A:$AH,MATCH(_xlfn.NUMBERVALUE(LEFT($A33,4)),CBO_annual!$A:$A,0),MATCH(V$1,CBO_annual!$1:$1,0)))</f>
        <v>#N/A</v>
      </c>
      <c r="W32" s="83" t="e">
        <f ca="1">IF(YEAR($B32)&lt;YEAR(TODAY())-1,INDEX(HaverPull!$A:$AD,MATCH(CBO_quarterly!$B32,HaverPull!$B:$B,0),MATCH(CBO_quarterly!W$1,HaverPull!$1:$1,0)),INDEX(CBO_annual!$A:$AH,MATCH(_xlfn.NUMBERVALUE(LEFT($A33,4)),CBO_annual!$A:$A,0),MATCH(W$1,CBO_annual!$1:$1,0)))</f>
        <v>#N/A</v>
      </c>
      <c r="X32" s="83" t="e">
        <f ca="1">IF(YEAR($B32)&lt;YEAR(TODAY())-1,INDEX(HaverPull!$A:$AD,MATCH(CBO_quarterly!$B32,HaverPull!$B:$B,0),MATCH(CBO_quarterly!X$1,HaverPull!$1:$1,0)),INDEX(CBO_annual!$A:$AH,MATCH(_xlfn.NUMBERVALUE(LEFT($A33,4)),CBO_annual!$A:$A,0),MATCH(X$1,CBO_annual!$1:$1,0)))</f>
        <v>#N/A</v>
      </c>
      <c r="Y32" s="83" t="e">
        <f ca="1">IF(YEAR($B32)&lt;YEAR(TODAY())-1,INDEX(HaverPull!$A:$AD,MATCH(CBO_quarterly!$B32,HaverPull!$B:$B,0),MATCH(CBO_quarterly!Y$1,HaverPull!$1:$1,0)),INDEX(CBO_annual!$A:$AH,MATCH(_xlfn.NUMBERVALUE(LEFT($A33,4)),CBO_annual!$A:$A,0),MATCH(Y$1,CBO_annual!$1:$1,0)))</f>
        <v>#N/A</v>
      </c>
      <c r="Z32" s="83" t="e">
        <f ca="1">IF(YEAR($B32)&lt;YEAR(TODAY())-1,INDEX(HaverPull!$A:$AD,MATCH(CBO_quarterly!$B32,HaverPull!$B:$B,0),MATCH(CBO_quarterly!Z$1,HaverPull!$1:$1,0)),INDEX(CBO_annual!$A:$AH,MATCH(_xlfn.NUMBERVALUE(LEFT($A33,4)),CBO_annual!$A:$A,0),MATCH(Z$1,CBO_annual!$1:$1,0)))</f>
        <v>#N/A</v>
      </c>
      <c r="AA32" s="83" t="e">
        <f ca="1">IF(YEAR($B32)&lt;YEAR(TODAY())-1,INDEX(HaverPull!$A:$AD,MATCH(CBO_quarterly!$B32,HaverPull!$B:$B,0),MATCH(CBO_quarterly!AA$1,HaverPull!$1:$1,0)),INDEX(CBO_annual!$A:$AH,MATCH(_xlfn.NUMBERVALUE(LEFT($A33,4)),CBO_annual!$A:$A,0),MATCH(AA$1,CBO_annual!$1:$1,0)))</f>
        <v>#N/A</v>
      </c>
      <c r="AB32" s="83">
        <f>INDEX(CBO_annual!$A:$AH,MATCH(_xlfn.NUMBERVALUE(LEFT($A33,4)),CBO_annual!$A:$A,0),MATCH($1:$1,CBO_annual!$1:$1,0))</f>
        <v>5989.6749999999993</v>
      </c>
      <c r="AC32" s="84">
        <v>5732.5</v>
      </c>
      <c r="AD32" s="83">
        <f ca="1">IF(YEAR($B32)&lt;=YEAR(TODAY()),INDEX(HaverPull!$A:$AD,MATCH(CBO_quarterly!$B32,HaverPull!$B:$B,0),MATCH(CBO_quarterly!AD$1,HaverPull!$1:$1,0)),INDEX(CBO_annual!$A:$AH,MATCH(_xlfn.NUMBERVALUE(LEFT($A33,4)),CBO_annual!$A:$A,0),MATCH(AD$1,CBO_annual!$1:$1,0)))</f>
        <v>3887.4</v>
      </c>
      <c r="AE32" s="83">
        <f ca="1">IF(YEAR($B32)&lt;=YEAR(TODAY()),INDEX(HaverPull!$A:$AD,MATCH(CBO_quarterly!$B32,HaverPull!$B:$B,0),MATCH(CBO_quarterly!AE$1,HaverPull!$1:$1,0)),INDEX(CBO_annual!$A:$AH,MATCH(_xlfn.NUMBERVALUE(LEFT($A33,4)),CBO_annual!$A:$A,0),MATCH(AE$1,CBO_annual!$1:$1,0)))</f>
        <v>1192.4000000000001</v>
      </c>
      <c r="AF32" s="85">
        <v>32.700000000000003</v>
      </c>
      <c r="AG32" s="84">
        <v>1938.4</v>
      </c>
      <c r="AH32" s="84">
        <v>1989</v>
      </c>
      <c r="AI32" s="83">
        <f ca="1">IF(YEAR($B32)&lt;YEAR(TODAY())-1,INDEX(HaverPull!$A:$AD,MATCH(CBO_quarterly!$B32,HaverPull!$B:$B,0),MATCH(CBO_quarterly!AI$1,HaverPull!$1:$1,0)),INDEX(CBO_annual!$A:$AH,MATCH(_xlfn.NUMBERVALUE(LEFT($A33,4)),CBO_annual!$A:$A,0),MATCH(AI$1,CBO_annual!$1:$1,0)))</f>
        <v>410.8</v>
      </c>
      <c r="AJ32" s="83">
        <f ca="1">IF(YEAR($B32)&lt;YEAR(TODAY())-1,INDEX(HaverPull!$A:$AD,MATCH(CBO_quarterly!$B32,HaverPull!$B:$B,0),MATCH(CBO_quarterly!AJ$1,HaverPull!$1:$1,0)),INDEX(CBO_annual!$A:$AH,MATCH(_xlfn.NUMBERVALUE(LEFT($A33,4)),CBO_annual!$A:$A,0),MATCH(AJ$1,CBO_annual!$1:$1,0)))</f>
        <v>616.70000000000005</v>
      </c>
      <c r="AK32" s="83">
        <f ca="1">IF(YEAR($B32)&lt;YEAR(TODAY())-1,INDEX(HaverPull!$A:$AD,MATCH(CBO_quarterly!$B32,HaverPull!$B:$B,0),MATCH(CBO_quarterly!AK$1,HaverPull!$1:$1,0)),INDEX(CBO_annual!$A:$AH,MATCH(_xlfn.NUMBERVALUE(LEFT($A33,4)),CBO_annual!$A:$A,0),MATCH(AK$1,CBO_annual!$1:$1,0)))</f>
        <v>986</v>
      </c>
      <c r="AL32" s="83">
        <f ca="1">IF(YEAR($B32)&lt;YEAR(TODAY())-1,INDEX(HaverPull!$A:$AD,MATCH(CBO_quarterly!$B32,HaverPull!$B:$B,0),MATCH(CBO_quarterly!AL$1,HaverPull!$1:$1,0)),INDEX(CBO_annual!$A:$AH,MATCH(_xlfn.NUMBERVALUE(LEFT($A33,4)),CBO_annual!$A:$A,0),MATCH(AL$1,CBO_annual!$1:$1,0)))</f>
        <v>410.8</v>
      </c>
      <c r="AM32" s="83">
        <f ca="1">IF(YEAR($B32)&lt;YEAR(TODAY())-1,INDEX(HaverPull!$A:$AD,MATCH(CBO_quarterly!$B32,HaverPull!$B:$B,0),MATCH(CBO_quarterly!AM$1,HaverPull!$1:$1,0)),INDEX(CBO_annual!$A:$AH,MATCH(_xlfn.NUMBERVALUE(LEFT($A33,4)),CBO_annual!$A:$A,0),MATCH(AM$1,CBO_annual!$1:$1,0)))</f>
        <v>190.2</v>
      </c>
      <c r="AN32" s="83">
        <f ca="1">IF(YEAR($B32)&lt;YEAR(TODAY())-1,INDEX(HaverPull!$A:$AD,MATCH(CBO_quarterly!$B32,HaverPull!$B:$B,0),MATCH(CBO_quarterly!AN$1,HaverPull!$1:$1,0)),INDEX(CBO_annual!$A:$AH,MATCH(_xlfn.NUMBERVALUE(LEFT($A33,4)),CBO_annual!$A:$A,0),MATCH(AN$1,CBO_annual!$1:$1,0)))</f>
        <v>220.6</v>
      </c>
      <c r="AO32" s="83" t="e">
        <f ca="1">IF(YEAR($B32)&lt;YEAR(TODAY())-1,INDEX(HaverPull!$A:$AD,MATCH(CBO_quarterly!$B32,HaverPull!$B:$B,0),MATCH(CBO_quarterly!AO$1,HaverPull!$1:$1,0)),INDEX(CBO_annual!$A:$AH,MATCH(_xlfn.NUMBERVALUE(LEFT($A33,4)),CBO_annual!$A:$A,0),MATCH(AO$1,CBO_annual!$1:$1,0)))</f>
        <v>#N/A</v>
      </c>
      <c r="AP32" s="83" t="e">
        <f ca="1">IF(YEAR($B32)&lt;YEAR(TODAY())-1,INDEX(HaverPull!$A:$AD,MATCH(CBO_quarterly!$B32,HaverPull!$B:$B,0),MATCH(CBO_quarterly!AP$1,HaverPull!$1:$1,0)),INDEX(CBO_annual!$A:$AH,MATCH(_xlfn.NUMBERVALUE(LEFT($A33,4)),CBO_annual!$A:$A,0),MATCH(AP$1,CBO_annual!$1:$1,0)))</f>
        <v>#N/A</v>
      </c>
    </row>
    <row r="33" spans="1:42">
      <c r="A33" s="83" t="s">
        <v>432</v>
      </c>
      <c r="B33" s="4">
        <v>28215</v>
      </c>
      <c r="C33" s="83">
        <f ca="1">IF(YEAR($B33)&lt;YEAR(TODAY())-1,INDEX(HaverPull!$A:$AD,MATCH(CBO_quarterly!$B33,HaverPull!$B:$B,0),MATCH(CBO_quarterly!C$1,HaverPull!$1:$1,0)),INDEX(CBO_annual!$A:$AH,MATCH(_xlfn.NUMBERVALUE(LEFT($A34,4)),CBO_annual!$A:$A,0),MATCH(C$1,CBO_annual!$1:$1,0)))</f>
        <v>185.5</v>
      </c>
      <c r="D33" s="83">
        <f ca="1">IF(YEAR($B33)&lt;YEAR(TODAY())-1,INDEX(HaverPull!$A:$AD,MATCH(CBO_quarterly!$B33,HaverPull!$B:$B,0),MATCH(CBO_quarterly!D$1,HaverPull!$1:$1,0)),INDEX(CBO_annual!$A:$AH,MATCH(_xlfn.NUMBERVALUE(LEFT($A34,4)),CBO_annual!$A:$A,0),MATCH(D$1,CBO_annual!$1:$1,0)))</f>
        <v>188.8</v>
      </c>
      <c r="E33" s="83">
        <f ca="1">IF(YEAR($B33)&lt;YEAR(TODAY())-1,INDEX(HaverPull!$A:$AD,MATCH(CBO_quarterly!$B33,HaverPull!$B:$B,0),MATCH(CBO_quarterly!E$1,HaverPull!$1:$1,0)),INDEX(CBO_annual!$A:$AH,MATCH(_xlfn.NUMBERVALUE(LEFT($A34,4)),CBO_annual!$A:$A,0),MATCH(E$1,CBO_annual!$1:$1,0)))</f>
        <v>149</v>
      </c>
      <c r="F33" s="83">
        <f ca="1">IF(YEAR($B33)&lt;YEAR(TODAY())-1,INDEX(HaverPull!$A:$AD,MATCH(CBO_quarterly!$B33,HaverPull!$B:$B,0),MATCH(CBO_quarterly!F$1,HaverPull!$1:$1,0)),INDEX(CBO_annual!$A:$AH,MATCH(_xlfn.NUMBERVALUE(LEFT($A34,4)),CBO_annual!$A:$A,0),MATCH(F$1,CBO_annual!$1:$1,0)))</f>
        <v>62.9</v>
      </c>
      <c r="G33" s="83">
        <f ca="1">IF(YEAR($B33)&lt;YEAR(TODAY())-1,INDEX(HaverPull!$A:$AD,MATCH(CBO_quarterly!$B33,HaverPull!$B:$B,0),MATCH(CBO_quarterly!G$1,HaverPull!$1:$1,0)),INDEX(CBO_annual!$A:$AH,MATCH(_xlfn.NUMBERVALUE(LEFT($A34,4)),CBO_annual!$A:$A,0),MATCH(G$1,CBO_annual!$1:$1,0)))</f>
        <v>109.3</v>
      </c>
      <c r="H33" s="83" t="e">
        <f ca="1">IF(YEAR($B33)&lt;YEAR(TODAY())-1,INDEX(HaverPull!$A:$AD,MATCH(CBO_quarterly!$B33,HaverPull!$B:$B,0),MATCH(CBO_quarterly!H$1,HaverPull!$1:$1,0)),INDEX(CBO_annual!$A:$AH,MATCH(_xlfn.NUMBERVALUE(LEFT($A34,4)),CBO_annual!$A:$A,0),MATCH(H$1,CBO_annual!$1:$1,0)))</f>
        <v>#N/A</v>
      </c>
      <c r="I33" s="83" t="e">
        <f ca="1">IF(YEAR($B33)&lt;YEAR(TODAY())-1,INDEX(HaverPull!$A:$AD,MATCH(CBO_quarterly!$B33,HaverPull!$B:$B,0),MATCH(CBO_quarterly!I$1,HaverPull!$1:$1,0)),INDEX(CBO_annual!$A:$AH,MATCH(_xlfn.NUMBERVALUE(LEFT($A34,4)),CBO_annual!$A:$A,0),MATCH(I$1,CBO_annual!$1:$1,0)))</f>
        <v>#N/A</v>
      </c>
      <c r="J33" s="83">
        <f ca="1">IF(YEAR($B33)&lt;YEAR(TODAY())-1,INDEX(HaverPull!$A:$AD,MATCH(CBO_quarterly!$B33,HaverPull!$B:$B,0),MATCH(CBO_quarterly!J$1,HaverPull!$1:$1,0)),INDEX(CBO_annual!$A:$AH,MATCH(_xlfn.NUMBERVALUE(LEFT($A34,4)),CBO_annual!$A:$A,0),MATCH(J$1,CBO_annual!$1:$1,0)))</f>
        <v>5.9</v>
      </c>
      <c r="K33" s="83" t="e">
        <f ca="1">IF(YEAR($B33)&lt;YEAR(TODAY())-1,INDEX(HaverPull!$A:$AD,MATCH(CBO_quarterly!$B33,HaverPull!$B:$B,0),MATCH(CBO_quarterly!K$1,HaverPull!$1:$1,0)),INDEX(CBO_annual!$A:$AH,MATCH(_xlfn.NUMBERVALUE(LEFT($A34,4)),CBO_annual!$A:$A,0),MATCH(K$1,CBO_annual!$1:$1,0)))</f>
        <v>#N/A</v>
      </c>
      <c r="L33" s="83" t="e">
        <f ca="1">IF(YEAR($B33)&lt;YEAR(TODAY())-1,INDEX(HaverPull!$A:$AD,MATCH(CBO_quarterly!$B33,HaverPull!$B:$B,0),MATCH(CBO_quarterly!L$1,HaverPull!$1:$1,0)),INDEX(CBO_annual!$A:$AH,MATCH(_xlfn.NUMBERVALUE(LEFT($A34,4)),CBO_annual!$A:$A,0),MATCH(L$1,CBO_annual!$1:$1,0)))</f>
        <v>#N/A</v>
      </c>
      <c r="M33" s="83" t="e">
        <f ca="1">IF(YEAR($B33)&lt;YEAR(TODAY())-1,INDEX(HaverPull!$A:$AD,MATCH(CBO_quarterly!$B33,HaverPull!$B:$B,0),MATCH(CBO_quarterly!M$1,HaverPull!$1:$1,0)),INDEX(CBO_annual!$A:$AH,MATCH(_xlfn.NUMBERVALUE(LEFT($A34,4)),CBO_annual!$A:$A,0),MATCH(M$1,CBO_annual!$1:$1,0)))</f>
        <v>#N/A</v>
      </c>
      <c r="N33" s="83" t="e">
        <f ca="1">IF(YEAR($B33)&lt;YEAR(TODAY())-1,INDEX(HaverPull!$A:$AD,MATCH(CBO_quarterly!$B33,HaverPull!$B:$B,0),MATCH(CBO_quarterly!N$1,HaverPull!$1:$1,0)),INDEX(CBO_annual!$A:$AH,MATCH(_xlfn.NUMBERVALUE(LEFT($A34,4)),CBO_annual!$A:$A,0),MATCH(N$1,CBO_annual!$1:$1,0)))</f>
        <v>#N/A</v>
      </c>
      <c r="O33" s="83" t="e">
        <f ca="1">IF(YEAR($B33)&lt;YEAR(TODAY())-1,INDEX(HaverPull!$A:$AD,MATCH(CBO_quarterly!$B33,HaverPull!$B:$B,0),MATCH(CBO_quarterly!O$1,HaverPull!$1:$1,0)),INDEX(CBO_annual!$A:$AH,MATCH(_xlfn.NUMBERVALUE(LEFT($A34,4)),CBO_annual!$A:$A,0),MATCH(O$1,CBO_annual!$1:$1,0)))</f>
        <v>#N/A</v>
      </c>
      <c r="P33" s="83" t="e">
        <f ca="1">IF(YEAR($B33)&lt;YEAR(TODAY())-1,INDEX(HaverPull!$A:$AD,MATCH(CBO_quarterly!$B33,HaverPull!$B:$B,0),MATCH(CBO_quarterly!P$1,HaverPull!$1:$1,0)),INDEX(CBO_annual!$A:$AH,MATCH(_xlfn.NUMBERVALUE(LEFT($A34,4)),CBO_annual!$A:$A,0),MATCH(P$1,CBO_annual!$1:$1,0)))</f>
        <v>#N/A</v>
      </c>
      <c r="Q33" s="83" t="e">
        <f ca="1">IF(YEAR($B33)&lt;YEAR(TODAY())-1,INDEX(HaverPull!$A:$AD,MATCH(CBO_quarterly!$B33,HaverPull!$B:$B,0),MATCH(CBO_quarterly!Q$1,HaverPull!$1:$1,0)),INDEX(CBO_annual!$A:$AH,MATCH(_xlfn.NUMBERVALUE(LEFT($A34,4)),CBO_annual!$A:$A,0),MATCH(Q$1,CBO_annual!$1:$1,0)))</f>
        <v>#N/A</v>
      </c>
      <c r="R33" s="83" t="e">
        <f ca="1">IF(YEAR($B33)&lt;YEAR(TODAY())-1,INDEX(HaverPull!$A:$AD,MATCH(CBO_quarterly!$B33,HaverPull!$B:$B,0),MATCH(CBO_quarterly!R$1,HaverPull!$1:$1,0)),INDEX(CBO_annual!$A:$AH,MATCH(_xlfn.NUMBERVALUE(LEFT($A34,4)),CBO_annual!$A:$A,0),MATCH(R$1,CBO_annual!$1:$1,0)))</f>
        <v>#N/A</v>
      </c>
      <c r="S33" s="83" t="e">
        <f ca="1">IF(YEAR($B33)&lt;YEAR(TODAY())-1,INDEX(HaverPull!$A:$AD,MATCH(CBO_quarterly!$B33,HaverPull!$B:$B,0),MATCH(CBO_quarterly!S$1,HaverPull!$1:$1,0)),INDEX(CBO_annual!$A:$AH,MATCH(_xlfn.NUMBERVALUE(LEFT($A34,4)),CBO_annual!$A:$A,0),MATCH(S$1,CBO_annual!$1:$1,0)))</f>
        <v>#N/A</v>
      </c>
      <c r="T33" s="83" t="e">
        <f ca="1">IF(YEAR($B33)&lt;YEAR(TODAY())-1,INDEX(HaverPull!$A:$AD,MATCH(CBO_quarterly!$B33,HaverPull!$B:$B,0),MATCH(CBO_quarterly!T$1,HaverPull!$1:$1,0)),INDEX(CBO_annual!$A:$AH,MATCH(_xlfn.NUMBERVALUE(LEFT($A34,4)),CBO_annual!$A:$A,0),MATCH(T$1,CBO_annual!$1:$1,0)))</f>
        <v>#N/A</v>
      </c>
      <c r="U33" s="83" t="e">
        <f ca="1">IF(YEAR($B33)&lt;YEAR(TODAY())-1,INDEX(HaverPull!$A:$AD,MATCH(CBO_quarterly!$B33,HaverPull!$B:$B,0),MATCH(CBO_quarterly!U$1,HaverPull!$1:$1,0)),INDEX(CBO_annual!$A:$AH,MATCH(_xlfn.NUMBERVALUE(LEFT($A34,4)),CBO_annual!$A:$A,0),MATCH(U$1,CBO_annual!$1:$1,0)))</f>
        <v>#N/A</v>
      </c>
      <c r="V33" s="83" t="e">
        <f ca="1">IF(YEAR($B33)&lt;YEAR(TODAY())-1,INDEX(HaverPull!$A:$AD,MATCH(CBO_quarterly!$B33,HaverPull!$B:$B,0),MATCH(CBO_quarterly!V$1,HaverPull!$1:$1,0)),INDEX(CBO_annual!$A:$AH,MATCH(_xlfn.NUMBERVALUE(LEFT($A34,4)),CBO_annual!$A:$A,0),MATCH(V$1,CBO_annual!$1:$1,0)))</f>
        <v>#N/A</v>
      </c>
      <c r="W33" s="83" t="e">
        <f ca="1">IF(YEAR($B33)&lt;YEAR(TODAY())-1,INDEX(HaverPull!$A:$AD,MATCH(CBO_quarterly!$B33,HaverPull!$B:$B,0),MATCH(CBO_quarterly!W$1,HaverPull!$1:$1,0)),INDEX(CBO_annual!$A:$AH,MATCH(_xlfn.NUMBERVALUE(LEFT($A34,4)),CBO_annual!$A:$A,0),MATCH(W$1,CBO_annual!$1:$1,0)))</f>
        <v>#N/A</v>
      </c>
      <c r="X33" s="83" t="e">
        <f ca="1">IF(YEAR($B33)&lt;YEAR(TODAY())-1,INDEX(HaverPull!$A:$AD,MATCH(CBO_quarterly!$B33,HaverPull!$B:$B,0),MATCH(CBO_quarterly!X$1,HaverPull!$1:$1,0)),INDEX(CBO_annual!$A:$AH,MATCH(_xlfn.NUMBERVALUE(LEFT($A34,4)),CBO_annual!$A:$A,0),MATCH(X$1,CBO_annual!$1:$1,0)))</f>
        <v>#N/A</v>
      </c>
      <c r="Y33" s="83" t="e">
        <f ca="1">IF(YEAR($B33)&lt;YEAR(TODAY())-1,INDEX(HaverPull!$A:$AD,MATCH(CBO_quarterly!$B33,HaverPull!$B:$B,0),MATCH(CBO_quarterly!Y$1,HaverPull!$1:$1,0)),INDEX(CBO_annual!$A:$AH,MATCH(_xlfn.NUMBERVALUE(LEFT($A34,4)),CBO_annual!$A:$A,0),MATCH(Y$1,CBO_annual!$1:$1,0)))</f>
        <v>#N/A</v>
      </c>
      <c r="Z33" s="83" t="e">
        <f ca="1">IF(YEAR($B33)&lt;YEAR(TODAY())-1,INDEX(HaverPull!$A:$AD,MATCH(CBO_quarterly!$B33,HaverPull!$B:$B,0),MATCH(CBO_quarterly!Z$1,HaverPull!$1:$1,0)),INDEX(CBO_annual!$A:$AH,MATCH(_xlfn.NUMBERVALUE(LEFT($A34,4)),CBO_annual!$A:$A,0),MATCH(Z$1,CBO_annual!$1:$1,0)))</f>
        <v>#N/A</v>
      </c>
      <c r="AA33" s="83" t="e">
        <f ca="1">IF(YEAR($B33)&lt;YEAR(TODAY())-1,INDEX(HaverPull!$A:$AD,MATCH(CBO_quarterly!$B33,HaverPull!$B:$B,0),MATCH(CBO_quarterly!AA$1,HaverPull!$1:$1,0)),INDEX(CBO_annual!$A:$AH,MATCH(_xlfn.NUMBERVALUE(LEFT($A34,4)),CBO_annual!$A:$A,0),MATCH(AA$1,CBO_annual!$1:$1,0)))</f>
        <v>#N/A</v>
      </c>
      <c r="AB33" s="83">
        <f>INDEX(CBO_annual!$A:$AH,MATCH(_xlfn.NUMBERVALUE(LEFT($A34,4)),CBO_annual!$A:$A,0),MATCH($1:$1,CBO_annual!$1:$1,0))</f>
        <v>5989.6749999999993</v>
      </c>
      <c r="AC33" s="84">
        <v>5799.2</v>
      </c>
      <c r="AD33" s="83">
        <f ca="1">IF(YEAR($B33)&lt;=YEAR(TODAY()),INDEX(HaverPull!$A:$AD,MATCH(CBO_quarterly!$B33,HaverPull!$B:$B,0),MATCH(CBO_quarterly!AD$1,HaverPull!$1:$1,0)),INDEX(CBO_annual!$A:$AH,MATCH(_xlfn.NUMBERVALUE(LEFT($A34,4)),CBO_annual!$A:$A,0),MATCH(AD$1,CBO_annual!$1:$1,0)))</f>
        <v>3933.3</v>
      </c>
      <c r="AE33" s="83">
        <f ca="1">IF(YEAR($B33)&lt;=YEAR(TODAY()),INDEX(HaverPull!$A:$AD,MATCH(CBO_quarterly!$B33,HaverPull!$B:$B,0),MATCH(CBO_quarterly!AE$1,HaverPull!$1:$1,0)),INDEX(CBO_annual!$A:$AH,MATCH(_xlfn.NUMBERVALUE(LEFT($A34,4)),CBO_annual!$A:$A,0),MATCH(AE$1,CBO_annual!$1:$1,0)))</f>
        <v>1228.2</v>
      </c>
      <c r="AF33" s="85">
        <v>33.284999999999997</v>
      </c>
      <c r="AG33" s="84">
        <v>1992.5</v>
      </c>
      <c r="AH33" s="84">
        <v>2037.3</v>
      </c>
      <c r="AI33" s="83">
        <f ca="1">IF(YEAR($B33)&lt;YEAR(TODAY())-1,INDEX(HaverPull!$A:$AD,MATCH(CBO_quarterly!$B33,HaverPull!$B:$B,0),MATCH(CBO_quarterly!AI$1,HaverPull!$1:$1,0)),INDEX(CBO_annual!$A:$AH,MATCH(_xlfn.NUMBERVALUE(LEFT($A34,4)),CBO_annual!$A:$A,0),MATCH(AI$1,CBO_annual!$1:$1,0)))</f>
        <v>421.2</v>
      </c>
      <c r="AJ33" s="83">
        <f ca="1">IF(YEAR($B33)&lt;YEAR(TODAY())-1,INDEX(HaverPull!$A:$AD,MATCH(CBO_quarterly!$B33,HaverPull!$B:$B,0),MATCH(CBO_quarterly!AJ$1,HaverPull!$1:$1,0)),INDEX(CBO_annual!$A:$AH,MATCH(_xlfn.NUMBERVALUE(LEFT($A34,4)),CBO_annual!$A:$A,0),MATCH(AJ$1,CBO_annual!$1:$1,0)))</f>
        <v>620.9</v>
      </c>
      <c r="AK33" s="83">
        <f ca="1">IF(YEAR($B33)&lt;YEAR(TODAY())-1,INDEX(HaverPull!$A:$AD,MATCH(CBO_quarterly!$B33,HaverPull!$B:$B,0),MATCH(CBO_quarterly!AK$1,HaverPull!$1:$1,0)),INDEX(CBO_annual!$A:$AH,MATCH(_xlfn.NUMBERVALUE(LEFT($A34,4)),CBO_annual!$A:$A,0),MATCH(AK$1,CBO_annual!$1:$1,0)))</f>
        <v>995.8</v>
      </c>
      <c r="AL33" s="83">
        <f ca="1">IF(YEAR($B33)&lt;YEAR(TODAY())-1,INDEX(HaverPull!$A:$AD,MATCH(CBO_quarterly!$B33,HaverPull!$B:$B,0),MATCH(CBO_quarterly!AL$1,HaverPull!$1:$1,0)),INDEX(CBO_annual!$A:$AH,MATCH(_xlfn.NUMBERVALUE(LEFT($A34,4)),CBO_annual!$A:$A,0),MATCH(AL$1,CBO_annual!$1:$1,0)))</f>
        <v>421.2</v>
      </c>
      <c r="AM33" s="83">
        <f ca="1">IF(YEAR($B33)&lt;YEAR(TODAY())-1,INDEX(HaverPull!$A:$AD,MATCH(CBO_quarterly!$B33,HaverPull!$B:$B,0),MATCH(CBO_quarterly!AM$1,HaverPull!$1:$1,0)),INDEX(CBO_annual!$A:$AH,MATCH(_xlfn.NUMBERVALUE(LEFT($A34,4)),CBO_annual!$A:$A,0),MATCH(AM$1,CBO_annual!$1:$1,0)))</f>
        <v>194.2</v>
      </c>
      <c r="AN33" s="83">
        <f ca="1">IF(YEAR($B33)&lt;YEAR(TODAY())-1,INDEX(HaverPull!$A:$AD,MATCH(CBO_quarterly!$B33,HaverPull!$B:$B,0),MATCH(CBO_quarterly!AN$1,HaverPull!$1:$1,0)),INDEX(CBO_annual!$A:$AH,MATCH(_xlfn.NUMBERVALUE(LEFT($A34,4)),CBO_annual!$A:$A,0),MATCH(AN$1,CBO_annual!$1:$1,0)))</f>
        <v>227</v>
      </c>
      <c r="AO33" s="83" t="e">
        <f ca="1">IF(YEAR($B33)&lt;YEAR(TODAY())-1,INDEX(HaverPull!$A:$AD,MATCH(CBO_quarterly!$B33,HaverPull!$B:$B,0),MATCH(CBO_quarterly!AO$1,HaverPull!$1:$1,0)),INDEX(CBO_annual!$A:$AH,MATCH(_xlfn.NUMBERVALUE(LEFT($A34,4)),CBO_annual!$A:$A,0),MATCH(AO$1,CBO_annual!$1:$1,0)))</f>
        <v>#N/A</v>
      </c>
      <c r="AP33" s="83" t="e">
        <f ca="1">IF(YEAR($B33)&lt;YEAR(TODAY())-1,INDEX(HaverPull!$A:$AD,MATCH(CBO_quarterly!$B33,HaverPull!$B:$B,0),MATCH(CBO_quarterly!AP$1,HaverPull!$1:$1,0)),INDEX(CBO_annual!$A:$AH,MATCH(_xlfn.NUMBERVALUE(LEFT($A34,4)),CBO_annual!$A:$A,0),MATCH(AP$1,CBO_annual!$1:$1,0)))</f>
        <v>#N/A</v>
      </c>
    </row>
    <row r="34" spans="1:42">
      <c r="A34" s="83" t="s">
        <v>433</v>
      </c>
      <c r="B34" s="4">
        <v>28306</v>
      </c>
      <c r="C34" s="83">
        <f ca="1">IF(YEAR($B34)&lt;YEAR(TODAY())-1,INDEX(HaverPull!$A:$AD,MATCH(CBO_quarterly!$B34,HaverPull!$B:$B,0),MATCH(CBO_quarterly!C$1,HaverPull!$1:$1,0)),INDEX(CBO_annual!$A:$AH,MATCH(_xlfn.NUMBERVALUE(LEFT($A35,4)),CBO_annual!$A:$A,0),MATCH(C$1,CBO_annual!$1:$1,0)))</f>
        <v>186.4</v>
      </c>
      <c r="D34" s="83">
        <f ca="1">IF(YEAR($B34)&lt;YEAR(TODAY())-1,INDEX(HaverPull!$A:$AD,MATCH(CBO_quarterly!$B34,HaverPull!$B:$B,0),MATCH(CBO_quarterly!D$1,HaverPull!$1:$1,0)),INDEX(CBO_annual!$A:$AH,MATCH(_xlfn.NUMBERVALUE(LEFT($A35,4)),CBO_annual!$A:$A,0),MATCH(D$1,CBO_annual!$1:$1,0)))</f>
        <v>195.7</v>
      </c>
      <c r="E34" s="83">
        <f ca="1">IF(YEAR($B34)&lt;YEAR(TODAY())-1,INDEX(HaverPull!$A:$AD,MATCH(CBO_quarterly!$B34,HaverPull!$B:$B,0),MATCH(CBO_quarterly!E$1,HaverPull!$1:$1,0)),INDEX(CBO_annual!$A:$AH,MATCH(_xlfn.NUMBERVALUE(LEFT($A35,4)),CBO_annual!$A:$A,0),MATCH(E$1,CBO_annual!$1:$1,0)))</f>
        <v>152.19999999999999</v>
      </c>
      <c r="F34" s="83">
        <f ca="1">IF(YEAR($B34)&lt;YEAR(TODAY())-1,INDEX(HaverPull!$A:$AD,MATCH(CBO_quarterly!$B34,HaverPull!$B:$B,0),MATCH(CBO_quarterly!F$1,HaverPull!$1:$1,0)),INDEX(CBO_annual!$A:$AH,MATCH(_xlfn.NUMBERVALUE(LEFT($A35,4)),CBO_annual!$A:$A,0),MATCH(F$1,CBO_annual!$1:$1,0)))</f>
        <v>68.400000000000006</v>
      </c>
      <c r="G34" s="83">
        <f ca="1">IF(YEAR($B34)&lt;YEAR(TODAY())-1,INDEX(HaverPull!$A:$AD,MATCH(CBO_quarterly!$B34,HaverPull!$B:$B,0),MATCH(CBO_quarterly!G$1,HaverPull!$1:$1,0)),INDEX(CBO_annual!$A:$AH,MATCH(_xlfn.NUMBERVALUE(LEFT($A35,4)),CBO_annual!$A:$A,0),MATCH(G$1,CBO_annual!$1:$1,0)))</f>
        <v>112.1</v>
      </c>
      <c r="H34" s="83" t="e">
        <f ca="1">IF(YEAR($B34)&lt;YEAR(TODAY())-1,INDEX(HaverPull!$A:$AD,MATCH(CBO_quarterly!$B34,HaverPull!$B:$B,0),MATCH(CBO_quarterly!H$1,HaverPull!$1:$1,0)),INDEX(CBO_annual!$A:$AH,MATCH(_xlfn.NUMBERVALUE(LEFT($A35,4)),CBO_annual!$A:$A,0),MATCH(H$1,CBO_annual!$1:$1,0)))</f>
        <v>#N/A</v>
      </c>
      <c r="I34" s="83" t="e">
        <f ca="1">IF(YEAR($B34)&lt;YEAR(TODAY())-1,INDEX(HaverPull!$A:$AD,MATCH(CBO_quarterly!$B34,HaverPull!$B:$B,0),MATCH(CBO_quarterly!I$1,HaverPull!$1:$1,0)),INDEX(CBO_annual!$A:$AH,MATCH(_xlfn.NUMBERVALUE(LEFT($A35,4)),CBO_annual!$A:$A,0),MATCH(I$1,CBO_annual!$1:$1,0)))</f>
        <v>#N/A</v>
      </c>
      <c r="J34" s="83">
        <f ca="1">IF(YEAR($B34)&lt;YEAR(TODAY())-1,INDEX(HaverPull!$A:$AD,MATCH(CBO_quarterly!$B34,HaverPull!$B:$B,0),MATCH(CBO_quarterly!J$1,HaverPull!$1:$1,0)),INDEX(CBO_annual!$A:$AH,MATCH(_xlfn.NUMBERVALUE(LEFT($A35,4)),CBO_annual!$A:$A,0),MATCH(J$1,CBO_annual!$1:$1,0)))</f>
        <v>6</v>
      </c>
      <c r="K34" s="83" t="e">
        <f ca="1">IF(YEAR($B34)&lt;YEAR(TODAY())-1,INDEX(HaverPull!$A:$AD,MATCH(CBO_quarterly!$B34,HaverPull!$B:$B,0),MATCH(CBO_quarterly!K$1,HaverPull!$1:$1,0)),INDEX(CBO_annual!$A:$AH,MATCH(_xlfn.NUMBERVALUE(LEFT($A35,4)),CBO_annual!$A:$A,0),MATCH(K$1,CBO_annual!$1:$1,0)))</f>
        <v>#N/A</v>
      </c>
      <c r="L34" s="83" t="e">
        <f ca="1">IF(YEAR($B34)&lt;YEAR(TODAY())-1,INDEX(HaverPull!$A:$AD,MATCH(CBO_quarterly!$B34,HaverPull!$B:$B,0),MATCH(CBO_quarterly!L$1,HaverPull!$1:$1,0)),INDEX(CBO_annual!$A:$AH,MATCH(_xlfn.NUMBERVALUE(LEFT($A35,4)),CBO_annual!$A:$A,0),MATCH(L$1,CBO_annual!$1:$1,0)))</f>
        <v>#N/A</v>
      </c>
      <c r="M34" s="83" t="e">
        <f ca="1">IF(YEAR($B34)&lt;YEAR(TODAY())-1,INDEX(HaverPull!$A:$AD,MATCH(CBO_quarterly!$B34,HaverPull!$B:$B,0),MATCH(CBO_quarterly!M$1,HaverPull!$1:$1,0)),INDEX(CBO_annual!$A:$AH,MATCH(_xlfn.NUMBERVALUE(LEFT($A35,4)),CBO_annual!$A:$A,0),MATCH(M$1,CBO_annual!$1:$1,0)))</f>
        <v>#N/A</v>
      </c>
      <c r="N34" s="83" t="e">
        <f ca="1">IF(YEAR($B34)&lt;YEAR(TODAY())-1,INDEX(HaverPull!$A:$AD,MATCH(CBO_quarterly!$B34,HaverPull!$B:$B,0),MATCH(CBO_quarterly!N$1,HaverPull!$1:$1,0)),INDEX(CBO_annual!$A:$AH,MATCH(_xlfn.NUMBERVALUE(LEFT($A35,4)),CBO_annual!$A:$A,0),MATCH(N$1,CBO_annual!$1:$1,0)))</f>
        <v>#N/A</v>
      </c>
      <c r="O34" s="83" t="e">
        <f ca="1">IF(YEAR($B34)&lt;YEAR(TODAY())-1,INDEX(HaverPull!$A:$AD,MATCH(CBO_quarterly!$B34,HaverPull!$B:$B,0),MATCH(CBO_quarterly!O$1,HaverPull!$1:$1,0)),INDEX(CBO_annual!$A:$AH,MATCH(_xlfn.NUMBERVALUE(LEFT($A35,4)),CBO_annual!$A:$A,0),MATCH(O$1,CBO_annual!$1:$1,0)))</f>
        <v>#N/A</v>
      </c>
      <c r="P34" s="83" t="e">
        <f ca="1">IF(YEAR($B34)&lt;YEAR(TODAY())-1,INDEX(HaverPull!$A:$AD,MATCH(CBO_quarterly!$B34,HaverPull!$B:$B,0),MATCH(CBO_quarterly!P$1,HaverPull!$1:$1,0)),INDEX(CBO_annual!$A:$AH,MATCH(_xlfn.NUMBERVALUE(LEFT($A35,4)),CBO_annual!$A:$A,0),MATCH(P$1,CBO_annual!$1:$1,0)))</f>
        <v>#N/A</v>
      </c>
      <c r="Q34" s="83" t="e">
        <f ca="1">IF(YEAR($B34)&lt;YEAR(TODAY())-1,INDEX(HaverPull!$A:$AD,MATCH(CBO_quarterly!$B34,HaverPull!$B:$B,0),MATCH(CBO_quarterly!Q$1,HaverPull!$1:$1,0)),INDEX(CBO_annual!$A:$AH,MATCH(_xlfn.NUMBERVALUE(LEFT($A35,4)),CBO_annual!$A:$A,0),MATCH(Q$1,CBO_annual!$1:$1,0)))</f>
        <v>#N/A</v>
      </c>
      <c r="R34" s="83" t="e">
        <f ca="1">IF(YEAR($B34)&lt;YEAR(TODAY())-1,INDEX(HaverPull!$A:$AD,MATCH(CBO_quarterly!$B34,HaverPull!$B:$B,0),MATCH(CBO_quarterly!R$1,HaverPull!$1:$1,0)),INDEX(CBO_annual!$A:$AH,MATCH(_xlfn.NUMBERVALUE(LEFT($A35,4)),CBO_annual!$A:$A,0),MATCH(R$1,CBO_annual!$1:$1,0)))</f>
        <v>#N/A</v>
      </c>
      <c r="S34" s="83" t="e">
        <f ca="1">IF(YEAR($B34)&lt;YEAR(TODAY())-1,INDEX(HaverPull!$A:$AD,MATCH(CBO_quarterly!$B34,HaverPull!$B:$B,0),MATCH(CBO_quarterly!S$1,HaverPull!$1:$1,0)),INDEX(CBO_annual!$A:$AH,MATCH(_xlfn.NUMBERVALUE(LEFT($A35,4)),CBO_annual!$A:$A,0),MATCH(S$1,CBO_annual!$1:$1,0)))</f>
        <v>#N/A</v>
      </c>
      <c r="T34" s="83" t="e">
        <f ca="1">IF(YEAR($B34)&lt;YEAR(TODAY())-1,INDEX(HaverPull!$A:$AD,MATCH(CBO_quarterly!$B34,HaverPull!$B:$B,0),MATCH(CBO_quarterly!T$1,HaverPull!$1:$1,0)),INDEX(CBO_annual!$A:$AH,MATCH(_xlfn.NUMBERVALUE(LEFT($A35,4)),CBO_annual!$A:$A,0),MATCH(T$1,CBO_annual!$1:$1,0)))</f>
        <v>#N/A</v>
      </c>
      <c r="U34" s="83" t="e">
        <f ca="1">IF(YEAR($B34)&lt;YEAR(TODAY())-1,INDEX(HaverPull!$A:$AD,MATCH(CBO_quarterly!$B34,HaverPull!$B:$B,0),MATCH(CBO_quarterly!U$1,HaverPull!$1:$1,0)),INDEX(CBO_annual!$A:$AH,MATCH(_xlfn.NUMBERVALUE(LEFT($A35,4)),CBO_annual!$A:$A,0),MATCH(U$1,CBO_annual!$1:$1,0)))</f>
        <v>#N/A</v>
      </c>
      <c r="V34" s="83" t="e">
        <f ca="1">IF(YEAR($B34)&lt;YEAR(TODAY())-1,INDEX(HaverPull!$A:$AD,MATCH(CBO_quarterly!$B34,HaverPull!$B:$B,0),MATCH(CBO_quarterly!V$1,HaverPull!$1:$1,0)),INDEX(CBO_annual!$A:$AH,MATCH(_xlfn.NUMBERVALUE(LEFT($A35,4)),CBO_annual!$A:$A,0),MATCH(V$1,CBO_annual!$1:$1,0)))</f>
        <v>#N/A</v>
      </c>
      <c r="W34" s="83" t="e">
        <f ca="1">IF(YEAR($B34)&lt;YEAR(TODAY())-1,INDEX(HaverPull!$A:$AD,MATCH(CBO_quarterly!$B34,HaverPull!$B:$B,0),MATCH(CBO_quarterly!W$1,HaverPull!$1:$1,0)),INDEX(CBO_annual!$A:$AH,MATCH(_xlfn.NUMBERVALUE(LEFT($A35,4)),CBO_annual!$A:$A,0),MATCH(W$1,CBO_annual!$1:$1,0)))</f>
        <v>#N/A</v>
      </c>
      <c r="X34" s="83" t="e">
        <f ca="1">IF(YEAR($B34)&lt;YEAR(TODAY())-1,INDEX(HaverPull!$A:$AD,MATCH(CBO_quarterly!$B34,HaverPull!$B:$B,0),MATCH(CBO_quarterly!X$1,HaverPull!$1:$1,0)),INDEX(CBO_annual!$A:$AH,MATCH(_xlfn.NUMBERVALUE(LEFT($A35,4)),CBO_annual!$A:$A,0),MATCH(X$1,CBO_annual!$1:$1,0)))</f>
        <v>#N/A</v>
      </c>
      <c r="Y34" s="83" t="e">
        <f ca="1">IF(YEAR($B34)&lt;YEAR(TODAY())-1,INDEX(HaverPull!$A:$AD,MATCH(CBO_quarterly!$B34,HaverPull!$B:$B,0),MATCH(CBO_quarterly!Y$1,HaverPull!$1:$1,0)),INDEX(CBO_annual!$A:$AH,MATCH(_xlfn.NUMBERVALUE(LEFT($A35,4)),CBO_annual!$A:$A,0),MATCH(Y$1,CBO_annual!$1:$1,0)))</f>
        <v>#N/A</v>
      </c>
      <c r="Z34" s="83" t="e">
        <f ca="1">IF(YEAR($B34)&lt;YEAR(TODAY())-1,INDEX(HaverPull!$A:$AD,MATCH(CBO_quarterly!$B34,HaverPull!$B:$B,0),MATCH(CBO_quarterly!Z$1,HaverPull!$1:$1,0)),INDEX(CBO_annual!$A:$AH,MATCH(_xlfn.NUMBERVALUE(LEFT($A35,4)),CBO_annual!$A:$A,0),MATCH(Z$1,CBO_annual!$1:$1,0)))</f>
        <v>#N/A</v>
      </c>
      <c r="AA34" s="83" t="e">
        <f ca="1">IF(YEAR($B34)&lt;YEAR(TODAY())-1,INDEX(HaverPull!$A:$AD,MATCH(CBO_quarterly!$B34,HaverPull!$B:$B,0),MATCH(CBO_quarterly!AA$1,HaverPull!$1:$1,0)),INDEX(CBO_annual!$A:$AH,MATCH(_xlfn.NUMBERVALUE(LEFT($A35,4)),CBO_annual!$A:$A,0),MATCH(AA$1,CBO_annual!$1:$1,0)))</f>
        <v>#N/A</v>
      </c>
      <c r="AB34" s="83">
        <f>INDEX(CBO_annual!$A:$AH,MATCH(_xlfn.NUMBERVALUE(LEFT($A35,4)),CBO_annual!$A:$A,0),MATCH($1:$1,CBO_annual!$1:$1,0))</f>
        <v>5989.6749999999993</v>
      </c>
      <c r="AC34" s="84">
        <v>5913</v>
      </c>
      <c r="AD34" s="83">
        <f ca="1">IF(YEAR($B34)&lt;=YEAR(TODAY()),INDEX(HaverPull!$A:$AD,MATCH(CBO_quarterly!$B34,HaverPull!$B:$B,0),MATCH(CBO_quarterly!AD$1,HaverPull!$1:$1,0)),INDEX(CBO_annual!$A:$AH,MATCH(_xlfn.NUMBERVALUE(LEFT($A35,4)),CBO_annual!$A:$A,0),MATCH(AD$1,CBO_annual!$1:$1,0)))</f>
        <v>3954.6</v>
      </c>
      <c r="AE34" s="83">
        <f ca="1">IF(YEAR($B34)&lt;=YEAR(TODAY()),INDEX(HaverPull!$A:$AD,MATCH(CBO_quarterly!$B34,HaverPull!$B:$B,0),MATCH(CBO_quarterly!AE$1,HaverPull!$1:$1,0)),INDEX(CBO_annual!$A:$AH,MATCH(_xlfn.NUMBERVALUE(LEFT($A35,4)),CBO_annual!$A:$A,0),MATCH(AE$1,CBO_annual!$1:$1,0)))</f>
        <v>1256</v>
      </c>
      <c r="AF34" s="85">
        <v>33.854999999999997</v>
      </c>
      <c r="AG34" s="84">
        <v>2060.1999999999998</v>
      </c>
      <c r="AH34" s="84">
        <v>2086.3000000000002</v>
      </c>
      <c r="AI34" s="83">
        <f ca="1">IF(YEAR($B34)&lt;YEAR(TODAY())-1,INDEX(HaverPull!$A:$AD,MATCH(CBO_quarterly!$B34,HaverPull!$B:$B,0),MATCH(CBO_quarterly!AI$1,HaverPull!$1:$1,0)),INDEX(CBO_annual!$A:$AH,MATCH(_xlfn.NUMBERVALUE(LEFT($A35,4)),CBO_annual!$A:$A,0),MATCH(AI$1,CBO_annual!$1:$1,0)))</f>
        <v>431.4</v>
      </c>
      <c r="AJ34" s="83">
        <f ca="1">IF(YEAR($B34)&lt;YEAR(TODAY())-1,INDEX(HaverPull!$A:$AD,MATCH(CBO_quarterly!$B34,HaverPull!$B:$B,0),MATCH(CBO_quarterly!AJ$1,HaverPull!$1:$1,0)),INDEX(CBO_annual!$A:$AH,MATCH(_xlfn.NUMBERVALUE(LEFT($A35,4)),CBO_annual!$A:$A,0),MATCH(AJ$1,CBO_annual!$1:$1,0)))</f>
        <v>628.79999999999995</v>
      </c>
      <c r="AK34" s="83">
        <f ca="1">IF(YEAR($B34)&lt;YEAR(TODAY())-1,INDEX(HaverPull!$A:$AD,MATCH(CBO_quarterly!$B34,HaverPull!$B:$B,0),MATCH(CBO_quarterly!AK$1,HaverPull!$1:$1,0)),INDEX(CBO_annual!$A:$AH,MATCH(_xlfn.NUMBERVALUE(LEFT($A35,4)),CBO_annual!$A:$A,0),MATCH(AK$1,CBO_annual!$1:$1,0)))</f>
        <v>1001.9</v>
      </c>
      <c r="AL34" s="83">
        <f ca="1">IF(YEAR($B34)&lt;YEAR(TODAY())-1,INDEX(HaverPull!$A:$AD,MATCH(CBO_quarterly!$B34,HaverPull!$B:$B,0),MATCH(CBO_quarterly!AL$1,HaverPull!$1:$1,0)),INDEX(CBO_annual!$A:$AH,MATCH(_xlfn.NUMBERVALUE(LEFT($A35,4)),CBO_annual!$A:$A,0),MATCH(AL$1,CBO_annual!$1:$1,0)))</f>
        <v>431.4</v>
      </c>
      <c r="AM34" s="83">
        <f ca="1">IF(YEAR($B34)&lt;YEAR(TODAY())-1,INDEX(HaverPull!$A:$AD,MATCH(CBO_quarterly!$B34,HaverPull!$B:$B,0),MATCH(CBO_quarterly!AM$1,HaverPull!$1:$1,0)),INDEX(CBO_annual!$A:$AH,MATCH(_xlfn.NUMBERVALUE(LEFT($A35,4)),CBO_annual!$A:$A,0),MATCH(AM$1,CBO_annual!$1:$1,0)))</f>
        <v>198.9</v>
      </c>
      <c r="AN34" s="83">
        <f ca="1">IF(YEAR($B34)&lt;YEAR(TODAY())-1,INDEX(HaverPull!$A:$AD,MATCH(CBO_quarterly!$B34,HaverPull!$B:$B,0),MATCH(CBO_quarterly!AN$1,HaverPull!$1:$1,0)),INDEX(CBO_annual!$A:$AH,MATCH(_xlfn.NUMBERVALUE(LEFT($A35,4)),CBO_annual!$A:$A,0),MATCH(AN$1,CBO_annual!$1:$1,0)))</f>
        <v>232.4</v>
      </c>
      <c r="AO34" s="83" t="e">
        <f ca="1">IF(YEAR($B34)&lt;YEAR(TODAY())-1,INDEX(HaverPull!$A:$AD,MATCH(CBO_quarterly!$B34,HaverPull!$B:$B,0),MATCH(CBO_quarterly!AO$1,HaverPull!$1:$1,0)),INDEX(CBO_annual!$A:$AH,MATCH(_xlfn.NUMBERVALUE(LEFT($A35,4)),CBO_annual!$A:$A,0),MATCH(AO$1,CBO_annual!$1:$1,0)))</f>
        <v>#N/A</v>
      </c>
      <c r="AP34" s="83" t="e">
        <f ca="1">IF(YEAR($B34)&lt;YEAR(TODAY())-1,INDEX(HaverPull!$A:$AD,MATCH(CBO_quarterly!$B34,HaverPull!$B:$B,0),MATCH(CBO_quarterly!AP$1,HaverPull!$1:$1,0)),INDEX(CBO_annual!$A:$AH,MATCH(_xlfn.NUMBERVALUE(LEFT($A35,4)),CBO_annual!$A:$A,0),MATCH(AP$1,CBO_annual!$1:$1,0)))</f>
        <v>#N/A</v>
      </c>
    </row>
    <row r="35" spans="1:42">
      <c r="A35" s="83" t="s">
        <v>434</v>
      </c>
      <c r="B35" s="4">
        <v>28398</v>
      </c>
      <c r="C35" s="83">
        <f ca="1">IF(YEAR($B35)&lt;YEAR(TODAY())-1,INDEX(HaverPull!$A:$AD,MATCH(CBO_quarterly!$B35,HaverPull!$B:$B,0),MATCH(CBO_quarterly!C$1,HaverPull!$1:$1,0)),INDEX(CBO_annual!$A:$AH,MATCH(_xlfn.NUMBERVALUE(LEFT($A36,4)),CBO_annual!$A:$A,0),MATCH(C$1,CBO_annual!$1:$1,0)))</f>
        <v>191.7</v>
      </c>
      <c r="D35" s="83">
        <f ca="1">IF(YEAR($B35)&lt;YEAR(TODAY())-1,INDEX(HaverPull!$A:$AD,MATCH(CBO_quarterly!$B35,HaverPull!$B:$B,0),MATCH(CBO_quarterly!D$1,HaverPull!$1:$1,0)),INDEX(CBO_annual!$A:$AH,MATCH(_xlfn.NUMBERVALUE(LEFT($A36,4)),CBO_annual!$A:$A,0),MATCH(D$1,CBO_annual!$1:$1,0)))</f>
        <v>198.6</v>
      </c>
      <c r="E35" s="83">
        <f ca="1">IF(YEAR($B35)&lt;YEAR(TODAY())-1,INDEX(HaverPull!$A:$AD,MATCH(CBO_quarterly!$B35,HaverPull!$B:$B,0),MATCH(CBO_quarterly!E$1,HaverPull!$1:$1,0)),INDEX(CBO_annual!$A:$AH,MATCH(_xlfn.NUMBERVALUE(LEFT($A36,4)),CBO_annual!$A:$A,0),MATCH(E$1,CBO_annual!$1:$1,0)))</f>
        <v>155.1</v>
      </c>
      <c r="F35" s="83">
        <f ca="1">IF(YEAR($B35)&lt;YEAR(TODAY())-1,INDEX(HaverPull!$A:$AD,MATCH(CBO_quarterly!$B35,HaverPull!$B:$B,0),MATCH(CBO_quarterly!F$1,HaverPull!$1:$1,0)),INDEX(CBO_annual!$A:$AH,MATCH(_xlfn.NUMBERVALUE(LEFT($A36,4)),CBO_annual!$A:$A,0),MATCH(F$1,CBO_annual!$1:$1,0)))</f>
        <v>70.8</v>
      </c>
      <c r="G35" s="83">
        <f ca="1">IF(YEAR($B35)&lt;YEAR(TODAY())-1,INDEX(HaverPull!$A:$AD,MATCH(CBO_quarterly!$B35,HaverPull!$B:$B,0),MATCH(CBO_quarterly!G$1,HaverPull!$1:$1,0)),INDEX(CBO_annual!$A:$AH,MATCH(_xlfn.NUMBERVALUE(LEFT($A36,4)),CBO_annual!$A:$A,0),MATCH(G$1,CBO_annual!$1:$1,0)))</f>
        <v>114.3</v>
      </c>
      <c r="H35" s="83" t="e">
        <f ca="1">IF(YEAR($B35)&lt;YEAR(TODAY())-1,INDEX(HaverPull!$A:$AD,MATCH(CBO_quarterly!$B35,HaverPull!$B:$B,0),MATCH(CBO_quarterly!H$1,HaverPull!$1:$1,0)),INDEX(CBO_annual!$A:$AH,MATCH(_xlfn.NUMBERVALUE(LEFT($A36,4)),CBO_annual!$A:$A,0),MATCH(H$1,CBO_annual!$1:$1,0)))</f>
        <v>#N/A</v>
      </c>
      <c r="I35" s="83" t="e">
        <f ca="1">IF(YEAR($B35)&lt;YEAR(TODAY())-1,INDEX(HaverPull!$A:$AD,MATCH(CBO_quarterly!$B35,HaverPull!$B:$B,0),MATCH(CBO_quarterly!I$1,HaverPull!$1:$1,0)),INDEX(CBO_annual!$A:$AH,MATCH(_xlfn.NUMBERVALUE(LEFT($A36,4)),CBO_annual!$A:$A,0),MATCH(I$1,CBO_annual!$1:$1,0)))</f>
        <v>#N/A</v>
      </c>
      <c r="J35" s="83">
        <f ca="1">IF(YEAR($B35)&lt;YEAR(TODAY())-1,INDEX(HaverPull!$A:$AD,MATCH(CBO_quarterly!$B35,HaverPull!$B:$B,0),MATCH(CBO_quarterly!J$1,HaverPull!$1:$1,0)),INDEX(CBO_annual!$A:$AH,MATCH(_xlfn.NUMBERVALUE(LEFT($A36,4)),CBO_annual!$A:$A,0),MATCH(J$1,CBO_annual!$1:$1,0)))</f>
        <v>5.9</v>
      </c>
      <c r="K35" s="83" t="e">
        <f ca="1">IF(YEAR($B35)&lt;YEAR(TODAY())-1,INDEX(HaverPull!$A:$AD,MATCH(CBO_quarterly!$B35,HaverPull!$B:$B,0),MATCH(CBO_quarterly!K$1,HaverPull!$1:$1,0)),INDEX(CBO_annual!$A:$AH,MATCH(_xlfn.NUMBERVALUE(LEFT($A36,4)),CBO_annual!$A:$A,0),MATCH(K$1,CBO_annual!$1:$1,0)))</f>
        <v>#N/A</v>
      </c>
      <c r="L35" s="83" t="e">
        <f ca="1">IF(YEAR($B35)&lt;YEAR(TODAY())-1,INDEX(HaverPull!$A:$AD,MATCH(CBO_quarterly!$B35,HaverPull!$B:$B,0),MATCH(CBO_quarterly!L$1,HaverPull!$1:$1,0)),INDEX(CBO_annual!$A:$AH,MATCH(_xlfn.NUMBERVALUE(LEFT($A36,4)),CBO_annual!$A:$A,0),MATCH(L$1,CBO_annual!$1:$1,0)))</f>
        <v>#N/A</v>
      </c>
      <c r="M35" s="83" t="e">
        <f ca="1">IF(YEAR($B35)&lt;YEAR(TODAY())-1,INDEX(HaverPull!$A:$AD,MATCH(CBO_quarterly!$B35,HaverPull!$B:$B,0),MATCH(CBO_quarterly!M$1,HaverPull!$1:$1,0)),INDEX(CBO_annual!$A:$AH,MATCH(_xlfn.NUMBERVALUE(LEFT($A36,4)),CBO_annual!$A:$A,0),MATCH(M$1,CBO_annual!$1:$1,0)))</f>
        <v>#N/A</v>
      </c>
      <c r="N35" s="83" t="e">
        <f ca="1">IF(YEAR($B35)&lt;YEAR(TODAY())-1,INDEX(HaverPull!$A:$AD,MATCH(CBO_quarterly!$B35,HaverPull!$B:$B,0),MATCH(CBO_quarterly!N$1,HaverPull!$1:$1,0)),INDEX(CBO_annual!$A:$AH,MATCH(_xlfn.NUMBERVALUE(LEFT($A36,4)),CBO_annual!$A:$A,0),MATCH(N$1,CBO_annual!$1:$1,0)))</f>
        <v>#N/A</v>
      </c>
      <c r="O35" s="83" t="e">
        <f ca="1">IF(YEAR($B35)&lt;YEAR(TODAY())-1,INDEX(HaverPull!$A:$AD,MATCH(CBO_quarterly!$B35,HaverPull!$B:$B,0),MATCH(CBO_quarterly!O$1,HaverPull!$1:$1,0)),INDEX(CBO_annual!$A:$AH,MATCH(_xlfn.NUMBERVALUE(LEFT($A36,4)),CBO_annual!$A:$A,0),MATCH(O$1,CBO_annual!$1:$1,0)))</f>
        <v>#N/A</v>
      </c>
      <c r="P35" s="83" t="e">
        <f ca="1">IF(YEAR($B35)&lt;YEAR(TODAY())-1,INDEX(HaverPull!$A:$AD,MATCH(CBO_quarterly!$B35,HaverPull!$B:$B,0),MATCH(CBO_quarterly!P$1,HaverPull!$1:$1,0)),INDEX(CBO_annual!$A:$AH,MATCH(_xlfn.NUMBERVALUE(LEFT($A36,4)),CBO_annual!$A:$A,0),MATCH(P$1,CBO_annual!$1:$1,0)))</f>
        <v>#N/A</v>
      </c>
      <c r="Q35" s="83" t="e">
        <f ca="1">IF(YEAR($B35)&lt;YEAR(TODAY())-1,INDEX(HaverPull!$A:$AD,MATCH(CBO_quarterly!$B35,HaverPull!$B:$B,0),MATCH(CBO_quarterly!Q$1,HaverPull!$1:$1,0)),INDEX(CBO_annual!$A:$AH,MATCH(_xlfn.NUMBERVALUE(LEFT($A36,4)),CBO_annual!$A:$A,0),MATCH(Q$1,CBO_annual!$1:$1,0)))</f>
        <v>#N/A</v>
      </c>
      <c r="R35" s="83" t="e">
        <f ca="1">IF(YEAR($B35)&lt;YEAR(TODAY())-1,INDEX(HaverPull!$A:$AD,MATCH(CBO_quarterly!$B35,HaverPull!$B:$B,0),MATCH(CBO_quarterly!R$1,HaverPull!$1:$1,0)),INDEX(CBO_annual!$A:$AH,MATCH(_xlfn.NUMBERVALUE(LEFT($A36,4)),CBO_annual!$A:$A,0),MATCH(R$1,CBO_annual!$1:$1,0)))</f>
        <v>#N/A</v>
      </c>
      <c r="S35" s="83" t="e">
        <f ca="1">IF(YEAR($B35)&lt;YEAR(TODAY())-1,INDEX(HaverPull!$A:$AD,MATCH(CBO_quarterly!$B35,HaverPull!$B:$B,0),MATCH(CBO_quarterly!S$1,HaverPull!$1:$1,0)),INDEX(CBO_annual!$A:$AH,MATCH(_xlfn.NUMBERVALUE(LEFT($A36,4)),CBO_annual!$A:$A,0),MATCH(S$1,CBO_annual!$1:$1,0)))</f>
        <v>#N/A</v>
      </c>
      <c r="T35" s="83" t="e">
        <f ca="1">IF(YEAR($B35)&lt;YEAR(TODAY())-1,INDEX(HaverPull!$A:$AD,MATCH(CBO_quarterly!$B35,HaverPull!$B:$B,0),MATCH(CBO_quarterly!T$1,HaverPull!$1:$1,0)),INDEX(CBO_annual!$A:$AH,MATCH(_xlfn.NUMBERVALUE(LEFT($A36,4)),CBO_annual!$A:$A,0),MATCH(T$1,CBO_annual!$1:$1,0)))</f>
        <v>#N/A</v>
      </c>
      <c r="U35" s="83" t="e">
        <f ca="1">IF(YEAR($B35)&lt;YEAR(TODAY())-1,INDEX(HaverPull!$A:$AD,MATCH(CBO_quarterly!$B35,HaverPull!$B:$B,0),MATCH(CBO_quarterly!U$1,HaverPull!$1:$1,0)),INDEX(CBO_annual!$A:$AH,MATCH(_xlfn.NUMBERVALUE(LEFT($A36,4)),CBO_annual!$A:$A,0),MATCH(U$1,CBO_annual!$1:$1,0)))</f>
        <v>#N/A</v>
      </c>
      <c r="V35" s="83" t="e">
        <f ca="1">IF(YEAR($B35)&lt;YEAR(TODAY())-1,INDEX(HaverPull!$A:$AD,MATCH(CBO_quarterly!$B35,HaverPull!$B:$B,0),MATCH(CBO_quarterly!V$1,HaverPull!$1:$1,0)),INDEX(CBO_annual!$A:$AH,MATCH(_xlfn.NUMBERVALUE(LEFT($A36,4)),CBO_annual!$A:$A,0),MATCH(V$1,CBO_annual!$1:$1,0)))</f>
        <v>#N/A</v>
      </c>
      <c r="W35" s="83" t="e">
        <f ca="1">IF(YEAR($B35)&lt;YEAR(TODAY())-1,INDEX(HaverPull!$A:$AD,MATCH(CBO_quarterly!$B35,HaverPull!$B:$B,0),MATCH(CBO_quarterly!W$1,HaverPull!$1:$1,0)),INDEX(CBO_annual!$A:$AH,MATCH(_xlfn.NUMBERVALUE(LEFT($A36,4)),CBO_annual!$A:$A,0),MATCH(W$1,CBO_annual!$1:$1,0)))</f>
        <v>#N/A</v>
      </c>
      <c r="X35" s="83" t="e">
        <f ca="1">IF(YEAR($B35)&lt;YEAR(TODAY())-1,INDEX(HaverPull!$A:$AD,MATCH(CBO_quarterly!$B35,HaverPull!$B:$B,0),MATCH(CBO_quarterly!X$1,HaverPull!$1:$1,0)),INDEX(CBO_annual!$A:$AH,MATCH(_xlfn.NUMBERVALUE(LEFT($A36,4)),CBO_annual!$A:$A,0),MATCH(X$1,CBO_annual!$1:$1,0)))</f>
        <v>#N/A</v>
      </c>
      <c r="Y35" s="83" t="e">
        <f ca="1">IF(YEAR($B35)&lt;YEAR(TODAY())-1,INDEX(HaverPull!$A:$AD,MATCH(CBO_quarterly!$B35,HaverPull!$B:$B,0),MATCH(CBO_quarterly!Y$1,HaverPull!$1:$1,0)),INDEX(CBO_annual!$A:$AH,MATCH(_xlfn.NUMBERVALUE(LEFT($A36,4)),CBO_annual!$A:$A,0),MATCH(Y$1,CBO_annual!$1:$1,0)))</f>
        <v>#N/A</v>
      </c>
      <c r="Z35" s="83" t="e">
        <f ca="1">IF(YEAR($B35)&lt;YEAR(TODAY())-1,INDEX(HaverPull!$A:$AD,MATCH(CBO_quarterly!$B35,HaverPull!$B:$B,0),MATCH(CBO_quarterly!Z$1,HaverPull!$1:$1,0)),INDEX(CBO_annual!$A:$AH,MATCH(_xlfn.NUMBERVALUE(LEFT($A36,4)),CBO_annual!$A:$A,0),MATCH(Z$1,CBO_annual!$1:$1,0)))</f>
        <v>#N/A</v>
      </c>
      <c r="AA35" s="83" t="e">
        <f ca="1">IF(YEAR($B35)&lt;YEAR(TODAY())-1,INDEX(HaverPull!$A:$AD,MATCH(CBO_quarterly!$B35,HaverPull!$B:$B,0),MATCH(CBO_quarterly!AA$1,HaverPull!$1:$1,0)),INDEX(CBO_annual!$A:$AH,MATCH(_xlfn.NUMBERVALUE(LEFT($A36,4)),CBO_annual!$A:$A,0),MATCH(AA$1,CBO_annual!$1:$1,0)))</f>
        <v>#N/A</v>
      </c>
      <c r="AB35" s="83">
        <f>INDEX(CBO_annual!$A:$AH,MATCH(_xlfn.NUMBERVALUE(LEFT($A36,4)),CBO_annual!$A:$A,0),MATCH($1:$1,CBO_annual!$1:$1,0))</f>
        <v>5989.6749999999993</v>
      </c>
      <c r="AC35" s="84">
        <v>6017.6</v>
      </c>
      <c r="AD35" s="83">
        <f ca="1">IF(YEAR($B35)&lt;=YEAR(TODAY()),INDEX(HaverPull!$A:$AD,MATCH(CBO_quarterly!$B35,HaverPull!$B:$B,0),MATCH(CBO_quarterly!AD$1,HaverPull!$1:$1,0)),INDEX(CBO_annual!$A:$AH,MATCH(_xlfn.NUMBERVALUE(LEFT($A36,4)),CBO_annual!$A:$A,0),MATCH(AD$1,CBO_annual!$1:$1,0)))</f>
        <v>3992</v>
      </c>
      <c r="AE35" s="83">
        <f ca="1">IF(YEAR($B35)&lt;=YEAR(TODAY()),INDEX(HaverPull!$A:$AD,MATCH(CBO_quarterly!$B35,HaverPull!$B:$B,0),MATCH(CBO_quarterly!AE$1,HaverPull!$1:$1,0)),INDEX(CBO_annual!$A:$AH,MATCH(_xlfn.NUMBERVALUE(LEFT($A36,4)),CBO_annual!$A:$A,0),MATCH(AE$1,CBO_annual!$1:$1,0)))</f>
        <v>1286.9000000000001</v>
      </c>
      <c r="AF35" s="85">
        <v>34.366</v>
      </c>
      <c r="AG35" s="84">
        <v>2122.4</v>
      </c>
      <c r="AH35" s="84">
        <v>2132.8000000000002</v>
      </c>
      <c r="AI35" s="83">
        <f ca="1">IF(YEAR($B35)&lt;YEAR(TODAY())-1,INDEX(HaverPull!$A:$AD,MATCH(CBO_quarterly!$B35,HaverPull!$B:$B,0),MATCH(CBO_quarterly!AI$1,HaverPull!$1:$1,0)),INDEX(CBO_annual!$A:$AH,MATCH(_xlfn.NUMBERVALUE(LEFT($A36,4)),CBO_annual!$A:$A,0),MATCH(AI$1,CBO_annual!$1:$1,0)))</f>
        <v>438</v>
      </c>
      <c r="AJ35" s="83">
        <f ca="1">IF(YEAR($B35)&lt;YEAR(TODAY())-1,INDEX(HaverPull!$A:$AD,MATCH(CBO_quarterly!$B35,HaverPull!$B:$B,0),MATCH(CBO_quarterly!AJ$1,HaverPull!$1:$1,0)),INDEX(CBO_annual!$A:$AH,MATCH(_xlfn.NUMBERVALUE(LEFT($A36,4)),CBO_annual!$A:$A,0),MATCH(AJ$1,CBO_annual!$1:$1,0)))</f>
        <v>635.1</v>
      </c>
      <c r="AK35" s="83">
        <f ca="1">IF(YEAR($B35)&lt;YEAR(TODAY())-1,INDEX(HaverPull!$A:$AD,MATCH(CBO_quarterly!$B35,HaverPull!$B:$B,0),MATCH(CBO_quarterly!AK$1,HaverPull!$1:$1,0)),INDEX(CBO_annual!$A:$AH,MATCH(_xlfn.NUMBERVALUE(LEFT($A36,4)),CBO_annual!$A:$A,0),MATCH(AK$1,CBO_annual!$1:$1,0)))</f>
        <v>1000.8</v>
      </c>
      <c r="AL35" s="83">
        <f ca="1">IF(YEAR($B35)&lt;YEAR(TODAY())-1,INDEX(HaverPull!$A:$AD,MATCH(CBO_quarterly!$B35,HaverPull!$B:$B,0),MATCH(CBO_quarterly!AL$1,HaverPull!$1:$1,0)),INDEX(CBO_annual!$A:$AH,MATCH(_xlfn.NUMBERVALUE(LEFT($A36,4)),CBO_annual!$A:$A,0),MATCH(AL$1,CBO_annual!$1:$1,0)))</f>
        <v>438</v>
      </c>
      <c r="AM35" s="83">
        <f ca="1">IF(YEAR($B35)&lt;YEAR(TODAY())-1,INDEX(HaverPull!$A:$AD,MATCH(CBO_quarterly!$B35,HaverPull!$B:$B,0),MATCH(CBO_quarterly!AM$1,HaverPull!$1:$1,0)),INDEX(CBO_annual!$A:$AH,MATCH(_xlfn.NUMBERVALUE(LEFT($A36,4)),CBO_annual!$A:$A,0),MATCH(AM$1,CBO_annual!$1:$1,0)))</f>
        <v>201.9</v>
      </c>
      <c r="AN35" s="83">
        <f ca="1">IF(YEAR($B35)&lt;YEAR(TODAY())-1,INDEX(HaverPull!$A:$AD,MATCH(CBO_quarterly!$B35,HaverPull!$B:$B,0),MATCH(CBO_quarterly!AN$1,HaverPull!$1:$1,0)),INDEX(CBO_annual!$A:$AH,MATCH(_xlfn.NUMBERVALUE(LEFT($A36,4)),CBO_annual!$A:$A,0),MATCH(AN$1,CBO_annual!$1:$1,0)))</f>
        <v>236.1</v>
      </c>
      <c r="AO35" s="83" t="e">
        <f ca="1">IF(YEAR($B35)&lt;YEAR(TODAY())-1,INDEX(HaverPull!$A:$AD,MATCH(CBO_quarterly!$B35,HaverPull!$B:$B,0),MATCH(CBO_quarterly!AO$1,HaverPull!$1:$1,0)),INDEX(CBO_annual!$A:$AH,MATCH(_xlfn.NUMBERVALUE(LEFT($A36,4)),CBO_annual!$A:$A,0),MATCH(AO$1,CBO_annual!$1:$1,0)))</f>
        <v>#N/A</v>
      </c>
      <c r="AP35" s="83" t="e">
        <f ca="1">IF(YEAR($B35)&lt;YEAR(TODAY())-1,INDEX(HaverPull!$A:$AD,MATCH(CBO_quarterly!$B35,HaverPull!$B:$B,0),MATCH(CBO_quarterly!AP$1,HaverPull!$1:$1,0)),INDEX(CBO_annual!$A:$AH,MATCH(_xlfn.NUMBERVALUE(LEFT($A36,4)),CBO_annual!$A:$A,0),MATCH(AP$1,CBO_annual!$1:$1,0)))</f>
        <v>#N/A</v>
      </c>
    </row>
    <row r="36" spans="1:42">
      <c r="A36" s="83" t="s">
        <v>435</v>
      </c>
      <c r="B36" s="4">
        <v>28490</v>
      </c>
      <c r="C36" s="83">
        <f ca="1">IF(YEAR($B36)&lt;YEAR(TODAY())-1,INDEX(HaverPull!$A:$AD,MATCH(CBO_quarterly!$B36,HaverPull!$B:$B,0),MATCH(CBO_quarterly!C$1,HaverPull!$1:$1,0)),INDEX(CBO_annual!$A:$AH,MATCH(_xlfn.NUMBERVALUE(LEFT($A37,4)),CBO_annual!$A:$A,0),MATCH(C$1,CBO_annual!$1:$1,0)))</f>
        <v>194.3</v>
      </c>
      <c r="D36" s="83">
        <f ca="1">IF(YEAR($B36)&lt;YEAR(TODAY())-1,INDEX(HaverPull!$A:$AD,MATCH(CBO_quarterly!$B36,HaverPull!$B:$B,0),MATCH(CBO_quarterly!D$1,HaverPull!$1:$1,0)),INDEX(CBO_annual!$A:$AH,MATCH(_xlfn.NUMBERVALUE(LEFT($A37,4)),CBO_annual!$A:$A,0),MATCH(D$1,CBO_annual!$1:$1,0)))</f>
        <v>208.5</v>
      </c>
      <c r="E36" s="83">
        <f ca="1">IF(YEAR($B36)&lt;YEAR(TODAY())-1,INDEX(HaverPull!$A:$AD,MATCH(CBO_quarterly!$B36,HaverPull!$B:$B,0),MATCH(CBO_quarterly!E$1,HaverPull!$1:$1,0)),INDEX(CBO_annual!$A:$AH,MATCH(_xlfn.NUMBERVALUE(LEFT($A37,4)),CBO_annual!$A:$A,0),MATCH(E$1,CBO_annual!$1:$1,0)))</f>
        <v>154</v>
      </c>
      <c r="F36" s="83">
        <f ca="1">IF(YEAR($B36)&lt;YEAR(TODAY())-1,INDEX(HaverPull!$A:$AD,MATCH(CBO_quarterly!$B36,HaverPull!$B:$B,0),MATCH(CBO_quarterly!F$1,HaverPull!$1:$1,0)),INDEX(CBO_annual!$A:$AH,MATCH(_xlfn.NUMBERVALUE(LEFT($A37,4)),CBO_annual!$A:$A,0),MATCH(F$1,CBO_annual!$1:$1,0)))</f>
        <v>71.8</v>
      </c>
      <c r="G36" s="83">
        <f ca="1">IF(YEAR($B36)&lt;YEAR(TODAY())-1,INDEX(HaverPull!$A:$AD,MATCH(CBO_quarterly!$B36,HaverPull!$B:$B,0),MATCH(CBO_quarterly!G$1,HaverPull!$1:$1,0)),INDEX(CBO_annual!$A:$AH,MATCH(_xlfn.NUMBERVALUE(LEFT($A37,4)),CBO_annual!$A:$A,0),MATCH(G$1,CBO_annual!$1:$1,0)))</f>
        <v>116.7</v>
      </c>
      <c r="H36" s="83" t="e">
        <f ca="1">IF(YEAR($B36)&lt;YEAR(TODAY())-1,INDEX(HaverPull!$A:$AD,MATCH(CBO_quarterly!$B36,HaverPull!$B:$B,0),MATCH(CBO_quarterly!H$1,HaverPull!$1:$1,0)),INDEX(CBO_annual!$A:$AH,MATCH(_xlfn.NUMBERVALUE(LEFT($A37,4)),CBO_annual!$A:$A,0),MATCH(H$1,CBO_annual!$1:$1,0)))</f>
        <v>#N/A</v>
      </c>
      <c r="I36" s="83" t="e">
        <f ca="1">IF(YEAR($B36)&lt;YEAR(TODAY())-1,INDEX(HaverPull!$A:$AD,MATCH(CBO_quarterly!$B36,HaverPull!$B:$B,0),MATCH(CBO_quarterly!I$1,HaverPull!$1:$1,0)),INDEX(CBO_annual!$A:$AH,MATCH(_xlfn.NUMBERVALUE(LEFT($A37,4)),CBO_annual!$A:$A,0),MATCH(I$1,CBO_annual!$1:$1,0)))</f>
        <v>#N/A</v>
      </c>
      <c r="J36" s="83">
        <f ca="1">IF(YEAR($B36)&lt;YEAR(TODAY())-1,INDEX(HaverPull!$A:$AD,MATCH(CBO_quarterly!$B36,HaverPull!$B:$B,0),MATCH(CBO_quarterly!J$1,HaverPull!$1:$1,0)),INDEX(CBO_annual!$A:$AH,MATCH(_xlfn.NUMBERVALUE(LEFT($A37,4)),CBO_annual!$A:$A,0),MATCH(J$1,CBO_annual!$1:$1,0)))</f>
        <v>6</v>
      </c>
      <c r="K36" s="83" t="e">
        <f ca="1">IF(YEAR($B36)&lt;YEAR(TODAY())-1,INDEX(HaverPull!$A:$AD,MATCH(CBO_quarterly!$B36,HaverPull!$B:$B,0),MATCH(CBO_quarterly!K$1,HaverPull!$1:$1,0)),INDEX(CBO_annual!$A:$AH,MATCH(_xlfn.NUMBERVALUE(LEFT($A37,4)),CBO_annual!$A:$A,0),MATCH(K$1,CBO_annual!$1:$1,0)))</f>
        <v>#N/A</v>
      </c>
      <c r="L36" s="83" t="e">
        <f ca="1">IF(YEAR($B36)&lt;YEAR(TODAY())-1,INDEX(HaverPull!$A:$AD,MATCH(CBO_quarterly!$B36,HaverPull!$B:$B,0),MATCH(CBO_quarterly!L$1,HaverPull!$1:$1,0)),INDEX(CBO_annual!$A:$AH,MATCH(_xlfn.NUMBERVALUE(LEFT($A37,4)),CBO_annual!$A:$A,0),MATCH(L$1,CBO_annual!$1:$1,0)))</f>
        <v>#N/A</v>
      </c>
      <c r="M36" s="83" t="e">
        <f ca="1">IF(YEAR($B36)&lt;YEAR(TODAY())-1,INDEX(HaverPull!$A:$AD,MATCH(CBO_quarterly!$B36,HaverPull!$B:$B,0),MATCH(CBO_quarterly!M$1,HaverPull!$1:$1,0)),INDEX(CBO_annual!$A:$AH,MATCH(_xlfn.NUMBERVALUE(LEFT($A37,4)),CBO_annual!$A:$A,0),MATCH(M$1,CBO_annual!$1:$1,0)))</f>
        <v>#N/A</v>
      </c>
      <c r="N36" s="83" t="e">
        <f ca="1">IF(YEAR($B36)&lt;YEAR(TODAY())-1,INDEX(HaverPull!$A:$AD,MATCH(CBO_quarterly!$B36,HaverPull!$B:$B,0),MATCH(CBO_quarterly!N$1,HaverPull!$1:$1,0)),INDEX(CBO_annual!$A:$AH,MATCH(_xlfn.NUMBERVALUE(LEFT($A37,4)),CBO_annual!$A:$A,0),MATCH(N$1,CBO_annual!$1:$1,0)))</f>
        <v>#N/A</v>
      </c>
      <c r="O36" s="83" t="e">
        <f ca="1">IF(YEAR($B36)&lt;YEAR(TODAY())-1,INDEX(HaverPull!$A:$AD,MATCH(CBO_quarterly!$B36,HaverPull!$B:$B,0),MATCH(CBO_quarterly!O$1,HaverPull!$1:$1,0)),INDEX(CBO_annual!$A:$AH,MATCH(_xlfn.NUMBERVALUE(LEFT($A37,4)),CBO_annual!$A:$A,0),MATCH(O$1,CBO_annual!$1:$1,0)))</f>
        <v>#N/A</v>
      </c>
      <c r="P36" s="83" t="e">
        <f ca="1">IF(YEAR($B36)&lt;YEAR(TODAY())-1,INDEX(HaverPull!$A:$AD,MATCH(CBO_quarterly!$B36,HaverPull!$B:$B,0),MATCH(CBO_quarterly!P$1,HaverPull!$1:$1,0)),INDEX(CBO_annual!$A:$AH,MATCH(_xlfn.NUMBERVALUE(LEFT($A37,4)),CBO_annual!$A:$A,0),MATCH(P$1,CBO_annual!$1:$1,0)))</f>
        <v>#N/A</v>
      </c>
      <c r="Q36" s="83" t="e">
        <f ca="1">IF(YEAR($B36)&lt;YEAR(TODAY())-1,INDEX(HaverPull!$A:$AD,MATCH(CBO_quarterly!$B36,HaverPull!$B:$B,0),MATCH(CBO_quarterly!Q$1,HaverPull!$1:$1,0)),INDEX(CBO_annual!$A:$AH,MATCH(_xlfn.NUMBERVALUE(LEFT($A37,4)),CBO_annual!$A:$A,0),MATCH(Q$1,CBO_annual!$1:$1,0)))</f>
        <v>#N/A</v>
      </c>
      <c r="R36" s="83" t="e">
        <f ca="1">IF(YEAR($B36)&lt;YEAR(TODAY())-1,INDEX(HaverPull!$A:$AD,MATCH(CBO_quarterly!$B36,HaverPull!$B:$B,0),MATCH(CBO_quarterly!R$1,HaverPull!$1:$1,0)),INDEX(CBO_annual!$A:$AH,MATCH(_xlfn.NUMBERVALUE(LEFT($A37,4)),CBO_annual!$A:$A,0),MATCH(R$1,CBO_annual!$1:$1,0)))</f>
        <v>#N/A</v>
      </c>
      <c r="S36" s="83" t="e">
        <f ca="1">IF(YEAR($B36)&lt;YEAR(TODAY())-1,INDEX(HaverPull!$A:$AD,MATCH(CBO_quarterly!$B36,HaverPull!$B:$B,0),MATCH(CBO_quarterly!S$1,HaverPull!$1:$1,0)),INDEX(CBO_annual!$A:$AH,MATCH(_xlfn.NUMBERVALUE(LEFT($A37,4)),CBO_annual!$A:$A,0),MATCH(S$1,CBO_annual!$1:$1,0)))</f>
        <v>#N/A</v>
      </c>
      <c r="T36" s="83" t="e">
        <f ca="1">IF(YEAR($B36)&lt;YEAR(TODAY())-1,INDEX(HaverPull!$A:$AD,MATCH(CBO_quarterly!$B36,HaverPull!$B:$B,0),MATCH(CBO_quarterly!T$1,HaverPull!$1:$1,0)),INDEX(CBO_annual!$A:$AH,MATCH(_xlfn.NUMBERVALUE(LEFT($A37,4)),CBO_annual!$A:$A,0),MATCH(T$1,CBO_annual!$1:$1,0)))</f>
        <v>#N/A</v>
      </c>
      <c r="U36" s="83" t="e">
        <f ca="1">IF(YEAR($B36)&lt;YEAR(TODAY())-1,INDEX(HaverPull!$A:$AD,MATCH(CBO_quarterly!$B36,HaverPull!$B:$B,0),MATCH(CBO_quarterly!U$1,HaverPull!$1:$1,0)),INDEX(CBO_annual!$A:$AH,MATCH(_xlfn.NUMBERVALUE(LEFT($A37,4)),CBO_annual!$A:$A,0),MATCH(U$1,CBO_annual!$1:$1,0)))</f>
        <v>#N/A</v>
      </c>
      <c r="V36" s="83" t="e">
        <f ca="1">IF(YEAR($B36)&lt;YEAR(TODAY())-1,INDEX(HaverPull!$A:$AD,MATCH(CBO_quarterly!$B36,HaverPull!$B:$B,0),MATCH(CBO_quarterly!V$1,HaverPull!$1:$1,0)),INDEX(CBO_annual!$A:$AH,MATCH(_xlfn.NUMBERVALUE(LEFT($A37,4)),CBO_annual!$A:$A,0),MATCH(V$1,CBO_annual!$1:$1,0)))</f>
        <v>#N/A</v>
      </c>
      <c r="W36" s="83" t="e">
        <f ca="1">IF(YEAR($B36)&lt;YEAR(TODAY())-1,INDEX(HaverPull!$A:$AD,MATCH(CBO_quarterly!$B36,HaverPull!$B:$B,0),MATCH(CBO_quarterly!W$1,HaverPull!$1:$1,0)),INDEX(CBO_annual!$A:$AH,MATCH(_xlfn.NUMBERVALUE(LEFT($A37,4)),CBO_annual!$A:$A,0),MATCH(W$1,CBO_annual!$1:$1,0)))</f>
        <v>#N/A</v>
      </c>
      <c r="X36" s="83" t="e">
        <f ca="1">IF(YEAR($B36)&lt;YEAR(TODAY())-1,INDEX(HaverPull!$A:$AD,MATCH(CBO_quarterly!$B36,HaverPull!$B:$B,0),MATCH(CBO_quarterly!X$1,HaverPull!$1:$1,0)),INDEX(CBO_annual!$A:$AH,MATCH(_xlfn.NUMBERVALUE(LEFT($A37,4)),CBO_annual!$A:$A,0),MATCH(X$1,CBO_annual!$1:$1,0)))</f>
        <v>#N/A</v>
      </c>
      <c r="Y36" s="83" t="e">
        <f ca="1">IF(YEAR($B36)&lt;YEAR(TODAY())-1,INDEX(HaverPull!$A:$AD,MATCH(CBO_quarterly!$B36,HaverPull!$B:$B,0),MATCH(CBO_quarterly!Y$1,HaverPull!$1:$1,0)),INDEX(CBO_annual!$A:$AH,MATCH(_xlfn.NUMBERVALUE(LEFT($A37,4)),CBO_annual!$A:$A,0),MATCH(Y$1,CBO_annual!$1:$1,0)))</f>
        <v>#N/A</v>
      </c>
      <c r="Z36" s="83" t="e">
        <f ca="1">IF(YEAR($B36)&lt;YEAR(TODAY())-1,INDEX(HaverPull!$A:$AD,MATCH(CBO_quarterly!$B36,HaverPull!$B:$B,0),MATCH(CBO_quarterly!Z$1,HaverPull!$1:$1,0)),INDEX(CBO_annual!$A:$AH,MATCH(_xlfn.NUMBERVALUE(LEFT($A37,4)),CBO_annual!$A:$A,0),MATCH(Z$1,CBO_annual!$1:$1,0)))</f>
        <v>#N/A</v>
      </c>
      <c r="AA36" s="83" t="e">
        <f ca="1">IF(YEAR($B36)&lt;YEAR(TODAY())-1,INDEX(HaverPull!$A:$AD,MATCH(CBO_quarterly!$B36,HaverPull!$B:$B,0),MATCH(CBO_quarterly!AA$1,HaverPull!$1:$1,0)),INDEX(CBO_annual!$A:$AH,MATCH(_xlfn.NUMBERVALUE(LEFT($A37,4)),CBO_annual!$A:$A,0),MATCH(AA$1,CBO_annual!$1:$1,0)))</f>
        <v>#N/A</v>
      </c>
      <c r="AB36" s="83">
        <f>INDEX(CBO_annual!$A:$AH,MATCH(_xlfn.NUMBERVALUE(LEFT($A37,4)),CBO_annual!$A:$A,0),MATCH($1:$1,CBO_annual!$1:$1,0))</f>
        <v>6195.3</v>
      </c>
      <c r="AC36" s="84">
        <v>6018.2</v>
      </c>
      <c r="AD36" s="83">
        <f ca="1">IF(YEAR($B36)&lt;=YEAR(TODAY()),INDEX(HaverPull!$A:$AD,MATCH(CBO_quarterly!$B36,HaverPull!$B:$B,0),MATCH(CBO_quarterly!AD$1,HaverPull!$1:$1,0)),INDEX(CBO_annual!$A:$AH,MATCH(_xlfn.NUMBERVALUE(LEFT($A37,4)),CBO_annual!$A:$A,0),MATCH(AD$1,CBO_annual!$1:$1,0)))</f>
        <v>4052</v>
      </c>
      <c r="AE36" s="83">
        <f ca="1">IF(YEAR($B36)&lt;=YEAR(TODAY()),INDEX(HaverPull!$A:$AD,MATCH(CBO_quarterly!$B36,HaverPull!$B:$B,0),MATCH(CBO_quarterly!AE$1,HaverPull!$1:$1,0)),INDEX(CBO_annual!$A:$AH,MATCH(_xlfn.NUMBERVALUE(LEFT($A37,4)),CBO_annual!$A:$A,0),MATCH(AE$1,CBO_annual!$1:$1,0)))</f>
        <v>1324.8</v>
      </c>
      <c r="AF36" s="85">
        <v>34.859000000000002</v>
      </c>
      <c r="AG36" s="84">
        <v>2168.6999999999998</v>
      </c>
      <c r="AH36" s="84">
        <v>2187</v>
      </c>
      <c r="AI36" s="83">
        <f ca="1">IF(YEAR($B36)&lt;YEAR(TODAY())-1,INDEX(HaverPull!$A:$AD,MATCH(CBO_quarterly!$B36,HaverPull!$B:$B,0),MATCH(CBO_quarterly!AI$1,HaverPull!$1:$1,0)),INDEX(CBO_annual!$A:$AH,MATCH(_xlfn.NUMBERVALUE(LEFT($A37,4)),CBO_annual!$A:$A,0),MATCH(AI$1,CBO_annual!$1:$1,0)))</f>
        <v>446.7</v>
      </c>
      <c r="AJ36" s="83">
        <f ca="1">IF(YEAR($B36)&lt;YEAR(TODAY())-1,INDEX(HaverPull!$A:$AD,MATCH(CBO_quarterly!$B36,HaverPull!$B:$B,0),MATCH(CBO_quarterly!AJ$1,HaverPull!$1:$1,0)),INDEX(CBO_annual!$A:$AH,MATCH(_xlfn.NUMBERVALUE(LEFT($A37,4)),CBO_annual!$A:$A,0),MATCH(AJ$1,CBO_annual!$1:$1,0)))</f>
        <v>630.70000000000005</v>
      </c>
      <c r="AK36" s="83">
        <f ca="1">IF(YEAR($B36)&lt;YEAR(TODAY())-1,INDEX(HaverPull!$A:$AD,MATCH(CBO_quarterly!$B36,HaverPull!$B:$B,0),MATCH(CBO_quarterly!AK$1,HaverPull!$1:$1,0)),INDEX(CBO_annual!$A:$AH,MATCH(_xlfn.NUMBERVALUE(LEFT($A37,4)),CBO_annual!$A:$A,0),MATCH(AK$1,CBO_annual!$1:$1,0)))</f>
        <v>1002.4</v>
      </c>
      <c r="AL36" s="83">
        <f ca="1">IF(YEAR($B36)&lt;YEAR(TODAY())-1,INDEX(HaverPull!$A:$AD,MATCH(CBO_quarterly!$B36,HaverPull!$B:$B,0),MATCH(CBO_quarterly!AL$1,HaverPull!$1:$1,0)),INDEX(CBO_annual!$A:$AH,MATCH(_xlfn.NUMBERVALUE(LEFT($A37,4)),CBO_annual!$A:$A,0),MATCH(AL$1,CBO_annual!$1:$1,0)))</f>
        <v>446.7</v>
      </c>
      <c r="AM36" s="83">
        <f ca="1">IF(YEAR($B36)&lt;YEAR(TODAY())-1,INDEX(HaverPull!$A:$AD,MATCH(CBO_quarterly!$B36,HaverPull!$B:$B,0),MATCH(CBO_quarterly!AM$1,HaverPull!$1:$1,0)),INDEX(CBO_annual!$A:$AH,MATCH(_xlfn.NUMBERVALUE(LEFT($A37,4)),CBO_annual!$A:$A,0),MATCH(AM$1,CBO_annual!$1:$1,0)))</f>
        <v>206.3</v>
      </c>
      <c r="AN36" s="83">
        <f ca="1">IF(YEAR($B36)&lt;YEAR(TODAY())-1,INDEX(HaverPull!$A:$AD,MATCH(CBO_quarterly!$B36,HaverPull!$B:$B,0),MATCH(CBO_quarterly!AN$1,HaverPull!$1:$1,0)),INDEX(CBO_annual!$A:$AH,MATCH(_xlfn.NUMBERVALUE(LEFT($A37,4)),CBO_annual!$A:$A,0),MATCH(AN$1,CBO_annual!$1:$1,0)))</f>
        <v>240.5</v>
      </c>
      <c r="AO36" s="83" t="e">
        <f ca="1">IF(YEAR($B36)&lt;YEAR(TODAY())-1,INDEX(HaverPull!$A:$AD,MATCH(CBO_quarterly!$B36,HaverPull!$B:$B,0),MATCH(CBO_quarterly!AO$1,HaverPull!$1:$1,0)),INDEX(CBO_annual!$A:$AH,MATCH(_xlfn.NUMBERVALUE(LEFT($A37,4)),CBO_annual!$A:$A,0),MATCH(AO$1,CBO_annual!$1:$1,0)))</f>
        <v>#N/A</v>
      </c>
      <c r="AP36" s="83" t="e">
        <f ca="1">IF(YEAR($B36)&lt;YEAR(TODAY())-1,INDEX(HaverPull!$A:$AD,MATCH(CBO_quarterly!$B36,HaverPull!$B:$B,0),MATCH(CBO_quarterly!AP$1,HaverPull!$1:$1,0)),INDEX(CBO_annual!$A:$AH,MATCH(_xlfn.NUMBERVALUE(LEFT($A37,4)),CBO_annual!$A:$A,0),MATCH(AP$1,CBO_annual!$1:$1,0)))</f>
        <v>#N/A</v>
      </c>
    </row>
    <row r="37" spans="1:42">
      <c r="A37" s="83" t="s">
        <v>436</v>
      </c>
      <c r="B37" s="4">
        <v>28580</v>
      </c>
      <c r="C37" s="83">
        <f ca="1">IF(YEAR($B37)&lt;YEAR(TODAY())-1,INDEX(HaverPull!$A:$AD,MATCH(CBO_quarterly!$B37,HaverPull!$B:$B,0),MATCH(CBO_quarterly!C$1,HaverPull!$1:$1,0)),INDEX(CBO_annual!$A:$AH,MATCH(_xlfn.NUMBERVALUE(LEFT($A38,4)),CBO_annual!$A:$A,0),MATCH(C$1,CBO_annual!$1:$1,0)))</f>
        <v>197.7</v>
      </c>
      <c r="D37" s="83">
        <f ca="1">IF(YEAR($B37)&lt;YEAR(TODAY())-1,INDEX(HaverPull!$A:$AD,MATCH(CBO_quarterly!$B37,HaverPull!$B:$B,0),MATCH(CBO_quarterly!D$1,HaverPull!$1:$1,0)),INDEX(CBO_annual!$A:$AH,MATCH(_xlfn.NUMBERVALUE(LEFT($A38,4)),CBO_annual!$A:$A,0),MATCH(D$1,CBO_annual!$1:$1,0)))</f>
        <v>212</v>
      </c>
      <c r="E37" s="83">
        <f ca="1">IF(YEAR($B37)&lt;YEAR(TODAY())-1,INDEX(HaverPull!$A:$AD,MATCH(CBO_quarterly!$B37,HaverPull!$B:$B,0),MATCH(CBO_quarterly!E$1,HaverPull!$1:$1,0)),INDEX(CBO_annual!$A:$AH,MATCH(_xlfn.NUMBERVALUE(LEFT($A38,4)),CBO_annual!$A:$A,0),MATCH(E$1,CBO_annual!$1:$1,0)))</f>
        <v>158.19999999999999</v>
      </c>
      <c r="F37" s="83">
        <f ca="1">IF(YEAR($B37)&lt;YEAR(TODAY())-1,INDEX(HaverPull!$A:$AD,MATCH(CBO_quarterly!$B37,HaverPull!$B:$B,0),MATCH(CBO_quarterly!F$1,HaverPull!$1:$1,0)),INDEX(CBO_annual!$A:$AH,MATCH(_xlfn.NUMBERVALUE(LEFT($A38,4)),CBO_annual!$A:$A,0),MATCH(F$1,CBO_annual!$1:$1,0)))</f>
        <v>66.2</v>
      </c>
      <c r="G37" s="83">
        <f ca="1">IF(YEAR($B37)&lt;YEAR(TODAY())-1,INDEX(HaverPull!$A:$AD,MATCH(CBO_quarterly!$B37,HaverPull!$B:$B,0),MATCH(CBO_quarterly!G$1,HaverPull!$1:$1,0)),INDEX(CBO_annual!$A:$AH,MATCH(_xlfn.NUMBERVALUE(LEFT($A38,4)),CBO_annual!$A:$A,0),MATCH(G$1,CBO_annual!$1:$1,0)))</f>
        <v>123.9</v>
      </c>
      <c r="H37" s="83" t="e">
        <f ca="1">IF(YEAR($B37)&lt;YEAR(TODAY())-1,INDEX(HaverPull!$A:$AD,MATCH(CBO_quarterly!$B37,HaverPull!$B:$B,0),MATCH(CBO_quarterly!H$1,HaverPull!$1:$1,0)),INDEX(CBO_annual!$A:$AH,MATCH(_xlfn.NUMBERVALUE(LEFT($A38,4)),CBO_annual!$A:$A,0),MATCH(H$1,CBO_annual!$1:$1,0)))</f>
        <v>#N/A</v>
      </c>
      <c r="I37" s="83" t="e">
        <f ca="1">IF(YEAR($B37)&lt;YEAR(TODAY())-1,INDEX(HaverPull!$A:$AD,MATCH(CBO_quarterly!$B37,HaverPull!$B:$B,0),MATCH(CBO_quarterly!I$1,HaverPull!$1:$1,0)),INDEX(CBO_annual!$A:$AH,MATCH(_xlfn.NUMBERVALUE(LEFT($A38,4)),CBO_annual!$A:$A,0),MATCH(I$1,CBO_annual!$1:$1,0)))</f>
        <v>#N/A</v>
      </c>
      <c r="J37" s="83">
        <f ca="1">IF(YEAR($B37)&lt;YEAR(TODAY())-1,INDEX(HaverPull!$A:$AD,MATCH(CBO_quarterly!$B37,HaverPull!$B:$B,0),MATCH(CBO_quarterly!J$1,HaverPull!$1:$1,0)),INDEX(CBO_annual!$A:$AH,MATCH(_xlfn.NUMBERVALUE(LEFT($A38,4)),CBO_annual!$A:$A,0),MATCH(J$1,CBO_annual!$1:$1,0)))</f>
        <v>6.3</v>
      </c>
      <c r="K37" s="83" t="e">
        <f ca="1">IF(YEAR($B37)&lt;YEAR(TODAY())-1,INDEX(HaverPull!$A:$AD,MATCH(CBO_quarterly!$B37,HaverPull!$B:$B,0),MATCH(CBO_quarterly!K$1,HaverPull!$1:$1,0)),INDEX(CBO_annual!$A:$AH,MATCH(_xlfn.NUMBERVALUE(LEFT($A38,4)),CBO_annual!$A:$A,0),MATCH(K$1,CBO_annual!$1:$1,0)))</f>
        <v>#N/A</v>
      </c>
      <c r="L37" s="83" t="e">
        <f ca="1">IF(YEAR($B37)&lt;YEAR(TODAY())-1,INDEX(HaverPull!$A:$AD,MATCH(CBO_quarterly!$B37,HaverPull!$B:$B,0),MATCH(CBO_quarterly!L$1,HaverPull!$1:$1,0)),INDEX(CBO_annual!$A:$AH,MATCH(_xlfn.NUMBERVALUE(LEFT($A38,4)),CBO_annual!$A:$A,0),MATCH(L$1,CBO_annual!$1:$1,0)))</f>
        <v>#N/A</v>
      </c>
      <c r="M37" s="83" t="e">
        <f ca="1">IF(YEAR($B37)&lt;YEAR(TODAY())-1,INDEX(HaverPull!$A:$AD,MATCH(CBO_quarterly!$B37,HaverPull!$B:$B,0),MATCH(CBO_quarterly!M$1,HaverPull!$1:$1,0)),INDEX(CBO_annual!$A:$AH,MATCH(_xlfn.NUMBERVALUE(LEFT($A38,4)),CBO_annual!$A:$A,0),MATCH(M$1,CBO_annual!$1:$1,0)))</f>
        <v>#N/A</v>
      </c>
      <c r="N37" s="83" t="e">
        <f ca="1">IF(YEAR($B37)&lt;YEAR(TODAY())-1,INDEX(HaverPull!$A:$AD,MATCH(CBO_quarterly!$B37,HaverPull!$B:$B,0),MATCH(CBO_quarterly!N$1,HaverPull!$1:$1,0)),INDEX(CBO_annual!$A:$AH,MATCH(_xlfn.NUMBERVALUE(LEFT($A38,4)),CBO_annual!$A:$A,0),MATCH(N$1,CBO_annual!$1:$1,0)))</f>
        <v>#N/A</v>
      </c>
      <c r="O37" s="83" t="e">
        <f ca="1">IF(YEAR($B37)&lt;YEAR(TODAY())-1,INDEX(HaverPull!$A:$AD,MATCH(CBO_quarterly!$B37,HaverPull!$B:$B,0),MATCH(CBO_quarterly!O$1,HaverPull!$1:$1,0)),INDEX(CBO_annual!$A:$AH,MATCH(_xlfn.NUMBERVALUE(LEFT($A38,4)),CBO_annual!$A:$A,0),MATCH(O$1,CBO_annual!$1:$1,0)))</f>
        <v>#N/A</v>
      </c>
      <c r="P37" s="83" t="e">
        <f ca="1">IF(YEAR($B37)&lt;YEAR(TODAY())-1,INDEX(HaverPull!$A:$AD,MATCH(CBO_quarterly!$B37,HaverPull!$B:$B,0),MATCH(CBO_quarterly!P$1,HaverPull!$1:$1,0)),INDEX(CBO_annual!$A:$AH,MATCH(_xlfn.NUMBERVALUE(LEFT($A38,4)),CBO_annual!$A:$A,0),MATCH(P$1,CBO_annual!$1:$1,0)))</f>
        <v>#N/A</v>
      </c>
      <c r="Q37" s="83" t="e">
        <f ca="1">IF(YEAR($B37)&lt;YEAR(TODAY())-1,INDEX(HaverPull!$A:$AD,MATCH(CBO_quarterly!$B37,HaverPull!$B:$B,0),MATCH(CBO_quarterly!Q$1,HaverPull!$1:$1,0)),INDEX(CBO_annual!$A:$AH,MATCH(_xlfn.NUMBERVALUE(LEFT($A38,4)),CBO_annual!$A:$A,0),MATCH(Q$1,CBO_annual!$1:$1,0)))</f>
        <v>#N/A</v>
      </c>
      <c r="R37" s="83" t="e">
        <f ca="1">IF(YEAR($B37)&lt;YEAR(TODAY())-1,INDEX(HaverPull!$A:$AD,MATCH(CBO_quarterly!$B37,HaverPull!$B:$B,0),MATCH(CBO_quarterly!R$1,HaverPull!$1:$1,0)),INDEX(CBO_annual!$A:$AH,MATCH(_xlfn.NUMBERVALUE(LEFT($A38,4)),CBO_annual!$A:$A,0),MATCH(R$1,CBO_annual!$1:$1,0)))</f>
        <v>#N/A</v>
      </c>
      <c r="S37" s="83" t="e">
        <f ca="1">IF(YEAR($B37)&lt;YEAR(TODAY())-1,INDEX(HaverPull!$A:$AD,MATCH(CBO_quarterly!$B37,HaverPull!$B:$B,0),MATCH(CBO_quarterly!S$1,HaverPull!$1:$1,0)),INDEX(CBO_annual!$A:$AH,MATCH(_xlfn.NUMBERVALUE(LEFT($A38,4)),CBO_annual!$A:$A,0),MATCH(S$1,CBO_annual!$1:$1,0)))</f>
        <v>#N/A</v>
      </c>
      <c r="T37" s="83" t="e">
        <f ca="1">IF(YEAR($B37)&lt;YEAR(TODAY())-1,INDEX(HaverPull!$A:$AD,MATCH(CBO_quarterly!$B37,HaverPull!$B:$B,0),MATCH(CBO_quarterly!T$1,HaverPull!$1:$1,0)),INDEX(CBO_annual!$A:$AH,MATCH(_xlfn.NUMBERVALUE(LEFT($A38,4)),CBO_annual!$A:$A,0),MATCH(T$1,CBO_annual!$1:$1,0)))</f>
        <v>#N/A</v>
      </c>
      <c r="U37" s="83" t="e">
        <f ca="1">IF(YEAR($B37)&lt;YEAR(TODAY())-1,INDEX(HaverPull!$A:$AD,MATCH(CBO_quarterly!$B37,HaverPull!$B:$B,0),MATCH(CBO_quarterly!U$1,HaverPull!$1:$1,0)),INDEX(CBO_annual!$A:$AH,MATCH(_xlfn.NUMBERVALUE(LEFT($A38,4)),CBO_annual!$A:$A,0),MATCH(U$1,CBO_annual!$1:$1,0)))</f>
        <v>#N/A</v>
      </c>
      <c r="V37" s="83" t="e">
        <f ca="1">IF(YEAR($B37)&lt;YEAR(TODAY())-1,INDEX(HaverPull!$A:$AD,MATCH(CBO_quarterly!$B37,HaverPull!$B:$B,0),MATCH(CBO_quarterly!V$1,HaverPull!$1:$1,0)),INDEX(CBO_annual!$A:$AH,MATCH(_xlfn.NUMBERVALUE(LEFT($A38,4)),CBO_annual!$A:$A,0),MATCH(V$1,CBO_annual!$1:$1,0)))</f>
        <v>#N/A</v>
      </c>
      <c r="W37" s="83" t="e">
        <f ca="1">IF(YEAR($B37)&lt;YEAR(TODAY())-1,INDEX(HaverPull!$A:$AD,MATCH(CBO_quarterly!$B37,HaverPull!$B:$B,0),MATCH(CBO_quarterly!W$1,HaverPull!$1:$1,0)),INDEX(CBO_annual!$A:$AH,MATCH(_xlfn.NUMBERVALUE(LEFT($A38,4)),CBO_annual!$A:$A,0),MATCH(W$1,CBO_annual!$1:$1,0)))</f>
        <v>#N/A</v>
      </c>
      <c r="X37" s="83" t="e">
        <f ca="1">IF(YEAR($B37)&lt;YEAR(TODAY())-1,INDEX(HaverPull!$A:$AD,MATCH(CBO_quarterly!$B37,HaverPull!$B:$B,0),MATCH(CBO_quarterly!X$1,HaverPull!$1:$1,0)),INDEX(CBO_annual!$A:$AH,MATCH(_xlfn.NUMBERVALUE(LEFT($A38,4)),CBO_annual!$A:$A,0),MATCH(X$1,CBO_annual!$1:$1,0)))</f>
        <v>#N/A</v>
      </c>
      <c r="Y37" s="83" t="e">
        <f ca="1">IF(YEAR($B37)&lt;YEAR(TODAY())-1,INDEX(HaverPull!$A:$AD,MATCH(CBO_quarterly!$B37,HaverPull!$B:$B,0),MATCH(CBO_quarterly!Y$1,HaverPull!$1:$1,0)),INDEX(CBO_annual!$A:$AH,MATCH(_xlfn.NUMBERVALUE(LEFT($A38,4)),CBO_annual!$A:$A,0),MATCH(Y$1,CBO_annual!$1:$1,0)))</f>
        <v>#N/A</v>
      </c>
      <c r="Z37" s="83" t="e">
        <f ca="1">IF(YEAR($B37)&lt;YEAR(TODAY())-1,INDEX(HaverPull!$A:$AD,MATCH(CBO_quarterly!$B37,HaverPull!$B:$B,0),MATCH(CBO_quarterly!Z$1,HaverPull!$1:$1,0)),INDEX(CBO_annual!$A:$AH,MATCH(_xlfn.NUMBERVALUE(LEFT($A38,4)),CBO_annual!$A:$A,0),MATCH(Z$1,CBO_annual!$1:$1,0)))</f>
        <v>#N/A</v>
      </c>
      <c r="AA37" s="83" t="e">
        <f ca="1">IF(YEAR($B37)&lt;YEAR(TODAY())-1,INDEX(HaverPull!$A:$AD,MATCH(CBO_quarterly!$B37,HaverPull!$B:$B,0),MATCH(CBO_quarterly!AA$1,HaverPull!$1:$1,0)),INDEX(CBO_annual!$A:$AH,MATCH(_xlfn.NUMBERVALUE(LEFT($A38,4)),CBO_annual!$A:$A,0),MATCH(AA$1,CBO_annual!$1:$1,0)))</f>
        <v>#N/A</v>
      </c>
      <c r="AB37" s="83">
        <f>INDEX(CBO_annual!$A:$AH,MATCH(_xlfn.NUMBERVALUE(LEFT($A38,4)),CBO_annual!$A:$A,0),MATCH($1:$1,CBO_annual!$1:$1,0))</f>
        <v>6195.3</v>
      </c>
      <c r="AC37" s="84">
        <v>6039.2</v>
      </c>
      <c r="AD37" s="83">
        <f ca="1">IF(YEAR($B37)&lt;=YEAR(TODAY()),INDEX(HaverPull!$A:$AD,MATCH(CBO_quarterly!$B37,HaverPull!$B:$B,0),MATCH(CBO_quarterly!AD$1,HaverPull!$1:$1,0)),INDEX(CBO_annual!$A:$AH,MATCH(_xlfn.NUMBERVALUE(LEFT($A38,4)),CBO_annual!$A:$A,0),MATCH(AD$1,CBO_annual!$1:$1,0)))</f>
        <v>4074.8</v>
      </c>
      <c r="AE37" s="83">
        <f ca="1">IF(YEAR($B37)&lt;=YEAR(TODAY()),INDEX(HaverPull!$A:$AD,MATCH(CBO_quarterly!$B37,HaverPull!$B:$B,0),MATCH(CBO_quarterly!AE$1,HaverPull!$1:$1,0)),INDEX(CBO_annual!$A:$AH,MATCH(_xlfn.NUMBERVALUE(LEFT($A38,4)),CBO_annual!$A:$A,0),MATCH(AE$1,CBO_annual!$1:$1,0)))</f>
        <v>1354.1</v>
      </c>
      <c r="AF37" s="85">
        <v>35.439</v>
      </c>
      <c r="AG37" s="84">
        <v>2208.6999999999998</v>
      </c>
      <c r="AH37" s="84">
        <v>2242.6</v>
      </c>
      <c r="AI37" s="83">
        <f ca="1">IF(YEAR($B37)&lt;YEAR(TODAY())-1,INDEX(HaverPull!$A:$AD,MATCH(CBO_quarterly!$B37,HaverPull!$B:$B,0),MATCH(CBO_quarterly!AI$1,HaverPull!$1:$1,0)),INDEX(CBO_annual!$A:$AH,MATCH(_xlfn.NUMBERVALUE(LEFT($A38,4)),CBO_annual!$A:$A,0),MATCH(AI$1,CBO_annual!$1:$1,0)))</f>
        <v>452.6</v>
      </c>
      <c r="AJ37" s="83">
        <f ca="1">IF(YEAR($B37)&lt;YEAR(TODAY())-1,INDEX(HaverPull!$A:$AD,MATCH(CBO_quarterly!$B37,HaverPull!$B:$B,0),MATCH(CBO_quarterly!AJ$1,HaverPull!$1:$1,0)),INDEX(CBO_annual!$A:$AH,MATCH(_xlfn.NUMBERVALUE(LEFT($A38,4)),CBO_annual!$A:$A,0),MATCH(AJ$1,CBO_annual!$1:$1,0)))</f>
        <v>631.1</v>
      </c>
      <c r="AK37" s="83">
        <f ca="1">IF(YEAR($B37)&lt;YEAR(TODAY())-1,INDEX(HaverPull!$A:$AD,MATCH(CBO_quarterly!$B37,HaverPull!$B:$B,0),MATCH(CBO_quarterly!AK$1,HaverPull!$1:$1,0)),INDEX(CBO_annual!$A:$AH,MATCH(_xlfn.NUMBERVALUE(LEFT($A38,4)),CBO_annual!$A:$A,0),MATCH(AK$1,CBO_annual!$1:$1,0)))</f>
        <v>1002.2</v>
      </c>
      <c r="AL37" s="83">
        <f ca="1">IF(YEAR($B37)&lt;YEAR(TODAY())-1,INDEX(HaverPull!$A:$AD,MATCH(CBO_quarterly!$B37,HaverPull!$B:$B,0),MATCH(CBO_quarterly!AL$1,HaverPull!$1:$1,0)),INDEX(CBO_annual!$A:$AH,MATCH(_xlfn.NUMBERVALUE(LEFT($A38,4)),CBO_annual!$A:$A,0),MATCH(AL$1,CBO_annual!$1:$1,0)))</f>
        <v>452.6</v>
      </c>
      <c r="AM37" s="83">
        <f ca="1">IF(YEAR($B37)&lt;YEAR(TODAY())-1,INDEX(HaverPull!$A:$AD,MATCH(CBO_quarterly!$B37,HaverPull!$B:$B,0),MATCH(CBO_quarterly!AM$1,HaverPull!$1:$1,0)),INDEX(CBO_annual!$A:$AH,MATCH(_xlfn.NUMBERVALUE(LEFT($A38,4)),CBO_annual!$A:$A,0),MATCH(AM$1,CBO_annual!$1:$1,0)))</f>
        <v>208.8</v>
      </c>
      <c r="AN37" s="83">
        <f ca="1">IF(YEAR($B37)&lt;YEAR(TODAY())-1,INDEX(HaverPull!$A:$AD,MATCH(CBO_quarterly!$B37,HaverPull!$B:$B,0),MATCH(CBO_quarterly!AN$1,HaverPull!$1:$1,0)),INDEX(CBO_annual!$A:$AH,MATCH(_xlfn.NUMBERVALUE(LEFT($A38,4)),CBO_annual!$A:$A,0),MATCH(AN$1,CBO_annual!$1:$1,0)))</f>
        <v>243.8</v>
      </c>
      <c r="AO37" s="83" t="e">
        <f ca="1">IF(YEAR($B37)&lt;YEAR(TODAY())-1,INDEX(HaverPull!$A:$AD,MATCH(CBO_quarterly!$B37,HaverPull!$B:$B,0),MATCH(CBO_quarterly!AO$1,HaverPull!$1:$1,0)),INDEX(CBO_annual!$A:$AH,MATCH(_xlfn.NUMBERVALUE(LEFT($A38,4)),CBO_annual!$A:$A,0),MATCH(AO$1,CBO_annual!$1:$1,0)))</f>
        <v>#N/A</v>
      </c>
      <c r="AP37" s="83" t="e">
        <f ca="1">IF(YEAR($B37)&lt;YEAR(TODAY())-1,INDEX(HaverPull!$A:$AD,MATCH(CBO_quarterly!$B37,HaverPull!$B:$B,0),MATCH(CBO_quarterly!AP$1,HaverPull!$1:$1,0)),INDEX(CBO_annual!$A:$AH,MATCH(_xlfn.NUMBERVALUE(LEFT($A38,4)),CBO_annual!$A:$A,0),MATCH(AP$1,CBO_annual!$1:$1,0)))</f>
        <v>#N/A</v>
      </c>
    </row>
    <row r="38" spans="1:42">
      <c r="A38" s="83" t="s">
        <v>437</v>
      </c>
      <c r="B38" s="4">
        <v>28671</v>
      </c>
      <c r="C38" s="83">
        <f ca="1">IF(YEAR($B38)&lt;YEAR(TODAY())-1,INDEX(HaverPull!$A:$AD,MATCH(CBO_quarterly!$B38,HaverPull!$B:$B,0),MATCH(CBO_quarterly!C$1,HaverPull!$1:$1,0)),INDEX(CBO_annual!$A:$AH,MATCH(_xlfn.NUMBERVALUE(LEFT($A39,4)),CBO_annual!$A:$A,0),MATCH(C$1,CBO_annual!$1:$1,0)))</f>
        <v>199</v>
      </c>
      <c r="D38" s="83">
        <f ca="1">IF(YEAR($B38)&lt;YEAR(TODAY())-1,INDEX(HaverPull!$A:$AD,MATCH(CBO_quarterly!$B38,HaverPull!$B:$B,0),MATCH(CBO_quarterly!D$1,HaverPull!$1:$1,0)),INDEX(CBO_annual!$A:$AH,MATCH(_xlfn.NUMBERVALUE(LEFT($A39,4)),CBO_annual!$A:$A,0),MATCH(D$1,CBO_annual!$1:$1,0)))</f>
        <v>223.1</v>
      </c>
      <c r="E38" s="83">
        <f ca="1">IF(YEAR($B38)&lt;YEAR(TODAY())-1,INDEX(HaverPull!$A:$AD,MATCH(CBO_quarterly!$B38,HaverPull!$B:$B,0),MATCH(CBO_quarterly!E$1,HaverPull!$1:$1,0)),INDEX(CBO_annual!$A:$AH,MATCH(_xlfn.NUMBERVALUE(LEFT($A39,4)),CBO_annual!$A:$A,0),MATCH(E$1,CBO_annual!$1:$1,0)))</f>
        <v>164.7</v>
      </c>
      <c r="F38" s="83">
        <f ca="1">IF(YEAR($B38)&lt;YEAR(TODAY())-1,INDEX(HaverPull!$A:$AD,MATCH(CBO_quarterly!$B38,HaverPull!$B:$B,0),MATCH(CBO_quarterly!F$1,HaverPull!$1:$1,0)),INDEX(CBO_annual!$A:$AH,MATCH(_xlfn.NUMBERVALUE(LEFT($A39,4)),CBO_annual!$A:$A,0),MATCH(F$1,CBO_annual!$1:$1,0)))</f>
        <v>80</v>
      </c>
      <c r="G38" s="83">
        <f ca="1">IF(YEAR($B38)&lt;YEAR(TODAY())-1,INDEX(HaverPull!$A:$AD,MATCH(CBO_quarterly!$B38,HaverPull!$B:$B,0),MATCH(CBO_quarterly!G$1,HaverPull!$1:$1,0)),INDEX(CBO_annual!$A:$AH,MATCH(_xlfn.NUMBERVALUE(LEFT($A39,4)),CBO_annual!$A:$A,0),MATCH(G$1,CBO_annual!$1:$1,0)))</f>
        <v>129</v>
      </c>
      <c r="H38" s="83" t="e">
        <f ca="1">IF(YEAR($B38)&lt;YEAR(TODAY())-1,INDEX(HaverPull!$A:$AD,MATCH(CBO_quarterly!$B38,HaverPull!$B:$B,0),MATCH(CBO_quarterly!H$1,HaverPull!$1:$1,0)),INDEX(CBO_annual!$A:$AH,MATCH(_xlfn.NUMBERVALUE(LEFT($A39,4)),CBO_annual!$A:$A,0),MATCH(H$1,CBO_annual!$1:$1,0)))</f>
        <v>#N/A</v>
      </c>
      <c r="I38" s="83" t="e">
        <f ca="1">IF(YEAR($B38)&lt;YEAR(TODAY())-1,INDEX(HaverPull!$A:$AD,MATCH(CBO_quarterly!$B38,HaverPull!$B:$B,0),MATCH(CBO_quarterly!I$1,HaverPull!$1:$1,0)),INDEX(CBO_annual!$A:$AH,MATCH(_xlfn.NUMBERVALUE(LEFT($A39,4)),CBO_annual!$A:$A,0),MATCH(I$1,CBO_annual!$1:$1,0)))</f>
        <v>#N/A</v>
      </c>
      <c r="J38" s="83">
        <f ca="1">IF(YEAR($B38)&lt;YEAR(TODAY())-1,INDEX(HaverPull!$A:$AD,MATCH(CBO_quarterly!$B38,HaverPull!$B:$B,0),MATCH(CBO_quarterly!J$1,HaverPull!$1:$1,0)),INDEX(CBO_annual!$A:$AH,MATCH(_xlfn.NUMBERVALUE(LEFT($A39,4)),CBO_annual!$A:$A,0),MATCH(J$1,CBO_annual!$1:$1,0)))</f>
        <v>6.6</v>
      </c>
      <c r="K38" s="83" t="e">
        <f ca="1">IF(YEAR($B38)&lt;YEAR(TODAY())-1,INDEX(HaverPull!$A:$AD,MATCH(CBO_quarterly!$B38,HaverPull!$B:$B,0),MATCH(CBO_quarterly!K$1,HaverPull!$1:$1,0)),INDEX(CBO_annual!$A:$AH,MATCH(_xlfn.NUMBERVALUE(LEFT($A39,4)),CBO_annual!$A:$A,0),MATCH(K$1,CBO_annual!$1:$1,0)))</f>
        <v>#N/A</v>
      </c>
      <c r="L38" s="83" t="e">
        <f ca="1">IF(YEAR($B38)&lt;YEAR(TODAY())-1,INDEX(HaverPull!$A:$AD,MATCH(CBO_quarterly!$B38,HaverPull!$B:$B,0),MATCH(CBO_quarterly!L$1,HaverPull!$1:$1,0)),INDEX(CBO_annual!$A:$AH,MATCH(_xlfn.NUMBERVALUE(LEFT($A39,4)),CBO_annual!$A:$A,0),MATCH(L$1,CBO_annual!$1:$1,0)))</f>
        <v>#N/A</v>
      </c>
      <c r="M38" s="83" t="e">
        <f ca="1">IF(YEAR($B38)&lt;YEAR(TODAY())-1,INDEX(HaverPull!$A:$AD,MATCH(CBO_quarterly!$B38,HaverPull!$B:$B,0),MATCH(CBO_quarterly!M$1,HaverPull!$1:$1,0)),INDEX(CBO_annual!$A:$AH,MATCH(_xlfn.NUMBERVALUE(LEFT($A39,4)),CBO_annual!$A:$A,0),MATCH(M$1,CBO_annual!$1:$1,0)))</f>
        <v>#N/A</v>
      </c>
      <c r="N38" s="83" t="e">
        <f ca="1">IF(YEAR($B38)&lt;YEAR(TODAY())-1,INDEX(HaverPull!$A:$AD,MATCH(CBO_quarterly!$B38,HaverPull!$B:$B,0),MATCH(CBO_quarterly!N$1,HaverPull!$1:$1,0)),INDEX(CBO_annual!$A:$AH,MATCH(_xlfn.NUMBERVALUE(LEFT($A39,4)),CBO_annual!$A:$A,0),MATCH(N$1,CBO_annual!$1:$1,0)))</f>
        <v>#N/A</v>
      </c>
      <c r="O38" s="83" t="e">
        <f ca="1">IF(YEAR($B38)&lt;YEAR(TODAY())-1,INDEX(HaverPull!$A:$AD,MATCH(CBO_quarterly!$B38,HaverPull!$B:$B,0),MATCH(CBO_quarterly!O$1,HaverPull!$1:$1,0)),INDEX(CBO_annual!$A:$AH,MATCH(_xlfn.NUMBERVALUE(LEFT($A39,4)),CBO_annual!$A:$A,0),MATCH(O$1,CBO_annual!$1:$1,0)))</f>
        <v>#N/A</v>
      </c>
      <c r="P38" s="83" t="e">
        <f ca="1">IF(YEAR($B38)&lt;YEAR(TODAY())-1,INDEX(HaverPull!$A:$AD,MATCH(CBO_quarterly!$B38,HaverPull!$B:$B,0),MATCH(CBO_quarterly!P$1,HaverPull!$1:$1,0)),INDEX(CBO_annual!$A:$AH,MATCH(_xlfn.NUMBERVALUE(LEFT($A39,4)),CBO_annual!$A:$A,0),MATCH(P$1,CBO_annual!$1:$1,0)))</f>
        <v>#N/A</v>
      </c>
      <c r="Q38" s="83" t="e">
        <f ca="1">IF(YEAR($B38)&lt;YEAR(TODAY())-1,INDEX(HaverPull!$A:$AD,MATCH(CBO_quarterly!$B38,HaverPull!$B:$B,0),MATCH(CBO_quarterly!Q$1,HaverPull!$1:$1,0)),INDEX(CBO_annual!$A:$AH,MATCH(_xlfn.NUMBERVALUE(LEFT($A39,4)),CBO_annual!$A:$A,0),MATCH(Q$1,CBO_annual!$1:$1,0)))</f>
        <v>#N/A</v>
      </c>
      <c r="R38" s="83" t="e">
        <f ca="1">IF(YEAR($B38)&lt;YEAR(TODAY())-1,INDEX(HaverPull!$A:$AD,MATCH(CBO_quarterly!$B38,HaverPull!$B:$B,0),MATCH(CBO_quarterly!R$1,HaverPull!$1:$1,0)),INDEX(CBO_annual!$A:$AH,MATCH(_xlfn.NUMBERVALUE(LEFT($A39,4)),CBO_annual!$A:$A,0),MATCH(R$1,CBO_annual!$1:$1,0)))</f>
        <v>#N/A</v>
      </c>
      <c r="S38" s="83" t="e">
        <f ca="1">IF(YEAR($B38)&lt;YEAR(TODAY())-1,INDEX(HaverPull!$A:$AD,MATCH(CBO_quarterly!$B38,HaverPull!$B:$B,0),MATCH(CBO_quarterly!S$1,HaverPull!$1:$1,0)),INDEX(CBO_annual!$A:$AH,MATCH(_xlfn.NUMBERVALUE(LEFT($A39,4)),CBO_annual!$A:$A,0),MATCH(S$1,CBO_annual!$1:$1,0)))</f>
        <v>#N/A</v>
      </c>
      <c r="T38" s="83" t="e">
        <f ca="1">IF(YEAR($B38)&lt;YEAR(TODAY())-1,INDEX(HaverPull!$A:$AD,MATCH(CBO_quarterly!$B38,HaverPull!$B:$B,0),MATCH(CBO_quarterly!T$1,HaverPull!$1:$1,0)),INDEX(CBO_annual!$A:$AH,MATCH(_xlfn.NUMBERVALUE(LEFT($A39,4)),CBO_annual!$A:$A,0),MATCH(T$1,CBO_annual!$1:$1,0)))</f>
        <v>#N/A</v>
      </c>
      <c r="U38" s="83" t="e">
        <f ca="1">IF(YEAR($B38)&lt;YEAR(TODAY())-1,INDEX(HaverPull!$A:$AD,MATCH(CBO_quarterly!$B38,HaverPull!$B:$B,0),MATCH(CBO_quarterly!U$1,HaverPull!$1:$1,0)),INDEX(CBO_annual!$A:$AH,MATCH(_xlfn.NUMBERVALUE(LEFT($A39,4)),CBO_annual!$A:$A,0),MATCH(U$1,CBO_annual!$1:$1,0)))</f>
        <v>#N/A</v>
      </c>
      <c r="V38" s="83" t="e">
        <f ca="1">IF(YEAR($B38)&lt;YEAR(TODAY())-1,INDEX(HaverPull!$A:$AD,MATCH(CBO_quarterly!$B38,HaverPull!$B:$B,0),MATCH(CBO_quarterly!V$1,HaverPull!$1:$1,0)),INDEX(CBO_annual!$A:$AH,MATCH(_xlfn.NUMBERVALUE(LEFT($A39,4)),CBO_annual!$A:$A,0),MATCH(V$1,CBO_annual!$1:$1,0)))</f>
        <v>#N/A</v>
      </c>
      <c r="W38" s="83" t="e">
        <f ca="1">IF(YEAR($B38)&lt;YEAR(TODAY())-1,INDEX(HaverPull!$A:$AD,MATCH(CBO_quarterly!$B38,HaverPull!$B:$B,0),MATCH(CBO_quarterly!W$1,HaverPull!$1:$1,0)),INDEX(CBO_annual!$A:$AH,MATCH(_xlfn.NUMBERVALUE(LEFT($A39,4)),CBO_annual!$A:$A,0),MATCH(W$1,CBO_annual!$1:$1,0)))</f>
        <v>#N/A</v>
      </c>
      <c r="X38" s="83" t="e">
        <f ca="1">IF(YEAR($B38)&lt;YEAR(TODAY())-1,INDEX(HaverPull!$A:$AD,MATCH(CBO_quarterly!$B38,HaverPull!$B:$B,0),MATCH(CBO_quarterly!X$1,HaverPull!$1:$1,0)),INDEX(CBO_annual!$A:$AH,MATCH(_xlfn.NUMBERVALUE(LEFT($A39,4)),CBO_annual!$A:$A,0),MATCH(X$1,CBO_annual!$1:$1,0)))</f>
        <v>#N/A</v>
      </c>
      <c r="Y38" s="83" t="e">
        <f ca="1">IF(YEAR($B38)&lt;YEAR(TODAY())-1,INDEX(HaverPull!$A:$AD,MATCH(CBO_quarterly!$B38,HaverPull!$B:$B,0),MATCH(CBO_quarterly!Y$1,HaverPull!$1:$1,0)),INDEX(CBO_annual!$A:$AH,MATCH(_xlfn.NUMBERVALUE(LEFT($A39,4)),CBO_annual!$A:$A,0),MATCH(Y$1,CBO_annual!$1:$1,0)))</f>
        <v>#N/A</v>
      </c>
      <c r="Z38" s="83" t="e">
        <f ca="1">IF(YEAR($B38)&lt;YEAR(TODAY())-1,INDEX(HaverPull!$A:$AD,MATCH(CBO_quarterly!$B38,HaverPull!$B:$B,0),MATCH(CBO_quarterly!Z$1,HaverPull!$1:$1,0)),INDEX(CBO_annual!$A:$AH,MATCH(_xlfn.NUMBERVALUE(LEFT($A39,4)),CBO_annual!$A:$A,0),MATCH(Z$1,CBO_annual!$1:$1,0)))</f>
        <v>#N/A</v>
      </c>
      <c r="AA38" s="83" t="e">
        <f ca="1">IF(YEAR($B38)&lt;YEAR(TODAY())-1,INDEX(HaverPull!$A:$AD,MATCH(CBO_quarterly!$B38,HaverPull!$B:$B,0),MATCH(CBO_quarterly!AA$1,HaverPull!$1:$1,0)),INDEX(CBO_annual!$A:$AH,MATCH(_xlfn.NUMBERVALUE(LEFT($A39,4)),CBO_annual!$A:$A,0),MATCH(AA$1,CBO_annual!$1:$1,0)))</f>
        <v>#N/A</v>
      </c>
      <c r="AB38" s="83">
        <f>INDEX(CBO_annual!$A:$AH,MATCH(_xlfn.NUMBERVALUE(LEFT($A39,4)),CBO_annual!$A:$A,0),MATCH($1:$1,CBO_annual!$1:$1,0))</f>
        <v>6195.3</v>
      </c>
      <c r="AC38" s="84">
        <v>6274</v>
      </c>
      <c r="AD38" s="83">
        <f ca="1">IF(YEAR($B38)&lt;=YEAR(TODAY()),INDEX(HaverPull!$A:$AD,MATCH(CBO_quarterly!$B38,HaverPull!$B:$B,0),MATCH(CBO_quarterly!AD$1,HaverPull!$1:$1,0)),INDEX(CBO_annual!$A:$AH,MATCH(_xlfn.NUMBERVALUE(LEFT($A39,4)),CBO_annual!$A:$A,0),MATCH(AD$1,CBO_annual!$1:$1,0)))</f>
        <v>4161.8999999999996</v>
      </c>
      <c r="AE38" s="83">
        <f ca="1">IF(YEAR($B38)&lt;=YEAR(TODAY()),INDEX(HaverPull!$A:$AD,MATCH(CBO_quarterly!$B38,HaverPull!$B:$B,0),MATCH(CBO_quarterly!AE$1,HaverPull!$1:$1,0)),INDEX(CBO_annual!$A:$AH,MATCH(_xlfn.NUMBERVALUE(LEFT($A39,4)),CBO_annual!$A:$A,0),MATCH(AE$1,CBO_annual!$1:$1,0)))</f>
        <v>1411.4</v>
      </c>
      <c r="AF38" s="85">
        <v>36.17</v>
      </c>
      <c r="AG38" s="84">
        <v>2336.6</v>
      </c>
      <c r="AH38" s="84">
        <v>2305.8000000000002</v>
      </c>
      <c r="AI38" s="83">
        <f ca="1">IF(YEAR($B38)&lt;YEAR(TODAY())-1,INDEX(HaverPull!$A:$AD,MATCH(CBO_quarterly!$B38,HaverPull!$B:$B,0),MATCH(CBO_quarterly!AI$1,HaverPull!$1:$1,0)),INDEX(CBO_annual!$A:$AH,MATCH(_xlfn.NUMBERVALUE(LEFT($A39,4)),CBO_annual!$A:$A,0),MATCH(AI$1,CBO_annual!$1:$1,0)))</f>
        <v>472.3</v>
      </c>
      <c r="AJ38" s="83">
        <f ca="1">IF(YEAR($B38)&lt;YEAR(TODAY())-1,INDEX(HaverPull!$A:$AD,MATCH(CBO_quarterly!$B38,HaverPull!$B:$B,0),MATCH(CBO_quarterly!AJ$1,HaverPull!$1:$1,0)),INDEX(CBO_annual!$A:$AH,MATCH(_xlfn.NUMBERVALUE(LEFT($A39,4)),CBO_annual!$A:$A,0),MATCH(AJ$1,CBO_annual!$1:$1,0)))</f>
        <v>643.29999999999995</v>
      </c>
      <c r="AK38" s="83">
        <f ca="1">IF(YEAR($B38)&lt;YEAR(TODAY())-1,INDEX(HaverPull!$A:$AD,MATCH(CBO_quarterly!$B38,HaverPull!$B:$B,0),MATCH(CBO_quarterly!AK$1,HaverPull!$1:$1,0)),INDEX(CBO_annual!$A:$AH,MATCH(_xlfn.NUMBERVALUE(LEFT($A39,4)),CBO_annual!$A:$A,0),MATCH(AK$1,CBO_annual!$1:$1,0)))</f>
        <v>1032.3</v>
      </c>
      <c r="AL38" s="83">
        <f ca="1">IF(YEAR($B38)&lt;YEAR(TODAY())-1,INDEX(HaverPull!$A:$AD,MATCH(CBO_quarterly!$B38,HaverPull!$B:$B,0),MATCH(CBO_quarterly!AL$1,HaverPull!$1:$1,0)),INDEX(CBO_annual!$A:$AH,MATCH(_xlfn.NUMBERVALUE(LEFT($A39,4)),CBO_annual!$A:$A,0),MATCH(AL$1,CBO_annual!$1:$1,0)))</f>
        <v>472.3</v>
      </c>
      <c r="AM38" s="83">
        <f ca="1">IF(YEAR($B38)&lt;YEAR(TODAY())-1,INDEX(HaverPull!$A:$AD,MATCH(CBO_quarterly!$B38,HaverPull!$B:$B,0),MATCH(CBO_quarterly!AM$1,HaverPull!$1:$1,0)),INDEX(CBO_annual!$A:$AH,MATCH(_xlfn.NUMBERVALUE(LEFT($A39,4)),CBO_annual!$A:$A,0),MATCH(AM$1,CBO_annual!$1:$1,0)))</f>
        <v>217</v>
      </c>
      <c r="AN38" s="83">
        <f ca="1">IF(YEAR($B38)&lt;YEAR(TODAY())-1,INDEX(HaverPull!$A:$AD,MATCH(CBO_quarterly!$B38,HaverPull!$B:$B,0),MATCH(CBO_quarterly!AN$1,HaverPull!$1:$1,0)),INDEX(CBO_annual!$A:$AH,MATCH(_xlfn.NUMBERVALUE(LEFT($A39,4)),CBO_annual!$A:$A,0),MATCH(AN$1,CBO_annual!$1:$1,0)))</f>
        <v>255.3</v>
      </c>
      <c r="AO38" s="83" t="e">
        <f ca="1">IF(YEAR($B38)&lt;YEAR(TODAY())-1,INDEX(HaverPull!$A:$AD,MATCH(CBO_quarterly!$B38,HaverPull!$B:$B,0),MATCH(CBO_quarterly!AO$1,HaverPull!$1:$1,0)),INDEX(CBO_annual!$A:$AH,MATCH(_xlfn.NUMBERVALUE(LEFT($A39,4)),CBO_annual!$A:$A,0),MATCH(AO$1,CBO_annual!$1:$1,0)))</f>
        <v>#N/A</v>
      </c>
      <c r="AP38" s="83" t="e">
        <f ca="1">IF(YEAR($B38)&lt;YEAR(TODAY())-1,INDEX(HaverPull!$A:$AD,MATCH(CBO_quarterly!$B38,HaverPull!$B:$B,0),MATCH(CBO_quarterly!AP$1,HaverPull!$1:$1,0)),INDEX(CBO_annual!$A:$AH,MATCH(_xlfn.NUMBERVALUE(LEFT($A39,4)),CBO_annual!$A:$A,0),MATCH(AP$1,CBO_annual!$1:$1,0)))</f>
        <v>#N/A</v>
      </c>
    </row>
    <row r="39" spans="1:42">
      <c r="A39" s="83" t="s">
        <v>438</v>
      </c>
      <c r="B39" s="4">
        <v>28763</v>
      </c>
      <c r="C39" s="83">
        <f ca="1">IF(YEAR($B39)&lt;YEAR(TODAY())-1,INDEX(HaverPull!$A:$AD,MATCH(CBO_quarterly!$B39,HaverPull!$B:$B,0),MATCH(CBO_quarterly!C$1,HaverPull!$1:$1,0)),INDEX(CBO_annual!$A:$AH,MATCH(_xlfn.NUMBERVALUE(LEFT($A40,4)),CBO_annual!$A:$A,0),MATCH(C$1,CBO_annual!$1:$1,0)))</f>
        <v>207.1</v>
      </c>
      <c r="D39" s="83">
        <f ca="1">IF(YEAR($B39)&lt;YEAR(TODAY())-1,INDEX(HaverPull!$A:$AD,MATCH(CBO_quarterly!$B39,HaverPull!$B:$B,0),MATCH(CBO_quarterly!D$1,HaverPull!$1:$1,0)),INDEX(CBO_annual!$A:$AH,MATCH(_xlfn.NUMBERVALUE(LEFT($A40,4)),CBO_annual!$A:$A,0),MATCH(D$1,CBO_annual!$1:$1,0)))</f>
        <v>236.3</v>
      </c>
      <c r="E39" s="83">
        <f ca="1">IF(YEAR($B39)&lt;YEAR(TODAY())-1,INDEX(HaverPull!$A:$AD,MATCH(CBO_quarterly!$B39,HaverPull!$B:$B,0),MATCH(CBO_quarterly!E$1,HaverPull!$1:$1,0)),INDEX(CBO_annual!$A:$AH,MATCH(_xlfn.NUMBERVALUE(LEFT($A40,4)),CBO_annual!$A:$A,0),MATCH(E$1,CBO_annual!$1:$1,0)))</f>
        <v>161.4</v>
      </c>
      <c r="F39" s="83">
        <f ca="1">IF(YEAR($B39)&lt;YEAR(TODAY())-1,INDEX(HaverPull!$A:$AD,MATCH(CBO_quarterly!$B39,HaverPull!$B:$B,0),MATCH(CBO_quarterly!F$1,HaverPull!$1:$1,0)),INDEX(CBO_annual!$A:$AH,MATCH(_xlfn.NUMBERVALUE(LEFT($A40,4)),CBO_annual!$A:$A,0),MATCH(F$1,CBO_annual!$1:$1,0)))</f>
        <v>80.2</v>
      </c>
      <c r="G39" s="83">
        <f ca="1">IF(YEAR($B39)&lt;YEAR(TODAY())-1,INDEX(HaverPull!$A:$AD,MATCH(CBO_quarterly!$B39,HaverPull!$B:$B,0),MATCH(CBO_quarterly!G$1,HaverPull!$1:$1,0)),INDEX(CBO_annual!$A:$AH,MATCH(_xlfn.NUMBERVALUE(LEFT($A40,4)),CBO_annual!$A:$A,0),MATCH(G$1,CBO_annual!$1:$1,0)))</f>
        <v>133.4</v>
      </c>
      <c r="H39" s="83" t="e">
        <f ca="1">IF(YEAR($B39)&lt;YEAR(TODAY())-1,INDEX(HaverPull!$A:$AD,MATCH(CBO_quarterly!$B39,HaverPull!$B:$B,0),MATCH(CBO_quarterly!H$1,HaverPull!$1:$1,0)),INDEX(CBO_annual!$A:$AH,MATCH(_xlfn.NUMBERVALUE(LEFT($A40,4)),CBO_annual!$A:$A,0),MATCH(H$1,CBO_annual!$1:$1,0)))</f>
        <v>#N/A</v>
      </c>
      <c r="I39" s="83" t="e">
        <f ca="1">IF(YEAR($B39)&lt;YEAR(TODAY())-1,INDEX(HaverPull!$A:$AD,MATCH(CBO_quarterly!$B39,HaverPull!$B:$B,0),MATCH(CBO_quarterly!I$1,HaverPull!$1:$1,0)),INDEX(CBO_annual!$A:$AH,MATCH(_xlfn.NUMBERVALUE(LEFT($A40,4)),CBO_annual!$A:$A,0),MATCH(I$1,CBO_annual!$1:$1,0)))</f>
        <v>#N/A</v>
      </c>
      <c r="J39" s="83">
        <f ca="1">IF(YEAR($B39)&lt;YEAR(TODAY())-1,INDEX(HaverPull!$A:$AD,MATCH(CBO_quarterly!$B39,HaverPull!$B:$B,0),MATCH(CBO_quarterly!J$1,HaverPull!$1:$1,0)),INDEX(CBO_annual!$A:$AH,MATCH(_xlfn.NUMBERVALUE(LEFT($A40,4)),CBO_annual!$A:$A,0),MATCH(J$1,CBO_annual!$1:$1,0)))</f>
        <v>7.2</v>
      </c>
      <c r="K39" s="83" t="e">
        <f ca="1">IF(YEAR($B39)&lt;YEAR(TODAY())-1,INDEX(HaverPull!$A:$AD,MATCH(CBO_quarterly!$B39,HaverPull!$B:$B,0),MATCH(CBO_quarterly!K$1,HaverPull!$1:$1,0)),INDEX(CBO_annual!$A:$AH,MATCH(_xlfn.NUMBERVALUE(LEFT($A40,4)),CBO_annual!$A:$A,0),MATCH(K$1,CBO_annual!$1:$1,0)))</f>
        <v>#N/A</v>
      </c>
      <c r="L39" s="83" t="e">
        <f ca="1">IF(YEAR($B39)&lt;YEAR(TODAY())-1,INDEX(HaverPull!$A:$AD,MATCH(CBO_quarterly!$B39,HaverPull!$B:$B,0),MATCH(CBO_quarterly!L$1,HaverPull!$1:$1,0)),INDEX(CBO_annual!$A:$AH,MATCH(_xlfn.NUMBERVALUE(LEFT($A40,4)),CBO_annual!$A:$A,0),MATCH(L$1,CBO_annual!$1:$1,0)))</f>
        <v>#N/A</v>
      </c>
      <c r="M39" s="83" t="e">
        <f ca="1">IF(YEAR($B39)&lt;YEAR(TODAY())-1,INDEX(HaverPull!$A:$AD,MATCH(CBO_quarterly!$B39,HaverPull!$B:$B,0),MATCH(CBO_quarterly!M$1,HaverPull!$1:$1,0)),INDEX(CBO_annual!$A:$AH,MATCH(_xlfn.NUMBERVALUE(LEFT($A40,4)),CBO_annual!$A:$A,0),MATCH(M$1,CBO_annual!$1:$1,0)))</f>
        <v>#N/A</v>
      </c>
      <c r="N39" s="83" t="e">
        <f ca="1">IF(YEAR($B39)&lt;YEAR(TODAY())-1,INDEX(HaverPull!$A:$AD,MATCH(CBO_quarterly!$B39,HaverPull!$B:$B,0),MATCH(CBO_quarterly!N$1,HaverPull!$1:$1,0)),INDEX(CBO_annual!$A:$AH,MATCH(_xlfn.NUMBERVALUE(LEFT($A40,4)),CBO_annual!$A:$A,0),MATCH(N$1,CBO_annual!$1:$1,0)))</f>
        <v>#N/A</v>
      </c>
      <c r="O39" s="83" t="e">
        <f ca="1">IF(YEAR($B39)&lt;YEAR(TODAY())-1,INDEX(HaverPull!$A:$AD,MATCH(CBO_quarterly!$B39,HaverPull!$B:$B,0),MATCH(CBO_quarterly!O$1,HaverPull!$1:$1,0)),INDEX(CBO_annual!$A:$AH,MATCH(_xlfn.NUMBERVALUE(LEFT($A40,4)),CBO_annual!$A:$A,0),MATCH(O$1,CBO_annual!$1:$1,0)))</f>
        <v>#N/A</v>
      </c>
      <c r="P39" s="83" t="e">
        <f ca="1">IF(YEAR($B39)&lt;YEAR(TODAY())-1,INDEX(HaverPull!$A:$AD,MATCH(CBO_quarterly!$B39,HaverPull!$B:$B,0),MATCH(CBO_quarterly!P$1,HaverPull!$1:$1,0)),INDEX(CBO_annual!$A:$AH,MATCH(_xlfn.NUMBERVALUE(LEFT($A40,4)),CBO_annual!$A:$A,0),MATCH(P$1,CBO_annual!$1:$1,0)))</f>
        <v>#N/A</v>
      </c>
      <c r="Q39" s="83" t="e">
        <f ca="1">IF(YEAR($B39)&lt;YEAR(TODAY())-1,INDEX(HaverPull!$A:$AD,MATCH(CBO_quarterly!$B39,HaverPull!$B:$B,0),MATCH(CBO_quarterly!Q$1,HaverPull!$1:$1,0)),INDEX(CBO_annual!$A:$AH,MATCH(_xlfn.NUMBERVALUE(LEFT($A40,4)),CBO_annual!$A:$A,0),MATCH(Q$1,CBO_annual!$1:$1,0)))</f>
        <v>#N/A</v>
      </c>
      <c r="R39" s="83" t="e">
        <f ca="1">IF(YEAR($B39)&lt;YEAR(TODAY())-1,INDEX(HaverPull!$A:$AD,MATCH(CBO_quarterly!$B39,HaverPull!$B:$B,0),MATCH(CBO_quarterly!R$1,HaverPull!$1:$1,0)),INDEX(CBO_annual!$A:$AH,MATCH(_xlfn.NUMBERVALUE(LEFT($A40,4)),CBO_annual!$A:$A,0),MATCH(R$1,CBO_annual!$1:$1,0)))</f>
        <v>#N/A</v>
      </c>
      <c r="S39" s="83" t="e">
        <f ca="1">IF(YEAR($B39)&lt;YEAR(TODAY())-1,INDEX(HaverPull!$A:$AD,MATCH(CBO_quarterly!$B39,HaverPull!$B:$B,0),MATCH(CBO_quarterly!S$1,HaverPull!$1:$1,0)),INDEX(CBO_annual!$A:$AH,MATCH(_xlfn.NUMBERVALUE(LEFT($A40,4)),CBO_annual!$A:$A,0),MATCH(S$1,CBO_annual!$1:$1,0)))</f>
        <v>#N/A</v>
      </c>
      <c r="T39" s="83" t="e">
        <f ca="1">IF(YEAR($B39)&lt;YEAR(TODAY())-1,INDEX(HaverPull!$A:$AD,MATCH(CBO_quarterly!$B39,HaverPull!$B:$B,0),MATCH(CBO_quarterly!T$1,HaverPull!$1:$1,0)),INDEX(CBO_annual!$A:$AH,MATCH(_xlfn.NUMBERVALUE(LEFT($A40,4)),CBO_annual!$A:$A,0),MATCH(T$1,CBO_annual!$1:$1,0)))</f>
        <v>#N/A</v>
      </c>
      <c r="U39" s="83" t="e">
        <f ca="1">IF(YEAR($B39)&lt;YEAR(TODAY())-1,INDEX(HaverPull!$A:$AD,MATCH(CBO_quarterly!$B39,HaverPull!$B:$B,0),MATCH(CBO_quarterly!U$1,HaverPull!$1:$1,0)),INDEX(CBO_annual!$A:$AH,MATCH(_xlfn.NUMBERVALUE(LEFT($A40,4)),CBO_annual!$A:$A,0),MATCH(U$1,CBO_annual!$1:$1,0)))</f>
        <v>#N/A</v>
      </c>
      <c r="V39" s="83" t="e">
        <f ca="1">IF(YEAR($B39)&lt;YEAR(TODAY())-1,INDEX(HaverPull!$A:$AD,MATCH(CBO_quarterly!$B39,HaverPull!$B:$B,0),MATCH(CBO_quarterly!V$1,HaverPull!$1:$1,0)),INDEX(CBO_annual!$A:$AH,MATCH(_xlfn.NUMBERVALUE(LEFT($A40,4)),CBO_annual!$A:$A,0),MATCH(V$1,CBO_annual!$1:$1,0)))</f>
        <v>#N/A</v>
      </c>
      <c r="W39" s="83" t="e">
        <f ca="1">IF(YEAR($B39)&lt;YEAR(TODAY())-1,INDEX(HaverPull!$A:$AD,MATCH(CBO_quarterly!$B39,HaverPull!$B:$B,0),MATCH(CBO_quarterly!W$1,HaverPull!$1:$1,0)),INDEX(CBO_annual!$A:$AH,MATCH(_xlfn.NUMBERVALUE(LEFT($A40,4)),CBO_annual!$A:$A,0),MATCH(W$1,CBO_annual!$1:$1,0)))</f>
        <v>#N/A</v>
      </c>
      <c r="X39" s="83" t="e">
        <f ca="1">IF(YEAR($B39)&lt;YEAR(TODAY())-1,INDEX(HaverPull!$A:$AD,MATCH(CBO_quarterly!$B39,HaverPull!$B:$B,0),MATCH(CBO_quarterly!X$1,HaverPull!$1:$1,0)),INDEX(CBO_annual!$A:$AH,MATCH(_xlfn.NUMBERVALUE(LEFT($A40,4)),CBO_annual!$A:$A,0),MATCH(X$1,CBO_annual!$1:$1,0)))</f>
        <v>#N/A</v>
      </c>
      <c r="Y39" s="83" t="e">
        <f ca="1">IF(YEAR($B39)&lt;YEAR(TODAY())-1,INDEX(HaverPull!$A:$AD,MATCH(CBO_quarterly!$B39,HaverPull!$B:$B,0),MATCH(CBO_quarterly!Y$1,HaverPull!$1:$1,0)),INDEX(CBO_annual!$A:$AH,MATCH(_xlfn.NUMBERVALUE(LEFT($A40,4)),CBO_annual!$A:$A,0),MATCH(Y$1,CBO_annual!$1:$1,0)))</f>
        <v>#N/A</v>
      </c>
      <c r="Z39" s="83" t="e">
        <f ca="1">IF(YEAR($B39)&lt;YEAR(TODAY())-1,INDEX(HaverPull!$A:$AD,MATCH(CBO_quarterly!$B39,HaverPull!$B:$B,0),MATCH(CBO_quarterly!Z$1,HaverPull!$1:$1,0)),INDEX(CBO_annual!$A:$AH,MATCH(_xlfn.NUMBERVALUE(LEFT($A40,4)),CBO_annual!$A:$A,0),MATCH(Z$1,CBO_annual!$1:$1,0)))</f>
        <v>#N/A</v>
      </c>
      <c r="AA39" s="83" t="e">
        <f ca="1">IF(YEAR($B39)&lt;YEAR(TODAY())-1,INDEX(HaverPull!$A:$AD,MATCH(CBO_quarterly!$B39,HaverPull!$B:$B,0),MATCH(CBO_quarterly!AA$1,HaverPull!$1:$1,0)),INDEX(CBO_annual!$A:$AH,MATCH(_xlfn.NUMBERVALUE(LEFT($A40,4)),CBO_annual!$A:$A,0),MATCH(AA$1,CBO_annual!$1:$1,0)))</f>
        <v>#N/A</v>
      </c>
      <c r="AB39" s="83">
        <f>INDEX(CBO_annual!$A:$AH,MATCH(_xlfn.NUMBERVALUE(LEFT($A40,4)),CBO_annual!$A:$A,0),MATCH($1:$1,CBO_annual!$1:$1,0))</f>
        <v>6195.3</v>
      </c>
      <c r="AC39" s="84">
        <v>6335.3</v>
      </c>
      <c r="AD39" s="83">
        <f ca="1">IF(YEAR($B39)&lt;=YEAR(TODAY()),INDEX(HaverPull!$A:$AD,MATCH(CBO_quarterly!$B39,HaverPull!$B:$B,0),MATCH(CBO_quarterly!AD$1,HaverPull!$1:$1,0)),INDEX(CBO_annual!$A:$AH,MATCH(_xlfn.NUMBERVALUE(LEFT($A40,4)),CBO_annual!$A:$A,0),MATCH(AD$1,CBO_annual!$1:$1,0)))</f>
        <v>4179.3999999999996</v>
      </c>
      <c r="AE39" s="83">
        <f ca="1">IF(YEAR($B39)&lt;=YEAR(TODAY()),INDEX(HaverPull!$A:$AD,MATCH(CBO_quarterly!$B39,HaverPull!$B:$B,0),MATCH(CBO_quarterly!AE$1,HaverPull!$1:$1,0)),INDEX(CBO_annual!$A:$AH,MATCH(_xlfn.NUMBERVALUE(LEFT($A40,4)),CBO_annual!$A:$A,0),MATCH(AE$1,CBO_annual!$1:$1,0)))</f>
        <v>1442.2</v>
      </c>
      <c r="AF39" s="85">
        <v>36.805999999999997</v>
      </c>
      <c r="AG39" s="84">
        <v>2398.9</v>
      </c>
      <c r="AH39" s="84">
        <v>2366.8000000000002</v>
      </c>
      <c r="AI39" s="83">
        <f ca="1">IF(YEAR($B39)&lt;YEAR(TODAY())-1,INDEX(HaverPull!$A:$AD,MATCH(CBO_quarterly!$B39,HaverPull!$B:$B,0),MATCH(CBO_quarterly!AI$1,HaverPull!$1:$1,0)),INDEX(CBO_annual!$A:$AH,MATCH(_xlfn.NUMBERVALUE(LEFT($A40,4)),CBO_annual!$A:$A,0),MATCH(AI$1,CBO_annual!$1:$1,0)))</f>
        <v>484.2</v>
      </c>
      <c r="AJ39" s="83">
        <f ca="1">IF(YEAR($B39)&lt;YEAR(TODAY())-1,INDEX(HaverPull!$A:$AD,MATCH(CBO_quarterly!$B39,HaverPull!$B:$B,0),MATCH(CBO_quarterly!AJ$1,HaverPull!$1:$1,0)),INDEX(CBO_annual!$A:$AH,MATCH(_xlfn.NUMBERVALUE(LEFT($A40,4)),CBO_annual!$A:$A,0),MATCH(AJ$1,CBO_annual!$1:$1,0)))</f>
        <v>647.5</v>
      </c>
      <c r="AK39" s="83">
        <f ca="1">IF(YEAR($B39)&lt;YEAR(TODAY())-1,INDEX(HaverPull!$A:$AD,MATCH(CBO_quarterly!$B39,HaverPull!$B:$B,0),MATCH(CBO_quarterly!AK$1,HaverPull!$1:$1,0)),INDEX(CBO_annual!$A:$AH,MATCH(_xlfn.NUMBERVALUE(LEFT($A40,4)),CBO_annual!$A:$A,0),MATCH(AK$1,CBO_annual!$1:$1,0)))</f>
        <v>1044.2</v>
      </c>
      <c r="AL39" s="83">
        <f ca="1">IF(YEAR($B39)&lt;YEAR(TODAY())-1,INDEX(HaverPull!$A:$AD,MATCH(CBO_quarterly!$B39,HaverPull!$B:$B,0),MATCH(CBO_quarterly!AL$1,HaverPull!$1:$1,0)),INDEX(CBO_annual!$A:$AH,MATCH(_xlfn.NUMBERVALUE(LEFT($A40,4)),CBO_annual!$A:$A,0),MATCH(AL$1,CBO_annual!$1:$1,0)))</f>
        <v>484.2</v>
      </c>
      <c r="AM39" s="83">
        <f ca="1">IF(YEAR($B39)&lt;YEAR(TODAY())-1,INDEX(HaverPull!$A:$AD,MATCH(CBO_quarterly!$B39,HaverPull!$B:$B,0),MATCH(CBO_quarterly!AM$1,HaverPull!$1:$1,0)),INDEX(CBO_annual!$A:$AH,MATCH(_xlfn.NUMBERVALUE(LEFT($A40,4)),CBO_annual!$A:$A,0),MATCH(AM$1,CBO_annual!$1:$1,0)))</f>
        <v>222.1</v>
      </c>
      <c r="AN39" s="83">
        <f ca="1">IF(YEAR($B39)&lt;YEAR(TODAY())-1,INDEX(HaverPull!$A:$AD,MATCH(CBO_quarterly!$B39,HaverPull!$B:$B,0),MATCH(CBO_quarterly!AN$1,HaverPull!$1:$1,0)),INDEX(CBO_annual!$A:$AH,MATCH(_xlfn.NUMBERVALUE(LEFT($A40,4)),CBO_annual!$A:$A,0),MATCH(AN$1,CBO_annual!$1:$1,0)))</f>
        <v>262.2</v>
      </c>
      <c r="AO39" s="83" t="e">
        <f ca="1">IF(YEAR($B39)&lt;YEAR(TODAY())-1,INDEX(HaverPull!$A:$AD,MATCH(CBO_quarterly!$B39,HaverPull!$B:$B,0),MATCH(CBO_quarterly!AO$1,HaverPull!$1:$1,0)),INDEX(CBO_annual!$A:$AH,MATCH(_xlfn.NUMBERVALUE(LEFT($A40,4)),CBO_annual!$A:$A,0),MATCH(AO$1,CBO_annual!$1:$1,0)))</f>
        <v>#N/A</v>
      </c>
      <c r="AP39" s="83" t="e">
        <f ca="1">IF(YEAR($B39)&lt;YEAR(TODAY())-1,INDEX(HaverPull!$A:$AD,MATCH(CBO_quarterly!$B39,HaverPull!$B:$B,0),MATCH(CBO_quarterly!AP$1,HaverPull!$1:$1,0)),INDEX(CBO_annual!$A:$AH,MATCH(_xlfn.NUMBERVALUE(LEFT($A40,4)),CBO_annual!$A:$A,0),MATCH(AP$1,CBO_annual!$1:$1,0)))</f>
        <v>#N/A</v>
      </c>
    </row>
    <row r="40" spans="1:42">
      <c r="A40" s="83" t="s">
        <v>439</v>
      </c>
      <c r="B40" s="4">
        <v>28855</v>
      </c>
      <c r="C40" s="83">
        <f ca="1">IF(YEAR($B40)&lt;YEAR(TODAY())-1,INDEX(HaverPull!$A:$AD,MATCH(CBO_quarterly!$B40,HaverPull!$B:$B,0),MATCH(CBO_quarterly!C$1,HaverPull!$1:$1,0)),INDEX(CBO_annual!$A:$AH,MATCH(_xlfn.NUMBERVALUE(LEFT($A41,4)),CBO_annual!$A:$A,0),MATCH(C$1,CBO_annual!$1:$1,0)))</f>
        <v>209.9</v>
      </c>
      <c r="D40" s="83">
        <f ca="1">IF(YEAR($B40)&lt;YEAR(TODAY())-1,INDEX(HaverPull!$A:$AD,MATCH(CBO_quarterly!$B40,HaverPull!$B:$B,0),MATCH(CBO_quarterly!D$1,HaverPull!$1:$1,0)),INDEX(CBO_annual!$A:$AH,MATCH(_xlfn.NUMBERVALUE(LEFT($A41,4)),CBO_annual!$A:$A,0),MATCH(D$1,CBO_annual!$1:$1,0)))</f>
        <v>247.2</v>
      </c>
      <c r="E40" s="83">
        <f ca="1">IF(YEAR($B40)&lt;YEAR(TODAY())-1,INDEX(HaverPull!$A:$AD,MATCH(CBO_quarterly!$B40,HaverPull!$B:$B,0),MATCH(CBO_quarterly!E$1,HaverPull!$1:$1,0)),INDEX(CBO_annual!$A:$AH,MATCH(_xlfn.NUMBERVALUE(LEFT($A41,4)),CBO_annual!$A:$A,0),MATCH(E$1,CBO_annual!$1:$1,0)))</f>
        <v>163.5</v>
      </c>
      <c r="F40" s="83">
        <f ca="1">IF(YEAR($B40)&lt;YEAR(TODAY())-1,INDEX(HaverPull!$A:$AD,MATCH(CBO_quarterly!$B40,HaverPull!$B:$B,0),MATCH(CBO_quarterly!F$1,HaverPull!$1:$1,0)),INDEX(CBO_annual!$A:$AH,MATCH(_xlfn.NUMBERVALUE(LEFT($A41,4)),CBO_annual!$A:$A,0),MATCH(F$1,CBO_annual!$1:$1,0)))</f>
        <v>85</v>
      </c>
      <c r="G40" s="83">
        <f ca="1">IF(YEAR($B40)&lt;YEAR(TODAY())-1,INDEX(HaverPull!$A:$AD,MATCH(CBO_quarterly!$B40,HaverPull!$B:$B,0),MATCH(CBO_quarterly!G$1,HaverPull!$1:$1,0)),INDEX(CBO_annual!$A:$AH,MATCH(_xlfn.NUMBERVALUE(LEFT($A41,4)),CBO_annual!$A:$A,0),MATCH(G$1,CBO_annual!$1:$1,0)))</f>
        <v>138.80000000000001</v>
      </c>
      <c r="H40" s="83" t="e">
        <f ca="1">IF(YEAR($B40)&lt;YEAR(TODAY())-1,INDEX(HaverPull!$A:$AD,MATCH(CBO_quarterly!$B40,HaverPull!$B:$B,0),MATCH(CBO_quarterly!H$1,HaverPull!$1:$1,0)),INDEX(CBO_annual!$A:$AH,MATCH(_xlfn.NUMBERVALUE(LEFT($A41,4)),CBO_annual!$A:$A,0),MATCH(H$1,CBO_annual!$1:$1,0)))</f>
        <v>#N/A</v>
      </c>
      <c r="I40" s="83" t="e">
        <f ca="1">IF(YEAR($B40)&lt;YEAR(TODAY())-1,INDEX(HaverPull!$A:$AD,MATCH(CBO_quarterly!$B40,HaverPull!$B:$B,0),MATCH(CBO_quarterly!I$1,HaverPull!$1:$1,0)),INDEX(CBO_annual!$A:$AH,MATCH(_xlfn.NUMBERVALUE(LEFT($A41,4)),CBO_annual!$A:$A,0),MATCH(I$1,CBO_annual!$1:$1,0)))</f>
        <v>#N/A</v>
      </c>
      <c r="J40" s="83">
        <f ca="1">IF(YEAR($B40)&lt;YEAR(TODAY())-1,INDEX(HaverPull!$A:$AD,MATCH(CBO_quarterly!$B40,HaverPull!$B:$B,0),MATCH(CBO_quarterly!J$1,HaverPull!$1:$1,0)),INDEX(CBO_annual!$A:$AH,MATCH(_xlfn.NUMBERVALUE(LEFT($A41,4)),CBO_annual!$A:$A,0),MATCH(J$1,CBO_annual!$1:$1,0)))</f>
        <v>7.9</v>
      </c>
      <c r="K40" s="83" t="e">
        <f ca="1">IF(YEAR($B40)&lt;YEAR(TODAY())-1,INDEX(HaverPull!$A:$AD,MATCH(CBO_quarterly!$B40,HaverPull!$B:$B,0),MATCH(CBO_quarterly!K$1,HaverPull!$1:$1,0)),INDEX(CBO_annual!$A:$AH,MATCH(_xlfn.NUMBERVALUE(LEFT($A41,4)),CBO_annual!$A:$A,0),MATCH(K$1,CBO_annual!$1:$1,0)))</f>
        <v>#N/A</v>
      </c>
      <c r="L40" s="83" t="e">
        <f ca="1">IF(YEAR($B40)&lt;YEAR(TODAY())-1,INDEX(HaverPull!$A:$AD,MATCH(CBO_quarterly!$B40,HaverPull!$B:$B,0),MATCH(CBO_quarterly!L$1,HaverPull!$1:$1,0)),INDEX(CBO_annual!$A:$AH,MATCH(_xlfn.NUMBERVALUE(LEFT($A41,4)),CBO_annual!$A:$A,0),MATCH(L$1,CBO_annual!$1:$1,0)))</f>
        <v>#N/A</v>
      </c>
      <c r="M40" s="83" t="e">
        <f ca="1">IF(YEAR($B40)&lt;YEAR(TODAY())-1,INDEX(HaverPull!$A:$AD,MATCH(CBO_quarterly!$B40,HaverPull!$B:$B,0),MATCH(CBO_quarterly!M$1,HaverPull!$1:$1,0)),INDEX(CBO_annual!$A:$AH,MATCH(_xlfn.NUMBERVALUE(LEFT($A41,4)),CBO_annual!$A:$A,0),MATCH(M$1,CBO_annual!$1:$1,0)))</f>
        <v>#N/A</v>
      </c>
      <c r="N40" s="83" t="e">
        <f ca="1">IF(YEAR($B40)&lt;YEAR(TODAY())-1,INDEX(HaverPull!$A:$AD,MATCH(CBO_quarterly!$B40,HaverPull!$B:$B,0),MATCH(CBO_quarterly!N$1,HaverPull!$1:$1,0)),INDEX(CBO_annual!$A:$AH,MATCH(_xlfn.NUMBERVALUE(LEFT($A41,4)),CBO_annual!$A:$A,0),MATCH(N$1,CBO_annual!$1:$1,0)))</f>
        <v>#N/A</v>
      </c>
      <c r="O40" s="83" t="e">
        <f ca="1">IF(YEAR($B40)&lt;YEAR(TODAY())-1,INDEX(HaverPull!$A:$AD,MATCH(CBO_quarterly!$B40,HaverPull!$B:$B,0),MATCH(CBO_quarterly!O$1,HaverPull!$1:$1,0)),INDEX(CBO_annual!$A:$AH,MATCH(_xlfn.NUMBERVALUE(LEFT($A41,4)),CBO_annual!$A:$A,0),MATCH(O$1,CBO_annual!$1:$1,0)))</f>
        <v>#N/A</v>
      </c>
      <c r="P40" s="83" t="e">
        <f ca="1">IF(YEAR($B40)&lt;YEAR(TODAY())-1,INDEX(HaverPull!$A:$AD,MATCH(CBO_quarterly!$B40,HaverPull!$B:$B,0),MATCH(CBO_quarterly!P$1,HaverPull!$1:$1,0)),INDEX(CBO_annual!$A:$AH,MATCH(_xlfn.NUMBERVALUE(LEFT($A41,4)),CBO_annual!$A:$A,0),MATCH(P$1,CBO_annual!$1:$1,0)))</f>
        <v>#N/A</v>
      </c>
      <c r="Q40" s="83" t="e">
        <f ca="1">IF(YEAR($B40)&lt;YEAR(TODAY())-1,INDEX(HaverPull!$A:$AD,MATCH(CBO_quarterly!$B40,HaverPull!$B:$B,0),MATCH(CBO_quarterly!Q$1,HaverPull!$1:$1,0)),INDEX(CBO_annual!$A:$AH,MATCH(_xlfn.NUMBERVALUE(LEFT($A41,4)),CBO_annual!$A:$A,0),MATCH(Q$1,CBO_annual!$1:$1,0)))</f>
        <v>#N/A</v>
      </c>
      <c r="R40" s="83" t="e">
        <f ca="1">IF(YEAR($B40)&lt;YEAR(TODAY())-1,INDEX(HaverPull!$A:$AD,MATCH(CBO_quarterly!$B40,HaverPull!$B:$B,0),MATCH(CBO_quarterly!R$1,HaverPull!$1:$1,0)),INDEX(CBO_annual!$A:$AH,MATCH(_xlfn.NUMBERVALUE(LEFT($A41,4)),CBO_annual!$A:$A,0),MATCH(R$1,CBO_annual!$1:$1,0)))</f>
        <v>#N/A</v>
      </c>
      <c r="S40" s="83" t="e">
        <f ca="1">IF(YEAR($B40)&lt;YEAR(TODAY())-1,INDEX(HaverPull!$A:$AD,MATCH(CBO_quarterly!$B40,HaverPull!$B:$B,0),MATCH(CBO_quarterly!S$1,HaverPull!$1:$1,0)),INDEX(CBO_annual!$A:$AH,MATCH(_xlfn.NUMBERVALUE(LEFT($A41,4)),CBO_annual!$A:$A,0),MATCH(S$1,CBO_annual!$1:$1,0)))</f>
        <v>#N/A</v>
      </c>
      <c r="T40" s="83" t="e">
        <f ca="1">IF(YEAR($B40)&lt;YEAR(TODAY())-1,INDEX(HaverPull!$A:$AD,MATCH(CBO_quarterly!$B40,HaverPull!$B:$B,0),MATCH(CBO_quarterly!T$1,HaverPull!$1:$1,0)),INDEX(CBO_annual!$A:$AH,MATCH(_xlfn.NUMBERVALUE(LEFT($A41,4)),CBO_annual!$A:$A,0),MATCH(T$1,CBO_annual!$1:$1,0)))</f>
        <v>#N/A</v>
      </c>
      <c r="U40" s="83" t="e">
        <f ca="1">IF(YEAR($B40)&lt;YEAR(TODAY())-1,INDEX(HaverPull!$A:$AD,MATCH(CBO_quarterly!$B40,HaverPull!$B:$B,0),MATCH(CBO_quarterly!U$1,HaverPull!$1:$1,0)),INDEX(CBO_annual!$A:$AH,MATCH(_xlfn.NUMBERVALUE(LEFT($A41,4)),CBO_annual!$A:$A,0),MATCH(U$1,CBO_annual!$1:$1,0)))</f>
        <v>#N/A</v>
      </c>
      <c r="V40" s="83" t="e">
        <f ca="1">IF(YEAR($B40)&lt;YEAR(TODAY())-1,INDEX(HaverPull!$A:$AD,MATCH(CBO_quarterly!$B40,HaverPull!$B:$B,0),MATCH(CBO_quarterly!V$1,HaverPull!$1:$1,0)),INDEX(CBO_annual!$A:$AH,MATCH(_xlfn.NUMBERVALUE(LEFT($A41,4)),CBO_annual!$A:$A,0),MATCH(V$1,CBO_annual!$1:$1,0)))</f>
        <v>#N/A</v>
      </c>
      <c r="W40" s="83" t="e">
        <f ca="1">IF(YEAR($B40)&lt;YEAR(TODAY())-1,INDEX(HaverPull!$A:$AD,MATCH(CBO_quarterly!$B40,HaverPull!$B:$B,0),MATCH(CBO_quarterly!W$1,HaverPull!$1:$1,0)),INDEX(CBO_annual!$A:$AH,MATCH(_xlfn.NUMBERVALUE(LEFT($A41,4)),CBO_annual!$A:$A,0),MATCH(W$1,CBO_annual!$1:$1,0)))</f>
        <v>#N/A</v>
      </c>
      <c r="X40" s="83" t="e">
        <f ca="1">IF(YEAR($B40)&lt;YEAR(TODAY())-1,INDEX(HaverPull!$A:$AD,MATCH(CBO_quarterly!$B40,HaverPull!$B:$B,0),MATCH(CBO_quarterly!X$1,HaverPull!$1:$1,0)),INDEX(CBO_annual!$A:$AH,MATCH(_xlfn.NUMBERVALUE(LEFT($A41,4)),CBO_annual!$A:$A,0),MATCH(X$1,CBO_annual!$1:$1,0)))</f>
        <v>#N/A</v>
      </c>
      <c r="Y40" s="83" t="e">
        <f ca="1">IF(YEAR($B40)&lt;YEAR(TODAY())-1,INDEX(HaverPull!$A:$AD,MATCH(CBO_quarterly!$B40,HaverPull!$B:$B,0),MATCH(CBO_quarterly!Y$1,HaverPull!$1:$1,0)),INDEX(CBO_annual!$A:$AH,MATCH(_xlfn.NUMBERVALUE(LEFT($A41,4)),CBO_annual!$A:$A,0),MATCH(Y$1,CBO_annual!$1:$1,0)))</f>
        <v>#N/A</v>
      </c>
      <c r="Z40" s="83" t="e">
        <f ca="1">IF(YEAR($B40)&lt;YEAR(TODAY())-1,INDEX(HaverPull!$A:$AD,MATCH(CBO_quarterly!$B40,HaverPull!$B:$B,0),MATCH(CBO_quarterly!Z$1,HaverPull!$1:$1,0)),INDEX(CBO_annual!$A:$AH,MATCH(_xlfn.NUMBERVALUE(LEFT($A41,4)),CBO_annual!$A:$A,0),MATCH(Z$1,CBO_annual!$1:$1,0)))</f>
        <v>#N/A</v>
      </c>
      <c r="AA40" s="83" t="e">
        <f ca="1">IF(YEAR($B40)&lt;YEAR(TODAY())-1,INDEX(HaverPull!$A:$AD,MATCH(CBO_quarterly!$B40,HaverPull!$B:$B,0),MATCH(CBO_quarterly!AA$1,HaverPull!$1:$1,0)),INDEX(CBO_annual!$A:$AH,MATCH(_xlfn.NUMBERVALUE(LEFT($A41,4)),CBO_annual!$A:$A,0),MATCH(AA$1,CBO_annual!$1:$1,0)))</f>
        <v>#N/A</v>
      </c>
      <c r="AB40" s="83">
        <f>INDEX(CBO_annual!$A:$AH,MATCH(_xlfn.NUMBERVALUE(LEFT($A41,4)),CBO_annual!$A:$A,0),MATCH($1:$1,CBO_annual!$1:$1,0))</f>
        <v>6401.9500000000007</v>
      </c>
      <c r="AC40" s="84">
        <v>6420.3</v>
      </c>
      <c r="AD40" s="83">
        <f ca="1">IF(YEAR($B40)&lt;=YEAR(TODAY()),INDEX(HaverPull!$A:$AD,MATCH(CBO_quarterly!$B40,HaverPull!$B:$B,0),MATCH(CBO_quarterly!AD$1,HaverPull!$1:$1,0)),INDEX(CBO_annual!$A:$AH,MATCH(_xlfn.NUMBERVALUE(LEFT($A41,4)),CBO_annual!$A:$A,0),MATCH(AD$1,CBO_annual!$1:$1,0)))</f>
        <v>4213.1000000000004</v>
      </c>
      <c r="AE40" s="83">
        <f ca="1">IF(YEAR($B40)&lt;=YEAR(TODAY()),INDEX(HaverPull!$A:$AD,MATCH(CBO_quarterly!$B40,HaverPull!$B:$B,0),MATCH(CBO_quarterly!AE$1,HaverPull!$1:$1,0)),INDEX(CBO_annual!$A:$AH,MATCH(_xlfn.NUMBERVALUE(LEFT($A41,4)),CBO_annual!$A:$A,0),MATCH(AE$1,CBO_annual!$1:$1,0)))</f>
        <v>1481.4</v>
      </c>
      <c r="AF40" s="85">
        <v>37.502000000000002</v>
      </c>
      <c r="AG40" s="84">
        <v>2482.1999999999998</v>
      </c>
      <c r="AH40" s="84">
        <v>2436.1999999999998</v>
      </c>
      <c r="AI40" s="83">
        <f ca="1">IF(YEAR($B40)&lt;YEAR(TODAY())-1,INDEX(HaverPull!$A:$AD,MATCH(CBO_quarterly!$B40,HaverPull!$B:$B,0),MATCH(CBO_quarterly!AI$1,HaverPull!$1:$1,0)),INDEX(CBO_annual!$A:$AH,MATCH(_xlfn.NUMBERVALUE(LEFT($A41,4)),CBO_annual!$A:$A,0),MATCH(AI$1,CBO_annual!$1:$1,0)))</f>
        <v>496.2</v>
      </c>
      <c r="AJ40" s="83">
        <f ca="1">IF(YEAR($B40)&lt;YEAR(TODAY())-1,INDEX(HaverPull!$A:$AD,MATCH(CBO_quarterly!$B40,HaverPull!$B:$B,0),MATCH(CBO_quarterly!AJ$1,HaverPull!$1:$1,0)),INDEX(CBO_annual!$A:$AH,MATCH(_xlfn.NUMBERVALUE(LEFT($A41,4)),CBO_annual!$A:$A,0),MATCH(AJ$1,CBO_annual!$1:$1,0)))</f>
        <v>653</v>
      </c>
      <c r="AK40" s="83">
        <f ca="1">IF(YEAR($B40)&lt;YEAR(TODAY())-1,INDEX(HaverPull!$A:$AD,MATCH(CBO_quarterly!$B40,HaverPull!$B:$B,0),MATCH(CBO_quarterly!AK$1,HaverPull!$1:$1,0)),INDEX(CBO_annual!$A:$AH,MATCH(_xlfn.NUMBERVALUE(LEFT($A41,4)),CBO_annual!$A:$A,0),MATCH(AK$1,CBO_annual!$1:$1,0)))</f>
        <v>1054.0999999999999</v>
      </c>
      <c r="AL40" s="83">
        <f ca="1">IF(YEAR($B40)&lt;YEAR(TODAY())-1,INDEX(HaverPull!$A:$AD,MATCH(CBO_quarterly!$B40,HaverPull!$B:$B,0),MATCH(CBO_quarterly!AL$1,HaverPull!$1:$1,0)),INDEX(CBO_annual!$A:$AH,MATCH(_xlfn.NUMBERVALUE(LEFT($A41,4)),CBO_annual!$A:$A,0),MATCH(AL$1,CBO_annual!$1:$1,0)))</f>
        <v>496.2</v>
      </c>
      <c r="AM40" s="83">
        <f ca="1">IF(YEAR($B40)&lt;YEAR(TODAY())-1,INDEX(HaverPull!$A:$AD,MATCH(CBO_quarterly!$B40,HaverPull!$B:$B,0),MATCH(CBO_quarterly!AM$1,HaverPull!$1:$1,0)),INDEX(CBO_annual!$A:$AH,MATCH(_xlfn.NUMBERVALUE(LEFT($A41,4)),CBO_annual!$A:$A,0),MATCH(AM$1,CBO_annual!$1:$1,0)))</f>
        <v>227.8</v>
      </c>
      <c r="AN40" s="83">
        <f ca="1">IF(YEAR($B40)&lt;YEAR(TODAY())-1,INDEX(HaverPull!$A:$AD,MATCH(CBO_quarterly!$B40,HaverPull!$B:$B,0),MATCH(CBO_quarterly!AN$1,HaverPull!$1:$1,0)),INDEX(CBO_annual!$A:$AH,MATCH(_xlfn.NUMBERVALUE(LEFT($A41,4)),CBO_annual!$A:$A,0),MATCH(AN$1,CBO_annual!$1:$1,0)))</f>
        <v>268.39999999999998</v>
      </c>
      <c r="AO40" s="83" t="e">
        <f ca="1">IF(YEAR($B40)&lt;YEAR(TODAY())-1,INDEX(HaverPull!$A:$AD,MATCH(CBO_quarterly!$B40,HaverPull!$B:$B,0),MATCH(CBO_quarterly!AO$1,HaverPull!$1:$1,0)),INDEX(CBO_annual!$A:$AH,MATCH(_xlfn.NUMBERVALUE(LEFT($A41,4)),CBO_annual!$A:$A,0),MATCH(AO$1,CBO_annual!$1:$1,0)))</f>
        <v>#N/A</v>
      </c>
      <c r="AP40" s="83" t="e">
        <f ca="1">IF(YEAR($B40)&lt;YEAR(TODAY())-1,INDEX(HaverPull!$A:$AD,MATCH(CBO_quarterly!$B40,HaverPull!$B:$B,0),MATCH(CBO_quarterly!AP$1,HaverPull!$1:$1,0)),INDEX(CBO_annual!$A:$AH,MATCH(_xlfn.NUMBERVALUE(LEFT($A41,4)),CBO_annual!$A:$A,0),MATCH(AP$1,CBO_annual!$1:$1,0)))</f>
        <v>#N/A</v>
      </c>
    </row>
    <row r="41" spans="1:42">
      <c r="A41" s="83" t="s">
        <v>440</v>
      </c>
      <c r="B41" s="4">
        <v>28945</v>
      </c>
      <c r="C41" s="83">
        <f ca="1">IF(YEAR($B41)&lt;YEAR(TODAY())-1,INDEX(HaverPull!$A:$AD,MATCH(CBO_quarterly!$B41,HaverPull!$B:$B,0),MATCH(CBO_quarterly!C$1,HaverPull!$1:$1,0)),INDEX(CBO_annual!$A:$AH,MATCH(_xlfn.NUMBERVALUE(LEFT($A42,4)),CBO_annual!$A:$A,0),MATCH(C$1,CBO_annual!$1:$1,0)))</f>
        <v>214.9</v>
      </c>
      <c r="D41" s="83">
        <f ca="1">IF(YEAR($B41)&lt;YEAR(TODAY())-1,INDEX(HaverPull!$A:$AD,MATCH(CBO_quarterly!$B41,HaverPull!$B:$B,0),MATCH(CBO_quarterly!D$1,HaverPull!$1:$1,0)),INDEX(CBO_annual!$A:$AH,MATCH(_xlfn.NUMBERVALUE(LEFT($A42,4)),CBO_annual!$A:$A,0),MATCH(D$1,CBO_annual!$1:$1,0)))</f>
        <v>253.6</v>
      </c>
      <c r="E41" s="83">
        <f ca="1">IF(YEAR($B41)&lt;YEAR(TODAY())-1,INDEX(HaverPull!$A:$AD,MATCH(CBO_quarterly!$B41,HaverPull!$B:$B,0),MATCH(CBO_quarterly!E$1,HaverPull!$1:$1,0)),INDEX(CBO_annual!$A:$AH,MATCH(_xlfn.NUMBERVALUE(LEFT($A42,4)),CBO_annual!$A:$A,0),MATCH(E$1,CBO_annual!$1:$1,0)))</f>
        <v>168.1</v>
      </c>
      <c r="F41" s="83">
        <f ca="1">IF(YEAR($B41)&lt;YEAR(TODAY())-1,INDEX(HaverPull!$A:$AD,MATCH(CBO_quarterly!$B41,HaverPull!$B:$B,0),MATCH(CBO_quarterly!F$1,HaverPull!$1:$1,0)),INDEX(CBO_annual!$A:$AH,MATCH(_xlfn.NUMBERVALUE(LEFT($A42,4)),CBO_annual!$A:$A,0),MATCH(F$1,CBO_annual!$1:$1,0)))</f>
        <v>81.900000000000006</v>
      </c>
      <c r="G41" s="83">
        <f ca="1">IF(YEAR($B41)&lt;YEAR(TODAY())-1,INDEX(HaverPull!$A:$AD,MATCH(CBO_quarterly!$B41,HaverPull!$B:$B,0),MATCH(CBO_quarterly!G$1,HaverPull!$1:$1,0)),INDEX(CBO_annual!$A:$AH,MATCH(_xlfn.NUMBERVALUE(LEFT($A42,4)),CBO_annual!$A:$A,0),MATCH(G$1,CBO_annual!$1:$1,0)))</f>
        <v>146</v>
      </c>
      <c r="H41" s="83" t="e">
        <f ca="1">IF(YEAR($B41)&lt;YEAR(TODAY())-1,INDEX(HaverPull!$A:$AD,MATCH(CBO_quarterly!$B41,HaverPull!$B:$B,0),MATCH(CBO_quarterly!H$1,HaverPull!$1:$1,0)),INDEX(CBO_annual!$A:$AH,MATCH(_xlfn.NUMBERVALUE(LEFT($A42,4)),CBO_annual!$A:$A,0),MATCH(H$1,CBO_annual!$1:$1,0)))</f>
        <v>#N/A</v>
      </c>
      <c r="I41" s="83" t="e">
        <f ca="1">IF(YEAR($B41)&lt;YEAR(TODAY())-1,INDEX(HaverPull!$A:$AD,MATCH(CBO_quarterly!$B41,HaverPull!$B:$B,0),MATCH(CBO_quarterly!I$1,HaverPull!$1:$1,0)),INDEX(CBO_annual!$A:$AH,MATCH(_xlfn.NUMBERVALUE(LEFT($A42,4)),CBO_annual!$A:$A,0),MATCH(I$1,CBO_annual!$1:$1,0)))</f>
        <v>#N/A</v>
      </c>
      <c r="J41" s="83">
        <f ca="1">IF(YEAR($B41)&lt;YEAR(TODAY())-1,INDEX(HaverPull!$A:$AD,MATCH(CBO_quarterly!$B41,HaverPull!$B:$B,0),MATCH(CBO_quarterly!J$1,HaverPull!$1:$1,0)),INDEX(CBO_annual!$A:$AH,MATCH(_xlfn.NUMBERVALUE(LEFT($A42,4)),CBO_annual!$A:$A,0),MATCH(J$1,CBO_annual!$1:$1,0)))</f>
        <v>8.1999999999999993</v>
      </c>
      <c r="K41" s="83" t="e">
        <f ca="1">IF(YEAR($B41)&lt;YEAR(TODAY())-1,INDEX(HaverPull!$A:$AD,MATCH(CBO_quarterly!$B41,HaverPull!$B:$B,0),MATCH(CBO_quarterly!K$1,HaverPull!$1:$1,0)),INDEX(CBO_annual!$A:$AH,MATCH(_xlfn.NUMBERVALUE(LEFT($A42,4)),CBO_annual!$A:$A,0),MATCH(K$1,CBO_annual!$1:$1,0)))</f>
        <v>#N/A</v>
      </c>
      <c r="L41" s="83" t="e">
        <f ca="1">IF(YEAR($B41)&lt;YEAR(TODAY())-1,INDEX(HaverPull!$A:$AD,MATCH(CBO_quarterly!$B41,HaverPull!$B:$B,0),MATCH(CBO_quarterly!L$1,HaverPull!$1:$1,0)),INDEX(CBO_annual!$A:$AH,MATCH(_xlfn.NUMBERVALUE(LEFT($A42,4)),CBO_annual!$A:$A,0),MATCH(L$1,CBO_annual!$1:$1,0)))</f>
        <v>#N/A</v>
      </c>
      <c r="M41" s="83" t="e">
        <f ca="1">IF(YEAR($B41)&lt;YEAR(TODAY())-1,INDEX(HaverPull!$A:$AD,MATCH(CBO_quarterly!$B41,HaverPull!$B:$B,0),MATCH(CBO_quarterly!M$1,HaverPull!$1:$1,0)),INDEX(CBO_annual!$A:$AH,MATCH(_xlfn.NUMBERVALUE(LEFT($A42,4)),CBO_annual!$A:$A,0),MATCH(M$1,CBO_annual!$1:$1,0)))</f>
        <v>#N/A</v>
      </c>
      <c r="N41" s="83" t="e">
        <f ca="1">IF(YEAR($B41)&lt;YEAR(TODAY())-1,INDEX(HaverPull!$A:$AD,MATCH(CBO_quarterly!$B41,HaverPull!$B:$B,0),MATCH(CBO_quarterly!N$1,HaverPull!$1:$1,0)),INDEX(CBO_annual!$A:$AH,MATCH(_xlfn.NUMBERVALUE(LEFT($A42,4)),CBO_annual!$A:$A,0),MATCH(N$1,CBO_annual!$1:$1,0)))</f>
        <v>#N/A</v>
      </c>
      <c r="O41" s="83" t="e">
        <f ca="1">IF(YEAR($B41)&lt;YEAR(TODAY())-1,INDEX(HaverPull!$A:$AD,MATCH(CBO_quarterly!$B41,HaverPull!$B:$B,0),MATCH(CBO_quarterly!O$1,HaverPull!$1:$1,0)),INDEX(CBO_annual!$A:$AH,MATCH(_xlfn.NUMBERVALUE(LEFT($A42,4)),CBO_annual!$A:$A,0),MATCH(O$1,CBO_annual!$1:$1,0)))</f>
        <v>#N/A</v>
      </c>
      <c r="P41" s="83" t="e">
        <f ca="1">IF(YEAR($B41)&lt;YEAR(TODAY())-1,INDEX(HaverPull!$A:$AD,MATCH(CBO_quarterly!$B41,HaverPull!$B:$B,0),MATCH(CBO_quarterly!P$1,HaverPull!$1:$1,0)),INDEX(CBO_annual!$A:$AH,MATCH(_xlfn.NUMBERVALUE(LEFT($A42,4)),CBO_annual!$A:$A,0),MATCH(P$1,CBO_annual!$1:$1,0)))</f>
        <v>#N/A</v>
      </c>
      <c r="Q41" s="83" t="e">
        <f ca="1">IF(YEAR($B41)&lt;YEAR(TODAY())-1,INDEX(HaverPull!$A:$AD,MATCH(CBO_quarterly!$B41,HaverPull!$B:$B,0),MATCH(CBO_quarterly!Q$1,HaverPull!$1:$1,0)),INDEX(CBO_annual!$A:$AH,MATCH(_xlfn.NUMBERVALUE(LEFT($A42,4)),CBO_annual!$A:$A,0),MATCH(Q$1,CBO_annual!$1:$1,0)))</f>
        <v>#N/A</v>
      </c>
      <c r="R41" s="83" t="e">
        <f ca="1">IF(YEAR($B41)&lt;YEAR(TODAY())-1,INDEX(HaverPull!$A:$AD,MATCH(CBO_quarterly!$B41,HaverPull!$B:$B,0),MATCH(CBO_quarterly!R$1,HaverPull!$1:$1,0)),INDEX(CBO_annual!$A:$AH,MATCH(_xlfn.NUMBERVALUE(LEFT($A42,4)),CBO_annual!$A:$A,0),MATCH(R$1,CBO_annual!$1:$1,0)))</f>
        <v>#N/A</v>
      </c>
      <c r="S41" s="83" t="e">
        <f ca="1">IF(YEAR($B41)&lt;YEAR(TODAY())-1,INDEX(HaverPull!$A:$AD,MATCH(CBO_quarterly!$B41,HaverPull!$B:$B,0),MATCH(CBO_quarterly!S$1,HaverPull!$1:$1,0)),INDEX(CBO_annual!$A:$AH,MATCH(_xlfn.NUMBERVALUE(LEFT($A42,4)),CBO_annual!$A:$A,0),MATCH(S$1,CBO_annual!$1:$1,0)))</f>
        <v>#N/A</v>
      </c>
      <c r="T41" s="83" t="e">
        <f ca="1">IF(YEAR($B41)&lt;YEAR(TODAY())-1,INDEX(HaverPull!$A:$AD,MATCH(CBO_quarterly!$B41,HaverPull!$B:$B,0),MATCH(CBO_quarterly!T$1,HaverPull!$1:$1,0)),INDEX(CBO_annual!$A:$AH,MATCH(_xlfn.NUMBERVALUE(LEFT($A42,4)),CBO_annual!$A:$A,0),MATCH(T$1,CBO_annual!$1:$1,0)))</f>
        <v>#N/A</v>
      </c>
      <c r="U41" s="83" t="e">
        <f ca="1">IF(YEAR($B41)&lt;YEAR(TODAY())-1,INDEX(HaverPull!$A:$AD,MATCH(CBO_quarterly!$B41,HaverPull!$B:$B,0),MATCH(CBO_quarterly!U$1,HaverPull!$1:$1,0)),INDEX(CBO_annual!$A:$AH,MATCH(_xlfn.NUMBERVALUE(LEFT($A42,4)),CBO_annual!$A:$A,0),MATCH(U$1,CBO_annual!$1:$1,0)))</f>
        <v>#N/A</v>
      </c>
      <c r="V41" s="83" t="e">
        <f ca="1">IF(YEAR($B41)&lt;YEAR(TODAY())-1,INDEX(HaverPull!$A:$AD,MATCH(CBO_quarterly!$B41,HaverPull!$B:$B,0),MATCH(CBO_quarterly!V$1,HaverPull!$1:$1,0)),INDEX(CBO_annual!$A:$AH,MATCH(_xlfn.NUMBERVALUE(LEFT($A42,4)),CBO_annual!$A:$A,0),MATCH(V$1,CBO_annual!$1:$1,0)))</f>
        <v>#N/A</v>
      </c>
      <c r="W41" s="83" t="e">
        <f ca="1">IF(YEAR($B41)&lt;YEAR(TODAY())-1,INDEX(HaverPull!$A:$AD,MATCH(CBO_quarterly!$B41,HaverPull!$B:$B,0),MATCH(CBO_quarterly!W$1,HaverPull!$1:$1,0)),INDEX(CBO_annual!$A:$AH,MATCH(_xlfn.NUMBERVALUE(LEFT($A42,4)),CBO_annual!$A:$A,0),MATCH(W$1,CBO_annual!$1:$1,0)))</f>
        <v>#N/A</v>
      </c>
      <c r="X41" s="83" t="e">
        <f ca="1">IF(YEAR($B41)&lt;YEAR(TODAY())-1,INDEX(HaverPull!$A:$AD,MATCH(CBO_quarterly!$B41,HaverPull!$B:$B,0),MATCH(CBO_quarterly!X$1,HaverPull!$1:$1,0)),INDEX(CBO_annual!$A:$AH,MATCH(_xlfn.NUMBERVALUE(LEFT($A42,4)),CBO_annual!$A:$A,0),MATCH(X$1,CBO_annual!$1:$1,0)))</f>
        <v>#N/A</v>
      </c>
      <c r="Y41" s="83" t="e">
        <f ca="1">IF(YEAR($B41)&lt;YEAR(TODAY())-1,INDEX(HaverPull!$A:$AD,MATCH(CBO_quarterly!$B41,HaverPull!$B:$B,0),MATCH(CBO_quarterly!Y$1,HaverPull!$1:$1,0)),INDEX(CBO_annual!$A:$AH,MATCH(_xlfn.NUMBERVALUE(LEFT($A42,4)),CBO_annual!$A:$A,0),MATCH(Y$1,CBO_annual!$1:$1,0)))</f>
        <v>#N/A</v>
      </c>
      <c r="Z41" s="83" t="e">
        <f ca="1">IF(YEAR($B41)&lt;YEAR(TODAY())-1,INDEX(HaverPull!$A:$AD,MATCH(CBO_quarterly!$B41,HaverPull!$B:$B,0),MATCH(CBO_quarterly!Z$1,HaverPull!$1:$1,0)),INDEX(CBO_annual!$A:$AH,MATCH(_xlfn.NUMBERVALUE(LEFT($A42,4)),CBO_annual!$A:$A,0),MATCH(Z$1,CBO_annual!$1:$1,0)))</f>
        <v>#N/A</v>
      </c>
      <c r="AA41" s="83" t="e">
        <f ca="1">IF(YEAR($B41)&lt;YEAR(TODAY())-1,INDEX(HaverPull!$A:$AD,MATCH(CBO_quarterly!$B41,HaverPull!$B:$B,0),MATCH(CBO_quarterly!AA$1,HaverPull!$1:$1,0)),INDEX(CBO_annual!$A:$AH,MATCH(_xlfn.NUMBERVALUE(LEFT($A42,4)),CBO_annual!$A:$A,0),MATCH(AA$1,CBO_annual!$1:$1,0)))</f>
        <v>#N/A</v>
      </c>
      <c r="AB41" s="83">
        <f>INDEX(CBO_annual!$A:$AH,MATCH(_xlfn.NUMBERVALUE(LEFT($A42,4)),CBO_annual!$A:$A,0),MATCH($1:$1,CBO_annual!$1:$1,0))</f>
        <v>6401.9500000000007</v>
      </c>
      <c r="AC41" s="84">
        <v>6433</v>
      </c>
      <c r="AD41" s="83">
        <f ca="1">IF(YEAR($B41)&lt;=YEAR(TODAY()),INDEX(HaverPull!$A:$AD,MATCH(CBO_quarterly!$B41,HaverPull!$B:$B,0),MATCH(CBO_quarterly!AD$1,HaverPull!$1:$1,0)),INDEX(CBO_annual!$A:$AH,MATCH(_xlfn.NUMBERVALUE(LEFT($A42,4)),CBO_annual!$A:$A,0),MATCH(AD$1,CBO_annual!$1:$1,0)))</f>
        <v>4234.8999999999996</v>
      </c>
      <c r="AE41" s="83">
        <f ca="1">IF(YEAR($B41)&lt;=YEAR(TODAY()),INDEX(HaverPull!$A:$AD,MATCH(CBO_quarterly!$B41,HaverPull!$B:$B,0),MATCH(CBO_quarterly!AE$1,HaverPull!$1:$1,0)),INDEX(CBO_annual!$A:$AH,MATCH(_xlfn.NUMBERVALUE(LEFT($A42,4)),CBO_annual!$A:$A,0),MATCH(AE$1,CBO_annual!$1:$1,0)))</f>
        <v>1517.1</v>
      </c>
      <c r="AF41" s="85">
        <v>38.204999999999998</v>
      </c>
      <c r="AG41" s="84">
        <v>2531.6</v>
      </c>
      <c r="AH41" s="84">
        <v>2502.1999999999998</v>
      </c>
      <c r="AI41" s="83">
        <f ca="1">IF(YEAR($B41)&lt;YEAR(TODAY())-1,INDEX(HaverPull!$A:$AD,MATCH(CBO_quarterly!$B41,HaverPull!$B:$B,0),MATCH(CBO_quarterly!AI$1,HaverPull!$1:$1,0)),INDEX(CBO_annual!$A:$AH,MATCH(_xlfn.NUMBERVALUE(LEFT($A42,4)),CBO_annual!$A:$A,0),MATCH(AI$1,CBO_annual!$1:$1,0)))</f>
        <v>501.8</v>
      </c>
      <c r="AJ41" s="83">
        <f ca="1">IF(YEAR($B41)&lt;YEAR(TODAY())-1,INDEX(HaverPull!$A:$AD,MATCH(CBO_quarterly!$B41,HaverPull!$B:$B,0),MATCH(CBO_quarterly!AJ$1,HaverPull!$1:$1,0)),INDEX(CBO_annual!$A:$AH,MATCH(_xlfn.NUMBERVALUE(LEFT($A42,4)),CBO_annual!$A:$A,0),MATCH(AJ$1,CBO_annual!$1:$1,0)))</f>
        <v>652</v>
      </c>
      <c r="AK41" s="83">
        <f ca="1">IF(YEAR($B41)&lt;YEAR(TODAY())-1,INDEX(HaverPull!$A:$AD,MATCH(CBO_quarterly!$B41,HaverPull!$B:$B,0),MATCH(CBO_quarterly!AK$1,HaverPull!$1:$1,0)),INDEX(CBO_annual!$A:$AH,MATCH(_xlfn.NUMBERVALUE(LEFT($A42,4)),CBO_annual!$A:$A,0),MATCH(AK$1,CBO_annual!$1:$1,0)))</f>
        <v>1036.2</v>
      </c>
      <c r="AL41" s="83">
        <f ca="1">IF(YEAR($B41)&lt;YEAR(TODAY())-1,INDEX(HaverPull!$A:$AD,MATCH(CBO_quarterly!$B41,HaverPull!$B:$B,0),MATCH(CBO_quarterly!AL$1,HaverPull!$1:$1,0)),INDEX(CBO_annual!$A:$AH,MATCH(_xlfn.NUMBERVALUE(LEFT($A42,4)),CBO_annual!$A:$A,0),MATCH(AL$1,CBO_annual!$1:$1,0)))</f>
        <v>501.8</v>
      </c>
      <c r="AM41" s="83">
        <f ca="1">IF(YEAR($B41)&lt;YEAR(TODAY())-1,INDEX(HaverPull!$A:$AD,MATCH(CBO_quarterly!$B41,HaverPull!$B:$B,0),MATCH(CBO_quarterly!AM$1,HaverPull!$1:$1,0)),INDEX(CBO_annual!$A:$AH,MATCH(_xlfn.NUMBERVALUE(LEFT($A42,4)),CBO_annual!$A:$A,0),MATCH(AM$1,CBO_annual!$1:$1,0)))</f>
        <v>231.7</v>
      </c>
      <c r="AN41" s="83">
        <f ca="1">IF(YEAR($B41)&lt;YEAR(TODAY())-1,INDEX(HaverPull!$A:$AD,MATCH(CBO_quarterly!$B41,HaverPull!$B:$B,0),MATCH(CBO_quarterly!AN$1,HaverPull!$1:$1,0)),INDEX(CBO_annual!$A:$AH,MATCH(_xlfn.NUMBERVALUE(LEFT($A42,4)),CBO_annual!$A:$A,0),MATCH(AN$1,CBO_annual!$1:$1,0)))</f>
        <v>270.10000000000002</v>
      </c>
      <c r="AO41" s="83" t="e">
        <f ca="1">IF(YEAR($B41)&lt;YEAR(TODAY())-1,INDEX(HaverPull!$A:$AD,MATCH(CBO_quarterly!$B41,HaverPull!$B:$B,0),MATCH(CBO_quarterly!AO$1,HaverPull!$1:$1,0)),INDEX(CBO_annual!$A:$AH,MATCH(_xlfn.NUMBERVALUE(LEFT($A42,4)),CBO_annual!$A:$A,0),MATCH(AO$1,CBO_annual!$1:$1,0)))</f>
        <v>#N/A</v>
      </c>
      <c r="AP41" s="83" t="e">
        <f ca="1">IF(YEAR($B41)&lt;YEAR(TODAY())-1,INDEX(HaverPull!$A:$AD,MATCH(CBO_quarterly!$B41,HaverPull!$B:$B,0),MATCH(CBO_quarterly!AP$1,HaverPull!$1:$1,0)),INDEX(CBO_annual!$A:$AH,MATCH(_xlfn.NUMBERVALUE(LEFT($A42,4)),CBO_annual!$A:$A,0),MATCH(AP$1,CBO_annual!$1:$1,0)))</f>
        <v>#N/A</v>
      </c>
    </row>
    <row r="42" spans="1:42">
      <c r="A42" s="83" t="s">
        <v>441</v>
      </c>
      <c r="B42" s="4">
        <v>29036</v>
      </c>
      <c r="C42" s="83">
        <f ca="1">IF(YEAR($B42)&lt;YEAR(TODAY())-1,INDEX(HaverPull!$A:$AD,MATCH(CBO_quarterly!$B42,HaverPull!$B:$B,0),MATCH(CBO_quarterly!C$1,HaverPull!$1:$1,0)),INDEX(CBO_annual!$A:$AH,MATCH(_xlfn.NUMBERVALUE(LEFT($A43,4)),CBO_annual!$A:$A,0),MATCH(C$1,CBO_annual!$1:$1,0)))</f>
        <v>219.2</v>
      </c>
      <c r="D42" s="83">
        <f ca="1">IF(YEAR($B42)&lt;YEAR(TODAY())-1,INDEX(HaverPull!$A:$AD,MATCH(CBO_quarterly!$B42,HaverPull!$B:$B,0),MATCH(CBO_quarterly!D$1,HaverPull!$1:$1,0)),INDEX(CBO_annual!$A:$AH,MATCH(_xlfn.NUMBERVALUE(LEFT($A43,4)),CBO_annual!$A:$A,0),MATCH(D$1,CBO_annual!$1:$1,0)))</f>
        <v>262</v>
      </c>
      <c r="E42" s="83">
        <f ca="1">IF(YEAR($B42)&lt;YEAR(TODAY())-1,INDEX(HaverPull!$A:$AD,MATCH(CBO_quarterly!$B42,HaverPull!$B:$B,0),MATCH(CBO_quarterly!E$1,HaverPull!$1:$1,0)),INDEX(CBO_annual!$A:$AH,MATCH(_xlfn.NUMBERVALUE(LEFT($A43,4)),CBO_annual!$A:$A,0),MATCH(E$1,CBO_annual!$1:$1,0)))</f>
        <v>169.7</v>
      </c>
      <c r="F42" s="83">
        <f ca="1">IF(YEAR($B42)&lt;YEAR(TODAY())-1,INDEX(HaverPull!$A:$AD,MATCH(CBO_quarterly!$B42,HaverPull!$B:$B,0),MATCH(CBO_quarterly!F$1,HaverPull!$1:$1,0)),INDEX(CBO_annual!$A:$AH,MATCH(_xlfn.NUMBERVALUE(LEFT($A43,4)),CBO_annual!$A:$A,0),MATCH(F$1,CBO_annual!$1:$1,0)))</f>
        <v>82.1</v>
      </c>
      <c r="G42" s="83">
        <f ca="1">IF(YEAR($B42)&lt;YEAR(TODAY())-1,INDEX(HaverPull!$A:$AD,MATCH(CBO_quarterly!$B42,HaverPull!$B:$B,0),MATCH(CBO_quarterly!G$1,HaverPull!$1:$1,0)),INDEX(CBO_annual!$A:$AH,MATCH(_xlfn.NUMBERVALUE(LEFT($A43,4)),CBO_annual!$A:$A,0),MATCH(G$1,CBO_annual!$1:$1,0)))</f>
        <v>150.30000000000001</v>
      </c>
      <c r="H42" s="83" t="e">
        <f ca="1">IF(YEAR($B42)&lt;YEAR(TODAY())-1,INDEX(HaverPull!$A:$AD,MATCH(CBO_quarterly!$B42,HaverPull!$B:$B,0),MATCH(CBO_quarterly!H$1,HaverPull!$1:$1,0)),INDEX(CBO_annual!$A:$AH,MATCH(_xlfn.NUMBERVALUE(LEFT($A43,4)),CBO_annual!$A:$A,0),MATCH(H$1,CBO_annual!$1:$1,0)))</f>
        <v>#N/A</v>
      </c>
      <c r="I42" s="83" t="e">
        <f ca="1">IF(YEAR($B42)&lt;YEAR(TODAY())-1,INDEX(HaverPull!$A:$AD,MATCH(CBO_quarterly!$B42,HaverPull!$B:$B,0),MATCH(CBO_quarterly!I$1,HaverPull!$1:$1,0)),INDEX(CBO_annual!$A:$AH,MATCH(_xlfn.NUMBERVALUE(LEFT($A43,4)),CBO_annual!$A:$A,0),MATCH(I$1,CBO_annual!$1:$1,0)))</f>
        <v>#N/A</v>
      </c>
      <c r="J42" s="83">
        <f ca="1">IF(YEAR($B42)&lt;YEAR(TODAY())-1,INDEX(HaverPull!$A:$AD,MATCH(CBO_quarterly!$B42,HaverPull!$B:$B,0),MATCH(CBO_quarterly!J$1,HaverPull!$1:$1,0)),INDEX(CBO_annual!$A:$AH,MATCH(_xlfn.NUMBERVALUE(LEFT($A43,4)),CBO_annual!$A:$A,0),MATCH(J$1,CBO_annual!$1:$1,0)))</f>
        <v>8.8000000000000007</v>
      </c>
      <c r="K42" s="83" t="e">
        <f ca="1">IF(YEAR($B42)&lt;YEAR(TODAY())-1,INDEX(HaverPull!$A:$AD,MATCH(CBO_quarterly!$B42,HaverPull!$B:$B,0),MATCH(CBO_quarterly!K$1,HaverPull!$1:$1,0)),INDEX(CBO_annual!$A:$AH,MATCH(_xlfn.NUMBERVALUE(LEFT($A43,4)),CBO_annual!$A:$A,0),MATCH(K$1,CBO_annual!$1:$1,0)))</f>
        <v>#N/A</v>
      </c>
      <c r="L42" s="83" t="e">
        <f ca="1">IF(YEAR($B42)&lt;YEAR(TODAY())-1,INDEX(HaverPull!$A:$AD,MATCH(CBO_quarterly!$B42,HaverPull!$B:$B,0),MATCH(CBO_quarterly!L$1,HaverPull!$1:$1,0)),INDEX(CBO_annual!$A:$AH,MATCH(_xlfn.NUMBERVALUE(LEFT($A43,4)),CBO_annual!$A:$A,0),MATCH(L$1,CBO_annual!$1:$1,0)))</f>
        <v>#N/A</v>
      </c>
      <c r="M42" s="83" t="e">
        <f ca="1">IF(YEAR($B42)&lt;YEAR(TODAY())-1,INDEX(HaverPull!$A:$AD,MATCH(CBO_quarterly!$B42,HaverPull!$B:$B,0),MATCH(CBO_quarterly!M$1,HaverPull!$1:$1,0)),INDEX(CBO_annual!$A:$AH,MATCH(_xlfn.NUMBERVALUE(LEFT($A43,4)),CBO_annual!$A:$A,0),MATCH(M$1,CBO_annual!$1:$1,0)))</f>
        <v>#N/A</v>
      </c>
      <c r="N42" s="83" t="e">
        <f ca="1">IF(YEAR($B42)&lt;YEAR(TODAY())-1,INDEX(HaverPull!$A:$AD,MATCH(CBO_quarterly!$B42,HaverPull!$B:$B,0),MATCH(CBO_quarterly!N$1,HaverPull!$1:$1,0)),INDEX(CBO_annual!$A:$AH,MATCH(_xlfn.NUMBERVALUE(LEFT($A43,4)),CBO_annual!$A:$A,0),MATCH(N$1,CBO_annual!$1:$1,0)))</f>
        <v>#N/A</v>
      </c>
      <c r="O42" s="83" t="e">
        <f ca="1">IF(YEAR($B42)&lt;YEAR(TODAY())-1,INDEX(HaverPull!$A:$AD,MATCH(CBO_quarterly!$B42,HaverPull!$B:$B,0),MATCH(CBO_quarterly!O$1,HaverPull!$1:$1,0)),INDEX(CBO_annual!$A:$AH,MATCH(_xlfn.NUMBERVALUE(LEFT($A43,4)),CBO_annual!$A:$A,0),MATCH(O$1,CBO_annual!$1:$1,0)))</f>
        <v>#N/A</v>
      </c>
      <c r="P42" s="83" t="e">
        <f ca="1">IF(YEAR($B42)&lt;YEAR(TODAY())-1,INDEX(HaverPull!$A:$AD,MATCH(CBO_quarterly!$B42,HaverPull!$B:$B,0),MATCH(CBO_quarterly!P$1,HaverPull!$1:$1,0)),INDEX(CBO_annual!$A:$AH,MATCH(_xlfn.NUMBERVALUE(LEFT($A43,4)),CBO_annual!$A:$A,0),MATCH(P$1,CBO_annual!$1:$1,0)))</f>
        <v>#N/A</v>
      </c>
      <c r="Q42" s="83" t="e">
        <f ca="1">IF(YEAR($B42)&lt;YEAR(TODAY())-1,INDEX(HaverPull!$A:$AD,MATCH(CBO_quarterly!$B42,HaverPull!$B:$B,0),MATCH(CBO_quarterly!Q$1,HaverPull!$1:$1,0)),INDEX(CBO_annual!$A:$AH,MATCH(_xlfn.NUMBERVALUE(LEFT($A43,4)),CBO_annual!$A:$A,0),MATCH(Q$1,CBO_annual!$1:$1,0)))</f>
        <v>#N/A</v>
      </c>
      <c r="R42" s="83" t="e">
        <f ca="1">IF(YEAR($B42)&lt;YEAR(TODAY())-1,INDEX(HaverPull!$A:$AD,MATCH(CBO_quarterly!$B42,HaverPull!$B:$B,0),MATCH(CBO_quarterly!R$1,HaverPull!$1:$1,0)),INDEX(CBO_annual!$A:$AH,MATCH(_xlfn.NUMBERVALUE(LEFT($A43,4)),CBO_annual!$A:$A,0),MATCH(R$1,CBO_annual!$1:$1,0)))</f>
        <v>#N/A</v>
      </c>
      <c r="S42" s="83" t="e">
        <f ca="1">IF(YEAR($B42)&lt;YEAR(TODAY())-1,INDEX(HaverPull!$A:$AD,MATCH(CBO_quarterly!$B42,HaverPull!$B:$B,0),MATCH(CBO_quarterly!S$1,HaverPull!$1:$1,0)),INDEX(CBO_annual!$A:$AH,MATCH(_xlfn.NUMBERVALUE(LEFT($A43,4)),CBO_annual!$A:$A,0),MATCH(S$1,CBO_annual!$1:$1,0)))</f>
        <v>#N/A</v>
      </c>
      <c r="T42" s="83" t="e">
        <f ca="1">IF(YEAR($B42)&lt;YEAR(TODAY())-1,INDEX(HaverPull!$A:$AD,MATCH(CBO_quarterly!$B42,HaverPull!$B:$B,0),MATCH(CBO_quarterly!T$1,HaverPull!$1:$1,0)),INDEX(CBO_annual!$A:$AH,MATCH(_xlfn.NUMBERVALUE(LEFT($A43,4)),CBO_annual!$A:$A,0),MATCH(T$1,CBO_annual!$1:$1,0)))</f>
        <v>#N/A</v>
      </c>
      <c r="U42" s="83" t="e">
        <f ca="1">IF(YEAR($B42)&lt;YEAR(TODAY())-1,INDEX(HaverPull!$A:$AD,MATCH(CBO_quarterly!$B42,HaverPull!$B:$B,0),MATCH(CBO_quarterly!U$1,HaverPull!$1:$1,0)),INDEX(CBO_annual!$A:$AH,MATCH(_xlfn.NUMBERVALUE(LEFT($A43,4)),CBO_annual!$A:$A,0),MATCH(U$1,CBO_annual!$1:$1,0)))</f>
        <v>#N/A</v>
      </c>
      <c r="V42" s="83" t="e">
        <f ca="1">IF(YEAR($B42)&lt;YEAR(TODAY())-1,INDEX(HaverPull!$A:$AD,MATCH(CBO_quarterly!$B42,HaverPull!$B:$B,0),MATCH(CBO_quarterly!V$1,HaverPull!$1:$1,0)),INDEX(CBO_annual!$A:$AH,MATCH(_xlfn.NUMBERVALUE(LEFT($A43,4)),CBO_annual!$A:$A,0),MATCH(V$1,CBO_annual!$1:$1,0)))</f>
        <v>#N/A</v>
      </c>
      <c r="W42" s="83" t="e">
        <f ca="1">IF(YEAR($B42)&lt;YEAR(TODAY())-1,INDEX(HaverPull!$A:$AD,MATCH(CBO_quarterly!$B42,HaverPull!$B:$B,0),MATCH(CBO_quarterly!W$1,HaverPull!$1:$1,0)),INDEX(CBO_annual!$A:$AH,MATCH(_xlfn.NUMBERVALUE(LEFT($A43,4)),CBO_annual!$A:$A,0),MATCH(W$1,CBO_annual!$1:$1,0)))</f>
        <v>#N/A</v>
      </c>
      <c r="X42" s="83" t="e">
        <f ca="1">IF(YEAR($B42)&lt;YEAR(TODAY())-1,INDEX(HaverPull!$A:$AD,MATCH(CBO_quarterly!$B42,HaverPull!$B:$B,0),MATCH(CBO_quarterly!X$1,HaverPull!$1:$1,0)),INDEX(CBO_annual!$A:$AH,MATCH(_xlfn.NUMBERVALUE(LEFT($A43,4)),CBO_annual!$A:$A,0),MATCH(X$1,CBO_annual!$1:$1,0)))</f>
        <v>#N/A</v>
      </c>
      <c r="Y42" s="83" t="e">
        <f ca="1">IF(YEAR($B42)&lt;YEAR(TODAY())-1,INDEX(HaverPull!$A:$AD,MATCH(CBO_quarterly!$B42,HaverPull!$B:$B,0),MATCH(CBO_quarterly!Y$1,HaverPull!$1:$1,0)),INDEX(CBO_annual!$A:$AH,MATCH(_xlfn.NUMBERVALUE(LEFT($A43,4)),CBO_annual!$A:$A,0),MATCH(Y$1,CBO_annual!$1:$1,0)))</f>
        <v>#N/A</v>
      </c>
      <c r="Z42" s="83" t="e">
        <f ca="1">IF(YEAR($B42)&lt;YEAR(TODAY())-1,INDEX(HaverPull!$A:$AD,MATCH(CBO_quarterly!$B42,HaverPull!$B:$B,0),MATCH(CBO_quarterly!Z$1,HaverPull!$1:$1,0)),INDEX(CBO_annual!$A:$AH,MATCH(_xlfn.NUMBERVALUE(LEFT($A43,4)),CBO_annual!$A:$A,0),MATCH(Z$1,CBO_annual!$1:$1,0)))</f>
        <v>#N/A</v>
      </c>
      <c r="AA42" s="83" t="e">
        <f ca="1">IF(YEAR($B42)&lt;YEAR(TODAY())-1,INDEX(HaverPull!$A:$AD,MATCH(CBO_quarterly!$B42,HaverPull!$B:$B,0),MATCH(CBO_quarterly!AA$1,HaverPull!$1:$1,0)),INDEX(CBO_annual!$A:$AH,MATCH(_xlfn.NUMBERVALUE(LEFT($A43,4)),CBO_annual!$A:$A,0),MATCH(AA$1,CBO_annual!$1:$1,0)))</f>
        <v>#N/A</v>
      </c>
      <c r="AB42" s="83">
        <f>INDEX(CBO_annual!$A:$AH,MATCH(_xlfn.NUMBERVALUE(LEFT($A43,4)),CBO_annual!$A:$A,0),MATCH($1:$1,CBO_annual!$1:$1,0))</f>
        <v>6401.9500000000007</v>
      </c>
      <c r="AC42" s="84">
        <v>6440.8</v>
      </c>
      <c r="AD42" s="83">
        <f ca="1">IF(YEAR($B42)&lt;=YEAR(TODAY()),INDEX(HaverPull!$A:$AD,MATCH(CBO_quarterly!$B42,HaverPull!$B:$B,0),MATCH(CBO_quarterly!AD$1,HaverPull!$1:$1,0)),INDEX(CBO_annual!$A:$AH,MATCH(_xlfn.NUMBERVALUE(LEFT($A43,4)),CBO_annual!$A:$A,0),MATCH(AD$1,CBO_annual!$1:$1,0)))</f>
        <v>4232.2</v>
      </c>
      <c r="AE42" s="83">
        <f ca="1">IF(YEAR($B42)&lt;=YEAR(TODAY()),INDEX(HaverPull!$A:$AD,MATCH(CBO_quarterly!$B42,HaverPull!$B:$B,0),MATCH(CBO_quarterly!AE$1,HaverPull!$1:$1,0)),INDEX(CBO_annual!$A:$AH,MATCH(_xlfn.NUMBERVALUE(LEFT($A43,4)),CBO_annual!$A:$A,0),MATCH(AE$1,CBO_annual!$1:$1,0)))</f>
        <v>1557.6</v>
      </c>
      <c r="AF42" s="85">
        <v>39.246000000000002</v>
      </c>
      <c r="AG42" s="84">
        <v>2595.9</v>
      </c>
      <c r="AH42" s="84">
        <v>2583.1</v>
      </c>
      <c r="AI42" s="83">
        <f ca="1">IF(YEAR($B42)&lt;YEAR(TODAY())-1,INDEX(HaverPull!$A:$AD,MATCH(CBO_quarterly!$B42,HaverPull!$B:$B,0),MATCH(CBO_quarterly!AI$1,HaverPull!$1:$1,0)),INDEX(CBO_annual!$A:$AH,MATCH(_xlfn.NUMBERVALUE(LEFT($A43,4)),CBO_annual!$A:$A,0),MATCH(AI$1,CBO_annual!$1:$1,0)))</f>
        <v>516.5</v>
      </c>
      <c r="AJ42" s="83">
        <f ca="1">IF(YEAR($B42)&lt;YEAR(TODAY())-1,INDEX(HaverPull!$A:$AD,MATCH(CBO_quarterly!$B42,HaverPull!$B:$B,0),MATCH(CBO_quarterly!AJ$1,HaverPull!$1:$1,0)),INDEX(CBO_annual!$A:$AH,MATCH(_xlfn.NUMBERVALUE(LEFT($A43,4)),CBO_annual!$A:$A,0),MATCH(AJ$1,CBO_annual!$1:$1,0)))</f>
        <v>658.6</v>
      </c>
      <c r="AK42" s="83">
        <f ca="1">IF(YEAR($B42)&lt;YEAR(TODAY())-1,INDEX(HaverPull!$A:$AD,MATCH(CBO_quarterly!$B42,HaverPull!$B:$B,0),MATCH(CBO_quarterly!AK$1,HaverPull!$1:$1,0)),INDEX(CBO_annual!$A:$AH,MATCH(_xlfn.NUMBERVALUE(LEFT($A43,4)),CBO_annual!$A:$A,0),MATCH(AK$1,CBO_annual!$1:$1,0)))</f>
        <v>1046</v>
      </c>
      <c r="AL42" s="83">
        <f ca="1">IF(YEAR($B42)&lt;YEAR(TODAY())-1,INDEX(HaverPull!$A:$AD,MATCH(CBO_quarterly!$B42,HaverPull!$B:$B,0),MATCH(CBO_quarterly!AL$1,HaverPull!$1:$1,0)),INDEX(CBO_annual!$A:$AH,MATCH(_xlfn.NUMBERVALUE(LEFT($A43,4)),CBO_annual!$A:$A,0),MATCH(AL$1,CBO_annual!$1:$1,0)))</f>
        <v>516.5</v>
      </c>
      <c r="AM42" s="83">
        <f ca="1">IF(YEAR($B42)&lt;YEAR(TODAY())-1,INDEX(HaverPull!$A:$AD,MATCH(CBO_quarterly!$B42,HaverPull!$B:$B,0),MATCH(CBO_quarterly!AM$1,HaverPull!$1:$1,0)),INDEX(CBO_annual!$A:$AH,MATCH(_xlfn.NUMBERVALUE(LEFT($A43,4)),CBO_annual!$A:$A,0),MATCH(AM$1,CBO_annual!$1:$1,0)))</f>
        <v>237.6</v>
      </c>
      <c r="AN42" s="83">
        <f ca="1">IF(YEAR($B42)&lt;YEAR(TODAY())-1,INDEX(HaverPull!$A:$AD,MATCH(CBO_quarterly!$B42,HaverPull!$B:$B,0),MATCH(CBO_quarterly!AN$1,HaverPull!$1:$1,0)),INDEX(CBO_annual!$A:$AH,MATCH(_xlfn.NUMBERVALUE(LEFT($A43,4)),CBO_annual!$A:$A,0),MATCH(AN$1,CBO_annual!$1:$1,0)))</f>
        <v>278.89999999999998</v>
      </c>
      <c r="AO42" s="83" t="e">
        <f ca="1">IF(YEAR($B42)&lt;YEAR(TODAY())-1,INDEX(HaverPull!$A:$AD,MATCH(CBO_quarterly!$B42,HaverPull!$B:$B,0),MATCH(CBO_quarterly!AO$1,HaverPull!$1:$1,0)),INDEX(CBO_annual!$A:$AH,MATCH(_xlfn.NUMBERVALUE(LEFT($A43,4)),CBO_annual!$A:$A,0),MATCH(AO$1,CBO_annual!$1:$1,0)))</f>
        <v>#N/A</v>
      </c>
      <c r="AP42" s="83" t="e">
        <f ca="1">IF(YEAR($B42)&lt;YEAR(TODAY())-1,INDEX(HaverPull!$A:$AD,MATCH(CBO_quarterly!$B42,HaverPull!$B:$B,0),MATCH(CBO_quarterly!AP$1,HaverPull!$1:$1,0)),INDEX(CBO_annual!$A:$AH,MATCH(_xlfn.NUMBERVALUE(LEFT($A43,4)),CBO_annual!$A:$A,0),MATCH(AP$1,CBO_annual!$1:$1,0)))</f>
        <v>#N/A</v>
      </c>
    </row>
    <row r="43" spans="1:42">
      <c r="A43" s="83" t="s">
        <v>442</v>
      </c>
      <c r="B43" s="4">
        <v>29128</v>
      </c>
      <c r="C43" s="83">
        <f ca="1">IF(YEAR($B43)&lt;YEAR(TODAY())-1,INDEX(HaverPull!$A:$AD,MATCH(CBO_quarterly!$B43,HaverPull!$B:$B,0),MATCH(CBO_quarterly!C$1,HaverPull!$1:$1,0)),INDEX(CBO_annual!$A:$AH,MATCH(_xlfn.NUMBERVALUE(LEFT($A44,4)),CBO_annual!$A:$A,0),MATCH(C$1,CBO_annual!$1:$1,0)))</f>
        <v>234.6</v>
      </c>
      <c r="D43" s="83">
        <f ca="1">IF(YEAR($B43)&lt;YEAR(TODAY())-1,INDEX(HaverPull!$A:$AD,MATCH(CBO_quarterly!$B43,HaverPull!$B:$B,0),MATCH(CBO_quarterly!D$1,HaverPull!$1:$1,0)),INDEX(CBO_annual!$A:$AH,MATCH(_xlfn.NUMBERVALUE(LEFT($A44,4)),CBO_annual!$A:$A,0),MATCH(D$1,CBO_annual!$1:$1,0)))</f>
        <v>274.8</v>
      </c>
      <c r="E43" s="83">
        <f ca="1">IF(YEAR($B43)&lt;YEAR(TODAY())-1,INDEX(HaverPull!$A:$AD,MATCH(CBO_quarterly!$B43,HaverPull!$B:$B,0),MATCH(CBO_quarterly!E$1,HaverPull!$1:$1,0)),INDEX(CBO_annual!$A:$AH,MATCH(_xlfn.NUMBERVALUE(LEFT($A44,4)),CBO_annual!$A:$A,0),MATCH(E$1,CBO_annual!$1:$1,0)))</f>
        <v>172.8</v>
      </c>
      <c r="F43" s="83">
        <f ca="1">IF(YEAR($B43)&lt;YEAR(TODAY())-1,INDEX(HaverPull!$A:$AD,MATCH(CBO_quarterly!$B43,HaverPull!$B:$B,0),MATCH(CBO_quarterly!F$1,HaverPull!$1:$1,0)),INDEX(CBO_annual!$A:$AH,MATCH(_xlfn.NUMBERVALUE(LEFT($A44,4)),CBO_annual!$A:$A,0),MATCH(F$1,CBO_annual!$1:$1,0)))</f>
        <v>81</v>
      </c>
      <c r="G43" s="83">
        <f ca="1">IF(YEAR($B43)&lt;YEAR(TODAY())-1,INDEX(HaverPull!$A:$AD,MATCH(CBO_quarterly!$B43,HaverPull!$B:$B,0),MATCH(CBO_quarterly!G$1,HaverPull!$1:$1,0)),INDEX(CBO_annual!$A:$AH,MATCH(_xlfn.NUMBERVALUE(LEFT($A44,4)),CBO_annual!$A:$A,0),MATCH(G$1,CBO_annual!$1:$1,0)))</f>
        <v>155.4</v>
      </c>
      <c r="H43" s="83" t="e">
        <f ca="1">IF(YEAR($B43)&lt;YEAR(TODAY())-1,INDEX(HaverPull!$A:$AD,MATCH(CBO_quarterly!$B43,HaverPull!$B:$B,0),MATCH(CBO_quarterly!H$1,HaverPull!$1:$1,0)),INDEX(CBO_annual!$A:$AH,MATCH(_xlfn.NUMBERVALUE(LEFT($A44,4)),CBO_annual!$A:$A,0),MATCH(H$1,CBO_annual!$1:$1,0)))</f>
        <v>#N/A</v>
      </c>
      <c r="I43" s="83" t="e">
        <f ca="1">IF(YEAR($B43)&lt;YEAR(TODAY())-1,INDEX(HaverPull!$A:$AD,MATCH(CBO_quarterly!$B43,HaverPull!$B:$B,0),MATCH(CBO_quarterly!I$1,HaverPull!$1:$1,0)),INDEX(CBO_annual!$A:$AH,MATCH(_xlfn.NUMBERVALUE(LEFT($A44,4)),CBO_annual!$A:$A,0),MATCH(I$1,CBO_annual!$1:$1,0)))</f>
        <v>#N/A</v>
      </c>
      <c r="J43" s="83">
        <f ca="1">IF(YEAR($B43)&lt;YEAR(TODAY())-1,INDEX(HaverPull!$A:$AD,MATCH(CBO_quarterly!$B43,HaverPull!$B:$B,0),MATCH(CBO_quarterly!J$1,HaverPull!$1:$1,0)),INDEX(CBO_annual!$A:$AH,MATCH(_xlfn.NUMBERVALUE(LEFT($A44,4)),CBO_annual!$A:$A,0),MATCH(J$1,CBO_annual!$1:$1,0)))</f>
        <v>9.5</v>
      </c>
      <c r="K43" s="83" t="e">
        <f ca="1">IF(YEAR($B43)&lt;YEAR(TODAY())-1,INDEX(HaverPull!$A:$AD,MATCH(CBO_quarterly!$B43,HaverPull!$B:$B,0),MATCH(CBO_quarterly!K$1,HaverPull!$1:$1,0)),INDEX(CBO_annual!$A:$AH,MATCH(_xlfn.NUMBERVALUE(LEFT($A44,4)),CBO_annual!$A:$A,0),MATCH(K$1,CBO_annual!$1:$1,0)))</f>
        <v>#N/A</v>
      </c>
      <c r="L43" s="83" t="e">
        <f ca="1">IF(YEAR($B43)&lt;YEAR(TODAY())-1,INDEX(HaverPull!$A:$AD,MATCH(CBO_quarterly!$B43,HaverPull!$B:$B,0),MATCH(CBO_quarterly!L$1,HaverPull!$1:$1,0)),INDEX(CBO_annual!$A:$AH,MATCH(_xlfn.NUMBERVALUE(LEFT($A44,4)),CBO_annual!$A:$A,0),MATCH(L$1,CBO_annual!$1:$1,0)))</f>
        <v>#N/A</v>
      </c>
      <c r="M43" s="83" t="e">
        <f ca="1">IF(YEAR($B43)&lt;YEAR(TODAY())-1,INDEX(HaverPull!$A:$AD,MATCH(CBO_quarterly!$B43,HaverPull!$B:$B,0),MATCH(CBO_quarterly!M$1,HaverPull!$1:$1,0)),INDEX(CBO_annual!$A:$AH,MATCH(_xlfn.NUMBERVALUE(LEFT($A44,4)),CBO_annual!$A:$A,0),MATCH(M$1,CBO_annual!$1:$1,0)))</f>
        <v>#N/A</v>
      </c>
      <c r="N43" s="83" t="e">
        <f ca="1">IF(YEAR($B43)&lt;YEAR(TODAY())-1,INDEX(HaverPull!$A:$AD,MATCH(CBO_quarterly!$B43,HaverPull!$B:$B,0),MATCH(CBO_quarterly!N$1,HaverPull!$1:$1,0)),INDEX(CBO_annual!$A:$AH,MATCH(_xlfn.NUMBERVALUE(LEFT($A44,4)),CBO_annual!$A:$A,0),MATCH(N$1,CBO_annual!$1:$1,0)))</f>
        <v>#N/A</v>
      </c>
      <c r="O43" s="83" t="e">
        <f ca="1">IF(YEAR($B43)&lt;YEAR(TODAY())-1,INDEX(HaverPull!$A:$AD,MATCH(CBO_quarterly!$B43,HaverPull!$B:$B,0),MATCH(CBO_quarterly!O$1,HaverPull!$1:$1,0)),INDEX(CBO_annual!$A:$AH,MATCH(_xlfn.NUMBERVALUE(LEFT($A44,4)),CBO_annual!$A:$A,0),MATCH(O$1,CBO_annual!$1:$1,0)))</f>
        <v>#N/A</v>
      </c>
      <c r="P43" s="83" t="e">
        <f ca="1">IF(YEAR($B43)&lt;YEAR(TODAY())-1,INDEX(HaverPull!$A:$AD,MATCH(CBO_quarterly!$B43,HaverPull!$B:$B,0),MATCH(CBO_quarterly!P$1,HaverPull!$1:$1,0)),INDEX(CBO_annual!$A:$AH,MATCH(_xlfn.NUMBERVALUE(LEFT($A44,4)),CBO_annual!$A:$A,0),MATCH(P$1,CBO_annual!$1:$1,0)))</f>
        <v>#N/A</v>
      </c>
      <c r="Q43" s="83" t="e">
        <f ca="1">IF(YEAR($B43)&lt;YEAR(TODAY())-1,INDEX(HaverPull!$A:$AD,MATCH(CBO_quarterly!$B43,HaverPull!$B:$B,0),MATCH(CBO_quarterly!Q$1,HaverPull!$1:$1,0)),INDEX(CBO_annual!$A:$AH,MATCH(_xlfn.NUMBERVALUE(LEFT($A44,4)),CBO_annual!$A:$A,0),MATCH(Q$1,CBO_annual!$1:$1,0)))</f>
        <v>#N/A</v>
      </c>
      <c r="R43" s="83" t="e">
        <f ca="1">IF(YEAR($B43)&lt;YEAR(TODAY())-1,INDEX(HaverPull!$A:$AD,MATCH(CBO_quarterly!$B43,HaverPull!$B:$B,0),MATCH(CBO_quarterly!R$1,HaverPull!$1:$1,0)),INDEX(CBO_annual!$A:$AH,MATCH(_xlfn.NUMBERVALUE(LEFT($A44,4)),CBO_annual!$A:$A,0),MATCH(R$1,CBO_annual!$1:$1,0)))</f>
        <v>#N/A</v>
      </c>
      <c r="S43" s="83" t="e">
        <f ca="1">IF(YEAR($B43)&lt;YEAR(TODAY())-1,INDEX(HaverPull!$A:$AD,MATCH(CBO_quarterly!$B43,HaverPull!$B:$B,0),MATCH(CBO_quarterly!S$1,HaverPull!$1:$1,0)),INDEX(CBO_annual!$A:$AH,MATCH(_xlfn.NUMBERVALUE(LEFT($A44,4)),CBO_annual!$A:$A,0),MATCH(S$1,CBO_annual!$1:$1,0)))</f>
        <v>#N/A</v>
      </c>
      <c r="T43" s="83" t="e">
        <f ca="1">IF(YEAR($B43)&lt;YEAR(TODAY())-1,INDEX(HaverPull!$A:$AD,MATCH(CBO_quarterly!$B43,HaverPull!$B:$B,0),MATCH(CBO_quarterly!T$1,HaverPull!$1:$1,0)),INDEX(CBO_annual!$A:$AH,MATCH(_xlfn.NUMBERVALUE(LEFT($A44,4)),CBO_annual!$A:$A,0),MATCH(T$1,CBO_annual!$1:$1,0)))</f>
        <v>#N/A</v>
      </c>
      <c r="U43" s="83" t="e">
        <f ca="1">IF(YEAR($B43)&lt;YEAR(TODAY())-1,INDEX(HaverPull!$A:$AD,MATCH(CBO_quarterly!$B43,HaverPull!$B:$B,0),MATCH(CBO_quarterly!U$1,HaverPull!$1:$1,0)),INDEX(CBO_annual!$A:$AH,MATCH(_xlfn.NUMBERVALUE(LEFT($A44,4)),CBO_annual!$A:$A,0),MATCH(U$1,CBO_annual!$1:$1,0)))</f>
        <v>#N/A</v>
      </c>
      <c r="V43" s="83" t="e">
        <f ca="1">IF(YEAR($B43)&lt;YEAR(TODAY())-1,INDEX(HaverPull!$A:$AD,MATCH(CBO_quarterly!$B43,HaverPull!$B:$B,0),MATCH(CBO_quarterly!V$1,HaverPull!$1:$1,0)),INDEX(CBO_annual!$A:$AH,MATCH(_xlfn.NUMBERVALUE(LEFT($A44,4)),CBO_annual!$A:$A,0),MATCH(V$1,CBO_annual!$1:$1,0)))</f>
        <v>#N/A</v>
      </c>
      <c r="W43" s="83" t="e">
        <f ca="1">IF(YEAR($B43)&lt;YEAR(TODAY())-1,INDEX(HaverPull!$A:$AD,MATCH(CBO_quarterly!$B43,HaverPull!$B:$B,0),MATCH(CBO_quarterly!W$1,HaverPull!$1:$1,0)),INDEX(CBO_annual!$A:$AH,MATCH(_xlfn.NUMBERVALUE(LEFT($A44,4)),CBO_annual!$A:$A,0),MATCH(W$1,CBO_annual!$1:$1,0)))</f>
        <v>#N/A</v>
      </c>
      <c r="X43" s="83" t="e">
        <f ca="1">IF(YEAR($B43)&lt;YEAR(TODAY())-1,INDEX(HaverPull!$A:$AD,MATCH(CBO_quarterly!$B43,HaverPull!$B:$B,0),MATCH(CBO_quarterly!X$1,HaverPull!$1:$1,0)),INDEX(CBO_annual!$A:$AH,MATCH(_xlfn.NUMBERVALUE(LEFT($A44,4)),CBO_annual!$A:$A,0),MATCH(X$1,CBO_annual!$1:$1,0)))</f>
        <v>#N/A</v>
      </c>
      <c r="Y43" s="83" t="e">
        <f ca="1">IF(YEAR($B43)&lt;YEAR(TODAY())-1,INDEX(HaverPull!$A:$AD,MATCH(CBO_quarterly!$B43,HaverPull!$B:$B,0),MATCH(CBO_quarterly!Y$1,HaverPull!$1:$1,0)),INDEX(CBO_annual!$A:$AH,MATCH(_xlfn.NUMBERVALUE(LEFT($A44,4)),CBO_annual!$A:$A,0),MATCH(Y$1,CBO_annual!$1:$1,0)))</f>
        <v>#N/A</v>
      </c>
      <c r="Z43" s="83" t="e">
        <f ca="1">IF(YEAR($B43)&lt;YEAR(TODAY())-1,INDEX(HaverPull!$A:$AD,MATCH(CBO_quarterly!$B43,HaverPull!$B:$B,0),MATCH(CBO_quarterly!Z$1,HaverPull!$1:$1,0)),INDEX(CBO_annual!$A:$AH,MATCH(_xlfn.NUMBERVALUE(LEFT($A44,4)),CBO_annual!$A:$A,0),MATCH(Z$1,CBO_annual!$1:$1,0)))</f>
        <v>#N/A</v>
      </c>
      <c r="AA43" s="83" t="e">
        <f ca="1">IF(YEAR($B43)&lt;YEAR(TODAY())-1,INDEX(HaverPull!$A:$AD,MATCH(CBO_quarterly!$B43,HaverPull!$B:$B,0),MATCH(CBO_quarterly!AA$1,HaverPull!$1:$1,0)),INDEX(CBO_annual!$A:$AH,MATCH(_xlfn.NUMBERVALUE(LEFT($A44,4)),CBO_annual!$A:$A,0),MATCH(AA$1,CBO_annual!$1:$1,0)))</f>
        <v>#N/A</v>
      </c>
      <c r="AB43" s="83">
        <f>INDEX(CBO_annual!$A:$AH,MATCH(_xlfn.NUMBERVALUE(LEFT($A44,4)),CBO_annual!$A:$A,0),MATCH($1:$1,CBO_annual!$1:$1,0))</f>
        <v>6401.9500000000007</v>
      </c>
      <c r="AC43" s="84">
        <v>6487.1</v>
      </c>
      <c r="AD43" s="83">
        <f ca="1">IF(YEAR($B43)&lt;=YEAR(TODAY()),INDEX(HaverPull!$A:$AD,MATCH(CBO_quarterly!$B43,HaverPull!$B:$B,0),MATCH(CBO_quarterly!AD$1,HaverPull!$1:$1,0)),INDEX(CBO_annual!$A:$AH,MATCH(_xlfn.NUMBERVALUE(LEFT($A44,4)),CBO_annual!$A:$A,0),MATCH(AD$1,CBO_annual!$1:$1,0)))</f>
        <v>4273.3</v>
      </c>
      <c r="AE43" s="83">
        <f ca="1">IF(YEAR($B43)&lt;=YEAR(TODAY()),INDEX(HaverPull!$A:$AD,MATCH(CBO_quarterly!$B43,HaverPull!$B:$B,0),MATCH(CBO_quarterly!AE$1,HaverPull!$1:$1,0)),INDEX(CBO_annual!$A:$AH,MATCH(_xlfn.NUMBERVALUE(LEFT($A44,4)),CBO_annual!$A:$A,0),MATCH(AE$1,CBO_annual!$1:$1,0)))</f>
        <v>1611.9</v>
      </c>
      <c r="AF43" s="85">
        <v>40.216999999999999</v>
      </c>
      <c r="AG43" s="84">
        <v>2670.4</v>
      </c>
      <c r="AH43" s="84">
        <v>2656.6</v>
      </c>
      <c r="AI43" s="83">
        <f ca="1">IF(YEAR($B43)&lt;YEAR(TODAY())-1,INDEX(HaverPull!$A:$AD,MATCH(CBO_quarterly!$B43,HaverPull!$B:$B,0),MATCH(CBO_quarterly!AI$1,HaverPull!$1:$1,0)),INDEX(CBO_annual!$A:$AH,MATCH(_xlfn.NUMBERVALUE(LEFT($A44,4)),CBO_annual!$A:$A,0),MATCH(AI$1,CBO_annual!$1:$1,0)))</f>
        <v>533.1</v>
      </c>
      <c r="AJ43" s="83">
        <f ca="1">IF(YEAR($B43)&lt;YEAR(TODAY())-1,INDEX(HaverPull!$A:$AD,MATCH(CBO_quarterly!$B43,HaverPull!$B:$B,0),MATCH(CBO_quarterly!AJ$1,HaverPull!$1:$1,0)),INDEX(CBO_annual!$A:$AH,MATCH(_xlfn.NUMBERVALUE(LEFT($A44,4)),CBO_annual!$A:$A,0),MATCH(AJ$1,CBO_annual!$1:$1,0)))</f>
        <v>660.2</v>
      </c>
      <c r="AK43" s="83">
        <f ca="1">IF(YEAR($B43)&lt;YEAR(TODAY())-1,INDEX(HaverPull!$A:$AD,MATCH(CBO_quarterly!$B43,HaverPull!$B:$B,0),MATCH(CBO_quarterly!AK$1,HaverPull!$1:$1,0)),INDEX(CBO_annual!$A:$AH,MATCH(_xlfn.NUMBERVALUE(LEFT($A44,4)),CBO_annual!$A:$A,0),MATCH(AK$1,CBO_annual!$1:$1,0)))</f>
        <v>1049.5999999999999</v>
      </c>
      <c r="AL43" s="83">
        <f ca="1">IF(YEAR($B43)&lt;YEAR(TODAY())-1,INDEX(HaverPull!$A:$AD,MATCH(CBO_quarterly!$B43,HaverPull!$B:$B,0),MATCH(CBO_quarterly!AL$1,HaverPull!$1:$1,0)),INDEX(CBO_annual!$A:$AH,MATCH(_xlfn.NUMBERVALUE(LEFT($A44,4)),CBO_annual!$A:$A,0),MATCH(AL$1,CBO_annual!$1:$1,0)))</f>
        <v>533.1</v>
      </c>
      <c r="AM43" s="83">
        <f ca="1">IF(YEAR($B43)&lt;YEAR(TODAY())-1,INDEX(HaverPull!$A:$AD,MATCH(CBO_quarterly!$B43,HaverPull!$B:$B,0),MATCH(CBO_quarterly!AM$1,HaverPull!$1:$1,0)),INDEX(CBO_annual!$A:$AH,MATCH(_xlfn.NUMBERVALUE(LEFT($A44,4)),CBO_annual!$A:$A,0),MATCH(AM$1,CBO_annual!$1:$1,0)))</f>
        <v>243.7</v>
      </c>
      <c r="AN43" s="83">
        <f ca="1">IF(YEAR($B43)&lt;YEAR(TODAY())-1,INDEX(HaverPull!$A:$AD,MATCH(CBO_quarterly!$B43,HaverPull!$B:$B,0),MATCH(CBO_quarterly!AN$1,HaverPull!$1:$1,0)),INDEX(CBO_annual!$A:$AH,MATCH(_xlfn.NUMBERVALUE(LEFT($A44,4)),CBO_annual!$A:$A,0),MATCH(AN$1,CBO_annual!$1:$1,0)))</f>
        <v>289.39999999999998</v>
      </c>
      <c r="AO43" s="83" t="e">
        <f ca="1">IF(YEAR($B43)&lt;YEAR(TODAY())-1,INDEX(HaverPull!$A:$AD,MATCH(CBO_quarterly!$B43,HaverPull!$B:$B,0),MATCH(CBO_quarterly!AO$1,HaverPull!$1:$1,0)),INDEX(CBO_annual!$A:$AH,MATCH(_xlfn.NUMBERVALUE(LEFT($A44,4)),CBO_annual!$A:$A,0),MATCH(AO$1,CBO_annual!$1:$1,0)))</f>
        <v>#N/A</v>
      </c>
      <c r="AP43" s="83" t="e">
        <f ca="1">IF(YEAR($B43)&lt;YEAR(TODAY())-1,INDEX(HaverPull!$A:$AD,MATCH(CBO_quarterly!$B43,HaverPull!$B:$B,0),MATCH(CBO_quarterly!AP$1,HaverPull!$1:$1,0)),INDEX(CBO_annual!$A:$AH,MATCH(_xlfn.NUMBERVALUE(LEFT($A44,4)),CBO_annual!$A:$A,0),MATCH(AP$1,CBO_annual!$1:$1,0)))</f>
        <v>#N/A</v>
      </c>
    </row>
    <row r="44" spans="1:42">
      <c r="A44" s="83" t="s">
        <v>443</v>
      </c>
      <c r="B44" s="4">
        <v>29220</v>
      </c>
      <c r="C44" s="83">
        <f ca="1">IF(YEAR($B44)&lt;YEAR(TODAY())-1,INDEX(HaverPull!$A:$AD,MATCH(CBO_quarterly!$B44,HaverPull!$B:$B,0),MATCH(CBO_quarterly!C$1,HaverPull!$1:$1,0)),INDEX(CBO_annual!$A:$AH,MATCH(_xlfn.NUMBERVALUE(LEFT($A45,4)),CBO_annual!$A:$A,0),MATCH(C$1,CBO_annual!$1:$1,0)))</f>
        <v>240.7</v>
      </c>
      <c r="D44" s="83">
        <f ca="1">IF(YEAR($B44)&lt;YEAR(TODAY())-1,INDEX(HaverPull!$A:$AD,MATCH(CBO_quarterly!$B44,HaverPull!$B:$B,0),MATCH(CBO_quarterly!D$1,HaverPull!$1:$1,0)),INDEX(CBO_annual!$A:$AH,MATCH(_xlfn.NUMBERVALUE(LEFT($A45,4)),CBO_annual!$A:$A,0),MATCH(D$1,CBO_annual!$1:$1,0)))</f>
        <v>285.2</v>
      </c>
      <c r="E44" s="83">
        <f ca="1">IF(YEAR($B44)&lt;YEAR(TODAY())-1,INDEX(HaverPull!$A:$AD,MATCH(CBO_quarterly!$B44,HaverPull!$B:$B,0),MATCH(CBO_quarterly!E$1,HaverPull!$1:$1,0)),INDEX(CBO_annual!$A:$AH,MATCH(_xlfn.NUMBERVALUE(LEFT($A45,4)),CBO_annual!$A:$A,0),MATCH(E$1,CBO_annual!$1:$1,0)))</f>
        <v>175.7</v>
      </c>
      <c r="F44" s="83">
        <f ca="1">IF(YEAR($B44)&lt;YEAR(TODAY())-1,INDEX(HaverPull!$A:$AD,MATCH(CBO_quarterly!$B44,HaverPull!$B:$B,0),MATCH(CBO_quarterly!F$1,HaverPull!$1:$1,0)),INDEX(CBO_annual!$A:$AH,MATCH(_xlfn.NUMBERVALUE(LEFT($A45,4)),CBO_annual!$A:$A,0),MATCH(F$1,CBO_annual!$1:$1,0)))</f>
        <v>77.900000000000006</v>
      </c>
      <c r="G44" s="83">
        <f ca="1">IF(YEAR($B44)&lt;YEAR(TODAY())-1,INDEX(HaverPull!$A:$AD,MATCH(CBO_quarterly!$B44,HaverPull!$B:$B,0),MATCH(CBO_quarterly!G$1,HaverPull!$1:$1,0)),INDEX(CBO_annual!$A:$AH,MATCH(_xlfn.NUMBERVALUE(LEFT($A45,4)),CBO_annual!$A:$A,0),MATCH(G$1,CBO_annual!$1:$1,0)))</f>
        <v>159.4</v>
      </c>
      <c r="H44" s="83" t="e">
        <f ca="1">IF(YEAR($B44)&lt;YEAR(TODAY())-1,INDEX(HaverPull!$A:$AD,MATCH(CBO_quarterly!$B44,HaverPull!$B:$B,0),MATCH(CBO_quarterly!H$1,HaverPull!$1:$1,0)),INDEX(CBO_annual!$A:$AH,MATCH(_xlfn.NUMBERVALUE(LEFT($A45,4)),CBO_annual!$A:$A,0),MATCH(H$1,CBO_annual!$1:$1,0)))</f>
        <v>#N/A</v>
      </c>
      <c r="I44" s="83" t="e">
        <f ca="1">IF(YEAR($B44)&lt;YEAR(TODAY())-1,INDEX(HaverPull!$A:$AD,MATCH(CBO_quarterly!$B44,HaverPull!$B:$B,0),MATCH(CBO_quarterly!I$1,HaverPull!$1:$1,0)),INDEX(CBO_annual!$A:$AH,MATCH(_xlfn.NUMBERVALUE(LEFT($A45,4)),CBO_annual!$A:$A,0),MATCH(I$1,CBO_annual!$1:$1,0)))</f>
        <v>#N/A</v>
      </c>
      <c r="J44" s="83">
        <f ca="1">IF(YEAR($B44)&lt;YEAR(TODAY())-1,INDEX(HaverPull!$A:$AD,MATCH(CBO_quarterly!$B44,HaverPull!$B:$B,0),MATCH(CBO_quarterly!J$1,HaverPull!$1:$1,0)),INDEX(CBO_annual!$A:$AH,MATCH(_xlfn.NUMBERVALUE(LEFT($A45,4)),CBO_annual!$A:$A,0),MATCH(J$1,CBO_annual!$1:$1,0)))</f>
        <v>10.6</v>
      </c>
      <c r="K44" s="83" t="e">
        <f ca="1">IF(YEAR($B44)&lt;YEAR(TODAY())-1,INDEX(HaverPull!$A:$AD,MATCH(CBO_quarterly!$B44,HaverPull!$B:$B,0),MATCH(CBO_quarterly!K$1,HaverPull!$1:$1,0)),INDEX(CBO_annual!$A:$AH,MATCH(_xlfn.NUMBERVALUE(LEFT($A45,4)),CBO_annual!$A:$A,0),MATCH(K$1,CBO_annual!$1:$1,0)))</f>
        <v>#N/A</v>
      </c>
      <c r="L44" s="83" t="e">
        <f ca="1">IF(YEAR($B44)&lt;YEAR(TODAY())-1,INDEX(HaverPull!$A:$AD,MATCH(CBO_quarterly!$B44,HaverPull!$B:$B,0),MATCH(CBO_quarterly!L$1,HaverPull!$1:$1,0)),INDEX(CBO_annual!$A:$AH,MATCH(_xlfn.NUMBERVALUE(LEFT($A45,4)),CBO_annual!$A:$A,0),MATCH(L$1,CBO_annual!$1:$1,0)))</f>
        <v>#N/A</v>
      </c>
      <c r="M44" s="83" t="e">
        <f ca="1">IF(YEAR($B44)&lt;YEAR(TODAY())-1,INDEX(HaverPull!$A:$AD,MATCH(CBO_quarterly!$B44,HaverPull!$B:$B,0),MATCH(CBO_quarterly!M$1,HaverPull!$1:$1,0)),INDEX(CBO_annual!$A:$AH,MATCH(_xlfn.NUMBERVALUE(LEFT($A45,4)),CBO_annual!$A:$A,0),MATCH(M$1,CBO_annual!$1:$1,0)))</f>
        <v>#N/A</v>
      </c>
      <c r="N44" s="83" t="e">
        <f ca="1">IF(YEAR($B44)&lt;YEAR(TODAY())-1,INDEX(HaverPull!$A:$AD,MATCH(CBO_quarterly!$B44,HaverPull!$B:$B,0),MATCH(CBO_quarterly!N$1,HaverPull!$1:$1,0)),INDEX(CBO_annual!$A:$AH,MATCH(_xlfn.NUMBERVALUE(LEFT($A45,4)),CBO_annual!$A:$A,0),MATCH(N$1,CBO_annual!$1:$1,0)))</f>
        <v>#N/A</v>
      </c>
      <c r="O44" s="83" t="e">
        <f ca="1">IF(YEAR($B44)&lt;YEAR(TODAY())-1,INDEX(HaverPull!$A:$AD,MATCH(CBO_quarterly!$B44,HaverPull!$B:$B,0),MATCH(CBO_quarterly!O$1,HaverPull!$1:$1,0)),INDEX(CBO_annual!$A:$AH,MATCH(_xlfn.NUMBERVALUE(LEFT($A45,4)),CBO_annual!$A:$A,0),MATCH(O$1,CBO_annual!$1:$1,0)))</f>
        <v>#N/A</v>
      </c>
      <c r="P44" s="83" t="e">
        <f ca="1">IF(YEAR($B44)&lt;YEAR(TODAY())-1,INDEX(HaverPull!$A:$AD,MATCH(CBO_quarterly!$B44,HaverPull!$B:$B,0),MATCH(CBO_quarterly!P$1,HaverPull!$1:$1,0)),INDEX(CBO_annual!$A:$AH,MATCH(_xlfn.NUMBERVALUE(LEFT($A45,4)),CBO_annual!$A:$A,0),MATCH(P$1,CBO_annual!$1:$1,0)))</f>
        <v>#N/A</v>
      </c>
      <c r="Q44" s="83" t="e">
        <f ca="1">IF(YEAR($B44)&lt;YEAR(TODAY())-1,INDEX(HaverPull!$A:$AD,MATCH(CBO_quarterly!$B44,HaverPull!$B:$B,0),MATCH(CBO_quarterly!Q$1,HaverPull!$1:$1,0)),INDEX(CBO_annual!$A:$AH,MATCH(_xlfn.NUMBERVALUE(LEFT($A45,4)),CBO_annual!$A:$A,0),MATCH(Q$1,CBO_annual!$1:$1,0)))</f>
        <v>#N/A</v>
      </c>
      <c r="R44" s="83" t="e">
        <f ca="1">IF(YEAR($B44)&lt;YEAR(TODAY())-1,INDEX(HaverPull!$A:$AD,MATCH(CBO_quarterly!$B44,HaverPull!$B:$B,0),MATCH(CBO_quarterly!R$1,HaverPull!$1:$1,0)),INDEX(CBO_annual!$A:$AH,MATCH(_xlfn.NUMBERVALUE(LEFT($A45,4)),CBO_annual!$A:$A,0),MATCH(R$1,CBO_annual!$1:$1,0)))</f>
        <v>#N/A</v>
      </c>
      <c r="S44" s="83" t="e">
        <f ca="1">IF(YEAR($B44)&lt;YEAR(TODAY())-1,INDEX(HaverPull!$A:$AD,MATCH(CBO_quarterly!$B44,HaverPull!$B:$B,0),MATCH(CBO_quarterly!S$1,HaverPull!$1:$1,0)),INDEX(CBO_annual!$A:$AH,MATCH(_xlfn.NUMBERVALUE(LEFT($A45,4)),CBO_annual!$A:$A,0),MATCH(S$1,CBO_annual!$1:$1,0)))</f>
        <v>#N/A</v>
      </c>
      <c r="T44" s="83" t="e">
        <f ca="1">IF(YEAR($B44)&lt;YEAR(TODAY())-1,INDEX(HaverPull!$A:$AD,MATCH(CBO_quarterly!$B44,HaverPull!$B:$B,0),MATCH(CBO_quarterly!T$1,HaverPull!$1:$1,0)),INDEX(CBO_annual!$A:$AH,MATCH(_xlfn.NUMBERVALUE(LEFT($A45,4)),CBO_annual!$A:$A,0),MATCH(T$1,CBO_annual!$1:$1,0)))</f>
        <v>#N/A</v>
      </c>
      <c r="U44" s="83" t="e">
        <f ca="1">IF(YEAR($B44)&lt;YEAR(TODAY())-1,INDEX(HaverPull!$A:$AD,MATCH(CBO_quarterly!$B44,HaverPull!$B:$B,0),MATCH(CBO_quarterly!U$1,HaverPull!$1:$1,0)),INDEX(CBO_annual!$A:$AH,MATCH(_xlfn.NUMBERVALUE(LEFT($A45,4)),CBO_annual!$A:$A,0),MATCH(U$1,CBO_annual!$1:$1,0)))</f>
        <v>#N/A</v>
      </c>
      <c r="V44" s="83" t="e">
        <f ca="1">IF(YEAR($B44)&lt;YEAR(TODAY())-1,INDEX(HaverPull!$A:$AD,MATCH(CBO_quarterly!$B44,HaverPull!$B:$B,0),MATCH(CBO_quarterly!V$1,HaverPull!$1:$1,0)),INDEX(CBO_annual!$A:$AH,MATCH(_xlfn.NUMBERVALUE(LEFT($A45,4)),CBO_annual!$A:$A,0),MATCH(V$1,CBO_annual!$1:$1,0)))</f>
        <v>#N/A</v>
      </c>
      <c r="W44" s="83" t="e">
        <f ca="1">IF(YEAR($B44)&lt;YEAR(TODAY())-1,INDEX(HaverPull!$A:$AD,MATCH(CBO_quarterly!$B44,HaverPull!$B:$B,0),MATCH(CBO_quarterly!W$1,HaverPull!$1:$1,0)),INDEX(CBO_annual!$A:$AH,MATCH(_xlfn.NUMBERVALUE(LEFT($A45,4)),CBO_annual!$A:$A,0),MATCH(W$1,CBO_annual!$1:$1,0)))</f>
        <v>#N/A</v>
      </c>
      <c r="X44" s="83" t="e">
        <f ca="1">IF(YEAR($B44)&lt;YEAR(TODAY())-1,INDEX(HaverPull!$A:$AD,MATCH(CBO_quarterly!$B44,HaverPull!$B:$B,0),MATCH(CBO_quarterly!X$1,HaverPull!$1:$1,0)),INDEX(CBO_annual!$A:$AH,MATCH(_xlfn.NUMBERVALUE(LEFT($A45,4)),CBO_annual!$A:$A,0),MATCH(X$1,CBO_annual!$1:$1,0)))</f>
        <v>#N/A</v>
      </c>
      <c r="Y44" s="83" t="e">
        <f ca="1">IF(YEAR($B44)&lt;YEAR(TODAY())-1,INDEX(HaverPull!$A:$AD,MATCH(CBO_quarterly!$B44,HaverPull!$B:$B,0),MATCH(CBO_quarterly!Y$1,HaverPull!$1:$1,0)),INDEX(CBO_annual!$A:$AH,MATCH(_xlfn.NUMBERVALUE(LEFT($A45,4)),CBO_annual!$A:$A,0),MATCH(Y$1,CBO_annual!$1:$1,0)))</f>
        <v>#N/A</v>
      </c>
      <c r="Z44" s="83" t="e">
        <f ca="1">IF(YEAR($B44)&lt;YEAR(TODAY())-1,INDEX(HaverPull!$A:$AD,MATCH(CBO_quarterly!$B44,HaverPull!$B:$B,0),MATCH(CBO_quarterly!Z$1,HaverPull!$1:$1,0)),INDEX(CBO_annual!$A:$AH,MATCH(_xlfn.NUMBERVALUE(LEFT($A45,4)),CBO_annual!$A:$A,0),MATCH(Z$1,CBO_annual!$1:$1,0)))</f>
        <v>#N/A</v>
      </c>
      <c r="AA44" s="83" t="e">
        <f ca="1">IF(YEAR($B44)&lt;YEAR(TODAY())-1,INDEX(HaverPull!$A:$AD,MATCH(CBO_quarterly!$B44,HaverPull!$B:$B,0),MATCH(CBO_quarterly!AA$1,HaverPull!$1:$1,0)),INDEX(CBO_annual!$A:$AH,MATCH(_xlfn.NUMBERVALUE(LEFT($A45,4)),CBO_annual!$A:$A,0),MATCH(AA$1,CBO_annual!$1:$1,0)))</f>
        <v>#N/A</v>
      </c>
      <c r="AB44" s="83">
        <f>INDEX(CBO_annual!$A:$AH,MATCH(_xlfn.NUMBERVALUE(LEFT($A45,4)),CBO_annual!$A:$A,0),MATCH($1:$1,CBO_annual!$1:$1,0))</f>
        <v>6565.5749999999998</v>
      </c>
      <c r="AC44" s="84">
        <v>6503.9</v>
      </c>
      <c r="AD44" s="83">
        <f ca="1">IF(YEAR($B44)&lt;=YEAR(TODAY()),INDEX(HaverPull!$A:$AD,MATCH(CBO_quarterly!$B44,HaverPull!$B:$B,0),MATCH(CBO_quarterly!AD$1,HaverPull!$1:$1,0)),INDEX(CBO_annual!$A:$AH,MATCH(_xlfn.NUMBERVALUE(LEFT($A45,4)),CBO_annual!$A:$A,0),MATCH(AD$1,CBO_annual!$1:$1,0)))</f>
        <v>4284</v>
      </c>
      <c r="AE44" s="83">
        <f ca="1">IF(YEAR($B44)&lt;=YEAR(TODAY()),INDEX(HaverPull!$A:$AD,MATCH(CBO_quarterly!$B44,HaverPull!$B:$B,0),MATCH(CBO_quarterly!AE$1,HaverPull!$1:$1,0)),INDEX(CBO_annual!$A:$AH,MATCH(_xlfn.NUMBERVALUE(LEFT($A45,4)),CBO_annual!$A:$A,0),MATCH(AE$1,CBO_annual!$1:$1,0)))</f>
        <v>1655</v>
      </c>
      <c r="AF44" s="85">
        <v>41.186999999999998</v>
      </c>
      <c r="AG44" s="84">
        <v>2730.7</v>
      </c>
      <c r="AH44" s="84">
        <v>2728.9</v>
      </c>
      <c r="AI44" s="83">
        <f ca="1">IF(YEAR($B44)&lt;YEAR(TODAY())-1,INDEX(HaverPull!$A:$AD,MATCH(CBO_quarterly!$B44,HaverPull!$B:$B,0),MATCH(CBO_quarterly!AI$1,HaverPull!$1:$1,0)),INDEX(CBO_annual!$A:$AH,MATCH(_xlfn.NUMBERVALUE(LEFT($A45,4)),CBO_annual!$A:$A,0),MATCH(AI$1,CBO_annual!$1:$1,0)))</f>
        <v>547.79999999999995</v>
      </c>
      <c r="AJ44" s="83">
        <f ca="1">IF(YEAR($B44)&lt;YEAR(TODAY())-1,INDEX(HaverPull!$A:$AD,MATCH(CBO_quarterly!$B44,HaverPull!$B:$B,0),MATCH(CBO_quarterly!AJ$1,HaverPull!$1:$1,0)),INDEX(CBO_annual!$A:$AH,MATCH(_xlfn.NUMBERVALUE(LEFT($A45,4)),CBO_annual!$A:$A,0),MATCH(AJ$1,CBO_annual!$1:$1,0)))</f>
        <v>660.9</v>
      </c>
      <c r="AK44" s="83">
        <f ca="1">IF(YEAR($B44)&lt;YEAR(TODAY())-1,INDEX(HaverPull!$A:$AD,MATCH(CBO_quarterly!$B44,HaverPull!$B:$B,0),MATCH(CBO_quarterly!AK$1,HaverPull!$1:$1,0)),INDEX(CBO_annual!$A:$AH,MATCH(_xlfn.NUMBERVALUE(LEFT($A45,4)),CBO_annual!$A:$A,0),MATCH(AK$1,CBO_annual!$1:$1,0)))</f>
        <v>1061.4000000000001</v>
      </c>
      <c r="AL44" s="83">
        <f ca="1">IF(YEAR($B44)&lt;YEAR(TODAY())-1,INDEX(HaverPull!$A:$AD,MATCH(CBO_quarterly!$B44,HaverPull!$B:$B,0),MATCH(CBO_quarterly!AL$1,HaverPull!$1:$1,0)),INDEX(CBO_annual!$A:$AH,MATCH(_xlfn.NUMBERVALUE(LEFT($A45,4)),CBO_annual!$A:$A,0),MATCH(AL$1,CBO_annual!$1:$1,0)))</f>
        <v>547.79999999999995</v>
      </c>
      <c r="AM44" s="83">
        <f ca="1">IF(YEAR($B44)&lt;YEAR(TODAY())-1,INDEX(HaverPull!$A:$AD,MATCH(CBO_quarterly!$B44,HaverPull!$B:$B,0),MATCH(CBO_quarterly!AM$1,HaverPull!$1:$1,0)),INDEX(CBO_annual!$A:$AH,MATCH(_xlfn.NUMBERVALUE(LEFT($A45,4)),CBO_annual!$A:$A,0),MATCH(AM$1,CBO_annual!$1:$1,0)))</f>
        <v>249.3</v>
      </c>
      <c r="AN44" s="83">
        <f ca="1">IF(YEAR($B44)&lt;YEAR(TODAY())-1,INDEX(HaverPull!$A:$AD,MATCH(CBO_quarterly!$B44,HaverPull!$B:$B,0),MATCH(CBO_quarterly!AN$1,HaverPull!$1:$1,0)),INDEX(CBO_annual!$A:$AH,MATCH(_xlfn.NUMBERVALUE(LEFT($A45,4)),CBO_annual!$A:$A,0),MATCH(AN$1,CBO_annual!$1:$1,0)))</f>
        <v>298.39999999999998</v>
      </c>
      <c r="AO44" s="83" t="e">
        <f ca="1">IF(YEAR($B44)&lt;YEAR(TODAY())-1,INDEX(HaverPull!$A:$AD,MATCH(CBO_quarterly!$B44,HaverPull!$B:$B,0),MATCH(CBO_quarterly!AO$1,HaverPull!$1:$1,0)),INDEX(CBO_annual!$A:$AH,MATCH(_xlfn.NUMBERVALUE(LEFT($A45,4)),CBO_annual!$A:$A,0),MATCH(AO$1,CBO_annual!$1:$1,0)))</f>
        <v>#N/A</v>
      </c>
      <c r="AP44" s="83" t="e">
        <f ca="1">IF(YEAR($B44)&lt;YEAR(TODAY())-1,INDEX(HaverPull!$A:$AD,MATCH(CBO_quarterly!$B44,HaverPull!$B:$B,0),MATCH(CBO_quarterly!AP$1,HaverPull!$1:$1,0)),INDEX(CBO_annual!$A:$AH,MATCH(_xlfn.NUMBERVALUE(LEFT($A45,4)),CBO_annual!$A:$A,0),MATCH(AP$1,CBO_annual!$1:$1,0)))</f>
        <v>#N/A</v>
      </c>
    </row>
    <row r="45" spans="1:42">
      <c r="A45" s="83" t="s">
        <v>444</v>
      </c>
      <c r="B45" s="4">
        <v>29311</v>
      </c>
      <c r="C45" s="83">
        <f ca="1">IF(YEAR($B45)&lt;YEAR(TODAY())-1,INDEX(HaverPull!$A:$AD,MATCH(CBO_quarterly!$B45,HaverPull!$B:$B,0),MATCH(CBO_quarterly!C$1,HaverPull!$1:$1,0)),INDEX(CBO_annual!$A:$AH,MATCH(_xlfn.NUMBERVALUE(LEFT($A46,4)),CBO_annual!$A:$A,0),MATCH(C$1,CBO_annual!$1:$1,0)))</f>
        <v>251.2</v>
      </c>
      <c r="D45" s="83">
        <f ca="1">IF(YEAR($B45)&lt;YEAR(TODAY())-1,INDEX(HaverPull!$A:$AD,MATCH(CBO_quarterly!$B45,HaverPull!$B:$B,0),MATCH(CBO_quarterly!D$1,HaverPull!$1:$1,0)),INDEX(CBO_annual!$A:$AH,MATCH(_xlfn.NUMBERVALUE(LEFT($A46,4)),CBO_annual!$A:$A,0),MATCH(D$1,CBO_annual!$1:$1,0)))</f>
        <v>284.8</v>
      </c>
      <c r="E45" s="83">
        <f ca="1">IF(YEAR($B45)&lt;YEAR(TODAY())-1,INDEX(HaverPull!$A:$AD,MATCH(CBO_quarterly!$B45,HaverPull!$B:$B,0),MATCH(CBO_quarterly!E$1,HaverPull!$1:$1,0)),INDEX(CBO_annual!$A:$AH,MATCH(_xlfn.NUMBERVALUE(LEFT($A46,4)),CBO_annual!$A:$A,0),MATCH(E$1,CBO_annual!$1:$1,0)))</f>
        <v>180.3</v>
      </c>
      <c r="F45" s="83">
        <f ca="1">IF(YEAR($B45)&lt;YEAR(TODAY())-1,INDEX(HaverPull!$A:$AD,MATCH(CBO_quarterly!$B45,HaverPull!$B:$B,0),MATCH(CBO_quarterly!F$1,HaverPull!$1:$1,0)),INDEX(CBO_annual!$A:$AH,MATCH(_xlfn.NUMBERVALUE(LEFT($A46,4)),CBO_annual!$A:$A,0),MATCH(F$1,CBO_annual!$1:$1,0)))</f>
        <v>85.4</v>
      </c>
      <c r="G45" s="83">
        <f ca="1">IF(YEAR($B45)&lt;YEAR(TODAY())-1,INDEX(HaverPull!$A:$AD,MATCH(CBO_quarterly!$B45,HaverPull!$B:$B,0),MATCH(CBO_quarterly!G$1,HaverPull!$1:$1,0)),INDEX(CBO_annual!$A:$AH,MATCH(_xlfn.NUMBERVALUE(LEFT($A46,4)),CBO_annual!$A:$A,0),MATCH(G$1,CBO_annual!$1:$1,0)))</f>
        <v>161.9</v>
      </c>
      <c r="H45" s="83" t="e">
        <f ca="1">IF(YEAR($B45)&lt;YEAR(TODAY())-1,INDEX(HaverPull!$A:$AD,MATCH(CBO_quarterly!$B45,HaverPull!$B:$B,0),MATCH(CBO_quarterly!H$1,HaverPull!$1:$1,0)),INDEX(CBO_annual!$A:$AH,MATCH(_xlfn.NUMBERVALUE(LEFT($A46,4)),CBO_annual!$A:$A,0),MATCH(H$1,CBO_annual!$1:$1,0)))</f>
        <v>#N/A</v>
      </c>
      <c r="I45" s="83" t="e">
        <f ca="1">IF(YEAR($B45)&lt;YEAR(TODAY())-1,INDEX(HaverPull!$A:$AD,MATCH(CBO_quarterly!$B45,HaverPull!$B:$B,0),MATCH(CBO_quarterly!I$1,HaverPull!$1:$1,0)),INDEX(CBO_annual!$A:$AH,MATCH(_xlfn.NUMBERVALUE(LEFT($A46,4)),CBO_annual!$A:$A,0),MATCH(I$1,CBO_annual!$1:$1,0)))</f>
        <v>#N/A</v>
      </c>
      <c r="J45" s="83">
        <f ca="1">IF(YEAR($B45)&lt;YEAR(TODAY())-1,INDEX(HaverPull!$A:$AD,MATCH(CBO_quarterly!$B45,HaverPull!$B:$B,0),MATCH(CBO_quarterly!J$1,HaverPull!$1:$1,0)),INDEX(CBO_annual!$A:$AH,MATCH(_xlfn.NUMBERVALUE(LEFT($A46,4)),CBO_annual!$A:$A,0),MATCH(J$1,CBO_annual!$1:$1,0)))</f>
        <v>11.6</v>
      </c>
      <c r="K45" s="83" t="e">
        <f ca="1">IF(YEAR($B45)&lt;YEAR(TODAY())-1,INDEX(HaverPull!$A:$AD,MATCH(CBO_quarterly!$B45,HaverPull!$B:$B,0),MATCH(CBO_quarterly!K$1,HaverPull!$1:$1,0)),INDEX(CBO_annual!$A:$AH,MATCH(_xlfn.NUMBERVALUE(LEFT($A46,4)),CBO_annual!$A:$A,0),MATCH(K$1,CBO_annual!$1:$1,0)))</f>
        <v>#N/A</v>
      </c>
      <c r="L45" s="83" t="e">
        <f ca="1">IF(YEAR($B45)&lt;YEAR(TODAY())-1,INDEX(HaverPull!$A:$AD,MATCH(CBO_quarterly!$B45,HaverPull!$B:$B,0),MATCH(CBO_quarterly!L$1,HaverPull!$1:$1,0)),INDEX(CBO_annual!$A:$AH,MATCH(_xlfn.NUMBERVALUE(LEFT($A46,4)),CBO_annual!$A:$A,0),MATCH(L$1,CBO_annual!$1:$1,0)))</f>
        <v>#N/A</v>
      </c>
      <c r="M45" s="83" t="e">
        <f ca="1">IF(YEAR($B45)&lt;YEAR(TODAY())-1,INDEX(HaverPull!$A:$AD,MATCH(CBO_quarterly!$B45,HaverPull!$B:$B,0),MATCH(CBO_quarterly!M$1,HaverPull!$1:$1,0)),INDEX(CBO_annual!$A:$AH,MATCH(_xlfn.NUMBERVALUE(LEFT($A46,4)),CBO_annual!$A:$A,0),MATCH(M$1,CBO_annual!$1:$1,0)))</f>
        <v>#N/A</v>
      </c>
      <c r="N45" s="83" t="e">
        <f ca="1">IF(YEAR($B45)&lt;YEAR(TODAY())-1,INDEX(HaverPull!$A:$AD,MATCH(CBO_quarterly!$B45,HaverPull!$B:$B,0),MATCH(CBO_quarterly!N$1,HaverPull!$1:$1,0)),INDEX(CBO_annual!$A:$AH,MATCH(_xlfn.NUMBERVALUE(LEFT($A46,4)),CBO_annual!$A:$A,0),MATCH(N$1,CBO_annual!$1:$1,0)))</f>
        <v>#N/A</v>
      </c>
      <c r="O45" s="83" t="e">
        <f ca="1">IF(YEAR($B45)&lt;YEAR(TODAY())-1,INDEX(HaverPull!$A:$AD,MATCH(CBO_quarterly!$B45,HaverPull!$B:$B,0),MATCH(CBO_quarterly!O$1,HaverPull!$1:$1,0)),INDEX(CBO_annual!$A:$AH,MATCH(_xlfn.NUMBERVALUE(LEFT($A46,4)),CBO_annual!$A:$A,0),MATCH(O$1,CBO_annual!$1:$1,0)))</f>
        <v>#N/A</v>
      </c>
      <c r="P45" s="83" t="e">
        <f ca="1">IF(YEAR($B45)&lt;YEAR(TODAY())-1,INDEX(HaverPull!$A:$AD,MATCH(CBO_quarterly!$B45,HaverPull!$B:$B,0),MATCH(CBO_quarterly!P$1,HaverPull!$1:$1,0)),INDEX(CBO_annual!$A:$AH,MATCH(_xlfn.NUMBERVALUE(LEFT($A46,4)),CBO_annual!$A:$A,0),MATCH(P$1,CBO_annual!$1:$1,0)))</f>
        <v>#N/A</v>
      </c>
      <c r="Q45" s="83" t="e">
        <f ca="1">IF(YEAR($B45)&lt;YEAR(TODAY())-1,INDEX(HaverPull!$A:$AD,MATCH(CBO_quarterly!$B45,HaverPull!$B:$B,0),MATCH(CBO_quarterly!Q$1,HaverPull!$1:$1,0)),INDEX(CBO_annual!$A:$AH,MATCH(_xlfn.NUMBERVALUE(LEFT($A46,4)),CBO_annual!$A:$A,0),MATCH(Q$1,CBO_annual!$1:$1,0)))</f>
        <v>#N/A</v>
      </c>
      <c r="R45" s="83" t="e">
        <f ca="1">IF(YEAR($B45)&lt;YEAR(TODAY())-1,INDEX(HaverPull!$A:$AD,MATCH(CBO_quarterly!$B45,HaverPull!$B:$B,0),MATCH(CBO_quarterly!R$1,HaverPull!$1:$1,0)),INDEX(CBO_annual!$A:$AH,MATCH(_xlfn.NUMBERVALUE(LEFT($A46,4)),CBO_annual!$A:$A,0),MATCH(R$1,CBO_annual!$1:$1,0)))</f>
        <v>#N/A</v>
      </c>
      <c r="S45" s="83" t="e">
        <f ca="1">IF(YEAR($B45)&lt;YEAR(TODAY())-1,INDEX(HaverPull!$A:$AD,MATCH(CBO_quarterly!$B45,HaverPull!$B:$B,0),MATCH(CBO_quarterly!S$1,HaverPull!$1:$1,0)),INDEX(CBO_annual!$A:$AH,MATCH(_xlfn.NUMBERVALUE(LEFT($A46,4)),CBO_annual!$A:$A,0),MATCH(S$1,CBO_annual!$1:$1,0)))</f>
        <v>#N/A</v>
      </c>
      <c r="T45" s="83" t="e">
        <f ca="1">IF(YEAR($B45)&lt;YEAR(TODAY())-1,INDEX(HaverPull!$A:$AD,MATCH(CBO_quarterly!$B45,HaverPull!$B:$B,0),MATCH(CBO_quarterly!T$1,HaverPull!$1:$1,0)),INDEX(CBO_annual!$A:$AH,MATCH(_xlfn.NUMBERVALUE(LEFT($A46,4)),CBO_annual!$A:$A,0),MATCH(T$1,CBO_annual!$1:$1,0)))</f>
        <v>#N/A</v>
      </c>
      <c r="U45" s="83" t="e">
        <f ca="1">IF(YEAR($B45)&lt;YEAR(TODAY())-1,INDEX(HaverPull!$A:$AD,MATCH(CBO_quarterly!$B45,HaverPull!$B:$B,0),MATCH(CBO_quarterly!U$1,HaverPull!$1:$1,0)),INDEX(CBO_annual!$A:$AH,MATCH(_xlfn.NUMBERVALUE(LEFT($A46,4)),CBO_annual!$A:$A,0),MATCH(U$1,CBO_annual!$1:$1,0)))</f>
        <v>#N/A</v>
      </c>
      <c r="V45" s="83" t="e">
        <f ca="1">IF(YEAR($B45)&lt;YEAR(TODAY())-1,INDEX(HaverPull!$A:$AD,MATCH(CBO_quarterly!$B45,HaverPull!$B:$B,0),MATCH(CBO_quarterly!V$1,HaverPull!$1:$1,0)),INDEX(CBO_annual!$A:$AH,MATCH(_xlfn.NUMBERVALUE(LEFT($A46,4)),CBO_annual!$A:$A,0),MATCH(V$1,CBO_annual!$1:$1,0)))</f>
        <v>#N/A</v>
      </c>
      <c r="W45" s="83" t="e">
        <f ca="1">IF(YEAR($B45)&lt;YEAR(TODAY())-1,INDEX(HaverPull!$A:$AD,MATCH(CBO_quarterly!$B45,HaverPull!$B:$B,0),MATCH(CBO_quarterly!W$1,HaverPull!$1:$1,0)),INDEX(CBO_annual!$A:$AH,MATCH(_xlfn.NUMBERVALUE(LEFT($A46,4)),CBO_annual!$A:$A,0),MATCH(W$1,CBO_annual!$1:$1,0)))</f>
        <v>#N/A</v>
      </c>
      <c r="X45" s="83" t="e">
        <f ca="1">IF(YEAR($B45)&lt;YEAR(TODAY())-1,INDEX(HaverPull!$A:$AD,MATCH(CBO_quarterly!$B45,HaverPull!$B:$B,0),MATCH(CBO_quarterly!X$1,HaverPull!$1:$1,0)),INDEX(CBO_annual!$A:$AH,MATCH(_xlfn.NUMBERVALUE(LEFT($A46,4)),CBO_annual!$A:$A,0),MATCH(X$1,CBO_annual!$1:$1,0)))</f>
        <v>#N/A</v>
      </c>
      <c r="Y45" s="83" t="e">
        <f ca="1">IF(YEAR($B45)&lt;YEAR(TODAY())-1,INDEX(HaverPull!$A:$AD,MATCH(CBO_quarterly!$B45,HaverPull!$B:$B,0),MATCH(CBO_quarterly!Y$1,HaverPull!$1:$1,0)),INDEX(CBO_annual!$A:$AH,MATCH(_xlfn.NUMBERVALUE(LEFT($A46,4)),CBO_annual!$A:$A,0),MATCH(Y$1,CBO_annual!$1:$1,0)))</f>
        <v>#N/A</v>
      </c>
      <c r="Z45" s="83" t="e">
        <f ca="1">IF(YEAR($B45)&lt;YEAR(TODAY())-1,INDEX(HaverPull!$A:$AD,MATCH(CBO_quarterly!$B45,HaverPull!$B:$B,0),MATCH(CBO_quarterly!Z$1,HaverPull!$1:$1,0)),INDEX(CBO_annual!$A:$AH,MATCH(_xlfn.NUMBERVALUE(LEFT($A46,4)),CBO_annual!$A:$A,0),MATCH(Z$1,CBO_annual!$1:$1,0)))</f>
        <v>#N/A</v>
      </c>
      <c r="AA45" s="83" t="e">
        <f ca="1">IF(YEAR($B45)&lt;YEAR(TODAY())-1,INDEX(HaverPull!$A:$AD,MATCH(CBO_quarterly!$B45,HaverPull!$B:$B,0),MATCH(CBO_quarterly!AA$1,HaverPull!$1:$1,0)),INDEX(CBO_annual!$A:$AH,MATCH(_xlfn.NUMBERVALUE(LEFT($A46,4)),CBO_annual!$A:$A,0),MATCH(AA$1,CBO_annual!$1:$1,0)))</f>
        <v>#N/A</v>
      </c>
      <c r="AB45" s="83">
        <f>INDEX(CBO_annual!$A:$AH,MATCH(_xlfn.NUMBERVALUE(LEFT($A46,4)),CBO_annual!$A:$A,0),MATCH($1:$1,CBO_annual!$1:$1,0))</f>
        <v>6565.5749999999998</v>
      </c>
      <c r="AC45" s="84">
        <v>6524.9</v>
      </c>
      <c r="AD45" s="83">
        <f ca="1">IF(YEAR($B45)&lt;=YEAR(TODAY()),INDEX(HaverPull!$A:$AD,MATCH(CBO_quarterly!$B45,HaverPull!$B:$B,0),MATCH(CBO_quarterly!AD$1,HaverPull!$1:$1,0)),INDEX(CBO_annual!$A:$AH,MATCH(_xlfn.NUMBERVALUE(LEFT($A46,4)),CBO_annual!$A:$A,0),MATCH(AD$1,CBO_annual!$1:$1,0)))</f>
        <v>4277.8999999999996</v>
      </c>
      <c r="AE45" s="83">
        <f ca="1">IF(YEAR($B45)&lt;=YEAR(TODAY()),INDEX(HaverPull!$A:$AD,MATCH(CBO_quarterly!$B45,HaverPull!$B:$B,0),MATCH(CBO_quarterly!AE$1,HaverPull!$1:$1,0)),INDEX(CBO_annual!$A:$AH,MATCH(_xlfn.NUMBERVALUE(LEFT($A46,4)),CBO_annual!$A:$A,0),MATCH(AE$1,CBO_annual!$1:$1,0)))</f>
        <v>1702.3</v>
      </c>
      <c r="AF45" s="85">
        <v>42.418999999999997</v>
      </c>
      <c r="AG45" s="84">
        <v>2796.5</v>
      </c>
      <c r="AH45" s="84">
        <v>2806.7</v>
      </c>
      <c r="AI45" s="83">
        <f ca="1">IF(YEAR($B45)&lt;YEAR(TODAY())-1,INDEX(HaverPull!$A:$AD,MATCH(CBO_quarterly!$B45,HaverPull!$B:$B,0),MATCH(CBO_quarterly!AI$1,HaverPull!$1:$1,0)),INDEX(CBO_annual!$A:$AH,MATCH(_xlfn.NUMBERVALUE(LEFT($A46,4)),CBO_annual!$A:$A,0),MATCH(AI$1,CBO_annual!$1:$1,0)))</f>
        <v>568.79999999999995</v>
      </c>
      <c r="AJ45" s="83">
        <f ca="1">IF(YEAR($B45)&lt;YEAR(TODAY())-1,INDEX(HaverPull!$A:$AD,MATCH(CBO_quarterly!$B45,HaverPull!$B:$B,0),MATCH(CBO_quarterly!AJ$1,HaverPull!$1:$1,0)),INDEX(CBO_annual!$A:$AH,MATCH(_xlfn.NUMBERVALUE(LEFT($A46,4)),CBO_annual!$A:$A,0),MATCH(AJ$1,CBO_annual!$1:$1,0)))</f>
        <v>678.5</v>
      </c>
      <c r="AK45" s="83">
        <f ca="1">IF(YEAR($B45)&lt;YEAR(TODAY())-1,INDEX(HaverPull!$A:$AD,MATCH(CBO_quarterly!$B45,HaverPull!$B:$B,0),MATCH(CBO_quarterly!AK$1,HaverPull!$1:$1,0)),INDEX(CBO_annual!$A:$AH,MATCH(_xlfn.NUMBERVALUE(LEFT($A46,4)),CBO_annual!$A:$A,0),MATCH(AK$1,CBO_annual!$1:$1,0)))</f>
        <v>1066.3</v>
      </c>
      <c r="AL45" s="83">
        <f ca="1">IF(YEAR($B45)&lt;YEAR(TODAY())-1,INDEX(HaverPull!$A:$AD,MATCH(CBO_quarterly!$B45,HaverPull!$B:$B,0),MATCH(CBO_quarterly!AL$1,HaverPull!$1:$1,0)),INDEX(CBO_annual!$A:$AH,MATCH(_xlfn.NUMBERVALUE(LEFT($A46,4)),CBO_annual!$A:$A,0),MATCH(AL$1,CBO_annual!$1:$1,0)))</f>
        <v>568.79999999999995</v>
      </c>
      <c r="AM45" s="83">
        <f ca="1">IF(YEAR($B45)&lt;YEAR(TODAY())-1,INDEX(HaverPull!$A:$AD,MATCH(CBO_quarterly!$B45,HaverPull!$B:$B,0),MATCH(CBO_quarterly!AM$1,HaverPull!$1:$1,0)),INDEX(CBO_annual!$A:$AH,MATCH(_xlfn.NUMBERVALUE(LEFT($A46,4)),CBO_annual!$A:$A,0),MATCH(AM$1,CBO_annual!$1:$1,0)))</f>
        <v>261.10000000000002</v>
      </c>
      <c r="AN45" s="83">
        <f ca="1">IF(YEAR($B45)&lt;YEAR(TODAY())-1,INDEX(HaverPull!$A:$AD,MATCH(CBO_quarterly!$B45,HaverPull!$B:$B,0),MATCH(CBO_quarterly!AN$1,HaverPull!$1:$1,0)),INDEX(CBO_annual!$A:$AH,MATCH(_xlfn.NUMBERVALUE(LEFT($A46,4)),CBO_annual!$A:$A,0),MATCH(AN$1,CBO_annual!$1:$1,0)))</f>
        <v>307.7</v>
      </c>
      <c r="AO45" s="83" t="e">
        <f ca="1">IF(YEAR($B45)&lt;YEAR(TODAY())-1,INDEX(HaverPull!$A:$AD,MATCH(CBO_quarterly!$B45,HaverPull!$B:$B,0),MATCH(CBO_quarterly!AO$1,HaverPull!$1:$1,0)),INDEX(CBO_annual!$A:$AH,MATCH(_xlfn.NUMBERVALUE(LEFT($A46,4)),CBO_annual!$A:$A,0),MATCH(AO$1,CBO_annual!$1:$1,0)))</f>
        <v>#N/A</v>
      </c>
      <c r="AP45" s="83" t="e">
        <f ca="1">IF(YEAR($B45)&lt;YEAR(TODAY())-1,INDEX(HaverPull!$A:$AD,MATCH(CBO_quarterly!$B45,HaverPull!$B:$B,0),MATCH(CBO_quarterly!AP$1,HaverPull!$1:$1,0)),INDEX(CBO_annual!$A:$AH,MATCH(_xlfn.NUMBERVALUE(LEFT($A46,4)),CBO_annual!$A:$A,0),MATCH(AP$1,CBO_annual!$1:$1,0)))</f>
        <v>#N/A</v>
      </c>
    </row>
    <row r="46" spans="1:42">
      <c r="A46" s="83" t="s">
        <v>445</v>
      </c>
      <c r="B46" s="4">
        <v>29402</v>
      </c>
      <c r="C46" s="83">
        <f ca="1">IF(YEAR($B46)&lt;YEAR(TODAY())-1,INDEX(HaverPull!$A:$AD,MATCH(CBO_quarterly!$B46,HaverPull!$B:$B,0),MATCH(CBO_quarterly!C$1,HaverPull!$1:$1,0)),INDEX(CBO_annual!$A:$AH,MATCH(_xlfn.NUMBERVALUE(LEFT($A47,4)),CBO_annual!$A:$A,0),MATCH(C$1,CBO_annual!$1:$1,0)))</f>
        <v>256.2</v>
      </c>
      <c r="D46" s="83">
        <f ca="1">IF(YEAR($B46)&lt;YEAR(TODAY())-1,INDEX(HaverPull!$A:$AD,MATCH(CBO_quarterly!$B46,HaverPull!$B:$B,0),MATCH(CBO_quarterly!D$1,HaverPull!$1:$1,0)),INDEX(CBO_annual!$A:$AH,MATCH(_xlfn.NUMBERVALUE(LEFT($A47,4)),CBO_annual!$A:$A,0),MATCH(D$1,CBO_annual!$1:$1,0)))</f>
        <v>292.2</v>
      </c>
      <c r="E46" s="83">
        <f ca="1">IF(YEAR($B46)&lt;YEAR(TODAY())-1,INDEX(HaverPull!$A:$AD,MATCH(CBO_quarterly!$B46,HaverPull!$B:$B,0),MATCH(CBO_quarterly!E$1,HaverPull!$1:$1,0)),INDEX(CBO_annual!$A:$AH,MATCH(_xlfn.NUMBERVALUE(LEFT($A47,4)),CBO_annual!$A:$A,0),MATCH(E$1,CBO_annual!$1:$1,0)))</f>
        <v>187.3</v>
      </c>
      <c r="F46" s="83">
        <f ca="1">IF(YEAR($B46)&lt;YEAR(TODAY())-1,INDEX(HaverPull!$A:$AD,MATCH(CBO_quarterly!$B46,HaverPull!$B:$B,0),MATCH(CBO_quarterly!F$1,HaverPull!$1:$1,0)),INDEX(CBO_annual!$A:$AH,MATCH(_xlfn.NUMBERVALUE(LEFT($A47,4)),CBO_annual!$A:$A,0),MATCH(F$1,CBO_annual!$1:$1,0)))</f>
        <v>64.900000000000006</v>
      </c>
      <c r="G46" s="83">
        <f ca="1">IF(YEAR($B46)&lt;YEAR(TODAY())-1,INDEX(HaverPull!$A:$AD,MATCH(CBO_quarterly!$B46,HaverPull!$B:$B,0),MATCH(CBO_quarterly!G$1,HaverPull!$1:$1,0)),INDEX(CBO_annual!$A:$AH,MATCH(_xlfn.NUMBERVALUE(LEFT($A47,4)),CBO_annual!$A:$A,0),MATCH(G$1,CBO_annual!$1:$1,0)))</f>
        <v>162.9</v>
      </c>
      <c r="H46" s="83" t="e">
        <f ca="1">IF(YEAR($B46)&lt;YEAR(TODAY())-1,INDEX(HaverPull!$A:$AD,MATCH(CBO_quarterly!$B46,HaverPull!$B:$B,0),MATCH(CBO_quarterly!H$1,HaverPull!$1:$1,0)),INDEX(CBO_annual!$A:$AH,MATCH(_xlfn.NUMBERVALUE(LEFT($A47,4)),CBO_annual!$A:$A,0),MATCH(H$1,CBO_annual!$1:$1,0)))</f>
        <v>#N/A</v>
      </c>
      <c r="I46" s="83" t="e">
        <f ca="1">IF(YEAR($B46)&lt;YEAR(TODAY())-1,INDEX(HaverPull!$A:$AD,MATCH(CBO_quarterly!$B46,HaverPull!$B:$B,0),MATCH(CBO_quarterly!I$1,HaverPull!$1:$1,0)),INDEX(CBO_annual!$A:$AH,MATCH(_xlfn.NUMBERVALUE(LEFT($A47,4)),CBO_annual!$A:$A,0),MATCH(I$1,CBO_annual!$1:$1,0)))</f>
        <v>#N/A</v>
      </c>
      <c r="J46" s="83">
        <f ca="1">IF(YEAR($B46)&lt;YEAR(TODAY())-1,INDEX(HaverPull!$A:$AD,MATCH(CBO_quarterly!$B46,HaverPull!$B:$B,0),MATCH(CBO_quarterly!J$1,HaverPull!$1:$1,0)),INDEX(CBO_annual!$A:$AH,MATCH(_xlfn.NUMBERVALUE(LEFT($A47,4)),CBO_annual!$A:$A,0),MATCH(J$1,CBO_annual!$1:$1,0)))</f>
        <v>12.3</v>
      </c>
      <c r="K46" s="83" t="e">
        <f ca="1">IF(YEAR($B46)&lt;YEAR(TODAY())-1,INDEX(HaverPull!$A:$AD,MATCH(CBO_quarterly!$B46,HaverPull!$B:$B,0),MATCH(CBO_quarterly!K$1,HaverPull!$1:$1,0)),INDEX(CBO_annual!$A:$AH,MATCH(_xlfn.NUMBERVALUE(LEFT($A47,4)),CBO_annual!$A:$A,0),MATCH(K$1,CBO_annual!$1:$1,0)))</f>
        <v>#N/A</v>
      </c>
      <c r="L46" s="83" t="e">
        <f ca="1">IF(YEAR($B46)&lt;YEAR(TODAY())-1,INDEX(HaverPull!$A:$AD,MATCH(CBO_quarterly!$B46,HaverPull!$B:$B,0),MATCH(CBO_quarterly!L$1,HaverPull!$1:$1,0)),INDEX(CBO_annual!$A:$AH,MATCH(_xlfn.NUMBERVALUE(LEFT($A47,4)),CBO_annual!$A:$A,0),MATCH(L$1,CBO_annual!$1:$1,0)))</f>
        <v>#N/A</v>
      </c>
      <c r="M46" s="83" t="e">
        <f ca="1">IF(YEAR($B46)&lt;YEAR(TODAY())-1,INDEX(HaverPull!$A:$AD,MATCH(CBO_quarterly!$B46,HaverPull!$B:$B,0),MATCH(CBO_quarterly!M$1,HaverPull!$1:$1,0)),INDEX(CBO_annual!$A:$AH,MATCH(_xlfn.NUMBERVALUE(LEFT($A47,4)),CBO_annual!$A:$A,0),MATCH(M$1,CBO_annual!$1:$1,0)))</f>
        <v>#N/A</v>
      </c>
      <c r="N46" s="83" t="e">
        <f ca="1">IF(YEAR($B46)&lt;YEAR(TODAY())-1,INDEX(HaverPull!$A:$AD,MATCH(CBO_quarterly!$B46,HaverPull!$B:$B,0),MATCH(CBO_quarterly!N$1,HaverPull!$1:$1,0)),INDEX(CBO_annual!$A:$AH,MATCH(_xlfn.NUMBERVALUE(LEFT($A47,4)),CBO_annual!$A:$A,0),MATCH(N$1,CBO_annual!$1:$1,0)))</f>
        <v>#N/A</v>
      </c>
      <c r="O46" s="83" t="e">
        <f ca="1">IF(YEAR($B46)&lt;YEAR(TODAY())-1,INDEX(HaverPull!$A:$AD,MATCH(CBO_quarterly!$B46,HaverPull!$B:$B,0),MATCH(CBO_quarterly!O$1,HaverPull!$1:$1,0)),INDEX(CBO_annual!$A:$AH,MATCH(_xlfn.NUMBERVALUE(LEFT($A47,4)),CBO_annual!$A:$A,0),MATCH(O$1,CBO_annual!$1:$1,0)))</f>
        <v>#N/A</v>
      </c>
      <c r="P46" s="83" t="e">
        <f ca="1">IF(YEAR($B46)&lt;YEAR(TODAY())-1,INDEX(HaverPull!$A:$AD,MATCH(CBO_quarterly!$B46,HaverPull!$B:$B,0),MATCH(CBO_quarterly!P$1,HaverPull!$1:$1,0)),INDEX(CBO_annual!$A:$AH,MATCH(_xlfn.NUMBERVALUE(LEFT($A47,4)),CBO_annual!$A:$A,0),MATCH(P$1,CBO_annual!$1:$1,0)))</f>
        <v>#N/A</v>
      </c>
      <c r="Q46" s="83" t="e">
        <f ca="1">IF(YEAR($B46)&lt;YEAR(TODAY())-1,INDEX(HaverPull!$A:$AD,MATCH(CBO_quarterly!$B46,HaverPull!$B:$B,0),MATCH(CBO_quarterly!Q$1,HaverPull!$1:$1,0)),INDEX(CBO_annual!$A:$AH,MATCH(_xlfn.NUMBERVALUE(LEFT($A47,4)),CBO_annual!$A:$A,0),MATCH(Q$1,CBO_annual!$1:$1,0)))</f>
        <v>#N/A</v>
      </c>
      <c r="R46" s="83" t="e">
        <f ca="1">IF(YEAR($B46)&lt;YEAR(TODAY())-1,INDEX(HaverPull!$A:$AD,MATCH(CBO_quarterly!$B46,HaverPull!$B:$B,0),MATCH(CBO_quarterly!R$1,HaverPull!$1:$1,0)),INDEX(CBO_annual!$A:$AH,MATCH(_xlfn.NUMBERVALUE(LEFT($A47,4)),CBO_annual!$A:$A,0),MATCH(R$1,CBO_annual!$1:$1,0)))</f>
        <v>#N/A</v>
      </c>
      <c r="S46" s="83" t="e">
        <f ca="1">IF(YEAR($B46)&lt;YEAR(TODAY())-1,INDEX(HaverPull!$A:$AD,MATCH(CBO_quarterly!$B46,HaverPull!$B:$B,0),MATCH(CBO_quarterly!S$1,HaverPull!$1:$1,0)),INDEX(CBO_annual!$A:$AH,MATCH(_xlfn.NUMBERVALUE(LEFT($A47,4)),CBO_annual!$A:$A,0),MATCH(S$1,CBO_annual!$1:$1,0)))</f>
        <v>#N/A</v>
      </c>
      <c r="T46" s="83" t="e">
        <f ca="1">IF(YEAR($B46)&lt;YEAR(TODAY())-1,INDEX(HaverPull!$A:$AD,MATCH(CBO_quarterly!$B46,HaverPull!$B:$B,0),MATCH(CBO_quarterly!T$1,HaverPull!$1:$1,0)),INDEX(CBO_annual!$A:$AH,MATCH(_xlfn.NUMBERVALUE(LEFT($A47,4)),CBO_annual!$A:$A,0),MATCH(T$1,CBO_annual!$1:$1,0)))</f>
        <v>#N/A</v>
      </c>
      <c r="U46" s="83" t="e">
        <f ca="1">IF(YEAR($B46)&lt;YEAR(TODAY())-1,INDEX(HaverPull!$A:$AD,MATCH(CBO_quarterly!$B46,HaverPull!$B:$B,0),MATCH(CBO_quarterly!U$1,HaverPull!$1:$1,0)),INDEX(CBO_annual!$A:$AH,MATCH(_xlfn.NUMBERVALUE(LEFT($A47,4)),CBO_annual!$A:$A,0),MATCH(U$1,CBO_annual!$1:$1,0)))</f>
        <v>#N/A</v>
      </c>
      <c r="V46" s="83" t="e">
        <f ca="1">IF(YEAR($B46)&lt;YEAR(TODAY())-1,INDEX(HaverPull!$A:$AD,MATCH(CBO_quarterly!$B46,HaverPull!$B:$B,0),MATCH(CBO_quarterly!V$1,HaverPull!$1:$1,0)),INDEX(CBO_annual!$A:$AH,MATCH(_xlfn.NUMBERVALUE(LEFT($A47,4)),CBO_annual!$A:$A,0),MATCH(V$1,CBO_annual!$1:$1,0)))</f>
        <v>#N/A</v>
      </c>
      <c r="W46" s="83" t="e">
        <f ca="1">IF(YEAR($B46)&lt;YEAR(TODAY())-1,INDEX(HaverPull!$A:$AD,MATCH(CBO_quarterly!$B46,HaverPull!$B:$B,0),MATCH(CBO_quarterly!W$1,HaverPull!$1:$1,0)),INDEX(CBO_annual!$A:$AH,MATCH(_xlfn.NUMBERVALUE(LEFT($A47,4)),CBO_annual!$A:$A,0),MATCH(W$1,CBO_annual!$1:$1,0)))</f>
        <v>#N/A</v>
      </c>
      <c r="X46" s="83" t="e">
        <f ca="1">IF(YEAR($B46)&lt;YEAR(TODAY())-1,INDEX(HaverPull!$A:$AD,MATCH(CBO_quarterly!$B46,HaverPull!$B:$B,0),MATCH(CBO_quarterly!X$1,HaverPull!$1:$1,0)),INDEX(CBO_annual!$A:$AH,MATCH(_xlfn.NUMBERVALUE(LEFT($A47,4)),CBO_annual!$A:$A,0),MATCH(X$1,CBO_annual!$1:$1,0)))</f>
        <v>#N/A</v>
      </c>
      <c r="Y46" s="83" t="e">
        <f ca="1">IF(YEAR($B46)&lt;YEAR(TODAY())-1,INDEX(HaverPull!$A:$AD,MATCH(CBO_quarterly!$B46,HaverPull!$B:$B,0),MATCH(CBO_quarterly!Y$1,HaverPull!$1:$1,0)),INDEX(CBO_annual!$A:$AH,MATCH(_xlfn.NUMBERVALUE(LEFT($A47,4)),CBO_annual!$A:$A,0),MATCH(Y$1,CBO_annual!$1:$1,0)))</f>
        <v>#N/A</v>
      </c>
      <c r="Z46" s="83" t="e">
        <f ca="1">IF(YEAR($B46)&lt;YEAR(TODAY())-1,INDEX(HaverPull!$A:$AD,MATCH(CBO_quarterly!$B46,HaverPull!$B:$B,0),MATCH(CBO_quarterly!Z$1,HaverPull!$1:$1,0)),INDEX(CBO_annual!$A:$AH,MATCH(_xlfn.NUMBERVALUE(LEFT($A47,4)),CBO_annual!$A:$A,0),MATCH(Z$1,CBO_annual!$1:$1,0)))</f>
        <v>#N/A</v>
      </c>
      <c r="AA46" s="83" t="e">
        <f ca="1">IF(YEAR($B46)&lt;YEAR(TODAY())-1,INDEX(HaverPull!$A:$AD,MATCH(CBO_quarterly!$B46,HaverPull!$B:$B,0),MATCH(CBO_quarterly!AA$1,HaverPull!$1:$1,0)),INDEX(CBO_annual!$A:$AH,MATCH(_xlfn.NUMBERVALUE(LEFT($A47,4)),CBO_annual!$A:$A,0),MATCH(AA$1,CBO_annual!$1:$1,0)))</f>
        <v>#N/A</v>
      </c>
      <c r="AB46" s="83">
        <f>INDEX(CBO_annual!$A:$AH,MATCH(_xlfn.NUMBERVALUE(LEFT($A47,4)),CBO_annual!$A:$A,0),MATCH($1:$1,CBO_annual!$1:$1,0))</f>
        <v>6565.5749999999998</v>
      </c>
      <c r="AC46" s="84">
        <v>6392.6</v>
      </c>
      <c r="AD46" s="83">
        <f ca="1">IF(YEAR($B46)&lt;=YEAR(TODAY()),INDEX(HaverPull!$A:$AD,MATCH(CBO_quarterly!$B46,HaverPull!$B:$B,0),MATCH(CBO_quarterly!AD$1,HaverPull!$1:$1,0)),INDEX(CBO_annual!$A:$AH,MATCH(_xlfn.NUMBERVALUE(LEFT($A47,4)),CBO_annual!$A:$A,0),MATCH(AD$1,CBO_annual!$1:$1,0)))</f>
        <v>4181.5</v>
      </c>
      <c r="AE46" s="83">
        <f ca="1">IF(YEAR($B46)&lt;=YEAR(TODAY()),INDEX(HaverPull!$A:$AD,MATCH(CBO_quarterly!$B46,HaverPull!$B:$B,0),MATCH(CBO_quarterly!AE$1,HaverPull!$1:$1,0)),INDEX(CBO_annual!$A:$AH,MATCH(_xlfn.NUMBERVALUE(LEFT($A47,4)),CBO_annual!$A:$A,0),MATCH(AE$1,CBO_annual!$1:$1,0)))</f>
        <v>1704.7</v>
      </c>
      <c r="AF46" s="85">
        <v>43.456000000000003</v>
      </c>
      <c r="AG46" s="84">
        <v>2799.9</v>
      </c>
      <c r="AH46" s="84">
        <v>2884.5</v>
      </c>
      <c r="AI46" s="83">
        <f ca="1">IF(YEAR($B46)&lt;YEAR(TODAY())-1,INDEX(HaverPull!$A:$AD,MATCH(CBO_quarterly!$B46,HaverPull!$B:$B,0),MATCH(CBO_quarterly!AI$1,HaverPull!$1:$1,0)),INDEX(CBO_annual!$A:$AH,MATCH(_xlfn.NUMBERVALUE(LEFT($A47,4)),CBO_annual!$A:$A,0),MATCH(AI$1,CBO_annual!$1:$1,0)))</f>
        <v>588.5</v>
      </c>
      <c r="AJ46" s="83">
        <f ca="1">IF(YEAR($B46)&lt;YEAR(TODAY())-1,INDEX(HaverPull!$A:$AD,MATCH(CBO_quarterly!$B46,HaverPull!$B:$B,0),MATCH(CBO_quarterly!AJ$1,HaverPull!$1:$1,0)),INDEX(CBO_annual!$A:$AH,MATCH(_xlfn.NUMBERVALUE(LEFT($A47,4)),CBO_annual!$A:$A,0),MATCH(AJ$1,CBO_annual!$1:$1,0)))</f>
        <v>691.9</v>
      </c>
      <c r="AK46" s="83">
        <f ca="1">IF(YEAR($B46)&lt;YEAR(TODAY())-1,INDEX(HaverPull!$A:$AD,MATCH(CBO_quarterly!$B46,HaverPull!$B:$B,0),MATCH(CBO_quarterly!AK$1,HaverPull!$1:$1,0)),INDEX(CBO_annual!$A:$AH,MATCH(_xlfn.NUMBERVALUE(LEFT($A47,4)),CBO_annual!$A:$A,0),MATCH(AK$1,CBO_annual!$1:$1,0)))</f>
        <v>1052.2</v>
      </c>
      <c r="AL46" s="83">
        <f ca="1">IF(YEAR($B46)&lt;YEAR(TODAY())-1,INDEX(HaverPull!$A:$AD,MATCH(CBO_quarterly!$B46,HaverPull!$B:$B,0),MATCH(CBO_quarterly!AL$1,HaverPull!$1:$1,0)),INDEX(CBO_annual!$A:$AH,MATCH(_xlfn.NUMBERVALUE(LEFT($A47,4)),CBO_annual!$A:$A,0),MATCH(AL$1,CBO_annual!$1:$1,0)))</f>
        <v>588.5</v>
      </c>
      <c r="AM46" s="83">
        <f ca="1">IF(YEAR($B46)&lt;YEAR(TODAY())-1,INDEX(HaverPull!$A:$AD,MATCH(CBO_quarterly!$B46,HaverPull!$B:$B,0),MATCH(CBO_quarterly!AM$1,HaverPull!$1:$1,0)),INDEX(CBO_annual!$A:$AH,MATCH(_xlfn.NUMBERVALUE(LEFT($A47,4)),CBO_annual!$A:$A,0),MATCH(AM$1,CBO_annual!$1:$1,0)))</f>
        <v>276.5</v>
      </c>
      <c r="AN46" s="83">
        <f ca="1">IF(YEAR($B46)&lt;YEAR(TODAY())-1,INDEX(HaverPull!$A:$AD,MATCH(CBO_quarterly!$B46,HaverPull!$B:$B,0),MATCH(CBO_quarterly!AN$1,HaverPull!$1:$1,0)),INDEX(CBO_annual!$A:$AH,MATCH(_xlfn.NUMBERVALUE(LEFT($A47,4)),CBO_annual!$A:$A,0),MATCH(AN$1,CBO_annual!$1:$1,0)))</f>
        <v>312</v>
      </c>
      <c r="AO46" s="83" t="e">
        <f ca="1">IF(YEAR($B46)&lt;YEAR(TODAY())-1,INDEX(HaverPull!$A:$AD,MATCH(CBO_quarterly!$B46,HaverPull!$B:$B,0),MATCH(CBO_quarterly!AO$1,HaverPull!$1:$1,0)),INDEX(CBO_annual!$A:$AH,MATCH(_xlfn.NUMBERVALUE(LEFT($A47,4)),CBO_annual!$A:$A,0),MATCH(AO$1,CBO_annual!$1:$1,0)))</f>
        <v>#N/A</v>
      </c>
      <c r="AP46" s="83" t="e">
        <f ca="1">IF(YEAR($B46)&lt;YEAR(TODAY())-1,INDEX(HaverPull!$A:$AD,MATCH(CBO_quarterly!$B46,HaverPull!$B:$B,0),MATCH(CBO_quarterly!AP$1,HaverPull!$1:$1,0)),INDEX(CBO_annual!$A:$AH,MATCH(_xlfn.NUMBERVALUE(LEFT($A47,4)),CBO_annual!$A:$A,0),MATCH(AP$1,CBO_annual!$1:$1,0)))</f>
        <v>#N/A</v>
      </c>
    </row>
    <row r="47" spans="1:42">
      <c r="A47" s="83" t="s">
        <v>446</v>
      </c>
      <c r="B47" s="4">
        <v>29494</v>
      </c>
      <c r="C47" s="83">
        <f ca="1">IF(YEAR($B47)&lt;YEAR(TODAY())-1,INDEX(HaverPull!$A:$AD,MATCH(CBO_quarterly!$B47,HaverPull!$B:$B,0),MATCH(CBO_quarterly!C$1,HaverPull!$1:$1,0)),INDEX(CBO_annual!$A:$AH,MATCH(_xlfn.NUMBERVALUE(LEFT($A48,4)),CBO_annual!$A:$A,0),MATCH(C$1,CBO_annual!$1:$1,0)))</f>
        <v>287.89999999999998</v>
      </c>
      <c r="D47" s="83">
        <f ca="1">IF(YEAR($B47)&lt;YEAR(TODAY())-1,INDEX(HaverPull!$A:$AD,MATCH(CBO_quarterly!$B47,HaverPull!$B:$B,0),MATCH(CBO_quarterly!D$1,HaverPull!$1:$1,0)),INDEX(CBO_annual!$A:$AH,MATCH(_xlfn.NUMBERVALUE(LEFT($A48,4)),CBO_annual!$A:$A,0),MATCH(D$1,CBO_annual!$1:$1,0)))</f>
        <v>302.2</v>
      </c>
      <c r="E47" s="83">
        <f ca="1">IF(YEAR($B47)&lt;YEAR(TODAY())-1,INDEX(HaverPull!$A:$AD,MATCH(CBO_quarterly!$B47,HaverPull!$B:$B,0),MATCH(CBO_quarterly!E$1,HaverPull!$1:$1,0)),INDEX(CBO_annual!$A:$AH,MATCH(_xlfn.NUMBERVALUE(LEFT($A48,4)),CBO_annual!$A:$A,0),MATCH(E$1,CBO_annual!$1:$1,0)))</f>
        <v>194.2</v>
      </c>
      <c r="F47" s="83">
        <f ca="1">IF(YEAR($B47)&lt;YEAR(TODAY())-1,INDEX(HaverPull!$A:$AD,MATCH(CBO_quarterly!$B47,HaverPull!$B:$B,0),MATCH(CBO_quarterly!F$1,HaverPull!$1:$1,0)),INDEX(CBO_annual!$A:$AH,MATCH(_xlfn.NUMBERVALUE(LEFT($A48,4)),CBO_annual!$A:$A,0),MATCH(F$1,CBO_annual!$1:$1,0)))</f>
        <v>72.099999999999994</v>
      </c>
      <c r="G47" s="83">
        <f ca="1">IF(YEAR($B47)&lt;YEAR(TODAY())-1,INDEX(HaverPull!$A:$AD,MATCH(CBO_quarterly!$B47,HaverPull!$B:$B,0),MATCH(CBO_quarterly!G$1,HaverPull!$1:$1,0)),INDEX(CBO_annual!$A:$AH,MATCH(_xlfn.NUMBERVALUE(LEFT($A48,4)),CBO_annual!$A:$A,0),MATCH(G$1,CBO_annual!$1:$1,0)))</f>
        <v>167</v>
      </c>
      <c r="H47" s="83" t="e">
        <f ca="1">IF(YEAR($B47)&lt;YEAR(TODAY())-1,INDEX(HaverPull!$A:$AD,MATCH(CBO_quarterly!$B47,HaverPull!$B:$B,0),MATCH(CBO_quarterly!H$1,HaverPull!$1:$1,0)),INDEX(CBO_annual!$A:$AH,MATCH(_xlfn.NUMBERVALUE(LEFT($A48,4)),CBO_annual!$A:$A,0),MATCH(H$1,CBO_annual!$1:$1,0)))</f>
        <v>#N/A</v>
      </c>
      <c r="I47" s="83" t="e">
        <f ca="1">IF(YEAR($B47)&lt;YEAR(TODAY())-1,INDEX(HaverPull!$A:$AD,MATCH(CBO_quarterly!$B47,HaverPull!$B:$B,0),MATCH(CBO_quarterly!I$1,HaverPull!$1:$1,0)),INDEX(CBO_annual!$A:$AH,MATCH(_xlfn.NUMBERVALUE(LEFT($A48,4)),CBO_annual!$A:$A,0),MATCH(I$1,CBO_annual!$1:$1,0)))</f>
        <v>#N/A</v>
      </c>
      <c r="J47" s="83">
        <f ca="1">IF(YEAR($B47)&lt;YEAR(TODAY())-1,INDEX(HaverPull!$A:$AD,MATCH(CBO_quarterly!$B47,HaverPull!$B:$B,0),MATCH(CBO_quarterly!J$1,HaverPull!$1:$1,0)),INDEX(CBO_annual!$A:$AH,MATCH(_xlfn.NUMBERVALUE(LEFT($A48,4)),CBO_annual!$A:$A,0),MATCH(J$1,CBO_annual!$1:$1,0)))</f>
        <v>11</v>
      </c>
      <c r="K47" s="83" t="e">
        <f ca="1">IF(YEAR($B47)&lt;YEAR(TODAY())-1,INDEX(HaverPull!$A:$AD,MATCH(CBO_quarterly!$B47,HaverPull!$B:$B,0),MATCH(CBO_quarterly!K$1,HaverPull!$1:$1,0)),INDEX(CBO_annual!$A:$AH,MATCH(_xlfn.NUMBERVALUE(LEFT($A48,4)),CBO_annual!$A:$A,0),MATCH(K$1,CBO_annual!$1:$1,0)))</f>
        <v>#N/A</v>
      </c>
      <c r="L47" s="83" t="e">
        <f ca="1">IF(YEAR($B47)&lt;YEAR(TODAY())-1,INDEX(HaverPull!$A:$AD,MATCH(CBO_quarterly!$B47,HaverPull!$B:$B,0),MATCH(CBO_quarterly!L$1,HaverPull!$1:$1,0)),INDEX(CBO_annual!$A:$AH,MATCH(_xlfn.NUMBERVALUE(LEFT($A48,4)),CBO_annual!$A:$A,0),MATCH(L$1,CBO_annual!$1:$1,0)))</f>
        <v>#N/A</v>
      </c>
      <c r="M47" s="83" t="e">
        <f ca="1">IF(YEAR($B47)&lt;YEAR(TODAY())-1,INDEX(HaverPull!$A:$AD,MATCH(CBO_quarterly!$B47,HaverPull!$B:$B,0),MATCH(CBO_quarterly!M$1,HaverPull!$1:$1,0)),INDEX(CBO_annual!$A:$AH,MATCH(_xlfn.NUMBERVALUE(LEFT($A48,4)),CBO_annual!$A:$A,0),MATCH(M$1,CBO_annual!$1:$1,0)))</f>
        <v>#N/A</v>
      </c>
      <c r="N47" s="83" t="e">
        <f ca="1">IF(YEAR($B47)&lt;YEAR(TODAY())-1,INDEX(HaverPull!$A:$AD,MATCH(CBO_quarterly!$B47,HaverPull!$B:$B,0),MATCH(CBO_quarterly!N$1,HaverPull!$1:$1,0)),INDEX(CBO_annual!$A:$AH,MATCH(_xlfn.NUMBERVALUE(LEFT($A48,4)),CBO_annual!$A:$A,0),MATCH(N$1,CBO_annual!$1:$1,0)))</f>
        <v>#N/A</v>
      </c>
      <c r="O47" s="83" t="e">
        <f ca="1">IF(YEAR($B47)&lt;YEAR(TODAY())-1,INDEX(HaverPull!$A:$AD,MATCH(CBO_quarterly!$B47,HaverPull!$B:$B,0),MATCH(CBO_quarterly!O$1,HaverPull!$1:$1,0)),INDEX(CBO_annual!$A:$AH,MATCH(_xlfn.NUMBERVALUE(LEFT($A48,4)),CBO_annual!$A:$A,0),MATCH(O$1,CBO_annual!$1:$1,0)))</f>
        <v>#N/A</v>
      </c>
      <c r="P47" s="83" t="e">
        <f ca="1">IF(YEAR($B47)&lt;YEAR(TODAY())-1,INDEX(HaverPull!$A:$AD,MATCH(CBO_quarterly!$B47,HaverPull!$B:$B,0),MATCH(CBO_quarterly!P$1,HaverPull!$1:$1,0)),INDEX(CBO_annual!$A:$AH,MATCH(_xlfn.NUMBERVALUE(LEFT($A48,4)),CBO_annual!$A:$A,0),MATCH(P$1,CBO_annual!$1:$1,0)))</f>
        <v>#N/A</v>
      </c>
      <c r="Q47" s="83" t="e">
        <f ca="1">IF(YEAR($B47)&lt;YEAR(TODAY())-1,INDEX(HaverPull!$A:$AD,MATCH(CBO_quarterly!$B47,HaverPull!$B:$B,0),MATCH(CBO_quarterly!Q$1,HaverPull!$1:$1,0)),INDEX(CBO_annual!$A:$AH,MATCH(_xlfn.NUMBERVALUE(LEFT($A48,4)),CBO_annual!$A:$A,0),MATCH(Q$1,CBO_annual!$1:$1,0)))</f>
        <v>#N/A</v>
      </c>
      <c r="R47" s="83" t="e">
        <f ca="1">IF(YEAR($B47)&lt;YEAR(TODAY())-1,INDEX(HaverPull!$A:$AD,MATCH(CBO_quarterly!$B47,HaverPull!$B:$B,0),MATCH(CBO_quarterly!R$1,HaverPull!$1:$1,0)),INDEX(CBO_annual!$A:$AH,MATCH(_xlfn.NUMBERVALUE(LEFT($A48,4)),CBO_annual!$A:$A,0),MATCH(R$1,CBO_annual!$1:$1,0)))</f>
        <v>#N/A</v>
      </c>
      <c r="S47" s="83" t="e">
        <f ca="1">IF(YEAR($B47)&lt;YEAR(TODAY())-1,INDEX(HaverPull!$A:$AD,MATCH(CBO_quarterly!$B47,HaverPull!$B:$B,0),MATCH(CBO_quarterly!S$1,HaverPull!$1:$1,0)),INDEX(CBO_annual!$A:$AH,MATCH(_xlfn.NUMBERVALUE(LEFT($A48,4)),CBO_annual!$A:$A,0),MATCH(S$1,CBO_annual!$1:$1,0)))</f>
        <v>#N/A</v>
      </c>
      <c r="T47" s="83" t="e">
        <f ca="1">IF(YEAR($B47)&lt;YEAR(TODAY())-1,INDEX(HaverPull!$A:$AD,MATCH(CBO_quarterly!$B47,HaverPull!$B:$B,0),MATCH(CBO_quarterly!T$1,HaverPull!$1:$1,0)),INDEX(CBO_annual!$A:$AH,MATCH(_xlfn.NUMBERVALUE(LEFT($A48,4)),CBO_annual!$A:$A,0),MATCH(T$1,CBO_annual!$1:$1,0)))</f>
        <v>#N/A</v>
      </c>
      <c r="U47" s="83" t="e">
        <f ca="1">IF(YEAR($B47)&lt;YEAR(TODAY())-1,INDEX(HaverPull!$A:$AD,MATCH(CBO_quarterly!$B47,HaverPull!$B:$B,0),MATCH(CBO_quarterly!U$1,HaverPull!$1:$1,0)),INDEX(CBO_annual!$A:$AH,MATCH(_xlfn.NUMBERVALUE(LEFT($A48,4)),CBO_annual!$A:$A,0),MATCH(U$1,CBO_annual!$1:$1,0)))</f>
        <v>#N/A</v>
      </c>
      <c r="V47" s="83" t="e">
        <f ca="1">IF(YEAR($B47)&lt;YEAR(TODAY())-1,INDEX(HaverPull!$A:$AD,MATCH(CBO_quarterly!$B47,HaverPull!$B:$B,0),MATCH(CBO_quarterly!V$1,HaverPull!$1:$1,0)),INDEX(CBO_annual!$A:$AH,MATCH(_xlfn.NUMBERVALUE(LEFT($A48,4)),CBO_annual!$A:$A,0),MATCH(V$1,CBO_annual!$1:$1,0)))</f>
        <v>#N/A</v>
      </c>
      <c r="W47" s="83" t="e">
        <f ca="1">IF(YEAR($B47)&lt;YEAR(TODAY())-1,INDEX(HaverPull!$A:$AD,MATCH(CBO_quarterly!$B47,HaverPull!$B:$B,0),MATCH(CBO_quarterly!W$1,HaverPull!$1:$1,0)),INDEX(CBO_annual!$A:$AH,MATCH(_xlfn.NUMBERVALUE(LEFT($A48,4)),CBO_annual!$A:$A,0),MATCH(W$1,CBO_annual!$1:$1,0)))</f>
        <v>#N/A</v>
      </c>
      <c r="X47" s="83" t="e">
        <f ca="1">IF(YEAR($B47)&lt;YEAR(TODAY())-1,INDEX(HaverPull!$A:$AD,MATCH(CBO_quarterly!$B47,HaverPull!$B:$B,0),MATCH(CBO_quarterly!X$1,HaverPull!$1:$1,0)),INDEX(CBO_annual!$A:$AH,MATCH(_xlfn.NUMBERVALUE(LEFT($A48,4)),CBO_annual!$A:$A,0),MATCH(X$1,CBO_annual!$1:$1,0)))</f>
        <v>#N/A</v>
      </c>
      <c r="Y47" s="83" t="e">
        <f ca="1">IF(YEAR($B47)&lt;YEAR(TODAY())-1,INDEX(HaverPull!$A:$AD,MATCH(CBO_quarterly!$B47,HaverPull!$B:$B,0),MATCH(CBO_quarterly!Y$1,HaverPull!$1:$1,0)),INDEX(CBO_annual!$A:$AH,MATCH(_xlfn.NUMBERVALUE(LEFT($A48,4)),CBO_annual!$A:$A,0),MATCH(Y$1,CBO_annual!$1:$1,0)))</f>
        <v>#N/A</v>
      </c>
      <c r="Z47" s="83" t="e">
        <f ca="1">IF(YEAR($B47)&lt;YEAR(TODAY())-1,INDEX(HaverPull!$A:$AD,MATCH(CBO_quarterly!$B47,HaverPull!$B:$B,0),MATCH(CBO_quarterly!Z$1,HaverPull!$1:$1,0)),INDEX(CBO_annual!$A:$AH,MATCH(_xlfn.NUMBERVALUE(LEFT($A48,4)),CBO_annual!$A:$A,0),MATCH(Z$1,CBO_annual!$1:$1,0)))</f>
        <v>#N/A</v>
      </c>
      <c r="AA47" s="83" t="e">
        <f ca="1">IF(YEAR($B47)&lt;YEAR(TODAY())-1,INDEX(HaverPull!$A:$AD,MATCH(CBO_quarterly!$B47,HaverPull!$B:$B,0),MATCH(CBO_quarterly!AA$1,HaverPull!$1:$1,0)),INDEX(CBO_annual!$A:$AH,MATCH(_xlfn.NUMBERVALUE(LEFT($A48,4)),CBO_annual!$A:$A,0),MATCH(AA$1,CBO_annual!$1:$1,0)))</f>
        <v>#N/A</v>
      </c>
      <c r="AB47" s="83">
        <f>INDEX(CBO_annual!$A:$AH,MATCH(_xlfn.NUMBERVALUE(LEFT($A48,4)),CBO_annual!$A:$A,0),MATCH($1:$1,CBO_annual!$1:$1,0))</f>
        <v>6565.5749999999998</v>
      </c>
      <c r="AC47" s="84">
        <v>6382.9</v>
      </c>
      <c r="AD47" s="83">
        <f ca="1">IF(YEAR($B47)&lt;=YEAR(TODAY()),INDEX(HaverPull!$A:$AD,MATCH(CBO_quarterly!$B47,HaverPull!$B:$B,0),MATCH(CBO_quarterly!AD$1,HaverPull!$1:$1,0)),INDEX(CBO_annual!$A:$AH,MATCH(_xlfn.NUMBERVALUE(LEFT($A48,4)),CBO_annual!$A:$A,0),MATCH(AD$1,CBO_annual!$1:$1,0)))</f>
        <v>4227.3999999999996</v>
      </c>
      <c r="AE47" s="83">
        <f ca="1">IF(YEAR($B47)&lt;=YEAR(TODAY()),INDEX(HaverPull!$A:$AD,MATCH(CBO_quarterly!$B47,HaverPull!$B:$B,0),MATCH(CBO_quarterly!AE$1,HaverPull!$1:$1,0)),INDEX(CBO_annual!$A:$AH,MATCH(_xlfn.NUMBERVALUE(LEFT($A48,4)),CBO_annual!$A:$A,0),MATCH(AE$1,CBO_annual!$1:$1,0)))</f>
        <v>1763.8</v>
      </c>
      <c r="AF47" s="85">
        <v>44.47</v>
      </c>
      <c r="AG47" s="84">
        <v>2860</v>
      </c>
      <c r="AH47" s="84">
        <v>2966.8</v>
      </c>
      <c r="AI47" s="83">
        <f ca="1">IF(YEAR($B47)&lt;YEAR(TODAY())-1,INDEX(HaverPull!$A:$AD,MATCH(CBO_quarterly!$B47,HaverPull!$B:$B,0),MATCH(CBO_quarterly!AI$1,HaverPull!$1:$1,0)),INDEX(CBO_annual!$A:$AH,MATCH(_xlfn.NUMBERVALUE(LEFT($A48,4)),CBO_annual!$A:$A,0),MATCH(AI$1,CBO_annual!$1:$1,0)))</f>
        <v>592.20000000000005</v>
      </c>
      <c r="AJ47" s="83">
        <f ca="1">IF(YEAR($B47)&lt;YEAR(TODAY())-1,INDEX(HaverPull!$A:$AD,MATCH(CBO_quarterly!$B47,HaverPull!$B:$B,0),MATCH(CBO_quarterly!AJ$1,HaverPull!$1:$1,0)),INDEX(CBO_annual!$A:$AH,MATCH(_xlfn.NUMBERVALUE(LEFT($A48,4)),CBO_annual!$A:$A,0),MATCH(AJ$1,CBO_annual!$1:$1,0)))</f>
        <v>684</v>
      </c>
      <c r="AK47" s="83">
        <f ca="1">IF(YEAR($B47)&lt;YEAR(TODAY())-1,INDEX(HaverPull!$A:$AD,MATCH(CBO_quarterly!$B47,HaverPull!$B:$B,0),MATCH(CBO_quarterly!AK$1,HaverPull!$1:$1,0)),INDEX(CBO_annual!$A:$AH,MATCH(_xlfn.NUMBERVALUE(LEFT($A48,4)),CBO_annual!$A:$A,0),MATCH(AK$1,CBO_annual!$1:$1,0)))</f>
        <v>1035.9000000000001</v>
      </c>
      <c r="AL47" s="83">
        <f ca="1">IF(YEAR($B47)&lt;YEAR(TODAY())-1,INDEX(HaverPull!$A:$AD,MATCH(CBO_quarterly!$B47,HaverPull!$B:$B,0),MATCH(CBO_quarterly!AL$1,HaverPull!$1:$1,0)),INDEX(CBO_annual!$A:$AH,MATCH(_xlfn.NUMBERVALUE(LEFT($A48,4)),CBO_annual!$A:$A,0),MATCH(AL$1,CBO_annual!$1:$1,0)))</f>
        <v>592.20000000000005</v>
      </c>
      <c r="AM47" s="83">
        <f ca="1">IF(YEAR($B47)&lt;YEAR(TODAY())-1,INDEX(HaverPull!$A:$AD,MATCH(CBO_quarterly!$B47,HaverPull!$B:$B,0),MATCH(CBO_quarterly!AM$1,HaverPull!$1:$1,0)),INDEX(CBO_annual!$A:$AH,MATCH(_xlfn.NUMBERVALUE(LEFT($A48,4)),CBO_annual!$A:$A,0),MATCH(AM$1,CBO_annual!$1:$1,0)))</f>
        <v>276.10000000000002</v>
      </c>
      <c r="AN47" s="83">
        <f ca="1">IF(YEAR($B47)&lt;YEAR(TODAY())-1,INDEX(HaverPull!$A:$AD,MATCH(CBO_quarterly!$B47,HaverPull!$B:$B,0),MATCH(CBO_quarterly!AN$1,HaverPull!$1:$1,0)),INDEX(CBO_annual!$A:$AH,MATCH(_xlfn.NUMBERVALUE(LEFT($A48,4)),CBO_annual!$A:$A,0),MATCH(AN$1,CBO_annual!$1:$1,0)))</f>
        <v>316.10000000000002</v>
      </c>
      <c r="AO47" s="83" t="e">
        <f ca="1">IF(YEAR($B47)&lt;YEAR(TODAY())-1,INDEX(HaverPull!$A:$AD,MATCH(CBO_quarterly!$B47,HaverPull!$B:$B,0),MATCH(CBO_quarterly!AO$1,HaverPull!$1:$1,0)),INDEX(CBO_annual!$A:$AH,MATCH(_xlfn.NUMBERVALUE(LEFT($A48,4)),CBO_annual!$A:$A,0),MATCH(AO$1,CBO_annual!$1:$1,0)))</f>
        <v>#N/A</v>
      </c>
      <c r="AP47" s="83" t="e">
        <f ca="1">IF(YEAR($B47)&lt;YEAR(TODAY())-1,INDEX(HaverPull!$A:$AD,MATCH(CBO_quarterly!$B47,HaverPull!$B:$B,0),MATCH(CBO_quarterly!AP$1,HaverPull!$1:$1,0)),INDEX(CBO_annual!$A:$AH,MATCH(_xlfn.NUMBERVALUE(LEFT($A48,4)),CBO_annual!$A:$A,0),MATCH(AP$1,CBO_annual!$1:$1,0)))</f>
        <v>#N/A</v>
      </c>
    </row>
    <row r="48" spans="1:42">
      <c r="A48" s="83" t="s">
        <v>447</v>
      </c>
      <c r="B48" s="4">
        <v>29586</v>
      </c>
      <c r="C48" s="83">
        <f ca="1">IF(YEAR($B48)&lt;YEAR(TODAY())-1,INDEX(HaverPull!$A:$AD,MATCH(CBO_quarterly!$B48,HaverPull!$B:$B,0),MATCH(CBO_quarterly!C$1,HaverPull!$1:$1,0)),INDEX(CBO_annual!$A:$AH,MATCH(_xlfn.NUMBERVALUE(LEFT($A49,4)),CBO_annual!$A:$A,0),MATCH(C$1,CBO_annual!$1:$1,0)))</f>
        <v>290.7</v>
      </c>
      <c r="D48" s="83">
        <f ca="1">IF(YEAR($B48)&lt;YEAR(TODAY())-1,INDEX(HaverPull!$A:$AD,MATCH(CBO_quarterly!$B48,HaverPull!$B:$B,0),MATCH(CBO_quarterly!D$1,HaverPull!$1:$1,0)),INDEX(CBO_annual!$A:$AH,MATCH(_xlfn.NUMBERVALUE(LEFT($A49,4)),CBO_annual!$A:$A,0),MATCH(D$1,CBO_annual!$1:$1,0)))</f>
        <v>318.89999999999998</v>
      </c>
      <c r="E48" s="83">
        <f ca="1">IF(YEAR($B48)&lt;YEAR(TODAY())-1,INDEX(HaverPull!$A:$AD,MATCH(CBO_quarterly!$B48,HaverPull!$B:$B,0),MATCH(CBO_quarterly!E$1,HaverPull!$1:$1,0)),INDEX(CBO_annual!$A:$AH,MATCH(_xlfn.NUMBERVALUE(LEFT($A49,4)),CBO_annual!$A:$A,0),MATCH(E$1,CBO_annual!$1:$1,0)))</f>
        <v>200.3</v>
      </c>
      <c r="F48" s="83">
        <f ca="1">IF(YEAR($B48)&lt;YEAR(TODAY())-1,INDEX(HaverPull!$A:$AD,MATCH(CBO_quarterly!$B48,HaverPull!$B:$B,0),MATCH(CBO_quarterly!F$1,HaverPull!$1:$1,0)),INDEX(CBO_annual!$A:$AH,MATCH(_xlfn.NUMBERVALUE(LEFT($A49,4)),CBO_annual!$A:$A,0),MATCH(F$1,CBO_annual!$1:$1,0)))</f>
        <v>79.5</v>
      </c>
      <c r="G48" s="83">
        <f ca="1">IF(YEAR($B48)&lt;YEAR(TODAY())-1,INDEX(HaverPull!$A:$AD,MATCH(CBO_quarterly!$B48,HaverPull!$B:$B,0),MATCH(CBO_quarterly!G$1,HaverPull!$1:$1,0)),INDEX(CBO_annual!$A:$AH,MATCH(_xlfn.NUMBERVALUE(LEFT($A49,4)),CBO_annual!$A:$A,0),MATCH(G$1,CBO_annual!$1:$1,0)))</f>
        <v>173</v>
      </c>
      <c r="H48" s="83" t="e">
        <f ca="1">IF(YEAR($B48)&lt;YEAR(TODAY())-1,INDEX(HaverPull!$A:$AD,MATCH(CBO_quarterly!$B48,HaverPull!$B:$B,0),MATCH(CBO_quarterly!H$1,HaverPull!$1:$1,0)),INDEX(CBO_annual!$A:$AH,MATCH(_xlfn.NUMBERVALUE(LEFT($A49,4)),CBO_annual!$A:$A,0),MATCH(H$1,CBO_annual!$1:$1,0)))</f>
        <v>#N/A</v>
      </c>
      <c r="I48" s="83" t="e">
        <f ca="1">IF(YEAR($B48)&lt;YEAR(TODAY())-1,INDEX(HaverPull!$A:$AD,MATCH(CBO_quarterly!$B48,HaverPull!$B:$B,0),MATCH(CBO_quarterly!I$1,HaverPull!$1:$1,0)),INDEX(CBO_annual!$A:$AH,MATCH(_xlfn.NUMBERVALUE(LEFT($A49,4)),CBO_annual!$A:$A,0),MATCH(I$1,CBO_annual!$1:$1,0)))</f>
        <v>#N/A</v>
      </c>
      <c r="J48" s="83">
        <f ca="1">IF(YEAR($B48)&lt;YEAR(TODAY())-1,INDEX(HaverPull!$A:$AD,MATCH(CBO_quarterly!$B48,HaverPull!$B:$B,0),MATCH(CBO_quarterly!J$1,HaverPull!$1:$1,0)),INDEX(CBO_annual!$A:$AH,MATCH(_xlfn.NUMBERVALUE(LEFT($A49,4)),CBO_annual!$A:$A,0),MATCH(J$1,CBO_annual!$1:$1,0)))</f>
        <v>11.9</v>
      </c>
      <c r="K48" s="83" t="e">
        <f ca="1">IF(YEAR($B48)&lt;YEAR(TODAY())-1,INDEX(HaverPull!$A:$AD,MATCH(CBO_quarterly!$B48,HaverPull!$B:$B,0),MATCH(CBO_quarterly!K$1,HaverPull!$1:$1,0)),INDEX(CBO_annual!$A:$AH,MATCH(_xlfn.NUMBERVALUE(LEFT($A49,4)),CBO_annual!$A:$A,0),MATCH(K$1,CBO_annual!$1:$1,0)))</f>
        <v>#N/A</v>
      </c>
      <c r="L48" s="83" t="e">
        <f ca="1">IF(YEAR($B48)&lt;YEAR(TODAY())-1,INDEX(HaverPull!$A:$AD,MATCH(CBO_quarterly!$B48,HaverPull!$B:$B,0),MATCH(CBO_quarterly!L$1,HaverPull!$1:$1,0)),INDEX(CBO_annual!$A:$AH,MATCH(_xlfn.NUMBERVALUE(LEFT($A49,4)),CBO_annual!$A:$A,0),MATCH(L$1,CBO_annual!$1:$1,0)))</f>
        <v>#N/A</v>
      </c>
      <c r="M48" s="83" t="e">
        <f ca="1">IF(YEAR($B48)&lt;YEAR(TODAY())-1,INDEX(HaverPull!$A:$AD,MATCH(CBO_quarterly!$B48,HaverPull!$B:$B,0),MATCH(CBO_quarterly!M$1,HaverPull!$1:$1,0)),INDEX(CBO_annual!$A:$AH,MATCH(_xlfn.NUMBERVALUE(LEFT($A49,4)),CBO_annual!$A:$A,0),MATCH(M$1,CBO_annual!$1:$1,0)))</f>
        <v>#N/A</v>
      </c>
      <c r="N48" s="83" t="e">
        <f ca="1">IF(YEAR($B48)&lt;YEAR(TODAY())-1,INDEX(HaverPull!$A:$AD,MATCH(CBO_quarterly!$B48,HaverPull!$B:$B,0),MATCH(CBO_quarterly!N$1,HaverPull!$1:$1,0)),INDEX(CBO_annual!$A:$AH,MATCH(_xlfn.NUMBERVALUE(LEFT($A49,4)),CBO_annual!$A:$A,0),MATCH(N$1,CBO_annual!$1:$1,0)))</f>
        <v>#N/A</v>
      </c>
      <c r="O48" s="83" t="e">
        <f ca="1">IF(YEAR($B48)&lt;YEAR(TODAY())-1,INDEX(HaverPull!$A:$AD,MATCH(CBO_quarterly!$B48,HaverPull!$B:$B,0),MATCH(CBO_quarterly!O$1,HaverPull!$1:$1,0)),INDEX(CBO_annual!$A:$AH,MATCH(_xlfn.NUMBERVALUE(LEFT($A49,4)),CBO_annual!$A:$A,0),MATCH(O$1,CBO_annual!$1:$1,0)))</f>
        <v>#N/A</v>
      </c>
      <c r="P48" s="83" t="e">
        <f ca="1">IF(YEAR($B48)&lt;YEAR(TODAY())-1,INDEX(HaverPull!$A:$AD,MATCH(CBO_quarterly!$B48,HaverPull!$B:$B,0),MATCH(CBO_quarterly!P$1,HaverPull!$1:$1,0)),INDEX(CBO_annual!$A:$AH,MATCH(_xlfn.NUMBERVALUE(LEFT($A49,4)),CBO_annual!$A:$A,0),MATCH(P$1,CBO_annual!$1:$1,0)))</f>
        <v>#N/A</v>
      </c>
      <c r="Q48" s="83" t="e">
        <f ca="1">IF(YEAR($B48)&lt;YEAR(TODAY())-1,INDEX(HaverPull!$A:$AD,MATCH(CBO_quarterly!$B48,HaverPull!$B:$B,0),MATCH(CBO_quarterly!Q$1,HaverPull!$1:$1,0)),INDEX(CBO_annual!$A:$AH,MATCH(_xlfn.NUMBERVALUE(LEFT($A49,4)),CBO_annual!$A:$A,0),MATCH(Q$1,CBO_annual!$1:$1,0)))</f>
        <v>#N/A</v>
      </c>
      <c r="R48" s="83" t="e">
        <f ca="1">IF(YEAR($B48)&lt;YEAR(TODAY())-1,INDEX(HaverPull!$A:$AD,MATCH(CBO_quarterly!$B48,HaverPull!$B:$B,0),MATCH(CBO_quarterly!R$1,HaverPull!$1:$1,0)),INDEX(CBO_annual!$A:$AH,MATCH(_xlfn.NUMBERVALUE(LEFT($A49,4)),CBO_annual!$A:$A,0),MATCH(R$1,CBO_annual!$1:$1,0)))</f>
        <v>#N/A</v>
      </c>
      <c r="S48" s="83" t="e">
        <f ca="1">IF(YEAR($B48)&lt;YEAR(TODAY())-1,INDEX(HaverPull!$A:$AD,MATCH(CBO_quarterly!$B48,HaverPull!$B:$B,0),MATCH(CBO_quarterly!S$1,HaverPull!$1:$1,0)),INDEX(CBO_annual!$A:$AH,MATCH(_xlfn.NUMBERVALUE(LEFT($A49,4)),CBO_annual!$A:$A,0),MATCH(S$1,CBO_annual!$1:$1,0)))</f>
        <v>#N/A</v>
      </c>
      <c r="T48" s="83" t="e">
        <f ca="1">IF(YEAR($B48)&lt;YEAR(TODAY())-1,INDEX(HaverPull!$A:$AD,MATCH(CBO_quarterly!$B48,HaverPull!$B:$B,0),MATCH(CBO_quarterly!T$1,HaverPull!$1:$1,0)),INDEX(CBO_annual!$A:$AH,MATCH(_xlfn.NUMBERVALUE(LEFT($A49,4)),CBO_annual!$A:$A,0),MATCH(T$1,CBO_annual!$1:$1,0)))</f>
        <v>#N/A</v>
      </c>
      <c r="U48" s="83" t="e">
        <f ca="1">IF(YEAR($B48)&lt;YEAR(TODAY())-1,INDEX(HaverPull!$A:$AD,MATCH(CBO_quarterly!$B48,HaverPull!$B:$B,0),MATCH(CBO_quarterly!U$1,HaverPull!$1:$1,0)),INDEX(CBO_annual!$A:$AH,MATCH(_xlfn.NUMBERVALUE(LEFT($A49,4)),CBO_annual!$A:$A,0),MATCH(U$1,CBO_annual!$1:$1,0)))</f>
        <v>#N/A</v>
      </c>
      <c r="V48" s="83" t="e">
        <f ca="1">IF(YEAR($B48)&lt;YEAR(TODAY())-1,INDEX(HaverPull!$A:$AD,MATCH(CBO_quarterly!$B48,HaverPull!$B:$B,0),MATCH(CBO_quarterly!V$1,HaverPull!$1:$1,0)),INDEX(CBO_annual!$A:$AH,MATCH(_xlfn.NUMBERVALUE(LEFT($A49,4)),CBO_annual!$A:$A,0),MATCH(V$1,CBO_annual!$1:$1,0)))</f>
        <v>#N/A</v>
      </c>
      <c r="W48" s="83" t="e">
        <f ca="1">IF(YEAR($B48)&lt;YEAR(TODAY())-1,INDEX(HaverPull!$A:$AD,MATCH(CBO_quarterly!$B48,HaverPull!$B:$B,0),MATCH(CBO_quarterly!W$1,HaverPull!$1:$1,0)),INDEX(CBO_annual!$A:$AH,MATCH(_xlfn.NUMBERVALUE(LEFT($A49,4)),CBO_annual!$A:$A,0),MATCH(W$1,CBO_annual!$1:$1,0)))</f>
        <v>#N/A</v>
      </c>
      <c r="X48" s="83" t="e">
        <f ca="1">IF(YEAR($B48)&lt;YEAR(TODAY())-1,INDEX(HaverPull!$A:$AD,MATCH(CBO_quarterly!$B48,HaverPull!$B:$B,0),MATCH(CBO_quarterly!X$1,HaverPull!$1:$1,0)),INDEX(CBO_annual!$A:$AH,MATCH(_xlfn.NUMBERVALUE(LEFT($A49,4)),CBO_annual!$A:$A,0),MATCH(X$1,CBO_annual!$1:$1,0)))</f>
        <v>#N/A</v>
      </c>
      <c r="Y48" s="83" t="e">
        <f ca="1">IF(YEAR($B48)&lt;YEAR(TODAY())-1,INDEX(HaverPull!$A:$AD,MATCH(CBO_quarterly!$B48,HaverPull!$B:$B,0),MATCH(CBO_quarterly!Y$1,HaverPull!$1:$1,0)),INDEX(CBO_annual!$A:$AH,MATCH(_xlfn.NUMBERVALUE(LEFT($A49,4)),CBO_annual!$A:$A,0),MATCH(Y$1,CBO_annual!$1:$1,0)))</f>
        <v>#N/A</v>
      </c>
      <c r="Z48" s="83" t="e">
        <f ca="1">IF(YEAR($B48)&lt;YEAR(TODAY())-1,INDEX(HaverPull!$A:$AD,MATCH(CBO_quarterly!$B48,HaverPull!$B:$B,0),MATCH(CBO_quarterly!Z$1,HaverPull!$1:$1,0)),INDEX(CBO_annual!$A:$AH,MATCH(_xlfn.NUMBERVALUE(LEFT($A49,4)),CBO_annual!$A:$A,0),MATCH(Z$1,CBO_annual!$1:$1,0)))</f>
        <v>#N/A</v>
      </c>
      <c r="AA48" s="83" t="e">
        <f ca="1">IF(YEAR($B48)&lt;YEAR(TODAY())-1,INDEX(HaverPull!$A:$AD,MATCH(CBO_quarterly!$B48,HaverPull!$B:$B,0),MATCH(CBO_quarterly!AA$1,HaverPull!$1:$1,0)),INDEX(CBO_annual!$A:$AH,MATCH(_xlfn.NUMBERVALUE(LEFT($A49,4)),CBO_annual!$A:$A,0),MATCH(AA$1,CBO_annual!$1:$1,0)))</f>
        <v>#N/A</v>
      </c>
      <c r="AB48" s="83">
        <f>INDEX(CBO_annual!$A:$AH,MATCH(_xlfn.NUMBERVALUE(LEFT($A49,4)),CBO_annual!$A:$A,0),MATCH($1:$1,CBO_annual!$1:$1,0))</f>
        <v>6718.6750000000002</v>
      </c>
      <c r="AC48" s="84">
        <v>6501.2</v>
      </c>
      <c r="AD48" s="83">
        <f ca="1">IF(YEAR($B48)&lt;=YEAR(TODAY()),INDEX(HaverPull!$A:$AD,MATCH(CBO_quarterly!$B48,HaverPull!$B:$B,0),MATCH(CBO_quarterly!AD$1,HaverPull!$1:$1,0)),INDEX(CBO_annual!$A:$AH,MATCH(_xlfn.NUMBERVALUE(LEFT($A49,4)),CBO_annual!$A:$A,0),MATCH(AD$1,CBO_annual!$1:$1,0)))</f>
        <v>4284.5</v>
      </c>
      <c r="AE48" s="83">
        <f ca="1">IF(YEAR($B48)&lt;=YEAR(TODAY()),INDEX(HaverPull!$A:$AD,MATCH(CBO_quarterly!$B48,HaverPull!$B:$B,0),MATCH(CBO_quarterly!AE$1,HaverPull!$1:$1,0)),INDEX(CBO_annual!$A:$AH,MATCH(_xlfn.NUMBERVALUE(LEFT($A49,4)),CBO_annual!$A:$A,0),MATCH(AE$1,CBO_annual!$1:$1,0)))</f>
        <v>1831.9</v>
      </c>
      <c r="AF48" s="85">
        <v>45.567999999999998</v>
      </c>
      <c r="AG48" s="84">
        <v>2993.5</v>
      </c>
      <c r="AH48" s="84">
        <v>3066.4</v>
      </c>
      <c r="AI48" s="83">
        <f ca="1">IF(YEAR($B48)&lt;YEAR(TODAY())-1,INDEX(HaverPull!$A:$AD,MATCH(CBO_quarterly!$B48,HaverPull!$B:$B,0),MATCH(CBO_quarterly!AI$1,HaverPull!$1:$1,0)),INDEX(CBO_annual!$A:$AH,MATCH(_xlfn.NUMBERVALUE(LEFT($A49,4)),CBO_annual!$A:$A,0),MATCH(AI$1,CBO_annual!$1:$1,0)))</f>
        <v>608.9</v>
      </c>
      <c r="AJ48" s="83">
        <f ca="1">IF(YEAR($B48)&lt;YEAR(TODAY())-1,INDEX(HaverPull!$A:$AD,MATCH(CBO_quarterly!$B48,HaverPull!$B:$B,0),MATCH(CBO_quarterly!AJ$1,HaverPull!$1:$1,0)),INDEX(CBO_annual!$A:$AH,MATCH(_xlfn.NUMBERVALUE(LEFT($A49,4)),CBO_annual!$A:$A,0),MATCH(AJ$1,CBO_annual!$1:$1,0)))</f>
        <v>687.4</v>
      </c>
      <c r="AK48" s="83">
        <f ca="1">IF(YEAR($B48)&lt;YEAR(TODAY())-1,INDEX(HaverPull!$A:$AD,MATCH(CBO_quarterly!$B48,HaverPull!$B:$B,0),MATCH(CBO_quarterly!AK$1,HaverPull!$1:$1,0)),INDEX(CBO_annual!$A:$AH,MATCH(_xlfn.NUMBERVALUE(LEFT($A49,4)),CBO_annual!$A:$A,0),MATCH(AK$1,CBO_annual!$1:$1,0)))</f>
        <v>1030.8</v>
      </c>
      <c r="AL48" s="83">
        <f ca="1">IF(YEAR($B48)&lt;YEAR(TODAY())-1,INDEX(HaverPull!$A:$AD,MATCH(CBO_quarterly!$B48,HaverPull!$B:$B,0),MATCH(CBO_quarterly!AL$1,HaverPull!$1:$1,0)),INDEX(CBO_annual!$A:$AH,MATCH(_xlfn.NUMBERVALUE(LEFT($A49,4)),CBO_annual!$A:$A,0),MATCH(AL$1,CBO_annual!$1:$1,0)))</f>
        <v>608.9</v>
      </c>
      <c r="AM48" s="83">
        <f ca="1">IF(YEAR($B48)&lt;YEAR(TODAY())-1,INDEX(HaverPull!$A:$AD,MATCH(CBO_quarterly!$B48,HaverPull!$B:$B,0),MATCH(CBO_quarterly!AM$1,HaverPull!$1:$1,0)),INDEX(CBO_annual!$A:$AH,MATCH(_xlfn.NUMBERVALUE(LEFT($A49,4)),CBO_annual!$A:$A,0),MATCH(AM$1,CBO_annual!$1:$1,0)))</f>
        <v>285.8</v>
      </c>
      <c r="AN48" s="83">
        <f ca="1">IF(YEAR($B48)&lt;YEAR(TODAY())-1,INDEX(HaverPull!$A:$AD,MATCH(CBO_quarterly!$B48,HaverPull!$B:$B,0),MATCH(CBO_quarterly!AN$1,HaverPull!$1:$1,0)),INDEX(CBO_annual!$A:$AH,MATCH(_xlfn.NUMBERVALUE(LEFT($A49,4)),CBO_annual!$A:$A,0),MATCH(AN$1,CBO_annual!$1:$1,0)))</f>
        <v>323.10000000000002</v>
      </c>
      <c r="AO48" s="83" t="e">
        <f ca="1">IF(YEAR($B48)&lt;YEAR(TODAY())-1,INDEX(HaverPull!$A:$AD,MATCH(CBO_quarterly!$B48,HaverPull!$B:$B,0),MATCH(CBO_quarterly!AO$1,HaverPull!$1:$1,0)),INDEX(CBO_annual!$A:$AH,MATCH(_xlfn.NUMBERVALUE(LEFT($A49,4)),CBO_annual!$A:$A,0),MATCH(AO$1,CBO_annual!$1:$1,0)))</f>
        <v>#N/A</v>
      </c>
      <c r="AP48" s="83" t="e">
        <f ca="1">IF(YEAR($B48)&lt;YEAR(TODAY())-1,INDEX(HaverPull!$A:$AD,MATCH(CBO_quarterly!$B48,HaverPull!$B:$B,0),MATCH(CBO_quarterly!AP$1,HaverPull!$1:$1,0)),INDEX(CBO_annual!$A:$AH,MATCH(_xlfn.NUMBERVALUE(LEFT($A49,4)),CBO_annual!$A:$A,0),MATCH(AP$1,CBO_annual!$1:$1,0)))</f>
        <v>#N/A</v>
      </c>
    </row>
    <row r="49" spans="1:42">
      <c r="A49" s="83" t="s">
        <v>448</v>
      </c>
      <c r="B49" s="4">
        <v>29676</v>
      </c>
      <c r="C49" s="83">
        <f ca="1">IF(YEAR($B49)&lt;YEAR(TODAY())-1,INDEX(HaverPull!$A:$AD,MATCH(CBO_quarterly!$B49,HaverPull!$B:$B,0),MATCH(CBO_quarterly!C$1,HaverPull!$1:$1,0)),INDEX(CBO_annual!$A:$AH,MATCH(_xlfn.NUMBERVALUE(LEFT($A50,4)),CBO_annual!$A:$A,0),MATCH(C$1,CBO_annual!$1:$1,0)))</f>
        <v>296.10000000000002</v>
      </c>
      <c r="D49" s="83">
        <f ca="1">IF(YEAR($B49)&lt;YEAR(TODAY())-1,INDEX(HaverPull!$A:$AD,MATCH(CBO_quarterly!$B49,HaverPull!$B:$B,0),MATCH(CBO_quarterly!D$1,HaverPull!$1:$1,0)),INDEX(CBO_annual!$A:$AH,MATCH(_xlfn.NUMBERVALUE(LEFT($A50,4)),CBO_annual!$A:$A,0),MATCH(D$1,CBO_annual!$1:$1,0)))</f>
        <v>330.9</v>
      </c>
      <c r="E49" s="83">
        <f ca="1">IF(YEAR($B49)&lt;YEAR(TODAY())-1,INDEX(HaverPull!$A:$AD,MATCH(CBO_quarterly!$B49,HaverPull!$B:$B,0),MATCH(CBO_quarterly!E$1,HaverPull!$1:$1,0)),INDEX(CBO_annual!$A:$AH,MATCH(_xlfn.NUMBERVALUE(LEFT($A50,4)),CBO_annual!$A:$A,0),MATCH(E$1,CBO_annual!$1:$1,0)))</f>
        <v>220.3</v>
      </c>
      <c r="F49" s="83">
        <f ca="1">IF(YEAR($B49)&lt;YEAR(TODAY())-1,INDEX(HaverPull!$A:$AD,MATCH(CBO_quarterly!$B49,HaverPull!$B:$B,0),MATCH(CBO_quarterly!F$1,HaverPull!$1:$1,0)),INDEX(CBO_annual!$A:$AH,MATCH(_xlfn.NUMBERVALUE(LEFT($A50,4)),CBO_annual!$A:$A,0),MATCH(F$1,CBO_annual!$1:$1,0)))</f>
        <v>78.099999999999994</v>
      </c>
      <c r="G49" s="83">
        <f ca="1">IF(YEAR($B49)&lt;YEAR(TODAY())-1,INDEX(HaverPull!$A:$AD,MATCH(CBO_quarterly!$B49,HaverPull!$B:$B,0),MATCH(CBO_quarterly!G$1,HaverPull!$1:$1,0)),INDEX(CBO_annual!$A:$AH,MATCH(_xlfn.NUMBERVALUE(LEFT($A50,4)),CBO_annual!$A:$A,0),MATCH(G$1,CBO_annual!$1:$1,0)))</f>
        <v>189.9</v>
      </c>
      <c r="H49" s="83" t="e">
        <f ca="1">IF(YEAR($B49)&lt;YEAR(TODAY())-1,INDEX(HaverPull!$A:$AD,MATCH(CBO_quarterly!$B49,HaverPull!$B:$B,0),MATCH(CBO_quarterly!H$1,HaverPull!$1:$1,0)),INDEX(CBO_annual!$A:$AH,MATCH(_xlfn.NUMBERVALUE(LEFT($A50,4)),CBO_annual!$A:$A,0),MATCH(H$1,CBO_annual!$1:$1,0)))</f>
        <v>#N/A</v>
      </c>
      <c r="I49" s="83" t="e">
        <f ca="1">IF(YEAR($B49)&lt;YEAR(TODAY())-1,INDEX(HaverPull!$A:$AD,MATCH(CBO_quarterly!$B49,HaverPull!$B:$B,0),MATCH(CBO_quarterly!I$1,HaverPull!$1:$1,0)),INDEX(CBO_annual!$A:$AH,MATCH(_xlfn.NUMBERVALUE(LEFT($A50,4)),CBO_annual!$A:$A,0),MATCH(I$1,CBO_annual!$1:$1,0)))</f>
        <v>#N/A</v>
      </c>
      <c r="J49" s="83">
        <f ca="1">IF(YEAR($B49)&lt;YEAR(TODAY())-1,INDEX(HaverPull!$A:$AD,MATCH(CBO_quarterly!$B49,HaverPull!$B:$B,0),MATCH(CBO_quarterly!J$1,HaverPull!$1:$1,0)),INDEX(CBO_annual!$A:$AH,MATCH(_xlfn.NUMBERVALUE(LEFT($A50,4)),CBO_annual!$A:$A,0),MATCH(J$1,CBO_annual!$1:$1,0)))</f>
        <v>13</v>
      </c>
      <c r="K49" s="83" t="e">
        <f ca="1">IF(YEAR($B49)&lt;YEAR(TODAY())-1,INDEX(HaverPull!$A:$AD,MATCH(CBO_quarterly!$B49,HaverPull!$B:$B,0),MATCH(CBO_quarterly!K$1,HaverPull!$1:$1,0)),INDEX(CBO_annual!$A:$AH,MATCH(_xlfn.NUMBERVALUE(LEFT($A50,4)),CBO_annual!$A:$A,0),MATCH(K$1,CBO_annual!$1:$1,0)))</f>
        <v>#N/A</v>
      </c>
      <c r="L49" s="83" t="e">
        <f ca="1">IF(YEAR($B49)&lt;YEAR(TODAY())-1,INDEX(HaverPull!$A:$AD,MATCH(CBO_quarterly!$B49,HaverPull!$B:$B,0),MATCH(CBO_quarterly!L$1,HaverPull!$1:$1,0)),INDEX(CBO_annual!$A:$AH,MATCH(_xlfn.NUMBERVALUE(LEFT($A50,4)),CBO_annual!$A:$A,0),MATCH(L$1,CBO_annual!$1:$1,0)))</f>
        <v>#N/A</v>
      </c>
      <c r="M49" s="83" t="e">
        <f ca="1">IF(YEAR($B49)&lt;YEAR(TODAY())-1,INDEX(HaverPull!$A:$AD,MATCH(CBO_quarterly!$B49,HaverPull!$B:$B,0),MATCH(CBO_quarterly!M$1,HaverPull!$1:$1,0)),INDEX(CBO_annual!$A:$AH,MATCH(_xlfn.NUMBERVALUE(LEFT($A50,4)),CBO_annual!$A:$A,0),MATCH(M$1,CBO_annual!$1:$1,0)))</f>
        <v>#N/A</v>
      </c>
      <c r="N49" s="83" t="e">
        <f ca="1">IF(YEAR($B49)&lt;YEAR(TODAY())-1,INDEX(HaverPull!$A:$AD,MATCH(CBO_quarterly!$B49,HaverPull!$B:$B,0),MATCH(CBO_quarterly!N$1,HaverPull!$1:$1,0)),INDEX(CBO_annual!$A:$AH,MATCH(_xlfn.NUMBERVALUE(LEFT($A50,4)),CBO_annual!$A:$A,0),MATCH(N$1,CBO_annual!$1:$1,0)))</f>
        <v>#N/A</v>
      </c>
      <c r="O49" s="83" t="e">
        <f ca="1">IF(YEAR($B49)&lt;YEAR(TODAY())-1,INDEX(HaverPull!$A:$AD,MATCH(CBO_quarterly!$B49,HaverPull!$B:$B,0),MATCH(CBO_quarterly!O$1,HaverPull!$1:$1,0)),INDEX(CBO_annual!$A:$AH,MATCH(_xlfn.NUMBERVALUE(LEFT($A50,4)),CBO_annual!$A:$A,0),MATCH(O$1,CBO_annual!$1:$1,0)))</f>
        <v>#N/A</v>
      </c>
      <c r="P49" s="83" t="e">
        <f ca="1">IF(YEAR($B49)&lt;YEAR(TODAY())-1,INDEX(HaverPull!$A:$AD,MATCH(CBO_quarterly!$B49,HaverPull!$B:$B,0),MATCH(CBO_quarterly!P$1,HaverPull!$1:$1,0)),INDEX(CBO_annual!$A:$AH,MATCH(_xlfn.NUMBERVALUE(LEFT($A50,4)),CBO_annual!$A:$A,0),MATCH(P$1,CBO_annual!$1:$1,0)))</f>
        <v>#N/A</v>
      </c>
      <c r="Q49" s="83" t="e">
        <f ca="1">IF(YEAR($B49)&lt;YEAR(TODAY())-1,INDEX(HaverPull!$A:$AD,MATCH(CBO_quarterly!$B49,HaverPull!$B:$B,0),MATCH(CBO_quarterly!Q$1,HaverPull!$1:$1,0)),INDEX(CBO_annual!$A:$AH,MATCH(_xlfn.NUMBERVALUE(LEFT($A50,4)),CBO_annual!$A:$A,0),MATCH(Q$1,CBO_annual!$1:$1,0)))</f>
        <v>#N/A</v>
      </c>
      <c r="R49" s="83" t="e">
        <f ca="1">IF(YEAR($B49)&lt;YEAR(TODAY())-1,INDEX(HaverPull!$A:$AD,MATCH(CBO_quarterly!$B49,HaverPull!$B:$B,0),MATCH(CBO_quarterly!R$1,HaverPull!$1:$1,0)),INDEX(CBO_annual!$A:$AH,MATCH(_xlfn.NUMBERVALUE(LEFT($A50,4)),CBO_annual!$A:$A,0),MATCH(R$1,CBO_annual!$1:$1,0)))</f>
        <v>#N/A</v>
      </c>
      <c r="S49" s="83" t="e">
        <f ca="1">IF(YEAR($B49)&lt;YEAR(TODAY())-1,INDEX(HaverPull!$A:$AD,MATCH(CBO_quarterly!$B49,HaverPull!$B:$B,0),MATCH(CBO_quarterly!S$1,HaverPull!$1:$1,0)),INDEX(CBO_annual!$A:$AH,MATCH(_xlfn.NUMBERVALUE(LEFT($A50,4)),CBO_annual!$A:$A,0),MATCH(S$1,CBO_annual!$1:$1,0)))</f>
        <v>#N/A</v>
      </c>
      <c r="T49" s="83" t="e">
        <f ca="1">IF(YEAR($B49)&lt;YEAR(TODAY())-1,INDEX(HaverPull!$A:$AD,MATCH(CBO_quarterly!$B49,HaverPull!$B:$B,0),MATCH(CBO_quarterly!T$1,HaverPull!$1:$1,0)),INDEX(CBO_annual!$A:$AH,MATCH(_xlfn.NUMBERVALUE(LEFT($A50,4)),CBO_annual!$A:$A,0),MATCH(T$1,CBO_annual!$1:$1,0)))</f>
        <v>#N/A</v>
      </c>
      <c r="U49" s="83" t="e">
        <f ca="1">IF(YEAR($B49)&lt;YEAR(TODAY())-1,INDEX(HaverPull!$A:$AD,MATCH(CBO_quarterly!$B49,HaverPull!$B:$B,0),MATCH(CBO_quarterly!U$1,HaverPull!$1:$1,0)),INDEX(CBO_annual!$A:$AH,MATCH(_xlfn.NUMBERVALUE(LEFT($A50,4)),CBO_annual!$A:$A,0),MATCH(U$1,CBO_annual!$1:$1,0)))</f>
        <v>#N/A</v>
      </c>
      <c r="V49" s="83" t="e">
        <f ca="1">IF(YEAR($B49)&lt;YEAR(TODAY())-1,INDEX(HaverPull!$A:$AD,MATCH(CBO_quarterly!$B49,HaverPull!$B:$B,0),MATCH(CBO_quarterly!V$1,HaverPull!$1:$1,0)),INDEX(CBO_annual!$A:$AH,MATCH(_xlfn.NUMBERVALUE(LEFT($A50,4)),CBO_annual!$A:$A,0),MATCH(V$1,CBO_annual!$1:$1,0)))</f>
        <v>#N/A</v>
      </c>
      <c r="W49" s="83" t="e">
        <f ca="1">IF(YEAR($B49)&lt;YEAR(TODAY())-1,INDEX(HaverPull!$A:$AD,MATCH(CBO_quarterly!$B49,HaverPull!$B:$B,0),MATCH(CBO_quarterly!W$1,HaverPull!$1:$1,0)),INDEX(CBO_annual!$A:$AH,MATCH(_xlfn.NUMBERVALUE(LEFT($A50,4)),CBO_annual!$A:$A,0),MATCH(W$1,CBO_annual!$1:$1,0)))</f>
        <v>#N/A</v>
      </c>
      <c r="X49" s="83" t="e">
        <f ca="1">IF(YEAR($B49)&lt;YEAR(TODAY())-1,INDEX(HaverPull!$A:$AD,MATCH(CBO_quarterly!$B49,HaverPull!$B:$B,0),MATCH(CBO_quarterly!X$1,HaverPull!$1:$1,0)),INDEX(CBO_annual!$A:$AH,MATCH(_xlfn.NUMBERVALUE(LEFT($A50,4)),CBO_annual!$A:$A,0),MATCH(X$1,CBO_annual!$1:$1,0)))</f>
        <v>#N/A</v>
      </c>
      <c r="Y49" s="83" t="e">
        <f ca="1">IF(YEAR($B49)&lt;YEAR(TODAY())-1,INDEX(HaverPull!$A:$AD,MATCH(CBO_quarterly!$B49,HaverPull!$B:$B,0),MATCH(CBO_quarterly!Y$1,HaverPull!$1:$1,0)),INDEX(CBO_annual!$A:$AH,MATCH(_xlfn.NUMBERVALUE(LEFT($A50,4)),CBO_annual!$A:$A,0),MATCH(Y$1,CBO_annual!$1:$1,0)))</f>
        <v>#N/A</v>
      </c>
      <c r="Z49" s="83" t="e">
        <f ca="1">IF(YEAR($B49)&lt;YEAR(TODAY())-1,INDEX(HaverPull!$A:$AD,MATCH(CBO_quarterly!$B49,HaverPull!$B:$B,0),MATCH(CBO_quarterly!Z$1,HaverPull!$1:$1,0)),INDEX(CBO_annual!$A:$AH,MATCH(_xlfn.NUMBERVALUE(LEFT($A50,4)),CBO_annual!$A:$A,0),MATCH(Z$1,CBO_annual!$1:$1,0)))</f>
        <v>#N/A</v>
      </c>
      <c r="AA49" s="83" t="e">
        <f ca="1">IF(YEAR($B49)&lt;YEAR(TODAY())-1,INDEX(HaverPull!$A:$AD,MATCH(CBO_quarterly!$B49,HaverPull!$B:$B,0),MATCH(CBO_quarterly!AA$1,HaverPull!$1:$1,0)),INDEX(CBO_annual!$A:$AH,MATCH(_xlfn.NUMBERVALUE(LEFT($A50,4)),CBO_annual!$A:$A,0),MATCH(AA$1,CBO_annual!$1:$1,0)))</f>
        <v>#N/A</v>
      </c>
      <c r="AB49" s="83">
        <f>INDEX(CBO_annual!$A:$AH,MATCH(_xlfn.NUMBERVALUE(LEFT($A50,4)),CBO_annual!$A:$A,0),MATCH($1:$1,CBO_annual!$1:$1,0))</f>
        <v>6718.6750000000002</v>
      </c>
      <c r="AC49" s="84">
        <v>6635.7</v>
      </c>
      <c r="AD49" s="83">
        <f ca="1">IF(YEAR($B49)&lt;=YEAR(TODAY()),INDEX(HaverPull!$A:$AD,MATCH(CBO_quarterly!$B49,HaverPull!$B:$B,0),MATCH(CBO_quarterly!AD$1,HaverPull!$1:$1,0)),INDEX(CBO_annual!$A:$AH,MATCH(_xlfn.NUMBERVALUE(LEFT($A50,4)),CBO_annual!$A:$A,0),MATCH(AD$1,CBO_annual!$1:$1,0)))</f>
        <v>4298.8</v>
      </c>
      <c r="AE49" s="83">
        <f ca="1">IF(YEAR($B49)&lt;=YEAR(TODAY()),INDEX(HaverPull!$A:$AD,MATCH(CBO_quarterly!$B49,HaverPull!$B:$B,0),MATCH(CBO_quarterly!AE$1,HaverPull!$1:$1,0)),INDEX(CBO_annual!$A:$AH,MATCH(_xlfn.NUMBERVALUE(LEFT($A50,4)),CBO_annual!$A:$A,0),MATCH(AE$1,CBO_annual!$1:$1,0)))</f>
        <v>1885.7</v>
      </c>
      <c r="AF49" s="85">
        <v>46.749000000000002</v>
      </c>
      <c r="AG49" s="84">
        <v>3131.8</v>
      </c>
      <c r="AH49" s="84">
        <v>3162.8</v>
      </c>
      <c r="AI49" s="83">
        <f ca="1">IF(YEAR($B49)&lt;YEAR(TODAY())-1,INDEX(HaverPull!$A:$AD,MATCH(CBO_quarterly!$B49,HaverPull!$B:$B,0),MATCH(CBO_quarterly!AI$1,HaverPull!$1:$1,0)),INDEX(CBO_annual!$A:$AH,MATCH(_xlfn.NUMBERVALUE(LEFT($A50,4)),CBO_annual!$A:$A,0),MATCH(AI$1,CBO_annual!$1:$1,0)))</f>
        <v>633.4</v>
      </c>
      <c r="AJ49" s="83">
        <f ca="1">IF(YEAR($B49)&lt;YEAR(TODAY())-1,INDEX(HaverPull!$A:$AD,MATCH(CBO_quarterly!$B49,HaverPull!$B:$B,0),MATCH(CBO_quarterly!AJ$1,HaverPull!$1:$1,0)),INDEX(CBO_annual!$A:$AH,MATCH(_xlfn.NUMBERVALUE(LEFT($A50,4)),CBO_annual!$A:$A,0),MATCH(AJ$1,CBO_annual!$1:$1,0)))</f>
        <v>700.9</v>
      </c>
      <c r="AK49" s="83">
        <f ca="1">IF(YEAR($B49)&lt;YEAR(TODAY())-1,INDEX(HaverPull!$A:$AD,MATCH(CBO_quarterly!$B49,HaverPull!$B:$B,0),MATCH(CBO_quarterly!AK$1,HaverPull!$1:$1,0)),INDEX(CBO_annual!$A:$AH,MATCH(_xlfn.NUMBERVALUE(LEFT($A50,4)),CBO_annual!$A:$A,0),MATCH(AK$1,CBO_annual!$1:$1,0)))</f>
        <v>1038.9000000000001</v>
      </c>
      <c r="AL49" s="83">
        <f ca="1">IF(YEAR($B49)&lt;YEAR(TODAY())-1,INDEX(HaverPull!$A:$AD,MATCH(CBO_quarterly!$B49,HaverPull!$B:$B,0),MATCH(CBO_quarterly!AL$1,HaverPull!$1:$1,0)),INDEX(CBO_annual!$A:$AH,MATCH(_xlfn.NUMBERVALUE(LEFT($A50,4)),CBO_annual!$A:$A,0),MATCH(AL$1,CBO_annual!$1:$1,0)))</f>
        <v>633.4</v>
      </c>
      <c r="AM49" s="83">
        <f ca="1">IF(YEAR($B49)&lt;YEAR(TODAY())-1,INDEX(HaverPull!$A:$AD,MATCH(CBO_quarterly!$B49,HaverPull!$B:$B,0),MATCH(CBO_quarterly!AM$1,HaverPull!$1:$1,0)),INDEX(CBO_annual!$A:$AH,MATCH(_xlfn.NUMBERVALUE(LEFT($A50,4)),CBO_annual!$A:$A,0),MATCH(AM$1,CBO_annual!$1:$1,0)))</f>
        <v>297.2</v>
      </c>
      <c r="AN49" s="83">
        <f ca="1">IF(YEAR($B49)&lt;YEAR(TODAY())-1,INDEX(HaverPull!$A:$AD,MATCH(CBO_quarterly!$B49,HaverPull!$B:$B,0),MATCH(CBO_quarterly!AN$1,HaverPull!$1:$1,0)),INDEX(CBO_annual!$A:$AH,MATCH(_xlfn.NUMBERVALUE(LEFT($A50,4)),CBO_annual!$A:$A,0),MATCH(AN$1,CBO_annual!$1:$1,0)))</f>
        <v>336.1</v>
      </c>
      <c r="AO49" s="83" t="e">
        <f ca="1">IF(YEAR($B49)&lt;YEAR(TODAY())-1,INDEX(HaverPull!$A:$AD,MATCH(CBO_quarterly!$B49,HaverPull!$B:$B,0),MATCH(CBO_quarterly!AO$1,HaverPull!$1:$1,0)),INDEX(CBO_annual!$A:$AH,MATCH(_xlfn.NUMBERVALUE(LEFT($A50,4)),CBO_annual!$A:$A,0),MATCH(AO$1,CBO_annual!$1:$1,0)))</f>
        <v>#N/A</v>
      </c>
      <c r="AP49" s="83" t="e">
        <f ca="1">IF(YEAR($B49)&lt;YEAR(TODAY())-1,INDEX(HaverPull!$A:$AD,MATCH(CBO_quarterly!$B49,HaverPull!$B:$B,0),MATCH(CBO_quarterly!AP$1,HaverPull!$1:$1,0)),INDEX(CBO_annual!$A:$AH,MATCH(_xlfn.NUMBERVALUE(LEFT($A50,4)),CBO_annual!$A:$A,0),MATCH(AP$1,CBO_annual!$1:$1,0)))</f>
        <v>#N/A</v>
      </c>
    </row>
    <row r="50" spans="1:42">
      <c r="A50" s="83" t="s">
        <v>449</v>
      </c>
      <c r="B50" s="4">
        <v>29767</v>
      </c>
      <c r="C50" s="83">
        <f ca="1">IF(YEAR($B50)&lt;YEAR(TODAY())-1,INDEX(HaverPull!$A:$AD,MATCH(CBO_quarterly!$B50,HaverPull!$B:$B,0),MATCH(CBO_quarterly!C$1,HaverPull!$1:$1,0)),INDEX(CBO_annual!$A:$AH,MATCH(_xlfn.NUMBERVALUE(LEFT($A51,4)),CBO_annual!$A:$A,0),MATCH(C$1,CBO_annual!$1:$1,0)))</f>
        <v>299</v>
      </c>
      <c r="D50" s="83">
        <f ca="1">IF(YEAR($B50)&lt;YEAR(TODAY())-1,INDEX(HaverPull!$A:$AD,MATCH(CBO_quarterly!$B50,HaverPull!$B:$B,0),MATCH(CBO_quarterly!D$1,HaverPull!$1:$1,0)),INDEX(CBO_annual!$A:$AH,MATCH(_xlfn.NUMBERVALUE(LEFT($A51,4)),CBO_annual!$A:$A,0),MATCH(D$1,CBO_annual!$1:$1,0)))</f>
        <v>342.7</v>
      </c>
      <c r="E50" s="83">
        <f ca="1">IF(YEAR($B50)&lt;YEAR(TODAY())-1,INDEX(HaverPull!$A:$AD,MATCH(CBO_quarterly!$B50,HaverPull!$B:$B,0),MATCH(CBO_quarterly!E$1,HaverPull!$1:$1,0)),INDEX(CBO_annual!$A:$AH,MATCH(_xlfn.NUMBERVALUE(LEFT($A51,4)),CBO_annual!$A:$A,0),MATCH(E$1,CBO_annual!$1:$1,0)))</f>
        <v>224.8</v>
      </c>
      <c r="F50" s="83">
        <f ca="1">IF(YEAR($B50)&lt;YEAR(TODAY())-1,INDEX(HaverPull!$A:$AD,MATCH(CBO_quarterly!$B50,HaverPull!$B:$B,0),MATCH(CBO_quarterly!F$1,HaverPull!$1:$1,0)),INDEX(CBO_annual!$A:$AH,MATCH(_xlfn.NUMBERVALUE(LEFT($A51,4)),CBO_annual!$A:$A,0),MATCH(F$1,CBO_annual!$1:$1,0)))</f>
        <v>69.099999999999994</v>
      </c>
      <c r="G50" s="83">
        <f ca="1">IF(YEAR($B50)&lt;YEAR(TODAY())-1,INDEX(HaverPull!$A:$AD,MATCH(CBO_quarterly!$B50,HaverPull!$B:$B,0),MATCH(CBO_quarterly!G$1,HaverPull!$1:$1,0)),INDEX(CBO_annual!$A:$AH,MATCH(_xlfn.NUMBERVALUE(LEFT($A51,4)),CBO_annual!$A:$A,0),MATCH(G$1,CBO_annual!$1:$1,0)))</f>
        <v>193.6</v>
      </c>
      <c r="H50" s="83" t="e">
        <f ca="1">IF(YEAR($B50)&lt;YEAR(TODAY())-1,INDEX(HaverPull!$A:$AD,MATCH(CBO_quarterly!$B50,HaverPull!$B:$B,0),MATCH(CBO_quarterly!H$1,HaverPull!$1:$1,0)),INDEX(CBO_annual!$A:$AH,MATCH(_xlfn.NUMBERVALUE(LEFT($A51,4)),CBO_annual!$A:$A,0),MATCH(H$1,CBO_annual!$1:$1,0)))</f>
        <v>#N/A</v>
      </c>
      <c r="I50" s="83" t="e">
        <f ca="1">IF(YEAR($B50)&lt;YEAR(TODAY())-1,INDEX(HaverPull!$A:$AD,MATCH(CBO_quarterly!$B50,HaverPull!$B:$B,0),MATCH(CBO_quarterly!I$1,HaverPull!$1:$1,0)),INDEX(CBO_annual!$A:$AH,MATCH(_xlfn.NUMBERVALUE(LEFT($A51,4)),CBO_annual!$A:$A,0),MATCH(I$1,CBO_annual!$1:$1,0)))</f>
        <v>#N/A</v>
      </c>
      <c r="J50" s="83">
        <f ca="1">IF(YEAR($B50)&lt;YEAR(TODAY())-1,INDEX(HaverPull!$A:$AD,MATCH(CBO_quarterly!$B50,HaverPull!$B:$B,0),MATCH(CBO_quarterly!J$1,HaverPull!$1:$1,0)),INDEX(CBO_annual!$A:$AH,MATCH(_xlfn.NUMBERVALUE(LEFT($A51,4)),CBO_annual!$A:$A,0),MATCH(J$1,CBO_annual!$1:$1,0)))</f>
        <v>13.6</v>
      </c>
      <c r="K50" s="83" t="e">
        <f ca="1">IF(YEAR($B50)&lt;YEAR(TODAY())-1,INDEX(HaverPull!$A:$AD,MATCH(CBO_quarterly!$B50,HaverPull!$B:$B,0),MATCH(CBO_quarterly!K$1,HaverPull!$1:$1,0)),INDEX(CBO_annual!$A:$AH,MATCH(_xlfn.NUMBERVALUE(LEFT($A51,4)),CBO_annual!$A:$A,0),MATCH(K$1,CBO_annual!$1:$1,0)))</f>
        <v>#N/A</v>
      </c>
      <c r="L50" s="83" t="e">
        <f ca="1">IF(YEAR($B50)&lt;YEAR(TODAY())-1,INDEX(HaverPull!$A:$AD,MATCH(CBO_quarterly!$B50,HaverPull!$B:$B,0),MATCH(CBO_quarterly!L$1,HaverPull!$1:$1,0)),INDEX(CBO_annual!$A:$AH,MATCH(_xlfn.NUMBERVALUE(LEFT($A51,4)),CBO_annual!$A:$A,0),MATCH(L$1,CBO_annual!$1:$1,0)))</f>
        <v>#N/A</v>
      </c>
      <c r="M50" s="83" t="e">
        <f ca="1">IF(YEAR($B50)&lt;YEAR(TODAY())-1,INDEX(HaverPull!$A:$AD,MATCH(CBO_quarterly!$B50,HaverPull!$B:$B,0),MATCH(CBO_quarterly!M$1,HaverPull!$1:$1,0)),INDEX(CBO_annual!$A:$AH,MATCH(_xlfn.NUMBERVALUE(LEFT($A51,4)),CBO_annual!$A:$A,0),MATCH(M$1,CBO_annual!$1:$1,0)))</f>
        <v>#N/A</v>
      </c>
      <c r="N50" s="83" t="e">
        <f ca="1">IF(YEAR($B50)&lt;YEAR(TODAY())-1,INDEX(HaverPull!$A:$AD,MATCH(CBO_quarterly!$B50,HaverPull!$B:$B,0),MATCH(CBO_quarterly!N$1,HaverPull!$1:$1,0)),INDEX(CBO_annual!$A:$AH,MATCH(_xlfn.NUMBERVALUE(LEFT($A51,4)),CBO_annual!$A:$A,0),MATCH(N$1,CBO_annual!$1:$1,0)))</f>
        <v>#N/A</v>
      </c>
      <c r="O50" s="83" t="e">
        <f ca="1">IF(YEAR($B50)&lt;YEAR(TODAY())-1,INDEX(HaverPull!$A:$AD,MATCH(CBO_quarterly!$B50,HaverPull!$B:$B,0),MATCH(CBO_quarterly!O$1,HaverPull!$1:$1,0)),INDEX(CBO_annual!$A:$AH,MATCH(_xlfn.NUMBERVALUE(LEFT($A51,4)),CBO_annual!$A:$A,0),MATCH(O$1,CBO_annual!$1:$1,0)))</f>
        <v>#N/A</v>
      </c>
      <c r="P50" s="83" t="e">
        <f ca="1">IF(YEAR($B50)&lt;YEAR(TODAY())-1,INDEX(HaverPull!$A:$AD,MATCH(CBO_quarterly!$B50,HaverPull!$B:$B,0),MATCH(CBO_quarterly!P$1,HaverPull!$1:$1,0)),INDEX(CBO_annual!$A:$AH,MATCH(_xlfn.NUMBERVALUE(LEFT($A51,4)),CBO_annual!$A:$A,0),MATCH(P$1,CBO_annual!$1:$1,0)))</f>
        <v>#N/A</v>
      </c>
      <c r="Q50" s="83" t="e">
        <f ca="1">IF(YEAR($B50)&lt;YEAR(TODAY())-1,INDEX(HaverPull!$A:$AD,MATCH(CBO_quarterly!$B50,HaverPull!$B:$B,0),MATCH(CBO_quarterly!Q$1,HaverPull!$1:$1,0)),INDEX(CBO_annual!$A:$AH,MATCH(_xlfn.NUMBERVALUE(LEFT($A51,4)),CBO_annual!$A:$A,0),MATCH(Q$1,CBO_annual!$1:$1,0)))</f>
        <v>#N/A</v>
      </c>
      <c r="R50" s="83" t="e">
        <f ca="1">IF(YEAR($B50)&lt;YEAR(TODAY())-1,INDEX(HaverPull!$A:$AD,MATCH(CBO_quarterly!$B50,HaverPull!$B:$B,0),MATCH(CBO_quarterly!R$1,HaverPull!$1:$1,0)),INDEX(CBO_annual!$A:$AH,MATCH(_xlfn.NUMBERVALUE(LEFT($A51,4)),CBO_annual!$A:$A,0),MATCH(R$1,CBO_annual!$1:$1,0)))</f>
        <v>#N/A</v>
      </c>
      <c r="S50" s="83" t="e">
        <f ca="1">IF(YEAR($B50)&lt;YEAR(TODAY())-1,INDEX(HaverPull!$A:$AD,MATCH(CBO_quarterly!$B50,HaverPull!$B:$B,0),MATCH(CBO_quarterly!S$1,HaverPull!$1:$1,0)),INDEX(CBO_annual!$A:$AH,MATCH(_xlfn.NUMBERVALUE(LEFT($A51,4)),CBO_annual!$A:$A,0),MATCH(S$1,CBO_annual!$1:$1,0)))</f>
        <v>#N/A</v>
      </c>
      <c r="T50" s="83" t="e">
        <f ca="1">IF(YEAR($B50)&lt;YEAR(TODAY())-1,INDEX(HaverPull!$A:$AD,MATCH(CBO_quarterly!$B50,HaverPull!$B:$B,0),MATCH(CBO_quarterly!T$1,HaverPull!$1:$1,0)),INDEX(CBO_annual!$A:$AH,MATCH(_xlfn.NUMBERVALUE(LEFT($A51,4)),CBO_annual!$A:$A,0),MATCH(T$1,CBO_annual!$1:$1,0)))</f>
        <v>#N/A</v>
      </c>
      <c r="U50" s="83" t="e">
        <f ca="1">IF(YEAR($B50)&lt;YEAR(TODAY())-1,INDEX(HaverPull!$A:$AD,MATCH(CBO_quarterly!$B50,HaverPull!$B:$B,0),MATCH(CBO_quarterly!U$1,HaverPull!$1:$1,0)),INDEX(CBO_annual!$A:$AH,MATCH(_xlfn.NUMBERVALUE(LEFT($A51,4)),CBO_annual!$A:$A,0),MATCH(U$1,CBO_annual!$1:$1,0)))</f>
        <v>#N/A</v>
      </c>
      <c r="V50" s="83" t="e">
        <f ca="1">IF(YEAR($B50)&lt;YEAR(TODAY())-1,INDEX(HaverPull!$A:$AD,MATCH(CBO_quarterly!$B50,HaverPull!$B:$B,0),MATCH(CBO_quarterly!V$1,HaverPull!$1:$1,0)),INDEX(CBO_annual!$A:$AH,MATCH(_xlfn.NUMBERVALUE(LEFT($A51,4)),CBO_annual!$A:$A,0),MATCH(V$1,CBO_annual!$1:$1,0)))</f>
        <v>#N/A</v>
      </c>
      <c r="W50" s="83" t="e">
        <f ca="1">IF(YEAR($B50)&lt;YEAR(TODAY())-1,INDEX(HaverPull!$A:$AD,MATCH(CBO_quarterly!$B50,HaverPull!$B:$B,0),MATCH(CBO_quarterly!W$1,HaverPull!$1:$1,0)),INDEX(CBO_annual!$A:$AH,MATCH(_xlfn.NUMBERVALUE(LEFT($A51,4)),CBO_annual!$A:$A,0),MATCH(W$1,CBO_annual!$1:$1,0)))</f>
        <v>#N/A</v>
      </c>
      <c r="X50" s="83" t="e">
        <f ca="1">IF(YEAR($B50)&lt;YEAR(TODAY())-1,INDEX(HaverPull!$A:$AD,MATCH(CBO_quarterly!$B50,HaverPull!$B:$B,0),MATCH(CBO_quarterly!X$1,HaverPull!$1:$1,0)),INDEX(CBO_annual!$A:$AH,MATCH(_xlfn.NUMBERVALUE(LEFT($A51,4)),CBO_annual!$A:$A,0),MATCH(X$1,CBO_annual!$1:$1,0)))</f>
        <v>#N/A</v>
      </c>
      <c r="Y50" s="83" t="e">
        <f ca="1">IF(YEAR($B50)&lt;YEAR(TODAY())-1,INDEX(HaverPull!$A:$AD,MATCH(CBO_quarterly!$B50,HaverPull!$B:$B,0),MATCH(CBO_quarterly!Y$1,HaverPull!$1:$1,0)),INDEX(CBO_annual!$A:$AH,MATCH(_xlfn.NUMBERVALUE(LEFT($A51,4)),CBO_annual!$A:$A,0),MATCH(Y$1,CBO_annual!$1:$1,0)))</f>
        <v>#N/A</v>
      </c>
      <c r="Z50" s="83" t="e">
        <f ca="1">IF(YEAR($B50)&lt;YEAR(TODAY())-1,INDEX(HaverPull!$A:$AD,MATCH(CBO_quarterly!$B50,HaverPull!$B:$B,0),MATCH(CBO_quarterly!Z$1,HaverPull!$1:$1,0)),INDEX(CBO_annual!$A:$AH,MATCH(_xlfn.NUMBERVALUE(LEFT($A51,4)),CBO_annual!$A:$A,0),MATCH(Z$1,CBO_annual!$1:$1,0)))</f>
        <v>#N/A</v>
      </c>
      <c r="AA50" s="83" t="e">
        <f ca="1">IF(YEAR($B50)&lt;YEAR(TODAY())-1,INDEX(HaverPull!$A:$AD,MATCH(CBO_quarterly!$B50,HaverPull!$B:$B,0),MATCH(CBO_quarterly!AA$1,HaverPull!$1:$1,0)),INDEX(CBO_annual!$A:$AH,MATCH(_xlfn.NUMBERVALUE(LEFT($A51,4)),CBO_annual!$A:$A,0),MATCH(AA$1,CBO_annual!$1:$1,0)))</f>
        <v>#N/A</v>
      </c>
      <c r="AB50" s="83">
        <f>INDEX(CBO_annual!$A:$AH,MATCH(_xlfn.NUMBERVALUE(LEFT($A51,4)),CBO_annual!$A:$A,0),MATCH($1:$1,CBO_annual!$1:$1,0))</f>
        <v>6718.6750000000002</v>
      </c>
      <c r="AC50" s="84">
        <v>6587.3</v>
      </c>
      <c r="AD50" s="83">
        <f ca="1">IF(YEAR($B50)&lt;=YEAR(TODAY()),INDEX(HaverPull!$A:$AD,MATCH(CBO_quarterly!$B50,HaverPull!$B:$B,0),MATCH(CBO_quarterly!AD$1,HaverPull!$1:$1,0)),INDEX(CBO_annual!$A:$AH,MATCH(_xlfn.NUMBERVALUE(LEFT($A51,4)),CBO_annual!$A:$A,0),MATCH(AD$1,CBO_annual!$1:$1,0)))</f>
        <v>4299.2</v>
      </c>
      <c r="AE50" s="83">
        <f ca="1">IF(YEAR($B50)&lt;=YEAR(TODAY()),INDEX(HaverPull!$A:$AD,MATCH(CBO_quarterly!$B50,HaverPull!$B:$B,0),MATCH(CBO_quarterly!AE$1,HaverPull!$1:$1,0)),INDEX(CBO_annual!$A:$AH,MATCH(_xlfn.NUMBERVALUE(LEFT($A51,4)),CBO_annual!$A:$A,0),MATCH(AE$1,CBO_annual!$1:$1,0)))</f>
        <v>1917.5</v>
      </c>
      <c r="AF50" s="85">
        <v>47.53</v>
      </c>
      <c r="AG50" s="84">
        <v>3167.3</v>
      </c>
      <c r="AH50" s="84">
        <v>3238.3</v>
      </c>
      <c r="AI50" s="83">
        <f ca="1">IF(YEAR($B50)&lt;YEAR(TODAY())-1,INDEX(HaverPull!$A:$AD,MATCH(CBO_quarterly!$B50,HaverPull!$B:$B,0),MATCH(CBO_quarterly!AI$1,HaverPull!$1:$1,0)),INDEX(CBO_annual!$A:$AH,MATCH(_xlfn.NUMBERVALUE(LEFT($A51,4)),CBO_annual!$A:$A,0),MATCH(AI$1,CBO_annual!$1:$1,0)))</f>
        <v>648.70000000000005</v>
      </c>
      <c r="AJ50" s="83">
        <f ca="1">IF(YEAR($B50)&lt;YEAR(TODAY())-1,INDEX(HaverPull!$A:$AD,MATCH(CBO_quarterly!$B50,HaverPull!$B:$B,0),MATCH(CBO_quarterly!AJ$1,HaverPull!$1:$1,0)),INDEX(CBO_annual!$A:$AH,MATCH(_xlfn.NUMBERVALUE(LEFT($A51,4)),CBO_annual!$A:$A,0),MATCH(AJ$1,CBO_annual!$1:$1,0)))</f>
        <v>718.9</v>
      </c>
      <c r="AK50" s="83">
        <f ca="1">IF(YEAR($B50)&lt;YEAR(TODAY())-1,INDEX(HaverPull!$A:$AD,MATCH(CBO_quarterly!$B50,HaverPull!$B:$B,0),MATCH(CBO_quarterly!AK$1,HaverPull!$1:$1,0)),INDEX(CBO_annual!$A:$AH,MATCH(_xlfn.NUMBERVALUE(LEFT($A51,4)),CBO_annual!$A:$A,0),MATCH(AK$1,CBO_annual!$1:$1,0)))</f>
        <v>1019</v>
      </c>
      <c r="AL50" s="83">
        <f ca="1">IF(YEAR($B50)&lt;YEAR(TODAY())-1,INDEX(HaverPull!$A:$AD,MATCH(CBO_quarterly!$B50,HaverPull!$B:$B,0),MATCH(CBO_quarterly!AL$1,HaverPull!$1:$1,0)),INDEX(CBO_annual!$A:$AH,MATCH(_xlfn.NUMBERVALUE(LEFT($A51,4)),CBO_annual!$A:$A,0),MATCH(AL$1,CBO_annual!$1:$1,0)))</f>
        <v>648.70000000000005</v>
      </c>
      <c r="AM50" s="83">
        <f ca="1">IF(YEAR($B50)&lt;YEAR(TODAY())-1,INDEX(HaverPull!$A:$AD,MATCH(CBO_quarterly!$B50,HaverPull!$B:$B,0),MATCH(CBO_quarterly!AM$1,HaverPull!$1:$1,0)),INDEX(CBO_annual!$A:$AH,MATCH(_xlfn.NUMBERVALUE(LEFT($A51,4)),CBO_annual!$A:$A,0),MATCH(AM$1,CBO_annual!$1:$1,0)))</f>
        <v>311.89999999999998</v>
      </c>
      <c r="AN50" s="83">
        <f ca="1">IF(YEAR($B50)&lt;YEAR(TODAY())-1,INDEX(HaverPull!$A:$AD,MATCH(CBO_quarterly!$B50,HaverPull!$B:$B,0),MATCH(CBO_quarterly!AN$1,HaverPull!$1:$1,0)),INDEX(CBO_annual!$A:$AH,MATCH(_xlfn.NUMBERVALUE(LEFT($A51,4)),CBO_annual!$A:$A,0),MATCH(AN$1,CBO_annual!$1:$1,0)))</f>
        <v>336.8</v>
      </c>
      <c r="AO50" s="83" t="e">
        <f ca="1">IF(YEAR($B50)&lt;YEAR(TODAY())-1,INDEX(HaverPull!$A:$AD,MATCH(CBO_quarterly!$B50,HaverPull!$B:$B,0),MATCH(CBO_quarterly!AO$1,HaverPull!$1:$1,0)),INDEX(CBO_annual!$A:$AH,MATCH(_xlfn.NUMBERVALUE(LEFT($A51,4)),CBO_annual!$A:$A,0),MATCH(AO$1,CBO_annual!$1:$1,0)))</f>
        <v>#N/A</v>
      </c>
      <c r="AP50" s="83" t="e">
        <f ca="1">IF(YEAR($B50)&lt;YEAR(TODAY())-1,INDEX(HaverPull!$A:$AD,MATCH(CBO_quarterly!$B50,HaverPull!$B:$B,0),MATCH(CBO_quarterly!AP$1,HaverPull!$1:$1,0)),INDEX(CBO_annual!$A:$AH,MATCH(_xlfn.NUMBERVALUE(LEFT($A51,4)),CBO_annual!$A:$A,0),MATCH(AP$1,CBO_annual!$1:$1,0)))</f>
        <v>#N/A</v>
      </c>
    </row>
    <row r="51" spans="1:42">
      <c r="A51" s="83" t="s">
        <v>450</v>
      </c>
      <c r="B51" s="4">
        <v>29859</v>
      </c>
      <c r="C51" s="83">
        <f ca="1">IF(YEAR($B51)&lt;YEAR(TODAY())-1,INDEX(HaverPull!$A:$AD,MATCH(CBO_quarterly!$B51,HaverPull!$B:$B,0),MATCH(CBO_quarterly!C$1,HaverPull!$1:$1,0)),INDEX(CBO_annual!$A:$AH,MATCH(_xlfn.NUMBERVALUE(LEFT($A52,4)),CBO_annual!$A:$A,0),MATCH(C$1,CBO_annual!$1:$1,0)))</f>
        <v>317</v>
      </c>
      <c r="D51" s="83">
        <f ca="1">IF(YEAR($B51)&lt;YEAR(TODAY())-1,INDEX(HaverPull!$A:$AD,MATCH(CBO_quarterly!$B51,HaverPull!$B:$B,0),MATCH(CBO_quarterly!D$1,HaverPull!$1:$1,0)),INDEX(CBO_annual!$A:$AH,MATCH(_xlfn.NUMBERVALUE(LEFT($A52,4)),CBO_annual!$A:$A,0),MATCH(D$1,CBO_annual!$1:$1,0)))</f>
        <v>356.9</v>
      </c>
      <c r="E51" s="83">
        <f ca="1">IF(YEAR($B51)&lt;YEAR(TODAY())-1,INDEX(HaverPull!$A:$AD,MATCH(CBO_quarterly!$B51,HaverPull!$B:$B,0),MATCH(CBO_quarterly!E$1,HaverPull!$1:$1,0)),INDEX(CBO_annual!$A:$AH,MATCH(_xlfn.NUMBERVALUE(LEFT($A52,4)),CBO_annual!$A:$A,0),MATCH(E$1,CBO_annual!$1:$1,0)))</f>
        <v>226.3</v>
      </c>
      <c r="F51" s="83">
        <f ca="1">IF(YEAR($B51)&lt;YEAR(TODAY())-1,INDEX(HaverPull!$A:$AD,MATCH(CBO_quarterly!$B51,HaverPull!$B:$B,0),MATCH(CBO_quarterly!F$1,HaverPull!$1:$1,0)),INDEX(CBO_annual!$A:$AH,MATCH(_xlfn.NUMBERVALUE(LEFT($A52,4)),CBO_annual!$A:$A,0),MATCH(F$1,CBO_annual!$1:$1,0)))</f>
        <v>71.599999999999994</v>
      </c>
      <c r="G51" s="83">
        <f ca="1">IF(YEAR($B51)&lt;YEAR(TODAY())-1,INDEX(HaverPull!$A:$AD,MATCH(CBO_quarterly!$B51,HaverPull!$B:$B,0),MATCH(CBO_quarterly!G$1,HaverPull!$1:$1,0)),INDEX(CBO_annual!$A:$AH,MATCH(_xlfn.NUMBERVALUE(LEFT($A52,4)),CBO_annual!$A:$A,0),MATCH(G$1,CBO_annual!$1:$1,0)))</f>
        <v>198.4</v>
      </c>
      <c r="H51" s="83" t="e">
        <f ca="1">IF(YEAR($B51)&lt;YEAR(TODAY())-1,INDEX(HaverPull!$A:$AD,MATCH(CBO_quarterly!$B51,HaverPull!$B:$B,0),MATCH(CBO_quarterly!H$1,HaverPull!$1:$1,0)),INDEX(CBO_annual!$A:$AH,MATCH(_xlfn.NUMBERVALUE(LEFT($A52,4)),CBO_annual!$A:$A,0),MATCH(H$1,CBO_annual!$1:$1,0)))</f>
        <v>#N/A</v>
      </c>
      <c r="I51" s="83" t="e">
        <f ca="1">IF(YEAR($B51)&lt;YEAR(TODAY())-1,INDEX(HaverPull!$A:$AD,MATCH(CBO_quarterly!$B51,HaverPull!$B:$B,0),MATCH(CBO_quarterly!I$1,HaverPull!$1:$1,0)),INDEX(CBO_annual!$A:$AH,MATCH(_xlfn.NUMBERVALUE(LEFT($A52,4)),CBO_annual!$A:$A,0),MATCH(I$1,CBO_annual!$1:$1,0)))</f>
        <v>#N/A</v>
      </c>
      <c r="J51" s="83">
        <f ca="1">IF(YEAR($B51)&lt;YEAR(TODAY())-1,INDEX(HaverPull!$A:$AD,MATCH(CBO_quarterly!$B51,HaverPull!$B:$B,0),MATCH(CBO_quarterly!J$1,HaverPull!$1:$1,0)),INDEX(CBO_annual!$A:$AH,MATCH(_xlfn.NUMBERVALUE(LEFT($A52,4)),CBO_annual!$A:$A,0),MATCH(J$1,CBO_annual!$1:$1,0)))</f>
        <v>14.5</v>
      </c>
      <c r="K51" s="83" t="e">
        <f ca="1">IF(YEAR($B51)&lt;YEAR(TODAY())-1,INDEX(HaverPull!$A:$AD,MATCH(CBO_quarterly!$B51,HaverPull!$B:$B,0),MATCH(CBO_quarterly!K$1,HaverPull!$1:$1,0)),INDEX(CBO_annual!$A:$AH,MATCH(_xlfn.NUMBERVALUE(LEFT($A52,4)),CBO_annual!$A:$A,0),MATCH(K$1,CBO_annual!$1:$1,0)))</f>
        <v>#N/A</v>
      </c>
      <c r="L51" s="83" t="e">
        <f ca="1">IF(YEAR($B51)&lt;YEAR(TODAY())-1,INDEX(HaverPull!$A:$AD,MATCH(CBO_quarterly!$B51,HaverPull!$B:$B,0),MATCH(CBO_quarterly!L$1,HaverPull!$1:$1,0)),INDEX(CBO_annual!$A:$AH,MATCH(_xlfn.NUMBERVALUE(LEFT($A52,4)),CBO_annual!$A:$A,0),MATCH(L$1,CBO_annual!$1:$1,0)))</f>
        <v>#N/A</v>
      </c>
      <c r="M51" s="83" t="e">
        <f ca="1">IF(YEAR($B51)&lt;YEAR(TODAY())-1,INDEX(HaverPull!$A:$AD,MATCH(CBO_quarterly!$B51,HaverPull!$B:$B,0),MATCH(CBO_quarterly!M$1,HaverPull!$1:$1,0)),INDEX(CBO_annual!$A:$AH,MATCH(_xlfn.NUMBERVALUE(LEFT($A52,4)),CBO_annual!$A:$A,0),MATCH(M$1,CBO_annual!$1:$1,0)))</f>
        <v>#N/A</v>
      </c>
      <c r="N51" s="83" t="e">
        <f ca="1">IF(YEAR($B51)&lt;YEAR(TODAY())-1,INDEX(HaverPull!$A:$AD,MATCH(CBO_quarterly!$B51,HaverPull!$B:$B,0),MATCH(CBO_quarterly!N$1,HaverPull!$1:$1,0)),INDEX(CBO_annual!$A:$AH,MATCH(_xlfn.NUMBERVALUE(LEFT($A52,4)),CBO_annual!$A:$A,0),MATCH(N$1,CBO_annual!$1:$1,0)))</f>
        <v>#N/A</v>
      </c>
      <c r="O51" s="83" t="e">
        <f ca="1">IF(YEAR($B51)&lt;YEAR(TODAY())-1,INDEX(HaverPull!$A:$AD,MATCH(CBO_quarterly!$B51,HaverPull!$B:$B,0),MATCH(CBO_quarterly!O$1,HaverPull!$1:$1,0)),INDEX(CBO_annual!$A:$AH,MATCH(_xlfn.NUMBERVALUE(LEFT($A52,4)),CBO_annual!$A:$A,0),MATCH(O$1,CBO_annual!$1:$1,0)))</f>
        <v>#N/A</v>
      </c>
      <c r="P51" s="83" t="e">
        <f ca="1">IF(YEAR($B51)&lt;YEAR(TODAY())-1,INDEX(HaverPull!$A:$AD,MATCH(CBO_quarterly!$B51,HaverPull!$B:$B,0),MATCH(CBO_quarterly!P$1,HaverPull!$1:$1,0)),INDEX(CBO_annual!$A:$AH,MATCH(_xlfn.NUMBERVALUE(LEFT($A52,4)),CBO_annual!$A:$A,0),MATCH(P$1,CBO_annual!$1:$1,0)))</f>
        <v>#N/A</v>
      </c>
      <c r="Q51" s="83" t="e">
        <f ca="1">IF(YEAR($B51)&lt;YEAR(TODAY())-1,INDEX(HaverPull!$A:$AD,MATCH(CBO_quarterly!$B51,HaverPull!$B:$B,0),MATCH(CBO_quarterly!Q$1,HaverPull!$1:$1,0)),INDEX(CBO_annual!$A:$AH,MATCH(_xlfn.NUMBERVALUE(LEFT($A52,4)),CBO_annual!$A:$A,0),MATCH(Q$1,CBO_annual!$1:$1,0)))</f>
        <v>#N/A</v>
      </c>
      <c r="R51" s="83" t="e">
        <f ca="1">IF(YEAR($B51)&lt;YEAR(TODAY())-1,INDEX(HaverPull!$A:$AD,MATCH(CBO_quarterly!$B51,HaverPull!$B:$B,0),MATCH(CBO_quarterly!R$1,HaverPull!$1:$1,0)),INDEX(CBO_annual!$A:$AH,MATCH(_xlfn.NUMBERVALUE(LEFT($A52,4)),CBO_annual!$A:$A,0),MATCH(R$1,CBO_annual!$1:$1,0)))</f>
        <v>#N/A</v>
      </c>
      <c r="S51" s="83" t="e">
        <f ca="1">IF(YEAR($B51)&lt;YEAR(TODAY())-1,INDEX(HaverPull!$A:$AD,MATCH(CBO_quarterly!$B51,HaverPull!$B:$B,0),MATCH(CBO_quarterly!S$1,HaverPull!$1:$1,0)),INDEX(CBO_annual!$A:$AH,MATCH(_xlfn.NUMBERVALUE(LEFT($A52,4)),CBO_annual!$A:$A,0),MATCH(S$1,CBO_annual!$1:$1,0)))</f>
        <v>#N/A</v>
      </c>
      <c r="T51" s="83" t="e">
        <f ca="1">IF(YEAR($B51)&lt;YEAR(TODAY())-1,INDEX(HaverPull!$A:$AD,MATCH(CBO_quarterly!$B51,HaverPull!$B:$B,0),MATCH(CBO_quarterly!T$1,HaverPull!$1:$1,0)),INDEX(CBO_annual!$A:$AH,MATCH(_xlfn.NUMBERVALUE(LEFT($A52,4)),CBO_annual!$A:$A,0),MATCH(T$1,CBO_annual!$1:$1,0)))</f>
        <v>#N/A</v>
      </c>
      <c r="U51" s="83" t="e">
        <f ca="1">IF(YEAR($B51)&lt;YEAR(TODAY())-1,INDEX(HaverPull!$A:$AD,MATCH(CBO_quarterly!$B51,HaverPull!$B:$B,0),MATCH(CBO_quarterly!U$1,HaverPull!$1:$1,0)),INDEX(CBO_annual!$A:$AH,MATCH(_xlfn.NUMBERVALUE(LEFT($A52,4)),CBO_annual!$A:$A,0),MATCH(U$1,CBO_annual!$1:$1,0)))</f>
        <v>#N/A</v>
      </c>
      <c r="V51" s="83" t="e">
        <f ca="1">IF(YEAR($B51)&lt;YEAR(TODAY())-1,INDEX(HaverPull!$A:$AD,MATCH(CBO_quarterly!$B51,HaverPull!$B:$B,0),MATCH(CBO_quarterly!V$1,HaverPull!$1:$1,0)),INDEX(CBO_annual!$A:$AH,MATCH(_xlfn.NUMBERVALUE(LEFT($A52,4)),CBO_annual!$A:$A,0),MATCH(V$1,CBO_annual!$1:$1,0)))</f>
        <v>#N/A</v>
      </c>
      <c r="W51" s="83" t="e">
        <f ca="1">IF(YEAR($B51)&lt;YEAR(TODAY())-1,INDEX(HaverPull!$A:$AD,MATCH(CBO_quarterly!$B51,HaverPull!$B:$B,0),MATCH(CBO_quarterly!W$1,HaverPull!$1:$1,0)),INDEX(CBO_annual!$A:$AH,MATCH(_xlfn.NUMBERVALUE(LEFT($A52,4)),CBO_annual!$A:$A,0),MATCH(W$1,CBO_annual!$1:$1,0)))</f>
        <v>#N/A</v>
      </c>
      <c r="X51" s="83" t="e">
        <f ca="1">IF(YEAR($B51)&lt;YEAR(TODAY())-1,INDEX(HaverPull!$A:$AD,MATCH(CBO_quarterly!$B51,HaverPull!$B:$B,0),MATCH(CBO_quarterly!X$1,HaverPull!$1:$1,0)),INDEX(CBO_annual!$A:$AH,MATCH(_xlfn.NUMBERVALUE(LEFT($A52,4)),CBO_annual!$A:$A,0),MATCH(X$1,CBO_annual!$1:$1,0)))</f>
        <v>#N/A</v>
      </c>
      <c r="Y51" s="83" t="e">
        <f ca="1">IF(YEAR($B51)&lt;YEAR(TODAY())-1,INDEX(HaverPull!$A:$AD,MATCH(CBO_quarterly!$B51,HaverPull!$B:$B,0),MATCH(CBO_quarterly!Y$1,HaverPull!$1:$1,0)),INDEX(CBO_annual!$A:$AH,MATCH(_xlfn.NUMBERVALUE(LEFT($A52,4)),CBO_annual!$A:$A,0),MATCH(Y$1,CBO_annual!$1:$1,0)))</f>
        <v>#N/A</v>
      </c>
      <c r="Z51" s="83" t="e">
        <f ca="1">IF(YEAR($B51)&lt;YEAR(TODAY())-1,INDEX(HaverPull!$A:$AD,MATCH(CBO_quarterly!$B51,HaverPull!$B:$B,0),MATCH(CBO_quarterly!Z$1,HaverPull!$1:$1,0)),INDEX(CBO_annual!$A:$AH,MATCH(_xlfn.NUMBERVALUE(LEFT($A52,4)),CBO_annual!$A:$A,0),MATCH(Z$1,CBO_annual!$1:$1,0)))</f>
        <v>#N/A</v>
      </c>
      <c r="AA51" s="83" t="e">
        <f ca="1">IF(YEAR($B51)&lt;YEAR(TODAY())-1,INDEX(HaverPull!$A:$AD,MATCH(CBO_quarterly!$B51,HaverPull!$B:$B,0),MATCH(CBO_quarterly!AA$1,HaverPull!$1:$1,0)),INDEX(CBO_annual!$A:$AH,MATCH(_xlfn.NUMBERVALUE(LEFT($A52,4)),CBO_annual!$A:$A,0),MATCH(AA$1,CBO_annual!$1:$1,0)))</f>
        <v>#N/A</v>
      </c>
      <c r="AB51" s="83">
        <f>INDEX(CBO_annual!$A:$AH,MATCH(_xlfn.NUMBERVALUE(LEFT($A52,4)),CBO_annual!$A:$A,0),MATCH($1:$1,CBO_annual!$1:$1,0))</f>
        <v>6718.6750000000002</v>
      </c>
      <c r="AC51" s="84">
        <v>6662.9</v>
      </c>
      <c r="AD51" s="83">
        <f ca="1">IF(YEAR($B51)&lt;=YEAR(TODAY()),INDEX(HaverPull!$A:$AD,MATCH(CBO_quarterly!$B51,HaverPull!$B:$B,0),MATCH(CBO_quarterly!AD$1,HaverPull!$1:$1,0)),INDEX(CBO_annual!$A:$AH,MATCH(_xlfn.NUMBERVALUE(LEFT($A52,4)),CBO_annual!$A:$A,0),MATCH(AD$1,CBO_annual!$1:$1,0)))</f>
        <v>4319</v>
      </c>
      <c r="AE51" s="83">
        <f ca="1">IF(YEAR($B51)&lt;=YEAR(TODAY()),INDEX(HaverPull!$A:$AD,MATCH(CBO_quarterly!$B51,HaverPull!$B:$B,0),MATCH(CBO_quarterly!AE$1,HaverPull!$1:$1,0)),INDEX(CBO_annual!$A:$AH,MATCH(_xlfn.NUMBERVALUE(LEFT($A52,4)),CBO_annual!$A:$A,0),MATCH(AE$1,CBO_annual!$1:$1,0)))</f>
        <v>1958.1</v>
      </c>
      <c r="AF51" s="85">
        <v>48.308</v>
      </c>
      <c r="AG51" s="84">
        <v>3261.2</v>
      </c>
      <c r="AH51" s="84">
        <v>3319.7</v>
      </c>
      <c r="AI51" s="83">
        <f ca="1">IF(YEAR($B51)&lt;YEAR(TODAY())-1,INDEX(HaverPull!$A:$AD,MATCH(CBO_quarterly!$B51,HaverPull!$B:$B,0),MATCH(CBO_quarterly!AI$1,HaverPull!$1:$1,0)),INDEX(CBO_annual!$A:$AH,MATCH(_xlfn.NUMBERVALUE(LEFT($A52,4)),CBO_annual!$A:$A,0),MATCH(AI$1,CBO_annual!$1:$1,0)))</f>
        <v>657.8</v>
      </c>
      <c r="AJ51" s="83">
        <f ca="1">IF(YEAR($B51)&lt;YEAR(TODAY())-1,INDEX(HaverPull!$A:$AD,MATCH(CBO_quarterly!$B51,HaverPull!$B:$B,0),MATCH(CBO_quarterly!AJ$1,HaverPull!$1:$1,0)),INDEX(CBO_annual!$A:$AH,MATCH(_xlfn.NUMBERVALUE(LEFT($A52,4)),CBO_annual!$A:$A,0),MATCH(AJ$1,CBO_annual!$1:$1,0)))</f>
        <v>715.9</v>
      </c>
      <c r="AK51" s="83">
        <f ca="1">IF(YEAR($B51)&lt;YEAR(TODAY())-1,INDEX(HaverPull!$A:$AD,MATCH(CBO_quarterly!$B51,HaverPull!$B:$B,0),MATCH(CBO_quarterly!AK$1,HaverPull!$1:$1,0)),INDEX(CBO_annual!$A:$AH,MATCH(_xlfn.NUMBERVALUE(LEFT($A52,4)),CBO_annual!$A:$A,0),MATCH(AK$1,CBO_annual!$1:$1,0)))</f>
        <v>1016.1</v>
      </c>
      <c r="AL51" s="83">
        <f ca="1">IF(YEAR($B51)&lt;YEAR(TODAY())-1,INDEX(HaverPull!$A:$AD,MATCH(CBO_quarterly!$B51,HaverPull!$B:$B,0),MATCH(CBO_quarterly!AL$1,HaverPull!$1:$1,0)),INDEX(CBO_annual!$A:$AH,MATCH(_xlfn.NUMBERVALUE(LEFT($A52,4)),CBO_annual!$A:$A,0),MATCH(AL$1,CBO_annual!$1:$1,0)))</f>
        <v>657.8</v>
      </c>
      <c r="AM51" s="83">
        <f ca="1">IF(YEAR($B51)&lt;YEAR(TODAY())-1,INDEX(HaverPull!$A:$AD,MATCH(CBO_quarterly!$B51,HaverPull!$B:$B,0),MATCH(CBO_quarterly!AM$1,HaverPull!$1:$1,0)),INDEX(CBO_annual!$A:$AH,MATCH(_xlfn.NUMBERVALUE(LEFT($A52,4)),CBO_annual!$A:$A,0),MATCH(AM$1,CBO_annual!$1:$1,0)))</f>
        <v>317.39999999999998</v>
      </c>
      <c r="AN51" s="83">
        <f ca="1">IF(YEAR($B51)&lt;YEAR(TODAY())-1,INDEX(HaverPull!$A:$AD,MATCH(CBO_quarterly!$B51,HaverPull!$B:$B,0),MATCH(CBO_quarterly!AN$1,HaverPull!$1:$1,0)),INDEX(CBO_annual!$A:$AH,MATCH(_xlfn.NUMBERVALUE(LEFT($A52,4)),CBO_annual!$A:$A,0),MATCH(AN$1,CBO_annual!$1:$1,0)))</f>
        <v>340.3</v>
      </c>
      <c r="AO51" s="83" t="e">
        <f ca="1">IF(YEAR($B51)&lt;YEAR(TODAY())-1,INDEX(HaverPull!$A:$AD,MATCH(CBO_quarterly!$B51,HaverPull!$B:$B,0),MATCH(CBO_quarterly!AO$1,HaverPull!$1:$1,0)),INDEX(CBO_annual!$A:$AH,MATCH(_xlfn.NUMBERVALUE(LEFT($A52,4)),CBO_annual!$A:$A,0),MATCH(AO$1,CBO_annual!$1:$1,0)))</f>
        <v>#N/A</v>
      </c>
      <c r="AP51" s="83" t="e">
        <f ca="1">IF(YEAR($B51)&lt;YEAR(TODAY())-1,INDEX(HaverPull!$A:$AD,MATCH(CBO_quarterly!$B51,HaverPull!$B:$B,0),MATCH(CBO_quarterly!AP$1,HaverPull!$1:$1,0)),INDEX(CBO_annual!$A:$AH,MATCH(_xlfn.NUMBERVALUE(LEFT($A52,4)),CBO_annual!$A:$A,0),MATCH(AP$1,CBO_annual!$1:$1,0)))</f>
        <v>#N/A</v>
      </c>
    </row>
    <row r="52" spans="1:42">
      <c r="A52" s="83" t="s">
        <v>451</v>
      </c>
      <c r="B52" s="4">
        <v>29951</v>
      </c>
      <c r="C52" s="83">
        <f ca="1">IF(YEAR($B52)&lt;YEAR(TODAY())-1,INDEX(HaverPull!$A:$AD,MATCH(CBO_quarterly!$B52,HaverPull!$B:$B,0),MATCH(CBO_quarterly!C$1,HaverPull!$1:$1,0)),INDEX(CBO_annual!$A:$AH,MATCH(_xlfn.NUMBERVALUE(LEFT($A53,4)),CBO_annual!$A:$A,0),MATCH(C$1,CBO_annual!$1:$1,0)))</f>
        <v>319.2</v>
      </c>
      <c r="D52" s="83">
        <f ca="1">IF(YEAR($B52)&lt;YEAR(TODAY())-1,INDEX(HaverPull!$A:$AD,MATCH(CBO_quarterly!$B52,HaverPull!$B:$B,0),MATCH(CBO_quarterly!D$1,HaverPull!$1:$1,0)),INDEX(CBO_annual!$A:$AH,MATCH(_xlfn.NUMBERVALUE(LEFT($A53,4)),CBO_annual!$A:$A,0),MATCH(D$1,CBO_annual!$1:$1,0)))</f>
        <v>352.7</v>
      </c>
      <c r="E52" s="83">
        <f ca="1">IF(YEAR($B52)&lt;YEAR(TODAY())-1,INDEX(HaverPull!$A:$AD,MATCH(CBO_quarterly!$B52,HaverPull!$B:$B,0),MATCH(CBO_quarterly!E$1,HaverPull!$1:$1,0)),INDEX(CBO_annual!$A:$AH,MATCH(_xlfn.NUMBERVALUE(LEFT($A53,4)),CBO_annual!$A:$A,0),MATCH(E$1,CBO_annual!$1:$1,0)))</f>
        <v>225.3</v>
      </c>
      <c r="F52" s="83">
        <f ca="1">IF(YEAR($B52)&lt;YEAR(TODAY())-1,INDEX(HaverPull!$A:$AD,MATCH(CBO_quarterly!$B52,HaverPull!$B:$B,0),MATCH(CBO_quarterly!F$1,HaverPull!$1:$1,0)),INDEX(CBO_annual!$A:$AH,MATCH(_xlfn.NUMBERVALUE(LEFT($A53,4)),CBO_annual!$A:$A,0),MATCH(F$1,CBO_annual!$1:$1,0)))</f>
        <v>62.4</v>
      </c>
      <c r="G52" s="83">
        <f ca="1">IF(YEAR($B52)&lt;YEAR(TODAY())-1,INDEX(HaverPull!$A:$AD,MATCH(CBO_quarterly!$B52,HaverPull!$B:$B,0),MATCH(CBO_quarterly!G$1,HaverPull!$1:$1,0)),INDEX(CBO_annual!$A:$AH,MATCH(_xlfn.NUMBERVALUE(LEFT($A53,4)),CBO_annual!$A:$A,0),MATCH(G$1,CBO_annual!$1:$1,0)))</f>
        <v>201</v>
      </c>
      <c r="H52" s="83" t="e">
        <f ca="1">IF(YEAR($B52)&lt;YEAR(TODAY())-1,INDEX(HaverPull!$A:$AD,MATCH(CBO_quarterly!$B52,HaverPull!$B:$B,0),MATCH(CBO_quarterly!H$1,HaverPull!$1:$1,0)),INDEX(CBO_annual!$A:$AH,MATCH(_xlfn.NUMBERVALUE(LEFT($A53,4)),CBO_annual!$A:$A,0),MATCH(H$1,CBO_annual!$1:$1,0)))</f>
        <v>#N/A</v>
      </c>
      <c r="I52" s="83" t="e">
        <f ca="1">IF(YEAR($B52)&lt;YEAR(TODAY())-1,INDEX(HaverPull!$A:$AD,MATCH(CBO_quarterly!$B52,HaverPull!$B:$B,0),MATCH(CBO_quarterly!I$1,HaverPull!$1:$1,0)),INDEX(CBO_annual!$A:$AH,MATCH(_xlfn.NUMBERVALUE(LEFT($A53,4)),CBO_annual!$A:$A,0),MATCH(I$1,CBO_annual!$1:$1,0)))</f>
        <v>#N/A</v>
      </c>
      <c r="J52" s="83">
        <f ca="1">IF(YEAR($B52)&lt;YEAR(TODAY())-1,INDEX(HaverPull!$A:$AD,MATCH(CBO_quarterly!$B52,HaverPull!$B:$B,0),MATCH(CBO_quarterly!J$1,HaverPull!$1:$1,0)),INDEX(CBO_annual!$A:$AH,MATCH(_xlfn.NUMBERVALUE(LEFT($A53,4)),CBO_annual!$A:$A,0),MATCH(J$1,CBO_annual!$1:$1,0)))</f>
        <v>15</v>
      </c>
      <c r="K52" s="83" t="e">
        <f ca="1">IF(YEAR($B52)&lt;YEAR(TODAY())-1,INDEX(HaverPull!$A:$AD,MATCH(CBO_quarterly!$B52,HaverPull!$B:$B,0),MATCH(CBO_quarterly!K$1,HaverPull!$1:$1,0)),INDEX(CBO_annual!$A:$AH,MATCH(_xlfn.NUMBERVALUE(LEFT($A53,4)),CBO_annual!$A:$A,0),MATCH(K$1,CBO_annual!$1:$1,0)))</f>
        <v>#N/A</v>
      </c>
      <c r="L52" s="83" t="e">
        <f ca="1">IF(YEAR($B52)&lt;YEAR(TODAY())-1,INDEX(HaverPull!$A:$AD,MATCH(CBO_quarterly!$B52,HaverPull!$B:$B,0),MATCH(CBO_quarterly!L$1,HaverPull!$1:$1,0)),INDEX(CBO_annual!$A:$AH,MATCH(_xlfn.NUMBERVALUE(LEFT($A53,4)),CBO_annual!$A:$A,0),MATCH(L$1,CBO_annual!$1:$1,0)))</f>
        <v>#N/A</v>
      </c>
      <c r="M52" s="83" t="e">
        <f ca="1">IF(YEAR($B52)&lt;YEAR(TODAY())-1,INDEX(HaverPull!$A:$AD,MATCH(CBO_quarterly!$B52,HaverPull!$B:$B,0),MATCH(CBO_quarterly!M$1,HaverPull!$1:$1,0)),INDEX(CBO_annual!$A:$AH,MATCH(_xlfn.NUMBERVALUE(LEFT($A53,4)),CBO_annual!$A:$A,0),MATCH(M$1,CBO_annual!$1:$1,0)))</f>
        <v>#N/A</v>
      </c>
      <c r="N52" s="83" t="e">
        <f ca="1">IF(YEAR($B52)&lt;YEAR(TODAY())-1,INDEX(HaverPull!$A:$AD,MATCH(CBO_quarterly!$B52,HaverPull!$B:$B,0),MATCH(CBO_quarterly!N$1,HaverPull!$1:$1,0)),INDEX(CBO_annual!$A:$AH,MATCH(_xlfn.NUMBERVALUE(LEFT($A53,4)),CBO_annual!$A:$A,0),MATCH(N$1,CBO_annual!$1:$1,0)))</f>
        <v>#N/A</v>
      </c>
      <c r="O52" s="83" t="e">
        <f ca="1">IF(YEAR($B52)&lt;YEAR(TODAY())-1,INDEX(HaverPull!$A:$AD,MATCH(CBO_quarterly!$B52,HaverPull!$B:$B,0),MATCH(CBO_quarterly!O$1,HaverPull!$1:$1,0)),INDEX(CBO_annual!$A:$AH,MATCH(_xlfn.NUMBERVALUE(LEFT($A53,4)),CBO_annual!$A:$A,0),MATCH(O$1,CBO_annual!$1:$1,0)))</f>
        <v>#N/A</v>
      </c>
      <c r="P52" s="83" t="e">
        <f ca="1">IF(YEAR($B52)&lt;YEAR(TODAY())-1,INDEX(HaverPull!$A:$AD,MATCH(CBO_quarterly!$B52,HaverPull!$B:$B,0),MATCH(CBO_quarterly!P$1,HaverPull!$1:$1,0)),INDEX(CBO_annual!$A:$AH,MATCH(_xlfn.NUMBERVALUE(LEFT($A53,4)),CBO_annual!$A:$A,0),MATCH(P$1,CBO_annual!$1:$1,0)))</f>
        <v>#N/A</v>
      </c>
      <c r="Q52" s="83" t="e">
        <f ca="1">IF(YEAR($B52)&lt;YEAR(TODAY())-1,INDEX(HaverPull!$A:$AD,MATCH(CBO_quarterly!$B52,HaverPull!$B:$B,0),MATCH(CBO_quarterly!Q$1,HaverPull!$1:$1,0)),INDEX(CBO_annual!$A:$AH,MATCH(_xlfn.NUMBERVALUE(LEFT($A53,4)),CBO_annual!$A:$A,0),MATCH(Q$1,CBO_annual!$1:$1,0)))</f>
        <v>#N/A</v>
      </c>
      <c r="R52" s="83" t="e">
        <f ca="1">IF(YEAR($B52)&lt;YEAR(TODAY())-1,INDEX(HaverPull!$A:$AD,MATCH(CBO_quarterly!$B52,HaverPull!$B:$B,0),MATCH(CBO_quarterly!R$1,HaverPull!$1:$1,0)),INDEX(CBO_annual!$A:$AH,MATCH(_xlfn.NUMBERVALUE(LEFT($A53,4)),CBO_annual!$A:$A,0),MATCH(R$1,CBO_annual!$1:$1,0)))</f>
        <v>#N/A</v>
      </c>
      <c r="S52" s="83" t="e">
        <f ca="1">IF(YEAR($B52)&lt;YEAR(TODAY())-1,INDEX(HaverPull!$A:$AD,MATCH(CBO_quarterly!$B52,HaverPull!$B:$B,0),MATCH(CBO_quarterly!S$1,HaverPull!$1:$1,0)),INDEX(CBO_annual!$A:$AH,MATCH(_xlfn.NUMBERVALUE(LEFT($A53,4)),CBO_annual!$A:$A,0),MATCH(S$1,CBO_annual!$1:$1,0)))</f>
        <v>#N/A</v>
      </c>
      <c r="T52" s="83" t="e">
        <f ca="1">IF(YEAR($B52)&lt;YEAR(TODAY())-1,INDEX(HaverPull!$A:$AD,MATCH(CBO_quarterly!$B52,HaverPull!$B:$B,0),MATCH(CBO_quarterly!T$1,HaverPull!$1:$1,0)),INDEX(CBO_annual!$A:$AH,MATCH(_xlfn.NUMBERVALUE(LEFT($A53,4)),CBO_annual!$A:$A,0),MATCH(T$1,CBO_annual!$1:$1,0)))</f>
        <v>#N/A</v>
      </c>
      <c r="U52" s="83" t="e">
        <f ca="1">IF(YEAR($B52)&lt;YEAR(TODAY())-1,INDEX(HaverPull!$A:$AD,MATCH(CBO_quarterly!$B52,HaverPull!$B:$B,0),MATCH(CBO_quarterly!U$1,HaverPull!$1:$1,0)),INDEX(CBO_annual!$A:$AH,MATCH(_xlfn.NUMBERVALUE(LEFT($A53,4)),CBO_annual!$A:$A,0),MATCH(U$1,CBO_annual!$1:$1,0)))</f>
        <v>#N/A</v>
      </c>
      <c r="V52" s="83" t="e">
        <f ca="1">IF(YEAR($B52)&lt;YEAR(TODAY())-1,INDEX(HaverPull!$A:$AD,MATCH(CBO_quarterly!$B52,HaverPull!$B:$B,0),MATCH(CBO_quarterly!V$1,HaverPull!$1:$1,0)),INDEX(CBO_annual!$A:$AH,MATCH(_xlfn.NUMBERVALUE(LEFT($A53,4)),CBO_annual!$A:$A,0),MATCH(V$1,CBO_annual!$1:$1,0)))</f>
        <v>#N/A</v>
      </c>
      <c r="W52" s="83" t="e">
        <f ca="1">IF(YEAR($B52)&lt;YEAR(TODAY())-1,INDEX(HaverPull!$A:$AD,MATCH(CBO_quarterly!$B52,HaverPull!$B:$B,0),MATCH(CBO_quarterly!W$1,HaverPull!$1:$1,0)),INDEX(CBO_annual!$A:$AH,MATCH(_xlfn.NUMBERVALUE(LEFT($A53,4)),CBO_annual!$A:$A,0),MATCH(W$1,CBO_annual!$1:$1,0)))</f>
        <v>#N/A</v>
      </c>
      <c r="X52" s="83" t="e">
        <f ca="1">IF(YEAR($B52)&lt;YEAR(TODAY())-1,INDEX(HaverPull!$A:$AD,MATCH(CBO_quarterly!$B52,HaverPull!$B:$B,0),MATCH(CBO_quarterly!X$1,HaverPull!$1:$1,0)),INDEX(CBO_annual!$A:$AH,MATCH(_xlfn.NUMBERVALUE(LEFT($A53,4)),CBO_annual!$A:$A,0),MATCH(X$1,CBO_annual!$1:$1,0)))</f>
        <v>#N/A</v>
      </c>
      <c r="Y52" s="83" t="e">
        <f ca="1">IF(YEAR($B52)&lt;YEAR(TODAY())-1,INDEX(HaverPull!$A:$AD,MATCH(CBO_quarterly!$B52,HaverPull!$B:$B,0),MATCH(CBO_quarterly!Y$1,HaverPull!$1:$1,0)),INDEX(CBO_annual!$A:$AH,MATCH(_xlfn.NUMBERVALUE(LEFT($A53,4)),CBO_annual!$A:$A,0),MATCH(Y$1,CBO_annual!$1:$1,0)))</f>
        <v>#N/A</v>
      </c>
      <c r="Z52" s="83" t="e">
        <f ca="1">IF(YEAR($B52)&lt;YEAR(TODAY())-1,INDEX(HaverPull!$A:$AD,MATCH(CBO_quarterly!$B52,HaverPull!$B:$B,0),MATCH(CBO_quarterly!Z$1,HaverPull!$1:$1,0)),INDEX(CBO_annual!$A:$AH,MATCH(_xlfn.NUMBERVALUE(LEFT($A53,4)),CBO_annual!$A:$A,0),MATCH(Z$1,CBO_annual!$1:$1,0)))</f>
        <v>#N/A</v>
      </c>
      <c r="AA52" s="83" t="e">
        <f ca="1">IF(YEAR($B52)&lt;YEAR(TODAY())-1,INDEX(HaverPull!$A:$AD,MATCH(CBO_quarterly!$B52,HaverPull!$B:$B,0),MATCH(CBO_quarterly!AA$1,HaverPull!$1:$1,0)),INDEX(CBO_annual!$A:$AH,MATCH(_xlfn.NUMBERVALUE(LEFT($A53,4)),CBO_annual!$A:$A,0),MATCH(AA$1,CBO_annual!$1:$1,0)))</f>
        <v>#N/A</v>
      </c>
      <c r="AB52" s="83">
        <f>INDEX(CBO_annual!$A:$AH,MATCH(_xlfn.NUMBERVALUE(LEFT($A53,4)),CBO_annual!$A:$A,0),MATCH($1:$1,CBO_annual!$1:$1,0))</f>
        <v>6929.7750000000005</v>
      </c>
      <c r="AC52" s="84">
        <v>6585.1</v>
      </c>
      <c r="AD52" s="83">
        <f ca="1">IF(YEAR($B52)&lt;=YEAR(TODAY()),INDEX(HaverPull!$A:$AD,MATCH(CBO_quarterly!$B52,HaverPull!$B:$B,0),MATCH(CBO_quarterly!AD$1,HaverPull!$1:$1,0)),INDEX(CBO_annual!$A:$AH,MATCH(_xlfn.NUMBERVALUE(LEFT($A53,4)),CBO_annual!$A:$A,0),MATCH(AD$1,CBO_annual!$1:$1,0)))</f>
        <v>4289.5</v>
      </c>
      <c r="AE52" s="83">
        <f ca="1">IF(YEAR($B52)&lt;=YEAR(TODAY()),INDEX(HaverPull!$A:$AD,MATCH(CBO_quarterly!$B52,HaverPull!$B:$B,0),MATCH(CBO_quarterly!AE$1,HaverPull!$1:$1,0)),INDEX(CBO_annual!$A:$AH,MATCH(_xlfn.NUMBERVALUE(LEFT($A53,4)),CBO_annual!$A:$A,0),MATCH(AE$1,CBO_annual!$1:$1,0)))</f>
        <v>1974.4</v>
      </c>
      <c r="AF52" s="85">
        <v>49.043999999999997</v>
      </c>
      <c r="AG52" s="84">
        <v>3283.5</v>
      </c>
      <c r="AH52" s="84">
        <v>3402.2</v>
      </c>
      <c r="AI52" s="83">
        <f ca="1">IF(YEAR($B52)&lt;YEAR(TODAY())-1,INDEX(HaverPull!$A:$AD,MATCH(CBO_quarterly!$B52,HaverPull!$B:$B,0),MATCH(CBO_quarterly!AI$1,HaverPull!$1:$1,0)),INDEX(CBO_annual!$A:$AH,MATCH(_xlfn.NUMBERVALUE(LEFT($A53,4)),CBO_annual!$A:$A,0),MATCH(AI$1,CBO_annual!$1:$1,0)))</f>
        <v>677.7</v>
      </c>
      <c r="AJ52" s="83">
        <f ca="1">IF(YEAR($B52)&lt;YEAR(TODAY())-1,INDEX(HaverPull!$A:$AD,MATCH(CBO_quarterly!$B52,HaverPull!$B:$B,0),MATCH(CBO_quarterly!AJ$1,HaverPull!$1:$1,0)),INDEX(CBO_annual!$A:$AH,MATCH(_xlfn.NUMBERVALUE(LEFT($A53,4)),CBO_annual!$A:$A,0),MATCH(AJ$1,CBO_annual!$1:$1,0)))</f>
        <v>728.8</v>
      </c>
      <c r="AK52" s="83">
        <f ca="1">IF(YEAR($B52)&lt;YEAR(TODAY())-1,INDEX(HaverPull!$A:$AD,MATCH(CBO_quarterly!$B52,HaverPull!$B:$B,0),MATCH(CBO_quarterly!AK$1,HaverPull!$1:$1,0)),INDEX(CBO_annual!$A:$AH,MATCH(_xlfn.NUMBERVALUE(LEFT($A53,4)),CBO_annual!$A:$A,0),MATCH(AK$1,CBO_annual!$1:$1,0)))</f>
        <v>1024</v>
      </c>
      <c r="AL52" s="83">
        <f ca="1">IF(YEAR($B52)&lt;YEAR(TODAY())-1,INDEX(HaverPull!$A:$AD,MATCH(CBO_quarterly!$B52,HaverPull!$B:$B,0),MATCH(CBO_quarterly!AL$1,HaverPull!$1:$1,0)),INDEX(CBO_annual!$A:$AH,MATCH(_xlfn.NUMBERVALUE(LEFT($A53,4)),CBO_annual!$A:$A,0),MATCH(AL$1,CBO_annual!$1:$1,0)))</f>
        <v>677.7</v>
      </c>
      <c r="AM52" s="83">
        <f ca="1">IF(YEAR($B52)&lt;YEAR(TODAY())-1,INDEX(HaverPull!$A:$AD,MATCH(CBO_quarterly!$B52,HaverPull!$B:$B,0),MATCH(CBO_quarterly!AM$1,HaverPull!$1:$1,0)),INDEX(CBO_annual!$A:$AH,MATCH(_xlfn.NUMBERVALUE(LEFT($A53,4)),CBO_annual!$A:$A,0),MATCH(AM$1,CBO_annual!$1:$1,0)))</f>
        <v>329.3</v>
      </c>
      <c r="AN52" s="83">
        <f ca="1">IF(YEAR($B52)&lt;YEAR(TODAY())-1,INDEX(HaverPull!$A:$AD,MATCH(CBO_quarterly!$B52,HaverPull!$B:$B,0),MATCH(CBO_quarterly!AN$1,HaverPull!$1:$1,0)),INDEX(CBO_annual!$A:$AH,MATCH(_xlfn.NUMBERVALUE(LEFT($A53,4)),CBO_annual!$A:$A,0),MATCH(AN$1,CBO_annual!$1:$1,0)))</f>
        <v>348.4</v>
      </c>
      <c r="AO52" s="83" t="e">
        <f ca="1">IF(YEAR($B52)&lt;YEAR(TODAY())-1,INDEX(HaverPull!$A:$AD,MATCH(CBO_quarterly!$B52,HaverPull!$B:$B,0),MATCH(CBO_quarterly!AO$1,HaverPull!$1:$1,0)),INDEX(CBO_annual!$A:$AH,MATCH(_xlfn.NUMBERVALUE(LEFT($A53,4)),CBO_annual!$A:$A,0),MATCH(AO$1,CBO_annual!$1:$1,0)))</f>
        <v>#N/A</v>
      </c>
      <c r="AP52" s="83" t="e">
        <f ca="1">IF(YEAR($B52)&lt;YEAR(TODAY())-1,INDEX(HaverPull!$A:$AD,MATCH(CBO_quarterly!$B52,HaverPull!$B:$B,0),MATCH(CBO_quarterly!AP$1,HaverPull!$1:$1,0)),INDEX(CBO_annual!$A:$AH,MATCH(_xlfn.NUMBERVALUE(LEFT($A53,4)),CBO_annual!$A:$A,0),MATCH(AP$1,CBO_annual!$1:$1,0)))</f>
        <v>#N/A</v>
      </c>
    </row>
    <row r="53" spans="1:42">
      <c r="A53" s="83" t="s">
        <v>452</v>
      </c>
      <c r="B53" s="4">
        <v>30041</v>
      </c>
      <c r="C53" s="83">
        <f ca="1">IF(YEAR($B53)&lt;YEAR(TODAY())-1,INDEX(HaverPull!$A:$AD,MATCH(CBO_quarterly!$B53,HaverPull!$B:$B,0),MATCH(CBO_quarterly!C$1,HaverPull!$1:$1,0)),INDEX(CBO_annual!$A:$AH,MATCH(_xlfn.NUMBERVALUE(LEFT($A54,4)),CBO_annual!$A:$A,0),MATCH(C$1,CBO_annual!$1:$1,0)))</f>
        <v>324.3</v>
      </c>
      <c r="D53" s="83">
        <f ca="1">IF(YEAR($B53)&lt;YEAR(TODAY())-1,INDEX(HaverPull!$A:$AD,MATCH(CBO_quarterly!$B53,HaverPull!$B:$B,0),MATCH(CBO_quarterly!D$1,HaverPull!$1:$1,0)),INDEX(CBO_annual!$A:$AH,MATCH(_xlfn.NUMBERVALUE(LEFT($A54,4)),CBO_annual!$A:$A,0),MATCH(D$1,CBO_annual!$1:$1,0)))</f>
        <v>352.5</v>
      </c>
      <c r="E53" s="83">
        <f ca="1">IF(YEAR($B53)&lt;YEAR(TODAY())-1,INDEX(HaverPull!$A:$AD,MATCH(CBO_quarterly!$B53,HaverPull!$B:$B,0),MATCH(CBO_quarterly!E$1,HaverPull!$1:$1,0)),INDEX(CBO_annual!$A:$AH,MATCH(_xlfn.NUMBERVALUE(LEFT($A54,4)),CBO_annual!$A:$A,0),MATCH(E$1,CBO_annual!$1:$1,0)))</f>
        <v>223.4</v>
      </c>
      <c r="F53" s="83">
        <f ca="1">IF(YEAR($B53)&lt;YEAR(TODAY())-1,INDEX(HaverPull!$A:$AD,MATCH(CBO_quarterly!$B53,HaverPull!$B:$B,0),MATCH(CBO_quarterly!F$1,HaverPull!$1:$1,0)),INDEX(CBO_annual!$A:$AH,MATCH(_xlfn.NUMBERVALUE(LEFT($A54,4)),CBO_annual!$A:$A,0),MATCH(F$1,CBO_annual!$1:$1,0)))</f>
        <v>50.6</v>
      </c>
      <c r="G53" s="83">
        <f ca="1">IF(YEAR($B53)&lt;YEAR(TODAY())-1,INDEX(HaverPull!$A:$AD,MATCH(CBO_quarterly!$B53,HaverPull!$B:$B,0),MATCH(CBO_quarterly!G$1,HaverPull!$1:$1,0)),INDEX(CBO_annual!$A:$AH,MATCH(_xlfn.NUMBERVALUE(LEFT($A54,4)),CBO_annual!$A:$A,0),MATCH(G$1,CBO_annual!$1:$1,0)))</f>
        <v>206</v>
      </c>
      <c r="H53" s="83" t="e">
        <f ca="1">IF(YEAR($B53)&lt;YEAR(TODAY())-1,INDEX(HaverPull!$A:$AD,MATCH(CBO_quarterly!$B53,HaverPull!$B:$B,0),MATCH(CBO_quarterly!H$1,HaverPull!$1:$1,0)),INDEX(CBO_annual!$A:$AH,MATCH(_xlfn.NUMBERVALUE(LEFT($A54,4)),CBO_annual!$A:$A,0),MATCH(H$1,CBO_annual!$1:$1,0)))</f>
        <v>#N/A</v>
      </c>
      <c r="I53" s="83" t="e">
        <f ca="1">IF(YEAR($B53)&lt;YEAR(TODAY())-1,INDEX(HaverPull!$A:$AD,MATCH(CBO_quarterly!$B53,HaverPull!$B:$B,0),MATCH(CBO_quarterly!I$1,HaverPull!$1:$1,0)),INDEX(CBO_annual!$A:$AH,MATCH(_xlfn.NUMBERVALUE(LEFT($A54,4)),CBO_annual!$A:$A,0),MATCH(I$1,CBO_annual!$1:$1,0)))</f>
        <v>#N/A</v>
      </c>
      <c r="J53" s="83">
        <f ca="1">IF(YEAR($B53)&lt;YEAR(TODAY())-1,INDEX(HaverPull!$A:$AD,MATCH(CBO_quarterly!$B53,HaverPull!$B:$B,0),MATCH(CBO_quarterly!J$1,HaverPull!$1:$1,0)),INDEX(CBO_annual!$A:$AH,MATCH(_xlfn.NUMBERVALUE(LEFT($A54,4)),CBO_annual!$A:$A,0),MATCH(J$1,CBO_annual!$1:$1,0)))</f>
        <v>15.1</v>
      </c>
      <c r="K53" s="83" t="e">
        <f ca="1">IF(YEAR($B53)&lt;YEAR(TODAY())-1,INDEX(HaverPull!$A:$AD,MATCH(CBO_quarterly!$B53,HaverPull!$B:$B,0),MATCH(CBO_quarterly!K$1,HaverPull!$1:$1,0)),INDEX(CBO_annual!$A:$AH,MATCH(_xlfn.NUMBERVALUE(LEFT($A54,4)),CBO_annual!$A:$A,0),MATCH(K$1,CBO_annual!$1:$1,0)))</f>
        <v>#N/A</v>
      </c>
      <c r="L53" s="83" t="e">
        <f ca="1">IF(YEAR($B53)&lt;YEAR(TODAY())-1,INDEX(HaverPull!$A:$AD,MATCH(CBO_quarterly!$B53,HaverPull!$B:$B,0),MATCH(CBO_quarterly!L$1,HaverPull!$1:$1,0)),INDEX(CBO_annual!$A:$AH,MATCH(_xlfn.NUMBERVALUE(LEFT($A54,4)),CBO_annual!$A:$A,0),MATCH(L$1,CBO_annual!$1:$1,0)))</f>
        <v>#N/A</v>
      </c>
      <c r="M53" s="83" t="e">
        <f ca="1">IF(YEAR($B53)&lt;YEAR(TODAY())-1,INDEX(HaverPull!$A:$AD,MATCH(CBO_quarterly!$B53,HaverPull!$B:$B,0),MATCH(CBO_quarterly!M$1,HaverPull!$1:$1,0)),INDEX(CBO_annual!$A:$AH,MATCH(_xlfn.NUMBERVALUE(LEFT($A54,4)),CBO_annual!$A:$A,0),MATCH(M$1,CBO_annual!$1:$1,0)))</f>
        <v>#N/A</v>
      </c>
      <c r="N53" s="83" t="e">
        <f ca="1">IF(YEAR($B53)&lt;YEAR(TODAY())-1,INDEX(HaverPull!$A:$AD,MATCH(CBO_quarterly!$B53,HaverPull!$B:$B,0),MATCH(CBO_quarterly!N$1,HaverPull!$1:$1,0)),INDEX(CBO_annual!$A:$AH,MATCH(_xlfn.NUMBERVALUE(LEFT($A54,4)),CBO_annual!$A:$A,0),MATCH(N$1,CBO_annual!$1:$1,0)))</f>
        <v>#N/A</v>
      </c>
      <c r="O53" s="83" t="e">
        <f ca="1">IF(YEAR($B53)&lt;YEAR(TODAY())-1,INDEX(HaverPull!$A:$AD,MATCH(CBO_quarterly!$B53,HaverPull!$B:$B,0),MATCH(CBO_quarterly!O$1,HaverPull!$1:$1,0)),INDEX(CBO_annual!$A:$AH,MATCH(_xlfn.NUMBERVALUE(LEFT($A54,4)),CBO_annual!$A:$A,0),MATCH(O$1,CBO_annual!$1:$1,0)))</f>
        <v>#N/A</v>
      </c>
      <c r="P53" s="83" t="e">
        <f ca="1">IF(YEAR($B53)&lt;YEAR(TODAY())-1,INDEX(HaverPull!$A:$AD,MATCH(CBO_quarterly!$B53,HaverPull!$B:$B,0),MATCH(CBO_quarterly!P$1,HaverPull!$1:$1,0)),INDEX(CBO_annual!$A:$AH,MATCH(_xlfn.NUMBERVALUE(LEFT($A54,4)),CBO_annual!$A:$A,0),MATCH(P$1,CBO_annual!$1:$1,0)))</f>
        <v>#N/A</v>
      </c>
      <c r="Q53" s="83" t="e">
        <f ca="1">IF(YEAR($B53)&lt;YEAR(TODAY())-1,INDEX(HaverPull!$A:$AD,MATCH(CBO_quarterly!$B53,HaverPull!$B:$B,0),MATCH(CBO_quarterly!Q$1,HaverPull!$1:$1,0)),INDEX(CBO_annual!$A:$AH,MATCH(_xlfn.NUMBERVALUE(LEFT($A54,4)),CBO_annual!$A:$A,0),MATCH(Q$1,CBO_annual!$1:$1,0)))</f>
        <v>#N/A</v>
      </c>
      <c r="R53" s="83" t="e">
        <f ca="1">IF(YEAR($B53)&lt;YEAR(TODAY())-1,INDEX(HaverPull!$A:$AD,MATCH(CBO_quarterly!$B53,HaverPull!$B:$B,0),MATCH(CBO_quarterly!R$1,HaverPull!$1:$1,0)),INDEX(CBO_annual!$A:$AH,MATCH(_xlfn.NUMBERVALUE(LEFT($A54,4)),CBO_annual!$A:$A,0),MATCH(R$1,CBO_annual!$1:$1,0)))</f>
        <v>#N/A</v>
      </c>
      <c r="S53" s="83" t="e">
        <f ca="1">IF(YEAR($B53)&lt;YEAR(TODAY())-1,INDEX(HaverPull!$A:$AD,MATCH(CBO_quarterly!$B53,HaverPull!$B:$B,0),MATCH(CBO_quarterly!S$1,HaverPull!$1:$1,0)),INDEX(CBO_annual!$A:$AH,MATCH(_xlfn.NUMBERVALUE(LEFT($A54,4)),CBO_annual!$A:$A,0),MATCH(S$1,CBO_annual!$1:$1,0)))</f>
        <v>#N/A</v>
      </c>
      <c r="T53" s="83" t="e">
        <f ca="1">IF(YEAR($B53)&lt;YEAR(TODAY())-1,INDEX(HaverPull!$A:$AD,MATCH(CBO_quarterly!$B53,HaverPull!$B:$B,0),MATCH(CBO_quarterly!T$1,HaverPull!$1:$1,0)),INDEX(CBO_annual!$A:$AH,MATCH(_xlfn.NUMBERVALUE(LEFT($A54,4)),CBO_annual!$A:$A,0),MATCH(T$1,CBO_annual!$1:$1,0)))</f>
        <v>#N/A</v>
      </c>
      <c r="U53" s="83" t="e">
        <f ca="1">IF(YEAR($B53)&lt;YEAR(TODAY())-1,INDEX(HaverPull!$A:$AD,MATCH(CBO_quarterly!$B53,HaverPull!$B:$B,0),MATCH(CBO_quarterly!U$1,HaverPull!$1:$1,0)),INDEX(CBO_annual!$A:$AH,MATCH(_xlfn.NUMBERVALUE(LEFT($A54,4)),CBO_annual!$A:$A,0),MATCH(U$1,CBO_annual!$1:$1,0)))</f>
        <v>#N/A</v>
      </c>
      <c r="V53" s="83" t="e">
        <f ca="1">IF(YEAR($B53)&lt;YEAR(TODAY())-1,INDEX(HaverPull!$A:$AD,MATCH(CBO_quarterly!$B53,HaverPull!$B:$B,0),MATCH(CBO_quarterly!V$1,HaverPull!$1:$1,0)),INDEX(CBO_annual!$A:$AH,MATCH(_xlfn.NUMBERVALUE(LEFT($A54,4)),CBO_annual!$A:$A,0),MATCH(V$1,CBO_annual!$1:$1,0)))</f>
        <v>#N/A</v>
      </c>
      <c r="W53" s="83" t="e">
        <f ca="1">IF(YEAR($B53)&lt;YEAR(TODAY())-1,INDEX(HaverPull!$A:$AD,MATCH(CBO_quarterly!$B53,HaverPull!$B:$B,0),MATCH(CBO_quarterly!W$1,HaverPull!$1:$1,0)),INDEX(CBO_annual!$A:$AH,MATCH(_xlfn.NUMBERVALUE(LEFT($A54,4)),CBO_annual!$A:$A,0),MATCH(W$1,CBO_annual!$1:$1,0)))</f>
        <v>#N/A</v>
      </c>
      <c r="X53" s="83" t="e">
        <f ca="1">IF(YEAR($B53)&lt;YEAR(TODAY())-1,INDEX(HaverPull!$A:$AD,MATCH(CBO_quarterly!$B53,HaverPull!$B:$B,0),MATCH(CBO_quarterly!X$1,HaverPull!$1:$1,0)),INDEX(CBO_annual!$A:$AH,MATCH(_xlfn.NUMBERVALUE(LEFT($A54,4)),CBO_annual!$A:$A,0),MATCH(X$1,CBO_annual!$1:$1,0)))</f>
        <v>#N/A</v>
      </c>
      <c r="Y53" s="83" t="e">
        <f ca="1">IF(YEAR($B53)&lt;YEAR(TODAY())-1,INDEX(HaverPull!$A:$AD,MATCH(CBO_quarterly!$B53,HaverPull!$B:$B,0),MATCH(CBO_quarterly!Y$1,HaverPull!$1:$1,0)),INDEX(CBO_annual!$A:$AH,MATCH(_xlfn.NUMBERVALUE(LEFT($A54,4)),CBO_annual!$A:$A,0),MATCH(Y$1,CBO_annual!$1:$1,0)))</f>
        <v>#N/A</v>
      </c>
      <c r="Z53" s="83" t="e">
        <f ca="1">IF(YEAR($B53)&lt;YEAR(TODAY())-1,INDEX(HaverPull!$A:$AD,MATCH(CBO_quarterly!$B53,HaverPull!$B:$B,0),MATCH(CBO_quarterly!Z$1,HaverPull!$1:$1,0)),INDEX(CBO_annual!$A:$AH,MATCH(_xlfn.NUMBERVALUE(LEFT($A54,4)),CBO_annual!$A:$A,0),MATCH(Z$1,CBO_annual!$1:$1,0)))</f>
        <v>#N/A</v>
      </c>
      <c r="AA53" s="83" t="e">
        <f ca="1">IF(YEAR($B53)&lt;YEAR(TODAY())-1,INDEX(HaverPull!$A:$AD,MATCH(CBO_quarterly!$B53,HaverPull!$B:$B,0),MATCH(CBO_quarterly!AA$1,HaverPull!$1:$1,0)),INDEX(CBO_annual!$A:$AH,MATCH(_xlfn.NUMBERVALUE(LEFT($A54,4)),CBO_annual!$A:$A,0),MATCH(AA$1,CBO_annual!$1:$1,0)))</f>
        <v>#N/A</v>
      </c>
      <c r="AB53" s="83">
        <f>INDEX(CBO_annual!$A:$AH,MATCH(_xlfn.NUMBERVALUE(LEFT($A54,4)),CBO_annual!$A:$A,0),MATCH($1:$1,CBO_annual!$1:$1,0))</f>
        <v>6929.7750000000005</v>
      </c>
      <c r="AC53" s="84">
        <v>6475</v>
      </c>
      <c r="AD53" s="83">
        <f ca="1">IF(YEAR($B53)&lt;=YEAR(TODAY()),INDEX(HaverPull!$A:$AD,MATCH(CBO_quarterly!$B53,HaverPull!$B:$B,0),MATCH(CBO_quarterly!AD$1,HaverPull!$1:$1,0)),INDEX(CBO_annual!$A:$AH,MATCH(_xlfn.NUMBERVALUE(LEFT($A54,4)),CBO_annual!$A:$A,0),MATCH(AD$1,CBO_annual!$1:$1,0)))</f>
        <v>4321.1000000000004</v>
      </c>
      <c r="AE53" s="83">
        <f ca="1">IF(YEAR($B53)&lt;=YEAR(TODAY()),INDEX(HaverPull!$A:$AD,MATCH(CBO_quarterly!$B53,HaverPull!$B:$B,0),MATCH(CBO_quarterly!AE$1,HaverPull!$1:$1,0)),INDEX(CBO_annual!$A:$AH,MATCH(_xlfn.NUMBERVALUE(LEFT($A54,4)),CBO_annual!$A:$A,0),MATCH(AE$1,CBO_annual!$1:$1,0)))</f>
        <v>2014.2</v>
      </c>
      <c r="AF53" s="85">
        <v>49.66</v>
      </c>
      <c r="AG53" s="84">
        <v>3273.8</v>
      </c>
      <c r="AH53" s="84">
        <v>3473.8</v>
      </c>
      <c r="AI53" s="83">
        <f ca="1">IF(YEAR($B53)&lt;YEAR(TODAY())-1,INDEX(HaverPull!$A:$AD,MATCH(CBO_quarterly!$B53,HaverPull!$B:$B,0),MATCH(CBO_quarterly!AI$1,HaverPull!$1:$1,0)),INDEX(CBO_annual!$A:$AH,MATCH(_xlfn.NUMBERVALUE(LEFT($A54,4)),CBO_annual!$A:$A,0),MATCH(AI$1,CBO_annual!$1:$1,0)))</f>
        <v>688.1</v>
      </c>
      <c r="AJ53" s="83">
        <f ca="1">IF(YEAR($B53)&lt;YEAR(TODAY())-1,INDEX(HaverPull!$A:$AD,MATCH(CBO_quarterly!$B53,HaverPull!$B:$B,0),MATCH(CBO_quarterly!AJ$1,HaverPull!$1:$1,0)),INDEX(CBO_annual!$A:$AH,MATCH(_xlfn.NUMBERVALUE(LEFT($A54,4)),CBO_annual!$A:$A,0),MATCH(AJ$1,CBO_annual!$1:$1,0)))</f>
        <v>729.3</v>
      </c>
      <c r="AK53" s="83">
        <f ca="1">IF(YEAR($B53)&lt;YEAR(TODAY())-1,INDEX(HaverPull!$A:$AD,MATCH(CBO_quarterly!$B53,HaverPull!$B:$B,0),MATCH(CBO_quarterly!AK$1,HaverPull!$1:$1,0)),INDEX(CBO_annual!$A:$AH,MATCH(_xlfn.NUMBERVALUE(LEFT($A54,4)),CBO_annual!$A:$A,0),MATCH(AK$1,CBO_annual!$1:$1,0)))</f>
        <v>1021.2</v>
      </c>
      <c r="AL53" s="83">
        <f ca="1">IF(YEAR($B53)&lt;YEAR(TODAY())-1,INDEX(HaverPull!$A:$AD,MATCH(CBO_quarterly!$B53,HaverPull!$B:$B,0),MATCH(CBO_quarterly!AL$1,HaverPull!$1:$1,0)),INDEX(CBO_annual!$A:$AH,MATCH(_xlfn.NUMBERVALUE(LEFT($A54,4)),CBO_annual!$A:$A,0),MATCH(AL$1,CBO_annual!$1:$1,0)))</f>
        <v>688.1</v>
      </c>
      <c r="AM53" s="83">
        <f ca="1">IF(YEAR($B53)&lt;YEAR(TODAY())-1,INDEX(HaverPull!$A:$AD,MATCH(CBO_quarterly!$B53,HaverPull!$B:$B,0),MATCH(CBO_quarterly!AM$1,HaverPull!$1:$1,0)),INDEX(CBO_annual!$A:$AH,MATCH(_xlfn.NUMBERVALUE(LEFT($A54,4)),CBO_annual!$A:$A,0),MATCH(AM$1,CBO_annual!$1:$1,0)))</f>
        <v>334.9</v>
      </c>
      <c r="AN53" s="83">
        <f ca="1">IF(YEAR($B53)&lt;YEAR(TODAY())-1,INDEX(HaverPull!$A:$AD,MATCH(CBO_quarterly!$B53,HaverPull!$B:$B,0),MATCH(CBO_quarterly!AN$1,HaverPull!$1:$1,0)),INDEX(CBO_annual!$A:$AH,MATCH(_xlfn.NUMBERVALUE(LEFT($A54,4)),CBO_annual!$A:$A,0),MATCH(AN$1,CBO_annual!$1:$1,0)))</f>
        <v>353.2</v>
      </c>
      <c r="AO53" s="83" t="e">
        <f ca="1">IF(YEAR($B53)&lt;YEAR(TODAY())-1,INDEX(HaverPull!$A:$AD,MATCH(CBO_quarterly!$B53,HaverPull!$B:$B,0),MATCH(CBO_quarterly!AO$1,HaverPull!$1:$1,0)),INDEX(CBO_annual!$A:$AH,MATCH(_xlfn.NUMBERVALUE(LEFT($A54,4)),CBO_annual!$A:$A,0),MATCH(AO$1,CBO_annual!$1:$1,0)))</f>
        <v>#N/A</v>
      </c>
      <c r="AP53" s="83" t="e">
        <f ca="1">IF(YEAR($B53)&lt;YEAR(TODAY())-1,INDEX(HaverPull!$A:$AD,MATCH(CBO_quarterly!$B53,HaverPull!$B:$B,0),MATCH(CBO_quarterly!AP$1,HaverPull!$1:$1,0)),INDEX(CBO_annual!$A:$AH,MATCH(_xlfn.NUMBERVALUE(LEFT($A54,4)),CBO_annual!$A:$A,0),MATCH(AP$1,CBO_annual!$1:$1,0)))</f>
        <v>#N/A</v>
      </c>
    </row>
    <row r="54" spans="1:42">
      <c r="A54" s="83" t="s">
        <v>453</v>
      </c>
      <c r="B54" s="4">
        <v>30132</v>
      </c>
      <c r="C54" s="83">
        <f ca="1">IF(YEAR($B54)&lt;YEAR(TODAY())-1,INDEX(HaverPull!$A:$AD,MATCH(CBO_quarterly!$B54,HaverPull!$B:$B,0),MATCH(CBO_quarterly!C$1,HaverPull!$1:$1,0)),INDEX(CBO_annual!$A:$AH,MATCH(_xlfn.NUMBERVALUE(LEFT($A55,4)),CBO_annual!$A:$A,0),MATCH(C$1,CBO_annual!$1:$1,0)))</f>
        <v>333.2</v>
      </c>
      <c r="D54" s="83">
        <f ca="1">IF(YEAR($B54)&lt;YEAR(TODAY())-1,INDEX(HaverPull!$A:$AD,MATCH(CBO_quarterly!$B54,HaverPull!$B:$B,0),MATCH(CBO_quarterly!D$1,HaverPull!$1:$1,0)),INDEX(CBO_annual!$A:$AH,MATCH(_xlfn.NUMBERVALUE(LEFT($A55,4)),CBO_annual!$A:$A,0),MATCH(D$1,CBO_annual!$1:$1,0)))</f>
        <v>359.7</v>
      </c>
      <c r="E54" s="83">
        <f ca="1">IF(YEAR($B54)&lt;YEAR(TODAY())-1,INDEX(HaverPull!$A:$AD,MATCH(CBO_quarterly!$B54,HaverPull!$B:$B,0),MATCH(CBO_quarterly!E$1,HaverPull!$1:$1,0)),INDEX(CBO_annual!$A:$AH,MATCH(_xlfn.NUMBERVALUE(LEFT($A55,4)),CBO_annual!$A:$A,0),MATCH(E$1,CBO_annual!$1:$1,0)))</f>
        <v>224.7</v>
      </c>
      <c r="F54" s="83">
        <f ca="1">IF(YEAR($B54)&lt;YEAR(TODAY())-1,INDEX(HaverPull!$A:$AD,MATCH(CBO_quarterly!$B54,HaverPull!$B:$B,0),MATCH(CBO_quarterly!F$1,HaverPull!$1:$1,0)),INDEX(CBO_annual!$A:$AH,MATCH(_xlfn.NUMBERVALUE(LEFT($A55,4)),CBO_annual!$A:$A,0),MATCH(F$1,CBO_annual!$1:$1,0)))</f>
        <v>52.7</v>
      </c>
      <c r="G54" s="83">
        <f ca="1">IF(YEAR($B54)&lt;YEAR(TODAY())-1,INDEX(HaverPull!$A:$AD,MATCH(CBO_quarterly!$B54,HaverPull!$B:$B,0),MATCH(CBO_quarterly!G$1,HaverPull!$1:$1,0)),INDEX(CBO_annual!$A:$AH,MATCH(_xlfn.NUMBERVALUE(LEFT($A55,4)),CBO_annual!$A:$A,0),MATCH(G$1,CBO_annual!$1:$1,0)))</f>
        <v>208</v>
      </c>
      <c r="H54" s="83" t="e">
        <f ca="1">IF(YEAR($B54)&lt;YEAR(TODAY())-1,INDEX(HaverPull!$A:$AD,MATCH(CBO_quarterly!$B54,HaverPull!$B:$B,0),MATCH(CBO_quarterly!H$1,HaverPull!$1:$1,0)),INDEX(CBO_annual!$A:$AH,MATCH(_xlfn.NUMBERVALUE(LEFT($A55,4)),CBO_annual!$A:$A,0),MATCH(H$1,CBO_annual!$1:$1,0)))</f>
        <v>#N/A</v>
      </c>
      <c r="I54" s="83" t="e">
        <f ca="1">IF(YEAR($B54)&lt;YEAR(TODAY())-1,INDEX(HaverPull!$A:$AD,MATCH(CBO_quarterly!$B54,HaverPull!$B:$B,0),MATCH(CBO_quarterly!I$1,HaverPull!$1:$1,0)),INDEX(CBO_annual!$A:$AH,MATCH(_xlfn.NUMBERVALUE(LEFT($A55,4)),CBO_annual!$A:$A,0),MATCH(I$1,CBO_annual!$1:$1,0)))</f>
        <v>#N/A</v>
      </c>
      <c r="J54" s="83">
        <f ca="1">IF(YEAR($B54)&lt;YEAR(TODAY())-1,INDEX(HaverPull!$A:$AD,MATCH(CBO_quarterly!$B54,HaverPull!$B:$B,0),MATCH(CBO_quarterly!J$1,HaverPull!$1:$1,0)),INDEX(CBO_annual!$A:$AH,MATCH(_xlfn.NUMBERVALUE(LEFT($A55,4)),CBO_annual!$A:$A,0),MATCH(J$1,CBO_annual!$1:$1,0)))</f>
        <v>15.7</v>
      </c>
      <c r="K54" s="83" t="e">
        <f ca="1">IF(YEAR($B54)&lt;YEAR(TODAY())-1,INDEX(HaverPull!$A:$AD,MATCH(CBO_quarterly!$B54,HaverPull!$B:$B,0),MATCH(CBO_quarterly!K$1,HaverPull!$1:$1,0)),INDEX(CBO_annual!$A:$AH,MATCH(_xlfn.NUMBERVALUE(LEFT($A55,4)),CBO_annual!$A:$A,0),MATCH(K$1,CBO_annual!$1:$1,0)))</f>
        <v>#N/A</v>
      </c>
      <c r="L54" s="83" t="e">
        <f ca="1">IF(YEAR($B54)&lt;YEAR(TODAY())-1,INDEX(HaverPull!$A:$AD,MATCH(CBO_quarterly!$B54,HaverPull!$B:$B,0),MATCH(CBO_quarterly!L$1,HaverPull!$1:$1,0)),INDEX(CBO_annual!$A:$AH,MATCH(_xlfn.NUMBERVALUE(LEFT($A55,4)),CBO_annual!$A:$A,0),MATCH(L$1,CBO_annual!$1:$1,0)))</f>
        <v>#N/A</v>
      </c>
      <c r="M54" s="83" t="e">
        <f ca="1">IF(YEAR($B54)&lt;YEAR(TODAY())-1,INDEX(HaverPull!$A:$AD,MATCH(CBO_quarterly!$B54,HaverPull!$B:$B,0),MATCH(CBO_quarterly!M$1,HaverPull!$1:$1,0)),INDEX(CBO_annual!$A:$AH,MATCH(_xlfn.NUMBERVALUE(LEFT($A55,4)),CBO_annual!$A:$A,0),MATCH(M$1,CBO_annual!$1:$1,0)))</f>
        <v>#N/A</v>
      </c>
      <c r="N54" s="83" t="e">
        <f ca="1">IF(YEAR($B54)&lt;YEAR(TODAY())-1,INDEX(HaverPull!$A:$AD,MATCH(CBO_quarterly!$B54,HaverPull!$B:$B,0),MATCH(CBO_quarterly!N$1,HaverPull!$1:$1,0)),INDEX(CBO_annual!$A:$AH,MATCH(_xlfn.NUMBERVALUE(LEFT($A55,4)),CBO_annual!$A:$A,0),MATCH(N$1,CBO_annual!$1:$1,0)))</f>
        <v>#N/A</v>
      </c>
      <c r="O54" s="83" t="e">
        <f ca="1">IF(YEAR($B54)&lt;YEAR(TODAY())-1,INDEX(HaverPull!$A:$AD,MATCH(CBO_quarterly!$B54,HaverPull!$B:$B,0),MATCH(CBO_quarterly!O$1,HaverPull!$1:$1,0)),INDEX(CBO_annual!$A:$AH,MATCH(_xlfn.NUMBERVALUE(LEFT($A55,4)),CBO_annual!$A:$A,0),MATCH(O$1,CBO_annual!$1:$1,0)))</f>
        <v>#N/A</v>
      </c>
      <c r="P54" s="83" t="e">
        <f ca="1">IF(YEAR($B54)&lt;YEAR(TODAY())-1,INDEX(HaverPull!$A:$AD,MATCH(CBO_quarterly!$B54,HaverPull!$B:$B,0),MATCH(CBO_quarterly!P$1,HaverPull!$1:$1,0)),INDEX(CBO_annual!$A:$AH,MATCH(_xlfn.NUMBERVALUE(LEFT($A55,4)),CBO_annual!$A:$A,0),MATCH(P$1,CBO_annual!$1:$1,0)))</f>
        <v>#N/A</v>
      </c>
      <c r="Q54" s="83" t="e">
        <f ca="1">IF(YEAR($B54)&lt;YEAR(TODAY())-1,INDEX(HaverPull!$A:$AD,MATCH(CBO_quarterly!$B54,HaverPull!$B:$B,0),MATCH(CBO_quarterly!Q$1,HaverPull!$1:$1,0)),INDEX(CBO_annual!$A:$AH,MATCH(_xlfn.NUMBERVALUE(LEFT($A55,4)),CBO_annual!$A:$A,0),MATCH(Q$1,CBO_annual!$1:$1,0)))</f>
        <v>#N/A</v>
      </c>
      <c r="R54" s="83" t="e">
        <f ca="1">IF(YEAR($B54)&lt;YEAR(TODAY())-1,INDEX(HaverPull!$A:$AD,MATCH(CBO_quarterly!$B54,HaverPull!$B:$B,0),MATCH(CBO_quarterly!R$1,HaverPull!$1:$1,0)),INDEX(CBO_annual!$A:$AH,MATCH(_xlfn.NUMBERVALUE(LEFT($A55,4)),CBO_annual!$A:$A,0),MATCH(R$1,CBO_annual!$1:$1,0)))</f>
        <v>#N/A</v>
      </c>
      <c r="S54" s="83" t="e">
        <f ca="1">IF(YEAR($B54)&lt;YEAR(TODAY())-1,INDEX(HaverPull!$A:$AD,MATCH(CBO_quarterly!$B54,HaverPull!$B:$B,0),MATCH(CBO_quarterly!S$1,HaverPull!$1:$1,0)),INDEX(CBO_annual!$A:$AH,MATCH(_xlfn.NUMBERVALUE(LEFT($A55,4)),CBO_annual!$A:$A,0),MATCH(S$1,CBO_annual!$1:$1,0)))</f>
        <v>#N/A</v>
      </c>
      <c r="T54" s="83" t="e">
        <f ca="1">IF(YEAR($B54)&lt;YEAR(TODAY())-1,INDEX(HaverPull!$A:$AD,MATCH(CBO_quarterly!$B54,HaverPull!$B:$B,0),MATCH(CBO_quarterly!T$1,HaverPull!$1:$1,0)),INDEX(CBO_annual!$A:$AH,MATCH(_xlfn.NUMBERVALUE(LEFT($A55,4)),CBO_annual!$A:$A,0),MATCH(T$1,CBO_annual!$1:$1,0)))</f>
        <v>#N/A</v>
      </c>
      <c r="U54" s="83" t="e">
        <f ca="1">IF(YEAR($B54)&lt;YEAR(TODAY())-1,INDEX(HaverPull!$A:$AD,MATCH(CBO_quarterly!$B54,HaverPull!$B:$B,0),MATCH(CBO_quarterly!U$1,HaverPull!$1:$1,0)),INDEX(CBO_annual!$A:$AH,MATCH(_xlfn.NUMBERVALUE(LEFT($A55,4)),CBO_annual!$A:$A,0),MATCH(U$1,CBO_annual!$1:$1,0)))</f>
        <v>#N/A</v>
      </c>
      <c r="V54" s="83" t="e">
        <f ca="1">IF(YEAR($B54)&lt;YEAR(TODAY())-1,INDEX(HaverPull!$A:$AD,MATCH(CBO_quarterly!$B54,HaverPull!$B:$B,0),MATCH(CBO_quarterly!V$1,HaverPull!$1:$1,0)),INDEX(CBO_annual!$A:$AH,MATCH(_xlfn.NUMBERVALUE(LEFT($A55,4)),CBO_annual!$A:$A,0),MATCH(V$1,CBO_annual!$1:$1,0)))</f>
        <v>#N/A</v>
      </c>
      <c r="W54" s="83" t="e">
        <f ca="1">IF(YEAR($B54)&lt;YEAR(TODAY())-1,INDEX(HaverPull!$A:$AD,MATCH(CBO_quarterly!$B54,HaverPull!$B:$B,0),MATCH(CBO_quarterly!W$1,HaverPull!$1:$1,0)),INDEX(CBO_annual!$A:$AH,MATCH(_xlfn.NUMBERVALUE(LEFT($A55,4)),CBO_annual!$A:$A,0),MATCH(W$1,CBO_annual!$1:$1,0)))</f>
        <v>#N/A</v>
      </c>
      <c r="X54" s="83" t="e">
        <f ca="1">IF(YEAR($B54)&lt;YEAR(TODAY())-1,INDEX(HaverPull!$A:$AD,MATCH(CBO_quarterly!$B54,HaverPull!$B:$B,0),MATCH(CBO_quarterly!X$1,HaverPull!$1:$1,0)),INDEX(CBO_annual!$A:$AH,MATCH(_xlfn.NUMBERVALUE(LEFT($A55,4)),CBO_annual!$A:$A,0),MATCH(X$1,CBO_annual!$1:$1,0)))</f>
        <v>#N/A</v>
      </c>
      <c r="Y54" s="83" t="e">
        <f ca="1">IF(YEAR($B54)&lt;YEAR(TODAY())-1,INDEX(HaverPull!$A:$AD,MATCH(CBO_quarterly!$B54,HaverPull!$B:$B,0),MATCH(CBO_quarterly!Y$1,HaverPull!$1:$1,0)),INDEX(CBO_annual!$A:$AH,MATCH(_xlfn.NUMBERVALUE(LEFT($A55,4)),CBO_annual!$A:$A,0),MATCH(Y$1,CBO_annual!$1:$1,0)))</f>
        <v>#N/A</v>
      </c>
      <c r="Z54" s="83" t="e">
        <f ca="1">IF(YEAR($B54)&lt;YEAR(TODAY())-1,INDEX(HaverPull!$A:$AD,MATCH(CBO_quarterly!$B54,HaverPull!$B:$B,0),MATCH(CBO_quarterly!Z$1,HaverPull!$1:$1,0)),INDEX(CBO_annual!$A:$AH,MATCH(_xlfn.NUMBERVALUE(LEFT($A55,4)),CBO_annual!$A:$A,0),MATCH(Z$1,CBO_annual!$1:$1,0)))</f>
        <v>#N/A</v>
      </c>
      <c r="AA54" s="83" t="e">
        <f ca="1">IF(YEAR($B54)&lt;YEAR(TODAY())-1,INDEX(HaverPull!$A:$AD,MATCH(CBO_quarterly!$B54,HaverPull!$B:$B,0),MATCH(CBO_quarterly!AA$1,HaverPull!$1:$1,0)),INDEX(CBO_annual!$A:$AH,MATCH(_xlfn.NUMBERVALUE(LEFT($A55,4)),CBO_annual!$A:$A,0),MATCH(AA$1,CBO_annual!$1:$1,0)))</f>
        <v>#N/A</v>
      </c>
      <c r="AB54" s="83">
        <f>INDEX(CBO_annual!$A:$AH,MATCH(_xlfn.NUMBERVALUE(LEFT($A55,4)),CBO_annual!$A:$A,0),MATCH($1:$1,CBO_annual!$1:$1,0))</f>
        <v>6929.7750000000005</v>
      </c>
      <c r="AC54" s="84">
        <v>6510.2</v>
      </c>
      <c r="AD54" s="83">
        <f ca="1">IF(YEAR($B54)&lt;=YEAR(TODAY()),INDEX(HaverPull!$A:$AD,MATCH(CBO_quarterly!$B54,HaverPull!$B:$B,0),MATCH(CBO_quarterly!AD$1,HaverPull!$1:$1,0)),INDEX(CBO_annual!$A:$AH,MATCH(_xlfn.NUMBERVALUE(LEFT($A55,4)),CBO_annual!$A:$A,0),MATCH(AD$1,CBO_annual!$1:$1,0)))</f>
        <v>4334.3</v>
      </c>
      <c r="AE54" s="83">
        <f ca="1">IF(YEAR($B54)&lt;=YEAR(TODAY()),INDEX(HaverPull!$A:$AD,MATCH(CBO_quarterly!$B54,HaverPull!$B:$B,0),MATCH(CBO_quarterly!AE$1,HaverPull!$1:$1,0)),INDEX(CBO_annual!$A:$AH,MATCH(_xlfn.NUMBERVALUE(LEFT($A55,4)),CBO_annual!$A:$A,0),MATCH(AE$1,CBO_annual!$1:$1,0)))</f>
        <v>2039.6</v>
      </c>
      <c r="AF54" s="85">
        <v>50.134999999999998</v>
      </c>
      <c r="AG54" s="84">
        <v>3331.3</v>
      </c>
      <c r="AH54" s="84">
        <v>3543.5</v>
      </c>
      <c r="AI54" s="83">
        <f ca="1">IF(YEAR($B54)&lt;YEAR(TODAY())-1,INDEX(HaverPull!$A:$AD,MATCH(CBO_quarterly!$B54,HaverPull!$B:$B,0),MATCH(CBO_quarterly!AI$1,HaverPull!$1:$1,0)),INDEX(CBO_annual!$A:$AH,MATCH(_xlfn.NUMBERVALUE(LEFT($A55,4)),CBO_annual!$A:$A,0),MATCH(AI$1,CBO_annual!$1:$1,0)))</f>
        <v>703.1</v>
      </c>
      <c r="AJ54" s="83">
        <f ca="1">IF(YEAR($B54)&lt;YEAR(TODAY())-1,INDEX(HaverPull!$A:$AD,MATCH(CBO_quarterly!$B54,HaverPull!$B:$B,0),MATCH(CBO_quarterly!AJ$1,HaverPull!$1:$1,0)),INDEX(CBO_annual!$A:$AH,MATCH(_xlfn.NUMBERVALUE(LEFT($A55,4)),CBO_annual!$A:$A,0),MATCH(AJ$1,CBO_annual!$1:$1,0)))</f>
        <v>732.3</v>
      </c>
      <c r="AK54" s="83">
        <f ca="1">IF(YEAR($B54)&lt;YEAR(TODAY())-1,INDEX(HaverPull!$A:$AD,MATCH(CBO_quarterly!$B54,HaverPull!$B:$B,0),MATCH(CBO_quarterly!AK$1,HaverPull!$1:$1,0)),INDEX(CBO_annual!$A:$AH,MATCH(_xlfn.NUMBERVALUE(LEFT($A55,4)),CBO_annual!$A:$A,0),MATCH(AK$1,CBO_annual!$1:$1,0)))</f>
        <v>1024.8</v>
      </c>
      <c r="AL54" s="83">
        <f ca="1">IF(YEAR($B54)&lt;YEAR(TODAY())-1,INDEX(HaverPull!$A:$AD,MATCH(CBO_quarterly!$B54,HaverPull!$B:$B,0),MATCH(CBO_quarterly!AL$1,HaverPull!$1:$1,0)),INDEX(CBO_annual!$A:$AH,MATCH(_xlfn.NUMBERVALUE(LEFT($A55,4)),CBO_annual!$A:$A,0),MATCH(AL$1,CBO_annual!$1:$1,0)))</f>
        <v>703.1</v>
      </c>
      <c r="AM54" s="83">
        <f ca="1">IF(YEAR($B54)&lt;YEAR(TODAY())-1,INDEX(HaverPull!$A:$AD,MATCH(CBO_quarterly!$B54,HaverPull!$B:$B,0),MATCH(CBO_quarterly!AM$1,HaverPull!$1:$1,0)),INDEX(CBO_annual!$A:$AH,MATCH(_xlfn.NUMBERVALUE(LEFT($A55,4)),CBO_annual!$A:$A,0),MATCH(AM$1,CBO_annual!$1:$1,0)))</f>
        <v>342.9</v>
      </c>
      <c r="AN54" s="83">
        <f ca="1">IF(YEAR($B54)&lt;YEAR(TODAY())-1,INDEX(HaverPull!$A:$AD,MATCH(CBO_quarterly!$B54,HaverPull!$B:$B,0),MATCH(CBO_quarterly!AN$1,HaverPull!$1:$1,0)),INDEX(CBO_annual!$A:$AH,MATCH(_xlfn.NUMBERVALUE(LEFT($A55,4)),CBO_annual!$A:$A,0),MATCH(AN$1,CBO_annual!$1:$1,0)))</f>
        <v>360.2</v>
      </c>
      <c r="AO54" s="83" t="e">
        <f ca="1">IF(YEAR($B54)&lt;YEAR(TODAY())-1,INDEX(HaverPull!$A:$AD,MATCH(CBO_quarterly!$B54,HaverPull!$B:$B,0),MATCH(CBO_quarterly!AO$1,HaverPull!$1:$1,0)),INDEX(CBO_annual!$A:$AH,MATCH(_xlfn.NUMBERVALUE(LEFT($A55,4)),CBO_annual!$A:$A,0),MATCH(AO$1,CBO_annual!$1:$1,0)))</f>
        <v>#N/A</v>
      </c>
      <c r="AP54" s="83" t="e">
        <f ca="1">IF(YEAR($B54)&lt;YEAR(TODAY())-1,INDEX(HaverPull!$A:$AD,MATCH(CBO_quarterly!$B54,HaverPull!$B:$B,0),MATCH(CBO_quarterly!AP$1,HaverPull!$1:$1,0)),INDEX(CBO_annual!$A:$AH,MATCH(_xlfn.NUMBERVALUE(LEFT($A55,4)),CBO_annual!$A:$A,0),MATCH(AP$1,CBO_annual!$1:$1,0)))</f>
        <v>#N/A</v>
      </c>
    </row>
    <row r="55" spans="1:42">
      <c r="A55" s="83" t="s">
        <v>454</v>
      </c>
      <c r="B55" s="4">
        <v>30224</v>
      </c>
      <c r="C55" s="83">
        <f ca="1">IF(YEAR($B55)&lt;YEAR(TODAY())-1,INDEX(HaverPull!$A:$AD,MATCH(CBO_quarterly!$B55,HaverPull!$B:$B,0),MATCH(CBO_quarterly!C$1,HaverPull!$1:$1,0)),INDEX(CBO_annual!$A:$AH,MATCH(_xlfn.NUMBERVALUE(LEFT($A56,4)),CBO_annual!$A:$A,0),MATCH(C$1,CBO_annual!$1:$1,0)))</f>
        <v>349.7</v>
      </c>
      <c r="D55" s="83">
        <f ca="1">IF(YEAR($B55)&lt;YEAR(TODAY())-1,INDEX(HaverPull!$A:$AD,MATCH(CBO_quarterly!$B55,HaverPull!$B:$B,0),MATCH(CBO_quarterly!D$1,HaverPull!$1:$1,0)),INDEX(CBO_annual!$A:$AH,MATCH(_xlfn.NUMBERVALUE(LEFT($A56,4)),CBO_annual!$A:$A,0),MATCH(D$1,CBO_annual!$1:$1,0)))</f>
        <v>350.1</v>
      </c>
      <c r="E55" s="83">
        <f ca="1">IF(YEAR($B55)&lt;YEAR(TODAY())-1,INDEX(HaverPull!$A:$AD,MATCH(CBO_quarterly!$B55,HaverPull!$B:$B,0),MATCH(CBO_quarterly!E$1,HaverPull!$1:$1,0)),INDEX(CBO_annual!$A:$AH,MATCH(_xlfn.NUMBERVALUE(LEFT($A56,4)),CBO_annual!$A:$A,0),MATCH(E$1,CBO_annual!$1:$1,0)))</f>
        <v>228.7</v>
      </c>
      <c r="F55" s="83">
        <f ca="1">IF(YEAR($B55)&lt;YEAR(TODAY())-1,INDEX(HaverPull!$A:$AD,MATCH(CBO_quarterly!$B55,HaverPull!$B:$B,0),MATCH(CBO_quarterly!F$1,HaverPull!$1:$1,0)),INDEX(CBO_annual!$A:$AH,MATCH(_xlfn.NUMBERVALUE(LEFT($A56,4)),CBO_annual!$A:$A,0),MATCH(F$1,CBO_annual!$1:$1,0)))</f>
        <v>53.2</v>
      </c>
      <c r="G55" s="83">
        <f ca="1">IF(YEAR($B55)&lt;YEAR(TODAY())-1,INDEX(HaverPull!$A:$AD,MATCH(CBO_quarterly!$B55,HaverPull!$B:$B,0),MATCH(CBO_quarterly!G$1,HaverPull!$1:$1,0)),INDEX(CBO_annual!$A:$AH,MATCH(_xlfn.NUMBERVALUE(LEFT($A56,4)),CBO_annual!$A:$A,0),MATCH(G$1,CBO_annual!$1:$1,0)))</f>
        <v>210.3</v>
      </c>
      <c r="H55" s="83" t="e">
        <f ca="1">IF(YEAR($B55)&lt;YEAR(TODAY())-1,INDEX(HaverPull!$A:$AD,MATCH(CBO_quarterly!$B55,HaverPull!$B:$B,0),MATCH(CBO_quarterly!H$1,HaverPull!$1:$1,0)),INDEX(CBO_annual!$A:$AH,MATCH(_xlfn.NUMBERVALUE(LEFT($A56,4)),CBO_annual!$A:$A,0),MATCH(H$1,CBO_annual!$1:$1,0)))</f>
        <v>#N/A</v>
      </c>
      <c r="I55" s="83" t="e">
        <f ca="1">IF(YEAR($B55)&lt;YEAR(TODAY())-1,INDEX(HaverPull!$A:$AD,MATCH(CBO_quarterly!$B55,HaverPull!$B:$B,0),MATCH(CBO_quarterly!I$1,HaverPull!$1:$1,0)),INDEX(CBO_annual!$A:$AH,MATCH(_xlfn.NUMBERVALUE(LEFT($A56,4)),CBO_annual!$A:$A,0),MATCH(I$1,CBO_annual!$1:$1,0)))</f>
        <v>#N/A</v>
      </c>
      <c r="J55" s="83">
        <f ca="1">IF(YEAR($B55)&lt;YEAR(TODAY())-1,INDEX(HaverPull!$A:$AD,MATCH(CBO_quarterly!$B55,HaverPull!$B:$B,0),MATCH(CBO_quarterly!J$1,HaverPull!$1:$1,0)),INDEX(CBO_annual!$A:$AH,MATCH(_xlfn.NUMBERVALUE(LEFT($A56,4)),CBO_annual!$A:$A,0),MATCH(J$1,CBO_annual!$1:$1,0)))</f>
        <v>15.4</v>
      </c>
      <c r="K55" s="83" t="e">
        <f ca="1">IF(YEAR($B55)&lt;YEAR(TODAY())-1,INDEX(HaverPull!$A:$AD,MATCH(CBO_quarterly!$B55,HaverPull!$B:$B,0),MATCH(CBO_quarterly!K$1,HaverPull!$1:$1,0)),INDEX(CBO_annual!$A:$AH,MATCH(_xlfn.NUMBERVALUE(LEFT($A56,4)),CBO_annual!$A:$A,0),MATCH(K$1,CBO_annual!$1:$1,0)))</f>
        <v>#N/A</v>
      </c>
      <c r="L55" s="83" t="e">
        <f ca="1">IF(YEAR($B55)&lt;YEAR(TODAY())-1,INDEX(HaverPull!$A:$AD,MATCH(CBO_quarterly!$B55,HaverPull!$B:$B,0),MATCH(CBO_quarterly!L$1,HaverPull!$1:$1,0)),INDEX(CBO_annual!$A:$AH,MATCH(_xlfn.NUMBERVALUE(LEFT($A56,4)),CBO_annual!$A:$A,0),MATCH(L$1,CBO_annual!$1:$1,0)))</f>
        <v>#N/A</v>
      </c>
      <c r="M55" s="83" t="e">
        <f ca="1">IF(YEAR($B55)&lt;YEAR(TODAY())-1,INDEX(HaverPull!$A:$AD,MATCH(CBO_quarterly!$B55,HaverPull!$B:$B,0),MATCH(CBO_quarterly!M$1,HaverPull!$1:$1,0)),INDEX(CBO_annual!$A:$AH,MATCH(_xlfn.NUMBERVALUE(LEFT($A56,4)),CBO_annual!$A:$A,0),MATCH(M$1,CBO_annual!$1:$1,0)))</f>
        <v>#N/A</v>
      </c>
      <c r="N55" s="83" t="e">
        <f ca="1">IF(YEAR($B55)&lt;YEAR(TODAY())-1,INDEX(HaverPull!$A:$AD,MATCH(CBO_quarterly!$B55,HaverPull!$B:$B,0),MATCH(CBO_quarterly!N$1,HaverPull!$1:$1,0)),INDEX(CBO_annual!$A:$AH,MATCH(_xlfn.NUMBERVALUE(LEFT($A56,4)),CBO_annual!$A:$A,0),MATCH(N$1,CBO_annual!$1:$1,0)))</f>
        <v>#N/A</v>
      </c>
      <c r="O55" s="83" t="e">
        <f ca="1">IF(YEAR($B55)&lt;YEAR(TODAY())-1,INDEX(HaverPull!$A:$AD,MATCH(CBO_quarterly!$B55,HaverPull!$B:$B,0),MATCH(CBO_quarterly!O$1,HaverPull!$1:$1,0)),INDEX(CBO_annual!$A:$AH,MATCH(_xlfn.NUMBERVALUE(LEFT($A56,4)),CBO_annual!$A:$A,0),MATCH(O$1,CBO_annual!$1:$1,0)))</f>
        <v>#N/A</v>
      </c>
      <c r="P55" s="83" t="e">
        <f ca="1">IF(YEAR($B55)&lt;YEAR(TODAY())-1,INDEX(HaverPull!$A:$AD,MATCH(CBO_quarterly!$B55,HaverPull!$B:$B,0),MATCH(CBO_quarterly!P$1,HaverPull!$1:$1,0)),INDEX(CBO_annual!$A:$AH,MATCH(_xlfn.NUMBERVALUE(LEFT($A56,4)),CBO_annual!$A:$A,0),MATCH(P$1,CBO_annual!$1:$1,0)))</f>
        <v>#N/A</v>
      </c>
      <c r="Q55" s="83" t="e">
        <f ca="1">IF(YEAR($B55)&lt;YEAR(TODAY())-1,INDEX(HaverPull!$A:$AD,MATCH(CBO_quarterly!$B55,HaverPull!$B:$B,0),MATCH(CBO_quarterly!Q$1,HaverPull!$1:$1,0)),INDEX(CBO_annual!$A:$AH,MATCH(_xlfn.NUMBERVALUE(LEFT($A56,4)),CBO_annual!$A:$A,0),MATCH(Q$1,CBO_annual!$1:$1,0)))</f>
        <v>#N/A</v>
      </c>
      <c r="R55" s="83" t="e">
        <f ca="1">IF(YEAR($B55)&lt;YEAR(TODAY())-1,INDEX(HaverPull!$A:$AD,MATCH(CBO_quarterly!$B55,HaverPull!$B:$B,0),MATCH(CBO_quarterly!R$1,HaverPull!$1:$1,0)),INDEX(CBO_annual!$A:$AH,MATCH(_xlfn.NUMBERVALUE(LEFT($A56,4)),CBO_annual!$A:$A,0),MATCH(R$1,CBO_annual!$1:$1,0)))</f>
        <v>#N/A</v>
      </c>
      <c r="S55" s="83" t="e">
        <f ca="1">IF(YEAR($B55)&lt;YEAR(TODAY())-1,INDEX(HaverPull!$A:$AD,MATCH(CBO_quarterly!$B55,HaverPull!$B:$B,0),MATCH(CBO_quarterly!S$1,HaverPull!$1:$1,0)),INDEX(CBO_annual!$A:$AH,MATCH(_xlfn.NUMBERVALUE(LEFT($A56,4)),CBO_annual!$A:$A,0),MATCH(S$1,CBO_annual!$1:$1,0)))</f>
        <v>#N/A</v>
      </c>
      <c r="T55" s="83" t="e">
        <f ca="1">IF(YEAR($B55)&lt;YEAR(TODAY())-1,INDEX(HaverPull!$A:$AD,MATCH(CBO_quarterly!$B55,HaverPull!$B:$B,0),MATCH(CBO_quarterly!T$1,HaverPull!$1:$1,0)),INDEX(CBO_annual!$A:$AH,MATCH(_xlfn.NUMBERVALUE(LEFT($A56,4)),CBO_annual!$A:$A,0),MATCH(T$1,CBO_annual!$1:$1,0)))</f>
        <v>#N/A</v>
      </c>
      <c r="U55" s="83" t="e">
        <f ca="1">IF(YEAR($B55)&lt;YEAR(TODAY())-1,INDEX(HaverPull!$A:$AD,MATCH(CBO_quarterly!$B55,HaverPull!$B:$B,0),MATCH(CBO_quarterly!U$1,HaverPull!$1:$1,0)),INDEX(CBO_annual!$A:$AH,MATCH(_xlfn.NUMBERVALUE(LEFT($A56,4)),CBO_annual!$A:$A,0),MATCH(U$1,CBO_annual!$1:$1,0)))</f>
        <v>#N/A</v>
      </c>
      <c r="V55" s="83" t="e">
        <f ca="1">IF(YEAR($B55)&lt;YEAR(TODAY())-1,INDEX(HaverPull!$A:$AD,MATCH(CBO_quarterly!$B55,HaverPull!$B:$B,0),MATCH(CBO_quarterly!V$1,HaverPull!$1:$1,0)),INDEX(CBO_annual!$A:$AH,MATCH(_xlfn.NUMBERVALUE(LEFT($A56,4)),CBO_annual!$A:$A,0),MATCH(V$1,CBO_annual!$1:$1,0)))</f>
        <v>#N/A</v>
      </c>
      <c r="W55" s="83" t="e">
        <f ca="1">IF(YEAR($B55)&lt;YEAR(TODAY())-1,INDEX(HaverPull!$A:$AD,MATCH(CBO_quarterly!$B55,HaverPull!$B:$B,0),MATCH(CBO_quarterly!W$1,HaverPull!$1:$1,0)),INDEX(CBO_annual!$A:$AH,MATCH(_xlfn.NUMBERVALUE(LEFT($A56,4)),CBO_annual!$A:$A,0),MATCH(W$1,CBO_annual!$1:$1,0)))</f>
        <v>#N/A</v>
      </c>
      <c r="X55" s="83" t="e">
        <f ca="1">IF(YEAR($B55)&lt;YEAR(TODAY())-1,INDEX(HaverPull!$A:$AD,MATCH(CBO_quarterly!$B55,HaverPull!$B:$B,0),MATCH(CBO_quarterly!X$1,HaverPull!$1:$1,0)),INDEX(CBO_annual!$A:$AH,MATCH(_xlfn.NUMBERVALUE(LEFT($A56,4)),CBO_annual!$A:$A,0),MATCH(X$1,CBO_annual!$1:$1,0)))</f>
        <v>#N/A</v>
      </c>
      <c r="Y55" s="83" t="e">
        <f ca="1">IF(YEAR($B55)&lt;YEAR(TODAY())-1,INDEX(HaverPull!$A:$AD,MATCH(CBO_quarterly!$B55,HaverPull!$B:$B,0),MATCH(CBO_quarterly!Y$1,HaverPull!$1:$1,0)),INDEX(CBO_annual!$A:$AH,MATCH(_xlfn.NUMBERVALUE(LEFT($A56,4)),CBO_annual!$A:$A,0),MATCH(Y$1,CBO_annual!$1:$1,0)))</f>
        <v>#N/A</v>
      </c>
      <c r="Z55" s="83" t="e">
        <f ca="1">IF(YEAR($B55)&lt;YEAR(TODAY())-1,INDEX(HaverPull!$A:$AD,MATCH(CBO_quarterly!$B55,HaverPull!$B:$B,0),MATCH(CBO_quarterly!Z$1,HaverPull!$1:$1,0)),INDEX(CBO_annual!$A:$AH,MATCH(_xlfn.NUMBERVALUE(LEFT($A56,4)),CBO_annual!$A:$A,0),MATCH(Z$1,CBO_annual!$1:$1,0)))</f>
        <v>#N/A</v>
      </c>
      <c r="AA55" s="83" t="e">
        <f ca="1">IF(YEAR($B55)&lt;YEAR(TODAY())-1,INDEX(HaverPull!$A:$AD,MATCH(CBO_quarterly!$B55,HaverPull!$B:$B,0),MATCH(CBO_quarterly!AA$1,HaverPull!$1:$1,0)),INDEX(CBO_annual!$A:$AH,MATCH(_xlfn.NUMBERVALUE(LEFT($A56,4)),CBO_annual!$A:$A,0),MATCH(AA$1,CBO_annual!$1:$1,0)))</f>
        <v>#N/A</v>
      </c>
      <c r="AB55" s="83">
        <f>INDEX(CBO_annual!$A:$AH,MATCH(_xlfn.NUMBERVALUE(LEFT($A56,4)),CBO_annual!$A:$A,0),MATCH($1:$1,CBO_annual!$1:$1,0))</f>
        <v>6929.7750000000005</v>
      </c>
      <c r="AC55" s="84">
        <v>6486.8</v>
      </c>
      <c r="AD55" s="83">
        <f ca="1">IF(YEAR($B55)&lt;=YEAR(TODAY()),INDEX(HaverPull!$A:$AD,MATCH(CBO_quarterly!$B55,HaverPull!$B:$B,0),MATCH(CBO_quarterly!AD$1,HaverPull!$1:$1,0)),INDEX(CBO_annual!$A:$AH,MATCH(_xlfn.NUMBERVALUE(LEFT($A56,4)),CBO_annual!$A:$A,0),MATCH(AD$1,CBO_annual!$1:$1,0)))</f>
        <v>4363.3</v>
      </c>
      <c r="AE55" s="83">
        <f ca="1">IF(YEAR($B55)&lt;=YEAR(TODAY()),INDEX(HaverPull!$A:$AD,MATCH(CBO_quarterly!$B55,HaverPull!$B:$B,0),MATCH(CBO_quarterly!AE$1,HaverPull!$1:$1,0)),INDEX(CBO_annual!$A:$AH,MATCH(_xlfn.NUMBERVALUE(LEFT($A56,4)),CBO_annual!$A:$A,0),MATCH(AE$1,CBO_annual!$1:$1,0)))</f>
        <v>2085.6999999999998</v>
      </c>
      <c r="AF55" s="85">
        <v>50.924999999999997</v>
      </c>
      <c r="AG55" s="84">
        <v>3367.1</v>
      </c>
      <c r="AH55" s="84">
        <v>3621.4</v>
      </c>
      <c r="AI55" s="83">
        <f ca="1">IF(YEAR($B55)&lt;YEAR(TODAY())-1,INDEX(HaverPull!$A:$AD,MATCH(CBO_quarterly!$B55,HaverPull!$B:$B,0),MATCH(CBO_quarterly!AI$1,HaverPull!$1:$1,0)),INDEX(CBO_annual!$A:$AH,MATCH(_xlfn.NUMBERVALUE(LEFT($A56,4)),CBO_annual!$A:$A,0),MATCH(AI$1,CBO_annual!$1:$1,0)))</f>
        <v>717.3</v>
      </c>
      <c r="AJ55" s="83">
        <f ca="1">IF(YEAR($B55)&lt;YEAR(TODAY())-1,INDEX(HaverPull!$A:$AD,MATCH(CBO_quarterly!$B55,HaverPull!$B:$B,0),MATCH(CBO_quarterly!AJ$1,HaverPull!$1:$1,0)),INDEX(CBO_annual!$A:$AH,MATCH(_xlfn.NUMBERVALUE(LEFT($A56,4)),CBO_annual!$A:$A,0),MATCH(AJ$1,CBO_annual!$1:$1,0)))</f>
        <v>744.3</v>
      </c>
      <c r="AK55" s="83">
        <f ca="1">IF(YEAR($B55)&lt;YEAR(TODAY())-1,INDEX(HaverPull!$A:$AD,MATCH(CBO_quarterly!$B55,HaverPull!$B:$B,0),MATCH(CBO_quarterly!AK$1,HaverPull!$1:$1,0)),INDEX(CBO_annual!$A:$AH,MATCH(_xlfn.NUMBERVALUE(LEFT($A56,4)),CBO_annual!$A:$A,0),MATCH(AK$1,CBO_annual!$1:$1,0)))</f>
        <v>1024.8</v>
      </c>
      <c r="AL55" s="83">
        <f ca="1">IF(YEAR($B55)&lt;YEAR(TODAY())-1,INDEX(HaverPull!$A:$AD,MATCH(CBO_quarterly!$B55,HaverPull!$B:$B,0),MATCH(CBO_quarterly!AL$1,HaverPull!$1:$1,0)),INDEX(CBO_annual!$A:$AH,MATCH(_xlfn.NUMBERVALUE(LEFT($A56,4)),CBO_annual!$A:$A,0),MATCH(AL$1,CBO_annual!$1:$1,0)))</f>
        <v>717.3</v>
      </c>
      <c r="AM55" s="83">
        <f ca="1">IF(YEAR($B55)&lt;YEAR(TODAY())-1,INDEX(HaverPull!$A:$AD,MATCH(CBO_quarterly!$B55,HaverPull!$B:$B,0),MATCH(CBO_quarterly!AM$1,HaverPull!$1:$1,0)),INDEX(CBO_annual!$A:$AH,MATCH(_xlfn.NUMBERVALUE(LEFT($A56,4)),CBO_annual!$A:$A,0),MATCH(AM$1,CBO_annual!$1:$1,0)))</f>
        <v>351.5</v>
      </c>
      <c r="AN55" s="83">
        <f ca="1">IF(YEAR($B55)&lt;YEAR(TODAY())-1,INDEX(HaverPull!$A:$AD,MATCH(CBO_quarterly!$B55,HaverPull!$B:$B,0),MATCH(CBO_quarterly!AN$1,HaverPull!$1:$1,0)),INDEX(CBO_annual!$A:$AH,MATCH(_xlfn.NUMBERVALUE(LEFT($A56,4)),CBO_annual!$A:$A,0),MATCH(AN$1,CBO_annual!$1:$1,0)))</f>
        <v>365.8</v>
      </c>
      <c r="AO55" s="83" t="e">
        <f ca="1">IF(YEAR($B55)&lt;YEAR(TODAY())-1,INDEX(HaverPull!$A:$AD,MATCH(CBO_quarterly!$B55,HaverPull!$B:$B,0),MATCH(CBO_quarterly!AO$1,HaverPull!$1:$1,0)),INDEX(CBO_annual!$A:$AH,MATCH(_xlfn.NUMBERVALUE(LEFT($A56,4)),CBO_annual!$A:$A,0),MATCH(AO$1,CBO_annual!$1:$1,0)))</f>
        <v>#N/A</v>
      </c>
      <c r="AP55" s="83" t="e">
        <f ca="1">IF(YEAR($B55)&lt;YEAR(TODAY())-1,INDEX(HaverPull!$A:$AD,MATCH(CBO_quarterly!$B55,HaverPull!$B:$B,0),MATCH(CBO_quarterly!AP$1,HaverPull!$1:$1,0)),INDEX(CBO_annual!$A:$AH,MATCH(_xlfn.NUMBERVALUE(LEFT($A56,4)),CBO_annual!$A:$A,0),MATCH(AP$1,CBO_annual!$1:$1,0)))</f>
        <v>#N/A</v>
      </c>
    </row>
    <row r="56" spans="1:42">
      <c r="A56" s="83" t="s">
        <v>455</v>
      </c>
      <c r="B56" s="4">
        <v>30316</v>
      </c>
      <c r="C56" s="83">
        <f ca="1">IF(YEAR($B56)&lt;YEAR(TODAY())-1,INDEX(HaverPull!$A:$AD,MATCH(CBO_quarterly!$B56,HaverPull!$B:$B,0),MATCH(CBO_quarterly!C$1,HaverPull!$1:$1,0)),INDEX(CBO_annual!$A:$AH,MATCH(_xlfn.NUMBERVALUE(LEFT($A57,4)),CBO_annual!$A:$A,0),MATCH(C$1,CBO_annual!$1:$1,0)))</f>
        <v>365.2</v>
      </c>
      <c r="D56" s="83">
        <f ca="1">IF(YEAR($B56)&lt;YEAR(TODAY())-1,INDEX(HaverPull!$A:$AD,MATCH(CBO_quarterly!$B56,HaverPull!$B:$B,0),MATCH(CBO_quarterly!D$1,HaverPull!$1:$1,0)),INDEX(CBO_annual!$A:$AH,MATCH(_xlfn.NUMBERVALUE(LEFT($A57,4)),CBO_annual!$A:$A,0),MATCH(D$1,CBO_annual!$1:$1,0)))</f>
        <v>356.6</v>
      </c>
      <c r="E56" s="83">
        <f ca="1">IF(YEAR($B56)&lt;YEAR(TODAY())-1,INDEX(HaverPull!$A:$AD,MATCH(CBO_quarterly!$B56,HaverPull!$B:$B,0),MATCH(CBO_quarterly!E$1,HaverPull!$1:$1,0)),INDEX(CBO_annual!$A:$AH,MATCH(_xlfn.NUMBERVALUE(LEFT($A57,4)),CBO_annual!$A:$A,0),MATCH(E$1,CBO_annual!$1:$1,0)))</f>
        <v>226.9</v>
      </c>
      <c r="F56" s="83">
        <f ca="1">IF(YEAR($B56)&lt;YEAR(TODAY())-1,INDEX(HaverPull!$A:$AD,MATCH(CBO_quarterly!$B56,HaverPull!$B:$B,0),MATCH(CBO_quarterly!F$1,HaverPull!$1:$1,0)),INDEX(CBO_annual!$A:$AH,MATCH(_xlfn.NUMBERVALUE(LEFT($A57,4)),CBO_annual!$A:$A,0),MATCH(F$1,CBO_annual!$1:$1,0)))</f>
        <v>48.6</v>
      </c>
      <c r="G56" s="83">
        <f ca="1">IF(YEAR($B56)&lt;YEAR(TODAY())-1,INDEX(HaverPull!$A:$AD,MATCH(CBO_quarterly!$B56,HaverPull!$B:$B,0),MATCH(CBO_quarterly!G$1,HaverPull!$1:$1,0)),INDEX(CBO_annual!$A:$AH,MATCH(_xlfn.NUMBERVALUE(LEFT($A57,4)),CBO_annual!$A:$A,0),MATCH(G$1,CBO_annual!$1:$1,0)))</f>
        <v>211.2</v>
      </c>
      <c r="H56" s="83" t="e">
        <f ca="1">IF(YEAR($B56)&lt;YEAR(TODAY())-1,INDEX(HaverPull!$A:$AD,MATCH(CBO_quarterly!$B56,HaverPull!$B:$B,0),MATCH(CBO_quarterly!H$1,HaverPull!$1:$1,0)),INDEX(CBO_annual!$A:$AH,MATCH(_xlfn.NUMBERVALUE(LEFT($A57,4)),CBO_annual!$A:$A,0),MATCH(H$1,CBO_annual!$1:$1,0)))</f>
        <v>#N/A</v>
      </c>
      <c r="I56" s="83" t="e">
        <f ca="1">IF(YEAR($B56)&lt;YEAR(TODAY())-1,INDEX(HaverPull!$A:$AD,MATCH(CBO_quarterly!$B56,HaverPull!$B:$B,0),MATCH(CBO_quarterly!I$1,HaverPull!$1:$1,0)),INDEX(CBO_annual!$A:$AH,MATCH(_xlfn.NUMBERVALUE(LEFT($A57,4)),CBO_annual!$A:$A,0),MATCH(I$1,CBO_annual!$1:$1,0)))</f>
        <v>#N/A</v>
      </c>
      <c r="J56" s="83">
        <f ca="1">IF(YEAR($B56)&lt;YEAR(TODAY())-1,INDEX(HaverPull!$A:$AD,MATCH(CBO_quarterly!$B56,HaverPull!$B:$B,0),MATCH(CBO_quarterly!J$1,HaverPull!$1:$1,0)),INDEX(CBO_annual!$A:$AH,MATCH(_xlfn.NUMBERVALUE(LEFT($A57,4)),CBO_annual!$A:$A,0),MATCH(J$1,CBO_annual!$1:$1,0)))</f>
        <v>14.6</v>
      </c>
      <c r="K56" s="83" t="e">
        <f ca="1">IF(YEAR($B56)&lt;YEAR(TODAY())-1,INDEX(HaverPull!$A:$AD,MATCH(CBO_quarterly!$B56,HaverPull!$B:$B,0),MATCH(CBO_quarterly!K$1,HaverPull!$1:$1,0)),INDEX(CBO_annual!$A:$AH,MATCH(_xlfn.NUMBERVALUE(LEFT($A57,4)),CBO_annual!$A:$A,0),MATCH(K$1,CBO_annual!$1:$1,0)))</f>
        <v>#N/A</v>
      </c>
      <c r="L56" s="83" t="e">
        <f ca="1">IF(YEAR($B56)&lt;YEAR(TODAY())-1,INDEX(HaverPull!$A:$AD,MATCH(CBO_quarterly!$B56,HaverPull!$B:$B,0),MATCH(CBO_quarterly!L$1,HaverPull!$1:$1,0)),INDEX(CBO_annual!$A:$AH,MATCH(_xlfn.NUMBERVALUE(LEFT($A57,4)),CBO_annual!$A:$A,0),MATCH(L$1,CBO_annual!$1:$1,0)))</f>
        <v>#N/A</v>
      </c>
      <c r="M56" s="83" t="e">
        <f ca="1">IF(YEAR($B56)&lt;YEAR(TODAY())-1,INDEX(HaverPull!$A:$AD,MATCH(CBO_quarterly!$B56,HaverPull!$B:$B,0),MATCH(CBO_quarterly!M$1,HaverPull!$1:$1,0)),INDEX(CBO_annual!$A:$AH,MATCH(_xlfn.NUMBERVALUE(LEFT($A57,4)),CBO_annual!$A:$A,0),MATCH(M$1,CBO_annual!$1:$1,0)))</f>
        <v>#N/A</v>
      </c>
      <c r="N56" s="83" t="e">
        <f ca="1">IF(YEAR($B56)&lt;YEAR(TODAY())-1,INDEX(HaverPull!$A:$AD,MATCH(CBO_quarterly!$B56,HaverPull!$B:$B,0),MATCH(CBO_quarterly!N$1,HaverPull!$1:$1,0)),INDEX(CBO_annual!$A:$AH,MATCH(_xlfn.NUMBERVALUE(LEFT($A57,4)),CBO_annual!$A:$A,0),MATCH(N$1,CBO_annual!$1:$1,0)))</f>
        <v>#N/A</v>
      </c>
      <c r="O56" s="83" t="e">
        <f ca="1">IF(YEAR($B56)&lt;YEAR(TODAY())-1,INDEX(HaverPull!$A:$AD,MATCH(CBO_quarterly!$B56,HaverPull!$B:$B,0),MATCH(CBO_quarterly!O$1,HaverPull!$1:$1,0)),INDEX(CBO_annual!$A:$AH,MATCH(_xlfn.NUMBERVALUE(LEFT($A57,4)),CBO_annual!$A:$A,0),MATCH(O$1,CBO_annual!$1:$1,0)))</f>
        <v>#N/A</v>
      </c>
      <c r="P56" s="83" t="e">
        <f ca="1">IF(YEAR($B56)&lt;YEAR(TODAY())-1,INDEX(HaverPull!$A:$AD,MATCH(CBO_quarterly!$B56,HaverPull!$B:$B,0),MATCH(CBO_quarterly!P$1,HaverPull!$1:$1,0)),INDEX(CBO_annual!$A:$AH,MATCH(_xlfn.NUMBERVALUE(LEFT($A57,4)),CBO_annual!$A:$A,0),MATCH(P$1,CBO_annual!$1:$1,0)))</f>
        <v>#N/A</v>
      </c>
      <c r="Q56" s="83" t="e">
        <f ca="1">IF(YEAR($B56)&lt;YEAR(TODAY())-1,INDEX(HaverPull!$A:$AD,MATCH(CBO_quarterly!$B56,HaverPull!$B:$B,0),MATCH(CBO_quarterly!Q$1,HaverPull!$1:$1,0)),INDEX(CBO_annual!$A:$AH,MATCH(_xlfn.NUMBERVALUE(LEFT($A57,4)),CBO_annual!$A:$A,0),MATCH(Q$1,CBO_annual!$1:$1,0)))</f>
        <v>#N/A</v>
      </c>
      <c r="R56" s="83" t="e">
        <f ca="1">IF(YEAR($B56)&lt;YEAR(TODAY())-1,INDEX(HaverPull!$A:$AD,MATCH(CBO_quarterly!$B56,HaverPull!$B:$B,0),MATCH(CBO_quarterly!R$1,HaverPull!$1:$1,0)),INDEX(CBO_annual!$A:$AH,MATCH(_xlfn.NUMBERVALUE(LEFT($A57,4)),CBO_annual!$A:$A,0),MATCH(R$1,CBO_annual!$1:$1,0)))</f>
        <v>#N/A</v>
      </c>
      <c r="S56" s="83" t="e">
        <f ca="1">IF(YEAR($B56)&lt;YEAR(TODAY())-1,INDEX(HaverPull!$A:$AD,MATCH(CBO_quarterly!$B56,HaverPull!$B:$B,0),MATCH(CBO_quarterly!S$1,HaverPull!$1:$1,0)),INDEX(CBO_annual!$A:$AH,MATCH(_xlfn.NUMBERVALUE(LEFT($A57,4)),CBO_annual!$A:$A,0),MATCH(S$1,CBO_annual!$1:$1,0)))</f>
        <v>#N/A</v>
      </c>
      <c r="T56" s="83" t="e">
        <f ca="1">IF(YEAR($B56)&lt;YEAR(TODAY())-1,INDEX(HaverPull!$A:$AD,MATCH(CBO_quarterly!$B56,HaverPull!$B:$B,0),MATCH(CBO_quarterly!T$1,HaverPull!$1:$1,0)),INDEX(CBO_annual!$A:$AH,MATCH(_xlfn.NUMBERVALUE(LEFT($A57,4)),CBO_annual!$A:$A,0),MATCH(T$1,CBO_annual!$1:$1,0)))</f>
        <v>#N/A</v>
      </c>
      <c r="U56" s="83" t="e">
        <f ca="1">IF(YEAR($B56)&lt;YEAR(TODAY())-1,INDEX(HaverPull!$A:$AD,MATCH(CBO_quarterly!$B56,HaverPull!$B:$B,0),MATCH(CBO_quarterly!U$1,HaverPull!$1:$1,0)),INDEX(CBO_annual!$A:$AH,MATCH(_xlfn.NUMBERVALUE(LEFT($A57,4)),CBO_annual!$A:$A,0),MATCH(U$1,CBO_annual!$1:$1,0)))</f>
        <v>#N/A</v>
      </c>
      <c r="V56" s="83" t="e">
        <f ca="1">IF(YEAR($B56)&lt;YEAR(TODAY())-1,INDEX(HaverPull!$A:$AD,MATCH(CBO_quarterly!$B56,HaverPull!$B:$B,0),MATCH(CBO_quarterly!V$1,HaverPull!$1:$1,0)),INDEX(CBO_annual!$A:$AH,MATCH(_xlfn.NUMBERVALUE(LEFT($A57,4)),CBO_annual!$A:$A,0),MATCH(V$1,CBO_annual!$1:$1,0)))</f>
        <v>#N/A</v>
      </c>
      <c r="W56" s="83" t="e">
        <f ca="1">IF(YEAR($B56)&lt;YEAR(TODAY())-1,INDEX(HaverPull!$A:$AD,MATCH(CBO_quarterly!$B56,HaverPull!$B:$B,0),MATCH(CBO_quarterly!W$1,HaverPull!$1:$1,0)),INDEX(CBO_annual!$A:$AH,MATCH(_xlfn.NUMBERVALUE(LEFT($A57,4)),CBO_annual!$A:$A,0),MATCH(W$1,CBO_annual!$1:$1,0)))</f>
        <v>#N/A</v>
      </c>
      <c r="X56" s="83" t="e">
        <f ca="1">IF(YEAR($B56)&lt;YEAR(TODAY())-1,INDEX(HaverPull!$A:$AD,MATCH(CBO_quarterly!$B56,HaverPull!$B:$B,0),MATCH(CBO_quarterly!X$1,HaverPull!$1:$1,0)),INDEX(CBO_annual!$A:$AH,MATCH(_xlfn.NUMBERVALUE(LEFT($A57,4)),CBO_annual!$A:$A,0),MATCH(X$1,CBO_annual!$1:$1,0)))</f>
        <v>#N/A</v>
      </c>
      <c r="Y56" s="83" t="e">
        <f ca="1">IF(YEAR($B56)&lt;YEAR(TODAY())-1,INDEX(HaverPull!$A:$AD,MATCH(CBO_quarterly!$B56,HaverPull!$B:$B,0),MATCH(CBO_quarterly!Y$1,HaverPull!$1:$1,0)),INDEX(CBO_annual!$A:$AH,MATCH(_xlfn.NUMBERVALUE(LEFT($A57,4)),CBO_annual!$A:$A,0),MATCH(Y$1,CBO_annual!$1:$1,0)))</f>
        <v>#N/A</v>
      </c>
      <c r="Z56" s="83" t="e">
        <f ca="1">IF(YEAR($B56)&lt;YEAR(TODAY())-1,INDEX(HaverPull!$A:$AD,MATCH(CBO_quarterly!$B56,HaverPull!$B:$B,0),MATCH(CBO_quarterly!Z$1,HaverPull!$1:$1,0)),INDEX(CBO_annual!$A:$AH,MATCH(_xlfn.NUMBERVALUE(LEFT($A57,4)),CBO_annual!$A:$A,0),MATCH(Z$1,CBO_annual!$1:$1,0)))</f>
        <v>#N/A</v>
      </c>
      <c r="AA56" s="83" t="e">
        <f ca="1">IF(YEAR($B56)&lt;YEAR(TODAY())-1,INDEX(HaverPull!$A:$AD,MATCH(CBO_quarterly!$B56,HaverPull!$B:$B,0),MATCH(CBO_quarterly!AA$1,HaverPull!$1:$1,0)),INDEX(CBO_annual!$A:$AH,MATCH(_xlfn.NUMBERVALUE(LEFT($A57,4)),CBO_annual!$A:$A,0),MATCH(AA$1,CBO_annual!$1:$1,0)))</f>
        <v>#N/A</v>
      </c>
      <c r="AB56" s="83">
        <f>INDEX(CBO_annual!$A:$AH,MATCH(_xlfn.NUMBERVALUE(LEFT($A57,4)),CBO_annual!$A:$A,0),MATCH($1:$1,CBO_annual!$1:$1,0))</f>
        <v>7162.9250000000011</v>
      </c>
      <c r="AC56" s="84">
        <v>6493.1</v>
      </c>
      <c r="AD56" s="83">
        <f ca="1">IF(YEAR($B56)&lt;=YEAR(TODAY()),INDEX(HaverPull!$A:$AD,MATCH(CBO_quarterly!$B56,HaverPull!$B:$B,0),MATCH(CBO_quarterly!AD$1,HaverPull!$1:$1,0)),INDEX(CBO_annual!$A:$AH,MATCH(_xlfn.NUMBERVALUE(LEFT($A57,4)),CBO_annual!$A:$A,0),MATCH(AD$1,CBO_annual!$1:$1,0)))</f>
        <v>4439.7</v>
      </c>
      <c r="AE56" s="83">
        <f ca="1">IF(YEAR($B56)&lt;=YEAR(TODAY()),INDEX(HaverPull!$A:$AD,MATCH(CBO_quarterly!$B56,HaverPull!$B:$B,0),MATCH(CBO_quarterly!AE$1,HaverPull!$1:$1,0)),INDEX(CBO_annual!$A:$AH,MATCH(_xlfn.NUMBERVALUE(LEFT($A57,4)),CBO_annual!$A:$A,0),MATCH(AE$1,CBO_annual!$1:$1,0)))</f>
        <v>2145.6</v>
      </c>
      <c r="AF56" s="85">
        <v>51.491</v>
      </c>
      <c r="AG56" s="84">
        <v>3407.8</v>
      </c>
      <c r="AH56" s="84">
        <v>3689.4</v>
      </c>
      <c r="AI56" s="83">
        <f ca="1">IF(YEAR($B56)&lt;YEAR(TODAY())-1,INDEX(HaverPull!$A:$AD,MATCH(CBO_quarterly!$B56,HaverPull!$B:$B,0),MATCH(CBO_quarterly!AI$1,HaverPull!$1:$1,0)),INDEX(CBO_annual!$A:$AH,MATCH(_xlfn.NUMBERVALUE(LEFT($A57,4)),CBO_annual!$A:$A,0),MATCH(AI$1,CBO_annual!$1:$1,0)))</f>
        <v>737.4</v>
      </c>
      <c r="AJ56" s="83">
        <f ca="1">IF(YEAR($B56)&lt;YEAR(TODAY())-1,INDEX(HaverPull!$A:$AD,MATCH(CBO_quarterly!$B56,HaverPull!$B:$B,0),MATCH(CBO_quarterly!AJ$1,HaverPull!$1:$1,0)),INDEX(CBO_annual!$A:$AH,MATCH(_xlfn.NUMBERVALUE(LEFT($A57,4)),CBO_annual!$A:$A,0),MATCH(AJ$1,CBO_annual!$1:$1,0)))</f>
        <v>761.9</v>
      </c>
      <c r="AK56" s="83">
        <f ca="1">IF(YEAR($B56)&lt;YEAR(TODAY())-1,INDEX(HaverPull!$A:$AD,MATCH(CBO_quarterly!$B56,HaverPull!$B:$B,0),MATCH(CBO_quarterly!AK$1,HaverPull!$1:$1,0)),INDEX(CBO_annual!$A:$AH,MATCH(_xlfn.NUMBERVALUE(LEFT($A57,4)),CBO_annual!$A:$A,0),MATCH(AK$1,CBO_annual!$1:$1,0)))</f>
        <v>1032.5</v>
      </c>
      <c r="AL56" s="83">
        <f ca="1">IF(YEAR($B56)&lt;YEAR(TODAY())-1,INDEX(HaverPull!$A:$AD,MATCH(CBO_quarterly!$B56,HaverPull!$B:$B,0),MATCH(CBO_quarterly!AL$1,HaverPull!$1:$1,0)),INDEX(CBO_annual!$A:$AH,MATCH(_xlfn.NUMBERVALUE(LEFT($A57,4)),CBO_annual!$A:$A,0),MATCH(AL$1,CBO_annual!$1:$1,0)))</f>
        <v>737.4</v>
      </c>
      <c r="AM56" s="83">
        <f ca="1">IF(YEAR($B56)&lt;YEAR(TODAY())-1,INDEX(HaverPull!$A:$AD,MATCH(CBO_quarterly!$B56,HaverPull!$B:$B,0),MATCH(CBO_quarterly!AM$1,HaverPull!$1:$1,0)),INDEX(CBO_annual!$A:$AH,MATCH(_xlfn.NUMBERVALUE(LEFT($A57,4)),CBO_annual!$A:$A,0),MATCH(AM$1,CBO_annual!$1:$1,0)))</f>
        <v>364.1</v>
      </c>
      <c r="AN56" s="83">
        <f ca="1">IF(YEAR($B56)&lt;YEAR(TODAY())-1,INDEX(HaverPull!$A:$AD,MATCH(CBO_quarterly!$B56,HaverPull!$B:$B,0),MATCH(CBO_quarterly!AN$1,HaverPull!$1:$1,0)),INDEX(CBO_annual!$A:$AH,MATCH(_xlfn.NUMBERVALUE(LEFT($A57,4)),CBO_annual!$A:$A,0),MATCH(AN$1,CBO_annual!$1:$1,0)))</f>
        <v>373.3</v>
      </c>
      <c r="AO56" s="83" t="e">
        <f ca="1">IF(YEAR($B56)&lt;YEAR(TODAY())-1,INDEX(HaverPull!$A:$AD,MATCH(CBO_quarterly!$B56,HaverPull!$B:$B,0),MATCH(CBO_quarterly!AO$1,HaverPull!$1:$1,0)),INDEX(CBO_annual!$A:$AH,MATCH(_xlfn.NUMBERVALUE(LEFT($A57,4)),CBO_annual!$A:$A,0),MATCH(AO$1,CBO_annual!$1:$1,0)))</f>
        <v>#N/A</v>
      </c>
      <c r="AP56" s="83" t="e">
        <f ca="1">IF(YEAR($B56)&lt;YEAR(TODAY())-1,INDEX(HaverPull!$A:$AD,MATCH(CBO_quarterly!$B56,HaverPull!$B:$B,0),MATCH(CBO_quarterly!AP$1,HaverPull!$1:$1,0)),INDEX(CBO_annual!$A:$AH,MATCH(_xlfn.NUMBERVALUE(LEFT($A57,4)),CBO_annual!$A:$A,0),MATCH(AP$1,CBO_annual!$1:$1,0)))</f>
        <v>#N/A</v>
      </c>
    </row>
    <row r="57" spans="1:42">
      <c r="A57" s="83" t="s">
        <v>456</v>
      </c>
      <c r="B57" s="4">
        <v>30406</v>
      </c>
      <c r="C57" s="83">
        <f ca="1">IF(YEAR($B57)&lt;YEAR(TODAY())-1,INDEX(HaverPull!$A:$AD,MATCH(CBO_quarterly!$B57,HaverPull!$B:$B,0),MATCH(CBO_quarterly!C$1,HaverPull!$1:$1,0)),INDEX(CBO_annual!$A:$AH,MATCH(_xlfn.NUMBERVALUE(LEFT($A58,4)),CBO_annual!$A:$A,0),MATCH(C$1,CBO_annual!$1:$1,0)))</f>
        <v>368</v>
      </c>
      <c r="D57" s="83">
        <f ca="1">IF(YEAR($B57)&lt;YEAR(TODAY())-1,INDEX(HaverPull!$A:$AD,MATCH(CBO_quarterly!$B57,HaverPull!$B:$B,0),MATCH(CBO_quarterly!D$1,HaverPull!$1:$1,0)),INDEX(CBO_annual!$A:$AH,MATCH(_xlfn.NUMBERVALUE(LEFT($A58,4)),CBO_annual!$A:$A,0),MATCH(D$1,CBO_annual!$1:$1,0)))</f>
        <v>350.9</v>
      </c>
      <c r="E57" s="83">
        <f ca="1">IF(YEAR($B57)&lt;YEAR(TODAY())-1,INDEX(HaverPull!$A:$AD,MATCH(CBO_quarterly!$B57,HaverPull!$B:$B,0),MATCH(CBO_quarterly!E$1,HaverPull!$1:$1,0)),INDEX(CBO_annual!$A:$AH,MATCH(_xlfn.NUMBERVALUE(LEFT($A58,4)),CBO_annual!$A:$A,0),MATCH(E$1,CBO_annual!$1:$1,0)))</f>
        <v>230.8</v>
      </c>
      <c r="F57" s="83">
        <f ca="1">IF(YEAR($B57)&lt;YEAR(TODAY())-1,INDEX(HaverPull!$A:$AD,MATCH(CBO_quarterly!$B57,HaverPull!$B:$B,0),MATCH(CBO_quarterly!F$1,HaverPull!$1:$1,0)),INDEX(CBO_annual!$A:$AH,MATCH(_xlfn.NUMBERVALUE(LEFT($A58,4)),CBO_annual!$A:$A,0),MATCH(F$1,CBO_annual!$1:$1,0)))</f>
        <v>50.2</v>
      </c>
      <c r="G57" s="83">
        <f ca="1">IF(YEAR($B57)&lt;YEAR(TODAY())-1,INDEX(HaverPull!$A:$AD,MATCH(CBO_quarterly!$B57,HaverPull!$B:$B,0),MATCH(CBO_quarterly!G$1,HaverPull!$1:$1,0)),INDEX(CBO_annual!$A:$AH,MATCH(_xlfn.NUMBERVALUE(LEFT($A58,4)),CBO_annual!$A:$A,0),MATCH(G$1,CBO_annual!$1:$1,0)))</f>
        <v>218.9</v>
      </c>
      <c r="H57" s="83" t="e">
        <f ca="1">IF(YEAR($B57)&lt;YEAR(TODAY())-1,INDEX(HaverPull!$A:$AD,MATCH(CBO_quarterly!$B57,HaverPull!$B:$B,0),MATCH(CBO_quarterly!H$1,HaverPull!$1:$1,0)),INDEX(CBO_annual!$A:$AH,MATCH(_xlfn.NUMBERVALUE(LEFT($A58,4)),CBO_annual!$A:$A,0),MATCH(H$1,CBO_annual!$1:$1,0)))</f>
        <v>#N/A</v>
      </c>
      <c r="I57" s="83" t="e">
        <f ca="1">IF(YEAR($B57)&lt;YEAR(TODAY())-1,INDEX(HaverPull!$A:$AD,MATCH(CBO_quarterly!$B57,HaverPull!$B:$B,0),MATCH(CBO_quarterly!I$1,HaverPull!$1:$1,0)),INDEX(CBO_annual!$A:$AH,MATCH(_xlfn.NUMBERVALUE(LEFT($A58,4)),CBO_annual!$A:$A,0),MATCH(I$1,CBO_annual!$1:$1,0)))</f>
        <v>#N/A</v>
      </c>
      <c r="J57" s="83">
        <f ca="1">IF(YEAR($B57)&lt;YEAR(TODAY())-1,INDEX(HaverPull!$A:$AD,MATCH(CBO_quarterly!$B57,HaverPull!$B:$B,0),MATCH(CBO_quarterly!J$1,HaverPull!$1:$1,0)),INDEX(CBO_annual!$A:$AH,MATCH(_xlfn.NUMBERVALUE(LEFT($A58,4)),CBO_annual!$A:$A,0),MATCH(J$1,CBO_annual!$1:$1,0)))</f>
        <v>13.9</v>
      </c>
      <c r="K57" s="83" t="e">
        <f ca="1">IF(YEAR($B57)&lt;YEAR(TODAY())-1,INDEX(HaverPull!$A:$AD,MATCH(CBO_quarterly!$B57,HaverPull!$B:$B,0),MATCH(CBO_quarterly!K$1,HaverPull!$1:$1,0)),INDEX(CBO_annual!$A:$AH,MATCH(_xlfn.NUMBERVALUE(LEFT($A58,4)),CBO_annual!$A:$A,0),MATCH(K$1,CBO_annual!$1:$1,0)))</f>
        <v>#N/A</v>
      </c>
      <c r="L57" s="83" t="e">
        <f ca="1">IF(YEAR($B57)&lt;YEAR(TODAY())-1,INDEX(HaverPull!$A:$AD,MATCH(CBO_quarterly!$B57,HaverPull!$B:$B,0),MATCH(CBO_quarterly!L$1,HaverPull!$1:$1,0)),INDEX(CBO_annual!$A:$AH,MATCH(_xlfn.NUMBERVALUE(LEFT($A58,4)),CBO_annual!$A:$A,0),MATCH(L$1,CBO_annual!$1:$1,0)))</f>
        <v>#N/A</v>
      </c>
      <c r="M57" s="83" t="e">
        <f ca="1">IF(YEAR($B57)&lt;YEAR(TODAY())-1,INDEX(HaverPull!$A:$AD,MATCH(CBO_quarterly!$B57,HaverPull!$B:$B,0),MATCH(CBO_quarterly!M$1,HaverPull!$1:$1,0)),INDEX(CBO_annual!$A:$AH,MATCH(_xlfn.NUMBERVALUE(LEFT($A58,4)),CBO_annual!$A:$A,0),MATCH(M$1,CBO_annual!$1:$1,0)))</f>
        <v>#N/A</v>
      </c>
      <c r="N57" s="83" t="e">
        <f ca="1">IF(YEAR($B57)&lt;YEAR(TODAY())-1,INDEX(HaverPull!$A:$AD,MATCH(CBO_quarterly!$B57,HaverPull!$B:$B,0),MATCH(CBO_quarterly!N$1,HaverPull!$1:$1,0)),INDEX(CBO_annual!$A:$AH,MATCH(_xlfn.NUMBERVALUE(LEFT($A58,4)),CBO_annual!$A:$A,0),MATCH(N$1,CBO_annual!$1:$1,0)))</f>
        <v>#N/A</v>
      </c>
      <c r="O57" s="83" t="e">
        <f ca="1">IF(YEAR($B57)&lt;YEAR(TODAY())-1,INDEX(HaverPull!$A:$AD,MATCH(CBO_quarterly!$B57,HaverPull!$B:$B,0),MATCH(CBO_quarterly!O$1,HaverPull!$1:$1,0)),INDEX(CBO_annual!$A:$AH,MATCH(_xlfn.NUMBERVALUE(LEFT($A58,4)),CBO_annual!$A:$A,0),MATCH(O$1,CBO_annual!$1:$1,0)))</f>
        <v>#N/A</v>
      </c>
      <c r="P57" s="83" t="e">
        <f ca="1">IF(YEAR($B57)&lt;YEAR(TODAY())-1,INDEX(HaverPull!$A:$AD,MATCH(CBO_quarterly!$B57,HaverPull!$B:$B,0),MATCH(CBO_quarterly!P$1,HaverPull!$1:$1,0)),INDEX(CBO_annual!$A:$AH,MATCH(_xlfn.NUMBERVALUE(LEFT($A58,4)),CBO_annual!$A:$A,0),MATCH(P$1,CBO_annual!$1:$1,0)))</f>
        <v>#N/A</v>
      </c>
      <c r="Q57" s="83" t="e">
        <f ca="1">IF(YEAR($B57)&lt;YEAR(TODAY())-1,INDEX(HaverPull!$A:$AD,MATCH(CBO_quarterly!$B57,HaverPull!$B:$B,0),MATCH(CBO_quarterly!Q$1,HaverPull!$1:$1,0)),INDEX(CBO_annual!$A:$AH,MATCH(_xlfn.NUMBERVALUE(LEFT($A58,4)),CBO_annual!$A:$A,0),MATCH(Q$1,CBO_annual!$1:$1,0)))</f>
        <v>#N/A</v>
      </c>
      <c r="R57" s="83" t="e">
        <f ca="1">IF(YEAR($B57)&lt;YEAR(TODAY())-1,INDEX(HaverPull!$A:$AD,MATCH(CBO_quarterly!$B57,HaverPull!$B:$B,0),MATCH(CBO_quarterly!R$1,HaverPull!$1:$1,0)),INDEX(CBO_annual!$A:$AH,MATCH(_xlfn.NUMBERVALUE(LEFT($A58,4)),CBO_annual!$A:$A,0),MATCH(R$1,CBO_annual!$1:$1,0)))</f>
        <v>#N/A</v>
      </c>
      <c r="S57" s="83" t="e">
        <f ca="1">IF(YEAR($B57)&lt;YEAR(TODAY())-1,INDEX(HaverPull!$A:$AD,MATCH(CBO_quarterly!$B57,HaverPull!$B:$B,0),MATCH(CBO_quarterly!S$1,HaverPull!$1:$1,0)),INDEX(CBO_annual!$A:$AH,MATCH(_xlfn.NUMBERVALUE(LEFT($A58,4)),CBO_annual!$A:$A,0),MATCH(S$1,CBO_annual!$1:$1,0)))</f>
        <v>#N/A</v>
      </c>
      <c r="T57" s="83" t="e">
        <f ca="1">IF(YEAR($B57)&lt;YEAR(TODAY())-1,INDEX(HaverPull!$A:$AD,MATCH(CBO_quarterly!$B57,HaverPull!$B:$B,0),MATCH(CBO_quarterly!T$1,HaverPull!$1:$1,0)),INDEX(CBO_annual!$A:$AH,MATCH(_xlfn.NUMBERVALUE(LEFT($A58,4)),CBO_annual!$A:$A,0),MATCH(T$1,CBO_annual!$1:$1,0)))</f>
        <v>#N/A</v>
      </c>
      <c r="U57" s="83" t="e">
        <f ca="1">IF(YEAR($B57)&lt;YEAR(TODAY())-1,INDEX(HaverPull!$A:$AD,MATCH(CBO_quarterly!$B57,HaverPull!$B:$B,0),MATCH(CBO_quarterly!U$1,HaverPull!$1:$1,0)),INDEX(CBO_annual!$A:$AH,MATCH(_xlfn.NUMBERVALUE(LEFT($A58,4)),CBO_annual!$A:$A,0),MATCH(U$1,CBO_annual!$1:$1,0)))</f>
        <v>#N/A</v>
      </c>
      <c r="V57" s="83" t="e">
        <f ca="1">IF(YEAR($B57)&lt;YEAR(TODAY())-1,INDEX(HaverPull!$A:$AD,MATCH(CBO_quarterly!$B57,HaverPull!$B:$B,0),MATCH(CBO_quarterly!V$1,HaverPull!$1:$1,0)),INDEX(CBO_annual!$A:$AH,MATCH(_xlfn.NUMBERVALUE(LEFT($A58,4)),CBO_annual!$A:$A,0),MATCH(V$1,CBO_annual!$1:$1,0)))</f>
        <v>#N/A</v>
      </c>
      <c r="W57" s="83" t="e">
        <f ca="1">IF(YEAR($B57)&lt;YEAR(TODAY())-1,INDEX(HaverPull!$A:$AD,MATCH(CBO_quarterly!$B57,HaverPull!$B:$B,0),MATCH(CBO_quarterly!W$1,HaverPull!$1:$1,0)),INDEX(CBO_annual!$A:$AH,MATCH(_xlfn.NUMBERVALUE(LEFT($A58,4)),CBO_annual!$A:$A,0),MATCH(W$1,CBO_annual!$1:$1,0)))</f>
        <v>#N/A</v>
      </c>
      <c r="X57" s="83" t="e">
        <f ca="1">IF(YEAR($B57)&lt;YEAR(TODAY())-1,INDEX(HaverPull!$A:$AD,MATCH(CBO_quarterly!$B57,HaverPull!$B:$B,0),MATCH(CBO_quarterly!X$1,HaverPull!$1:$1,0)),INDEX(CBO_annual!$A:$AH,MATCH(_xlfn.NUMBERVALUE(LEFT($A58,4)),CBO_annual!$A:$A,0),MATCH(X$1,CBO_annual!$1:$1,0)))</f>
        <v>#N/A</v>
      </c>
      <c r="Y57" s="83" t="e">
        <f ca="1">IF(YEAR($B57)&lt;YEAR(TODAY())-1,INDEX(HaverPull!$A:$AD,MATCH(CBO_quarterly!$B57,HaverPull!$B:$B,0),MATCH(CBO_quarterly!Y$1,HaverPull!$1:$1,0)),INDEX(CBO_annual!$A:$AH,MATCH(_xlfn.NUMBERVALUE(LEFT($A58,4)),CBO_annual!$A:$A,0),MATCH(Y$1,CBO_annual!$1:$1,0)))</f>
        <v>#N/A</v>
      </c>
      <c r="Z57" s="83" t="e">
        <f ca="1">IF(YEAR($B57)&lt;YEAR(TODAY())-1,INDEX(HaverPull!$A:$AD,MATCH(CBO_quarterly!$B57,HaverPull!$B:$B,0),MATCH(CBO_quarterly!Z$1,HaverPull!$1:$1,0)),INDEX(CBO_annual!$A:$AH,MATCH(_xlfn.NUMBERVALUE(LEFT($A58,4)),CBO_annual!$A:$A,0),MATCH(Z$1,CBO_annual!$1:$1,0)))</f>
        <v>#N/A</v>
      </c>
      <c r="AA57" s="83" t="e">
        <f ca="1">IF(YEAR($B57)&lt;YEAR(TODAY())-1,INDEX(HaverPull!$A:$AD,MATCH(CBO_quarterly!$B57,HaverPull!$B:$B,0),MATCH(CBO_quarterly!AA$1,HaverPull!$1:$1,0)),INDEX(CBO_annual!$A:$AH,MATCH(_xlfn.NUMBERVALUE(LEFT($A58,4)),CBO_annual!$A:$A,0),MATCH(AA$1,CBO_annual!$1:$1,0)))</f>
        <v>#N/A</v>
      </c>
      <c r="AB57" s="83">
        <f>INDEX(CBO_annual!$A:$AH,MATCH(_xlfn.NUMBERVALUE(LEFT($A58,4)),CBO_annual!$A:$A,0),MATCH($1:$1,CBO_annual!$1:$1,0))</f>
        <v>7162.9250000000011</v>
      </c>
      <c r="AC57" s="84">
        <v>6578.2</v>
      </c>
      <c r="AD57" s="83">
        <f ca="1">IF(YEAR($B57)&lt;=YEAR(TODAY()),INDEX(HaverPull!$A:$AD,MATCH(CBO_quarterly!$B57,HaverPull!$B:$B,0),MATCH(CBO_quarterly!AD$1,HaverPull!$1:$1,0)),INDEX(CBO_annual!$A:$AH,MATCH(_xlfn.NUMBERVALUE(LEFT($A58,4)),CBO_annual!$A:$A,0),MATCH(AD$1,CBO_annual!$1:$1,0)))</f>
        <v>4483.6000000000004</v>
      </c>
      <c r="AE57" s="83">
        <f ca="1">IF(YEAR($B57)&lt;=YEAR(TODAY()),INDEX(HaverPull!$A:$AD,MATCH(CBO_quarterly!$B57,HaverPull!$B:$B,0),MATCH(CBO_quarterly!AE$1,HaverPull!$1:$1,0)),INDEX(CBO_annual!$A:$AH,MATCH(_xlfn.NUMBERVALUE(LEFT($A58,4)),CBO_annual!$A:$A,0),MATCH(AE$1,CBO_annual!$1:$1,0)))</f>
        <v>2184.6</v>
      </c>
      <c r="AF57" s="85">
        <v>51.936</v>
      </c>
      <c r="AG57" s="84">
        <v>3480.3</v>
      </c>
      <c r="AH57" s="84">
        <v>3748.6</v>
      </c>
      <c r="AI57" s="83">
        <f ca="1">IF(YEAR($B57)&lt;YEAR(TODAY())-1,INDEX(HaverPull!$A:$AD,MATCH(CBO_quarterly!$B57,HaverPull!$B:$B,0),MATCH(CBO_quarterly!AI$1,HaverPull!$1:$1,0)),INDEX(CBO_annual!$A:$AH,MATCH(_xlfn.NUMBERVALUE(LEFT($A58,4)),CBO_annual!$A:$A,0),MATCH(AI$1,CBO_annual!$1:$1,0)))</f>
        <v>747.9</v>
      </c>
      <c r="AJ57" s="83">
        <f ca="1">IF(YEAR($B57)&lt;YEAR(TODAY())-1,INDEX(HaverPull!$A:$AD,MATCH(CBO_quarterly!$B57,HaverPull!$B:$B,0),MATCH(CBO_quarterly!AJ$1,HaverPull!$1:$1,0)),INDEX(CBO_annual!$A:$AH,MATCH(_xlfn.NUMBERVALUE(LEFT($A58,4)),CBO_annual!$A:$A,0),MATCH(AJ$1,CBO_annual!$1:$1,0)))</f>
        <v>773.9</v>
      </c>
      <c r="AK57" s="83">
        <f ca="1">IF(YEAR($B57)&lt;YEAR(TODAY())-1,INDEX(HaverPull!$A:$AD,MATCH(CBO_quarterly!$B57,HaverPull!$B:$B,0),MATCH(CBO_quarterly!AK$1,HaverPull!$1:$1,0)),INDEX(CBO_annual!$A:$AH,MATCH(_xlfn.NUMBERVALUE(LEFT($A58,4)),CBO_annual!$A:$A,0),MATCH(AK$1,CBO_annual!$1:$1,0)))</f>
        <v>1036.3</v>
      </c>
      <c r="AL57" s="83">
        <f ca="1">IF(YEAR($B57)&lt;YEAR(TODAY())-1,INDEX(HaverPull!$A:$AD,MATCH(CBO_quarterly!$B57,HaverPull!$B:$B,0),MATCH(CBO_quarterly!AL$1,HaverPull!$1:$1,0)),INDEX(CBO_annual!$A:$AH,MATCH(_xlfn.NUMBERVALUE(LEFT($A58,4)),CBO_annual!$A:$A,0),MATCH(AL$1,CBO_annual!$1:$1,0)))</f>
        <v>747.9</v>
      </c>
      <c r="AM57" s="83">
        <f ca="1">IF(YEAR($B57)&lt;YEAR(TODAY())-1,INDEX(HaverPull!$A:$AD,MATCH(CBO_quarterly!$B57,HaverPull!$B:$B,0),MATCH(CBO_quarterly!AM$1,HaverPull!$1:$1,0)),INDEX(CBO_annual!$A:$AH,MATCH(_xlfn.NUMBERVALUE(LEFT($A58,4)),CBO_annual!$A:$A,0),MATCH(AM$1,CBO_annual!$1:$1,0)))</f>
        <v>370.5</v>
      </c>
      <c r="AN57" s="83">
        <f ca="1">IF(YEAR($B57)&lt;YEAR(TODAY())-1,INDEX(HaverPull!$A:$AD,MATCH(CBO_quarterly!$B57,HaverPull!$B:$B,0),MATCH(CBO_quarterly!AN$1,HaverPull!$1:$1,0)),INDEX(CBO_annual!$A:$AH,MATCH(_xlfn.NUMBERVALUE(LEFT($A58,4)),CBO_annual!$A:$A,0),MATCH(AN$1,CBO_annual!$1:$1,0)))</f>
        <v>377.4</v>
      </c>
      <c r="AO57" s="83" t="e">
        <f ca="1">IF(YEAR($B57)&lt;YEAR(TODAY())-1,INDEX(HaverPull!$A:$AD,MATCH(CBO_quarterly!$B57,HaverPull!$B:$B,0),MATCH(CBO_quarterly!AO$1,HaverPull!$1:$1,0)),INDEX(CBO_annual!$A:$AH,MATCH(_xlfn.NUMBERVALUE(LEFT($A58,4)),CBO_annual!$A:$A,0),MATCH(AO$1,CBO_annual!$1:$1,0)))</f>
        <v>#N/A</v>
      </c>
      <c r="AP57" s="83" t="e">
        <f ca="1">IF(YEAR($B57)&lt;YEAR(TODAY())-1,INDEX(HaverPull!$A:$AD,MATCH(CBO_quarterly!$B57,HaverPull!$B:$B,0),MATCH(CBO_quarterly!AP$1,HaverPull!$1:$1,0)),INDEX(CBO_annual!$A:$AH,MATCH(_xlfn.NUMBERVALUE(LEFT($A58,4)),CBO_annual!$A:$A,0),MATCH(AP$1,CBO_annual!$1:$1,0)))</f>
        <v>#N/A</v>
      </c>
    </row>
    <row r="58" spans="1:42">
      <c r="A58" s="83" t="s">
        <v>457</v>
      </c>
      <c r="B58" s="4">
        <v>30497</v>
      </c>
      <c r="C58" s="83">
        <f ca="1">IF(YEAR($B58)&lt;YEAR(TODAY())-1,INDEX(HaverPull!$A:$AD,MATCH(CBO_quarterly!$B58,HaverPull!$B:$B,0),MATCH(CBO_quarterly!C$1,HaverPull!$1:$1,0)),INDEX(CBO_annual!$A:$AH,MATCH(_xlfn.NUMBERVALUE(LEFT($A59,4)),CBO_annual!$A:$A,0),MATCH(C$1,CBO_annual!$1:$1,0)))</f>
        <v>373.7</v>
      </c>
      <c r="D58" s="83">
        <f ca="1">IF(YEAR($B58)&lt;YEAR(TODAY())-1,INDEX(HaverPull!$A:$AD,MATCH(CBO_quarterly!$B58,HaverPull!$B:$B,0),MATCH(CBO_quarterly!D$1,HaverPull!$1:$1,0)),INDEX(CBO_annual!$A:$AH,MATCH(_xlfn.NUMBERVALUE(LEFT($A59,4)),CBO_annual!$A:$A,0),MATCH(D$1,CBO_annual!$1:$1,0)))</f>
        <v>359.6</v>
      </c>
      <c r="E58" s="83">
        <f ca="1">IF(YEAR($B58)&lt;YEAR(TODAY())-1,INDEX(HaverPull!$A:$AD,MATCH(CBO_quarterly!$B58,HaverPull!$B:$B,0),MATCH(CBO_quarterly!E$1,HaverPull!$1:$1,0)),INDEX(CBO_annual!$A:$AH,MATCH(_xlfn.NUMBERVALUE(LEFT($A59,4)),CBO_annual!$A:$A,0),MATCH(E$1,CBO_annual!$1:$1,0)))</f>
        <v>239.7</v>
      </c>
      <c r="F58" s="83">
        <f ca="1">IF(YEAR($B58)&lt;YEAR(TODAY())-1,INDEX(HaverPull!$A:$AD,MATCH(CBO_quarterly!$B58,HaverPull!$B:$B,0),MATCH(CBO_quarterly!F$1,HaverPull!$1:$1,0)),INDEX(CBO_annual!$A:$AH,MATCH(_xlfn.NUMBERVALUE(LEFT($A59,4)),CBO_annual!$A:$A,0),MATCH(F$1,CBO_annual!$1:$1,0)))</f>
        <v>65.3</v>
      </c>
      <c r="G58" s="83">
        <f ca="1">IF(YEAR($B58)&lt;YEAR(TODAY())-1,INDEX(HaverPull!$A:$AD,MATCH(CBO_quarterly!$B58,HaverPull!$B:$B,0),MATCH(CBO_quarterly!G$1,HaverPull!$1:$1,0)),INDEX(CBO_annual!$A:$AH,MATCH(_xlfn.NUMBERVALUE(LEFT($A59,4)),CBO_annual!$A:$A,0),MATCH(G$1,CBO_annual!$1:$1,0)))</f>
        <v>222.9</v>
      </c>
      <c r="H58" s="83" t="e">
        <f ca="1">IF(YEAR($B58)&lt;YEAR(TODAY())-1,INDEX(HaverPull!$A:$AD,MATCH(CBO_quarterly!$B58,HaverPull!$B:$B,0),MATCH(CBO_quarterly!H$1,HaverPull!$1:$1,0)),INDEX(CBO_annual!$A:$AH,MATCH(_xlfn.NUMBERVALUE(LEFT($A59,4)),CBO_annual!$A:$A,0),MATCH(H$1,CBO_annual!$1:$1,0)))</f>
        <v>#N/A</v>
      </c>
      <c r="I58" s="83" t="e">
        <f ca="1">IF(YEAR($B58)&lt;YEAR(TODAY())-1,INDEX(HaverPull!$A:$AD,MATCH(CBO_quarterly!$B58,HaverPull!$B:$B,0),MATCH(CBO_quarterly!I$1,HaverPull!$1:$1,0)),INDEX(CBO_annual!$A:$AH,MATCH(_xlfn.NUMBERVALUE(LEFT($A59,4)),CBO_annual!$A:$A,0),MATCH(I$1,CBO_annual!$1:$1,0)))</f>
        <v>#N/A</v>
      </c>
      <c r="J58" s="83">
        <f ca="1">IF(YEAR($B58)&lt;YEAR(TODAY())-1,INDEX(HaverPull!$A:$AD,MATCH(CBO_quarterly!$B58,HaverPull!$B:$B,0),MATCH(CBO_quarterly!J$1,HaverPull!$1:$1,0)),INDEX(CBO_annual!$A:$AH,MATCH(_xlfn.NUMBERVALUE(LEFT($A59,4)),CBO_annual!$A:$A,0),MATCH(J$1,CBO_annual!$1:$1,0)))</f>
        <v>13.9</v>
      </c>
      <c r="K58" s="83" t="e">
        <f ca="1">IF(YEAR($B58)&lt;YEAR(TODAY())-1,INDEX(HaverPull!$A:$AD,MATCH(CBO_quarterly!$B58,HaverPull!$B:$B,0),MATCH(CBO_quarterly!K$1,HaverPull!$1:$1,0)),INDEX(CBO_annual!$A:$AH,MATCH(_xlfn.NUMBERVALUE(LEFT($A59,4)),CBO_annual!$A:$A,0),MATCH(K$1,CBO_annual!$1:$1,0)))</f>
        <v>#N/A</v>
      </c>
      <c r="L58" s="83" t="e">
        <f ca="1">IF(YEAR($B58)&lt;YEAR(TODAY())-1,INDEX(HaverPull!$A:$AD,MATCH(CBO_quarterly!$B58,HaverPull!$B:$B,0),MATCH(CBO_quarterly!L$1,HaverPull!$1:$1,0)),INDEX(CBO_annual!$A:$AH,MATCH(_xlfn.NUMBERVALUE(LEFT($A59,4)),CBO_annual!$A:$A,0),MATCH(L$1,CBO_annual!$1:$1,0)))</f>
        <v>#N/A</v>
      </c>
      <c r="M58" s="83" t="e">
        <f ca="1">IF(YEAR($B58)&lt;YEAR(TODAY())-1,INDEX(HaverPull!$A:$AD,MATCH(CBO_quarterly!$B58,HaverPull!$B:$B,0),MATCH(CBO_quarterly!M$1,HaverPull!$1:$1,0)),INDEX(CBO_annual!$A:$AH,MATCH(_xlfn.NUMBERVALUE(LEFT($A59,4)),CBO_annual!$A:$A,0),MATCH(M$1,CBO_annual!$1:$1,0)))</f>
        <v>#N/A</v>
      </c>
      <c r="N58" s="83" t="e">
        <f ca="1">IF(YEAR($B58)&lt;YEAR(TODAY())-1,INDEX(HaverPull!$A:$AD,MATCH(CBO_quarterly!$B58,HaverPull!$B:$B,0),MATCH(CBO_quarterly!N$1,HaverPull!$1:$1,0)),INDEX(CBO_annual!$A:$AH,MATCH(_xlfn.NUMBERVALUE(LEFT($A59,4)),CBO_annual!$A:$A,0),MATCH(N$1,CBO_annual!$1:$1,0)))</f>
        <v>#N/A</v>
      </c>
      <c r="O58" s="83" t="e">
        <f ca="1">IF(YEAR($B58)&lt;YEAR(TODAY())-1,INDEX(HaverPull!$A:$AD,MATCH(CBO_quarterly!$B58,HaverPull!$B:$B,0),MATCH(CBO_quarterly!O$1,HaverPull!$1:$1,0)),INDEX(CBO_annual!$A:$AH,MATCH(_xlfn.NUMBERVALUE(LEFT($A59,4)),CBO_annual!$A:$A,0),MATCH(O$1,CBO_annual!$1:$1,0)))</f>
        <v>#N/A</v>
      </c>
      <c r="P58" s="83" t="e">
        <f ca="1">IF(YEAR($B58)&lt;YEAR(TODAY())-1,INDEX(HaverPull!$A:$AD,MATCH(CBO_quarterly!$B58,HaverPull!$B:$B,0),MATCH(CBO_quarterly!P$1,HaverPull!$1:$1,0)),INDEX(CBO_annual!$A:$AH,MATCH(_xlfn.NUMBERVALUE(LEFT($A59,4)),CBO_annual!$A:$A,0),MATCH(P$1,CBO_annual!$1:$1,0)))</f>
        <v>#N/A</v>
      </c>
      <c r="Q58" s="83" t="e">
        <f ca="1">IF(YEAR($B58)&lt;YEAR(TODAY())-1,INDEX(HaverPull!$A:$AD,MATCH(CBO_quarterly!$B58,HaverPull!$B:$B,0),MATCH(CBO_quarterly!Q$1,HaverPull!$1:$1,0)),INDEX(CBO_annual!$A:$AH,MATCH(_xlfn.NUMBERVALUE(LEFT($A59,4)),CBO_annual!$A:$A,0),MATCH(Q$1,CBO_annual!$1:$1,0)))</f>
        <v>#N/A</v>
      </c>
      <c r="R58" s="83" t="e">
        <f ca="1">IF(YEAR($B58)&lt;YEAR(TODAY())-1,INDEX(HaverPull!$A:$AD,MATCH(CBO_quarterly!$B58,HaverPull!$B:$B,0),MATCH(CBO_quarterly!R$1,HaverPull!$1:$1,0)),INDEX(CBO_annual!$A:$AH,MATCH(_xlfn.NUMBERVALUE(LEFT($A59,4)),CBO_annual!$A:$A,0),MATCH(R$1,CBO_annual!$1:$1,0)))</f>
        <v>#N/A</v>
      </c>
      <c r="S58" s="83" t="e">
        <f ca="1">IF(YEAR($B58)&lt;YEAR(TODAY())-1,INDEX(HaverPull!$A:$AD,MATCH(CBO_quarterly!$B58,HaverPull!$B:$B,0),MATCH(CBO_quarterly!S$1,HaverPull!$1:$1,0)),INDEX(CBO_annual!$A:$AH,MATCH(_xlfn.NUMBERVALUE(LEFT($A59,4)),CBO_annual!$A:$A,0),MATCH(S$1,CBO_annual!$1:$1,0)))</f>
        <v>#N/A</v>
      </c>
      <c r="T58" s="83" t="e">
        <f ca="1">IF(YEAR($B58)&lt;YEAR(TODAY())-1,INDEX(HaverPull!$A:$AD,MATCH(CBO_quarterly!$B58,HaverPull!$B:$B,0),MATCH(CBO_quarterly!T$1,HaverPull!$1:$1,0)),INDEX(CBO_annual!$A:$AH,MATCH(_xlfn.NUMBERVALUE(LEFT($A59,4)),CBO_annual!$A:$A,0),MATCH(T$1,CBO_annual!$1:$1,0)))</f>
        <v>#N/A</v>
      </c>
      <c r="U58" s="83" t="e">
        <f ca="1">IF(YEAR($B58)&lt;YEAR(TODAY())-1,INDEX(HaverPull!$A:$AD,MATCH(CBO_quarterly!$B58,HaverPull!$B:$B,0),MATCH(CBO_quarterly!U$1,HaverPull!$1:$1,0)),INDEX(CBO_annual!$A:$AH,MATCH(_xlfn.NUMBERVALUE(LEFT($A59,4)),CBO_annual!$A:$A,0),MATCH(U$1,CBO_annual!$1:$1,0)))</f>
        <v>#N/A</v>
      </c>
      <c r="V58" s="83" t="e">
        <f ca="1">IF(YEAR($B58)&lt;YEAR(TODAY())-1,INDEX(HaverPull!$A:$AD,MATCH(CBO_quarterly!$B58,HaverPull!$B:$B,0),MATCH(CBO_quarterly!V$1,HaverPull!$1:$1,0)),INDEX(CBO_annual!$A:$AH,MATCH(_xlfn.NUMBERVALUE(LEFT($A59,4)),CBO_annual!$A:$A,0),MATCH(V$1,CBO_annual!$1:$1,0)))</f>
        <v>#N/A</v>
      </c>
      <c r="W58" s="83" t="e">
        <f ca="1">IF(YEAR($B58)&lt;YEAR(TODAY())-1,INDEX(HaverPull!$A:$AD,MATCH(CBO_quarterly!$B58,HaverPull!$B:$B,0),MATCH(CBO_quarterly!W$1,HaverPull!$1:$1,0)),INDEX(CBO_annual!$A:$AH,MATCH(_xlfn.NUMBERVALUE(LEFT($A59,4)),CBO_annual!$A:$A,0),MATCH(W$1,CBO_annual!$1:$1,0)))</f>
        <v>#N/A</v>
      </c>
      <c r="X58" s="83" t="e">
        <f ca="1">IF(YEAR($B58)&lt;YEAR(TODAY())-1,INDEX(HaverPull!$A:$AD,MATCH(CBO_quarterly!$B58,HaverPull!$B:$B,0),MATCH(CBO_quarterly!X$1,HaverPull!$1:$1,0)),INDEX(CBO_annual!$A:$AH,MATCH(_xlfn.NUMBERVALUE(LEFT($A59,4)),CBO_annual!$A:$A,0),MATCH(X$1,CBO_annual!$1:$1,0)))</f>
        <v>#N/A</v>
      </c>
      <c r="Y58" s="83" t="e">
        <f ca="1">IF(YEAR($B58)&lt;YEAR(TODAY())-1,INDEX(HaverPull!$A:$AD,MATCH(CBO_quarterly!$B58,HaverPull!$B:$B,0),MATCH(CBO_quarterly!Y$1,HaverPull!$1:$1,0)),INDEX(CBO_annual!$A:$AH,MATCH(_xlfn.NUMBERVALUE(LEFT($A59,4)),CBO_annual!$A:$A,0),MATCH(Y$1,CBO_annual!$1:$1,0)))</f>
        <v>#N/A</v>
      </c>
      <c r="Z58" s="83" t="e">
        <f ca="1">IF(YEAR($B58)&lt;YEAR(TODAY())-1,INDEX(HaverPull!$A:$AD,MATCH(CBO_quarterly!$B58,HaverPull!$B:$B,0),MATCH(CBO_quarterly!Z$1,HaverPull!$1:$1,0)),INDEX(CBO_annual!$A:$AH,MATCH(_xlfn.NUMBERVALUE(LEFT($A59,4)),CBO_annual!$A:$A,0),MATCH(Z$1,CBO_annual!$1:$1,0)))</f>
        <v>#N/A</v>
      </c>
      <c r="AA58" s="83" t="e">
        <f ca="1">IF(YEAR($B58)&lt;YEAR(TODAY())-1,INDEX(HaverPull!$A:$AD,MATCH(CBO_quarterly!$B58,HaverPull!$B:$B,0),MATCH(CBO_quarterly!AA$1,HaverPull!$1:$1,0)),INDEX(CBO_annual!$A:$AH,MATCH(_xlfn.NUMBERVALUE(LEFT($A59,4)),CBO_annual!$A:$A,0),MATCH(AA$1,CBO_annual!$1:$1,0)))</f>
        <v>#N/A</v>
      </c>
      <c r="AB58" s="83">
        <f>INDEX(CBO_annual!$A:$AH,MATCH(_xlfn.NUMBERVALUE(LEFT($A59,4)),CBO_annual!$A:$A,0),MATCH($1:$1,CBO_annual!$1:$1,0))</f>
        <v>7162.9250000000011</v>
      </c>
      <c r="AC58" s="84">
        <v>6728.3</v>
      </c>
      <c r="AD58" s="83">
        <f ca="1">IF(YEAR($B58)&lt;=YEAR(TODAY()),INDEX(HaverPull!$A:$AD,MATCH(CBO_quarterly!$B58,HaverPull!$B:$B,0),MATCH(CBO_quarterly!AD$1,HaverPull!$1:$1,0)),INDEX(CBO_annual!$A:$AH,MATCH(_xlfn.NUMBERVALUE(LEFT($A59,4)),CBO_annual!$A:$A,0),MATCH(AD$1,CBO_annual!$1:$1,0)))</f>
        <v>4574.8999999999996</v>
      </c>
      <c r="AE58" s="83">
        <f ca="1">IF(YEAR($B58)&lt;=YEAR(TODAY()),INDEX(HaverPull!$A:$AD,MATCH(CBO_quarterly!$B58,HaverPull!$B:$B,0),MATCH(CBO_quarterly!AE$1,HaverPull!$1:$1,0)),INDEX(CBO_annual!$A:$AH,MATCH(_xlfn.NUMBERVALUE(LEFT($A59,4)),CBO_annual!$A:$A,0),MATCH(AE$1,CBO_annual!$1:$1,0)))</f>
        <v>2249.4</v>
      </c>
      <c r="AF58" s="85">
        <v>52.415999999999997</v>
      </c>
      <c r="AG58" s="84">
        <v>3583.8</v>
      </c>
      <c r="AH58" s="84">
        <v>3802.3</v>
      </c>
      <c r="AI58" s="83">
        <f ca="1">IF(YEAR($B58)&lt;YEAR(TODAY())-1,INDEX(HaverPull!$A:$AD,MATCH(CBO_quarterly!$B58,HaverPull!$B:$B,0),MATCH(CBO_quarterly!AI$1,HaverPull!$1:$1,0)),INDEX(CBO_annual!$A:$AH,MATCH(_xlfn.NUMBERVALUE(LEFT($A59,4)),CBO_annual!$A:$A,0),MATCH(AI$1,CBO_annual!$1:$1,0)))</f>
        <v>761.1</v>
      </c>
      <c r="AJ58" s="83">
        <f ca="1">IF(YEAR($B58)&lt;YEAR(TODAY())-1,INDEX(HaverPull!$A:$AD,MATCH(CBO_quarterly!$B58,HaverPull!$B:$B,0),MATCH(CBO_quarterly!AJ$1,HaverPull!$1:$1,0)),INDEX(CBO_annual!$A:$AH,MATCH(_xlfn.NUMBERVALUE(LEFT($A59,4)),CBO_annual!$A:$A,0),MATCH(AJ$1,CBO_annual!$1:$1,0)))</f>
        <v>788.3</v>
      </c>
      <c r="AK58" s="83">
        <f ca="1">IF(YEAR($B58)&lt;YEAR(TODAY())-1,INDEX(HaverPull!$A:$AD,MATCH(CBO_quarterly!$B58,HaverPull!$B:$B,0),MATCH(CBO_quarterly!AK$1,HaverPull!$1:$1,0)),INDEX(CBO_annual!$A:$AH,MATCH(_xlfn.NUMBERVALUE(LEFT($A59,4)),CBO_annual!$A:$A,0),MATCH(AK$1,CBO_annual!$1:$1,0)))</f>
        <v>1034.2</v>
      </c>
      <c r="AL58" s="83">
        <f ca="1">IF(YEAR($B58)&lt;YEAR(TODAY())-1,INDEX(HaverPull!$A:$AD,MATCH(CBO_quarterly!$B58,HaverPull!$B:$B,0),MATCH(CBO_quarterly!AL$1,HaverPull!$1:$1,0)),INDEX(CBO_annual!$A:$AH,MATCH(_xlfn.NUMBERVALUE(LEFT($A59,4)),CBO_annual!$A:$A,0),MATCH(AL$1,CBO_annual!$1:$1,0)))</f>
        <v>761.1</v>
      </c>
      <c r="AM58" s="83">
        <f ca="1">IF(YEAR($B58)&lt;YEAR(TODAY())-1,INDEX(HaverPull!$A:$AD,MATCH(CBO_quarterly!$B58,HaverPull!$B:$B,0),MATCH(CBO_quarterly!AM$1,HaverPull!$1:$1,0)),INDEX(CBO_annual!$A:$AH,MATCH(_xlfn.NUMBERVALUE(LEFT($A59,4)),CBO_annual!$A:$A,0),MATCH(AM$1,CBO_annual!$1:$1,0)))</f>
        <v>380.3</v>
      </c>
      <c r="AN58" s="83">
        <f ca="1">IF(YEAR($B58)&lt;YEAR(TODAY())-1,INDEX(HaverPull!$A:$AD,MATCH(CBO_quarterly!$B58,HaverPull!$B:$B,0),MATCH(CBO_quarterly!AN$1,HaverPull!$1:$1,0)),INDEX(CBO_annual!$A:$AH,MATCH(_xlfn.NUMBERVALUE(LEFT($A59,4)),CBO_annual!$A:$A,0),MATCH(AN$1,CBO_annual!$1:$1,0)))</f>
        <v>380.7</v>
      </c>
      <c r="AO58" s="83" t="e">
        <f ca="1">IF(YEAR($B58)&lt;YEAR(TODAY())-1,INDEX(HaverPull!$A:$AD,MATCH(CBO_quarterly!$B58,HaverPull!$B:$B,0),MATCH(CBO_quarterly!AO$1,HaverPull!$1:$1,0)),INDEX(CBO_annual!$A:$AH,MATCH(_xlfn.NUMBERVALUE(LEFT($A59,4)),CBO_annual!$A:$A,0),MATCH(AO$1,CBO_annual!$1:$1,0)))</f>
        <v>#N/A</v>
      </c>
      <c r="AP58" s="83" t="e">
        <f ca="1">IF(YEAR($B58)&lt;YEAR(TODAY())-1,INDEX(HaverPull!$A:$AD,MATCH(CBO_quarterly!$B58,HaverPull!$B:$B,0),MATCH(CBO_quarterly!AP$1,HaverPull!$1:$1,0)),INDEX(CBO_annual!$A:$AH,MATCH(_xlfn.NUMBERVALUE(LEFT($A59,4)),CBO_annual!$A:$A,0),MATCH(AP$1,CBO_annual!$1:$1,0)))</f>
        <v>#N/A</v>
      </c>
    </row>
    <row r="59" spans="1:42">
      <c r="A59" s="83" t="s">
        <v>458</v>
      </c>
      <c r="B59" s="4">
        <v>30589</v>
      </c>
      <c r="C59" s="83">
        <f ca="1">IF(YEAR($B59)&lt;YEAR(TODAY())-1,INDEX(HaverPull!$A:$AD,MATCH(CBO_quarterly!$B59,HaverPull!$B:$B,0),MATCH(CBO_quarterly!C$1,HaverPull!$1:$1,0)),INDEX(CBO_annual!$A:$AH,MATCH(_xlfn.NUMBERVALUE(LEFT($A60,4)),CBO_annual!$A:$A,0),MATCH(C$1,CBO_annual!$1:$1,0)))</f>
        <v>368.5</v>
      </c>
      <c r="D59" s="83">
        <f ca="1">IF(YEAR($B59)&lt;YEAR(TODAY())-1,INDEX(HaverPull!$A:$AD,MATCH(CBO_quarterly!$B59,HaverPull!$B:$B,0),MATCH(CBO_quarterly!D$1,HaverPull!$1:$1,0)),INDEX(CBO_annual!$A:$AH,MATCH(_xlfn.NUMBERVALUE(LEFT($A60,4)),CBO_annual!$A:$A,0),MATCH(D$1,CBO_annual!$1:$1,0)))</f>
        <v>345.4</v>
      </c>
      <c r="E59" s="83">
        <f ca="1">IF(YEAR($B59)&lt;YEAR(TODAY())-1,INDEX(HaverPull!$A:$AD,MATCH(CBO_quarterly!$B59,HaverPull!$B:$B,0),MATCH(CBO_quarterly!E$1,HaverPull!$1:$1,0)),INDEX(CBO_annual!$A:$AH,MATCH(_xlfn.NUMBERVALUE(LEFT($A60,4)),CBO_annual!$A:$A,0),MATCH(E$1,CBO_annual!$1:$1,0)))</f>
        <v>245.3</v>
      </c>
      <c r="F59" s="83">
        <f ca="1">IF(YEAR($B59)&lt;YEAR(TODAY())-1,INDEX(HaverPull!$A:$AD,MATCH(CBO_quarterly!$B59,HaverPull!$B:$B,0),MATCH(CBO_quarterly!F$1,HaverPull!$1:$1,0)),INDEX(CBO_annual!$A:$AH,MATCH(_xlfn.NUMBERVALUE(LEFT($A60,4)),CBO_annual!$A:$A,0),MATCH(F$1,CBO_annual!$1:$1,0)))</f>
        <v>74</v>
      </c>
      <c r="G59" s="83">
        <f ca="1">IF(YEAR($B59)&lt;YEAR(TODAY())-1,INDEX(HaverPull!$A:$AD,MATCH(CBO_quarterly!$B59,HaverPull!$B:$B,0),MATCH(CBO_quarterly!G$1,HaverPull!$1:$1,0)),INDEX(CBO_annual!$A:$AH,MATCH(_xlfn.NUMBERVALUE(LEFT($A60,4)),CBO_annual!$A:$A,0),MATCH(G$1,CBO_annual!$1:$1,0)))</f>
        <v>227.7</v>
      </c>
      <c r="H59" s="83" t="e">
        <f ca="1">IF(YEAR($B59)&lt;YEAR(TODAY())-1,INDEX(HaverPull!$A:$AD,MATCH(CBO_quarterly!$B59,HaverPull!$B:$B,0),MATCH(CBO_quarterly!H$1,HaverPull!$1:$1,0)),INDEX(CBO_annual!$A:$AH,MATCH(_xlfn.NUMBERVALUE(LEFT($A60,4)),CBO_annual!$A:$A,0),MATCH(H$1,CBO_annual!$1:$1,0)))</f>
        <v>#N/A</v>
      </c>
      <c r="I59" s="83" t="e">
        <f ca="1">IF(YEAR($B59)&lt;YEAR(TODAY())-1,INDEX(HaverPull!$A:$AD,MATCH(CBO_quarterly!$B59,HaverPull!$B:$B,0),MATCH(CBO_quarterly!I$1,HaverPull!$1:$1,0)),INDEX(CBO_annual!$A:$AH,MATCH(_xlfn.NUMBERVALUE(LEFT($A60,4)),CBO_annual!$A:$A,0),MATCH(I$1,CBO_annual!$1:$1,0)))</f>
        <v>#N/A</v>
      </c>
      <c r="J59" s="83">
        <f ca="1">IF(YEAR($B59)&lt;YEAR(TODAY())-1,INDEX(HaverPull!$A:$AD,MATCH(CBO_quarterly!$B59,HaverPull!$B:$B,0),MATCH(CBO_quarterly!J$1,HaverPull!$1:$1,0)),INDEX(CBO_annual!$A:$AH,MATCH(_xlfn.NUMBERVALUE(LEFT($A60,4)),CBO_annual!$A:$A,0),MATCH(J$1,CBO_annual!$1:$1,0)))</f>
        <v>14.3</v>
      </c>
      <c r="K59" s="83" t="e">
        <f ca="1">IF(YEAR($B59)&lt;YEAR(TODAY())-1,INDEX(HaverPull!$A:$AD,MATCH(CBO_quarterly!$B59,HaverPull!$B:$B,0),MATCH(CBO_quarterly!K$1,HaverPull!$1:$1,0)),INDEX(CBO_annual!$A:$AH,MATCH(_xlfn.NUMBERVALUE(LEFT($A60,4)),CBO_annual!$A:$A,0),MATCH(K$1,CBO_annual!$1:$1,0)))</f>
        <v>#N/A</v>
      </c>
      <c r="L59" s="83" t="e">
        <f ca="1">IF(YEAR($B59)&lt;YEAR(TODAY())-1,INDEX(HaverPull!$A:$AD,MATCH(CBO_quarterly!$B59,HaverPull!$B:$B,0),MATCH(CBO_quarterly!L$1,HaverPull!$1:$1,0)),INDEX(CBO_annual!$A:$AH,MATCH(_xlfn.NUMBERVALUE(LEFT($A60,4)),CBO_annual!$A:$A,0),MATCH(L$1,CBO_annual!$1:$1,0)))</f>
        <v>#N/A</v>
      </c>
      <c r="M59" s="83" t="e">
        <f ca="1">IF(YEAR($B59)&lt;YEAR(TODAY())-1,INDEX(HaverPull!$A:$AD,MATCH(CBO_quarterly!$B59,HaverPull!$B:$B,0),MATCH(CBO_quarterly!M$1,HaverPull!$1:$1,0)),INDEX(CBO_annual!$A:$AH,MATCH(_xlfn.NUMBERVALUE(LEFT($A60,4)),CBO_annual!$A:$A,0),MATCH(M$1,CBO_annual!$1:$1,0)))</f>
        <v>#N/A</v>
      </c>
      <c r="N59" s="83" t="e">
        <f ca="1">IF(YEAR($B59)&lt;YEAR(TODAY())-1,INDEX(HaverPull!$A:$AD,MATCH(CBO_quarterly!$B59,HaverPull!$B:$B,0),MATCH(CBO_quarterly!N$1,HaverPull!$1:$1,0)),INDEX(CBO_annual!$A:$AH,MATCH(_xlfn.NUMBERVALUE(LEFT($A60,4)),CBO_annual!$A:$A,0),MATCH(N$1,CBO_annual!$1:$1,0)))</f>
        <v>#N/A</v>
      </c>
      <c r="O59" s="83" t="e">
        <f ca="1">IF(YEAR($B59)&lt;YEAR(TODAY())-1,INDEX(HaverPull!$A:$AD,MATCH(CBO_quarterly!$B59,HaverPull!$B:$B,0),MATCH(CBO_quarterly!O$1,HaverPull!$1:$1,0)),INDEX(CBO_annual!$A:$AH,MATCH(_xlfn.NUMBERVALUE(LEFT($A60,4)),CBO_annual!$A:$A,0),MATCH(O$1,CBO_annual!$1:$1,0)))</f>
        <v>#N/A</v>
      </c>
      <c r="P59" s="83" t="e">
        <f ca="1">IF(YEAR($B59)&lt;YEAR(TODAY())-1,INDEX(HaverPull!$A:$AD,MATCH(CBO_quarterly!$B59,HaverPull!$B:$B,0),MATCH(CBO_quarterly!P$1,HaverPull!$1:$1,0)),INDEX(CBO_annual!$A:$AH,MATCH(_xlfn.NUMBERVALUE(LEFT($A60,4)),CBO_annual!$A:$A,0),MATCH(P$1,CBO_annual!$1:$1,0)))</f>
        <v>#N/A</v>
      </c>
      <c r="Q59" s="83" t="e">
        <f ca="1">IF(YEAR($B59)&lt;YEAR(TODAY())-1,INDEX(HaverPull!$A:$AD,MATCH(CBO_quarterly!$B59,HaverPull!$B:$B,0),MATCH(CBO_quarterly!Q$1,HaverPull!$1:$1,0)),INDEX(CBO_annual!$A:$AH,MATCH(_xlfn.NUMBERVALUE(LEFT($A60,4)),CBO_annual!$A:$A,0),MATCH(Q$1,CBO_annual!$1:$1,0)))</f>
        <v>#N/A</v>
      </c>
      <c r="R59" s="83" t="e">
        <f ca="1">IF(YEAR($B59)&lt;YEAR(TODAY())-1,INDEX(HaverPull!$A:$AD,MATCH(CBO_quarterly!$B59,HaverPull!$B:$B,0),MATCH(CBO_quarterly!R$1,HaverPull!$1:$1,0)),INDEX(CBO_annual!$A:$AH,MATCH(_xlfn.NUMBERVALUE(LEFT($A60,4)),CBO_annual!$A:$A,0),MATCH(R$1,CBO_annual!$1:$1,0)))</f>
        <v>#N/A</v>
      </c>
      <c r="S59" s="83" t="e">
        <f ca="1">IF(YEAR($B59)&lt;YEAR(TODAY())-1,INDEX(HaverPull!$A:$AD,MATCH(CBO_quarterly!$B59,HaverPull!$B:$B,0),MATCH(CBO_quarterly!S$1,HaverPull!$1:$1,0)),INDEX(CBO_annual!$A:$AH,MATCH(_xlfn.NUMBERVALUE(LEFT($A60,4)),CBO_annual!$A:$A,0),MATCH(S$1,CBO_annual!$1:$1,0)))</f>
        <v>#N/A</v>
      </c>
      <c r="T59" s="83" t="e">
        <f ca="1">IF(YEAR($B59)&lt;YEAR(TODAY())-1,INDEX(HaverPull!$A:$AD,MATCH(CBO_quarterly!$B59,HaverPull!$B:$B,0),MATCH(CBO_quarterly!T$1,HaverPull!$1:$1,0)),INDEX(CBO_annual!$A:$AH,MATCH(_xlfn.NUMBERVALUE(LEFT($A60,4)),CBO_annual!$A:$A,0),MATCH(T$1,CBO_annual!$1:$1,0)))</f>
        <v>#N/A</v>
      </c>
      <c r="U59" s="83" t="e">
        <f ca="1">IF(YEAR($B59)&lt;YEAR(TODAY())-1,INDEX(HaverPull!$A:$AD,MATCH(CBO_quarterly!$B59,HaverPull!$B:$B,0),MATCH(CBO_quarterly!U$1,HaverPull!$1:$1,0)),INDEX(CBO_annual!$A:$AH,MATCH(_xlfn.NUMBERVALUE(LEFT($A60,4)),CBO_annual!$A:$A,0),MATCH(U$1,CBO_annual!$1:$1,0)))</f>
        <v>#N/A</v>
      </c>
      <c r="V59" s="83" t="e">
        <f ca="1">IF(YEAR($B59)&lt;YEAR(TODAY())-1,INDEX(HaverPull!$A:$AD,MATCH(CBO_quarterly!$B59,HaverPull!$B:$B,0),MATCH(CBO_quarterly!V$1,HaverPull!$1:$1,0)),INDEX(CBO_annual!$A:$AH,MATCH(_xlfn.NUMBERVALUE(LEFT($A60,4)),CBO_annual!$A:$A,0),MATCH(V$1,CBO_annual!$1:$1,0)))</f>
        <v>#N/A</v>
      </c>
      <c r="W59" s="83" t="e">
        <f ca="1">IF(YEAR($B59)&lt;YEAR(TODAY())-1,INDEX(HaverPull!$A:$AD,MATCH(CBO_quarterly!$B59,HaverPull!$B:$B,0),MATCH(CBO_quarterly!W$1,HaverPull!$1:$1,0)),INDEX(CBO_annual!$A:$AH,MATCH(_xlfn.NUMBERVALUE(LEFT($A60,4)),CBO_annual!$A:$A,0),MATCH(W$1,CBO_annual!$1:$1,0)))</f>
        <v>#N/A</v>
      </c>
      <c r="X59" s="83" t="e">
        <f ca="1">IF(YEAR($B59)&lt;YEAR(TODAY())-1,INDEX(HaverPull!$A:$AD,MATCH(CBO_quarterly!$B59,HaverPull!$B:$B,0),MATCH(CBO_quarterly!X$1,HaverPull!$1:$1,0)),INDEX(CBO_annual!$A:$AH,MATCH(_xlfn.NUMBERVALUE(LEFT($A60,4)),CBO_annual!$A:$A,0),MATCH(X$1,CBO_annual!$1:$1,0)))</f>
        <v>#N/A</v>
      </c>
      <c r="Y59" s="83" t="e">
        <f ca="1">IF(YEAR($B59)&lt;YEAR(TODAY())-1,INDEX(HaverPull!$A:$AD,MATCH(CBO_quarterly!$B59,HaverPull!$B:$B,0),MATCH(CBO_quarterly!Y$1,HaverPull!$1:$1,0)),INDEX(CBO_annual!$A:$AH,MATCH(_xlfn.NUMBERVALUE(LEFT($A60,4)),CBO_annual!$A:$A,0),MATCH(Y$1,CBO_annual!$1:$1,0)))</f>
        <v>#N/A</v>
      </c>
      <c r="Z59" s="83" t="e">
        <f ca="1">IF(YEAR($B59)&lt;YEAR(TODAY())-1,INDEX(HaverPull!$A:$AD,MATCH(CBO_quarterly!$B59,HaverPull!$B:$B,0),MATCH(CBO_quarterly!Z$1,HaverPull!$1:$1,0)),INDEX(CBO_annual!$A:$AH,MATCH(_xlfn.NUMBERVALUE(LEFT($A60,4)),CBO_annual!$A:$A,0),MATCH(Z$1,CBO_annual!$1:$1,0)))</f>
        <v>#N/A</v>
      </c>
      <c r="AA59" s="83" t="e">
        <f ca="1">IF(YEAR($B59)&lt;YEAR(TODAY())-1,INDEX(HaverPull!$A:$AD,MATCH(CBO_quarterly!$B59,HaverPull!$B:$B,0),MATCH(CBO_quarterly!AA$1,HaverPull!$1:$1,0)),INDEX(CBO_annual!$A:$AH,MATCH(_xlfn.NUMBERVALUE(LEFT($A60,4)),CBO_annual!$A:$A,0),MATCH(AA$1,CBO_annual!$1:$1,0)))</f>
        <v>#N/A</v>
      </c>
      <c r="AB59" s="83">
        <f>INDEX(CBO_annual!$A:$AH,MATCH(_xlfn.NUMBERVALUE(LEFT($A60,4)),CBO_annual!$A:$A,0),MATCH($1:$1,CBO_annual!$1:$1,0))</f>
        <v>7162.9250000000011</v>
      </c>
      <c r="AC59" s="84">
        <v>6860</v>
      </c>
      <c r="AD59" s="83">
        <f ca="1">IF(YEAR($B59)&lt;=YEAR(TODAY()),INDEX(HaverPull!$A:$AD,MATCH(CBO_quarterly!$B59,HaverPull!$B:$B,0),MATCH(CBO_quarterly!AD$1,HaverPull!$1:$1,0)),INDEX(CBO_annual!$A:$AH,MATCH(_xlfn.NUMBERVALUE(LEFT($A60,4)),CBO_annual!$A:$A,0),MATCH(AD$1,CBO_annual!$1:$1,0)))</f>
        <v>4657</v>
      </c>
      <c r="AE59" s="83">
        <f ca="1">IF(YEAR($B59)&lt;=YEAR(TODAY()),INDEX(HaverPull!$A:$AD,MATCH(CBO_quarterly!$B59,HaverPull!$B:$B,0),MATCH(CBO_quarterly!AE$1,HaverPull!$1:$1,0)),INDEX(CBO_annual!$A:$AH,MATCH(_xlfn.NUMBERVALUE(LEFT($A60,4)),CBO_annual!$A:$A,0),MATCH(AE$1,CBO_annual!$1:$1,0)))</f>
        <v>2319.9</v>
      </c>
      <c r="AF59" s="85">
        <v>53.106000000000002</v>
      </c>
      <c r="AG59" s="84">
        <v>3692.3</v>
      </c>
      <c r="AH59" s="84">
        <v>3871.5</v>
      </c>
      <c r="AI59" s="83">
        <f ca="1">IF(YEAR($B59)&lt;YEAR(TODAY())-1,INDEX(HaverPull!$A:$AD,MATCH(CBO_quarterly!$B59,HaverPull!$B:$B,0),MATCH(CBO_quarterly!AI$1,HaverPull!$1:$1,0)),INDEX(CBO_annual!$A:$AH,MATCH(_xlfn.NUMBERVALUE(LEFT($A60,4)),CBO_annual!$A:$A,0),MATCH(AI$1,CBO_annual!$1:$1,0)))</f>
        <v>782.2</v>
      </c>
      <c r="AJ59" s="83">
        <f ca="1">IF(YEAR($B59)&lt;YEAR(TODAY())-1,INDEX(HaverPull!$A:$AD,MATCH(CBO_quarterly!$B59,HaverPull!$B:$B,0),MATCH(CBO_quarterly!AJ$1,HaverPull!$1:$1,0)),INDEX(CBO_annual!$A:$AH,MATCH(_xlfn.NUMBERVALUE(LEFT($A60,4)),CBO_annual!$A:$A,0),MATCH(AJ$1,CBO_annual!$1:$1,0)))</f>
        <v>808.7</v>
      </c>
      <c r="AK59" s="83">
        <f ca="1">IF(YEAR($B59)&lt;YEAR(TODAY())-1,INDEX(HaverPull!$A:$AD,MATCH(CBO_quarterly!$B59,HaverPull!$B:$B,0),MATCH(CBO_quarterly!AK$1,HaverPull!$1:$1,0)),INDEX(CBO_annual!$A:$AH,MATCH(_xlfn.NUMBERVALUE(LEFT($A60,4)),CBO_annual!$A:$A,0),MATCH(AK$1,CBO_annual!$1:$1,0)))</f>
        <v>1043.2</v>
      </c>
      <c r="AL59" s="83">
        <f ca="1">IF(YEAR($B59)&lt;YEAR(TODAY())-1,INDEX(HaverPull!$A:$AD,MATCH(CBO_quarterly!$B59,HaverPull!$B:$B,0),MATCH(CBO_quarterly!AL$1,HaverPull!$1:$1,0)),INDEX(CBO_annual!$A:$AH,MATCH(_xlfn.NUMBERVALUE(LEFT($A60,4)),CBO_annual!$A:$A,0),MATCH(AL$1,CBO_annual!$1:$1,0)))</f>
        <v>782.2</v>
      </c>
      <c r="AM59" s="83">
        <f ca="1">IF(YEAR($B59)&lt;YEAR(TODAY())-1,INDEX(HaverPull!$A:$AD,MATCH(CBO_quarterly!$B59,HaverPull!$B:$B,0),MATCH(CBO_quarterly!AM$1,HaverPull!$1:$1,0)),INDEX(CBO_annual!$A:$AH,MATCH(_xlfn.NUMBERVALUE(LEFT($A60,4)),CBO_annual!$A:$A,0),MATCH(AM$1,CBO_annual!$1:$1,0)))</f>
        <v>394.4</v>
      </c>
      <c r="AN59" s="83">
        <f ca="1">IF(YEAR($B59)&lt;YEAR(TODAY())-1,INDEX(HaverPull!$A:$AD,MATCH(CBO_quarterly!$B59,HaverPull!$B:$B,0),MATCH(CBO_quarterly!AN$1,HaverPull!$1:$1,0)),INDEX(CBO_annual!$A:$AH,MATCH(_xlfn.NUMBERVALUE(LEFT($A60,4)),CBO_annual!$A:$A,0),MATCH(AN$1,CBO_annual!$1:$1,0)))</f>
        <v>387.8</v>
      </c>
      <c r="AO59" s="83" t="e">
        <f ca="1">IF(YEAR($B59)&lt;YEAR(TODAY())-1,INDEX(HaverPull!$A:$AD,MATCH(CBO_quarterly!$B59,HaverPull!$B:$B,0),MATCH(CBO_quarterly!AO$1,HaverPull!$1:$1,0)),INDEX(CBO_annual!$A:$AH,MATCH(_xlfn.NUMBERVALUE(LEFT($A60,4)),CBO_annual!$A:$A,0),MATCH(AO$1,CBO_annual!$1:$1,0)))</f>
        <v>#N/A</v>
      </c>
      <c r="AP59" s="83" t="e">
        <f ca="1">IF(YEAR($B59)&lt;YEAR(TODAY())-1,INDEX(HaverPull!$A:$AD,MATCH(CBO_quarterly!$B59,HaverPull!$B:$B,0),MATCH(CBO_quarterly!AP$1,HaverPull!$1:$1,0)),INDEX(CBO_annual!$A:$AH,MATCH(_xlfn.NUMBERVALUE(LEFT($A60,4)),CBO_annual!$A:$A,0),MATCH(AP$1,CBO_annual!$1:$1,0)))</f>
        <v>#N/A</v>
      </c>
    </row>
    <row r="60" spans="1:42">
      <c r="A60" s="83" t="s">
        <v>459</v>
      </c>
      <c r="B60" s="4">
        <v>30681</v>
      </c>
      <c r="C60" s="83">
        <f ca="1">IF(YEAR($B60)&lt;YEAR(TODAY())-1,INDEX(HaverPull!$A:$AD,MATCH(CBO_quarterly!$B60,HaverPull!$B:$B,0),MATCH(CBO_quarterly!C$1,HaverPull!$1:$1,0)),INDEX(CBO_annual!$A:$AH,MATCH(_xlfn.NUMBERVALUE(LEFT($A61,4)),CBO_annual!$A:$A,0),MATCH(C$1,CBO_annual!$1:$1,0)))</f>
        <v>371.8</v>
      </c>
      <c r="D60" s="83">
        <f ca="1">IF(YEAR($B60)&lt;YEAR(TODAY())-1,INDEX(HaverPull!$A:$AD,MATCH(CBO_quarterly!$B60,HaverPull!$B:$B,0),MATCH(CBO_quarterly!D$1,HaverPull!$1:$1,0)),INDEX(CBO_annual!$A:$AH,MATCH(_xlfn.NUMBERVALUE(LEFT($A61,4)),CBO_annual!$A:$A,0),MATCH(D$1,CBO_annual!$1:$1,0)))</f>
        <v>355.7</v>
      </c>
      <c r="E60" s="83">
        <f ca="1">IF(YEAR($B60)&lt;YEAR(TODAY())-1,INDEX(HaverPull!$A:$AD,MATCH(CBO_quarterly!$B60,HaverPull!$B:$B,0),MATCH(CBO_quarterly!E$1,HaverPull!$1:$1,0)),INDEX(CBO_annual!$A:$AH,MATCH(_xlfn.NUMBERVALUE(LEFT($A61,4)),CBO_annual!$A:$A,0),MATCH(E$1,CBO_annual!$1:$1,0)))</f>
        <v>252.2</v>
      </c>
      <c r="F60" s="83">
        <f ca="1">IF(YEAR($B60)&lt;YEAR(TODAY())-1,INDEX(HaverPull!$A:$AD,MATCH(CBO_quarterly!$B60,HaverPull!$B:$B,0),MATCH(CBO_quarterly!F$1,HaverPull!$1:$1,0)),INDEX(CBO_annual!$A:$AH,MATCH(_xlfn.NUMBERVALUE(LEFT($A61,4)),CBO_annual!$A:$A,0),MATCH(F$1,CBO_annual!$1:$1,0)))</f>
        <v>76.099999999999994</v>
      </c>
      <c r="G60" s="83">
        <f ca="1">IF(YEAR($B60)&lt;YEAR(TODAY())-1,INDEX(HaverPull!$A:$AD,MATCH(CBO_quarterly!$B60,HaverPull!$B:$B,0),MATCH(CBO_quarterly!G$1,HaverPull!$1:$1,0)),INDEX(CBO_annual!$A:$AH,MATCH(_xlfn.NUMBERVALUE(LEFT($A61,4)),CBO_annual!$A:$A,0),MATCH(G$1,CBO_annual!$1:$1,0)))</f>
        <v>234.3</v>
      </c>
      <c r="H60" s="83" t="e">
        <f ca="1">IF(YEAR($B60)&lt;YEAR(TODAY())-1,INDEX(HaverPull!$A:$AD,MATCH(CBO_quarterly!$B60,HaverPull!$B:$B,0),MATCH(CBO_quarterly!H$1,HaverPull!$1:$1,0)),INDEX(CBO_annual!$A:$AH,MATCH(_xlfn.NUMBERVALUE(LEFT($A61,4)),CBO_annual!$A:$A,0),MATCH(H$1,CBO_annual!$1:$1,0)))</f>
        <v>#N/A</v>
      </c>
      <c r="I60" s="83" t="e">
        <f ca="1">IF(YEAR($B60)&lt;YEAR(TODAY())-1,INDEX(HaverPull!$A:$AD,MATCH(CBO_quarterly!$B60,HaverPull!$B:$B,0),MATCH(CBO_quarterly!I$1,HaverPull!$1:$1,0)),INDEX(CBO_annual!$A:$AH,MATCH(_xlfn.NUMBERVALUE(LEFT($A61,4)),CBO_annual!$A:$A,0),MATCH(I$1,CBO_annual!$1:$1,0)))</f>
        <v>#N/A</v>
      </c>
      <c r="J60" s="83">
        <f ca="1">IF(YEAR($B60)&lt;YEAR(TODAY())-1,INDEX(HaverPull!$A:$AD,MATCH(CBO_quarterly!$B60,HaverPull!$B:$B,0),MATCH(CBO_quarterly!J$1,HaverPull!$1:$1,0)),INDEX(CBO_annual!$A:$AH,MATCH(_xlfn.NUMBERVALUE(LEFT($A61,4)),CBO_annual!$A:$A,0),MATCH(J$1,CBO_annual!$1:$1,0)))</f>
        <v>14.8</v>
      </c>
      <c r="K60" s="83" t="e">
        <f ca="1">IF(YEAR($B60)&lt;YEAR(TODAY())-1,INDEX(HaverPull!$A:$AD,MATCH(CBO_quarterly!$B60,HaverPull!$B:$B,0),MATCH(CBO_quarterly!K$1,HaverPull!$1:$1,0)),INDEX(CBO_annual!$A:$AH,MATCH(_xlfn.NUMBERVALUE(LEFT($A61,4)),CBO_annual!$A:$A,0),MATCH(K$1,CBO_annual!$1:$1,0)))</f>
        <v>#N/A</v>
      </c>
      <c r="L60" s="83" t="e">
        <f ca="1">IF(YEAR($B60)&lt;YEAR(TODAY())-1,INDEX(HaverPull!$A:$AD,MATCH(CBO_quarterly!$B60,HaverPull!$B:$B,0),MATCH(CBO_quarterly!L$1,HaverPull!$1:$1,0)),INDEX(CBO_annual!$A:$AH,MATCH(_xlfn.NUMBERVALUE(LEFT($A61,4)),CBO_annual!$A:$A,0),MATCH(L$1,CBO_annual!$1:$1,0)))</f>
        <v>#N/A</v>
      </c>
      <c r="M60" s="83" t="e">
        <f ca="1">IF(YEAR($B60)&lt;YEAR(TODAY())-1,INDEX(HaverPull!$A:$AD,MATCH(CBO_quarterly!$B60,HaverPull!$B:$B,0),MATCH(CBO_quarterly!M$1,HaverPull!$1:$1,0)),INDEX(CBO_annual!$A:$AH,MATCH(_xlfn.NUMBERVALUE(LEFT($A61,4)),CBO_annual!$A:$A,0),MATCH(M$1,CBO_annual!$1:$1,0)))</f>
        <v>#N/A</v>
      </c>
      <c r="N60" s="83" t="e">
        <f ca="1">IF(YEAR($B60)&lt;YEAR(TODAY())-1,INDEX(HaverPull!$A:$AD,MATCH(CBO_quarterly!$B60,HaverPull!$B:$B,0),MATCH(CBO_quarterly!N$1,HaverPull!$1:$1,0)),INDEX(CBO_annual!$A:$AH,MATCH(_xlfn.NUMBERVALUE(LEFT($A61,4)),CBO_annual!$A:$A,0),MATCH(N$1,CBO_annual!$1:$1,0)))</f>
        <v>#N/A</v>
      </c>
      <c r="O60" s="83" t="e">
        <f ca="1">IF(YEAR($B60)&lt;YEAR(TODAY())-1,INDEX(HaverPull!$A:$AD,MATCH(CBO_quarterly!$B60,HaverPull!$B:$B,0),MATCH(CBO_quarterly!O$1,HaverPull!$1:$1,0)),INDEX(CBO_annual!$A:$AH,MATCH(_xlfn.NUMBERVALUE(LEFT($A61,4)),CBO_annual!$A:$A,0),MATCH(O$1,CBO_annual!$1:$1,0)))</f>
        <v>#N/A</v>
      </c>
      <c r="P60" s="83" t="e">
        <f ca="1">IF(YEAR($B60)&lt;YEAR(TODAY())-1,INDEX(HaverPull!$A:$AD,MATCH(CBO_quarterly!$B60,HaverPull!$B:$B,0),MATCH(CBO_quarterly!P$1,HaverPull!$1:$1,0)),INDEX(CBO_annual!$A:$AH,MATCH(_xlfn.NUMBERVALUE(LEFT($A61,4)),CBO_annual!$A:$A,0),MATCH(P$1,CBO_annual!$1:$1,0)))</f>
        <v>#N/A</v>
      </c>
      <c r="Q60" s="83" t="e">
        <f ca="1">IF(YEAR($B60)&lt;YEAR(TODAY())-1,INDEX(HaverPull!$A:$AD,MATCH(CBO_quarterly!$B60,HaverPull!$B:$B,0),MATCH(CBO_quarterly!Q$1,HaverPull!$1:$1,0)),INDEX(CBO_annual!$A:$AH,MATCH(_xlfn.NUMBERVALUE(LEFT($A61,4)),CBO_annual!$A:$A,0),MATCH(Q$1,CBO_annual!$1:$1,0)))</f>
        <v>#N/A</v>
      </c>
      <c r="R60" s="83" t="e">
        <f ca="1">IF(YEAR($B60)&lt;YEAR(TODAY())-1,INDEX(HaverPull!$A:$AD,MATCH(CBO_quarterly!$B60,HaverPull!$B:$B,0),MATCH(CBO_quarterly!R$1,HaverPull!$1:$1,0)),INDEX(CBO_annual!$A:$AH,MATCH(_xlfn.NUMBERVALUE(LEFT($A61,4)),CBO_annual!$A:$A,0),MATCH(R$1,CBO_annual!$1:$1,0)))</f>
        <v>#N/A</v>
      </c>
      <c r="S60" s="83" t="e">
        <f ca="1">IF(YEAR($B60)&lt;YEAR(TODAY())-1,INDEX(HaverPull!$A:$AD,MATCH(CBO_quarterly!$B60,HaverPull!$B:$B,0),MATCH(CBO_quarterly!S$1,HaverPull!$1:$1,0)),INDEX(CBO_annual!$A:$AH,MATCH(_xlfn.NUMBERVALUE(LEFT($A61,4)),CBO_annual!$A:$A,0),MATCH(S$1,CBO_annual!$1:$1,0)))</f>
        <v>#N/A</v>
      </c>
      <c r="T60" s="83" t="e">
        <f ca="1">IF(YEAR($B60)&lt;YEAR(TODAY())-1,INDEX(HaverPull!$A:$AD,MATCH(CBO_quarterly!$B60,HaverPull!$B:$B,0),MATCH(CBO_quarterly!T$1,HaverPull!$1:$1,0)),INDEX(CBO_annual!$A:$AH,MATCH(_xlfn.NUMBERVALUE(LEFT($A61,4)),CBO_annual!$A:$A,0),MATCH(T$1,CBO_annual!$1:$1,0)))</f>
        <v>#N/A</v>
      </c>
      <c r="U60" s="83" t="e">
        <f ca="1">IF(YEAR($B60)&lt;YEAR(TODAY())-1,INDEX(HaverPull!$A:$AD,MATCH(CBO_quarterly!$B60,HaverPull!$B:$B,0),MATCH(CBO_quarterly!U$1,HaverPull!$1:$1,0)),INDEX(CBO_annual!$A:$AH,MATCH(_xlfn.NUMBERVALUE(LEFT($A61,4)),CBO_annual!$A:$A,0),MATCH(U$1,CBO_annual!$1:$1,0)))</f>
        <v>#N/A</v>
      </c>
      <c r="V60" s="83" t="e">
        <f ca="1">IF(YEAR($B60)&lt;YEAR(TODAY())-1,INDEX(HaverPull!$A:$AD,MATCH(CBO_quarterly!$B60,HaverPull!$B:$B,0),MATCH(CBO_quarterly!V$1,HaverPull!$1:$1,0)),INDEX(CBO_annual!$A:$AH,MATCH(_xlfn.NUMBERVALUE(LEFT($A61,4)),CBO_annual!$A:$A,0),MATCH(V$1,CBO_annual!$1:$1,0)))</f>
        <v>#N/A</v>
      </c>
      <c r="W60" s="83" t="e">
        <f ca="1">IF(YEAR($B60)&lt;YEAR(TODAY())-1,INDEX(HaverPull!$A:$AD,MATCH(CBO_quarterly!$B60,HaverPull!$B:$B,0),MATCH(CBO_quarterly!W$1,HaverPull!$1:$1,0)),INDEX(CBO_annual!$A:$AH,MATCH(_xlfn.NUMBERVALUE(LEFT($A61,4)),CBO_annual!$A:$A,0),MATCH(W$1,CBO_annual!$1:$1,0)))</f>
        <v>#N/A</v>
      </c>
      <c r="X60" s="83" t="e">
        <f ca="1">IF(YEAR($B60)&lt;YEAR(TODAY())-1,INDEX(HaverPull!$A:$AD,MATCH(CBO_quarterly!$B60,HaverPull!$B:$B,0),MATCH(CBO_quarterly!X$1,HaverPull!$1:$1,0)),INDEX(CBO_annual!$A:$AH,MATCH(_xlfn.NUMBERVALUE(LEFT($A61,4)),CBO_annual!$A:$A,0),MATCH(X$1,CBO_annual!$1:$1,0)))</f>
        <v>#N/A</v>
      </c>
      <c r="Y60" s="83" t="e">
        <f ca="1">IF(YEAR($B60)&lt;YEAR(TODAY())-1,INDEX(HaverPull!$A:$AD,MATCH(CBO_quarterly!$B60,HaverPull!$B:$B,0),MATCH(CBO_quarterly!Y$1,HaverPull!$1:$1,0)),INDEX(CBO_annual!$A:$AH,MATCH(_xlfn.NUMBERVALUE(LEFT($A61,4)),CBO_annual!$A:$A,0),MATCH(Y$1,CBO_annual!$1:$1,0)))</f>
        <v>#N/A</v>
      </c>
      <c r="Z60" s="83" t="e">
        <f ca="1">IF(YEAR($B60)&lt;YEAR(TODAY())-1,INDEX(HaverPull!$A:$AD,MATCH(CBO_quarterly!$B60,HaverPull!$B:$B,0),MATCH(CBO_quarterly!Z$1,HaverPull!$1:$1,0)),INDEX(CBO_annual!$A:$AH,MATCH(_xlfn.NUMBERVALUE(LEFT($A61,4)),CBO_annual!$A:$A,0),MATCH(Z$1,CBO_annual!$1:$1,0)))</f>
        <v>#N/A</v>
      </c>
      <c r="AA60" s="83" t="e">
        <f ca="1">IF(YEAR($B60)&lt;YEAR(TODAY())-1,INDEX(HaverPull!$A:$AD,MATCH(CBO_quarterly!$B60,HaverPull!$B:$B,0),MATCH(CBO_quarterly!AA$1,HaverPull!$1:$1,0)),INDEX(CBO_annual!$A:$AH,MATCH(_xlfn.NUMBERVALUE(LEFT($A61,4)),CBO_annual!$A:$A,0),MATCH(AA$1,CBO_annual!$1:$1,0)))</f>
        <v>#N/A</v>
      </c>
      <c r="AB60" s="83">
        <f>INDEX(CBO_annual!$A:$AH,MATCH(_xlfn.NUMBERVALUE(LEFT($A61,4)),CBO_annual!$A:$A,0),MATCH($1:$1,CBO_annual!$1:$1,0))</f>
        <v>7413.35</v>
      </c>
      <c r="AC60" s="84">
        <v>7001.5</v>
      </c>
      <c r="AD60" s="83">
        <f ca="1">IF(YEAR($B60)&lt;=YEAR(TODAY()),INDEX(HaverPull!$A:$AD,MATCH(CBO_quarterly!$B60,HaverPull!$B:$B,0),MATCH(CBO_quarterly!AD$1,HaverPull!$1:$1,0)),INDEX(CBO_annual!$A:$AH,MATCH(_xlfn.NUMBERVALUE(LEFT($A61,4)),CBO_annual!$A:$A,0),MATCH(AD$1,CBO_annual!$1:$1,0)))</f>
        <v>4731.2</v>
      </c>
      <c r="AE60" s="83">
        <f ca="1">IF(YEAR($B60)&lt;=YEAR(TODAY()),INDEX(HaverPull!$A:$AD,MATCH(CBO_quarterly!$B60,HaverPull!$B:$B,0),MATCH(CBO_quarterly!AE$1,HaverPull!$1:$1,0)),INDEX(CBO_annual!$A:$AH,MATCH(_xlfn.NUMBERVALUE(LEFT($A61,4)),CBO_annual!$A:$A,0),MATCH(AE$1,CBO_annual!$1:$1,0)))</f>
        <v>2372.5</v>
      </c>
      <c r="AF60" s="85">
        <v>53.457999999999998</v>
      </c>
      <c r="AG60" s="84">
        <v>3796.1</v>
      </c>
      <c r="AH60" s="84">
        <v>3930</v>
      </c>
      <c r="AI60" s="83">
        <f ca="1">IF(YEAR($B60)&lt;YEAR(TODAY())-1,INDEX(HaverPull!$A:$AD,MATCH(CBO_quarterly!$B60,HaverPull!$B:$B,0),MATCH(CBO_quarterly!AI$1,HaverPull!$1:$1,0)),INDEX(CBO_annual!$A:$AH,MATCH(_xlfn.NUMBERVALUE(LEFT($A61,4)),CBO_annual!$A:$A,0),MATCH(AI$1,CBO_annual!$1:$1,0)))</f>
        <v>775.1</v>
      </c>
      <c r="AJ60" s="83">
        <f ca="1">IF(YEAR($B60)&lt;YEAR(TODAY())-1,INDEX(HaverPull!$A:$AD,MATCH(CBO_quarterly!$B60,HaverPull!$B:$B,0),MATCH(CBO_quarterly!AJ$1,HaverPull!$1:$1,0)),INDEX(CBO_annual!$A:$AH,MATCH(_xlfn.NUMBERVALUE(LEFT($A61,4)),CBO_annual!$A:$A,0),MATCH(AJ$1,CBO_annual!$1:$1,0)))</f>
        <v>782.5</v>
      </c>
      <c r="AK60" s="83">
        <f ca="1">IF(YEAR($B60)&lt;YEAR(TODAY())-1,INDEX(HaverPull!$A:$AD,MATCH(CBO_quarterly!$B60,HaverPull!$B:$B,0),MATCH(CBO_quarterly!AK$1,HaverPull!$1:$1,0)),INDEX(CBO_annual!$A:$AH,MATCH(_xlfn.NUMBERVALUE(LEFT($A61,4)),CBO_annual!$A:$A,0),MATCH(AK$1,CBO_annual!$1:$1,0)))</f>
        <v>1043.9000000000001</v>
      </c>
      <c r="AL60" s="83">
        <f ca="1">IF(YEAR($B60)&lt;YEAR(TODAY())-1,INDEX(HaverPull!$A:$AD,MATCH(CBO_quarterly!$B60,HaverPull!$B:$B,0),MATCH(CBO_quarterly!AL$1,HaverPull!$1:$1,0)),INDEX(CBO_annual!$A:$AH,MATCH(_xlfn.NUMBERVALUE(LEFT($A61,4)),CBO_annual!$A:$A,0),MATCH(AL$1,CBO_annual!$1:$1,0)))</f>
        <v>775.1</v>
      </c>
      <c r="AM60" s="83">
        <f ca="1">IF(YEAR($B60)&lt;YEAR(TODAY())-1,INDEX(HaverPull!$A:$AD,MATCH(CBO_quarterly!$B60,HaverPull!$B:$B,0),MATCH(CBO_quarterly!AM$1,HaverPull!$1:$1,0)),INDEX(CBO_annual!$A:$AH,MATCH(_xlfn.NUMBERVALUE(LEFT($A61,4)),CBO_annual!$A:$A,0),MATCH(AM$1,CBO_annual!$1:$1,0)))</f>
        <v>384.2</v>
      </c>
      <c r="AN60" s="83">
        <f ca="1">IF(YEAR($B60)&lt;YEAR(TODAY())-1,INDEX(HaverPull!$A:$AD,MATCH(CBO_quarterly!$B60,HaverPull!$B:$B,0),MATCH(CBO_quarterly!AN$1,HaverPull!$1:$1,0)),INDEX(CBO_annual!$A:$AH,MATCH(_xlfn.NUMBERVALUE(LEFT($A61,4)),CBO_annual!$A:$A,0),MATCH(AN$1,CBO_annual!$1:$1,0)))</f>
        <v>390.9</v>
      </c>
      <c r="AO60" s="83" t="e">
        <f ca="1">IF(YEAR($B60)&lt;YEAR(TODAY())-1,INDEX(HaverPull!$A:$AD,MATCH(CBO_quarterly!$B60,HaverPull!$B:$B,0),MATCH(CBO_quarterly!AO$1,HaverPull!$1:$1,0)),INDEX(CBO_annual!$A:$AH,MATCH(_xlfn.NUMBERVALUE(LEFT($A61,4)),CBO_annual!$A:$A,0),MATCH(AO$1,CBO_annual!$1:$1,0)))</f>
        <v>#N/A</v>
      </c>
      <c r="AP60" s="83" t="e">
        <f ca="1">IF(YEAR($B60)&lt;YEAR(TODAY())-1,INDEX(HaverPull!$A:$AD,MATCH(CBO_quarterly!$B60,HaverPull!$B:$B,0),MATCH(CBO_quarterly!AP$1,HaverPull!$1:$1,0)),INDEX(CBO_annual!$A:$AH,MATCH(_xlfn.NUMBERVALUE(LEFT($A61,4)),CBO_annual!$A:$A,0),MATCH(AP$1,CBO_annual!$1:$1,0)))</f>
        <v>#N/A</v>
      </c>
    </row>
    <row r="61" spans="1:42">
      <c r="A61" s="83" t="s">
        <v>460</v>
      </c>
      <c r="B61" s="4">
        <v>30772</v>
      </c>
      <c r="C61" s="83">
        <f ca="1">IF(YEAR($B61)&lt;YEAR(TODAY())-1,INDEX(HaverPull!$A:$AD,MATCH(CBO_quarterly!$B61,HaverPull!$B:$B,0),MATCH(CBO_quarterly!C$1,HaverPull!$1:$1,0)),INDEX(CBO_annual!$A:$AH,MATCH(_xlfn.NUMBERVALUE(LEFT($A62,4)),CBO_annual!$A:$A,0),MATCH(C$1,CBO_annual!$1:$1,0)))</f>
        <v>376.3</v>
      </c>
      <c r="D61" s="83">
        <f ca="1">IF(YEAR($B61)&lt;YEAR(TODAY())-1,INDEX(HaverPull!$A:$AD,MATCH(CBO_quarterly!$B61,HaverPull!$B:$B,0),MATCH(CBO_quarterly!D$1,HaverPull!$1:$1,0)),INDEX(CBO_annual!$A:$AH,MATCH(_xlfn.NUMBERVALUE(LEFT($A62,4)),CBO_annual!$A:$A,0),MATCH(D$1,CBO_annual!$1:$1,0)))</f>
        <v>361.2</v>
      </c>
      <c r="E61" s="83">
        <f ca="1">IF(YEAR($B61)&lt;YEAR(TODAY())-1,INDEX(HaverPull!$A:$AD,MATCH(CBO_quarterly!$B61,HaverPull!$B:$B,0),MATCH(CBO_quarterly!E$1,HaverPull!$1:$1,0)),INDEX(CBO_annual!$A:$AH,MATCH(_xlfn.NUMBERVALUE(LEFT($A62,4)),CBO_annual!$A:$A,0),MATCH(E$1,CBO_annual!$1:$1,0)))</f>
        <v>260.39999999999998</v>
      </c>
      <c r="F61" s="83">
        <f ca="1">IF(YEAR($B61)&lt;YEAR(TODAY())-1,INDEX(HaverPull!$A:$AD,MATCH(CBO_quarterly!$B61,HaverPull!$B:$B,0),MATCH(CBO_quarterly!F$1,HaverPull!$1:$1,0)),INDEX(CBO_annual!$A:$AH,MATCH(_xlfn.NUMBERVALUE(LEFT($A62,4)),CBO_annual!$A:$A,0),MATCH(F$1,CBO_annual!$1:$1,0)))</f>
        <v>88.4</v>
      </c>
      <c r="G61" s="83">
        <f ca="1">IF(YEAR($B61)&lt;YEAR(TODAY())-1,INDEX(HaverPull!$A:$AD,MATCH(CBO_quarterly!$B61,HaverPull!$B:$B,0),MATCH(CBO_quarterly!G$1,HaverPull!$1:$1,0)),INDEX(CBO_annual!$A:$AH,MATCH(_xlfn.NUMBERVALUE(LEFT($A62,4)),CBO_annual!$A:$A,0),MATCH(G$1,CBO_annual!$1:$1,0)))</f>
        <v>249.5</v>
      </c>
      <c r="H61" s="83" t="e">
        <f ca="1">IF(YEAR($B61)&lt;YEAR(TODAY())-1,INDEX(HaverPull!$A:$AD,MATCH(CBO_quarterly!$B61,HaverPull!$B:$B,0),MATCH(CBO_quarterly!H$1,HaverPull!$1:$1,0)),INDEX(CBO_annual!$A:$AH,MATCH(_xlfn.NUMBERVALUE(LEFT($A62,4)),CBO_annual!$A:$A,0),MATCH(H$1,CBO_annual!$1:$1,0)))</f>
        <v>#N/A</v>
      </c>
      <c r="I61" s="83" t="e">
        <f ca="1">IF(YEAR($B61)&lt;YEAR(TODAY())-1,INDEX(HaverPull!$A:$AD,MATCH(CBO_quarterly!$B61,HaverPull!$B:$B,0),MATCH(CBO_quarterly!I$1,HaverPull!$1:$1,0)),INDEX(CBO_annual!$A:$AH,MATCH(_xlfn.NUMBERVALUE(LEFT($A62,4)),CBO_annual!$A:$A,0),MATCH(I$1,CBO_annual!$1:$1,0)))</f>
        <v>#N/A</v>
      </c>
      <c r="J61" s="83">
        <f ca="1">IF(YEAR($B61)&lt;YEAR(TODAY())-1,INDEX(HaverPull!$A:$AD,MATCH(CBO_quarterly!$B61,HaverPull!$B:$B,0),MATCH(CBO_quarterly!J$1,HaverPull!$1:$1,0)),INDEX(CBO_annual!$A:$AH,MATCH(_xlfn.NUMBERVALUE(LEFT($A62,4)),CBO_annual!$A:$A,0),MATCH(J$1,CBO_annual!$1:$1,0)))</f>
        <v>15.4</v>
      </c>
      <c r="K61" s="83" t="e">
        <f ca="1">IF(YEAR($B61)&lt;YEAR(TODAY())-1,INDEX(HaverPull!$A:$AD,MATCH(CBO_quarterly!$B61,HaverPull!$B:$B,0),MATCH(CBO_quarterly!K$1,HaverPull!$1:$1,0)),INDEX(CBO_annual!$A:$AH,MATCH(_xlfn.NUMBERVALUE(LEFT($A62,4)),CBO_annual!$A:$A,0),MATCH(K$1,CBO_annual!$1:$1,0)))</f>
        <v>#N/A</v>
      </c>
      <c r="L61" s="83" t="e">
        <f ca="1">IF(YEAR($B61)&lt;YEAR(TODAY())-1,INDEX(HaverPull!$A:$AD,MATCH(CBO_quarterly!$B61,HaverPull!$B:$B,0),MATCH(CBO_quarterly!L$1,HaverPull!$1:$1,0)),INDEX(CBO_annual!$A:$AH,MATCH(_xlfn.NUMBERVALUE(LEFT($A62,4)),CBO_annual!$A:$A,0),MATCH(L$1,CBO_annual!$1:$1,0)))</f>
        <v>#N/A</v>
      </c>
      <c r="M61" s="83" t="e">
        <f ca="1">IF(YEAR($B61)&lt;YEAR(TODAY())-1,INDEX(HaverPull!$A:$AD,MATCH(CBO_quarterly!$B61,HaverPull!$B:$B,0),MATCH(CBO_quarterly!M$1,HaverPull!$1:$1,0)),INDEX(CBO_annual!$A:$AH,MATCH(_xlfn.NUMBERVALUE(LEFT($A62,4)),CBO_annual!$A:$A,0),MATCH(M$1,CBO_annual!$1:$1,0)))</f>
        <v>#N/A</v>
      </c>
      <c r="N61" s="83" t="e">
        <f ca="1">IF(YEAR($B61)&lt;YEAR(TODAY())-1,INDEX(HaverPull!$A:$AD,MATCH(CBO_quarterly!$B61,HaverPull!$B:$B,0),MATCH(CBO_quarterly!N$1,HaverPull!$1:$1,0)),INDEX(CBO_annual!$A:$AH,MATCH(_xlfn.NUMBERVALUE(LEFT($A62,4)),CBO_annual!$A:$A,0),MATCH(N$1,CBO_annual!$1:$1,0)))</f>
        <v>#N/A</v>
      </c>
      <c r="O61" s="83" t="e">
        <f ca="1">IF(YEAR($B61)&lt;YEAR(TODAY())-1,INDEX(HaverPull!$A:$AD,MATCH(CBO_quarterly!$B61,HaverPull!$B:$B,0),MATCH(CBO_quarterly!O$1,HaverPull!$1:$1,0)),INDEX(CBO_annual!$A:$AH,MATCH(_xlfn.NUMBERVALUE(LEFT($A62,4)),CBO_annual!$A:$A,0),MATCH(O$1,CBO_annual!$1:$1,0)))</f>
        <v>#N/A</v>
      </c>
      <c r="P61" s="83" t="e">
        <f ca="1">IF(YEAR($B61)&lt;YEAR(TODAY())-1,INDEX(HaverPull!$A:$AD,MATCH(CBO_quarterly!$B61,HaverPull!$B:$B,0),MATCH(CBO_quarterly!P$1,HaverPull!$1:$1,0)),INDEX(CBO_annual!$A:$AH,MATCH(_xlfn.NUMBERVALUE(LEFT($A62,4)),CBO_annual!$A:$A,0),MATCH(P$1,CBO_annual!$1:$1,0)))</f>
        <v>#N/A</v>
      </c>
      <c r="Q61" s="83" t="e">
        <f ca="1">IF(YEAR($B61)&lt;YEAR(TODAY())-1,INDEX(HaverPull!$A:$AD,MATCH(CBO_quarterly!$B61,HaverPull!$B:$B,0),MATCH(CBO_quarterly!Q$1,HaverPull!$1:$1,0)),INDEX(CBO_annual!$A:$AH,MATCH(_xlfn.NUMBERVALUE(LEFT($A62,4)),CBO_annual!$A:$A,0),MATCH(Q$1,CBO_annual!$1:$1,0)))</f>
        <v>#N/A</v>
      </c>
      <c r="R61" s="83" t="e">
        <f ca="1">IF(YEAR($B61)&lt;YEAR(TODAY())-1,INDEX(HaverPull!$A:$AD,MATCH(CBO_quarterly!$B61,HaverPull!$B:$B,0),MATCH(CBO_quarterly!R$1,HaverPull!$1:$1,0)),INDEX(CBO_annual!$A:$AH,MATCH(_xlfn.NUMBERVALUE(LEFT($A62,4)),CBO_annual!$A:$A,0),MATCH(R$1,CBO_annual!$1:$1,0)))</f>
        <v>#N/A</v>
      </c>
      <c r="S61" s="83" t="e">
        <f ca="1">IF(YEAR($B61)&lt;YEAR(TODAY())-1,INDEX(HaverPull!$A:$AD,MATCH(CBO_quarterly!$B61,HaverPull!$B:$B,0),MATCH(CBO_quarterly!S$1,HaverPull!$1:$1,0)),INDEX(CBO_annual!$A:$AH,MATCH(_xlfn.NUMBERVALUE(LEFT($A62,4)),CBO_annual!$A:$A,0),MATCH(S$1,CBO_annual!$1:$1,0)))</f>
        <v>#N/A</v>
      </c>
      <c r="T61" s="83" t="e">
        <f ca="1">IF(YEAR($B61)&lt;YEAR(TODAY())-1,INDEX(HaverPull!$A:$AD,MATCH(CBO_quarterly!$B61,HaverPull!$B:$B,0),MATCH(CBO_quarterly!T$1,HaverPull!$1:$1,0)),INDEX(CBO_annual!$A:$AH,MATCH(_xlfn.NUMBERVALUE(LEFT($A62,4)),CBO_annual!$A:$A,0),MATCH(T$1,CBO_annual!$1:$1,0)))</f>
        <v>#N/A</v>
      </c>
      <c r="U61" s="83" t="e">
        <f ca="1">IF(YEAR($B61)&lt;YEAR(TODAY())-1,INDEX(HaverPull!$A:$AD,MATCH(CBO_quarterly!$B61,HaverPull!$B:$B,0),MATCH(CBO_quarterly!U$1,HaverPull!$1:$1,0)),INDEX(CBO_annual!$A:$AH,MATCH(_xlfn.NUMBERVALUE(LEFT($A62,4)),CBO_annual!$A:$A,0),MATCH(U$1,CBO_annual!$1:$1,0)))</f>
        <v>#N/A</v>
      </c>
      <c r="V61" s="83" t="e">
        <f ca="1">IF(YEAR($B61)&lt;YEAR(TODAY())-1,INDEX(HaverPull!$A:$AD,MATCH(CBO_quarterly!$B61,HaverPull!$B:$B,0),MATCH(CBO_quarterly!V$1,HaverPull!$1:$1,0)),INDEX(CBO_annual!$A:$AH,MATCH(_xlfn.NUMBERVALUE(LEFT($A62,4)),CBO_annual!$A:$A,0),MATCH(V$1,CBO_annual!$1:$1,0)))</f>
        <v>#N/A</v>
      </c>
      <c r="W61" s="83" t="e">
        <f ca="1">IF(YEAR($B61)&lt;YEAR(TODAY())-1,INDEX(HaverPull!$A:$AD,MATCH(CBO_quarterly!$B61,HaverPull!$B:$B,0),MATCH(CBO_quarterly!W$1,HaverPull!$1:$1,0)),INDEX(CBO_annual!$A:$AH,MATCH(_xlfn.NUMBERVALUE(LEFT($A62,4)),CBO_annual!$A:$A,0),MATCH(W$1,CBO_annual!$1:$1,0)))</f>
        <v>#N/A</v>
      </c>
      <c r="X61" s="83" t="e">
        <f ca="1">IF(YEAR($B61)&lt;YEAR(TODAY())-1,INDEX(HaverPull!$A:$AD,MATCH(CBO_quarterly!$B61,HaverPull!$B:$B,0),MATCH(CBO_quarterly!X$1,HaverPull!$1:$1,0)),INDEX(CBO_annual!$A:$AH,MATCH(_xlfn.NUMBERVALUE(LEFT($A62,4)),CBO_annual!$A:$A,0),MATCH(X$1,CBO_annual!$1:$1,0)))</f>
        <v>#N/A</v>
      </c>
      <c r="Y61" s="83" t="e">
        <f ca="1">IF(YEAR($B61)&lt;YEAR(TODAY())-1,INDEX(HaverPull!$A:$AD,MATCH(CBO_quarterly!$B61,HaverPull!$B:$B,0),MATCH(CBO_quarterly!Y$1,HaverPull!$1:$1,0)),INDEX(CBO_annual!$A:$AH,MATCH(_xlfn.NUMBERVALUE(LEFT($A62,4)),CBO_annual!$A:$A,0),MATCH(Y$1,CBO_annual!$1:$1,0)))</f>
        <v>#N/A</v>
      </c>
      <c r="Z61" s="83" t="e">
        <f ca="1">IF(YEAR($B61)&lt;YEAR(TODAY())-1,INDEX(HaverPull!$A:$AD,MATCH(CBO_quarterly!$B61,HaverPull!$B:$B,0),MATCH(CBO_quarterly!Z$1,HaverPull!$1:$1,0)),INDEX(CBO_annual!$A:$AH,MATCH(_xlfn.NUMBERVALUE(LEFT($A62,4)),CBO_annual!$A:$A,0),MATCH(Z$1,CBO_annual!$1:$1,0)))</f>
        <v>#N/A</v>
      </c>
      <c r="AA61" s="83" t="e">
        <f ca="1">IF(YEAR($B61)&lt;YEAR(TODAY())-1,INDEX(HaverPull!$A:$AD,MATCH(CBO_quarterly!$B61,HaverPull!$B:$B,0),MATCH(CBO_quarterly!AA$1,HaverPull!$1:$1,0)),INDEX(CBO_annual!$A:$AH,MATCH(_xlfn.NUMBERVALUE(LEFT($A62,4)),CBO_annual!$A:$A,0),MATCH(AA$1,CBO_annual!$1:$1,0)))</f>
        <v>#N/A</v>
      </c>
      <c r="AB61" s="83">
        <f>INDEX(CBO_annual!$A:$AH,MATCH(_xlfn.NUMBERVALUE(LEFT($A62,4)),CBO_annual!$A:$A,0),MATCH($1:$1,CBO_annual!$1:$1,0))</f>
        <v>7413.35</v>
      </c>
      <c r="AC61" s="84">
        <v>7140.6</v>
      </c>
      <c r="AD61" s="83">
        <f ca="1">IF(YEAR($B61)&lt;=YEAR(TODAY()),INDEX(HaverPull!$A:$AD,MATCH(CBO_quarterly!$B61,HaverPull!$B:$B,0),MATCH(CBO_quarterly!AD$1,HaverPull!$1:$1,0)),INDEX(CBO_annual!$A:$AH,MATCH(_xlfn.NUMBERVALUE(LEFT($A62,4)),CBO_annual!$A:$A,0),MATCH(AD$1,CBO_annual!$1:$1,0)))</f>
        <v>4770.5</v>
      </c>
      <c r="AE61" s="83">
        <f ca="1">IF(YEAR($B61)&lt;=YEAR(TODAY()),INDEX(HaverPull!$A:$AD,MATCH(CBO_quarterly!$B61,HaverPull!$B:$B,0),MATCH(CBO_quarterly!AE$1,HaverPull!$1:$1,0)),INDEX(CBO_annual!$A:$AH,MATCH(_xlfn.NUMBERVALUE(LEFT($A62,4)),CBO_annual!$A:$A,0),MATCH(AE$1,CBO_annual!$1:$1,0)))</f>
        <v>2418.1999999999998</v>
      </c>
      <c r="AF61" s="85">
        <v>54.033999999999999</v>
      </c>
      <c r="AG61" s="84">
        <v>3912.8</v>
      </c>
      <c r="AH61" s="84">
        <v>4003.4</v>
      </c>
      <c r="AI61" s="83">
        <f ca="1">IF(YEAR($B61)&lt;YEAR(TODAY())-1,INDEX(HaverPull!$A:$AD,MATCH(CBO_quarterly!$B61,HaverPull!$B:$B,0),MATCH(CBO_quarterly!AI$1,HaverPull!$1:$1,0)),INDEX(CBO_annual!$A:$AH,MATCH(_xlfn.NUMBERVALUE(LEFT($A62,4)),CBO_annual!$A:$A,0),MATCH(AI$1,CBO_annual!$1:$1,0)))</f>
        <v>794</v>
      </c>
      <c r="AJ61" s="83">
        <f ca="1">IF(YEAR($B61)&lt;YEAR(TODAY())-1,INDEX(HaverPull!$A:$AD,MATCH(CBO_quarterly!$B61,HaverPull!$B:$B,0),MATCH(CBO_quarterly!AJ$1,HaverPull!$1:$1,0)),INDEX(CBO_annual!$A:$AH,MATCH(_xlfn.NUMBERVALUE(LEFT($A62,4)),CBO_annual!$A:$A,0),MATCH(AJ$1,CBO_annual!$1:$1,0)))</f>
        <v>789.2</v>
      </c>
      <c r="AK61" s="83">
        <f ca="1">IF(YEAR($B61)&lt;YEAR(TODAY())-1,INDEX(HaverPull!$A:$AD,MATCH(CBO_quarterly!$B61,HaverPull!$B:$B,0),MATCH(CBO_quarterly!AK$1,HaverPull!$1:$1,0)),INDEX(CBO_annual!$A:$AH,MATCH(_xlfn.NUMBERVALUE(LEFT($A62,4)),CBO_annual!$A:$A,0),MATCH(AK$1,CBO_annual!$1:$1,0)))</f>
        <v>1057.0999999999999</v>
      </c>
      <c r="AL61" s="83">
        <f ca="1">IF(YEAR($B61)&lt;YEAR(TODAY())-1,INDEX(HaverPull!$A:$AD,MATCH(CBO_quarterly!$B61,HaverPull!$B:$B,0),MATCH(CBO_quarterly!AL$1,HaverPull!$1:$1,0)),INDEX(CBO_annual!$A:$AH,MATCH(_xlfn.NUMBERVALUE(LEFT($A62,4)),CBO_annual!$A:$A,0),MATCH(AL$1,CBO_annual!$1:$1,0)))</f>
        <v>794</v>
      </c>
      <c r="AM61" s="83">
        <f ca="1">IF(YEAR($B61)&lt;YEAR(TODAY())-1,INDEX(HaverPull!$A:$AD,MATCH(CBO_quarterly!$B61,HaverPull!$B:$B,0),MATCH(CBO_quarterly!AM$1,HaverPull!$1:$1,0)),INDEX(CBO_annual!$A:$AH,MATCH(_xlfn.NUMBERVALUE(LEFT($A62,4)),CBO_annual!$A:$A,0),MATCH(AM$1,CBO_annual!$1:$1,0)))</f>
        <v>392.4</v>
      </c>
      <c r="AN61" s="83">
        <f ca="1">IF(YEAR($B61)&lt;YEAR(TODAY())-1,INDEX(HaverPull!$A:$AD,MATCH(CBO_quarterly!$B61,HaverPull!$B:$B,0),MATCH(CBO_quarterly!AN$1,HaverPull!$1:$1,0)),INDEX(CBO_annual!$A:$AH,MATCH(_xlfn.NUMBERVALUE(LEFT($A62,4)),CBO_annual!$A:$A,0),MATCH(AN$1,CBO_annual!$1:$1,0)))</f>
        <v>401.6</v>
      </c>
      <c r="AO61" s="83" t="e">
        <f ca="1">IF(YEAR($B61)&lt;YEAR(TODAY())-1,INDEX(HaverPull!$A:$AD,MATCH(CBO_quarterly!$B61,HaverPull!$B:$B,0),MATCH(CBO_quarterly!AO$1,HaverPull!$1:$1,0)),INDEX(CBO_annual!$A:$AH,MATCH(_xlfn.NUMBERVALUE(LEFT($A62,4)),CBO_annual!$A:$A,0),MATCH(AO$1,CBO_annual!$1:$1,0)))</f>
        <v>#N/A</v>
      </c>
      <c r="AP61" s="83" t="e">
        <f ca="1">IF(YEAR($B61)&lt;YEAR(TODAY())-1,INDEX(HaverPull!$A:$AD,MATCH(CBO_quarterly!$B61,HaverPull!$B:$B,0),MATCH(CBO_quarterly!AP$1,HaverPull!$1:$1,0)),INDEX(CBO_annual!$A:$AH,MATCH(_xlfn.NUMBERVALUE(LEFT($A62,4)),CBO_annual!$A:$A,0),MATCH(AP$1,CBO_annual!$1:$1,0)))</f>
        <v>#N/A</v>
      </c>
    </row>
    <row r="62" spans="1:42">
      <c r="A62" s="83" t="s">
        <v>461</v>
      </c>
      <c r="B62" s="4">
        <v>30863</v>
      </c>
      <c r="C62" s="83">
        <f ca="1">IF(YEAR($B62)&lt;YEAR(TODAY())-1,INDEX(HaverPull!$A:$AD,MATCH(CBO_quarterly!$B62,HaverPull!$B:$B,0),MATCH(CBO_quarterly!C$1,HaverPull!$1:$1,0)),INDEX(CBO_annual!$A:$AH,MATCH(_xlfn.NUMBERVALUE(LEFT($A63,4)),CBO_annual!$A:$A,0),MATCH(C$1,CBO_annual!$1:$1,0)))</f>
        <v>379</v>
      </c>
      <c r="D62" s="83">
        <f ca="1">IF(YEAR($B62)&lt;YEAR(TODAY())-1,INDEX(HaverPull!$A:$AD,MATCH(CBO_quarterly!$B62,HaverPull!$B:$B,0),MATCH(CBO_quarterly!D$1,HaverPull!$1:$1,0)),INDEX(CBO_annual!$A:$AH,MATCH(_xlfn.NUMBERVALUE(LEFT($A63,4)),CBO_annual!$A:$A,0),MATCH(D$1,CBO_annual!$1:$1,0)))</f>
        <v>370.4</v>
      </c>
      <c r="E62" s="83">
        <f ca="1">IF(YEAR($B62)&lt;YEAR(TODAY())-1,INDEX(HaverPull!$A:$AD,MATCH(CBO_quarterly!$B62,HaverPull!$B:$B,0),MATCH(CBO_quarterly!E$1,HaverPull!$1:$1,0)),INDEX(CBO_annual!$A:$AH,MATCH(_xlfn.NUMBERVALUE(LEFT($A63,4)),CBO_annual!$A:$A,0),MATCH(E$1,CBO_annual!$1:$1,0)))</f>
        <v>266.8</v>
      </c>
      <c r="F62" s="83">
        <f ca="1">IF(YEAR($B62)&lt;YEAR(TODAY())-1,INDEX(HaverPull!$A:$AD,MATCH(CBO_quarterly!$B62,HaverPull!$B:$B,0),MATCH(CBO_quarterly!F$1,HaverPull!$1:$1,0)),INDEX(CBO_annual!$A:$AH,MATCH(_xlfn.NUMBERVALUE(LEFT($A63,4)),CBO_annual!$A:$A,0),MATCH(F$1,CBO_annual!$1:$1,0)))</f>
        <v>87.1</v>
      </c>
      <c r="G62" s="83">
        <f ca="1">IF(YEAR($B62)&lt;YEAR(TODAY())-1,INDEX(HaverPull!$A:$AD,MATCH(CBO_quarterly!$B62,HaverPull!$B:$B,0),MATCH(CBO_quarterly!G$1,HaverPull!$1:$1,0)),INDEX(CBO_annual!$A:$AH,MATCH(_xlfn.NUMBERVALUE(LEFT($A63,4)),CBO_annual!$A:$A,0),MATCH(G$1,CBO_annual!$1:$1,0)))</f>
        <v>255.5</v>
      </c>
      <c r="H62" s="83" t="e">
        <f ca="1">IF(YEAR($B62)&lt;YEAR(TODAY())-1,INDEX(HaverPull!$A:$AD,MATCH(CBO_quarterly!$B62,HaverPull!$B:$B,0),MATCH(CBO_quarterly!H$1,HaverPull!$1:$1,0)),INDEX(CBO_annual!$A:$AH,MATCH(_xlfn.NUMBERVALUE(LEFT($A63,4)),CBO_annual!$A:$A,0),MATCH(H$1,CBO_annual!$1:$1,0)))</f>
        <v>#N/A</v>
      </c>
      <c r="I62" s="83" t="e">
        <f ca="1">IF(YEAR($B62)&lt;YEAR(TODAY())-1,INDEX(HaverPull!$A:$AD,MATCH(CBO_quarterly!$B62,HaverPull!$B:$B,0),MATCH(CBO_quarterly!I$1,HaverPull!$1:$1,0)),INDEX(CBO_annual!$A:$AH,MATCH(_xlfn.NUMBERVALUE(LEFT($A63,4)),CBO_annual!$A:$A,0),MATCH(I$1,CBO_annual!$1:$1,0)))</f>
        <v>#N/A</v>
      </c>
      <c r="J62" s="83">
        <f ca="1">IF(YEAR($B62)&lt;YEAR(TODAY())-1,INDEX(HaverPull!$A:$AD,MATCH(CBO_quarterly!$B62,HaverPull!$B:$B,0),MATCH(CBO_quarterly!J$1,HaverPull!$1:$1,0)),INDEX(CBO_annual!$A:$AH,MATCH(_xlfn.NUMBERVALUE(LEFT($A63,4)),CBO_annual!$A:$A,0),MATCH(J$1,CBO_annual!$1:$1,0)))</f>
        <v>15.7</v>
      </c>
      <c r="K62" s="83" t="e">
        <f ca="1">IF(YEAR($B62)&lt;YEAR(TODAY())-1,INDEX(HaverPull!$A:$AD,MATCH(CBO_quarterly!$B62,HaverPull!$B:$B,0),MATCH(CBO_quarterly!K$1,HaverPull!$1:$1,0)),INDEX(CBO_annual!$A:$AH,MATCH(_xlfn.NUMBERVALUE(LEFT($A63,4)),CBO_annual!$A:$A,0),MATCH(K$1,CBO_annual!$1:$1,0)))</f>
        <v>#N/A</v>
      </c>
      <c r="L62" s="83" t="e">
        <f ca="1">IF(YEAR($B62)&lt;YEAR(TODAY())-1,INDEX(HaverPull!$A:$AD,MATCH(CBO_quarterly!$B62,HaverPull!$B:$B,0),MATCH(CBO_quarterly!L$1,HaverPull!$1:$1,0)),INDEX(CBO_annual!$A:$AH,MATCH(_xlfn.NUMBERVALUE(LEFT($A63,4)),CBO_annual!$A:$A,0),MATCH(L$1,CBO_annual!$1:$1,0)))</f>
        <v>#N/A</v>
      </c>
      <c r="M62" s="83" t="e">
        <f ca="1">IF(YEAR($B62)&lt;YEAR(TODAY())-1,INDEX(HaverPull!$A:$AD,MATCH(CBO_quarterly!$B62,HaverPull!$B:$B,0),MATCH(CBO_quarterly!M$1,HaverPull!$1:$1,0)),INDEX(CBO_annual!$A:$AH,MATCH(_xlfn.NUMBERVALUE(LEFT($A63,4)),CBO_annual!$A:$A,0),MATCH(M$1,CBO_annual!$1:$1,0)))</f>
        <v>#N/A</v>
      </c>
      <c r="N62" s="83" t="e">
        <f ca="1">IF(YEAR($B62)&lt;YEAR(TODAY())-1,INDEX(HaverPull!$A:$AD,MATCH(CBO_quarterly!$B62,HaverPull!$B:$B,0),MATCH(CBO_quarterly!N$1,HaverPull!$1:$1,0)),INDEX(CBO_annual!$A:$AH,MATCH(_xlfn.NUMBERVALUE(LEFT($A63,4)),CBO_annual!$A:$A,0),MATCH(N$1,CBO_annual!$1:$1,0)))</f>
        <v>#N/A</v>
      </c>
      <c r="O62" s="83" t="e">
        <f ca="1">IF(YEAR($B62)&lt;YEAR(TODAY())-1,INDEX(HaverPull!$A:$AD,MATCH(CBO_quarterly!$B62,HaverPull!$B:$B,0),MATCH(CBO_quarterly!O$1,HaverPull!$1:$1,0)),INDEX(CBO_annual!$A:$AH,MATCH(_xlfn.NUMBERVALUE(LEFT($A63,4)),CBO_annual!$A:$A,0),MATCH(O$1,CBO_annual!$1:$1,0)))</f>
        <v>#N/A</v>
      </c>
      <c r="P62" s="83" t="e">
        <f ca="1">IF(YEAR($B62)&lt;YEAR(TODAY())-1,INDEX(HaverPull!$A:$AD,MATCH(CBO_quarterly!$B62,HaverPull!$B:$B,0),MATCH(CBO_quarterly!P$1,HaverPull!$1:$1,0)),INDEX(CBO_annual!$A:$AH,MATCH(_xlfn.NUMBERVALUE(LEFT($A63,4)),CBO_annual!$A:$A,0),MATCH(P$1,CBO_annual!$1:$1,0)))</f>
        <v>#N/A</v>
      </c>
      <c r="Q62" s="83" t="e">
        <f ca="1">IF(YEAR($B62)&lt;YEAR(TODAY())-1,INDEX(HaverPull!$A:$AD,MATCH(CBO_quarterly!$B62,HaverPull!$B:$B,0),MATCH(CBO_quarterly!Q$1,HaverPull!$1:$1,0)),INDEX(CBO_annual!$A:$AH,MATCH(_xlfn.NUMBERVALUE(LEFT($A63,4)),CBO_annual!$A:$A,0),MATCH(Q$1,CBO_annual!$1:$1,0)))</f>
        <v>#N/A</v>
      </c>
      <c r="R62" s="83" t="e">
        <f ca="1">IF(YEAR($B62)&lt;YEAR(TODAY())-1,INDEX(HaverPull!$A:$AD,MATCH(CBO_quarterly!$B62,HaverPull!$B:$B,0),MATCH(CBO_quarterly!R$1,HaverPull!$1:$1,0)),INDEX(CBO_annual!$A:$AH,MATCH(_xlfn.NUMBERVALUE(LEFT($A63,4)),CBO_annual!$A:$A,0),MATCH(R$1,CBO_annual!$1:$1,0)))</f>
        <v>#N/A</v>
      </c>
      <c r="S62" s="83" t="e">
        <f ca="1">IF(YEAR($B62)&lt;YEAR(TODAY())-1,INDEX(HaverPull!$A:$AD,MATCH(CBO_quarterly!$B62,HaverPull!$B:$B,0),MATCH(CBO_quarterly!S$1,HaverPull!$1:$1,0)),INDEX(CBO_annual!$A:$AH,MATCH(_xlfn.NUMBERVALUE(LEFT($A63,4)),CBO_annual!$A:$A,0),MATCH(S$1,CBO_annual!$1:$1,0)))</f>
        <v>#N/A</v>
      </c>
      <c r="T62" s="83" t="e">
        <f ca="1">IF(YEAR($B62)&lt;YEAR(TODAY())-1,INDEX(HaverPull!$A:$AD,MATCH(CBO_quarterly!$B62,HaverPull!$B:$B,0),MATCH(CBO_quarterly!T$1,HaverPull!$1:$1,0)),INDEX(CBO_annual!$A:$AH,MATCH(_xlfn.NUMBERVALUE(LEFT($A63,4)),CBO_annual!$A:$A,0),MATCH(T$1,CBO_annual!$1:$1,0)))</f>
        <v>#N/A</v>
      </c>
      <c r="U62" s="83" t="e">
        <f ca="1">IF(YEAR($B62)&lt;YEAR(TODAY())-1,INDEX(HaverPull!$A:$AD,MATCH(CBO_quarterly!$B62,HaverPull!$B:$B,0),MATCH(CBO_quarterly!U$1,HaverPull!$1:$1,0)),INDEX(CBO_annual!$A:$AH,MATCH(_xlfn.NUMBERVALUE(LEFT($A63,4)),CBO_annual!$A:$A,0),MATCH(U$1,CBO_annual!$1:$1,0)))</f>
        <v>#N/A</v>
      </c>
      <c r="V62" s="83" t="e">
        <f ca="1">IF(YEAR($B62)&lt;YEAR(TODAY())-1,INDEX(HaverPull!$A:$AD,MATCH(CBO_quarterly!$B62,HaverPull!$B:$B,0),MATCH(CBO_quarterly!V$1,HaverPull!$1:$1,0)),INDEX(CBO_annual!$A:$AH,MATCH(_xlfn.NUMBERVALUE(LEFT($A63,4)),CBO_annual!$A:$A,0),MATCH(V$1,CBO_annual!$1:$1,0)))</f>
        <v>#N/A</v>
      </c>
      <c r="W62" s="83" t="e">
        <f ca="1">IF(YEAR($B62)&lt;YEAR(TODAY())-1,INDEX(HaverPull!$A:$AD,MATCH(CBO_quarterly!$B62,HaverPull!$B:$B,0),MATCH(CBO_quarterly!W$1,HaverPull!$1:$1,0)),INDEX(CBO_annual!$A:$AH,MATCH(_xlfn.NUMBERVALUE(LEFT($A63,4)),CBO_annual!$A:$A,0),MATCH(W$1,CBO_annual!$1:$1,0)))</f>
        <v>#N/A</v>
      </c>
      <c r="X62" s="83" t="e">
        <f ca="1">IF(YEAR($B62)&lt;YEAR(TODAY())-1,INDEX(HaverPull!$A:$AD,MATCH(CBO_quarterly!$B62,HaverPull!$B:$B,0),MATCH(CBO_quarterly!X$1,HaverPull!$1:$1,0)),INDEX(CBO_annual!$A:$AH,MATCH(_xlfn.NUMBERVALUE(LEFT($A63,4)),CBO_annual!$A:$A,0),MATCH(X$1,CBO_annual!$1:$1,0)))</f>
        <v>#N/A</v>
      </c>
      <c r="Y62" s="83" t="e">
        <f ca="1">IF(YEAR($B62)&lt;YEAR(TODAY())-1,INDEX(HaverPull!$A:$AD,MATCH(CBO_quarterly!$B62,HaverPull!$B:$B,0),MATCH(CBO_quarterly!Y$1,HaverPull!$1:$1,0)),INDEX(CBO_annual!$A:$AH,MATCH(_xlfn.NUMBERVALUE(LEFT($A63,4)),CBO_annual!$A:$A,0),MATCH(Y$1,CBO_annual!$1:$1,0)))</f>
        <v>#N/A</v>
      </c>
      <c r="Z62" s="83" t="e">
        <f ca="1">IF(YEAR($B62)&lt;YEAR(TODAY())-1,INDEX(HaverPull!$A:$AD,MATCH(CBO_quarterly!$B62,HaverPull!$B:$B,0),MATCH(CBO_quarterly!Z$1,HaverPull!$1:$1,0)),INDEX(CBO_annual!$A:$AH,MATCH(_xlfn.NUMBERVALUE(LEFT($A63,4)),CBO_annual!$A:$A,0),MATCH(Z$1,CBO_annual!$1:$1,0)))</f>
        <v>#N/A</v>
      </c>
      <c r="AA62" s="83" t="e">
        <f ca="1">IF(YEAR($B62)&lt;YEAR(TODAY())-1,INDEX(HaverPull!$A:$AD,MATCH(CBO_quarterly!$B62,HaverPull!$B:$B,0),MATCH(CBO_quarterly!AA$1,HaverPull!$1:$1,0)),INDEX(CBO_annual!$A:$AH,MATCH(_xlfn.NUMBERVALUE(LEFT($A63,4)),CBO_annual!$A:$A,0),MATCH(AA$1,CBO_annual!$1:$1,0)))</f>
        <v>#N/A</v>
      </c>
      <c r="AB62" s="83">
        <f>INDEX(CBO_annual!$A:$AH,MATCH(_xlfn.NUMBERVALUE(LEFT($A63,4)),CBO_annual!$A:$A,0),MATCH($1:$1,CBO_annual!$1:$1,0))</f>
        <v>7413.35</v>
      </c>
      <c r="AC62" s="84">
        <v>7266</v>
      </c>
      <c r="AD62" s="83">
        <f ca="1">IF(YEAR($B62)&lt;=YEAR(TODAY()),INDEX(HaverPull!$A:$AD,MATCH(CBO_quarterly!$B62,HaverPull!$B:$B,0),MATCH(CBO_quarterly!AD$1,HaverPull!$1:$1,0)),INDEX(CBO_annual!$A:$AH,MATCH(_xlfn.NUMBERVALUE(LEFT($A63,4)),CBO_annual!$A:$A,0),MATCH(AD$1,CBO_annual!$1:$1,0)))</f>
        <v>4837.3</v>
      </c>
      <c r="AE62" s="83">
        <f ca="1">IF(YEAR($B62)&lt;=YEAR(TODAY()),INDEX(HaverPull!$A:$AD,MATCH(CBO_quarterly!$B62,HaverPull!$B:$B,0),MATCH(CBO_quarterly!AE$1,HaverPull!$1:$1,0)),INDEX(CBO_annual!$A:$AH,MATCH(_xlfn.NUMBERVALUE(LEFT($A63,4)),CBO_annual!$A:$A,0),MATCH(AE$1,CBO_annual!$1:$1,0)))</f>
        <v>2475.9</v>
      </c>
      <c r="AF62" s="85">
        <v>54.558</v>
      </c>
      <c r="AG62" s="84">
        <v>4015</v>
      </c>
      <c r="AH62" s="84">
        <v>4073.2</v>
      </c>
      <c r="AI62" s="83">
        <f ca="1">IF(YEAR($B62)&lt;YEAR(TODAY())-1,INDEX(HaverPull!$A:$AD,MATCH(CBO_quarterly!$B62,HaverPull!$B:$B,0),MATCH(CBO_quarterly!AI$1,HaverPull!$1:$1,0)),INDEX(CBO_annual!$A:$AH,MATCH(_xlfn.NUMBERVALUE(LEFT($A63,4)),CBO_annual!$A:$A,0),MATCH(AI$1,CBO_annual!$1:$1,0)))</f>
        <v>819.1</v>
      </c>
      <c r="AJ62" s="83">
        <f ca="1">IF(YEAR($B62)&lt;YEAR(TODAY())-1,INDEX(HaverPull!$A:$AD,MATCH(CBO_quarterly!$B62,HaverPull!$B:$B,0),MATCH(CBO_quarterly!AJ$1,HaverPull!$1:$1,0)),INDEX(CBO_annual!$A:$AH,MATCH(_xlfn.NUMBERVALUE(LEFT($A63,4)),CBO_annual!$A:$A,0),MATCH(AJ$1,CBO_annual!$1:$1,0)))</f>
        <v>813.1</v>
      </c>
      <c r="AK62" s="83">
        <f ca="1">IF(YEAR($B62)&lt;YEAR(TODAY())-1,INDEX(HaverPull!$A:$AD,MATCH(CBO_quarterly!$B62,HaverPull!$B:$B,0),MATCH(CBO_quarterly!AK$1,HaverPull!$1:$1,0)),INDEX(CBO_annual!$A:$AH,MATCH(_xlfn.NUMBERVALUE(LEFT($A63,4)),CBO_annual!$A:$A,0),MATCH(AK$1,CBO_annual!$1:$1,0)))</f>
        <v>1071.2</v>
      </c>
      <c r="AL62" s="83">
        <f ca="1">IF(YEAR($B62)&lt;YEAR(TODAY())-1,INDEX(HaverPull!$A:$AD,MATCH(CBO_quarterly!$B62,HaverPull!$B:$B,0),MATCH(CBO_quarterly!AL$1,HaverPull!$1:$1,0)),INDEX(CBO_annual!$A:$AH,MATCH(_xlfn.NUMBERVALUE(LEFT($A63,4)),CBO_annual!$A:$A,0),MATCH(AL$1,CBO_annual!$1:$1,0)))</f>
        <v>819.1</v>
      </c>
      <c r="AM62" s="83">
        <f ca="1">IF(YEAR($B62)&lt;YEAR(TODAY())-1,INDEX(HaverPull!$A:$AD,MATCH(CBO_quarterly!$B62,HaverPull!$B:$B,0),MATCH(CBO_quarterly!AM$1,HaverPull!$1:$1,0)),INDEX(CBO_annual!$A:$AH,MATCH(_xlfn.NUMBERVALUE(LEFT($A63,4)),CBO_annual!$A:$A,0),MATCH(AM$1,CBO_annual!$1:$1,0)))</f>
        <v>408.3</v>
      </c>
      <c r="AN62" s="83">
        <f ca="1">IF(YEAR($B62)&lt;YEAR(TODAY())-1,INDEX(HaverPull!$A:$AD,MATCH(CBO_quarterly!$B62,HaverPull!$B:$B,0),MATCH(CBO_quarterly!AN$1,HaverPull!$1:$1,0)),INDEX(CBO_annual!$A:$AH,MATCH(_xlfn.NUMBERVALUE(LEFT($A63,4)),CBO_annual!$A:$A,0),MATCH(AN$1,CBO_annual!$1:$1,0)))</f>
        <v>410.8</v>
      </c>
      <c r="AO62" s="83" t="e">
        <f ca="1">IF(YEAR($B62)&lt;YEAR(TODAY())-1,INDEX(HaverPull!$A:$AD,MATCH(CBO_quarterly!$B62,HaverPull!$B:$B,0),MATCH(CBO_quarterly!AO$1,HaverPull!$1:$1,0)),INDEX(CBO_annual!$A:$AH,MATCH(_xlfn.NUMBERVALUE(LEFT($A63,4)),CBO_annual!$A:$A,0),MATCH(AO$1,CBO_annual!$1:$1,0)))</f>
        <v>#N/A</v>
      </c>
      <c r="AP62" s="83" t="e">
        <f ca="1">IF(YEAR($B62)&lt;YEAR(TODAY())-1,INDEX(HaverPull!$A:$AD,MATCH(CBO_quarterly!$B62,HaverPull!$B:$B,0),MATCH(CBO_quarterly!AP$1,HaverPull!$1:$1,0)),INDEX(CBO_annual!$A:$AH,MATCH(_xlfn.NUMBERVALUE(LEFT($A63,4)),CBO_annual!$A:$A,0),MATCH(AP$1,CBO_annual!$1:$1,0)))</f>
        <v>#N/A</v>
      </c>
    </row>
    <row r="63" spans="1:42">
      <c r="A63" s="83" t="s">
        <v>462</v>
      </c>
      <c r="B63" s="4">
        <v>30955</v>
      </c>
      <c r="C63" s="83">
        <f ca="1">IF(YEAR($B63)&lt;YEAR(TODAY())-1,INDEX(HaverPull!$A:$AD,MATCH(CBO_quarterly!$B63,HaverPull!$B:$B,0),MATCH(CBO_quarterly!C$1,HaverPull!$1:$1,0)),INDEX(CBO_annual!$A:$AH,MATCH(_xlfn.NUMBERVALUE(LEFT($A64,4)),CBO_annual!$A:$A,0),MATCH(C$1,CBO_annual!$1:$1,0)))</f>
        <v>380.4</v>
      </c>
      <c r="D63" s="83">
        <f ca="1">IF(YEAR($B63)&lt;YEAR(TODAY())-1,INDEX(HaverPull!$A:$AD,MATCH(CBO_quarterly!$B63,HaverPull!$B:$B,0),MATCH(CBO_quarterly!D$1,HaverPull!$1:$1,0)),INDEX(CBO_annual!$A:$AH,MATCH(_xlfn.NUMBERVALUE(LEFT($A64,4)),CBO_annual!$A:$A,0),MATCH(D$1,CBO_annual!$1:$1,0)))</f>
        <v>384.1</v>
      </c>
      <c r="E63" s="83">
        <f ca="1">IF(YEAR($B63)&lt;YEAR(TODAY())-1,INDEX(HaverPull!$A:$AD,MATCH(CBO_quarterly!$B63,HaverPull!$B:$B,0),MATCH(CBO_quarterly!E$1,HaverPull!$1:$1,0)),INDEX(CBO_annual!$A:$AH,MATCH(_xlfn.NUMBERVALUE(LEFT($A64,4)),CBO_annual!$A:$A,0),MATCH(E$1,CBO_annual!$1:$1,0)))</f>
        <v>271.3</v>
      </c>
      <c r="F63" s="83">
        <f ca="1">IF(YEAR($B63)&lt;YEAR(TODAY())-1,INDEX(HaverPull!$A:$AD,MATCH(CBO_quarterly!$B63,HaverPull!$B:$B,0),MATCH(CBO_quarterly!F$1,HaverPull!$1:$1,0)),INDEX(CBO_annual!$A:$AH,MATCH(_xlfn.NUMBERVALUE(LEFT($A64,4)),CBO_annual!$A:$A,0),MATCH(F$1,CBO_annual!$1:$1,0)))</f>
        <v>74.7</v>
      </c>
      <c r="G63" s="83">
        <f ca="1">IF(YEAR($B63)&lt;YEAR(TODAY())-1,INDEX(HaverPull!$A:$AD,MATCH(CBO_quarterly!$B63,HaverPull!$B:$B,0),MATCH(CBO_quarterly!G$1,HaverPull!$1:$1,0)),INDEX(CBO_annual!$A:$AH,MATCH(_xlfn.NUMBERVALUE(LEFT($A64,4)),CBO_annual!$A:$A,0),MATCH(G$1,CBO_annual!$1:$1,0)))</f>
        <v>260.5</v>
      </c>
      <c r="H63" s="83" t="e">
        <f ca="1">IF(YEAR($B63)&lt;YEAR(TODAY())-1,INDEX(HaverPull!$A:$AD,MATCH(CBO_quarterly!$B63,HaverPull!$B:$B,0),MATCH(CBO_quarterly!H$1,HaverPull!$1:$1,0)),INDEX(CBO_annual!$A:$AH,MATCH(_xlfn.NUMBERVALUE(LEFT($A64,4)),CBO_annual!$A:$A,0),MATCH(H$1,CBO_annual!$1:$1,0)))</f>
        <v>#N/A</v>
      </c>
      <c r="I63" s="83" t="e">
        <f ca="1">IF(YEAR($B63)&lt;YEAR(TODAY())-1,INDEX(HaverPull!$A:$AD,MATCH(CBO_quarterly!$B63,HaverPull!$B:$B,0),MATCH(CBO_quarterly!I$1,HaverPull!$1:$1,0)),INDEX(CBO_annual!$A:$AH,MATCH(_xlfn.NUMBERVALUE(LEFT($A64,4)),CBO_annual!$A:$A,0),MATCH(I$1,CBO_annual!$1:$1,0)))</f>
        <v>#N/A</v>
      </c>
      <c r="J63" s="83">
        <f ca="1">IF(YEAR($B63)&lt;YEAR(TODAY())-1,INDEX(HaverPull!$A:$AD,MATCH(CBO_quarterly!$B63,HaverPull!$B:$B,0),MATCH(CBO_quarterly!J$1,HaverPull!$1:$1,0)),INDEX(CBO_annual!$A:$AH,MATCH(_xlfn.NUMBERVALUE(LEFT($A64,4)),CBO_annual!$A:$A,0),MATCH(J$1,CBO_annual!$1:$1,0)))</f>
        <v>16.3</v>
      </c>
      <c r="K63" s="83" t="e">
        <f ca="1">IF(YEAR($B63)&lt;YEAR(TODAY())-1,INDEX(HaverPull!$A:$AD,MATCH(CBO_quarterly!$B63,HaverPull!$B:$B,0),MATCH(CBO_quarterly!K$1,HaverPull!$1:$1,0)),INDEX(CBO_annual!$A:$AH,MATCH(_xlfn.NUMBERVALUE(LEFT($A64,4)),CBO_annual!$A:$A,0),MATCH(K$1,CBO_annual!$1:$1,0)))</f>
        <v>#N/A</v>
      </c>
      <c r="L63" s="83" t="e">
        <f ca="1">IF(YEAR($B63)&lt;YEAR(TODAY())-1,INDEX(HaverPull!$A:$AD,MATCH(CBO_quarterly!$B63,HaverPull!$B:$B,0),MATCH(CBO_quarterly!L$1,HaverPull!$1:$1,0)),INDEX(CBO_annual!$A:$AH,MATCH(_xlfn.NUMBERVALUE(LEFT($A64,4)),CBO_annual!$A:$A,0),MATCH(L$1,CBO_annual!$1:$1,0)))</f>
        <v>#N/A</v>
      </c>
      <c r="M63" s="83" t="e">
        <f ca="1">IF(YEAR($B63)&lt;YEAR(TODAY())-1,INDEX(HaverPull!$A:$AD,MATCH(CBO_quarterly!$B63,HaverPull!$B:$B,0),MATCH(CBO_quarterly!M$1,HaverPull!$1:$1,0)),INDEX(CBO_annual!$A:$AH,MATCH(_xlfn.NUMBERVALUE(LEFT($A64,4)),CBO_annual!$A:$A,0),MATCH(M$1,CBO_annual!$1:$1,0)))</f>
        <v>#N/A</v>
      </c>
      <c r="N63" s="83" t="e">
        <f ca="1">IF(YEAR($B63)&lt;YEAR(TODAY())-1,INDEX(HaverPull!$A:$AD,MATCH(CBO_quarterly!$B63,HaverPull!$B:$B,0),MATCH(CBO_quarterly!N$1,HaverPull!$1:$1,0)),INDEX(CBO_annual!$A:$AH,MATCH(_xlfn.NUMBERVALUE(LEFT($A64,4)),CBO_annual!$A:$A,0),MATCH(N$1,CBO_annual!$1:$1,0)))</f>
        <v>#N/A</v>
      </c>
      <c r="O63" s="83" t="e">
        <f ca="1">IF(YEAR($B63)&lt;YEAR(TODAY())-1,INDEX(HaverPull!$A:$AD,MATCH(CBO_quarterly!$B63,HaverPull!$B:$B,0),MATCH(CBO_quarterly!O$1,HaverPull!$1:$1,0)),INDEX(CBO_annual!$A:$AH,MATCH(_xlfn.NUMBERVALUE(LEFT($A64,4)),CBO_annual!$A:$A,0),MATCH(O$1,CBO_annual!$1:$1,0)))</f>
        <v>#N/A</v>
      </c>
      <c r="P63" s="83" t="e">
        <f ca="1">IF(YEAR($B63)&lt;YEAR(TODAY())-1,INDEX(HaverPull!$A:$AD,MATCH(CBO_quarterly!$B63,HaverPull!$B:$B,0),MATCH(CBO_quarterly!P$1,HaverPull!$1:$1,0)),INDEX(CBO_annual!$A:$AH,MATCH(_xlfn.NUMBERVALUE(LEFT($A64,4)),CBO_annual!$A:$A,0),MATCH(P$1,CBO_annual!$1:$1,0)))</f>
        <v>#N/A</v>
      </c>
      <c r="Q63" s="83" t="e">
        <f ca="1">IF(YEAR($B63)&lt;YEAR(TODAY())-1,INDEX(HaverPull!$A:$AD,MATCH(CBO_quarterly!$B63,HaverPull!$B:$B,0),MATCH(CBO_quarterly!Q$1,HaverPull!$1:$1,0)),INDEX(CBO_annual!$A:$AH,MATCH(_xlfn.NUMBERVALUE(LEFT($A64,4)),CBO_annual!$A:$A,0),MATCH(Q$1,CBO_annual!$1:$1,0)))</f>
        <v>#N/A</v>
      </c>
      <c r="R63" s="83" t="e">
        <f ca="1">IF(YEAR($B63)&lt;YEAR(TODAY())-1,INDEX(HaverPull!$A:$AD,MATCH(CBO_quarterly!$B63,HaverPull!$B:$B,0),MATCH(CBO_quarterly!R$1,HaverPull!$1:$1,0)),INDEX(CBO_annual!$A:$AH,MATCH(_xlfn.NUMBERVALUE(LEFT($A64,4)),CBO_annual!$A:$A,0),MATCH(R$1,CBO_annual!$1:$1,0)))</f>
        <v>#N/A</v>
      </c>
      <c r="S63" s="83" t="e">
        <f ca="1">IF(YEAR($B63)&lt;YEAR(TODAY())-1,INDEX(HaverPull!$A:$AD,MATCH(CBO_quarterly!$B63,HaverPull!$B:$B,0),MATCH(CBO_quarterly!S$1,HaverPull!$1:$1,0)),INDEX(CBO_annual!$A:$AH,MATCH(_xlfn.NUMBERVALUE(LEFT($A64,4)),CBO_annual!$A:$A,0),MATCH(S$1,CBO_annual!$1:$1,0)))</f>
        <v>#N/A</v>
      </c>
      <c r="T63" s="83" t="e">
        <f ca="1">IF(YEAR($B63)&lt;YEAR(TODAY())-1,INDEX(HaverPull!$A:$AD,MATCH(CBO_quarterly!$B63,HaverPull!$B:$B,0),MATCH(CBO_quarterly!T$1,HaverPull!$1:$1,0)),INDEX(CBO_annual!$A:$AH,MATCH(_xlfn.NUMBERVALUE(LEFT($A64,4)),CBO_annual!$A:$A,0),MATCH(T$1,CBO_annual!$1:$1,0)))</f>
        <v>#N/A</v>
      </c>
      <c r="U63" s="83" t="e">
        <f ca="1">IF(YEAR($B63)&lt;YEAR(TODAY())-1,INDEX(HaverPull!$A:$AD,MATCH(CBO_quarterly!$B63,HaverPull!$B:$B,0),MATCH(CBO_quarterly!U$1,HaverPull!$1:$1,0)),INDEX(CBO_annual!$A:$AH,MATCH(_xlfn.NUMBERVALUE(LEFT($A64,4)),CBO_annual!$A:$A,0),MATCH(U$1,CBO_annual!$1:$1,0)))</f>
        <v>#N/A</v>
      </c>
      <c r="V63" s="83" t="e">
        <f ca="1">IF(YEAR($B63)&lt;YEAR(TODAY())-1,INDEX(HaverPull!$A:$AD,MATCH(CBO_quarterly!$B63,HaverPull!$B:$B,0),MATCH(CBO_quarterly!V$1,HaverPull!$1:$1,0)),INDEX(CBO_annual!$A:$AH,MATCH(_xlfn.NUMBERVALUE(LEFT($A64,4)),CBO_annual!$A:$A,0),MATCH(V$1,CBO_annual!$1:$1,0)))</f>
        <v>#N/A</v>
      </c>
      <c r="W63" s="83" t="e">
        <f ca="1">IF(YEAR($B63)&lt;YEAR(TODAY())-1,INDEX(HaverPull!$A:$AD,MATCH(CBO_quarterly!$B63,HaverPull!$B:$B,0),MATCH(CBO_quarterly!W$1,HaverPull!$1:$1,0)),INDEX(CBO_annual!$A:$AH,MATCH(_xlfn.NUMBERVALUE(LEFT($A64,4)),CBO_annual!$A:$A,0),MATCH(W$1,CBO_annual!$1:$1,0)))</f>
        <v>#N/A</v>
      </c>
      <c r="X63" s="83" t="e">
        <f ca="1">IF(YEAR($B63)&lt;YEAR(TODAY())-1,INDEX(HaverPull!$A:$AD,MATCH(CBO_quarterly!$B63,HaverPull!$B:$B,0),MATCH(CBO_quarterly!X$1,HaverPull!$1:$1,0)),INDEX(CBO_annual!$A:$AH,MATCH(_xlfn.NUMBERVALUE(LEFT($A64,4)),CBO_annual!$A:$A,0),MATCH(X$1,CBO_annual!$1:$1,0)))</f>
        <v>#N/A</v>
      </c>
      <c r="Y63" s="83" t="e">
        <f ca="1">IF(YEAR($B63)&lt;YEAR(TODAY())-1,INDEX(HaverPull!$A:$AD,MATCH(CBO_quarterly!$B63,HaverPull!$B:$B,0),MATCH(CBO_quarterly!Y$1,HaverPull!$1:$1,0)),INDEX(CBO_annual!$A:$AH,MATCH(_xlfn.NUMBERVALUE(LEFT($A64,4)),CBO_annual!$A:$A,0),MATCH(Y$1,CBO_annual!$1:$1,0)))</f>
        <v>#N/A</v>
      </c>
      <c r="Z63" s="83" t="e">
        <f ca="1">IF(YEAR($B63)&lt;YEAR(TODAY())-1,INDEX(HaverPull!$A:$AD,MATCH(CBO_quarterly!$B63,HaverPull!$B:$B,0),MATCH(CBO_quarterly!Z$1,HaverPull!$1:$1,0)),INDEX(CBO_annual!$A:$AH,MATCH(_xlfn.NUMBERVALUE(LEFT($A64,4)),CBO_annual!$A:$A,0),MATCH(Z$1,CBO_annual!$1:$1,0)))</f>
        <v>#N/A</v>
      </c>
      <c r="AA63" s="83" t="e">
        <f ca="1">IF(YEAR($B63)&lt;YEAR(TODAY())-1,INDEX(HaverPull!$A:$AD,MATCH(CBO_quarterly!$B63,HaverPull!$B:$B,0),MATCH(CBO_quarterly!AA$1,HaverPull!$1:$1,0)),INDEX(CBO_annual!$A:$AH,MATCH(_xlfn.NUMBERVALUE(LEFT($A64,4)),CBO_annual!$A:$A,0),MATCH(AA$1,CBO_annual!$1:$1,0)))</f>
        <v>#N/A</v>
      </c>
      <c r="AB63" s="83">
        <f>INDEX(CBO_annual!$A:$AH,MATCH(_xlfn.NUMBERVALUE(LEFT($A64,4)),CBO_annual!$A:$A,0),MATCH($1:$1,CBO_annual!$1:$1,0))</f>
        <v>7413.35</v>
      </c>
      <c r="AC63" s="84">
        <v>7337.5</v>
      </c>
      <c r="AD63" s="83">
        <f ca="1">IF(YEAR($B63)&lt;=YEAR(TODAY()),INDEX(HaverPull!$A:$AD,MATCH(CBO_quarterly!$B63,HaverPull!$B:$B,0),MATCH(CBO_quarterly!AD$1,HaverPull!$1:$1,0)),INDEX(CBO_annual!$A:$AH,MATCH(_xlfn.NUMBERVALUE(LEFT($A64,4)),CBO_annual!$A:$A,0),MATCH(AD$1,CBO_annual!$1:$1,0)))</f>
        <v>4873.2</v>
      </c>
      <c r="AE63" s="83">
        <f ca="1">IF(YEAR($B63)&lt;=YEAR(TODAY()),INDEX(HaverPull!$A:$AD,MATCH(CBO_quarterly!$B63,HaverPull!$B:$B,0),MATCH(CBO_quarterly!AE$1,HaverPull!$1:$1,0)),INDEX(CBO_annual!$A:$AH,MATCH(_xlfn.NUMBERVALUE(LEFT($A64,4)),CBO_annual!$A:$A,0),MATCH(AE$1,CBO_annual!$1:$1,0)))</f>
        <v>2513.5</v>
      </c>
      <c r="AF63" s="85">
        <v>54.981000000000002</v>
      </c>
      <c r="AG63" s="84">
        <v>4087.4</v>
      </c>
      <c r="AH63" s="84">
        <v>4142.6000000000004</v>
      </c>
      <c r="AI63" s="83">
        <f ca="1">IF(YEAR($B63)&lt;YEAR(TODAY())-1,INDEX(HaverPull!$A:$AD,MATCH(CBO_quarterly!$B63,HaverPull!$B:$B,0),MATCH(CBO_quarterly!AI$1,HaverPull!$1:$1,0)),INDEX(CBO_annual!$A:$AH,MATCH(_xlfn.NUMBERVALUE(LEFT($A64,4)),CBO_annual!$A:$A,0),MATCH(AI$1,CBO_annual!$1:$1,0)))</f>
        <v>835.7</v>
      </c>
      <c r="AJ63" s="83">
        <f ca="1">IF(YEAR($B63)&lt;YEAR(TODAY())-1,INDEX(HaverPull!$A:$AD,MATCH(CBO_quarterly!$B63,HaverPull!$B:$B,0),MATCH(CBO_quarterly!AJ$1,HaverPull!$1:$1,0)),INDEX(CBO_annual!$A:$AH,MATCH(_xlfn.NUMBERVALUE(LEFT($A64,4)),CBO_annual!$A:$A,0),MATCH(AJ$1,CBO_annual!$1:$1,0)))</f>
        <v>812.3</v>
      </c>
      <c r="AK63" s="83">
        <f ca="1">IF(YEAR($B63)&lt;YEAR(TODAY())-1,INDEX(HaverPull!$A:$AD,MATCH(CBO_quarterly!$B63,HaverPull!$B:$B,0),MATCH(CBO_quarterly!AK$1,HaverPull!$1:$1,0)),INDEX(CBO_annual!$A:$AH,MATCH(_xlfn.NUMBERVALUE(LEFT($A64,4)),CBO_annual!$A:$A,0),MATCH(AK$1,CBO_annual!$1:$1,0)))</f>
        <v>1089.5</v>
      </c>
      <c r="AL63" s="83">
        <f ca="1">IF(YEAR($B63)&lt;YEAR(TODAY())-1,INDEX(HaverPull!$A:$AD,MATCH(CBO_quarterly!$B63,HaverPull!$B:$B,0),MATCH(CBO_quarterly!AL$1,HaverPull!$1:$1,0)),INDEX(CBO_annual!$A:$AH,MATCH(_xlfn.NUMBERVALUE(LEFT($A64,4)),CBO_annual!$A:$A,0),MATCH(AL$1,CBO_annual!$1:$1,0)))</f>
        <v>835.7</v>
      </c>
      <c r="AM63" s="83">
        <f ca="1">IF(YEAR($B63)&lt;YEAR(TODAY())-1,INDEX(HaverPull!$A:$AD,MATCH(CBO_quarterly!$B63,HaverPull!$B:$B,0),MATCH(CBO_quarterly!AM$1,HaverPull!$1:$1,0)),INDEX(CBO_annual!$A:$AH,MATCH(_xlfn.NUMBERVALUE(LEFT($A64,4)),CBO_annual!$A:$A,0),MATCH(AM$1,CBO_annual!$1:$1,0)))</f>
        <v>414</v>
      </c>
      <c r="AN63" s="83">
        <f ca="1">IF(YEAR($B63)&lt;YEAR(TODAY())-1,INDEX(HaverPull!$A:$AD,MATCH(CBO_quarterly!$B63,HaverPull!$B:$B,0),MATCH(CBO_quarterly!AN$1,HaverPull!$1:$1,0)),INDEX(CBO_annual!$A:$AH,MATCH(_xlfn.NUMBERVALUE(LEFT($A64,4)),CBO_annual!$A:$A,0),MATCH(AN$1,CBO_annual!$1:$1,0)))</f>
        <v>421.7</v>
      </c>
      <c r="AO63" s="83" t="e">
        <f ca="1">IF(YEAR($B63)&lt;YEAR(TODAY())-1,INDEX(HaverPull!$A:$AD,MATCH(CBO_quarterly!$B63,HaverPull!$B:$B,0),MATCH(CBO_quarterly!AO$1,HaverPull!$1:$1,0)),INDEX(CBO_annual!$A:$AH,MATCH(_xlfn.NUMBERVALUE(LEFT($A64,4)),CBO_annual!$A:$A,0),MATCH(AO$1,CBO_annual!$1:$1,0)))</f>
        <v>#N/A</v>
      </c>
      <c r="AP63" s="83" t="e">
        <f ca="1">IF(YEAR($B63)&lt;YEAR(TODAY())-1,INDEX(HaverPull!$A:$AD,MATCH(CBO_quarterly!$B63,HaverPull!$B:$B,0),MATCH(CBO_quarterly!AP$1,HaverPull!$1:$1,0)),INDEX(CBO_annual!$A:$AH,MATCH(_xlfn.NUMBERVALUE(LEFT($A64,4)),CBO_annual!$A:$A,0),MATCH(AP$1,CBO_annual!$1:$1,0)))</f>
        <v>#N/A</v>
      </c>
    </row>
    <row r="64" spans="1:42">
      <c r="A64" s="83" t="s">
        <v>463</v>
      </c>
      <c r="B64" s="4">
        <v>31047</v>
      </c>
      <c r="C64" s="83">
        <f ca="1">IF(YEAR($B64)&lt;YEAR(TODAY())-1,INDEX(HaverPull!$A:$AD,MATCH(CBO_quarterly!$B64,HaverPull!$B:$B,0),MATCH(CBO_quarterly!C$1,HaverPull!$1:$1,0)),INDEX(CBO_annual!$A:$AH,MATCH(_xlfn.NUMBERVALUE(LEFT($A65,4)),CBO_annual!$A:$A,0),MATCH(C$1,CBO_annual!$1:$1,0)))</f>
        <v>387.9</v>
      </c>
      <c r="D64" s="83">
        <f ca="1">IF(YEAR($B64)&lt;YEAR(TODAY())-1,INDEX(HaverPull!$A:$AD,MATCH(CBO_quarterly!$B64,HaverPull!$B:$B,0),MATCH(CBO_quarterly!D$1,HaverPull!$1:$1,0)),INDEX(CBO_annual!$A:$AH,MATCH(_xlfn.NUMBERVALUE(LEFT($A65,4)),CBO_annual!$A:$A,0),MATCH(D$1,CBO_annual!$1:$1,0)))</f>
        <v>395.9</v>
      </c>
      <c r="E64" s="83">
        <f ca="1">IF(YEAR($B64)&lt;YEAR(TODAY())-1,INDEX(HaverPull!$A:$AD,MATCH(CBO_quarterly!$B64,HaverPull!$B:$B,0),MATCH(CBO_quarterly!E$1,HaverPull!$1:$1,0)),INDEX(CBO_annual!$A:$AH,MATCH(_xlfn.NUMBERVALUE(LEFT($A65,4)),CBO_annual!$A:$A,0),MATCH(E$1,CBO_annual!$1:$1,0)))</f>
        <v>276.39999999999998</v>
      </c>
      <c r="F64" s="83">
        <f ca="1">IF(YEAR($B64)&lt;YEAR(TODAY())-1,INDEX(HaverPull!$A:$AD,MATCH(CBO_quarterly!$B64,HaverPull!$B:$B,0),MATCH(CBO_quarterly!F$1,HaverPull!$1:$1,0)),INDEX(CBO_annual!$A:$AH,MATCH(_xlfn.NUMBERVALUE(LEFT($A65,4)),CBO_annual!$A:$A,0),MATCH(F$1,CBO_annual!$1:$1,0)))</f>
        <v>75.599999999999994</v>
      </c>
      <c r="G64" s="83">
        <f ca="1">IF(YEAR($B64)&lt;YEAR(TODAY())-1,INDEX(HaverPull!$A:$AD,MATCH(CBO_quarterly!$B64,HaverPull!$B:$B,0),MATCH(CBO_quarterly!G$1,HaverPull!$1:$1,0)),INDEX(CBO_annual!$A:$AH,MATCH(_xlfn.NUMBERVALUE(LEFT($A65,4)),CBO_annual!$A:$A,0),MATCH(G$1,CBO_annual!$1:$1,0)))</f>
        <v>264.5</v>
      </c>
      <c r="H64" s="83" t="e">
        <f ca="1">IF(YEAR($B64)&lt;YEAR(TODAY())-1,INDEX(HaverPull!$A:$AD,MATCH(CBO_quarterly!$B64,HaverPull!$B:$B,0),MATCH(CBO_quarterly!H$1,HaverPull!$1:$1,0)),INDEX(CBO_annual!$A:$AH,MATCH(_xlfn.NUMBERVALUE(LEFT($A65,4)),CBO_annual!$A:$A,0),MATCH(H$1,CBO_annual!$1:$1,0)))</f>
        <v>#N/A</v>
      </c>
      <c r="I64" s="83" t="e">
        <f ca="1">IF(YEAR($B64)&lt;YEAR(TODAY())-1,INDEX(HaverPull!$A:$AD,MATCH(CBO_quarterly!$B64,HaverPull!$B:$B,0),MATCH(CBO_quarterly!I$1,HaverPull!$1:$1,0)),INDEX(CBO_annual!$A:$AH,MATCH(_xlfn.NUMBERVALUE(LEFT($A65,4)),CBO_annual!$A:$A,0),MATCH(I$1,CBO_annual!$1:$1,0)))</f>
        <v>#N/A</v>
      </c>
      <c r="J64" s="83">
        <f ca="1">IF(YEAR($B64)&lt;YEAR(TODAY())-1,INDEX(HaverPull!$A:$AD,MATCH(CBO_quarterly!$B64,HaverPull!$B:$B,0),MATCH(CBO_quarterly!J$1,HaverPull!$1:$1,0)),INDEX(CBO_annual!$A:$AH,MATCH(_xlfn.NUMBERVALUE(LEFT($A65,4)),CBO_annual!$A:$A,0),MATCH(J$1,CBO_annual!$1:$1,0)))</f>
        <v>16.7</v>
      </c>
      <c r="K64" s="83" t="e">
        <f ca="1">IF(YEAR($B64)&lt;YEAR(TODAY())-1,INDEX(HaverPull!$A:$AD,MATCH(CBO_quarterly!$B64,HaverPull!$B:$B,0),MATCH(CBO_quarterly!K$1,HaverPull!$1:$1,0)),INDEX(CBO_annual!$A:$AH,MATCH(_xlfn.NUMBERVALUE(LEFT($A65,4)),CBO_annual!$A:$A,0),MATCH(K$1,CBO_annual!$1:$1,0)))</f>
        <v>#N/A</v>
      </c>
      <c r="L64" s="83" t="e">
        <f ca="1">IF(YEAR($B64)&lt;YEAR(TODAY())-1,INDEX(HaverPull!$A:$AD,MATCH(CBO_quarterly!$B64,HaverPull!$B:$B,0),MATCH(CBO_quarterly!L$1,HaverPull!$1:$1,0)),INDEX(CBO_annual!$A:$AH,MATCH(_xlfn.NUMBERVALUE(LEFT($A65,4)),CBO_annual!$A:$A,0),MATCH(L$1,CBO_annual!$1:$1,0)))</f>
        <v>#N/A</v>
      </c>
      <c r="M64" s="83" t="e">
        <f ca="1">IF(YEAR($B64)&lt;YEAR(TODAY())-1,INDEX(HaverPull!$A:$AD,MATCH(CBO_quarterly!$B64,HaverPull!$B:$B,0),MATCH(CBO_quarterly!M$1,HaverPull!$1:$1,0)),INDEX(CBO_annual!$A:$AH,MATCH(_xlfn.NUMBERVALUE(LEFT($A65,4)),CBO_annual!$A:$A,0),MATCH(M$1,CBO_annual!$1:$1,0)))</f>
        <v>#N/A</v>
      </c>
      <c r="N64" s="83" t="e">
        <f ca="1">IF(YEAR($B64)&lt;YEAR(TODAY())-1,INDEX(HaverPull!$A:$AD,MATCH(CBO_quarterly!$B64,HaverPull!$B:$B,0),MATCH(CBO_quarterly!N$1,HaverPull!$1:$1,0)),INDEX(CBO_annual!$A:$AH,MATCH(_xlfn.NUMBERVALUE(LEFT($A65,4)),CBO_annual!$A:$A,0),MATCH(N$1,CBO_annual!$1:$1,0)))</f>
        <v>#N/A</v>
      </c>
      <c r="O64" s="83" t="e">
        <f ca="1">IF(YEAR($B64)&lt;YEAR(TODAY())-1,INDEX(HaverPull!$A:$AD,MATCH(CBO_quarterly!$B64,HaverPull!$B:$B,0),MATCH(CBO_quarterly!O$1,HaverPull!$1:$1,0)),INDEX(CBO_annual!$A:$AH,MATCH(_xlfn.NUMBERVALUE(LEFT($A65,4)),CBO_annual!$A:$A,0),MATCH(O$1,CBO_annual!$1:$1,0)))</f>
        <v>#N/A</v>
      </c>
      <c r="P64" s="83" t="e">
        <f ca="1">IF(YEAR($B64)&lt;YEAR(TODAY())-1,INDEX(HaverPull!$A:$AD,MATCH(CBO_quarterly!$B64,HaverPull!$B:$B,0),MATCH(CBO_quarterly!P$1,HaverPull!$1:$1,0)),INDEX(CBO_annual!$A:$AH,MATCH(_xlfn.NUMBERVALUE(LEFT($A65,4)),CBO_annual!$A:$A,0),MATCH(P$1,CBO_annual!$1:$1,0)))</f>
        <v>#N/A</v>
      </c>
      <c r="Q64" s="83" t="e">
        <f ca="1">IF(YEAR($B64)&lt;YEAR(TODAY())-1,INDEX(HaverPull!$A:$AD,MATCH(CBO_quarterly!$B64,HaverPull!$B:$B,0),MATCH(CBO_quarterly!Q$1,HaverPull!$1:$1,0)),INDEX(CBO_annual!$A:$AH,MATCH(_xlfn.NUMBERVALUE(LEFT($A65,4)),CBO_annual!$A:$A,0),MATCH(Q$1,CBO_annual!$1:$1,0)))</f>
        <v>#N/A</v>
      </c>
      <c r="R64" s="83" t="e">
        <f ca="1">IF(YEAR($B64)&lt;YEAR(TODAY())-1,INDEX(HaverPull!$A:$AD,MATCH(CBO_quarterly!$B64,HaverPull!$B:$B,0),MATCH(CBO_quarterly!R$1,HaverPull!$1:$1,0)),INDEX(CBO_annual!$A:$AH,MATCH(_xlfn.NUMBERVALUE(LEFT($A65,4)),CBO_annual!$A:$A,0),MATCH(R$1,CBO_annual!$1:$1,0)))</f>
        <v>#N/A</v>
      </c>
      <c r="S64" s="83" t="e">
        <f ca="1">IF(YEAR($B64)&lt;YEAR(TODAY())-1,INDEX(HaverPull!$A:$AD,MATCH(CBO_quarterly!$B64,HaverPull!$B:$B,0),MATCH(CBO_quarterly!S$1,HaverPull!$1:$1,0)),INDEX(CBO_annual!$A:$AH,MATCH(_xlfn.NUMBERVALUE(LEFT($A65,4)),CBO_annual!$A:$A,0),MATCH(S$1,CBO_annual!$1:$1,0)))</f>
        <v>#N/A</v>
      </c>
      <c r="T64" s="83" t="e">
        <f ca="1">IF(YEAR($B64)&lt;YEAR(TODAY())-1,INDEX(HaverPull!$A:$AD,MATCH(CBO_quarterly!$B64,HaverPull!$B:$B,0),MATCH(CBO_quarterly!T$1,HaverPull!$1:$1,0)),INDEX(CBO_annual!$A:$AH,MATCH(_xlfn.NUMBERVALUE(LEFT($A65,4)),CBO_annual!$A:$A,0),MATCH(T$1,CBO_annual!$1:$1,0)))</f>
        <v>#N/A</v>
      </c>
      <c r="U64" s="83" t="e">
        <f ca="1">IF(YEAR($B64)&lt;YEAR(TODAY())-1,INDEX(HaverPull!$A:$AD,MATCH(CBO_quarterly!$B64,HaverPull!$B:$B,0),MATCH(CBO_quarterly!U$1,HaverPull!$1:$1,0)),INDEX(CBO_annual!$A:$AH,MATCH(_xlfn.NUMBERVALUE(LEFT($A65,4)),CBO_annual!$A:$A,0),MATCH(U$1,CBO_annual!$1:$1,0)))</f>
        <v>#N/A</v>
      </c>
      <c r="V64" s="83" t="e">
        <f ca="1">IF(YEAR($B64)&lt;YEAR(TODAY())-1,INDEX(HaverPull!$A:$AD,MATCH(CBO_quarterly!$B64,HaverPull!$B:$B,0),MATCH(CBO_quarterly!V$1,HaverPull!$1:$1,0)),INDEX(CBO_annual!$A:$AH,MATCH(_xlfn.NUMBERVALUE(LEFT($A65,4)),CBO_annual!$A:$A,0),MATCH(V$1,CBO_annual!$1:$1,0)))</f>
        <v>#N/A</v>
      </c>
      <c r="W64" s="83" t="e">
        <f ca="1">IF(YEAR($B64)&lt;YEAR(TODAY())-1,INDEX(HaverPull!$A:$AD,MATCH(CBO_quarterly!$B64,HaverPull!$B:$B,0),MATCH(CBO_quarterly!W$1,HaverPull!$1:$1,0)),INDEX(CBO_annual!$A:$AH,MATCH(_xlfn.NUMBERVALUE(LEFT($A65,4)),CBO_annual!$A:$A,0),MATCH(W$1,CBO_annual!$1:$1,0)))</f>
        <v>#N/A</v>
      </c>
      <c r="X64" s="83" t="e">
        <f ca="1">IF(YEAR($B64)&lt;YEAR(TODAY())-1,INDEX(HaverPull!$A:$AD,MATCH(CBO_quarterly!$B64,HaverPull!$B:$B,0),MATCH(CBO_quarterly!X$1,HaverPull!$1:$1,0)),INDEX(CBO_annual!$A:$AH,MATCH(_xlfn.NUMBERVALUE(LEFT($A65,4)),CBO_annual!$A:$A,0),MATCH(X$1,CBO_annual!$1:$1,0)))</f>
        <v>#N/A</v>
      </c>
      <c r="Y64" s="83" t="e">
        <f ca="1">IF(YEAR($B64)&lt;YEAR(TODAY())-1,INDEX(HaverPull!$A:$AD,MATCH(CBO_quarterly!$B64,HaverPull!$B:$B,0),MATCH(CBO_quarterly!Y$1,HaverPull!$1:$1,0)),INDEX(CBO_annual!$A:$AH,MATCH(_xlfn.NUMBERVALUE(LEFT($A65,4)),CBO_annual!$A:$A,0),MATCH(Y$1,CBO_annual!$1:$1,0)))</f>
        <v>#N/A</v>
      </c>
      <c r="Z64" s="83" t="e">
        <f ca="1">IF(YEAR($B64)&lt;YEAR(TODAY())-1,INDEX(HaverPull!$A:$AD,MATCH(CBO_quarterly!$B64,HaverPull!$B:$B,0),MATCH(CBO_quarterly!Z$1,HaverPull!$1:$1,0)),INDEX(CBO_annual!$A:$AH,MATCH(_xlfn.NUMBERVALUE(LEFT($A65,4)),CBO_annual!$A:$A,0),MATCH(Z$1,CBO_annual!$1:$1,0)))</f>
        <v>#N/A</v>
      </c>
      <c r="AA64" s="83" t="e">
        <f ca="1">IF(YEAR($B64)&lt;YEAR(TODAY())-1,INDEX(HaverPull!$A:$AD,MATCH(CBO_quarterly!$B64,HaverPull!$B:$B,0),MATCH(CBO_quarterly!AA$1,HaverPull!$1:$1,0)),INDEX(CBO_annual!$A:$AH,MATCH(_xlfn.NUMBERVALUE(LEFT($A65,4)),CBO_annual!$A:$A,0),MATCH(AA$1,CBO_annual!$1:$1,0)))</f>
        <v>#N/A</v>
      </c>
      <c r="AB64" s="83">
        <f>INDEX(CBO_annual!$A:$AH,MATCH(_xlfn.NUMBERVALUE(LEFT($A65,4)),CBO_annual!$A:$A,0),MATCH($1:$1,CBO_annual!$1:$1,0))</f>
        <v>7693.1999999999989</v>
      </c>
      <c r="AC64" s="84">
        <v>7396</v>
      </c>
      <c r="AD64" s="83">
        <f ca="1">IF(YEAR($B64)&lt;=YEAR(TODAY()),INDEX(HaverPull!$A:$AD,MATCH(CBO_quarterly!$B64,HaverPull!$B:$B,0),MATCH(CBO_quarterly!AD$1,HaverPull!$1:$1,0)),INDEX(CBO_annual!$A:$AH,MATCH(_xlfn.NUMBERVALUE(LEFT($A65,4)),CBO_annual!$A:$A,0),MATCH(AD$1,CBO_annual!$1:$1,0)))</f>
        <v>4936.3</v>
      </c>
      <c r="AE64" s="83">
        <f ca="1">IF(YEAR($B64)&lt;=YEAR(TODAY()),INDEX(HaverPull!$A:$AD,MATCH(CBO_quarterly!$B64,HaverPull!$B:$B,0),MATCH(CBO_quarterly!AE$1,HaverPull!$1:$1,0)),INDEX(CBO_annual!$A:$AH,MATCH(_xlfn.NUMBERVALUE(LEFT($A65,4)),CBO_annual!$A:$A,0),MATCH(AE$1,CBO_annual!$1:$1,0)))</f>
        <v>2561.8000000000002</v>
      </c>
      <c r="AF64" s="85">
        <v>55.323</v>
      </c>
      <c r="AG64" s="84">
        <v>4147.6000000000004</v>
      </c>
      <c r="AH64" s="84">
        <v>4205.2</v>
      </c>
      <c r="AI64" s="83">
        <f ca="1">IF(YEAR($B64)&lt;YEAR(TODAY())-1,INDEX(HaverPull!$A:$AD,MATCH(CBO_quarterly!$B64,HaverPull!$B:$B,0),MATCH(CBO_quarterly!AI$1,HaverPull!$1:$1,0)),INDEX(CBO_annual!$A:$AH,MATCH(_xlfn.NUMBERVALUE(LEFT($A65,4)),CBO_annual!$A:$A,0),MATCH(AI$1,CBO_annual!$1:$1,0)))</f>
        <v>862.8</v>
      </c>
      <c r="AJ64" s="83">
        <f ca="1">IF(YEAR($B64)&lt;YEAR(TODAY())-1,INDEX(HaverPull!$A:$AD,MATCH(CBO_quarterly!$B64,HaverPull!$B:$B,0),MATCH(CBO_quarterly!AJ$1,HaverPull!$1:$1,0)),INDEX(CBO_annual!$A:$AH,MATCH(_xlfn.NUMBERVALUE(LEFT($A65,4)),CBO_annual!$A:$A,0),MATCH(AJ$1,CBO_annual!$1:$1,0)))</f>
        <v>838.4</v>
      </c>
      <c r="AK64" s="83">
        <f ca="1">IF(YEAR($B64)&lt;YEAR(TODAY())-1,INDEX(HaverPull!$A:$AD,MATCH(CBO_quarterly!$B64,HaverPull!$B:$B,0),MATCH(CBO_quarterly!AK$1,HaverPull!$1:$1,0)),INDEX(CBO_annual!$A:$AH,MATCH(_xlfn.NUMBERVALUE(LEFT($A65,4)),CBO_annual!$A:$A,0),MATCH(AK$1,CBO_annual!$1:$1,0)))</f>
        <v>1100.5</v>
      </c>
      <c r="AL64" s="83">
        <f ca="1">IF(YEAR($B64)&lt;YEAR(TODAY())-1,INDEX(HaverPull!$A:$AD,MATCH(CBO_quarterly!$B64,HaverPull!$B:$B,0),MATCH(CBO_quarterly!AL$1,HaverPull!$1:$1,0)),INDEX(CBO_annual!$A:$AH,MATCH(_xlfn.NUMBERVALUE(LEFT($A65,4)),CBO_annual!$A:$A,0),MATCH(AL$1,CBO_annual!$1:$1,0)))</f>
        <v>862.8</v>
      </c>
      <c r="AM64" s="83">
        <f ca="1">IF(YEAR($B64)&lt;YEAR(TODAY())-1,INDEX(HaverPull!$A:$AD,MATCH(CBO_quarterly!$B64,HaverPull!$B:$B,0),MATCH(CBO_quarterly!AM$1,HaverPull!$1:$1,0)),INDEX(CBO_annual!$A:$AH,MATCH(_xlfn.NUMBERVALUE(LEFT($A65,4)),CBO_annual!$A:$A,0),MATCH(AM$1,CBO_annual!$1:$1,0)))</f>
        <v>432.5</v>
      </c>
      <c r="AN64" s="83">
        <f ca="1">IF(YEAR($B64)&lt;YEAR(TODAY())-1,INDEX(HaverPull!$A:$AD,MATCH(CBO_quarterly!$B64,HaverPull!$B:$B,0),MATCH(CBO_quarterly!AN$1,HaverPull!$1:$1,0)),INDEX(CBO_annual!$A:$AH,MATCH(_xlfn.NUMBERVALUE(LEFT($A65,4)),CBO_annual!$A:$A,0),MATCH(AN$1,CBO_annual!$1:$1,0)))</f>
        <v>430.2</v>
      </c>
      <c r="AO64" s="83" t="e">
        <f ca="1">IF(YEAR($B64)&lt;YEAR(TODAY())-1,INDEX(HaverPull!$A:$AD,MATCH(CBO_quarterly!$B64,HaverPull!$B:$B,0),MATCH(CBO_quarterly!AO$1,HaverPull!$1:$1,0)),INDEX(CBO_annual!$A:$AH,MATCH(_xlfn.NUMBERVALUE(LEFT($A65,4)),CBO_annual!$A:$A,0),MATCH(AO$1,CBO_annual!$1:$1,0)))</f>
        <v>#N/A</v>
      </c>
      <c r="AP64" s="83" t="e">
        <f ca="1">IF(YEAR($B64)&lt;YEAR(TODAY())-1,INDEX(HaverPull!$A:$AD,MATCH(CBO_quarterly!$B64,HaverPull!$B:$B,0),MATCH(CBO_quarterly!AP$1,HaverPull!$1:$1,0)),INDEX(CBO_annual!$A:$AH,MATCH(_xlfn.NUMBERVALUE(LEFT($A65,4)),CBO_annual!$A:$A,0),MATCH(AP$1,CBO_annual!$1:$1,0)))</f>
        <v>#N/A</v>
      </c>
    </row>
    <row r="65" spans="1:43">
      <c r="A65" s="83" t="s">
        <v>464</v>
      </c>
      <c r="B65" s="4">
        <v>31137</v>
      </c>
      <c r="C65" s="83">
        <f ca="1">IF(YEAR($B65)&lt;YEAR(TODAY())-1,AVERAGE(C66:C69),INDEX(CBO_annual!$A:$AH,MATCH(_xlfn.NUMBERVALUE(LEFT($A66,4)),CBO_annual!$A:$A,0),MATCH(C$1,CBO_annual!$1:$1,0)))</f>
        <v>2068.1999999999998</v>
      </c>
      <c r="D65" s="83">
        <f ca="1">IF(YEAR($B65)&lt;YEAR(TODAY())-1,AVERAGE(D66:D69),INDEX(CBO_annual!$A:$AH,MATCH(_xlfn.NUMBERVALUE(LEFT($A66,4)),CBO_annual!$A:$A,0),MATCH(D$1,CBO_annual!$1:$1,0)))</f>
        <v>1585.1000000000004</v>
      </c>
      <c r="E65" s="83">
        <f ca="1">IF(YEAR($B65)&lt;YEAR(TODAY())-1,AVERAGE(E66:E69),INDEX(CBO_annual!$A:$AH,MATCH(_xlfn.NUMBERVALUE(LEFT($A66,4)),CBO_annual!$A:$A,0),MATCH(E$1,CBO_annual!$1:$1,0)))</f>
        <v>134.1</v>
      </c>
      <c r="F65" s="83">
        <f ca="1">IF(YEAR($B65)&lt;YEAR(TODAY())-1,AVERAGE(F66:F69),INDEX(CBO_annual!$A:$AH,MATCH(_xlfn.NUMBERVALUE(LEFT($A66,4)),CBO_annual!$A:$A,0),MATCH(F$1,CBO_annual!$1:$1,0)))</f>
        <v>395.69999999999993</v>
      </c>
      <c r="G65" s="83">
        <f ca="1">IF(YEAR($B65)&lt;YEAR(TODAY())-1,AVERAGE(G66:G69),INDEX(CBO_annual!$A:$AH,MATCH(_xlfn.NUMBERVALUE(LEFT($A66,4)),CBO_annual!$A:$A,0),MATCH(G$1,CBO_annual!$1:$1,0)))</f>
        <v>1274.5999999999999</v>
      </c>
      <c r="H65" s="83">
        <f ca="1">IF(YEAR($B65)&lt;YEAR(TODAY())-1,AVERAGE(H66:H69),INDEX(CBO_annual!$A:$AH,MATCH(_xlfn.NUMBERVALUE(LEFT($A66,4)),CBO_annual!$A:$A,0),MATCH(H$1,CBO_annual!$1:$1,0)))</f>
        <v>60.599999999999994</v>
      </c>
      <c r="I65" s="83">
        <f ca="1">IF(YEAR($B65)&lt;YEAR(TODAY())-1,AVERAGE(I66:I69),INDEX(CBO_annual!$A:$AH,MATCH(_xlfn.NUMBERVALUE(LEFT($A66,4)),CBO_annual!$A:$A,0),MATCH(I$1,CBO_annual!$1:$1,0)))</f>
        <v>497.1</v>
      </c>
      <c r="J65" s="83">
        <f ca="1">IF(YEAR($B65)&lt;YEAR(TODAY())-1,INDEX(HaverPull!$A:$AD,MATCH(CBO_quarterly!$B65,HaverPull!$B:$B,0),MATCH(CBO_quarterly!J$1,HaverPull!$1:$1,0)),INDEX(CBO_annual!$A:$AH,MATCH(_xlfn.NUMBERVALUE(LEFT($A66,4)),CBO_annual!$A:$A,0),MATCH(J$1,CBO_annual!$1:$1,0)))</f>
        <v>18.2</v>
      </c>
      <c r="K65" s="83" t="e">
        <f ca="1">IF(YEAR($B65)&lt;YEAR(TODAY())-1,INDEX(HaverPull!$A:$AD,MATCH(CBO_quarterly!$B65,HaverPull!$B:$B,0),MATCH(CBO_quarterly!K$1,HaverPull!$1:$1,0)),INDEX(CBO_annual!$A:$AH,MATCH(_xlfn.NUMBERVALUE(LEFT($A66,4)),CBO_annual!$A:$A,0),MATCH(K$1,CBO_annual!$1:$1,0)))</f>
        <v>#N/A</v>
      </c>
      <c r="L65" s="83" t="e">
        <f ca="1">IF(YEAR($B65)&lt;YEAR(TODAY())-1,INDEX(HaverPull!$A:$AD,MATCH(CBO_quarterly!$B65,HaverPull!$B:$B,0),MATCH(CBO_quarterly!L$1,HaverPull!$1:$1,0)),INDEX(CBO_annual!$A:$AH,MATCH(_xlfn.NUMBERVALUE(LEFT($A66,4)),CBO_annual!$A:$A,0),MATCH(L$1,CBO_annual!$1:$1,0)))</f>
        <v>#N/A</v>
      </c>
      <c r="M65" s="83" t="e">
        <f ca="1">IF(YEAR($B65)&lt;YEAR(TODAY())-1,INDEX(HaverPull!$A:$AD,MATCH(CBO_quarterly!$B65,HaverPull!$B:$B,0),MATCH(CBO_quarterly!M$1,HaverPull!$1:$1,0)),INDEX(CBO_annual!$A:$AH,MATCH(_xlfn.NUMBERVALUE(LEFT($A66,4)),CBO_annual!$A:$A,0),MATCH(M$1,CBO_annual!$1:$1,0)))</f>
        <v>#N/A</v>
      </c>
      <c r="N65" s="83" t="e">
        <f ca="1">IF(YEAR($B65)&lt;YEAR(TODAY())-1,INDEX(HaverPull!$A:$AD,MATCH(CBO_quarterly!$B65,HaverPull!$B:$B,0),MATCH(CBO_quarterly!N$1,HaverPull!$1:$1,0)),INDEX(CBO_annual!$A:$AH,MATCH(_xlfn.NUMBERVALUE(LEFT($A66,4)),CBO_annual!$A:$A,0),MATCH(N$1,CBO_annual!$1:$1,0)))</f>
        <v>#N/A</v>
      </c>
      <c r="O65" s="83" t="e">
        <f ca="1">IF(YEAR($B65)&lt;YEAR(TODAY())-1,INDEX(HaverPull!$A:$AD,MATCH(CBO_quarterly!$B65,HaverPull!$B:$B,0),MATCH(CBO_quarterly!O$1,HaverPull!$1:$1,0)),INDEX(CBO_annual!$A:$AH,MATCH(_xlfn.NUMBERVALUE(LEFT($A66,4)),CBO_annual!$A:$A,0),MATCH(O$1,CBO_annual!$1:$1,0)))</f>
        <v>#N/A</v>
      </c>
      <c r="P65" s="83" t="e">
        <f ca="1">IF(YEAR($B65)&lt;YEAR(TODAY())-1,INDEX(HaverPull!$A:$AD,MATCH(CBO_quarterly!$B65,HaverPull!$B:$B,0),MATCH(CBO_quarterly!P$1,HaverPull!$1:$1,0)),INDEX(CBO_annual!$A:$AH,MATCH(_xlfn.NUMBERVALUE(LEFT($A66,4)),CBO_annual!$A:$A,0),MATCH(P$1,CBO_annual!$1:$1,0)))</f>
        <v>#N/A</v>
      </c>
      <c r="Q65" s="83" t="e">
        <f ca="1">IF(YEAR($B65)&lt;YEAR(TODAY())-1,INDEX(HaverPull!$A:$AD,MATCH(CBO_quarterly!$B65,HaverPull!$B:$B,0),MATCH(CBO_quarterly!Q$1,HaverPull!$1:$1,0)),INDEX(CBO_annual!$A:$AH,MATCH(_xlfn.NUMBERVALUE(LEFT($A66,4)),CBO_annual!$A:$A,0),MATCH(Q$1,CBO_annual!$1:$1,0)))</f>
        <v>#N/A</v>
      </c>
      <c r="R65" s="83" t="e">
        <f ca="1">IF(YEAR($B65)&lt;YEAR(TODAY())-1,INDEX(HaverPull!$A:$AD,MATCH(CBO_quarterly!$B65,HaverPull!$B:$B,0),MATCH(CBO_quarterly!R$1,HaverPull!$1:$1,0)),INDEX(CBO_annual!$A:$AH,MATCH(_xlfn.NUMBERVALUE(LEFT($A66,4)),CBO_annual!$A:$A,0),MATCH(R$1,CBO_annual!$1:$1,0)))</f>
        <v>#N/A</v>
      </c>
      <c r="S65" s="83" t="e">
        <f ca="1">IF(YEAR($B65)&lt;YEAR(TODAY())-1,INDEX(HaverPull!$A:$AD,MATCH(CBO_quarterly!$B65,HaverPull!$B:$B,0),MATCH(CBO_quarterly!S$1,HaverPull!$1:$1,0)),INDEX(CBO_annual!$A:$AH,MATCH(_xlfn.NUMBERVALUE(LEFT($A66,4)),CBO_annual!$A:$A,0),MATCH(S$1,CBO_annual!$1:$1,0)))</f>
        <v>#N/A</v>
      </c>
      <c r="T65" s="83" t="e">
        <f ca="1">IF(YEAR($B65)&lt;YEAR(TODAY())-1,INDEX(HaverPull!$A:$AD,MATCH(CBO_quarterly!$B65,HaverPull!$B:$B,0),MATCH(CBO_quarterly!T$1,HaverPull!$1:$1,0)),INDEX(CBO_annual!$A:$AH,MATCH(_xlfn.NUMBERVALUE(LEFT($A66,4)),CBO_annual!$A:$A,0),MATCH(T$1,CBO_annual!$1:$1,0)))</f>
        <v>#N/A</v>
      </c>
      <c r="U65" s="83" t="e">
        <f ca="1">IF(YEAR($B65)&lt;YEAR(TODAY())-1,INDEX(HaverPull!$A:$AD,MATCH(CBO_quarterly!$B65,HaverPull!$B:$B,0),MATCH(CBO_quarterly!U$1,HaverPull!$1:$1,0)),INDEX(CBO_annual!$A:$AH,MATCH(_xlfn.NUMBERVALUE(LEFT($A66,4)),CBO_annual!$A:$A,0),MATCH(U$1,CBO_annual!$1:$1,0)))</f>
        <v>#N/A</v>
      </c>
      <c r="V65" s="83" t="e">
        <f ca="1">IF(YEAR($B65)&lt;YEAR(TODAY())-1,INDEX(HaverPull!$A:$AD,MATCH(CBO_quarterly!$B65,HaverPull!$B:$B,0),MATCH(CBO_quarterly!V$1,HaverPull!$1:$1,0)),INDEX(CBO_annual!$A:$AH,MATCH(_xlfn.NUMBERVALUE(LEFT($A66,4)),CBO_annual!$A:$A,0),MATCH(V$1,CBO_annual!$1:$1,0)))</f>
        <v>#N/A</v>
      </c>
      <c r="W65" s="83" t="e">
        <f ca="1">IF(YEAR($B65)&lt;YEAR(TODAY())-1,INDEX(HaverPull!$A:$AD,MATCH(CBO_quarterly!$B65,HaverPull!$B:$B,0),MATCH(CBO_quarterly!W$1,HaverPull!$1:$1,0)),INDEX(CBO_annual!$A:$AH,MATCH(_xlfn.NUMBERVALUE(LEFT($A66,4)),CBO_annual!$A:$A,0),MATCH(W$1,CBO_annual!$1:$1,0)))</f>
        <v>#N/A</v>
      </c>
      <c r="X65" s="83" t="e">
        <f ca="1">IF(YEAR($B65)&lt;YEAR(TODAY())-1,INDEX(HaverPull!$A:$AD,MATCH(CBO_quarterly!$B65,HaverPull!$B:$B,0),MATCH(CBO_quarterly!X$1,HaverPull!$1:$1,0)),INDEX(CBO_annual!$A:$AH,MATCH(_xlfn.NUMBERVALUE(LEFT($A66,4)),CBO_annual!$A:$A,0),MATCH(X$1,CBO_annual!$1:$1,0)))</f>
        <v>#N/A</v>
      </c>
      <c r="Y65" s="83" t="e">
        <f ca="1">IF(YEAR($B65)&lt;YEAR(TODAY())-1,INDEX(HaverPull!$A:$AD,MATCH(CBO_quarterly!$B65,HaverPull!$B:$B,0),MATCH(CBO_quarterly!Y$1,HaverPull!$1:$1,0)),INDEX(CBO_annual!$A:$AH,MATCH(_xlfn.NUMBERVALUE(LEFT($A66,4)),CBO_annual!$A:$A,0),MATCH(Y$1,CBO_annual!$1:$1,0)))</f>
        <v>#N/A</v>
      </c>
      <c r="Z65" s="83" t="e">
        <f ca="1">IF(YEAR($B65)&lt;YEAR(TODAY())-1,INDEX(HaverPull!$A:$AD,MATCH(CBO_quarterly!$B65,HaverPull!$B:$B,0),MATCH(CBO_quarterly!Z$1,HaverPull!$1:$1,0)),INDEX(CBO_annual!$A:$AH,MATCH(_xlfn.NUMBERVALUE(LEFT($A66,4)),CBO_annual!$A:$A,0),MATCH(Z$1,CBO_annual!$1:$1,0)))</f>
        <v>#N/A</v>
      </c>
      <c r="AA65" s="83" t="e">
        <f ca="1">IF(YEAR($B65)&lt;YEAR(TODAY())-1,INDEX(HaverPull!$A:$AD,MATCH(CBO_quarterly!$B65,HaverPull!$B:$B,0),MATCH(CBO_quarterly!AA$1,HaverPull!$1:$1,0)),INDEX(CBO_annual!$A:$AH,MATCH(_xlfn.NUMBERVALUE(LEFT($A66,4)),CBO_annual!$A:$A,0),MATCH(AA$1,CBO_annual!$1:$1,0)))</f>
        <v>#N/A</v>
      </c>
      <c r="AB65" s="83">
        <f>INDEX(CBO_annual!$A:$AH,MATCH(_xlfn.NUMBERVALUE(LEFT($A66,4)),CBO_annual!$A:$A,0),MATCH($1:$1,CBO_annual!$1:$1,0))</f>
        <v>7693.1999999999989</v>
      </c>
      <c r="AC65" s="84">
        <v>7469.5</v>
      </c>
      <c r="AD65" s="83">
        <f ca="1">IF(YEAR($B65)&lt;=YEAR(TODAY()),INDEX(HaverPull!$A:$AD,MATCH(CBO_quarterly!$B65,HaverPull!$B:$B,0),MATCH(CBO_quarterly!AD$1,HaverPull!$1:$1,0)),INDEX(CBO_annual!$A:$AH,MATCH(_xlfn.NUMBERVALUE(LEFT($A66,4)),CBO_annual!$A:$A,0),MATCH(AD$1,CBO_annual!$1:$1,0)))</f>
        <v>5020.2</v>
      </c>
      <c r="AE65" s="83">
        <f ca="1">IF(YEAR($B65)&lt;=YEAR(TODAY()),INDEX(HaverPull!$A:$AD,MATCH(CBO_quarterly!$B65,HaverPull!$B:$B,0),MATCH(CBO_quarterly!AE$1,HaverPull!$1:$1,0)),INDEX(CBO_annual!$A:$AH,MATCH(_xlfn.NUMBERVALUE(LEFT($A66,4)),CBO_annual!$A:$A,0),MATCH(AE$1,CBO_annual!$1:$1,0)))</f>
        <v>2636</v>
      </c>
      <c r="AF65" s="85">
        <v>55.984999999999999</v>
      </c>
      <c r="AG65" s="84">
        <v>4237</v>
      </c>
      <c r="AH65" s="84">
        <v>4293.3</v>
      </c>
      <c r="AI65" s="83">
        <f ca="1">IF(YEAR($B65)&lt;YEAR(TODAY()),INDEX(HaverPull!$A:$AD,MATCH(CBO_quarterly!$B65,HaverPull!$B:$B,0),MATCH(CBO_quarterly!AI$1,HaverPull!$1:$1,0)),INDEX(CBO_annual!$A:$AH,MATCH(_xlfn.NUMBERVALUE(LEFT($A66,4)),CBO_annual!$A:$A,0),MATCH(AI$1,CBO_annual!$1:$1,0)))</f>
        <v>875.6</v>
      </c>
      <c r="AJ65" s="83">
        <f ca="1">IF(YEAR($B65)&lt;YEAR(TODAY()),INDEX(HaverPull!$A:$AD,MATCH(CBO_quarterly!$B65,HaverPull!$B:$B,0),MATCH(CBO_quarterly!AJ$1,HaverPull!$1:$1,0)),INDEX(CBO_annual!$A:$AH,MATCH(_xlfn.NUMBERVALUE(LEFT($A66,4)),CBO_annual!$A:$A,0),MATCH(AJ$1,CBO_annual!$1:$1,0)))</f>
        <v>846</v>
      </c>
      <c r="AK65" s="83">
        <f ca="1">IF(YEAR($B65)&lt;YEAR(TODAY()),INDEX(HaverPull!$A:$AD,MATCH(CBO_quarterly!$B65,HaverPull!$B:$B,0),MATCH(CBO_quarterly!AK$1,HaverPull!$1:$1,0)),INDEX(CBO_annual!$A:$AH,MATCH(_xlfn.NUMBERVALUE(LEFT($A66,4)),CBO_annual!$A:$A,0),MATCH(AK$1,CBO_annual!$1:$1,0)))</f>
        <v>1114.4000000000001</v>
      </c>
      <c r="AL65" s="83">
        <f ca="1">IF(YEAR($B65)&lt;YEAR(TODAY()),INDEX(HaverPull!$A:$AD,MATCH(CBO_quarterly!$B65,HaverPull!$B:$B,0),MATCH(CBO_quarterly!AL$1,HaverPull!$1:$1,0)),INDEX(CBO_annual!$A:$AH,MATCH(_xlfn.NUMBERVALUE(LEFT($A66,4)),CBO_annual!$A:$A,0),MATCH(AL$1,CBO_annual!$1:$1,0)))</f>
        <v>875.6</v>
      </c>
      <c r="AM65" s="83">
        <f ca="1">IF(YEAR($B65)&lt;YEAR(TODAY()),INDEX(HaverPull!$A:$AD,MATCH(CBO_quarterly!$B65,HaverPull!$B:$B,0),MATCH(CBO_quarterly!AM$1,HaverPull!$1:$1,0)),INDEX(CBO_annual!$A:$AH,MATCH(_xlfn.NUMBERVALUE(LEFT($A66,4)),CBO_annual!$A:$A,0),MATCH(AM$1,CBO_annual!$1:$1,0)))</f>
        <v>434.8</v>
      </c>
      <c r="AN65" s="83">
        <f ca="1">IF(YEAR($B65)&lt;YEAR(TODAY()),INDEX(HaverPull!$A:$AD,MATCH(CBO_quarterly!$B65,HaverPull!$B:$B,0),MATCH(CBO_quarterly!AN$1,HaverPull!$1:$1,0)),INDEX(CBO_annual!$A:$AH,MATCH(_xlfn.NUMBERVALUE(LEFT($A66,4)),CBO_annual!$A:$A,0),MATCH(AN$1,CBO_annual!$1:$1,0)))</f>
        <v>440.8</v>
      </c>
      <c r="AO65" s="83" t="e">
        <f ca="1">IF(YEAR($B65)&lt;YEAR(TODAY()),INDEX(HaverPull!$A:$AD,MATCH(CBO_quarterly!$B65,HaverPull!$B:$B,0),MATCH(CBO_quarterly!AO$1,HaverPull!$1:$1,0)),INDEX(CBO_annual!$A:$AH,MATCH(_xlfn.NUMBERVALUE(LEFT($A66,4)),CBO_annual!$A:$A,0),MATCH(AO$1,CBO_annual!$1:$1,0)))</f>
        <v>#N/A</v>
      </c>
      <c r="AP65" s="83" t="e">
        <f ca="1">IF(YEAR($B65)&lt;YEAR(TODAY()),INDEX(HaverPull!$A:$AD,MATCH(CBO_quarterly!$B65,HaverPull!$B:$B,0),MATCH(CBO_quarterly!AP$1,HaverPull!$1:$1,0)),INDEX(CBO_annual!$A:$AH,MATCH(_xlfn.NUMBERVALUE(LEFT($A66,4)),CBO_annual!$A:$A,0),MATCH(AP$1,CBO_annual!$1:$1,0)))</f>
        <v>#N/A</v>
      </c>
      <c r="AQ65" s="83" t="e">
        <f ca="1">IF(YEAR($B65)&lt;YEAR(TODAY())-1,INDEX(HaverPull!$A:$AD,MATCH(CBO_quarterly!$B65,HaverPull!$B:$B,0),MATCH(CBO_quarterly!AQ$1,HaverPull!$1:$1,0)),INDEX(CBO_annual!$A:$AH,MATCH(_xlfn.NUMBERVALUE(LEFT($A66,4)),CBO_annual!$A:$A,0),MATCH(AQ$1,CBO_annual!$1:$1,0)))</f>
        <v>#N/A</v>
      </c>
    </row>
    <row r="66" spans="1:43">
      <c r="A66" s="83" t="s">
        <v>465</v>
      </c>
      <c r="B66" s="4">
        <v>31228</v>
      </c>
      <c r="C66" s="83">
        <f ca="1">IF(YEAR($B66)&lt;YEAR(TODAY())-1,AVERAGE(C67:C70),INDEX(CBO_annual!$A:$AH,MATCH(_xlfn.NUMBERVALUE(LEFT($A67,4)),CBO_annual!$A:$A,0),MATCH(C$1,CBO_annual!$1:$1,0)))</f>
        <v>2068.1999999999998</v>
      </c>
      <c r="D66" s="83">
        <f ca="1">IF(YEAR($B66)&lt;YEAR(TODAY())-1,AVERAGE(D67:D70),INDEX(CBO_annual!$A:$AH,MATCH(_xlfn.NUMBERVALUE(LEFT($A67,4)),CBO_annual!$A:$A,0),MATCH(D$1,CBO_annual!$1:$1,0)))</f>
        <v>1585.1000000000004</v>
      </c>
      <c r="E66" s="83">
        <f ca="1">IF(YEAR($B66)&lt;YEAR(TODAY())-1,AVERAGE(E67:E70),INDEX(CBO_annual!$A:$AH,MATCH(_xlfn.NUMBERVALUE(LEFT($A67,4)),CBO_annual!$A:$A,0),MATCH(E$1,CBO_annual!$1:$1,0)))</f>
        <v>134.1</v>
      </c>
      <c r="F66" s="83">
        <f ca="1">IF(YEAR($B66)&lt;YEAR(TODAY())-1,AVERAGE(F67:F70),INDEX(CBO_annual!$A:$AH,MATCH(_xlfn.NUMBERVALUE(LEFT($A67,4)),CBO_annual!$A:$A,0),MATCH(F$1,CBO_annual!$1:$1,0)))</f>
        <v>395.69999999999993</v>
      </c>
      <c r="G66" s="83">
        <f ca="1">IF(YEAR($B66)&lt;YEAR(TODAY())-1,AVERAGE(G67:G70),INDEX(CBO_annual!$A:$AH,MATCH(_xlfn.NUMBERVALUE(LEFT($A67,4)),CBO_annual!$A:$A,0),MATCH(G$1,CBO_annual!$1:$1,0)))</f>
        <v>1274.5999999999999</v>
      </c>
      <c r="H66" s="83">
        <f ca="1">IF(YEAR($B66)&lt;YEAR(TODAY())-1,AVERAGE(H67:H70),INDEX(CBO_annual!$A:$AH,MATCH(_xlfn.NUMBERVALUE(LEFT($A67,4)),CBO_annual!$A:$A,0),MATCH(H$1,CBO_annual!$1:$1,0)))</f>
        <v>60.599999999999994</v>
      </c>
      <c r="I66" s="83">
        <f ca="1">IF(YEAR($B66)&lt;YEAR(TODAY())-1,AVERAGE(I67:I70),INDEX(CBO_annual!$A:$AH,MATCH(_xlfn.NUMBERVALUE(LEFT($A67,4)),CBO_annual!$A:$A,0),MATCH(I$1,CBO_annual!$1:$1,0)))</f>
        <v>497.1</v>
      </c>
      <c r="J66" s="83">
        <f ca="1">IF(YEAR($B66)&lt;YEAR(TODAY())-1,INDEX(HaverPull!$A:$AD,MATCH(CBO_quarterly!$B66,HaverPull!$B:$B,0),MATCH(CBO_quarterly!J$1,HaverPull!$1:$1,0)),INDEX(CBO_annual!$A:$AH,MATCH(_xlfn.NUMBERVALUE(LEFT($A67,4)),CBO_annual!$A:$A,0),MATCH(J$1,CBO_annual!$1:$1,0)))</f>
        <v>18.2</v>
      </c>
      <c r="K66" s="83" t="e">
        <f ca="1">IF(YEAR($B66)&lt;YEAR(TODAY())-1,INDEX(HaverPull!$A:$AD,MATCH(CBO_quarterly!$B66,HaverPull!$B:$B,0),MATCH(CBO_quarterly!K$1,HaverPull!$1:$1,0)),INDEX(CBO_annual!$A:$AH,MATCH(_xlfn.NUMBERVALUE(LEFT($A67,4)),CBO_annual!$A:$A,0),MATCH(K$1,CBO_annual!$1:$1,0)))</f>
        <v>#N/A</v>
      </c>
      <c r="L66" s="83" t="e">
        <f ca="1">IF(YEAR($B66)&lt;YEAR(TODAY())-1,INDEX(HaverPull!$A:$AD,MATCH(CBO_quarterly!$B66,HaverPull!$B:$B,0),MATCH(CBO_quarterly!L$1,HaverPull!$1:$1,0)),INDEX(CBO_annual!$A:$AH,MATCH(_xlfn.NUMBERVALUE(LEFT($A67,4)),CBO_annual!$A:$A,0),MATCH(L$1,CBO_annual!$1:$1,0)))</f>
        <v>#N/A</v>
      </c>
      <c r="M66" s="83" t="e">
        <f ca="1">IF(YEAR($B66)&lt;YEAR(TODAY())-1,INDEX(HaverPull!$A:$AD,MATCH(CBO_quarterly!$B66,HaverPull!$B:$B,0),MATCH(CBO_quarterly!M$1,HaverPull!$1:$1,0)),INDEX(CBO_annual!$A:$AH,MATCH(_xlfn.NUMBERVALUE(LEFT($A67,4)),CBO_annual!$A:$A,0),MATCH(M$1,CBO_annual!$1:$1,0)))</f>
        <v>#N/A</v>
      </c>
      <c r="N66" s="83" t="e">
        <f ca="1">IF(YEAR($B66)&lt;YEAR(TODAY())-1,INDEX(HaverPull!$A:$AD,MATCH(CBO_quarterly!$B66,HaverPull!$B:$B,0),MATCH(CBO_quarterly!N$1,HaverPull!$1:$1,0)),INDEX(CBO_annual!$A:$AH,MATCH(_xlfn.NUMBERVALUE(LEFT($A67,4)),CBO_annual!$A:$A,0),MATCH(N$1,CBO_annual!$1:$1,0)))</f>
        <v>#N/A</v>
      </c>
      <c r="O66" s="83" t="e">
        <f ca="1">IF(YEAR($B66)&lt;YEAR(TODAY())-1,INDEX(HaverPull!$A:$AD,MATCH(CBO_quarterly!$B66,HaverPull!$B:$B,0),MATCH(CBO_quarterly!O$1,HaverPull!$1:$1,0)),INDEX(CBO_annual!$A:$AH,MATCH(_xlfn.NUMBERVALUE(LEFT($A67,4)),CBO_annual!$A:$A,0),MATCH(O$1,CBO_annual!$1:$1,0)))</f>
        <v>#N/A</v>
      </c>
      <c r="P66" s="83" t="e">
        <f ca="1">IF(YEAR($B66)&lt;YEAR(TODAY())-1,INDEX(HaverPull!$A:$AD,MATCH(CBO_quarterly!$B66,HaverPull!$B:$B,0),MATCH(CBO_quarterly!P$1,HaverPull!$1:$1,0)),INDEX(CBO_annual!$A:$AH,MATCH(_xlfn.NUMBERVALUE(LEFT($A67,4)),CBO_annual!$A:$A,0),MATCH(P$1,CBO_annual!$1:$1,0)))</f>
        <v>#N/A</v>
      </c>
      <c r="Q66" s="83" t="e">
        <f ca="1">IF(YEAR($B66)&lt;YEAR(TODAY())-1,INDEX(HaverPull!$A:$AD,MATCH(CBO_quarterly!$B66,HaverPull!$B:$B,0),MATCH(CBO_quarterly!Q$1,HaverPull!$1:$1,0)),INDEX(CBO_annual!$A:$AH,MATCH(_xlfn.NUMBERVALUE(LEFT($A67,4)),CBO_annual!$A:$A,0),MATCH(Q$1,CBO_annual!$1:$1,0)))</f>
        <v>#N/A</v>
      </c>
      <c r="R66" s="83" t="e">
        <f ca="1">IF(YEAR($B66)&lt;YEAR(TODAY())-1,INDEX(HaverPull!$A:$AD,MATCH(CBO_quarterly!$B66,HaverPull!$B:$B,0),MATCH(CBO_quarterly!R$1,HaverPull!$1:$1,0)),INDEX(CBO_annual!$A:$AH,MATCH(_xlfn.NUMBERVALUE(LEFT($A67,4)),CBO_annual!$A:$A,0),MATCH(R$1,CBO_annual!$1:$1,0)))</f>
        <v>#N/A</v>
      </c>
      <c r="S66" s="83" t="e">
        <f ca="1">IF(YEAR($B66)&lt;YEAR(TODAY())-1,INDEX(HaverPull!$A:$AD,MATCH(CBO_quarterly!$B66,HaverPull!$B:$B,0),MATCH(CBO_quarterly!S$1,HaverPull!$1:$1,0)),INDEX(CBO_annual!$A:$AH,MATCH(_xlfn.NUMBERVALUE(LEFT($A67,4)),CBO_annual!$A:$A,0),MATCH(S$1,CBO_annual!$1:$1,0)))</f>
        <v>#N/A</v>
      </c>
      <c r="T66" s="83" t="e">
        <f ca="1">IF(YEAR($B66)&lt;YEAR(TODAY())-1,INDEX(HaverPull!$A:$AD,MATCH(CBO_quarterly!$B66,HaverPull!$B:$B,0),MATCH(CBO_quarterly!T$1,HaverPull!$1:$1,0)),INDEX(CBO_annual!$A:$AH,MATCH(_xlfn.NUMBERVALUE(LEFT($A67,4)),CBO_annual!$A:$A,0),MATCH(T$1,CBO_annual!$1:$1,0)))</f>
        <v>#N/A</v>
      </c>
      <c r="U66" s="83" t="e">
        <f ca="1">IF(YEAR($B66)&lt;YEAR(TODAY())-1,INDEX(HaverPull!$A:$AD,MATCH(CBO_quarterly!$B66,HaverPull!$B:$B,0),MATCH(CBO_quarterly!U$1,HaverPull!$1:$1,0)),INDEX(CBO_annual!$A:$AH,MATCH(_xlfn.NUMBERVALUE(LEFT($A67,4)),CBO_annual!$A:$A,0),MATCH(U$1,CBO_annual!$1:$1,0)))</f>
        <v>#N/A</v>
      </c>
      <c r="V66" s="83" t="e">
        <f ca="1">IF(YEAR($B66)&lt;YEAR(TODAY())-1,INDEX(HaverPull!$A:$AD,MATCH(CBO_quarterly!$B66,HaverPull!$B:$B,0),MATCH(CBO_quarterly!V$1,HaverPull!$1:$1,0)),INDEX(CBO_annual!$A:$AH,MATCH(_xlfn.NUMBERVALUE(LEFT($A67,4)),CBO_annual!$A:$A,0),MATCH(V$1,CBO_annual!$1:$1,0)))</f>
        <v>#N/A</v>
      </c>
      <c r="W66" s="83" t="e">
        <f ca="1">IF(YEAR($B66)&lt;YEAR(TODAY())-1,INDEX(HaverPull!$A:$AD,MATCH(CBO_quarterly!$B66,HaverPull!$B:$B,0),MATCH(CBO_quarterly!W$1,HaverPull!$1:$1,0)),INDEX(CBO_annual!$A:$AH,MATCH(_xlfn.NUMBERVALUE(LEFT($A67,4)),CBO_annual!$A:$A,0),MATCH(W$1,CBO_annual!$1:$1,0)))</f>
        <v>#N/A</v>
      </c>
      <c r="X66" s="83" t="e">
        <f ca="1">IF(YEAR($B66)&lt;YEAR(TODAY())-1,INDEX(HaverPull!$A:$AD,MATCH(CBO_quarterly!$B66,HaverPull!$B:$B,0),MATCH(CBO_quarterly!X$1,HaverPull!$1:$1,0)),INDEX(CBO_annual!$A:$AH,MATCH(_xlfn.NUMBERVALUE(LEFT($A67,4)),CBO_annual!$A:$A,0),MATCH(X$1,CBO_annual!$1:$1,0)))</f>
        <v>#N/A</v>
      </c>
      <c r="Y66" s="83" t="e">
        <f ca="1">IF(YEAR($B66)&lt;YEAR(TODAY())-1,INDEX(HaverPull!$A:$AD,MATCH(CBO_quarterly!$B66,HaverPull!$B:$B,0),MATCH(CBO_quarterly!Y$1,HaverPull!$1:$1,0)),INDEX(CBO_annual!$A:$AH,MATCH(_xlfn.NUMBERVALUE(LEFT($A67,4)),CBO_annual!$A:$A,0),MATCH(Y$1,CBO_annual!$1:$1,0)))</f>
        <v>#N/A</v>
      </c>
      <c r="Z66" s="83" t="e">
        <f ca="1">IF(YEAR($B66)&lt;YEAR(TODAY())-1,INDEX(HaverPull!$A:$AD,MATCH(CBO_quarterly!$B66,HaverPull!$B:$B,0),MATCH(CBO_quarterly!Z$1,HaverPull!$1:$1,0)),INDEX(CBO_annual!$A:$AH,MATCH(_xlfn.NUMBERVALUE(LEFT($A67,4)),CBO_annual!$A:$A,0),MATCH(Z$1,CBO_annual!$1:$1,0)))</f>
        <v>#N/A</v>
      </c>
      <c r="AA66" s="83" t="e">
        <f ca="1">IF(YEAR($B66)&lt;YEAR(TODAY())-1,INDEX(HaverPull!$A:$AD,MATCH(CBO_quarterly!$B66,HaverPull!$B:$B,0),MATCH(CBO_quarterly!AA$1,HaverPull!$1:$1,0)),INDEX(CBO_annual!$A:$AH,MATCH(_xlfn.NUMBERVALUE(LEFT($A67,4)),CBO_annual!$A:$A,0),MATCH(AA$1,CBO_annual!$1:$1,0)))</f>
        <v>#N/A</v>
      </c>
      <c r="AB66" s="83">
        <f>INDEX(CBO_annual!$A:$AH,MATCH(_xlfn.NUMBERVALUE(LEFT($A67,4)),CBO_annual!$A:$A,0),MATCH($1:$1,CBO_annual!$1:$1,0))</f>
        <v>7693.1999999999989</v>
      </c>
      <c r="AC66" s="84">
        <v>7537.9</v>
      </c>
      <c r="AD66" s="83">
        <f ca="1">IF(YEAR($B66)&lt;=YEAR(TODAY()),INDEX(HaverPull!$A:$AD,MATCH(CBO_quarterly!$B66,HaverPull!$B:$B,0),MATCH(CBO_quarterly!AD$1,HaverPull!$1:$1,0)),INDEX(CBO_annual!$A:$AH,MATCH(_xlfn.NUMBERVALUE(LEFT($A67,4)),CBO_annual!$A:$A,0),MATCH(AD$1,CBO_annual!$1:$1,0)))</f>
        <v>5066.3</v>
      </c>
      <c r="AE66" s="83">
        <f ca="1">IF(YEAR($B66)&lt;=YEAR(TODAY()),INDEX(HaverPull!$A:$AD,MATCH(CBO_quarterly!$B66,HaverPull!$B:$B,0),MATCH(CBO_quarterly!AE$1,HaverPull!$1:$1,0)),INDEX(CBO_annual!$A:$AH,MATCH(_xlfn.NUMBERVALUE(LEFT($A67,4)),CBO_annual!$A:$A,0),MATCH(AE$1,CBO_annual!$1:$1,0)))</f>
        <v>2681.8</v>
      </c>
      <c r="AF66" s="85">
        <v>56.456000000000003</v>
      </c>
      <c r="AG66" s="84">
        <v>4302.3</v>
      </c>
      <c r="AH66" s="84">
        <v>4356.8</v>
      </c>
      <c r="AI66" s="83">
        <f ca="1">IF(YEAR($B66)&lt;YEAR(TODAY()),INDEX(HaverPull!$A:$AD,MATCH(CBO_quarterly!$B66,HaverPull!$B:$B,0),MATCH(CBO_quarterly!AI$1,HaverPull!$1:$1,0)),INDEX(CBO_annual!$A:$AH,MATCH(_xlfn.NUMBERVALUE(LEFT($A67,4)),CBO_annual!$A:$A,0),MATCH(AI$1,CBO_annual!$1:$1,0)))</f>
        <v>900.5</v>
      </c>
      <c r="AJ66" s="83">
        <f ca="1">IF(YEAR($B66)&lt;YEAR(TODAY()),INDEX(HaverPull!$A:$AD,MATCH(CBO_quarterly!$B66,HaverPull!$B:$B,0),MATCH(CBO_quarterly!AJ$1,HaverPull!$1:$1,0)),INDEX(CBO_annual!$A:$AH,MATCH(_xlfn.NUMBERVALUE(LEFT($A67,4)),CBO_annual!$A:$A,0),MATCH(AJ$1,CBO_annual!$1:$1,0)))</f>
        <v>868.3</v>
      </c>
      <c r="AK66" s="83">
        <f ca="1">IF(YEAR($B66)&lt;YEAR(TODAY()),INDEX(HaverPull!$A:$AD,MATCH(CBO_quarterly!$B66,HaverPull!$B:$B,0),MATCH(CBO_quarterly!AK$1,HaverPull!$1:$1,0)),INDEX(CBO_annual!$A:$AH,MATCH(_xlfn.NUMBERVALUE(LEFT($A67,4)),CBO_annual!$A:$A,0),MATCH(AK$1,CBO_annual!$1:$1,0)))</f>
        <v>1134.5999999999999</v>
      </c>
      <c r="AL66" s="83">
        <f ca="1">IF(YEAR($B66)&lt;YEAR(TODAY()),INDEX(HaverPull!$A:$AD,MATCH(CBO_quarterly!$B66,HaverPull!$B:$B,0),MATCH(CBO_quarterly!AL$1,HaverPull!$1:$1,0)),INDEX(CBO_annual!$A:$AH,MATCH(_xlfn.NUMBERVALUE(LEFT($A67,4)),CBO_annual!$A:$A,0),MATCH(AL$1,CBO_annual!$1:$1,0)))</f>
        <v>900.5</v>
      </c>
      <c r="AM66" s="83">
        <f ca="1">IF(YEAR($B66)&lt;YEAR(TODAY()),INDEX(HaverPull!$A:$AD,MATCH(CBO_quarterly!$B66,HaverPull!$B:$B,0),MATCH(CBO_quarterly!AM$1,HaverPull!$1:$1,0)),INDEX(CBO_annual!$A:$AH,MATCH(_xlfn.NUMBERVALUE(LEFT($A67,4)),CBO_annual!$A:$A,0),MATCH(AM$1,CBO_annual!$1:$1,0)))</f>
        <v>447.3</v>
      </c>
      <c r="AN66" s="83">
        <f ca="1">IF(YEAR($B66)&lt;YEAR(TODAY()),INDEX(HaverPull!$A:$AD,MATCH(CBO_quarterly!$B66,HaverPull!$B:$B,0),MATCH(CBO_quarterly!AN$1,HaverPull!$1:$1,0)),INDEX(CBO_annual!$A:$AH,MATCH(_xlfn.NUMBERVALUE(LEFT($A67,4)),CBO_annual!$A:$A,0),MATCH(AN$1,CBO_annual!$1:$1,0)))</f>
        <v>453.2</v>
      </c>
      <c r="AO66" s="83" t="e">
        <f ca="1">IF(YEAR($B66)&lt;YEAR(TODAY()),INDEX(HaverPull!$A:$AD,MATCH(CBO_quarterly!$B66,HaverPull!$B:$B,0),MATCH(CBO_quarterly!AO$1,HaverPull!$1:$1,0)),INDEX(CBO_annual!$A:$AH,MATCH(_xlfn.NUMBERVALUE(LEFT($A67,4)),CBO_annual!$A:$A,0),MATCH(AO$1,CBO_annual!$1:$1,0)))</f>
        <v>#N/A</v>
      </c>
      <c r="AP66" s="83" t="e">
        <f ca="1">IF(YEAR($B66)&lt;YEAR(TODAY()),INDEX(HaverPull!$A:$AD,MATCH(CBO_quarterly!$B66,HaverPull!$B:$B,0),MATCH(CBO_quarterly!AP$1,HaverPull!$1:$1,0)),INDEX(CBO_annual!$A:$AH,MATCH(_xlfn.NUMBERVALUE(LEFT($A67,4)),CBO_annual!$A:$A,0),MATCH(AP$1,CBO_annual!$1:$1,0)))</f>
        <v>#N/A</v>
      </c>
    </row>
    <row r="67" spans="1:43">
      <c r="A67" s="83" t="s">
        <v>466</v>
      </c>
      <c r="B67" s="4">
        <v>31320</v>
      </c>
      <c r="C67" s="83">
        <f ca="1">IF(YEAR($B67)&lt;YEAR(TODAY())-1,AVERAGE(C68:C71),INDEX(CBO_annual!$A:$AH,MATCH(_xlfn.NUMBERVALUE(LEFT($A68,4)),CBO_annual!$A:$A,0),MATCH(C$1,CBO_annual!$1:$1,0)))</f>
        <v>2068.1999999999998</v>
      </c>
      <c r="D67" s="83">
        <f ca="1">IF(YEAR($B67)&lt;YEAR(TODAY())-1,AVERAGE(D68:D71),INDEX(CBO_annual!$A:$AH,MATCH(_xlfn.NUMBERVALUE(LEFT($A68,4)),CBO_annual!$A:$A,0),MATCH(D$1,CBO_annual!$1:$1,0)))</f>
        <v>1585.1000000000004</v>
      </c>
      <c r="E67" s="83">
        <f ca="1">IF(YEAR($B67)&lt;YEAR(TODAY())-1,AVERAGE(E68:E71),INDEX(CBO_annual!$A:$AH,MATCH(_xlfn.NUMBERVALUE(LEFT($A68,4)),CBO_annual!$A:$A,0),MATCH(E$1,CBO_annual!$1:$1,0)))</f>
        <v>134.1</v>
      </c>
      <c r="F67" s="83">
        <f ca="1">IF(YEAR($B67)&lt;YEAR(TODAY())-1,AVERAGE(F68:F71),INDEX(CBO_annual!$A:$AH,MATCH(_xlfn.NUMBERVALUE(LEFT($A68,4)),CBO_annual!$A:$A,0),MATCH(F$1,CBO_annual!$1:$1,0)))</f>
        <v>395.69999999999993</v>
      </c>
      <c r="G67" s="83">
        <f ca="1">IF(YEAR($B67)&lt;YEAR(TODAY())-1,AVERAGE(G68:G71),INDEX(CBO_annual!$A:$AH,MATCH(_xlfn.NUMBERVALUE(LEFT($A68,4)),CBO_annual!$A:$A,0),MATCH(G$1,CBO_annual!$1:$1,0)))</f>
        <v>1274.5999999999999</v>
      </c>
      <c r="H67" s="83">
        <f ca="1">IF(YEAR($B67)&lt;YEAR(TODAY())-1,AVERAGE(H68:H71),INDEX(CBO_annual!$A:$AH,MATCH(_xlfn.NUMBERVALUE(LEFT($A68,4)),CBO_annual!$A:$A,0),MATCH(H$1,CBO_annual!$1:$1,0)))</f>
        <v>60.599999999999994</v>
      </c>
      <c r="I67" s="83">
        <f ca="1">IF(YEAR($B67)&lt;YEAR(TODAY())-1,AVERAGE(I68:I71),INDEX(CBO_annual!$A:$AH,MATCH(_xlfn.NUMBERVALUE(LEFT($A68,4)),CBO_annual!$A:$A,0),MATCH(I$1,CBO_annual!$1:$1,0)))</f>
        <v>497.1</v>
      </c>
      <c r="J67" s="83">
        <f ca="1">IF(YEAR($B67)&lt;YEAR(TODAY())-1,INDEX(HaverPull!$A:$AD,MATCH(CBO_quarterly!$B67,HaverPull!$B:$B,0),MATCH(CBO_quarterly!J$1,HaverPull!$1:$1,0)),INDEX(CBO_annual!$A:$AH,MATCH(_xlfn.NUMBERVALUE(LEFT($A68,4)),CBO_annual!$A:$A,0),MATCH(J$1,CBO_annual!$1:$1,0)))</f>
        <v>17.5</v>
      </c>
      <c r="K67" s="83" t="e">
        <f ca="1">IF(YEAR($B67)&lt;YEAR(TODAY())-1,INDEX(HaverPull!$A:$AD,MATCH(CBO_quarterly!$B67,HaverPull!$B:$B,0),MATCH(CBO_quarterly!K$1,HaverPull!$1:$1,0)),INDEX(CBO_annual!$A:$AH,MATCH(_xlfn.NUMBERVALUE(LEFT($A68,4)),CBO_annual!$A:$A,0),MATCH(K$1,CBO_annual!$1:$1,0)))</f>
        <v>#N/A</v>
      </c>
      <c r="L67" s="83" t="e">
        <f ca="1">IF(YEAR($B67)&lt;YEAR(TODAY())-1,INDEX(HaverPull!$A:$AD,MATCH(CBO_quarterly!$B67,HaverPull!$B:$B,0),MATCH(CBO_quarterly!L$1,HaverPull!$1:$1,0)),INDEX(CBO_annual!$A:$AH,MATCH(_xlfn.NUMBERVALUE(LEFT($A68,4)),CBO_annual!$A:$A,0),MATCH(L$1,CBO_annual!$1:$1,0)))</f>
        <v>#N/A</v>
      </c>
      <c r="M67" s="83" t="e">
        <f ca="1">IF(YEAR($B67)&lt;YEAR(TODAY())-1,INDEX(HaverPull!$A:$AD,MATCH(CBO_quarterly!$B67,HaverPull!$B:$B,0),MATCH(CBO_quarterly!M$1,HaverPull!$1:$1,0)),INDEX(CBO_annual!$A:$AH,MATCH(_xlfn.NUMBERVALUE(LEFT($A68,4)),CBO_annual!$A:$A,0),MATCH(M$1,CBO_annual!$1:$1,0)))</f>
        <v>#N/A</v>
      </c>
      <c r="N67" s="83" t="e">
        <f ca="1">IF(YEAR($B67)&lt;YEAR(TODAY())-1,INDEX(HaverPull!$A:$AD,MATCH(CBO_quarterly!$B67,HaverPull!$B:$B,0),MATCH(CBO_quarterly!N$1,HaverPull!$1:$1,0)),INDEX(CBO_annual!$A:$AH,MATCH(_xlfn.NUMBERVALUE(LEFT($A68,4)),CBO_annual!$A:$A,0),MATCH(N$1,CBO_annual!$1:$1,0)))</f>
        <v>#N/A</v>
      </c>
      <c r="O67" s="83" t="e">
        <f ca="1">IF(YEAR($B67)&lt;YEAR(TODAY())-1,INDEX(HaverPull!$A:$AD,MATCH(CBO_quarterly!$B67,HaverPull!$B:$B,0),MATCH(CBO_quarterly!O$1,HaverPull!$1:$1,0)),INDEX(CBO_annual!$A:$AH,MATCH(_xlfn.NUMBERVALUE(LEFT($A68,4)),CBO_annual!$A:$A,0),MATCH(O$1,CBO_annual!$1:$1,0)))</f>
        <v>#N/A</v>
      </c>
      <c r="P67" s="83" t="e">
        <f ca="1">IF(YEAR($B67)&lt;YEAR(TODAY())-1,INDEX(HaverPull!$A:$AD,MATCH(CBO_quarterly!$B67,HaverPull!$B:$B,0),MATCH(CBO_quarterly!P$1,HaverPull!$1:$1,0)),INDEX(CBO_annual!$A:$AH,MATCH(_xlfn.NUMBERVALUE(LEFT($A68,4)),CBO_annual!$A:$A,0),MATCH(P$1,CBO_annual!$1:$1,0)))</f>
        <v>#N/A</v>
      </c>
      <c r="Q67" s="83" t="e">
        <f ca="1">IF(YEAR($B67)&lt;YEAR(TODAY())-1,INDEX(HaverPull!$A:$AD,MATCH(CBO_quarterly!$B67,HaverPull!$B:$B,0),MATCH(CBO_quarterly!Q$1,HaverPull!$1:$1,0)),INDEX(CBO_annual!$A:$AH,MATCH(_xlfn.NUMBERVALUE(LEFT($A68,4)),CBO_annual!$A:$A,0),MATCH(Q$1,CBO_annual!$1:$1,0)))</f>
        <v>#N/A</v>
      </c>
      <c r="R67" s="83" t="e">
        <f ca="1">IF(YEAR($B67)&lt;YEAR(TODAY())-1,INDEX(HaverPull!$A:$AD,MATCH(CBO_quarterly!$B67,HaverPull!$B:$B,0),MATCH(CBO_quarterly!R$1,HaverPull!$1:$1,0)),INDEX(CBO_annual!$A:$AH,MATCH(_xlfn.NUMBERVALUE(LEFT($A68,4)),CBO_annual!$A:$A,0),MATCH(R$1,CBO_annual!$1:$1,0)))</f>
        <v>#N/A</v>
      </c>
      <c r="S67" s="83" t="e">
        <f ca="1">IF(YEAR($B67)&lt;YEAR(TODAY())-1,INDEX(HaverPull!$A:$AD,MATCH(CBO_quarterly!$B67,HaverPull!$B:$B,0),MATCH(CBO_quarterly!S$1,HaverPull!$1:$1,0)),INDEX(CBO_annual!$A:$AH,MATCH(_xlfn.NUMBERVALUE(LEFT($A68,4)),CBO_annual!$A:$A,0),MATCH(S$1,CBO_annual!$1:$1,0)))</f>
        <v>#N/A</v>
      </c>
      <c r="T67" s="83" t="e">
        <f ca="1">IF(YEAR($B67)&lt;YEAR(TODAY())-1,INDEX(HaverPull!$A:$AD,MATCH(CBO_quarterly!$B67,HaverPull!$B:$B,0),MATCH(CBO_quarterly!T$1,HaverPull!$1:$1,0)),INDEX(CBO_annual!$A:$AH,MATCH(_xlfn.NUMBERVALUE(LEFT($A68,4)),CBO_annual!$A:$A,0),MATCH(T$1,CBO_annual!$1:$1,0)))</f>
        <v>#N/A</v>
      </c>
      <c r="U67" s="83" t="e">
        <f ca="1">IF(YEAR($B67)&lt;YEAR(TODAY())-1,INDEX(HaverPull!$A:$AD,MATCH(CBO_quarterly!$B67,HaverPull!$B:$B,0),MATCH(CBO_quarterly!U$1,HaverPull!$1:$1,0)),INDEX(CBO_annual!$A:$AH,MATCH(_xlfn.NUMBERVALUE(LEFT($A68,4)),CBO_annual!$A:$A,0),MATCH(U$1,CBO_annual!$1:$1,0)))</f>
        <v>#N/A</v>
      </c>
      <c r="V67" s="83" t="e">
        <f ca="1">IF(YEAR($B67)&lt;YEAR(TODAY())-1,INDEX(HaverPull!$A:$AD,MATCH(CBO_quarterly!$B67,HaverPull!$B:$B,0),MATCH(CBO_quarterly!V$1,HaverPull!$1:$1,0)),INDEX(CBO_annual!$A:$AH,MATCH(_xlfn.NUMBERVALUE(LEFT($A68,4)),CBO_annual!$A:$A,0),MATCH(V$1,CBO_annual!$1:$1,0)))</f>
        <v>#N/A</v>
      </c>
      <c r="W67" s="83" t="e">
        <f ca="1">IF(YEAR($B67)&lt;YEAR(TODAY())-1,INDEX(HaverPull!$A:$AD,MATCH(CBO_quarterly!$B67,HaverPull!$B:$B,0),MATCH(CBO_quarterly!W$1,HaverPull!$1:$1,0)),INDEX(CBO_annual!$A:$AH,MATCH(_xlfn.NUMBERVALUE(LEFT($A68,4)),CBO_annual!$A:$A,0),MATCH(W$1,CBO_annual!$1:$1,0)))</f>
        <v>#N/A</v>
      </c>
      <c r="X67" s="83" t="e">
        <f ca="1">IF(YEAR($B67)&lt;YEAR(TODAY())-1,INDEX(HaverPull!$A:$AD,MATCH(CBO_quarterly!$B67,HaverPull!$B:$B,0),MATCH(CBO_quarterly!X$1,HaverPull!$1:$1,0)),INDEX(CBO_annual!$A:$AH,MATCH(_xlfn.NUMBERVALUE(LEFT($A68,4)),CBO_annual!$A:$A,0),MATCH(X$1,CBO_annual!$1:$1,0)))</f>
        <v>#N/A</v>
      </c>
      <c r="Y67" s="83" t="e">
        <f ca="1">IF(YEAR($B67)&lt;YEAR(TODAY())-1,INDEX(HaverPull!$A:$AD,MATCH(CBO_quarterly!$B67,HaverPull!$B:$B,0),MATCH(CBO_quarterly!Y$1,HaverPull!$1:$1,0)),INDEX(CBO_annual!$A:$AH,MATCH(_xlfn.NUMBERVALUE(LEFT($A68,4)),CBO_annual!$A:$A,0),MATCH(Y$1,CBO_annual!$1:$1,0)))</f>
        <v>#N/A</v>
      </c>
      <c r="Z67" s="83" t="e">
        <f ca="1">IF(YEAR($B67)&lt;YEAR(TODAY())-1,INDEX(HaverPull!$A:$AD,MATCH(CBO_quarterly!$B67,HaverPull!$B:$B,0),MATCH(CBO_quarterly!Z$1,HaverPull!$1:$1,0)),INDEX(CBO_annual!$A:$AH,MATCH(_xlfn.NUMBERVALUE(LEFT($A68,4)),CBO_annual!$A:$A,0),MATCH(Z$1,CBO_annual!$1:$1,0)))</f>
        <v>#N/A</v>
      </c>
      <c r="AA67" s="83" t="e">
        <f ca="1">IF(YEAR($B67)&lt;YEAR(TODAY())-1,INDEX(HaverPull!$A:$AD,MATCH(CBO_quarterly!$B67,HaverPull!$B:$B,0),MATCH(CBO_quarterly!AA$1,HaverPull!$1:$1,0)),INDEX(CBO_annual!$A:$AH,MATCH(_xlfn.NUMBERVALUE(LEFT($A68,4)),CBO_annual!$A:$A,0),MATCH(AA$1,CBO_annual!$1:$1,0)))</f>
        <v>#N/A</v>
      </c>
      <c r="AB67" s="83">
        <f>INDEX(CBO_annual!$A:$AH,MATCH(_xlfn.NUMBERVALUE(LEFT($A68,4)),CBO_annual!$A:$A,0),MATCH($1:$1,CBO_annual!$1:$1,0))</f>
        <v>7693.1999999999989</v>
      </c>
      <c r="AC67" s="84">
        <v>7655.2</v>
      </c>
      <c r="AD67" s="83">
        <f ca="1">IF(YEAR($B67)&lt;=YEAR(TODAY()),INDEX(HaverPull!$A:$AD,MATCH(CBO_quarterly!$B67,HaverPull!$B:$B,0),MATCH(CBO_quarterly!AD$1,HaverPull!$1:$1,0)),INDEX(CBO_annual!$A:$AH,MATCH(_xlfn.NUMBERVALUE(LEFT($A68,4)),CBO_annual!$A:$A,0),MATCH(AD$1,CBO_annual!$1:$1,0)))</f>
        <v>5162.5</v>
      </c>
      <c r="AE67" s="83">
        <f ca="1">IF(YEAR($B67)&lt;=YEAR(TODAY()),INDEX(HaverPull!$A:$AD,MATCH(CBO_quarterly!$B67,HaverPull!$B:$B,0),MATCH(CBO_quarterly!AE$1,HaverPull!$1:$1,0)),INDEX(CBO_annual!$A:$AH,MATCH(_xlfn.NUMBERVALUE(LEFT($A68,4)),CBO_annual!$A:$A,0),MATCH(AE$1,CBO_annual!$1:$1,0)))</f>
        <v>2754.1</v>
      </c>
      <c r="AF67" s="85">
        <v>56.905999999999999</v>
      </c>
      <c r="AG67" s="84">
        <v>4394.6000000000004</v>
      </c>
      <c r="AH67" s="84">
        <v>4424.6000000000004</v>
      </c>
      <c r="AI67" s="83">
        <f ca="1">IF(YEAR($B67)&lt;YEAR(TODAY()),INDEX(HaverPull!$A:$AD,MATCH(CBO_quarterly!$B67,HaverPull!$B:$B,0),MATCH(CBO_quarterly!AI$1,HaverPull!$1:$1,0)),INDEX(CBO_annual!$A:$AH,MATCH(_xlfn.NUMBERVALUE(LEFT($A68,4)),CBO_annual!$A:$A,0),MATCH(AI$1,CBO_annual!$1:$1,0)))</f>
        <v>927.4</v>
      </c>
      <c r="AJ67" s="83">
        <f ca="1">IF(YEAR($B67)&lt;YEAR(TODAY()),INDEX(HaverPull!$A:$AD,MATCH(CBO_quarterly!$B67,HaverPull!$B:$B,0),MATCH(CBO_quarterly!AJ$1,HaverPull!$1:$1,0)),INDEX(CBO_annual!$A:$AH,MATCH(_xlfn.NUMBERVALUE(LEFT($A68,4)),CBO_annual!$A:$A,0),MATCH(AJ$1,CBO_annual!$1:$1,0)))</f>
        <v>894.2</v>
      </c>
      <c r="AK67" s="83">
        <f ca="1">IF(YEAR($B67)&lt;YEAR(TODAY()),INDEX(HaverPull!$A:$AD,MATCH(CBO_quarterly!$B67,HaverPull!$B:$B,0),MATCH(CBO_quarterly!AK$1,HaverPull!$1:$1,0)),INDEX(CBO_annual!$A:$AH,MATCH(_xlfn.NUMBERVALUE(LEFT($A68,4)),CBO_annual!$A:$A,0),MATCH(AK$1,CBO_annual!$1:$1,0)))</f>
        <v>1152.7</v>
      </c>
      <c r="AL67" s="83">
        <f ca="1">IF(YEAR($B67)&lt;YEAR(TODAY()),INDEX(HaverPull!$A:$AD,MATCH(CBO_quarterly!$B67,HaverPull!$B:$B,0),MATCH(CBO_quarterly!AL$1,HaverPull!$1:$1,0)),INDEX(CBO_annual!$A:$AH,MATCH(_xlfn.NUMBERVALUE(LEFT($A68,4)),CBO_annual!$A:$A,0),MATCH(AL$1,CBO_annual!$1:$1,0)))</f>
        <v>927.4</v>
      </c>
      <c r="AM67" s="83">
        <f ca="1">IF(YEAR($B67)&lt;YEAR(TODAY()),INDEX(HaverPull!$A:$AD,MATCH(CBO_quarterly!$B67,HaverPull!$B:$B,0),MATCH(CBO_quarterly!AM$1,HaverPull!$1:$1,0)),INDEX(CBO_annual!$A:$AH,MATCH(_xlfn.NUMBERVALUE(LEFT($A68,4)),CBO_annual!$A:$A,0),MATCH(AM$1,CBO_annual!$1:$1,0)))</f>
        <v>463.1</v>
      </c>
      <c r="AN67" s="83">
        <f ca="1">IF(YEAR($B67)&lt;YEAR(TODAY()),INDEX(HaverPull!$A:$AD,MATCH(CBO_quarterly!$B67,HaverPull!$B:$B,0),MATCH(CBO_quarterly!AN$1,HaverPull!$1:$1,0)),INDEX(CBO_annual!$A:$AH,MATCH(_xlfn.NUMBERVALUE(LEFT($A68,4)),CBO_annual!$A:$A,0),MATCH(AN$1,CBO_annual!$1:$1,0)))</f>
        <v>464.3</v>
      </c>
      <c r="AO67" s="83" t="e">
        <f ca="1">IF(YEAR($B67)&lt;YEAR(TODAY()),INDEX(HaverPull!$A:$AD,MATCH(CBO_quarterly!$B67,HaverPull!$B:$B,0),MATCH(CBO_quarterly!AO$1,HaverPull!$1:$1,0)),INDEX(CBO_annual!$A:$AH,MATCH(_xlfn.NUMBERVALUE(LEFT($A68,4)),CBO_annual!$A:$A,0),MATCH(AO$1,CBO_annual!$1:$1,0)))</f>
        <v>#N/A</v>
      </c>
      <c r="AP67" s="83" t="e">
        <f ca="1">IF(YEAR($B67)&lt;YEAR(TODAY()),INDEX(HaverPull!$A:$AD,MATCH(CBO_quarterly!$B67,HaverPull!$B:$B,0),MATCH(CBO_quarterly!AP$1,HaverPull!$1:$1,0)),INDEX(CBO_annual!$A:$AH,MATCH(_xlfn.NUMBERVALUE(LEFT($A68,4)),CBO_annual!$A:$A,0),MATCH(AP$1,CBO_annual!$1:$1,0)))</f>
        <v>#N/A</v>
      </c>
    </row>
    <row r="68" spans="1:43">
      <c r="A68" s="83" t="s">
        <v>467</v>
      </c>
      <c r="B68" s="4">
        <v>31412</v>
      </c>
      <c r="C68" s="83">
        <f ca="1">IF(YEAR($B68)&lt;YEAR(TODAY())-1,AVERAGE(C69:C72),INDEX(CBO_annual!$A:$AH,MATCH(_xlfn.NUMBERVALUE(LEFT($A69,4)),CBO_annual!$A:$A,0),MATCH(C$1,CBO_annual!$1:$1,0)))</f>
        <v>2068.1999999999998</v>
      </c>
      <c r="D68" s="83">
        <f ca="1">IF(YEAR($B68)&lt;YEAR(TODAY())-1,AVERAGE(D69:D72),INDEX(CBO_annual!$A:$AH,MATCH(_xlfn.NUMBERVALUE(LEFT($A69,4)),CBO_annual!$A:$A,0),MATCH(D$1,CBO_annual!$1:$1,0)))</f>
        <v>1585.1000000000004</v>
      </c>
      <c r="E68" s="83">
        <f ca="1">IF(YEAR($B68)&lt;YEAR(TODAY())-1,AVERAGE(E69:E72),INDEX(CBO_annual!$A:$AH,MATCH(_xlfn.NUMBERVALUE(LEFT($A69,4)),CBO_annual!$A:$A,0),MATCH(E$1,CBO_annual!$1:$1,0)))</f>
        <v>134.1</v>
      </c>
      <c r="F68" s="83">
        <f ca="1">IF(YEAR($B68)&lt;YEAR(TODAY())-1,AVERAGE(F69:F72),INDEX(CBO_annual!$A:$AH,MATCH(_xlfn.NUMBERVALUE(LEFT($A69,4)),CBO_annual!$A:$A,0),MATCH(F$1,CBO_annual!$1:$1,0)))</f>
        <v>395.69999999999993</v>
      </c>
      <c r="G68" s="83">
        <f ca="1">IF(YEAR($B68)&lt;YEAR(TODAY())-1,AVERAGE(G69:G72),INDEX(CBO_annual!$A:$AH,MATCH(_xlfn.NUMBERVALUE(LEFT($A69,4)),CBO_annual!$A:$A,0),MATCH(G$1,CBO_annual!$1:$1,0)))</f>
        <v>1274.5999999999999</v>
      </c>
      <c r="H68" s="83">
        <f ca="1">IF(YEAR($B68)&lt;YEAR(TODAY())-1,AVERAGE(H69:H72),INDEX(CBO_annual!$A:$AH,MATCH(_xlfn.NUMBERVALUE(LEFT($A69,4)),CBO_annual!$A:$A,0),MATCH(H$1,CBO_annual!$1:$1,0)))</f>
        <v>60.599999999999994</v>
      </c>
      <c r="I68" s="83">
        <f ca="1">IF(YEAR($B68)&lt;YEAR(TODAY())-1,AVERAGE(I69:I72),INDEX(CBO_annual!$A:$AH,MATCH(_xlfn.NUMBERVALUE(LEFT($A69,4)),CBO_annual!$A:$A,0),MATCH(I$1,CBO_annual!$1:$1,0)))</f>
        <v>497.1</v>
      </c>
      <c r="J68" s="83">
        <f ca="1">IF(YEAR($B68)&lt;YEAR(TODAY())-1,INDEX(HaverPull!$A:$AD,MATCH(CBO_quarterly!$B68,HaverPull!$B:$B,0),MATCH(CBO_quarterly!J$1,HaverPull!$1:$1,0)),INDEX(CBO_annual!$A:$AH,MATCH(_xlfn.NUMBERVALUE(LEFT($A69,4)),CBO_annual!$A:$A,0),MATCH(J$1,CBO_annual!$1:$1,0)))</f>
        <v>17.3</v>
      </c>
      <c r="K68" s="83" t="e">
        <f ca="1">IF(YEAR($B68)&lt;YEAR(TODAY())-1,INDEX(HaverPull!$A:$AD,MATCH(CBO_quarterly!$B68,HaverPull!$B:$B,0),MATCH(CBO_quarterly!K$1,HaverPull!$1:$1,0)),INDEX(CBO_annual!$A:$AH,MATCH(_xlfn.NUMBERVALUE(LEFT($A69,4)),CBO_annual!$A:$A,0),MATCH(K$1,CBO_annual!$1:$1,0)))</f>
        <v>#N/A</v>
      </c>
      <c r="L68" s="83" t="e">
        <f ca="1">IF(YEAR($B68)&lt;YEAR(TODAY())-1,INDEX(HaverPull!$A:$AD,MATCH(CBO_quarterly!$B68,HaverPull!$B:$B,0),MATCH(CBO_quarterly!L$1,HaverPull!$1:$1,0)),INDEX(CBO_annual!$A:$AH,MATCH(_xlfn.NUMBERVALUE(LEFT($A69,4)),CBO_annual!$A:$A,0),MATCH(L$1,CBO_annual!$1:$1,0)))</f>
        <v>#N/A</v>
      </c>
      <c r="M68" s="83" t="e">
        <f ca="1">IF(YEAR($B68)&lt;YEAR(TODAY())-1,INDEX(HaverPull!$A:$AD,MATCH(CBO_quarterly!$B68,HaverPull!$B:$B,0),MATCH(CBO_quarterly!M$1,HaverPull!$1:$1,0)),INDEX(CBO_annual!$A:$AH,MATCH(_xlfn.NUMBERVALUE(LEFT($A69,4)),CBO_annual!$A:$A,0),MATCH(M$1,CBO_annual!$1:$1,0)))</f>
        <v>#N/A</v>
      </c>
      <c r="N68" s="83" t="e">
        <f ca="1">IF(YEAR($B68)&lt;YEAR(TODAY())-1,INDEX(HaverPull!$A:$AD,MATCH(CBO_quarterly!$B68,HaverPull!$B:$B,0),MATCH(CBO_quarterly!N$1,HaverPull!$1:$1,0)),INDEX(CBO_annual!$A:$AH,MATCH(_xlfn.NUMBERVALUE(LEFT($A69,4)),CBO_annual!$A:$A,0),MATCH(N$1,CBO_annual!$1:$1,0)))</f>
        <v>#N/A</v>
      </c>
      <c r="O68" s="83" t="e">
        <f ca="1">IF(YEAR($B68)&lt;YEAR(TODAY())-1,INDEX(HaverPull!$A:$AD,MATCH(CBO_quarterly!$B68,HaverPull!$B:$B,0),MATCH(CBO_quarterly!O$1,HaverPull!$1:$1,0)),INDEX(CBO_annual!$A:$AH,MATCH(_xlfn.NUMBERVALUE(LEFT($A69,4)),CBO_annual!$A:$A,0),MATCH(O$1,CBO_annual!$1:$1,0)))</f>
        <v>#N/A</v>
      </c>
      <c r="P68" s="83" t="e">
        <f ca="1">IF(YEAR($B68)&lt;YEAR(TODAY())-1,INDEX(HaverPull!$A:$AD,MATCH(CBO_quarterly!$B68,HaverPull!$B:$B,0),MATCH(CBO_quarterly!P$1,HaverPull!$1:$1,0)),INDEX(CBO_annual!$A:$AH,MATCH(_xlfn.NUMBERVALUE(LEFT($A69,4)),CBO_annual!$A:$A,0),MATCH(P$1,CBO_annual!$1:$1,0)))</f>
        <v>#N/A</v>
      </c>
      <c r="Q68" s="83" t="e">
        <f ca="1">IF(YEAR($B68)&lt;YEAR(TODAY())-1,INDEX(HaverPull!$A:$AD,MATCH(CBO_quarterly!$B68,HaverPull!$B:$B,0),MATCH(CBO_quarterly!Q$1,HaverPull!$1:$1,0)),INDEX(CBO_annual!$A:$AH,MATCH(_xlfn.NUMBERVALUE(LEFT($A69,4)),CBO_annual!$A:$A,0),MATCH(Q$1,CBO_annual!$1:$1,0)))</f>
        <v>#N/A</v>
      </c>
      <c r="R68" s="83" t="e">
        <f ca="1">IF(YEAR($B68)&lt;YEAR(TODAY())-1,INDEX(HaverPull!$A:$AD,MATCH(CBO_quarterly!$B68,HaverPull!$B:$B,0),MATCH(CBO_quarterly!R$1,HaverPull!$1:$1,0)),INDEX(CBO_annual!$A:$AH,MATCH(_xlfn.NUMBERVALUE(LEFT($A69,4)),CBO_annual!$A:$A,0),MATCH(R$1,CBO_annual!$1:$1,0)))</f>
        <v>#N/A</v>
      </c>
      <c r="S68" s="83" t="e">
        <f ca="1">IF(YEAR($B68)&lt;YEAR(TODAY())-1,INDEX(HaverPull!$A:$AD,MATCH(CBO_quarterly!$B68,HaverPull!$B:$B,0),MATCH(CBO_quarterly!S$1,HaverPull!$1:$1,0)),INDEX(CBO_annual!$A:$AH,MATCH(_xlfn.NUMBERVALUE(LEFT($A69,4)),CBO_annual!$A:$A,0),MATCH(S$1,CBO_annual!$1:$1,0)))</f>
        <v>#N/A</v>
      </c>
      <c r="T68" s="83" t="e">
        <f ca="1">IF(YEAR($B68)&lt;YEAR(TODAY())-1,INDEX(HaverPull!$A:$AD,MATCH(CBO_quarterly!$B68,HaverPull!$B:$B,0),MATCH(CBO_quarterly!T$1,HaverPull!$1:$1,0)),INDEX(CBO_annual!$A:$AH,MATCH(_xlfn.NUMBERVALUE(LEFT($A69,4)),CBO_annual!$A:$A,0),MATCH(T$1,CBO_annual!$1:$1,0)))</f>
        <v>#N/A</v>
      </c>
      <c r="U68" s="83" t="e">
        <f ca="1">IF(YEAR($B68)&lt;YEAR(TODAY())-1,INDEX(HaverPull!$A:$AD,MATCH(CBO_quarterly!$B68,HaverPull!$B:$B,0),MATCH(CBO_quarterly!U$1,HaverPull!$1:$1,0)),INDEX(CBO_annual!$A:$AH,MATCH(_xlfn.NUMBERVALUE(LEFT($A69,4)),CBO_annual!$A:$A,0),MATCH(U$1,CBO_annual!$1:$1,0)))</f>
        <v>#N/A</v>
      </c>
      <c r="V68" s="83" t="e">
        <f ca="1">IF(YEAR($B68)&lt;YEAR(TODAY())-1,INDEX(HaverPull!$A:$AD,MATCH(CBO_quarterly!$B68,HaverPull!$B:$B,0),MATCH(CBO_quarterly!V$1,HaverPull!$1:$1,0)),INDEX(CBO_annual!$A:$AH,MATCH(_xlfn.NUMBERVALUE(LEFT($A69,4)),CBO_annual!$A:$A,0),MATCH(V$1,CBO_annual!$1:$1,0)))</f>
        <v>#N/A</v>
      </c>
      <c r="W68" s="83" t="e">
        <f ca="1">IF(YEAR($B68)&lt;YEAR(TODAY())-1,INDEX(HaverPull!$A:$AD,MATCH(CBO_quarterly!$B68,HaverPull!$B:$B,0),MATCH(CBO_quarterly!W$1,HaverPull!$1:$1,0)),INDEX(CBO_annual!$A:$AH,MATCH(_xlfn.NUMBERVALUE(LEFT($A69,4)),CBO_annual!$A:$A,0),MATCH(W$1,CBO_annual!$1:$1,0)))</f>
        <v>#N/A</v>
      </c>
      <c r="X68" s="83" t="e">
        <f ca="1">IF(YEAR($B68)&lt;YEAR(TODAY())-1,INDEX(HaverPull!$A:$AD,MATCH(CBO_quarterly!$B68,HaverPull!$B:$B,0),MATCH(CBO_quarterly!X$1,HaverPull!$1:$1,0)),INDEX(CBO_annual!$A:$AH,MATCH(_xlfn.NUMBERVALUE(LEFT($A69,4)),CBO_annual!$A:$A,0),MATCH(X$1,CBO_annual!$1:$1,0)))</f>
        <v>#N/A</v>
      </c>
      <c r="Y68" s="83" t="e">
        <f ca="1">IF(YEAR($B68)&lt;YEAR(TODAY())-1,INDEX(HaverPull!$A:$AD,MATCH(CBO_quarterly!$B68,HaverPull!$B:$B,0),MATCH(CBO_quarterly!Y$1,HaverPull!$1:$1,0)),INDEX(CBO_annual!$A:$AH,MATCH(_xlfn.NUMBERVALUE(LEFT($A69,4)),CBO_annual!$A:$A,0),MATCH(Y$1,CBO_annual!$1:$1,0)))</f>
        <v>#N/A</v>
      </c>
      <c r="Z68" s="83" t="e">
        <f ca="1">IF(YEAR($B68)&lt;YEAR(TODAY())-1,INDEX(HaverPull!$A:$AD,MATCH(CBO_quarterly!$B68,HaverPull!$B:$B,0),MATCH(CBO_quarterly!Z$1,HaverPull!$1:$1,0)),INDEX(CBO_annual!$A:$AH,MATCH(_xlfn.NUMBERVALUE(LEFT($A69,4)),CBO_annual!$A:$A,0),MATCH(Z$1,CBO_annual!$1:$1,0)))</f>
        <v>#N/A</v>
      </c>
      <c r="AA68" s="83" t="e">
        <f ca="1">IF(YEAR($B68)&lt;YEAR(TODAY())-1,INDEX(HaverPull!$A:$AD,MATCH(CBO_quarterly!$B68,HaverPull!$B:$B,0),MATCH(CBO_quarterly!AA$1,HaverPull!$1:$1,0)),INDEX(CBO_annual!$A:$AH,MATCH(_xlfn.NUMBERVALUE(LEFT($A69,4)),CBO_annual!$A:$A,0),MATCH(AA$1,CBO_annual!$1:$1,0)))</f>
        <v>#N/A</v>
      </c>
      <c r="AB68" s="83">
        <f>INDEX(CBO_annual!$A:$AH,MATCH(_xlfn.NUMBERVALUE(LEFT($A69,4)),CBO_annual!$A:$A,0),MATCH($1:$1,CBO_annual!$1:$1,0))</f>
        <v>7978.5249999999996</v>
      </c>
      <c r="AC68" s="84">
        <v>7712.6</v>
      </c>
      <c r="AD68" s="83">
        <f ca="1">IF(YEAR($B68)&lt;=YEAR(TODAY()),INDEX(HaverPull!$A:$AD,MATCH(CBO_quarterly!$B68,HaverPull!$B:$B,0),MATCH(CBO_quarterly!AD$1,HaverPull!$1:$1,0)),INDEX(CBO_annual!$A:$AH,MATCH(_xlfn.NUMBERVALUE(LEFT($A69,4)),CBO_annual!$A:$A,0),MATCH(AD$1,CBO_annual!$1:$1,0)))</f>
        <v>5173.6000000000004</v>
      </c>
      <c r="AE68" s="83">
        <f ca="1">IF(YEAR($B68)&lt;=YEAR(TODAY()),INDEX(HaverPull!$A:$AD,MATCH(CBO_quarterly!$B68,HaverPull!$B:$B,0),MATCH(CBO_quarterly!AE$1,HaverPull!$1:$1,0)),INDEX(CBO_annual!$A:$AH,MATCH(_xlfn.NUMBERVALUE(LEFT($A69,4)),CBO_annual!$A:$A,0),MATCH(AE$1,CBO_annual!$1:$1,0)))</f>
        <v>2779.4</v>
      </c>
      <c r="AF68" s="85">
        <v>57.295999999999999</v>
      </c>
      <c r="AG68" s="84">
        <v>4453.1000000000004</v>
      </c>
      <c r="AH68" s="84">
        <v>4488.6000000000004</v>
      </c>
      <c r="AI68" s="83">
        <f ca="1">IF(YEAR($B68)&lt;YEAR(TODAY()),INDEX(HaverPull!$A:$AD,MATCH(CBO_quarterly!$B68,HaverPull!$B:$B,0),MATCH(CBO_quarterly!AI$1,HaverPull!$1:$1,0)),INDEX(CBO_annual!$A:$AH,MATCH(_xlfn.NUMBERVALUE(LEFT($A69,4)),CBO_annual!$A:$A,0),MATCH(AI$1,CBO_annual!$1:$1,0)))</f>
        <v>938.6</v>
      </c>
      <c r="AJ68" s="83">
        <f ca="1">IF(YEAR($B68)&lt;YEAR(TODAY()),INDEX(HaverPull!$A:$AD,MATCH(CBO_quarterly!$B68,HaverPull!$B:$B,0),MATCH(CBO_quarterly!AJ$1,HaverPull!$1:$1,0)),INDEX(CBO_annual!$A:$AH,MATCH(_xlfn.NUMBERVALUE(LEFT($A69,4)),CBO_annual!$A:$A,0),MATCH(AJ$1,CBO_annual!$1:$1,0)))</f>
        <v>894.7</v>
      </c>
      <c r="AK68" s="83">
        <f ca="1">IF(YEAR($B68)&lt;YEAR(TODAY()),INDEX(HaverPull!$A:$AD,MATCH(CBO_quarterly!$B68,HaverPull!$B:$B,0),MATCH(CBO_quarterly!AK$1,HaverPull!$1:$1,0)),INDEX(CBO_annual!$A:$AH,MATCH(_xlfn.NUMBERVALUE(LEFT($A69,4)),CBO_annual!$A:$A,0),MATCH(AK$1,CBO_annual!$1:$1,0)))</f>
        <v>1161.5</v>
      </c>
      <c r="AL68" s="83">
        <f ca="1">IF(YEAR($B68)&lt;YEAR(TODAY()),INDEX(HaverPull!$A:$AD,MATCH(CBO_quarterly!$B68,HaverPull!$B:$B,0),MATCH(CBO_quarterly!AL$1,HaverPull!$1:$1,0)),INDEX(CBO_annual!$A:$AH,MATCH(_xlfn.NUMBERVALUE(LEFT($A69,4)),CBO_annual!$A:$A,0),MATCH(AL$1,CBO_annual!$1:$1,0)))</f>
        <v>938.6</v>
      </c>
      <c r="AM68" s="83">
        <f ca="1">IF(YEAR($B68)&lt;YEAR(TODAY()),INDEX(HaverPull!$A:$AD,MATCH(CBO_quarterly!$B68,HaverPull!$B:$B,0),MATCH(CBO_quarterly!AM$1,HaverPull!$1:$1,0)),INDEX(CBO_annual!$A:$AH,MATCH(_xlfn.NUMBERVALUE(LEFT($A69,4)),CBO_annual!$A:$A,0),MATCH(AM$1,CBO_annual!$1:$1,0)))</f>
        <v>466.4</v>
      </c>
      <c r="AN68" s="83">
        <f ca="1">IF(YEAR($B68)&lt;YEAR(TODAY()),INDEX(HaverPull!$A:$AD,MATCH(CBO_quarterly!$B68,HaverPull!$B:$B,0),MATCH(CBO_quarterly!AN$1,HaverPull!$1:$1,0)),INDEX(CBO_annual!$A:$AH,MATCH(_xlfn.NUMBERVALUE(LEFT($A69,4)),CBO_annual!$A:$A,0),MATCH(AN$1,CBO_annual!$1:$1,0)))</f>
        <v>472.1</v>
      </c>
      <c r="AO68" s="83" t="e">
        <f ca="1">IF(YEAR($B68)&lt;YEAR(TODAY()),INDEX(HaverPull!$A:$AD,MATCH(CBO_quarterly!$B68,HaverPull!$B:$B,0),MATCH(CBO_quarterly!AO$1,HaverPull!$1:$1,0)),INDEX(CBO_annual!$A:$AH,MATCH(_xlfn.NUMBERVALUE(LEFT($A69,4)),CBO_annual!$A:$A,0),MATCH(AO$1,CBO_annual!$1:$1,0)))</f>
        <v>#N/A</v>
      </c>
      <c r="AP68" s="83" t="e">
        <f ca="1">IF(YEAR($B68)&lt;YEAR(TODAY()),INDEX(HaverPull!$A:$AD,MATCH(CBO_quarterly!$B68,HaverPull!$B:$B,0),MATCH(CBO_quarterly!AP$1,HaverPull!$1:$1,0)),INDEX(CBO_annual!$A:$AH,MATCH(_xlfn.NUMBERVALUE(LEFT($A69,4)),CBO_annual!$A:$A,0),MATCH(AP$1,CBO_annual!$1:$1,0)))</f>
        <v>#N/A</v>
      </c>
    </row>
    <row r="69" spans="1:43">
      <c r="A69" s="83" t="s">
        <v>468</v>
      </c>
      <c r="B69" s="4">
        <v>31502</v>
      </c>
      <c r="C69" s="83">
        <f ca="1">IF(YEAR($B69)&lt;YEAR(TODAY())-1,AVERAGE(C70:C73),INDEX(CBO_annual!$A:$AH,MATCH(_xlfn.NUMBERVALUE(LEFT($A70,4)),CBO_annual!$A:$A,0),MATCH(C$1,CBO_annual!$1:$1,0)))</f>
        <v>2068.1999999999998</v>
      </c>
      <c r="D69" s="83">
        <f ca="1">IF(YEAR($B69)&lt;YEAR(TODAY())-1,AVERAGE(D70:D73),INDEX(CBO_annual!$A:$AH,MATCH(_xlfn.NUMBERVALUE(LEFT($A70,4)),CBO_annual!$A:$A,0),MATCH(D$1,CBO_annual!$1:$1,0)))</f>
        <v>1585.1000000000004</v>
      </c>
      <c r="E69" s="83">
        <f ca="1">IF(YEAR($B69)&lt;YEAR(TODAY())-1,AVERAGE(E70:E73),INDEX(CBO_annual!$A:$AH,MATCH(_xlfn.NUMBERVALUE(LEFT($A70,4)),CBO_annual!$A:$A,0),MATCH(E$1,CBO_annual!$1:$1,0)))</f>
        <v>134.1</v>
      </c>
      <c r="F69" s="83">
        <f ca="1">IF(YEAR($B69)&lt;YEAR(TODAY())-1,AVERAGE(F70:F73),INDEX(CBO_annual!$A:$AH,MATCH(_xlfn.NUMBERVALUE(LEFT($A70,4)),CBO_annual!$A:$A,0),MATCH(F$1,CBO_annual!$1:$1,0)))</f>
        <v>395.69999999999993</v>
      </c>
      <c r="G69" s="83">
        <f ca="1">IF(YEAR($B69)&lt;YEAR(TODAY())-1,AVERAGE(G70:G73),INDEX(CBO_annual!$A:$AH,MATCH(_xlfn.NUMBERVALUE(LEFT($A70,4)),CBO_annual!$A:$A,0),MATCH(G$1,CBO_annual!$1:$1,0)))</f>
        <v>1274.5999999999999</v>
      </c>
      <c r="H69" s="83">
        <f ca="1">IF(YEAR($B69)&lt;YEAR(TODAY())-1,AVERAGE(H70:H73),INDEX(CBO_annual!$A:$AH,MATCH(_xlfn.NUMBERVALUE(LEFT($A70,4)),CBO_annual!$A:$A,0),MATCH(H$1,CBO_annual!$1:$1,0)))</f>
        <v>60.599999999999994</v>
      </c>
      <c r="I69" s="83">
        <f ca="1">IF(YEAR($B69)&lt;YEAR(TODAY())-1,AVERAGE(I70:I73),INDEX(CBO_annual!$A:$AH,MATCH(_xlfn.NUMBERVALUE(LEFT($A70,4)),CBO_annual!$A:$A,0),MATCH(I$1,CBO_annual!$1:$1,0)))</f>
        <v>497.1</v>
      </c>
      <c r="J69" s="83">
        <f ca="1">IF(YEAR($B69)&lt;YEAR(TODAY())-1,INDEX(HaverPull!$A:$AD,MATCH(CBO_quarterly!$B69,HaverPull!$B:$B,0),MATCH(CBO_quarterly!J$1,HaverPull!$1:$1,0)),INDEX(CBO_annual!$A:$AH,MATCH(_xlfn.NUMBERVALUE(LEFT($A70,4)),CBO_annual!$A:$A,0),MATCH(J$1,CBO_annual!$1:$1,0)))</f>
        <v>18.7</v>
      </c>
      <c r="K69" s="83" t="e">
        <f ca="1">IF(YEAR($B69)&lt;YEAR(TODAY())-1,INDEX(HaverPull!$A:$AD,MATCH(CBO_quarterly!$B69,HaverPull!$B:$B,0),MATCH(CBO_quarterly!K$1,HaverPull!$1:$1,0)),INDEX(CBO_annual!$A:$AH,MATCH(_xlfn.NUMBERVALUE(LEFT($A70,4)),CBO_annual!$A:$A,0),MATCH(K$1,CBO_annual!$1:$1,0)))</f>
        <v>#N/A</v>
      </c>
      <c r="L69" s="83" t="e">
        <f ca="1">IF(YEAR($B69)&lt;YEAR(TODAY())-1,INDEX(HaverPull!$A:$AD,MATCH(CBO_quarterly!$B69,HaverPull!$B:$B,0),MATCH(CBO_quarterly!L$1,HaverPull!$1:$1,0)),INDEX(CBO_annual!$A:$AH,MATCH(_xlfn.NUMBERVALUE(LEFT($A70,4)),CBO_annual!$A:$A,0),MATCH(L$1,CBO_annual!$1:$1,0)))</f>
        <v>#N/A</v>
      </c>
      <c r="M69" s="83" t="e">
        <f ca="1">IF(YEAR($B69)&lt;YEAR(TODAY())-1,INDEX(HaverPull!$A:$AD,MATCH(CBO_quarterly!$B69,HaverPull!$B:$B,0),MATCH(CBO_quarterly!M$1,HaverPull!$1:$1,0)),INDEX(CBO_annual!$A:$AH,MATCH(_xlfn.NUMBERVALUE(LEFT($A70,4)),CBO_annual!$A:$A,0),MATCH(M$1,CBO_annual!$1:$1,0)))</f>
        <v>#N/A</v>
      </c>
      <c r="N69" s="83" t="e">
        <f ca="1">IF(YEAR($B69)&lt;YEAR(TODAY())-1,INDEX(HaverPull!$A:$AD,MATCH(CBO_quarterly!$B69,HaverPull!$B:$B,0),MATCH(CBO_quarterly!N$1,HaverPull!$1:$1,0)),INDEX(CBO_annual!$A:$AH,MATCH(_xlfn.NUMBERVALUE(LEFT($A70,4)),CBO_annual!$A:$A,0),MATCH(N$1,CBO_annual!$1:$1,0)))</f>
        <v>#N/A</v>
      </c>
      <c r="O69" s="83" t="e">
        <f ca="1">IF(YEAR($B69)&lt;YEAR(TODAY())-1,INDEX(HaverPull!$A:$AD,MATCH(CBO_quarterly!$B69,HaverPull!$B:$B,0),MATCH(CBO_quarterly!O$1,HaverPull!$1:$1,0)),INDEX(CBO_annual!$A:$AH,MATCH(_xlfn.NUMBERVALUE(LEFT($A70,4)),CBO_annual!$A:$A,0),MATCH(O$1,CBO_annual!$1:$1,0)))</f>
        <v>#N/A</v>
      </c>
      <c r="P69" s="83" t="e">
        <f ca="1">IF(YEAR($B69)&lt;YEAR(TODAY())-1,INDEX(HaverPull!$A:$AD,MATCH(CBO_quarterly!$B69,HaverPull!$B:$B,0),MATCH(CBO_quarterly!P$1,HaverPull!$1:$1,0)),INDEX(CBO_annual!$A:$AH,MATCH(_xlfn.NUMBERVALUE(LEFT($A70,4)),CBO_annual!$A:$A,0),MATCH(P$1,CBO_annual!$1:$1,0)))</f>
        <v>#N/A</v>
      </c>
      <c r="Q69" s="83" t="e">
        <f ca="1">IF(YEAR($B69)&lt;YEAR(TODAY())-1,INDEX(HaverPull!$A:$AD,MATCH(CBO_quarterly!$B69,HaverPull!$B:$B,0),MATCH(CBO_quarterly!Q$1,HaverPull!$1:$1,0)),INDEX(CBO_annual!$A:$AH,MATCH(_xlfn.NUMBERVALUE(LEFT($A70,4)),CBO_annual!$A:$A,0),MATCH(Q$1,CBO_annual!$1:$1,0)))</f>
        <v>#N/A</v>
      </c>
      <c r="R69" s="83" t="e">
        <f ca="1">IF(YEAR($B69)&lt;YEAR(TODAY())-1,INDEX(HaverPull!$A:$AD,MATCH(CBO_quarterly!$B69,HaverPull!$B:$B,0),MATCH(CBO_quarterly!R$1,HaverPull!$1:$1,0)),INDEX(CBO_annual!$A:$AH,MATCH(_xlfn.NUMBERVALUE(LEFT($A70,4)),CBO_annual!$A:$A,0),MATCH(R$1,CBO_annual!$1:$1,0)))</f>
        <v>#N/A</v>
      </c>
      <c r="S69" s="83" t="e">
        <f ca="1">IF(YEAR($B69)&lt;YEAR(TODAY())-1,INDEX(HaverPull!$A:$AD,MATCH(CBO_quarterly!$B69,HaverPull!$B:$B,0),MATCH(CBO_quarterly!S$1,HaverPull!$1:$1,0)),INDEX(CBO_annual!$A:$AH,MATCH(_xlfn.NUMBERVALUE(LEFT($A70,4)),CBO_annual!$A:$A,0),MATCH(S$1,CBO_annual!$1:$1,0)))</f>
        <v>#N/A</v>
      </c>
      <c r="T69" s="83" t="e">
        <f ca="1">IF(YEAR($B69)&lt;YEAR(TODAY())-1,INDEX(HaverPull!$A:$AD,MATCH(CBO_quarterly!$B69,HaverPull!$B:$B,0),MATCH(CBO_quarterly!T$1,HaverPull!$1:$1,0)),INDEX(CBO_annual!$A:$AH,MATCH(_xlfn.NUMBERVALUE(LEFT($A70,4)),CBO_annual!$A:$A,0),MATCH(T$1,CBO_annual!$1:$1,0)))</f>
        <v>#N/A</v>
      </c>
      <c r="U69" s="83" t="e">
        <f ca="1">IF(YEAR($B69)&lt;YEAR(TODAY())-1,INDEX(HaverPull!$A:$AD,MATCH(CBO_quarterly!$B69,HaverPull!$B:$B,0),MATCH(CBO_quarterly!U$1,HaverPull!$1:$1,0)),INDEX(CBO_annual!$A:$AH,MATCH(_xlfn.NUMBERVALUE(LEFT($A70,4)),CBO_annual!$A:$A,0),MATCH(U$1,CBO_annual!$1:$1,0)))</f>
        <v>#N/A</v>
      </c>
      <c r="V69" s="83" t="e">
        <f ca="1">IF(YEAR($B69)&lt;YEAR(TODAY())-1,INDEX(HaverPull!$A:$AD,MATCH(CBO_quarterly!$B69,HaverPull!$B:$B,0),MATCH(CBO_quarterly!V$1,HaverPull!$1:$1,0)),INDEX(CBO_annual!$A:$AH,MATCH(_xlfn.NUMBERVALUE(LEFT($A70,4)),CBO_annual!$A:$A,0),MATCH(V$1,CBO_annual!$1:$1,0)))</f>
        <v>#N/A</v>
      </c>
      <c r="W69" s="83" t="e">
        <f ca="1">IF(YEAR($B69)&lt;YEAR(TODAY())-1,INDEX(HaverPull!$A:$AD,MATCH(CBO_quarterly!$B69,HaverPull!$B:$B,0),MATCH(CBO_quarterly!W$1,HaverPull!$1:$1,0)),INDEX(CBO_annual!$A:$AH,MATCH(_xlfn.NUMBERVALUE(LEFT($A70,4)),CBO_annual!$A:$A,0),MATCH(W$1,CBO_annual!$1:$1,0)))</f>
        <v>#N/A</v>
      </c>
      <c r="X69" s="83" t="e">
        <f ca="1">IF(YEAR($B69)&lt;YEAR(TODAY())-1,INDEX(HaverPull!$A:$AD,MATCH(CBO_quarterly!$B69,HaverPull!$B:$B,0),MATCH(CBO_quarterly!X$1,HaverPull!$1:$1,0)),INDEX(CBO_annual!$A:$AH,MATCH(_xlfn.NUMBERVALUE(LEFT($A70,4)),CBO_annual!$A:$A,0),MATCH(X$1,CBO_annual!$1:$1,0)))</f>
        <v>#N/A</v>
      </c>
      <c r="Y69" s="83" t="e">
        <f ca="1">IF(YEAR($B69)&lt;YEAR(TODAY())-1,INDEX(HaverPull!$A:$AD,MATCH(CBO_quarterly!$B69,HaverPull!$B:$B,0),MATCH(CBO_quarterly!Y$1,HaverPull!$1:$1,0)),INDEX(CBO_annual!$A:$AH,MATCH(_xlfn.NUMBERVALUE(LEFT($A70,4)),CBO_annual!$A:$A,0),MATCH(Y$1,CBO_annual!$1:$1,0)))</f>
        <v>#N/A</v>
      </c>
      <c r="Z69" s="83" t="e">
        <f ca="1">IF(YEAR($B69)&lt;YEAR(TODAY())-1,INDEX(HaverPull!$A:$AD,MATCH(CBO_quarterly!$B69,HaverPull!$B:$B,0),MATCH(CBO_quarterly!Z$1,HaverPull!$1:$1,0)),INDEX(CBO_annual!$A:$AH,MATCH(_xlfn.NUMBERVALUE(LEFT($A70,4)),CBO_annual!$A:$A,0),MATCH(Z$1,CBO_annual!$1:$1,0)))</f>
        <v>#N/A</v>
      </c>
      <c r="AA69" s="83" t="e">
        <f ca="1">IF(YEAR($B69)&lt;YEAR(TODAY())-1,INDEX(HaverPull!$A:$AD,MATCH(CBO_quarterly!$B69,HaverPull!$B:$B,0),MATCH(CBO_quarterly!AA$1,HaverPull!$1:$1,0)),INDEX(CBO_annual!$A:$AH,MATCH(_xlfn.NUMBERVALUE(LEFT($A70,4)),CBO_annual!$A:$A,0),MATCH(AA$1,CBO_annual!$1:$1,0)))</f>
        <v>#N/A</v>
      </c>
      <c r="AB69" s="83">
        <f>INDEX(CBO_annual!$A:$AH,MATCH(_xlfn.NUMBERVALUE(LEFT($A70,4)),CBO_annual!$A:$A,0),MATCH($1:$1,CBO_annual!$1:$1,0))</f>
        <v>7978.5249999999996</v>
      </c>
      <c r="AC69" s="84">
        <v>7784.1</v>
      </c>
      <c r="AD69" s="83">
        <f ca="1">IF(YEAR($B69)&lt;=YEAR(TODAY()),INDEX(HaverPull!$A:$AD,MATCH(CBO_quarterly!$B69,HaverPull!$B:$B,0),MATCH(CBO_quarterly!AD$1,HaverPull!$1:$1,0)),INDEX(CBO_annual!$A:$AH,MATCH(_xlfn.NUMBERVALUE(LEFT($A70,4)),CBO_annual!$A:$A,0),MATCH(AD$1,CBO_annual!$1:$1,0)))</f>
        <v>5218.8999999999996</v>
      </c>
      <c r="AE69" s="83">
        <f ca="1">IF(YEAR($B69)&lt;=YEAR(TODAY()),INDEX(HaverPull!$A:$AD,MATCH(CBO_quarterly!$B69,HaverPull!$B:$B,0),MATCH(CBO_quarterly!AE$1,HaverPull!$1:$1,0)),INDEX(CBO_annual!$A:$AH,MATCH(_xlfn.NUMBERVALUE(LEFT($A70,4)),CBO_annual!$A:$A,0),MATCH(AE$1,CBO_annual!$1:$1,0)))</f>
        <v>2823.6</v>
      </c>
      <c r="AF69" s="85">
        <v>57.706000000000003</v>
      </c>
      <c r="AG69" s="84">
        <v>4516.3</v>
      </c>
      <c r="AH69" s="84">
        <v>4550.3</v>
      </c>
      <c r="AI69" s="83">
        <f ca="1">IF(YEAR($B69)&lt;YEAR(TODAY()),INDEX(HaverPull!$A:$AD,MATCH(CBO_quarterly!$B69,HaverPull!$B:$B,0),MATCH(CBO_quarterly!AI$1,HaverPull!$1:$1,0)),INDEX(CBO_annual!$A:$AH,MATCH(_xlfn.NUMBERVALUE(LEFT($A70,4)),CBO_annual!$A:$A,0),MATCH(AI$1,CBO_annual!$1:$1,0)))</f>
        <v>946.8</v>
      </c>
      <c r="AJ69" s="83">
        <f ca="1">IF(YEAR($B69)&lt;YEAR(TODAY()),INDEX(HaverPull!$A:$AD,MATCH(CBO_quarterly!$B69,HaverPull!$B:$B,0),MATCH(CBO_quarterly!AJ$1,HaverPull!$1:$1,0)),INDEX(CBO_annual!$A:$AH,MATCH(_xlfn.NUMBERVALUE(LEFT($A70,4)),CBO_annual!$A:$A,0),MATCH(AJ$1,CBO_annual!$1:$1,0)))</f>
        <v>892.2</v>
      </c>
      <c r="AK69" s="83">
        <f ca="1">IF(YEAR($B69)&lt;YEAR(TODAY()),INDEX(HaverPull!$A:$AD,MATCH(CBO_quarterly!$B69,HaverPull!$B:$B,0),MATCH(CBO_quarterly!AK$1,HaverPull!$1:$1,0)),INDEX(CBO_annual!$A:$AH,MATCH(_xlfn.NUMBERVALUE(LEFT($A70,4)),CBO_annual!$A:$A,0),MATCH(AK$1,CBO_annual!$1:$1,0)))</f>
        <v>1182.9000000000001</v>
      </c>
      <c r="AL69" s="83">
        <f ca="1">IF(YEAR($B69)&lt;YEAR(TODAY()),INDEX(HaverPull!$A:$AD,MATCH(CBO_quarterly!$B69,HaverPull!$B:$B,0),MATCH(CBO_quarterly!AL$1,HaverPull!$1:$1,0)),INDEX(CBO_annual!$A:$AH,MATCH(_xlfn.NUMBERVALUE(LEFT($A70,4)),CBO_annual!$A:$A,0),MATCH(AL$1,CBO_annual!$1:$1,0)))</f>
        <v>946.8</v>
      </c>
      <c r="AM69" s="83">
        <f ca="1">IF(YEAR($B69)&lt;YEAR(TODAY()),INDEX(HaverPull!$A:$AD,MATCH(CBO_quarterly!$B69,HaverPull!$B:$B,0),MATCH(CBO_quarterly!AM$1,HaverPull!$1:$1,0)),INDEX(CBO_annual!$A:$AH,MATCH(_xlfn.NUMBERVALUE(LEFT($A70,4)),CBO_annual!$A:$A,0),MATCH(AM$1,CBO_annual!$1:$1,0)))</f>
        <v>464</v>
      </c>
      <c r="AN69" s="83">
        <f ca="1">IF(YEAR($B69)&lt;YEAR(TODAY()),INDEX(HaverPull!$A:$AD,MATCH(CBO_quarterly!$B69,HaverPull!$B:$B,0),MATCH(CBO_quarterly!AN$1,HaverPull!$1:$1,0)),INDEX(CBO_annual!$A:$AH,MATCH(_xlfn.NUMBERVALUE(LEFT($A70,4)),CBO_annual!$A:$A,0),MATCH(AN$1,CBO_annual!$1:$1,0)))</f>
        <v>482.8</v>
      </c>
      <c r="AO69" s="83" t="e">
        <f ca="1">IF(YEAR($B69)&lt;YEAR(TODAY()),INDEX(HaverPull!$A:$AD,MATCH(CBO_quarterly!$B69,HaverPull!$B:$B,0),MATCH(CBO_quarterly!AO$1,HaverPull!$1:$1,0)),INDEX(CBO_annual!$A:$AH,MATCH(_xlfn.NUMBERVALUE(LEFT($A70,4)),CBO_annual!$A:$A,0),MATCH(AO$1,CBO_annual!$1:$1,0)))</f>
        <v>#N/A</v>
      </c>
      <c r="AP69" s="83" t="e">
        <f ca="1">IF(YEAR($B69)&lt;YEAR(TODAY()),INDEX(HaverPull!$A:$AD,MATCH(CBO_quarterly!$B69,HaverPull!$B:$B,0),MATCH(CBO_quarterly!AP$1,HaverPull!$1:$1,0)),INDEX(CBO_annual!$A:$AH,MATCH(_xlfn.NUMBERVALUE(LEFT($A70,4)),CBO_annual!$A:$A,0),MATCH(AP$1,CBO_annual!$1:$1,0)))</f>
        <v>#N/A</v>
      </c>
    </row>
    <row r="70" spans="1:43">
      <c r="A70" s="83" t="s">
        <v>469</v>
      </c>
      <c r="B70" s="4">
        <v>31593</v>
      </c>
      <c r="C70" s="83">
        <f ca="1">IF(YEAR($B70)&lt;YEAR(TODAY())-1,AVERAGE(C71:C74),INDEX(CBO_annual!$A:$AH,MATCH(_xlfn.NUMBERVALUE(LEFT($A71,4)),CBO_annual!$A:$A,0),MATCH(C$1,CBO_annual!$1:$1,0)))</f>
        <v>2068.1999999999998</v>
      </c>
      <c r="D70" s="83">
        <f ca="1">IF(YEAR($B70)&lt;YEAR(TODAY())-1,AVERAGE(D71:D74),INDEX(CBO_annual!$A:$AH,MATCH(_xlfn.NUMBERVALUE(LEFT($A71,4)),CBO_annual!$A:$A,0),MATCH(D$1,CBO_annual!$1:$1,0)))</f>
        <v>1585.1000000000004</v>
      </c>
      <c r="E70" s="83">
        <f ca="1">IF(YEAR($B70)&lt;YEAR(TODAY())-1,AVERAGE(E71:E74),INDEX(CBO_annual!$A:$AH,MATCH(_xlfn.NUMBERVALUE(LEFT($A71,4)),CBO_annual!$A:$A,0),MATCH(E$1,CBO_annual!$1:$1,0)))</f>
        <v>134.1</v>
      </c>
      <c r="F70" s="83">
        <f ca="1">IF(YEAR($B70)&lt;YEAR(TODAY())-1,AVERAGE(F71:F74),INDEX(CBO_annual!$A:$AH,MATCH(_xlfn.NUMBERVALUE(LEFT($A71,4)),CBO_annual!$A:$A,0),MATCH(F$1,CBO_annual!$1:$1,0)))</f>
        <v>395.69999999999993</v>
      </c>
      <c r="G70" s="83">
        <f ca="1">IF(YEAR($B70)&lt;YEAR(TODAY())-1,AVERAGE(G71:G74),INDEX(CBO_annual!$A:$AH,MATCH(_xlfn.NUMBERVALUE(LEFT($A71,4)),CBO_annual!$A:$A,0),MATCH(G$1,CBO_annual!$1:$1,0)))</f>
        <v>1274.5999999999999</v>
      </c>
      <c r="H70" s="83">
        <f ca="1">IF(YEAR($B70)&lt;YEAR(TODAY())-1,AVERAGE(H71:H74),INDEX(CBO_annual!$A:$AH,MATCH(_xlfn.NUMBERVALUE(LEFT($A71,4)),CBO_annual!$A:$A,0),MATCH(H$1,CBO_annual!$1:$1,0)))</f>
        <v>60.599999999999994</v>
      </c>
      <c r="I70" s="83">
        <f ca="1">IF(YEAR($B70)&lt;YEAR(TODAY())-1,AVERAGE(I71:I74),INDEX(CBO_annual!$A:$AH,MATCH(_xlfn.NUMBERVALUE(LEFT($A71,4)),CBO_annual!$A:$A,0),MATCH(I$1,CBO_annual!$1:$1,0)))</f>
        <v>497.1</v>
      </c>
      <c r="J70" s="83">
        <f ca="1">IF(YEAR($B70)&lt;YEAR(TODAY())-1,INDEX(HaverPull!$A:$AD,MATCH(CBO_quarterly!$B70,HaverPull!$B:$B,0),MATCH(CBO_quarterly!J$1,HaverPull!$1:$1,0)),INDEX(CBO_annual!$A:$AH,MATCH(_xlfn.NUMBERVALUE(LEFT($A71,4)),CBO_annual!$A:$A,0),MATCH(J$1,CBO_annual!$1:$1,0)))</f>
        <v>17.899999999999999</v>
      </c>
      <c r="K70" s="83" t="e">
        <f ca="1">IF(YEAR($B70)&lt;YEAR(TODAY())-1,INDEX(HaverPull!$A:$AD,MATCH(CBO_quarterly!$B70,HaverPull!$B:$B,0),MATCH(CBO_quarterly!K$1,HaverPull!$1:$1,0)),INDEX(CBO_annual!$A:$AH,MATCH(_xlfn.NUMBERVALUE(LEFT($A71,4)),CBO_annual!$A:$A,0),MATCH(K$1,CBO_annual!$1:$1,0)))</f>
        <v>#N/A</v>
      </c>
      <c r="L70" s="83" t="e">
        <f ca="1">IF(YEAR($B70)&lt;YEAR(TODAY())-1,INDEX(HaverPull!$A:$AD,MATCH(CBO_quarterly!$B70,HaverPull!$B:$B,0),MATCH(CBO_quarterly!L$1,HaverPull!$1:$1,0)),INDEX(CBO_annual!$A:$AH,MATCH(_xlfn.NUMBERVALUE(LEFT($A71,4)),CBO_annual!$A:$A,0),MATCH(L$1,CBO_annual!$1:$1,0)))</f>
        <v>#N/A</v>
      </c>
      <c r="M70" s="83" t="e">
        <f ca="1">IF(YEAR($B70)&lt;YEAR(TODAY())-1,INDEX(HaverPull!$A:$AD,MATCH(CBO_quarterly!$B70,HaverPull!$B:$B,0),MATCH(CBO_quarterly!M$1,HaverPull!$1:$1,0)),INDEX(CBO_annual!$A:$AH,MATCH(_xlfn.NUMBERVALUE(LEFT($A71,4)),CBO_annual!$A:$A,0),MATCH(M$1,CBO_annual!$1:$1,0)))</f>
        <v>#N/A</v>
      </c>
      <c r="N70" s="83" t="e">
        <f ca="1">IF(YEAR($B70)&lt;YEAR(TODAY())-1,INDEX(HaverPull!$A:$AD,MATCH(CBO_quarterly!$B70,HaverPull!$B:$B,0),MATCH(CBO_quarterly!N$1,HaverPull!$1:$1,0)),INDEX(CBO_annual!$A:$AH,MATCH(_xlfn.NUMBERVALUE(LEFT($A71,4)),CBO_annual!$A:$A,0),MATCH(N$1,CBO_annual!$1:$1,0)))</f>
        <v>#N/A</v>
      </c>
      <c r="O70" s="83" t="e">
        <f ca="1">IF(YEAR($B70)&lt;YEAR(TODAY())-1,INDEX(HaverPull!$A:$AD,MATCH(CBO_quarterly!$B70,HaverPull!$B:$B,0),MATCH(CBO_quarterly!O$1,HaverPull!$1:$1,0)),INDEX(CBO_annual!$A:$AH,MATCH(_xlfn.NUMBERVALUE(LEFT($A71,4)),CBO_annual!$A:$A,0),MATCH(O$1,CBO_annual!$1:$1,0)))</f>
        <v>#N/A</v>
      </c>
      <c r="P70" s="83" t="e">
        <f ca="1">IF(YEAR($B70)&lt;YEAR(TODAY())-1,INDEX(HaverPull!$A:$AD,MATCH(CBO_quarterly!$B70,HaverPull!$B:$B,0),MATCH(CBO_quarterly!P$1,HaverPull!$1:$1,0)),INDEX(CBO_annual!$A:$AH,MATCH(_xlfn.NUMBERVALUE(LEFT($A71,4)),CBO_annual!$A:$A,0),MATCH(P$1,CBO_annual!$1:$1,0)))</f>
        <v>#N/A</v>
      </c>
      <c r="Q70" s="83" t="e">
        <f ca="1">IF(YEAR($B70)&lt;YEAR(TODAY())-1,INDEX(HaverPull!$A:$AD,MATCH(CBO_quarterly!$B70,HaverPull!$B:$B,0),MATCH(CBO_quarterly!Q$1,HaverPull!$1:$1,0)),INDEX(CBO_annual!$A:$AH,MATCH(_xlfn.NUMBERVALUE(LEFT($A71,4)),CBO_annual!$A:$A,0),MATCH(Q$1,CBO_annual!$1:$1,0)))</f>
        <v>#N/A</v>
      </c>
      <c r="R70" s="83" t="e">
        <f ca="1">IF(YEAR($B70)&lt;YEAR(TODAY())-1,INDEX(HaverPull!$A:$AD,MATCH(CBO_quarterly!$B70,HaverPull!$B:$B,0),MATCH(CBO_quarterly!R$1,HaverPull!$1:$1,0)),INDEX(CBO_annual!$A:$AH,MATCH(_xlfn.NUMBERVALUE(LEFT($A71,4)),CBO_annual!$A:$A,0),MATCH(R$1,CBO_annual!$1:$1,0)))</f>
        <v>#N/A</v>
      </c>
      <c r="S70" s="83" t="e">
        <f ca="1">IF(YEAR($B70)&lt;YEAR(TODAY())-1,INDEX(HaverPull!$A:$AD,MATCH(CBO_quarterly!$B70,HaverPull!$B:$B,0),MATCH(CBO_quarterly!S$1,HaverPull!$1:$1,0)),INDEX(CBO_annual!$A:$AH,MATCH(_xlfn.NUMBERVALUE(LEFT($A71,4)),CBO_annual!$A:$A,0),MATCH(S$1,CBO_annual!$1:$1,0)))</f>
        <v>#N/A</v>
      </c>
      <c r="T70" s="83" t="e">
        <f ca="1">IF(YEAR($B70)&lt;YEAR(TODAY())-1,INDEX(HaverPull!$A:$AD,MATCH(CBO_quarterly!$B70,HaverPull!$B:$B,0),MATCH(CBO_quarterly!T$1,HaverPull!$1:$1,0)),INDEX(CBO_annual!$A:$AH,MATCH(_xlfn.NUMBERVALUE(LEFT($A71,4)),CBO_annual!$A:$A,0),MATCH(T$1,CBO_annual!$1:$1,0)))</f>
        <v>#N/A</v>
      </c>
      <c r="U70" s="83" t="e">
        <f ca="1">IF(YEAR($B70)&lt;YEAR(TODAY())-1,INDEX(HaverPull!$A:$AD,MATCH(CBO_quarterly!$B70,HaverPull!$B:$B,0),MATCH(CBO_quarterly!U$1,HaverPull!$1:$1,0)),INDEX(CBO_annual!$A:$AH,MATCH(_xlfn.NUMBERVALUE(LEFT($A71,4)),CBO_annual!$A:$A,0),MATCH(U$1,CBO_annual!$1:$1,0)))</f>
        <v>#N/A</v>
      </c>
      <c r="V70" s="83" t="e">
        <f ca="1">IF(YEAR($B70)&lt;YEAR(TODAY())-1,INDEX(HaverPull!$A:$AD,MATCH(CBO_quarterly!$B70,HaverPull!$B:$B,0),MATCH(CBO_quarterly!V$1,HaverPull!$1:$1,0)),INDEX(CBO_annual!$A:$AH,MATCH(_xlfn.NUMBERVALUE(LEFT($A71,4)),CBO_annual!$A:$A,0),MATCH(V$1,CBO_annual!$1:$1,0)))</f>
        <v>#N/A</v>
      </c>
      <c r="W70" s="83" t="e">
        <f ca="1">IF(YEAR($B70)&lt;YEAR(TODAY())-1,INDEX(HaverPull!$A:$AD,MATCH(CBO_quarterly!$B70,HaverPull!$B:$B,0),MATCH(CBO_quarterly!W$1,HaverPull!$1:$1,0)),INDEX(CBO_annual!$A:$AH,MATCH(_xlfn.NUMBERVALUE(LEFT($A71,4)),CBO_annual!$A:$A,0),MATCH(W$1,CBO_annual!$1:$1,0)))</f>
        <v>#N/A</v>
      </c>
      <c r="X70" s="83" t="e">
        <f ca="1">IF(YEAR($B70)&lt;YEAR(TODAY())-1,INDEX(HaverPull!$A:$AD,MATCH(CBO_quarterly!$B70,HaverPull!$B:$B,0),MATCH(CBO_quarterly!X$1,HaverPull!$1:$1,0)),INDEX(CBO_annual!$A:$AH,MATCH(_xlfn.NUMBERVALUE(LEFT($A71,4)),CBO_annual!$A:$A,0),MATCH(X$1,CBO_annual!$1:$1,0)))</f>
        <v>#N/A</v>
      </c>
      <c r="Y70" s="83" t="e">
        <f ca="1">IF(YEAR($B70)&lt;YEAR(TODAY())-1,INDEX(HaverPull!$A:$AD,MATCH(CBO_quarterly!$B70,HaverPull!$B:$B,0),MATCH(CBO_quarterly!Y$1,HaverPull!$1:$1,0)),INDEX(CBO_annual!$A:$AH,MATCH(_xlfn.NUMBERVALUE(LEFT($A71,4)),CBO_annual!$A:$A,0),MATCH(Y$1,CBO_annual!$1:$1,0)))</f>
        <v>#N/A</v>
      </c>
      <c r="Z70" s="83" t="e">
        <f ca="1">IF(YEAR($B70)&lt;YEAR(TODAY())-1,INDEX(HaverPull!$A:$AD,MATCH(CBO_quarterly!$B70,HaverPull!$B:$B,0),MATCH(CBO_quarterly!Z$1,HaverPull!$1:$1,0)),INDEX(CBO_annual!$A:$AH,MATCH(_xlfn.NUMBERVALUE(LEFT($A71,4)),CBO_annual!$A:$A,0),MATCH(Z$1,CBO_annual!$1:$1,0)))</f>
        <v>#N/A</v>
      </c>
      <c r="AA70" s="83" t="e">
        <f ca="1">IF(YEAR($B70)&lt;YEAR(TODAY())-1,INDEX(HaverPull!$A:$AD,MATCH(CBO_quarterly!$B70,HaverPull!$B:$B,0),MATCH(CBO_quarterly!AA$1,HaverPull!$1:$1,0)),INDEX(CBO_annual!$A:$AH,MATCH(_xlfn.NUMBERVALUE(LEFT($A71,4)),CBO_annual!$A:$A,0),MATCH(AA$1,CBO_annual!$1:$1,0)))</f>
        <v>#N/A</v>
      </c>
      <c r="AB70" s="83">
        <f>INDEX(CBO_annual!$A:$AH,MATCH(_xlfn.NUMBERVALUE(LEFT($A71,4)),CBO_annual!$A:$A,0),MATCH($1:$1,CBO_annual!$1:$1,0))</f>
        <v>7978.5249999999996</v>
      </c>
      <c r="AC70" s="84">
        <v>7819.8</v>
      </c>
      <c r="AD70" s="83">
        <f ca="1">IF(YEAR($B70)&lt;=YEAR(TODAY()),INDEX(HaverPull!$A:$AD,MATCH(CBO_quarterly!$B70,HaverPull!$B:$B,0),MATCH(CBO_quarterly!AD$1,HaverPull!$1:$1,0)),INDEX(CBO_annual!$A:$AH,MATCH(_xlfn.NUMBERVALUE(LEFT($A71,4)),CBO_annual!$A:$A,0),MATCH(AD$1,CBO_annual!$1:$1,0)))</f>
        <v>5275.7</v>
      </c>
      <c r="AE70" s="83">
        <f ca="1">IF(YEAR($B70)&lt;=YEAR(TODAY()),INDEX(HaverPull!$A:$AD,MATCH(CBO_quarterly!$B70,HaverPull!$B:$B,0),MATCH(CBO_quarterly!AE$1,HaverPull!$1:$1,0)),INDEX(CBO_annual!$A:$AH,MATCH(_xlfn.NUMBERVALUE(LEFT($A71,4)),CBO_annual!$A:$A,0),MATCH(AE$1,CBO_annual!$1:$1,0)))</f>
        <v>2851.5</v>
      </c>
      <c r="AF70" s="85">
        <v>57.637</v>
      </c>
      <c r="AG70" s="84">
        <v>4555.2</v>
      </c>
      <c r="AH70" s="84">
        <v>4607.3999999999996</v>
      </c>
      <c r="AI70" s="83">
        <f ca="1">IF(YEAR($B70)&lt;YEAR(TODAY()),INDEX(HaverPull!$A:$AD,MATCH(CBO_quarterly!$B70,HaverPull!$B:$B,0),MATCH(CBO_quarterly!AI$1,HaverPull!$1:$1,0)),INDEX(CBO_annual!$A:$AH,MATCH(_xlfn.NUMBERVALUE(LEFT($A71,4)),CBO_annual!$A:$A,0),MATCH(AI$1,CBO_annual!$1:$1,0)))</f>
        <v>967.5</v>
      </c>
      <c r="AJ70" s="83">
        <f ca="1">IF(YEAR($B70)&lt;YEAR(TODAY()),INDEX(HaverPull!$A:$AD,MATCH(CBO_quarterly!$B70,HaverPull!$B:$B,0),MATCH(CBO_quarterly!AJ$1,HaverPull!$1:$1,0)),INDEX(CBO_annual!$A:$AH,MATCH(_xlfn.NUMBERVALUE(LEFT($A71,4)),CBO_annual!$A:$A,0),MATCH(AJ$1,CBO_annual!$1:$1,0)))</f>
        <v>921.1</v>
      </c>
      <c r="AK70" s="83">
        <f ca="1">IF(YEAR($B70)&lt;YEAR(TODAY()),INDEX(HaverPull!$A:$AD,MATCH(CBO_quarterly!$B70,HaverPull!$B:$B,0),MATCH(CBO_quarterly!AK$1,HaverPull!$1:$1,0)),INDEX(CBO_annual!$A:$AH,MATCH(_xlfn.NUMBERVALUE(LEFT($A71,4)),CBO_annual!$A:$A,0),MATCH(AK$1,CBO_annual!$1:$1,0)))</f>
        <v>1194.4000000000001</v>
      </c>
      <c r="AL70" s="83">
        <f ca="1">IF(YEAR($B70)&lt;YEAR(TODAY()),INDEX(HaverPull!$A:$AD,MATCH(CBO_quarterly!$B70,HaverPull!$B:$B,0),MATCH(CBO_quarterly!AL$1,HaverPull!$1:$1,0)),INDEX(CBO_annual!$A:$AH,MATCH(_xlfn.NUMBERVALUE(LEFT($A71,4)),CBO_annual!$A:$A,0),MATCH(AL$1,CBO_annual!$1:$1,0)))</f>
        <v>967.5</v>
      </c>
      <c r="AM70" s="83">
        <f ca="1">IF(YEAR($B70)&lt;YEAR(TODAY()),INDEX(HaverPull!$A:$AD,MATCH(CBO_quarterly!$B70,HaverPull!$B:$B,0),MATCH(CBO_quarterly!AM$1,HaverPull!$1:$1,0)),INDEX(CBO_annual!$A:$AH,MATCH(_xlfn.NUMBERVALUE(LEFT($A71,4)),CBO_annual!$A:$A,0),MATCH(AM$1,CBO_annual!$1:$1,0)))</f>
        <v>477.8</v>
      </c>
      <c r="AN70" s="83">
        <f ca="1">IF(YEAR($B70)&lt;YEAR(TODAY()),INDEX(HaverPull!$A:$AD,MATCH(CBO_quarterly!$B70,HaverPull!$B:$B,0),MATCH(CBO_quarterly!AN$1,HaverPull!$1:$1,0)),INDEX(CBO_annual!$A:$AH,MATCH(_xlfn.NUMBERVALUE(LEFT($A71,4)),CBO_annual!$A:$A,0),MATCH(AN$1,CBO_annual!$1:$1,0)))</f>
        <v>489.7</v>
      </c>
      <c r="AO70" s="83" t="e">
        <f ca="1">IF(YEAR($B70)&lt;YEAR(TODAY()),INDEX(HaverPull!$A:$AD,MATCH(CBO_quarterly!$B70,HaverPull!$B:$B,0),MATCH(CBO_quarterly!AO$1,HaverPull!$1:$1,0)),INDEX(CBO_annual!$A:$AH,MATCH(_xlfn.NUMBERVALUE(LEFT($A71,4)),CBO_annual!$A:$A,0),MATCH(AO$1,CBO_annual!$1:$1,0)))</f>
        <v>#N/A</v>
      </c>
      <c r="AP70" s="83" t="e">
        <f ca="1">IF(YEAR($B70)&lt;YEAR(TODAY()),INDEX(HaverPull!$A:$AD,MATCH(CBO_quarterly!$B70,HaverPull!$B:$B,0),MATCH(CBO_quarterly!AP$1,HaverPull!$1:$1,0)),INDEX(CBO_annual!$A:$AH,MATCH(_xlfn.NUMBERVALUE(LEFT($A71,4)),CBO_annual!$A:$A,0),MATCH(AP$1,CBO_annual!$1:$1,0)))</f>
        <v>#N/A</v>
      </c>
    </row>
    <row r="71" spans="1:43">
      <c r="A71" s="83" t="s">
        <v>470</v>
      </c>
      <c r="B71" s="4">
        <v>31685</v>
      </c>
      <c r="C71" s="83">
        <f ca="1">IF(YEAR($B71)&lt;YEAR(TODAY())-1,AVERAGE(C72:C75),INDEX(CBO_annual!$A:$AH,MATCH(_xlfn.NUMBERVALUE(LEFT($A72,4)),CBO_annual!$A:$A,0),MATCH(C$1,CBO_annual!$1:$1,0)))</f>
        <v>2068.1999999999998</v>
      </c>
      <c r="D71" s="83">
        <f ca="1">IF(YEAR($B71)&lt;YEAR(TODAY())-1,AVERAGE(D72:D75),INDEX(CBO_annual!$A:$AH,MATCH(_xlfn.NUMBERVALUE(LEFT($A72,4)),CBO_annual!$A:$A,0),MATCH(D$1,CBO_annual!$1:$1,0)))</f>
        <v>1585.1000000000004</v>
      </c>
      <c r="E71" s="83">
        <f ca="1">IF(YEAR($B71)&lt;YEAR(TODAY())-1,AVERAGE(E72:E75),INDEX(CBO_annual!$A:$AH,MATCH(_xlfn.NUMBERVALUE(LEFT($A72,4)),CBO_annual!$A:$A,0),MATCH(E$1,CBO_annual!$1:$1,0)))</f>
        <v>134.1</v>
      </c>
      <c r="F71" s="83">
        <f ca="1">IF(YEAR($B71)&lt;YEAR(TODAY())-1,AVERAGE(F72:F75),INDEX(CBO_annual!$A:$AH,MATCH(_xlfn.NUMBERVALUE(LEFT($A72,4)),CBO_annual!$A:$A,0),MATCH(F$1,CBO_annual!$1:$1,0)))</f>
        <v>395.69999999999993</v>
      </c>
      <c r="G71" s="83">
        <f ca="1">IF(YEAR($B71)&lt;YEAR(TODAY())-1,AVERAGE(G72:G75),INDEX(CBO_annual!$A:$AH,MATCH(_xlfn.NUMBERVALUE(LEFT($A72,4)),CBO_annual!$A:$A,0),MATCH(G$1,CBO_annual!$1:$1,0)))</f>
        <v>1274.5999999999999</v>
      </c>
      <c r="H71" s="83">
        <f ca="1">IF(YEAR($B71)&lt;YEAR(TODAY())-1,AVERAGE(H72:H75),INDEX(CBO_annual!$A:$AH,MATCH(_xlfn.NUMBERVALUE(LEFT($A72,4)),CBO_annual!$A:$A,0),MATCH(H$1,CBO_annual!$1:$1,0)))</f>
        <v>60.599999999999994</v>
      </c>
      <c r="I71" s="83">
        <f ca="1">IF(YEAR($B71)&lt;YEAR(TODAY())-1,AVERAGE(I72:I75),INDEX(CBO_annual!$A:$AH,MATCH(_xlfn.NUMBERVALUE(LEFT($A72,4)),CBO_annual!$A:$A,0),MATCH(I$1,CBO_annual!$1:$1,0)))</f>
        <v>497.1</v>
      </c>
      <c r="J71" s="83">
        <f ca="1">IF(YEAR($B71)&lt;YEAR(TODAY())-1,INDEX(HaverPull!$A:$AD,MATCH(CBO_quarterly!$B71,HaverPull!$B:$B,0),MATCH(CBO_quarterly!J$1,HaverPull!$1:$1,0)),INDEX(CBO_annual!$A:$AH,MATCH(_xlfn.NUMBERVALUE(LEFT($A72,4)),CBO_annual!$A:$A,0),MATCH(J$1,CBO_annual!$1:$1,0)))</f>
        <v>17.3</v>
      </c>
      <c r="K71" s="83" t="e">
        <f ca="1">IF(YEAR($B71)&lt;YEAR(TODAY())-1,INDEX(HaverPull!$A:$AD,MATCH(CBO_quarterly!$B71,HaverPull!$B:$B,0),MATCH(CBO_quarterly!K$1,HaverPull!$1:$1,0)),INDEX(CBO_annual!$A:$AH,MATCH(_xlfn.NUMBERVALUE(LEFT($A72,4)),CBO_annual!$A:$A,0),MATCH(K$1,CBO_annual!$1:$1,0)))</f>
        <v>#N/A</v>
      </c>
      <c r="L71" s="83" t="e">
        <f ca="1">IF(YEAR($B71)&lt;YEAR(TODAY())-1,INDEX(HaverPull!$A:$AD,MATCH(CBO_quarterly!$B71,HaverPull!$B:$B,0),MATCH(CBO_quarterly!L$1,HaverPull!$1:$1,0)),INDEX(CBO_annual!$A:$AH,MATCH(_xlfn.NUMBERVALUE(LEFT($A72,4)),CBO_annual!$A:$A,0),MATCH(L$1,CBO_annual!$1:$1,0)))</f>
        <v>#N/A</v>
      </c>
      <c r="M71" s="83" t="e">
        <f ca="1">IF(YEAR($B71)&lt;YEAR(TODAY())-1,INDEX(HaverPull!$A:$AD,MATCH(CBO_quarterly!$B71,HaverPull!$B:$B,0),MATCH(CBO_quarterly!M$1,HaverPull!$1:$1,0)),INDEX(CBO_annual!$A:$AH,MATCH(_xlfn.NUMBERVALUE(LEFT($A72,4)),CBO_annual!$A:$A,0),MATCH(M$1,CBO_annual!$1:$1,0)))</f>
        <v>#N/A</v>
      </c>
      <c r="N71" s="83" t="e">
        <f ca="1">IF(YEAR($B71)&lt;YEAR(TODAY())-1,INDEX(HaverPull!$A:$AD,MATCH(CBO_quarterly!$B71,HaverPull!$B:$B,0),MATCH(CBO_quarterly!N$1,HaverPull!$1:$1,0)),INDEX(CBO_annual!$A:$AH,MATCH(_xlfn.NUMBERVALUE(LEFT($A72,4)),CBO_annual!$A:$A,0),MATCH(N$1,CBO_annual!$1:$1,0)))</f>
        <v>#N/A</v>
      </c>
      <c r="O71" s="83" t="e">
        <f ca="1">IF(YEAR($B71)&lt;YEAR(TODAY())-1,INDEX(HaverPull!$A:$AD,MATCH(CBO_quarterly!$B71,HaverPull!$B:$B,0),MATCH(CBO_quarterly!O$1,HaverPull!$1:$1,0)),INDEX(CBO_annual!$A:$AH,MATCH(_xlfn.NUMBERVALUE(LEFT($A72,4)),CBO_annual!$A:$A,0),MATCH(O$1,CBO_annual!$1:$1,0)))</f>
        <v>#N/A</v>
      </c>
      <c r="P71" s="83" t="e">
        <f ca="1">IF(YEAR($B71)&lt;YEAR(TODAY())-1,INDEX(HaverPull!$A:$AD,MATCH(CBO_quarterly!$B71,HaverPull!$B:$B,0),MATCH(CBO_quarterly!P$1,HaverPull!$1:$1,0)),INDEX(CBO_annual!$A:$AH,MATCH(_xlfn.NUMBERVALUE(LEFT($A72,4)),CBO_annual!$A:$A,0),MATCH(P$1,CBO_annual!$1:$1,0)))</f>
        <v>#N/A</v>
      </c>
      <c r="Q71" s="83" t="e">
        <f ca="1">IF(YEAR($B71)&lt;YEAR(TODAY())-1,INDEX(HaverPull!$A:$AD,MATCH(CBO_quarterly!$B71,HaverPull!$B:$B,0),MATCH(CBO_quarterly!Q$1,HaverPull!$1:$1,0)),INDEX(CBO_annual!$A:$AH,MATCH(_xlfn.NUMBERVALUE(LEFT($A72,4)),CBO_annual!$A:$A,0),MATCH(Q$1,CBO_annual!$1:$1,0)))</f>
        <v>#N/A</v>
      </c>
      <c r="R71" s="83" t="e">
        <f ca="1">IF(YEAR($B71)&lt;YEAR(TODAY())-1,INDEX(HaverPull!$A:$AD,MATCH(CBO_quarterly!$B71,HaverPull!$B:$B,0),MATCH(CBO_quarterly!R$1,HaverPull!$1:$1,0)),INDEX(CBO_annual!$A:$AH,MATCH(_xlfn.NUMBERVALUE(LEFT($A72,4)),CBO_annual!$A:$A,0),MATCH(R$1,CBO_annual!$1:$1,0)))</f>
        <v>#N/A</v>
      </c>
      <c r="S71" s="83" t="e">
        <f ca="1">IF(YEAR($B71)&lt;YEAR(TODAY())-1,INDEX(HaverPull!$A:$AD,MATCH(CBO_quarterly!$B71,HaverPull!$B:$B,0),MATCH(CBO_quarterly!S$1,HaverPull!$1:$1,0)),INDEX(CBO_annual!$A:$AH,MATCH(_xlfn.NUMBERVALUE(LEFT($A72,4)),CBO_annual!$A:$A,0),MATCH(S$1,CBO_annual!$1:$1,0)))</f>
        <v>#N/A</v>
      </c>
      <c r="T71" s="83" t="e">
        <f ca="1">IF(YEAR($B71)&lt;YEAR(TODAY())-1,INDEX(HaverPull!$A:$AD,MATCH(CBO_quarterly!$B71,HaverPull!$B:$B,0),MATCH(CBO_quarterly!T$1,HaverPull!$1:$1,0)),INDEX(CBO_annual!$A:$AH,MATCH(_xlfn.NUMBERVALUE(LEFT($A72,4)),CBO_annual!$A:$A,0),MATCH(T$1,CBO_annual!$1:$1,0)))</f>
        <v>#N/A</v>
      </c>
      <c r="U71" s="83" t="e">
        <f ca="1">IF(YEAR($B71)&lt;YEAR(TODAY())-1,INDEX(HaverPull!$A:$AD,MATCH(CBO_quarterly!$B71,HaverPull!$B:$B,0),MATCH(CBO_quarterly!U$1,HaverPull!$1:$1,0)),INDEX(CBO_annual!$A:$AH,MATCH(_xlfn.NUMBERVALUE(LEFT($A72,4)),CBO_annual!$A:$A,0),MATCH(U$1,CBO_annual!$1:$1,0)))</f>
        <v>#N/A</v>
      </c>
      <c r="V71" s="83" t="e">
        <f ca="1">IF(YEAR($B71)&lt;YEAR(TODAY())-1,INDEX(HaverPull!$A:$AD,MATCH(CBO_quarterly!$B71,HaverPull!$B:$B,0),MATCH(CBO_quarterly!V$1,HaverPull!$1:$1,0)),INDEX(CBO_annual!$A:$AH,MATCH(_xlfn.NUMBERVALUE(LEFT($A72,4)),CBO_annual!$A:$A,0),MATCH(V$1,CBO_annual!$1:$1,0)))</f>
        <v>#N/A</v>
      </c>
      <c r="W71" s="83" t="e">
        <f ca="1">IF(YEAR($B71)&lt;YEAR(TODAY())-1,INDEX(HaverPull!$A:$AD,MATCH(CBO_quarterly!$B71,HaverPull!$B:$B,0),MATCH(CBO_quarterly!W$1,HaverPull!$1:$1,0)),INDEX(CBO_annual!$A:$AH,MATCH(_xlfn.NUMBERVALUE(LEFT($A72,4)),CBO_annual!$A:$A,0),MATCH(W$1,CBO_annual!$1:$1,0)))</f>
        <v>#N/A</v>
      </c>
      <c r="X71" s="83" t="e">
        <f ca="1">IF(YEAR($B71)&lt;YEAR(TODAY())-1,INDEX(HaverPull!$A:$AD,MATCH(CBO_quarterly!$B71,HaverPull!$B:$B,0),MATCH(CBO_quarterly!X$1,HaverPull!$1:$1,0)),INDEX(CBO_annual!$A:$AH,MATCH(_xlfn.NUMBERVALUE(LEFT($A72,4)),CBO_annual!$A:$A,0),MATCH(X$1,CBO_annual!$1:$1,0)))</f>
        <v>#N/A</v>
      </c>
      <c r="Y71" s="83" t="e">
        <f ca="1">IF(YEAR($B71)&lt;YEAR(TODAY())-1,INDEX(HaverPull!$A:$AD,MATCH(CBO_quarterly!$B71,HaverPull!$B:$B,0),MATCH(CBO_quarterly!Y$1,HaverPull!$1:$1,0)),INDEX(CBO_annual!$A:$AH,MATCH(_xlfn.NUMBERVALUE(LEFT($A72,4)),CBO_annual!$A:$A,0),MATCH(Y$1,CBO_annual!$1:$1,0)))</f>
        <v>#N/A</v>
      </c>
      <c r="Z71" s="83" t="e">
        <f ca="1">IF(YEAR($B71)&lt;YEAR(TODAY())-1,INDEX(HaverPull!$A:$AD,MATCH(CBO_quarterly!$B71,HaverPull!$B:$B,0),MATCH(CBO_quarterly!Z$1,HaverPull!$1:$1,0)),INDEX(CBO_annual!$A:$AH,MATCH(_xlfn.NUMBERVALUE(LEFT($A72,4)),CBO_annual!$A:$A,0),MATCH(Z$1,CBO_annual!$1:$1,0)))</f>
        <v>#N/A</v>
      </c>
      <c r="AA71" s="83" t="e">
        <f ca="1">IF(YEAR($B71)&lt;YEAR(TODAY())-1,INDEX(HaverPull!$A:$AD,MATCH(CBO_quarterly!$B71,HaverPull!$B:$B,0),MATCH(CBO_quarterly!AA$1,HaverPull!$1:$1,0)),INDEX(CBO_annual!$A:$AH,MATCH(_xlfn.NUMBERVALUE(LEFT($A72,4)),CBO_annual!$A:$A,0),MATCH(AA$1,CBO_annual!$1:$1,0)))</f>
        <v>#N/A</v>
      </c>
      <c r="AB71" s="83">
        <f>INDEX(CBO_annual!$A:$AH,MATCH(_xlfn.NUMBERVALUE(LEFT($A72,4)),CBO_annual!$A:$A,0),MATCH($1:$1,CBO_annual!$1:$1,0))</f>
        <v>7978.5249999999996</v>
      </c>
      <c r="AC71" s="84">
        <v>7898.6</v>
      </c>
      <c r="AD71" s="83">
        <f ca="1">IF(YEAR($B71)&lt;=YEAR(TODAY()),INDEX(HaverPull!$A:$AD,MATCH(CBO_quarterly!$B71,HaverPull!$B:$B,0),MATCH(CBO_quarterly!AD$1,HaverPull!$1:$1,0)),INDEX(CBO_annual!$A:$AH,MATCH(_xlfn.NUMBERVALUE(LEFT($A72,4)),CBO_annual!$A:$A,0),MATCH(AD$1,CBO_annual!$1:$1,0)))</f>
        <v>5369</v>
      </c>
      <c r="AE71" s="83">
        <f ca="1">IF(YEAR($B71)&lt;=YEAR(TODAY()),INDEX(HaverPull!$A:$AD,MATCH(CBO_quarterly!$B71,HaverPull!$B:$B,0),MATCH(CBO_quarterly!AE$1,HaverPull!$1:$1,0)),INDEX(CBO_annual!$A:$AH,MATCH(_xlfn.NUMBERVALUE(LEFT($A72,4)),CBO_annual!$A:$A,0),MATCH(AE$1,CBO_annual!$1:$1,0)))</f>
        <v>2917.2</v>
      </c>
      <c r="AF71" s="85">
        <v>57.93</v>
      </c>
      <c r="AG71" s="84">
        <v>4619.6000000000004</v>
      </c>
      <c r="AH71" s="84">
        <v>4669.1000000000004</v>
      </c>
      <c r="AI71" s="83">
        <f ca="1">IF(YEAR($B71)&lt;YEAR(TODAY()),INDEX(HaverPull!$A:$AD,MATCH(CBO_quarterly!$B71,HaverPull!$B:$B,0),MATCH(CBO_quarterly!AI$1,HaverPull!$1:$1,0)),INDEX(CBO_annual!$A:$AH,MATCH(_xlfn.NUMBERVALUE(LEFT($A72,4)),CBO_annual!$A:$A,0),MATCH(AI$1,CBO_annual!$1:$1,0)))</f>
        <v>993.6</v>
      </c>
      <c r="AJ71" s="83">
        <f ca="1">IF(YEAR($B71)&lt;YEAR(TODAY()),INDEX(HaverPull!$A:$AD,MATCH(CBO_quarterly!$B71,HaverPull!$B:$B,0),MATCH(CBO_quarterly!AJ$1,HaverPull!$1:$1,0)),INDEX(CBO_annual!$A:$AH,MATCH(_xlfn.NUMBERVALUE(LEFT($A72,4)),CBO_annual!$A:$A,0),MATCH(AJ$1,CBO_annual!$1:$1,0)))</f>
        <v>953</v>
      </c>
      <c r="AK71" s="83">
        <f ca="1">IF(YEAR($B71)&lt;YEAR(TODAY()),INDEX(HaverPull!$A:$AD,MATCH(CBO_quarterly!$B71,HaverPull!$B:$B,0),MATCH(CBO_quarterly!AK$1,HaverPull!$1:$1,0)),INDEX(CBO_annual!$A:$AH,MATCH(_xlfn.NUMBERVALUE(LEFT($A72,4)),CBO_annual!$A:$A,0),MATCH(AK$1,CBO_annual!$1:$1,0)))</f>
        <v>1205.5</v>
      </c>
      <c r="AL71" s="83">
        <f ca="1">IF(YEAR($B71)&lt;YEAR(TODAY()),INDEX(HaverPull!$A:$AD,MATCH(CBO_quarterly!$B71,HaverPull!$B:$B,0),MATCH(CBO_quarterly!AL$1,HaverPull!$1:$1,0)),INDEX(CBO_annual!$A:$AH,MATCH(_xlfn.NUMBERVALUE(LEFT($A72,4)),CBO_annual!$A:$A,0),MATCH(AL$1,CBO_annual!$1:$1,0)))</f>
        <v>993.6</v>
      </c>
      <c r="AM71" s="83">
        <f ca="1">IF(YEAR($B71)&lt;YEAR(TODAY()),INDEX(HaverPull!$A:$AD,MATCH(CBO_quarterly!$B71,HaverPull!$B:$B,0),MATCH(CBO_quarterly!AM$1,HaverPull!$1:$1,0)),INDEX(CBO_annual!$A:$AH,MATCH(_xlfn.NUMBERVALUE(LEFT($A72,4)),CBO_annual!$A:$A,0),MATCH(AM$1,CBO_annual!$1:$1,0)))</f>
        <v>495.1</v>
      </c>
      <c r="AN71" s="83">
        <f ca="1">IF(YEAR($B71)&lt;YEAR(TODAY()),INDEX(HaverPull!$A:$AD,MATCH(CBO_quarterly!$B71,HaverPull!$B:$B,0),MATCH(CBO_quarterly!AN$1,HaverPull!$1:$1,0)),INDEX(CBO_annual!$A:$AH,MATCH(_xlfn.NUMBERVALUE(LEFT($A72,4)),CBO_annual!$A:$A,0),MATCH(AN$1,CBO_annual!$1:$1,0)))</f>
        <v>498.5</v>
      </c>
      <c r="AO71" s="83" t="e">
        <f ca="1">IF(YEAR($B71)&lt;YEAR(TODAY()),INDEX(HaverPull!$A:$AD,MATCH(CBO_quarterly!$B71,HaverPull!$B:$B,0),MATCH(CBO_quarterly!AO$1,HaverPull!$1:$1,0)),INDEX(CBO_annual!$A:$AH,MATCH(_xlfn.NUMBERVALUE(LEFT($A72,4)),CBO_annual!$A:$A,0),MATCH(AO$1,CBO_annual!$1:$1,0)))</f>
        <v>#N/A</v>
      </c>
      <c r="AP71" s="83" t="e">
        <f ca="1">IF(YEAR($B71)&lt;YEAR(TODAY()),INDEX(HaverPull!$A:$AD,MATCH(CBO_quarterly!$B71,HaverPull!$B:$B,0),MATCH(CBO_quarterly!AP$1,HaverPull!$1:$1,0)),INDEX(CBO_annual!$A:$AH,MATCH(_xlfn.NUMBERVALUE(LEFT($A72,4)),CBO_annual!$A:$A,0),MATCH(AP$1,CBO_annual!$1:$1,0)))</f>
        <v>#N/A</v>
      </c>
    </row>
    <row r="72" spans="1:43">
      <c r="A72" s="83" t="s">
        <v>471</v>
      </c>
      <c r="B72" s="4">
        <v>31777</v>
      </c>
      <c r="C72" s="83">
        <f ca="1">IF(YEAR($B72)&lt;YEAR(TODAY())-1,AVERAGE(C73:C76),INDEX(CBO_annual!$A:$AH,MATCH(_xlfn.NUMBERVALUE(LEFT($A73,4)),CBO_annual!$A:$A,0),MATCH(C$1,CBO_annual!$1:$1,0)))</f>
        <v>2068.1999999999998</v>
      </c>
      <c r="D72" s="83">
        <f ca="1">IF(YEAR($B72)&lt;YEAR(TODAY())-1,AVERAGE(D73:D76),INDEX(CBO_annual!$A:$AH,MATCH(_xlfn.NUMBERVALUE(LEFT($A73,4)),CBO_annual!$A:$A,0),MATCH(D$1,CBO_annual!$1:$1,0)))</f>
        <v>1585.1000000000004</v>
      </c>
      <c r="E72" s="83">
        <f ca="1">IF(YEAR($B72)&lt;YEAR(TODAY())-1,AVERAGE(E73:E76),INDEX(CBO_annual!$A:$AH,MATCH(_xlfn.NUMBERVALUE(LEFT($A73,4)),CBO_annual!$A:$A,0),MATCH(E$1,CBO_annual!$1:$1,0)))</f>
        <v>134.1</v>
      </c>
      <c r="F72" s="83">
        <f ca="1">IF(YEAR($B72)&lt;YEAR(TODAY())-1,AVERAGE(F73:F76),INDEX(CBO_annual!$A:$AH,MATCH(_xlfn.NUMBERVALUE(LEFT($A73,4)),CBO_annual!$A:$A,0),MATCH(F$1,CBO_annual!$1:$1,0)))</f>
        <v>395.69999999999993</v>
      </c>
      <c r="G72" s="83">
        <f ca="1">IF(YEAR($B72)&lt;YEAR(TODAY())-1,AVERAGE(G73:G76),INDEX(CBO_annual!$A:$AH,MATCH(_xlfn.NUMBERVALUE(LEFT($A73,4)),CBO_annual!$A:$A,0),MATCH(G$1,CBO_annual!$1:$1,0)))</f>
        <v>1274.5999999999999</v>
      </c>
      <c r="H72" s="83">
        <f ca="1">IF(YEAR($B72)&lt;YEAR(TODAY())-1,AVERAGE(H73:H76),INDEX(CBO_annual!$A:$AH,MATCH(_xlfn.NUMBERVALUE(LEFT($A73,4)),CBO_annual!$A:$A,0),MATCH(H$1,CBO_annual!$1:$1,0)))</f>
        <v>60.599999999999994</v>
      </c>
      <c r="I72" s="83">
        <f ca="1">IF(YEAR($B72)&lt;YEAR(TODAY())-1,AVERAGE(I73:I76),INDEX(CBO_annual!$A:$AH,MATCH(_xlfn.NUMBERVALUE(LEFT($A73,4)),CBO_annual!$A:$A,0),MATCH(I$1,CBO_annual!$1:$1,0)))</f>
        <v>497.1</v>
      </c>
      <c r="J72" s="83">
        <f ca="1">IF(YEAR($B72)&lt;YEAR(TODAY())-1,INDEX(HaverPull!$A:$AD,MATCH(CBO_quarterly!$B72,HaverPull!$B:$B,0),MATCH(CBO_quarterly!J$1,HaverPull!$1:$1,0)),INDEX(CBO_annual!$A:$AH,MATCH(_xlfn.NUMBERVALUE(LEFT($A73,4)),CBO_annual!$A:$A,0),MATCH(J$1,CBO_annual!$1:$1,0)))</f>
        <v>17.2</v>
      </c>
      <c r="K72" s="83" t="e">
        <f ca="1">IF(YEAR($B72)&lt;YEAR(TODAY())-1,INDEX(HaverPull!$A:$AD,MATCH(CBO_quarterly!$B72,HaverPull!$B:$B,0),MATCH(CBO_quarterly!K$1,HaverPull!$1:$1,0)),INDEX(CBO_annual!$A:$AH,MATCH(_xlfn.NUMBERVALUE(LEFT($A73,4)),CBO_annual!$A:$A,0),MATCH(K$1,CBO_annual!$1:$1,0)))</f>
        <v>#N/A</v>
      </c>
      <c r="L72" s="83" t="e">
        <f ca="1">IF(YEAR($B72)&lt;YEAR(TODAY())-1,INDEX(HaverPull!$A:$AD,MATCH(CBO_quarterly!$B72,HaverPull!$B:$B,0),MATCH(CBO_quarterly!L$1,HaverPull!$1:$1,0)),INDEX(CBO_annual!$A:$AH,MATCH(_xlfn.NUMBERVALUE(LEFT($A73,4)),CBO_annual!$A:$A,0),MATCH(L$1,CBO_annual!$1:$1,0)))</f>
        <v>#N/A</v>
      </c>
      <c r="M72" s="83" t="e">
        <f ca="1">IF(YEAR($B72)&lt;YEAR(TODAY())-1,INDEX(HaverPull!$A:$AD,MATCH(CBO_quarterly!$B72,HaverPull!$B:$B,0),MATCH(CBO_quarterly!M$1,HaverPull!$1:$1,0)),INDEX(CBO_annual!$A:$AH,MATCH(_xlfn.NUMBERVALUE(LEFT($A73,4)),CBO_annual!$A:$A,0),MATCH(M$1,CBO_annual!$1:$1,0)))</f>
        <v>#N/A</v>
      </c>
      <c r="N72" s="83" t="e">
        <f ca="1">IF(YEAR($B72)&lt;YEAR(TODAY())-1,INDEX(HaverPull!$A:$AD,MATCH(CBO_quarterly!$B72,HaverPull!$B:$B,0),MATCH(CBO_quarterly!N$1,HaverPull!$1:$1,0)),INDEX(CBO_annual!$A:$AH,MATCH(_xlfn.NUMBERVALUE(LEFT($A73,4)),CBO_annual!$A:$A,0),MATCH(N$1,CBO_annual!$1:$1,0)))</f>
        <v>#N/A</v>
      </c>
      <c r="O72" s="83" t="e">
        <f ca="1">IF(YEAR($B72)&lt;YEAR(TODAY())-1,INDEX(HaverPull!$A:$AD,MATCH(CBO_quarterly!$B72,HaverPull!$B:$B,0),MATCH(CBO_quarterly!O$1,HaverPull!$1:$1,0)),INDEX(CBO_annual!$A:$AH,MATCH(_xlfn.NUMBERVALUE(LEFT($A73,4)),CBO_annual!$A:$A,0),MATCH(O$1,CBO_annual!$1:$1,0)))</f>
        <v>#N/A</v>
      </c>
      <c r="P72" s="83" t="e">
        <f ca="1">IF(YEAR($B72)&lt;YEAR(TODAY())-1,INDEX(HaverPull!$A:$AD,MATCH(CBO_quarterly!$B72,HaverPull!$B:$B,0),MATCH(CBO_quarterly!P$1,HaverPull!$1:$1,0)),INDEX(CBO_annual!$A:$AH,MATCH(_xlfn.NUMBERVALUE(LEFT($A73,4)),CBO_annual!$A:$A,0),MATCH(P$1,CBO_annual!$1:$1,0)))</f>
        <v>#N/A</v>
      </c>
      <c r="Q72" s="83" t="e">
        <f ca="1">IF(YEAR($B72)&lt;YEAR(TODAY())-1,INDEX(HaverPull!$A:$AD,MATCH(CBO_quarterly!$B72,HaverPull!$B:$B,0),MATCH(CBO_quarterly!Q$1,HaverPull!$1:$1,0)),INDEX(CBO_annual!$A:$AH,MATCH(_xlfn.NUMBERVALUE(LEFT($A73,4)),CBO_annual!$A:$A,0),MATCH(Q$1,CBO_annual!$1:$1,0)))</f>
        <v>#N/A</v>
      </c>
      <c r="R72" s="83" t="e">
        <f ca="1">IF(YEAR($B72)&lt;YEAR(TODAY())-1,INDEX(HaverPull!$A:$AD,MATCH(CBO_quarterly!$B72,HaverPull!$B:$B,0),MATCH(CBO_quarterly!R$1,HaverPull!$1:$1,0)),INDEX(CBO_annual!$A:$AH,MATCH(_xlfn.NUMBERVALUE(LEFT($A73,4)),CBO_annual!$A:$A,0),MATCH(R$1,CBO_annual!$1:$1,0)))</f>
        <v>#N/A</v>
      </c>
      <c r="S72" s="83" t="e">
        <f ca="1">IF(YEAR($B72)&lt;YEAR(TODAY())-1,INDEX(HaverPull!$A:$AD,MATCH(CBO_quarterly!$B72,HaverPull!$B:$B,0),MATCH(CBO_quarterly!S$1,HaverPull!$1:$1,0)),INDEX(CBO_annual!$A:$AH,MATCH(_xlfn.NUMBERVALUE(LEFT($A73,4)),CBO_annual!$A:$A,0),MATCH(S$1,CBO_annual!$1:$1,0)))</f>
        <v>#N/A</v>
      </c>
      <c r="T72" s="83" t="e">
        <f ca="1">IF(YEAR($B72)&lt;YEAR(TODAY())-1,INDEX(HaverPull!$A:$AD,MATCH(CBO_quarterly!$B72,HaverPull!$B:$B,0),MATCH(CBO_quarterly!T$1,HaverPull!$1:$1,0)),INDEX(CBO_annual!$A:$AH,MATCH(_xlfn.NUMBERVALUE(LEFT($A73,4)),CBO_annual!$A:$A,0),MATCH(T$1,CBO_annual!$1:$1,0)))</f>
        <v>#N/A</v>
      </c>
      <c r="U72" s="83" t="e">
        <f ca="1">IF(YEAR($B72)&lt;YEAR(TODAY())-1,INDEX(HaverPull!$A:$AD,MATCH(CBO_quarterly!$B72,HaverPull!$B:$B,0),MATCH(CBO_quarterly!U$1,HaverPull!$1:$1,0)),INDEX(CBO_annual!$A:$AH,MATCH(_xlfn.NUMBERVALUE(LEFT($A73,4)),CBO_annual!$A:$A,0),MATCH(U$1,CBO_annual!$1:$1,0)))</f>
        <v>#N/A</v>
      </c>
      <c r="V72" s="83" t="e">
        <f ca="1">IF(YEAR($B72)&lt;YEAR(TODAY())-1,INDEX(HaverPull!$A:$AD,MATCH(CBO_quarterly!$B72,HaverPull!$B:$B,0),MATCH(CBO_quarterly!V$1,HaverPull!$1:$1,0)),INDEX(CBO_annual!$A:$AH,MATCH(_xlfn.NUMBERVALUE(LEFT($A73,4)),CBO_annual!$A:$A,0),MATCH(V$1,CBO_annual!$1:$1,0)))</f>
        <v>#N/A</v>
      </c>
      <c r="W72" s="83" t="e">
        <f ca="1">IF(YEAR($B72)&lt;YEAR(TODAY())-1,INDEX(HaverPull!$A:$AD,MATCH(CBO_quarterly!$B72,HaverPull!$B:$B,0),MATCH(CBO_quarterly!W$1,HaverPull!$1:$1,0)),INDEX(CBO_annual!$A:$AH,MATCH(_xlfn.NUMBERVALUE(LEFT($A73,4)),CBO_annual!$A:$A,0),MATCH(W$1,CBO_annual!$1:$1,0)))</f>
        <v>#N/A</v>
      </c>
      <c r="X72" s="83" t="e">
        <f ca="1">IF(YEAR($B72)&lt;YEAR(TODAY())-1,INDEX(HaverPull!$A:$AD,MATCH(CBO_quarterly!$B72,HaverPull!$B:$B,0),MATCH(CBO_quarterly!X$1,HaverPull!$1:$1,0)),INDEX(CBO_annual!$A:$AH,MATCH(_xlfn.NUMBERVALUE(LEFT($A73,4)),CBO_annual!$A:$A,0),MATCH(X$1,CBO_annual!$1:$1,0)))</f>
        <v>#N/A</v>
      </c>
      <c r="Y72" s="83" t="e">
        <f ca="1">IF(YEAR($B72)&lt;YEAR(TODAY())-1,INDEX(HaverPull!$A:$AD,MATCH(CBO_quarterly!$B72,HaverPull!$B:$B,0),MATCH(CBO_quarterly!Y$1,HaverPull!$1:$1,0)),INDEX(CBO_annual!$A:$AH,MATCH(_xlfn.NUMBERVALUE(LEFT($A73,4)),CBO_annual!$A:$A,0),MATCH(Y$1,CBO_annual!$1:$1,0)))</f>
        <v>#N/A</v>
      </c>
      <c r="Z72" s="83" t="e">
        <f ca="1">IF(YEAR($B72)&lt;YEAR(TODAY())-1,INDEX(HaverPull!$A:$AD,MATCH(CBO_quarterly!$B72,HaverPull!$B:$B,0),MATCH(CBO_quarterly!Z$1,HaverPull!$1:$1,0)),INDEX(CBO_annual!$A:$AH,MATCH(_xlfn.NUMBERVALUE(LEFT($A73,4)),CBO_annual!$A:$A,0),MATCH(Z$1,CBO_annual!$1:$1,0)))</f>
        <v>#N/A</v>
      </c>
      <c r="AA72" s="83" t="e">
        <f ca="1">IF(YEAR($B72)&lt;YEAR(TODAY())-1,INDEX(HaverPull!$A:$AD,MATCH(CBO_quarterly!$B72,HaverPull!$B:$B,0),MATCH(CBO_quarterly!AA$1,HaverPull!$1:$1,0)),INDEX(CBO_annual!$A:$AH,MATCH(_xlfn.NUMBERVALUE(LEFT($A73,4)),CBO_annual!$A:$A,0),MATCH(AA$1,CBO_annual!$1:$1,0)))</f>
        <v>#N/A</v>
      </c>
      <c r="AB72" s="88">
        <f>INDEX(CBO_annual!$A:$AH,MATCH(_xlfn.NUMBERVALUE(LEFT($A73,4)),CBO_annual!$A:$A,0),MATCH($1:$1,CBO_annual!$1:$1,0))</f>
        <v>8256.375</v>
      </c>
      <c r="AC72" s="84">
        <v>7939.5</v>
      </c>
      <c r="AD72" s="83">
        <f ca="1">IF(YEAR($B72)&lt;=YEAR(TODAY()),INDEX(HaverPull!$A:$AD,MATCH(CBO_quarterly!$B72,HaverPull!$B:$B,0),MATCH(CBO_quarterly!AD$1,HaverPull!$1:$1,0)),INDEX(CBO_annual!$A:$AH,MATCH(_xlfn.NUMBERVALUE(LEFT($A73,4)),CBO_annual!$A:$A,0),MATCH(AD$1,CBO_annual!$1:$1,0)))</f>
        <v>5402</v>
      </c>
      <c r="AE72" s="83">
        <f ca="1">IF(YEAR($B72)&lt;=YEAR(TODAY()),INDEX(HaverPull!$A:$AD,MATCH(CBO_quarterly!$B72,HaverPull!$B:$B,0),MATCH(CBO_quarterly!AE$1,HaverPull!$1:$1,0)),INDEX(CBO_annual!$A:$AH,MATCH(_xlfn.NUMBERVALUE(LEFT($A73,4)),CBO_annual!$A:$A,0),MATCH(AE$1,CBO_annual!$1:$1,0)))</f>
        <v>2952.8</v>
      </c>
      <c r="AF72" s="85">
        <v>58.274999999999999</v>
      </c>
      <c r="AG72" s="84">
        <v>4669.3999999999996</v>
      </c>
      <c r="AH72" s="84">
        <v>4737.6000000000004</v>
      </c>
      <c r="AI72" s="83">
        <f ca="1">IF(YEAR($B72)&lt;YEAR(TODAY()),INDEX(HaverPull!$A:$AD,MATCH(CBO_quarterly!$B72,HaverPull!$B:$B,0),MATCH(CBO_quarterly!AI$1,HaverPull!$1:$1,0)),INDEX(CBO_annual!$A:$AH,MATCH(_xlfn.NUMBERVALUE(LEFT($A73,4)),CBO_annual!$A:$A,0),MATCH(AI$1,CBO_annual!$1:$1,0)))</f>
        <v>996.4</v>
      </c>
      <c r="AJ72" s="83">
        <f ca="1">IF(YEAR($B72)&lt;YEAR(TODAY()),INDEX(HaverPull!$A:$AD,MATCH(CBO_quarterly!$B72,HaverPull!$B:$B,0),MATCH(CBO_quarterly!AJ$1,HaverPull!$1:$1,0)),INDEX(CBO_annual!$A:$AH,MATCH(_xlfn.NUMBERVALUE(LEFT($A73,4)),CBO_annual!$A:$A,0),MATCH(AJ$1,CBO_annual!$1:$1,0)))</f>
        <v>941.8</v>
      </c>
      <c r="AK72" s="83">
        <f ca="1">IF(YEAR($B72)&lt;YEAR(TODAY()),INDEX(HaverPull!$A:$AD,MATCH(CBO_quarterly!$B72,HaverPull!$B:$B,0),MATCH(CBO_quarterly!AK$1,HaverPull!$1:$1,0)),INDEX(CBO_annual!$A:$AH,MATCH(_xlfn.NUMBERVALUE(LEFT($A73,4)),CBO_annual!$A:$A,0),MATCH(AK$1,CBO_annual!$1:$1,0)))</f>
        <v>1209.5</v>
      </c>
      <c r="AL72" s="83">
        <f ca="1">IF(YEAR($B72)&lt;YEAR(TODAY()),INDEX(HaverPull!$A:$AD,MATCH(CBO_quarterly!$B72,HaverPull!$B:$B,0),MATCH(CBO_quarterly!AL$1,HaverPull!$1:$1,0)),INDEX(CBO_annual!$A:$AH,MATCH(_xlfn.NUMBERVALUE(LEFT($A73,4)),CBO_annual!$A:$A,0),MATCH(AL$1,CBO_annual!$1:$1,0)))</f>
        <v>996.4</v>
      </c>
      <c r="AM72" s="83">
        <f ca="1">IF(YEAR($B72)&lt;YEAR(TODAY()),INDEX(HaverPull!$A:$AD,MATCH(CBO_quarterly!$B72,HaverPull!$B:$B,0),MATCH(CBO_quarterly!AM$1,HaverPull!$1:$1,0)),INDEX(CBO_annual!$A:$AH,MATCH(_xlfn.NUMBERVALUE(LEFT($A73,4)),CBO_annual!$A:$A,0),MATCH(AM$1,CBO_annual!$1:$1,0)))</f>
        <v>489.8</v>
      </c>
      <c r="AN72" s="83">
        <f ca="1">IF(YEAR($B72)&lt;YEAR(TODAY()),INDEX(HaverPull!$A:$AD,MATCH(CBO_quarterly!$B72,HaverPull!$B:$B,0),MATCH(CBO_quarterly!AN$1,HaverPull!$1:$1,0)),INDEX(CBO_annual!$A:$AH,MATCH(_xlfn.NUMBERVALUE(LEFT($A73,4)),CBO_annual!$A:$A,0),MATCH(AN$1,CBO_annual!$1:$1,0)))</f>
        <v>506.6</v>
      </c>
      <c r="AO72" s="83" t="e">
        <f ca="1">IF(YEAR($B72)&lt;YEAR(TODAY()),INDEX(HaverPull!$A:$AD,MATCH(CBO_quarterly!$B72,HaverPull!$B:$B,0),MATCH(CBO_quarterly!AO$1,HaverPull!$1:$1,0)),INDEX(CBO_annual!$A:$AH,MATCH(_xlfn.NUMBERVALUE(LEFT($A73,4)),CBO_annual!$A:$A,0),MATCH(AO$1,CBO_annual!$1:$1,0)))</f>
        <v>#N/A</v>
      </c>
      <c r="AP72" s="83" t="e">
        <f ca="1">IF(YEAR($B72)&lt;YEAR(TODAY()),INDEX(HaverPull!$A:$AD,MATCH(CBO_quarterly!$B72,HaverPull!$B:$B,0),MATCH(CBO_quarterly!AP$1,HaverPull!$1:$1,0)),INDEX(CBO_annual!$A:$AH,MATCH(_xlfn.NUMBERVALUE(LEFT($A73,4)),CBO_annual!$A:$A,0),MATCH(AP$1,CBO_annual!$1:$1,0)))</f>
        <v>#N/A</v>
      </c>
    </row>
    <row r="73" spans="1:43">
      <c r="A73" s="83" t="s">
        <v>472</v>
      </c>
      <c r="B73" s="4">
        <v>31867</v>
      </c>
      <c r="C73" s="83">
        <f ca="1">IF(YEAR($B73)&lt;YEAR(TODAY())-1,AVERAGE(C74:C77),INDEX(CBO_annual!$A:$AH,MATCH(_xlfn.NUMBERVALUE(LEFT($A74,4)),CBO_annual!$A:$A,0),MATCH(C$1,CBO_annual!$1:$1,0)))</f>
        <v>2068.1999999999998</v>
      </c>
      <c r="D73" s="83">
        <f ca="1">IF(YEAR($B73)&lt;YEAR(TODAY())-1,AVERAGE(D74:D77),INDEX(CBO_annual!$A:$AH,MATCH(_xlfn.NUMBERVALUE(LEFT($A74,4)),CBO_annual!$A:$A,0),MATCH(D$1,CBO_annual!$1:$1,0)))</f>
        <v>1585.1000000000004</v>
      </c>
      <c r="E73" s="83">
        <f ca="1">IF(YEAR($B73)&lt;YEAR(TODAY())-1,AVERAGE(E74:E77),INDEX(CBO_annual!$A:$AH,MATCH(_xlfn.NUMBERVALUE(LEFT($A74,4)),CBO_annual!$A:$A,0),MATCH(E$1,CBO_annual!$1:$1,0)))</f>
        <v>134.1</v>
      </c>
      <c r="F73" s="83">
        <f ca="1">IF(YEAR($B73)&lt;YEAR(TODAY())-1,AVERAGE(F74:F77),INDEX(CBO_annual!$A:$AH,MATCH(_xlfn.NUMBERVALUE(LEFT($A74,4)),CBO_annual!$A:$A,0),MATCH(F$1,CBO_annual!$1:$1,0)))</f>
        <v>395.69999999999993</v>
      </c>
      <c r="G73" s="83">
        <f ca="1">IF(YEAR($B73)&lt;YEAR(TODAY())-1,AVERAGE(G74:G77),INDEX(CBO_annual!$A:$AH,MATCH(_xlfn.NUMBERVALUE(LEFT($A74,4)),CBO_annual!$A:$A,0),MATCH(G$1,CBO_annual!$1:$1,0)))</f>
        <v>1274.5999999999999</v>
      </c>
      <c r="H73" s="83">
        <f ca="1">IF(YEAR($B73)&lt;YEAR(TODAY())-1,AVERAGE(H74:H77),INDEX(CBO_annual!$A:$AH,MATCH(_xlfn.NUMBERVALUE(LEFT($A74,4)),CBO_annual!$A:$A,0),MATCH(H$1,CBO_annual!$1:$1,0)))</f>
        <v>60.599999999999994</v>
      </c>
      <c r="I73" s="83">
        <f ca="1">IF(YEAR($B73)&lt;YEAR(TODAY())-1,AVERAGE(I74:I77),INDEX(CBO_annual!$A:$AH,MATCH(_xlfn.NUMBERVALUE(LEFT($A74,4)),CBO_annual!$A:$A,0),MATCH(I$1,CBO_annual!$1:$1,0)))</f>
        <v>497.1</v>
      </c>
      <c r="J73" s="83">
        <f ca="1">IF(YEAR($B73)&lt;YEAR(TODAY())-1,INDEX(HaverPull!$A:$AD,MATCH(CBO_quarterly!$B73,HaverPull!$B:$B,0),MATCH(CBO_quarterly!J$1,HaverPull!$1:$1,0)),INDEX(CBO_annual!$A:$AH,MATCH(_xlfn.NUMBERVALUE(LEFT($A74,4)),CBO_annual!$A:$A,0),MATCH(J$1,CBO_annual!$1:$1,0)))</f>
        <v>17.2</v>
      </c>
      <c r="K73" s="83" t="e">
        <f ca="1">IF(YEAR($B73)&lt;YEAR(TODAY())-1,INDEX(HaverPull!$A:$AD,MATCH(CBO_quarterly!$B73,HaverPull!$B:$B,0),MATCH(CBO_quarterly!K$1,HaverPull!$1:$1,0)),INDEX(CBO_annual!$A:$AH,MATCH(_xlfn.NUMBERVALUE(LEFT($A74,4)),CBO_annual!$A:$A,0),MATCH(K$1,CBO_annual!$1:$1,0)))</f>
        <v>#N/A</v>
      </c>
      <c r="L73" s="83" t="e">
        <f ca="1">IF(YEAR($B73)&lt;YEAR(TODAY())-1,INDEX(HaverPull!$A:$AD,MATCH(CBO_quarterly!$B73,HaverPull!$B:$B,0),MATCH(CBO_quarterly!L$1,HaverPull!$1:$1,0)),INDEX(CBO_annual!$A:$AH,MATCH(_xlfn.NUMBERVALUE(LEFT($A74,4)),CBO_annual!$A:$A,0),MATCH(L$1,CBO_annual!$1:$1,0)))</f>
        <v>#N/A</v>
      </c>
      <c r="M73" s="83" t="e">
        <f ca="1">IF(YEAR($B73)&lt;YEAR(TODAY())-1,INDEX(HaverPull!$A:$AD,MATCH(CBO_quarterly!$B73,HaverPull!$B:$B,0),MATCH(CBO_quarterly!M$1,HaverPull!$1:$1,0)),INDEX(CBO_annual!$A:$AH,MATCH(_xlfn.NUMBERVALUE(LEFT($A74,4)),CBO_annual!$A:$A,0),MATCH(M$1,CBO_annual!$1:$1,0)))</f>
        <v>#N/A</v>
      </c>
      <c r="N73" s="83" t="e">
        <f ca="1">IF(YEAR($B73)&lt;YEAR(TODAY())-1,INDEX(HaverPull!$A:$AD,MATCH(CBO_quarterly!$B73,HaverPull!$B:$B,0),MATCH(CBO_quarterly!N$1,HaverPull!$1:$1,0)),INDEX(CBO_annual!$A:$AH,MATCH(_xlfn.NUMBERVALUE(LEFT($A74,4)),CBO_annual!$A:$A,0),MATCH(N$1,CBO_annual!$1:$1,0)))</f>
        <v>#N/A</v>
      </c>
      <c r="O73" s="83" t="e">
        <f ca="1">IF(YEAR($B73)&lt;YEAR(TODAY())-1,INDEX(HaverPull!$A:$AD,MATCH(CBO_quarterly!$B73,HaverPull!$B:$B,0),MATCH(CBO_quarterly!O$1,HaverPull!$1:$1,0)),INDEX(CBO_annual!$A:$AH,MATCH(_xlfn.NUMBERVALUE(LEFT($A74,4)),CBO_annual!$A:$A,0),MATCH(O$1,CBO_annual!$1:$1,0)))</f>
        <v>#N/A</v>
      </c>
      <c r="P73" s="83" t="e">
        <f ca="1">IF(YEAR($B73)&lt;YEAR(TODAY())-1,INDEX(HaverPull!$A:$AD,MATCH(CBO_quarterly!$B73,HaverPull!$B:$B,0),MATCH(CBO_quarterly!P$1,HaverPull!$1:$1,0)),INDEX(CBO_annual!$A:$AH,MATCH(_xlfn.NUMBERVALUE(LEFT($A74,4)),CBO_annual!$A:$A,0),MATCH(P$1,CBO_annual!$1:$1,0)))</f>
        <v>#N/A</v>
      </c>
      <c r="Q73" s="83" t="e">
        <f ca="1">IF(YEAR($B73)&lt;YEAR(TODAY())-1,INDEX(HaverPull!$A:$AD,MATCH(CBO_quarterly!$B73,HaverPull!$B:$B,0),MATCH(CBO_quarterly!Q$1,HaverPull!$1:$1,0)),INDEX(CBO_annual!$A:$AH,MATCH(_xlfn.NUMBERVALUE(LEFT($A74,4)),CBO_annual!$A:$A,0),MATCH(Q$1,CBO_annual!$1:$1,0)))</f>
        <v>#N/A</v>
      </c>
      <c r="R73" s="83" t="e">
        <f ca="1">IF(YEAR($B73)&lt;YEAR(TODAY())-1,INDEX(HaverPull!$A:$AD,MATCH(CBO_quarterly!$B73,HaverPull!$B:$B,0),MATCH(CBO_quarterly!R$1,HaverPull!$1:$1,0)),INDEX(CBO_annual!$A:$AH,MATCH(_xlfn.NUMBERVALUE(LEFT($A74,4)),CBO_annual!$A:$A,0),MATCH(R$1,CBO_annual!$1:$1,0)))</f>
        <v>#N/A</v>
      </c>
      <c r="S73" s="83" t="e">
        <f ca="1">IF(YEAR($B73)&lt;YEAR(TODAY())-1,INDEX(HaverPull!$A:$AD,MATCH(CBO_quarterly!$B73,HaverPull!$B:$B,0),MATCH(CBO_quarterly!S$1,HaverPull!$1:$1,0)),INDEX(CBO_annual!$A:$AH,MATCH(_xlfn.NUMBERVALUE(LEFT($A74,4)),CBO_annual!$A:$A,0),MATCH(S$1,CBO_annual!$1:$1,0)))</f>
        <v>#N/A</v>
      </c>
      <c r="T73" s="83" t="e">
        <f ca="1">IF(YEAR($B73)&lt;YEAR(TODAY())-1,INDEX(HaverPull!$A:$AD,MATCH(CBO_quarterly!$B73,HaverPull!$B:$B,0),MATCH(CBO_quarterly!T$1,HaverPull!$1:$1,0)),INDEX(CBO_annual!$A:$AH,MATCH(_xlfn.NUMBERVALUE(LEFT($A74,4)),CBO_annual!$A:$A,0),MATCH(T$1,CBO_annual!$1:$1,0)))</f>
        <v>#N/A</v>
      </c>
      <c r="U73" s="83" t="e">
        <f ca="1">IF(YEAR($B73)&lt;YEAR(TODAY())-1,INDEX(HaverPull!$A:$AD,MATCH(CBO_quarterly!$B73,HaverPull!$B:$B,0),MATCH(CBO_quarterly!U$1,HaverPull!$1:$1,0)),INDEX(CBO_annual!$A:$AH,MATCH(_xlfn.NUMBERVALUE(LEFT($A74,4)),CBO_annual!$A:$A,0),MATCH(U$1,CBO_annual!$1:$1,0)))</f>
        <v>#N/A</v>
      </c>
      <c r="V73" s="83" t="e">
        <f ca="1">IF(YEAR($B73)&lt;YEAR(TODAY())-1,INDEX(HaverPull!$A:$AD,MATCH(CBO_quarterly!$B73,HaverPull!$B:$B,0),MATCH(CBO_quarterly!V$1,HaverPull!$1:$1,0)),INDEX(CBO_annual!$A:$AH,MATCH(_xlfn.NUMBERVALUE(LEFT($A74,4)),CBO_annual!$A:$A,0),MATCH(V$1,CBO_annual!$1:$1,0)))</f>
        <v>#N/A</v>
      </c>
      <c r="W73" s="83" t="e">
        <f ca="1">IF(YEAR($B73)&lt;YEAR(TODAY())-1,INDEX(HaverPull!$A:$AD,MATCH(CBO_quarterly!$B73,HaverPull!$B:$B,0),MATCH(CBO_quarterly!W$1,HaverPull!$1:$1,0)),INDEX(CBO_annual!$A:$AH,MATCH(_xlfn.NUMBERVALUE(LEFT($A74,4)),CBO_annual!$A:$A,0),MATCH(W$1,CBO_annual!$1:$1,0)))</f>
        <v>#N/A</v>
      </c>
      <c r="X73" s="83" t="e">
        <f ca="1">IF(YEAR($B73)&lt;YEAR(TODAY())-1,INDEX(HaverPull!$A:$AD,MATCH(CBO_quarterly!$B73,HaverPull!$B:$B,0),MATCH(CBO_quarterly!X$1,HaverPull!$1:$1,0)),INDEX(CBO_annual!$A:$AH,MATCH(_xlfn.NUMBERVALUE(LEFT($A74,4)),CBO_annual!$A:$A,0),MATCH(X$1,CBO_annual!$1:$1,0)))</f>
        <v>#N/A</v>
      </c>
      <c r="Y73" s="83" t="e">
        <f ca="1">IF(YEAR($B73)&lt;YEAR(TODAY())-1,INDEX(HaverPull!$A:$AD,MATCH(CBO_quarterly!$B73,HaverPull!$B:$B,0),MATCH(CBO_quarterly!Y$1,HaverPull!$1:$1,0)),INDEX(CBO_annual!$A:$AH,MATCH(_xlfn.NUMBERVALUE(LEFT($A74,4)),CBO_annual!$A:$A,0),MATCH(Y$1,CBO_annual!$1:$1,0)))</f>
        <v>#N/A</v>
      </c>
      <c r="Z73" s="83" t="e">
        <f ca="1">IF(YEAR($B73)&lt;YEAR(TODAY())-1,INDEX(HaverPull!$A:$AD,MATCH(CBO_quarterly!$B73,HaverPull!$B:$B,0),MATCH(CBO_quarterly!Z$1,HaverPull!$1:$1,0)),INDEX(CBO_annual!$A:$AH,MATCH(_xlfn.NUMBERVALUE(LEFT($A74,4)),CBO_annual!$A:$A,0),MATCH(Z$1,CBO_annual!$1:$1,0)))</f>
        <v>#N/A</v>
      </c>
      <c r="AA73" s="83" t="e">
        <f ca="1">IF(YEAR($B73)&lt;YEAR(TODAY())-1,INDEX(HaverPull!$A:$AD,MATCH(CBO_quarterly!$B73,HaverPull!$B:$B,0),MATCH(CBO_quarterly!AA$1,HaverPull!$1:$1,0)),INDEX(CBO_annual!$A:$AH,MATCH(_xlfn.NUMBERVALUE(LEFT($A74,4)),CBO_annual!$A:$A,0),MATCH(AA$1,CBO_annual!$1:$1,0)))</f>
        <v>#N/A</v>
      </c>
      <c r="AB73" s="88">
        <f>INDEX(CBO_annual!$A:$AH,MATCH(_xlfn.NUMBERVALUE(LEFT($A74,4)),CBO_annual!$A:$A,0),MATCH($1:$1,CBO_annual!$1:$1,0))</f>
        <v>8256.375</v>
      </c>
      <c r="AC73" s="84">
        <v>7995</v>
      </c>
      <c r="AD73" s="83">
        <f ca="1">IF(YEAR($B73)&lt;=YEAR(TODAY()),INDEX(HaverPull!$A:$AD,MATCH(CBO_quarterly!$B73,HaverPull!$B:$B,0),MATCH(CBO_quarterly!AD$1,HaverPull!$1:$1,0)),INDEX(CBO_annual!$A:$AH,MATCH(_xlfn.NUMBERVALUE(LEFT($A74,4)),CBO_annual!$A:$A,0),MATCH(AD$1,CBO_annual!$1:$1,0)))</f>
        <v>5407.4</v>
      </c>
      <c r="AE73" s="83">
        <f ca="1">IF(YEAR($B73)&lt;=YEAR(TODAY()),INDEX(HaverPull!$A:$AD,MATCH(CBO_quarterly!$B73,HaverPull!$B:$B,0),MATCH(CBO_quarterly!AE$1,HaverPull!$1:$1,0)),INDEX(CBO_annual!$A:$AH,MATCH(_xlfn.NUMBERVALUE(LEFT($A74,4)),CBO_annual!$A:$A,0),MATCH(AE$1,CBO_annual!$1:$1,0)))</f>
        <v>2983.5</v>
      </c>
      <c r="AF73" s="85">
        <v>58.820999999999998</v>
      </c>
      <c r="AG73" s="84">
        <v>4736.2</v>
      </c>
      <c r="AH73" s="84">
        <v>4805.6000000000004</v>
      </c>
      <c r="AI73" s="83">
        <f ca="1">IF(YEAR($B73)&lt;YEAR(TODAY()),INDEX(HaverPull!$A:$AD,MATCH(CBO_quarterly!$B73,HaverPull!$B:$B,0),MATCH(CBO_quarterly!AI$1,HaverPull!$1:$1,0)),INDEX(CBO_annual!$A:$AH,MATCH(_xlfn.NUMBERVALUE(LEFT($A74,4)),CBO_annual!$A:$A,0),MATCH(AI$1,CBO_annual!$1:$1,0)))</f>
        <v>1008.7</v>
      </c>
      <c r="AJ73" s="83">
        <f ca="1">IF(YEAR($B73)&lt;YEAR(TODAY()),INDEX(HaverPull!$A:$AD,MATCH(CBO_quarterly!$B73,HaverPull!$B:$B,0),MATCH(CBO_quarterly!AJ$1,HaverPull!$1:$1,0)),INDEX(CBO_annual!$A:$AH,MATCH(_xlfn.NUMBERVALUE(LEFT($A74,4)),CBO_annual!$A:$A,0),MATCH(AJ$1,CBO_annual!$1:$1,0)))</f>
        <v>947.9</v>
      </c>
      <c r="AK73" s="83">
        <f ca="1">IF(YEAR($B73)&lt;YEAR(TODAY()),INDEX(HaverPull!$A:$AD,MATCH(CBO_quarterly!$B73,HaverPull!$B:$B,0),MATCH(CBO_quarterly!AK$1,HaverPull!$1:$1,0)),INDEX(CBO_annual!$A:$AH,MATCH(_xlfn.NUMBERVALUE(LEFT($A74,4)),CBO_annual!$A:$A,0),MATCH(AK$1,CBO_annual!$1:$1,0)))</f>
        <v>1215.9000000000001</v>
      </c>
      <c r="AL73" s="83">
        <f ca="1">IF(YEAR($B73)&lt;YEAR(TODAY()),INDEX(HaverPull!$A:$AD,MATCH(CBO_quarterly!$B73,HaverPull!$B:$B,0),MATCH(CBO_quarterly!AL$1,HaverPull!$1:$1,0)),INDEX(CBO_annual!$A:$AH,MATCH(_xlfn.NUMBERVALUE(LEFT($A74,4)),CBO_annual!$A:$A,0),MATCH(AL$1,CBO_annual!$1:$1,0)))</f>
        <v>1008.7</v>
      </c>
      <c r="AM73" s="83">
        <f ca="1">IF(YEAR($B73)&lt;YEAR(TODAY()),INDEX(HaverPull!$A:$AD,MATCH(CBO_quarterly!$B73,HaverPull!$B:$B,0),MATCH(CBO_quarterly!AM$1,HaverPull!$1:$1,0)),INDEX(CBO_annual!$A:$AH,MATCH(_xlfn.NUMBERVALUE(LEFT($A74,4)),CBO_annual!$A:$A,0),MATCH(AM$1,CBO_annual!$1:$1,0)))</f>
        <v>492.1</v>
      </c>
      <c r="AN73" s="83">
        <f ca="1">IF(YEAR($B73)&lt;YEAR(TODAY()),INDEX(HaverPull!$A:$AD,MATCH(CBO_quarterly!$B73,HaverPull!$B:$B,0),MATCH(CBO_quarterly!AN$1,HaverPull!$1:$1,0)),INDEX(CBO_annual!$A:$AH,MATCH(_xlfn.NUMBERVALUE(LEFT($A74,4)),CBO_annual!$A:$A,0),MATCH(AN$1,CBO_annual!$1:$1,0)))</f>
        <v>516.5</v>
      </c>
      <c r="AO73" s="83" t="e">
        <f ca="1">IF(YEAR($B73)&lt;YEAR(TODAY()),INDEX(HaverPull!$A:$AD,MATCH(CBO_quarterly!$B73,HaverPull!$B:$B,0),MATCH(CBO_quarterly!AO$1,HaverPull!$1:$1,0)),INDEX(CBO_annual!$A:$AH,MATCH(_xlfn.NUMBERVALUE(LEFT($A74,4)),CBO_annual!$A:$A,0),MATCH(AO$1,CBO_annual!$1:$1,0)))</f>
        <v>#N/A</v>
      </c>
      <c r="AP73" s="83" t="e">
        <f ca="1">IF(YEAR($B73)&lt;YEAR(TODAY()),INDEX(HaverPull!$A:$AD,MATCH(CBO_quarterly!$B73,HaverPull!$B:$B,0),MATCH(CBO_quarterly!AP$1,HaverPull!$1:$1,0)),INDEX(CBO_annual!$A:$AH,MATCH(_xlfn.NUMBERVALUE(LEFT($A74,4)),CBO_annual!$A:$A,0),MATCH(AP$1,CBO_annual!$1:$1,0)))</f>
        <v>#N/A</v>
      </c>
    </row>
    <row r="74" spans="1:43">
      <c r="A74" s="83" t="s">
        <v>473</v>
      </c>
      <c r="B74" s="4">
        <v>31958</v>
      </c>
      <c r="C74" s="83">
        <f ca="1">IF(YEAR($B74)&lt;YEAR(TODAY())-1,AVERAGE(C75:C78),INDEX(CBO_annual!$A:$AH,MATCH(_xlfn.NUMBERVALUE(LEFT($A75,4)),CBO_annual!$A:$A,0),MATCH(C$1,CBO_annual!$1:$1,0)))</f>
        <v>2068.1999999999998</v>
      </c>
      <c r="D74" s="83">
        <f ca="1">IF(YEAR($B74)&lt;YEAR(TODAY())-1,AVERAGE(D75:D78),INDEX(CBO_annual!$A:$AH,MATCH(_xlfn.NUMBERVALUE(LEFT($A75,4)),CBO_annual!$A:$A,0),MATCH(D$1,CBO_annual!$1:$1,0)))</f>
        <v>1585.1000000000004</v>
      </c>
      <c r="E74" s="83">
        <f ca="1">IF(YEAR($B74)&lt;YEAR(TODAY())-1,AVERAGE(E75:E78),INDEX(CBO_annual!$A:$AH,MATCH(_xlfn.NUMBERVALUE(LEFT($A75,4)),CBO_annual!$A:$A,0),MATCH(E$1,CBO_annual!$1:$1,0)))</f>
        <v>134.1</v>
      </c>
      <c r="F74" s="83">
        <f ca="1">IF(YEAR($B74)&lt;YEAR(TODAY())-1,AVERAGE(F75:F78),INDEX(CBO_annual!$A:$AH,MATCH(_xlfn.NUMBERVALUE(LEFT($A75,4)),CBO_annual!$A:$A,0),MATCH(F$1,CBO_annual!$1:$1,0)))</f>
        <v>395.69999999999993</v>
      </c>
      <c r="G74" s="83">
        <f ca="1">IF(YEAR($B74)&lt;YEAR(TODAY())-1,AVERAGE(G75:G78),INDEX(CBO_annual!$A:$AH,MATCH(_xlfn.NUMBERVALUE(LEFT($A75,4)),CBO_annual!$A:$A,0),MATCH(G$1,CBO_annual!$1:$1,0)))</f>
        <v>1274.5999999999999</v>
      </c>
      <c r="H74" s="83">
        <f ca="1">IF(YEAR($B74)&lt;YEAR(TODAY())-1,AVERAGE(H75:H78),INDEX(CBO_annual!$A:$AH,MATCH(_xlfn.NUMBERVALUE(LEFT($A75,4)),CBO_annual!$A:$A,0),MATCH(H$1,CBO_annual!$1:$1,0)))</f>
        <v>60.599999999999994</v>
      </c>
      <c r="I74" s="83">
        <f ca="1">IF(YEAR($B74)&lt;YEAR(TODAY())-1,AVERAGE(I75:I78),INDEX(CBO_annual!$A:$AH,MATCH(_xlfn.NUMBERVALUE(LEFT($A75,4)),CBO_annual!$A:$A,0),MATCH(I$1,CBO_annual!$1:$1,0)))</f>
        <v>497.1</v>
      </c>
      <c r="J74" s="83">
        <f ca="1">IF(YEAR($B74)&lt;YEAR(TODAY())-1,INDEX(HaverPull!$A:$AD,MATCH(CBO_quarterly!$B74,HaverPull!$B:$B,0),MATCH(CBO_quarterly!J$1,HaverPull!$1:$1,0)),INDEX(CBO_annual!$A:$AH,MATCH(_xlfn.NUMBERVALUE(LEFT($A75,4)),CBO_annual!$A:$A,0),MATCH(J$1,CBO_annual!$1:$1,0)))</f>
        <v>17.7</v>
      </c>
      <c r="K74" s="83" t="e">
        <f ca="1">IF(YEAR($B74)&lt;YEAR(TODAY())-1,INDEX(HaverPull!$A:$AD,MATCH(CBO_quarterly!$B74,HaverPull!$B:$B,0),MATCH(CBO_quarterly!K$1,HaverPull!$1:$1,0)),INDEX(CBO_annual!$A:$AH,MATCH(_xlfn.NUMBERVALUE(LEFT($A75,4)),CBO_annual!$A:$A,0),MATCH(K$1,CBO_annual!$1:$1,0)))</f>
        <v>#N/A</v>
      </c>
      <c r="L74" s="83" t="e">
        <f ca="1">IF(YEAR($B74)&lt;YEAR(TODAY())-1,INDEX(HaverPull!$A:$AD,MATCH(CBO_quarterly!$B74,HaverPull!$B:$B,0),MATCH(CBO_quarterly!L$1,HaverPull!$1:$1,0)),INDEX(CBO_annual!$A:$AH,MATCH(_xlfn.NUMBERVALUE(LEFT($A75,4)),CBO_annual!$A:$A,0),MATCH(L$1,CBO_annual!$1:$1,0)))</f>
        <v>#N/A</v>
      </c>
      <c r="M74" s="83" t="e">
        <f ca="1">IF(YEAR($B74)&lt;YEAR(TODAY())-1,INDEX(HaverPull!$A:$AD,MATCH(CBO_quarterly!$B74,HaverPull!$B:$B,0),MATCH(CBO_quarterly!M$1,HaverPull!$1:$1,0)),INDEX(CBO_annual!$A:$AH,MATCH(_xlfn.NUMBERVALUE(LEFT($A75,4)),CBO_annual!$A:$A,0),MATCH(M$1,CBO_annual!$1:$1,0)))</f>
        <v>#N/A</v>
      </c>
      <c r="N74" s="83" t="e">
        <f ca="1">IF(YEAR($B74)&lt;YEAR(TODAY())-1,INDEX(HaverPull!$A:$AD,MATCH(CBO_quarterly!$B74,HaverPull!$B:$B,0),MATCH(CBO_quarterly!N$1,HaverPull!$1:$1,0)),INDEX(CBO_annual!$A:$AH,MATCH(_xlfn.NUMBERVALUE(LEFT($A75,4)),CBO_annual!$A:$A,0),MATCH(N$1,CBO_annual!$1:$1,0)))</f>
        <v>#N/A</v>
      </c>
      <c r="O74" s="83" t="e">
        <f ca="1">IF(YEAR($B74)&lt;YEAR(TODAY())-1,INDEX(HaverPull!$A:$AD,MATCH(CBO_quarterly!$B74,HaverPull!$B:$B,0),MATCH(CBO_quarterly!O$1,HaverPull!$1:$1,0)),INDEX(CBO_annual!$A:$AH,MATCH(_xlfn.NUMBERVALUE(LEFT($A75,4)),CBO_annual!$A:$A,0),MATCH(O$1,CBO_annual!$1:$1,0)))</f>
        <v>#N/A</v>
      </c>
      <c r="P74" s="83" t="e">
        <f ca="1">IF(YEAR($B74)&lt;YEAR(TODAY())-1,INDEX(HaverPull!$A:$AD,MATCH(CBO_quarterly!$B74,HaverPull!$B:$B,0),MATCH(CBO_quarterly!P$1,HaverPull!$1:$1,0)),INDEX(CBO_annual!$A:$AH,MATCH(_xlfn.NUMBERVALUE(LEFT($A75,4)),CBO_annual!$A:$A,0),MATCH(P$1,CBO_annual!$1:$1,0)))</f>
        <v>#N/A</v>
      </c>
      <c r="Q74" s="83" t="e">
        <f ca="1">IF(YEAR($B74)&lt;YEAR(TODAY())-1,INDEX(HaverPull!$A:$AD,MATCH(CBO_quarterly!$B74,HaverPull!$B:$B,0),MATCH(CBO_quarterly!Q$1,HaverPull!$1:$1,0)),INDEX(CBO_annual!$A:$AH,MATCH(_xlfn.NUMBERVALUE(LEFT($A75,4)),CBO_annual!$A:$A,0),MATCH(Q$1,CBO_annual!$1:$1,0)))</f>
        <v>#N/A</v>
      </c>
      <c r="R74" s="83" t="e">
        <f ca="1">IF(YEAR($B74)&lt;YEAR(TODAY())-1,INDEX(HaverPull!$A:$AD,MATCH(CBO_quarterly!$B74,HaverPull!$B:$B,0),MATCH(CBO_quarterly!R$1,HaverPull!$1:$1,0)),INDEX(CBO_annual!$A:$AH,MATCH(_xlfn.NUMBERVALUE(LEFT($A75,4)),CBO_annual!$A:$A,0),MATCH(R$1,CBO_annual!$1:$1,0)))</f>
        <v>#N/A</v>
      </c>
      <c r="S74" s="83" t="e">
        <f ca="1">IF(YEAR($B74)&lt;YEAR(TODAY())-1,INDEX(HaverPull!$A:$AD,MATCH(CBO_quarterly!$B74,HaverPull!$B:$B,0),MATCH(CBO_quarterly!S$1,HaverPull!$1:$1,0)),INDEX(CBO_annual!$A:$AH,MATCH(_xlfn.NUMBERVALUE(LEFT($A75,4)),CBO_annual!$A:$A,0),MATCH(S$1,CBO_annual!$1:$1,0)))</f>
        <v>#N/A</v>
      </c>
      <c r="T74" s="83" t="e">
        <f ca="1">IF(YEAR($B74)&lt;YEAR(TODAY())-1,INDEX(HaverPull!$A:$AD,MATCH(CBO_quarterly!$B74,HaverPull!$B:$B,0),MATCH(CBO_quarterly!T$1,HaverPull!$1:$1,0)),INDEX(CBO_annual!$A:$AH,MATCH(_xlfn.NUMBERVALUE(LEFT($A75,4)),CBO_annual!$A:$A,0),MATCH(T$1,CBO_annual!$1:$1,0)))</f>
        <v>#N/A</v>
      </c>
      <c r="U74" s="83" t="e">
        <f ca="1">IF(YEAR($B74)&lt;YEAR(TODAY())-1,INDEX(HaverPull!$A:$AD,MATCH(CBO_quarterly!$B74,HaverPull!$B:$B,0),MATCH(CBO_quarterly!U$1,HaverPull!$1:$1,0)),INDEX(CBO_annual!$A:$AH,MATCH(_xlfn.NUMBERVALUE(LEFT($A75,4)),CBO_annual!$A:$A,0),MATCH(U$1,CBO_annual!$1:$1,0)))</f>
        <v>#N/A</v>
      </c>
      <c r="V74" s="83" t="e">
        <f ca="1">IF(YEAR($B74)&lt;YEAR(TODAY())-1,INDEX(HaverPull!$A:$AD,MATCH(CBO_quarterly!$B74,HaverPull!$B:$B,0),MATCH(CBO_quarterly!V$1,HaverPull!$1:$1,0)),INDEX(CBO_annual!$A:$AH,MATCH(_xlfn.NUMBERVALUE(LEFT($A75,4)),CBO_annual!$A:$A,0),MATCH(V$1,CBO_annual!$1:$1,0)))</f>
        <v>#N/A</v>
      </c>
      <c r="W74" s="83" t="e">
        <f ca="1">IF(YEAR($B74)&lt;YEAR(TODAY())-1,INDEX(HaverPull!$A:$AD,MATCH(CBO_quarterly!$B74,HaverPull!$B:$B,0),MATCH(CBO_quarterly!W$1,HaverPull!$1:$1,0)),INDEX(CBO_annual!$A:$AH,MATCH(_xlfn.NUMBERVALUE(LEFT($A75,4)),CBO_annual!$A:$A,0),MATCH(W$1,CBO_annual!$1:$1,0)))</f>
        <v>#N/A</v>
      </c>
      <c r="X74" s="83" t="e">
        <f ca="1">IF(YEAR($B74)&lt;YEAR(TODAY())-1,INDEX(HaverPull!$A:$AD,MATCH(CBO_quarterly!$B74,HaverPull!$B:$B,0),MATCH(CBO_quarterly!X$1,HaverPull!$1:$1,0)),INDEX(CBO_annual!$A:$AH,MATCH(_xlfn.NUMBERVALUE(LEFT($A75,4)),CBO_annual!$A:$A,0),MATCH(X$1,CBO_annual!$1:$1,0)))</f>
        <v>#N/A</v>
      </c>
      <c r="Y74" s="83" t="e">
        <f ca="1">IF(YEAR($B74)&lt;YEAR(TODAY())-1,INDEX(HaverPull!$A:$AD,MATCH(CBO_quarterly!$B74,HaverPull!$B:$B,0),MATCH(CBO_quarterly!Y$1,HaverPull!$1:$1,0)),INDEX(CBO_annual!$A:$AH,MATCH(_xlfn.NUMBERVALUE(LEFT($A75,4)),CBO_annual!$A:$A,0),MATCH(Y$1,CBO_annual!$1:$1,0)))</f>
        <v>#N/A</v>
      </c>
      <c r="Z74" s="83" t="e">
        <f ca="1">IF(YEAR($B74)&lt;YEAR(TODAY())-1,INDEX(HaverPull!$A:$AD,MATCH(CBO_quarterly!$B74,HaverPull!$B:$B,0),MATCH(CBO_quarterly!Z$1,HaverPull!$1:$1,0)),INDEX(CBO_annual!$A:$AH,MATCH(_xlfn.NUMBERVALUE(LEFT($A75,4)),CBO_annual!$A:$A,0),MATCH(Z$1,CBO_annual!$1:$1,0)))</f>
        <v>#N/A</v>
      </c>
      <c r="AA74" s="83" t="e">
        <f ca="1">IF(YEAR($B74)&lt;YEAR(TODAY())-1,INDEX(HaverPull!$A:$AD,MATCH(CBO_quarterly!$B74,HaverPull!$B:$B,0),MATCH(CBO_quarterly!AA$1,HaverPull!$1:$1,0)),INDEX(CBO_annual!$A:$AH,MATCH(_xlfn.NUMBERVALUE(LEFT($A75,4)),CBO_annual!$A:$A,0),MATCH(AA$1,CBO_annual!$1:$1,0)))</f>
        <v>#N/A</v>
      </c>
      <c r="AB74" s="88">
        <f>INDEX(CBO_annual!$A:$AH,MATCH(_xlfn.NUMBERVALUE(LEFT($A75,4)),CBO_annual!$A:$A,0),MATCH($1:$1,CBO_annual!$1:$1,0))</f>
        <v>8256.375</v>
      </c>
      <c r="AC74" s="84">
        <v>8084.7</v>
      </c>
      <c r="AD74" s="83">
        <f ca="1">IF(YEAR($B74)&lt;=YEAR(TODAY()),INDEX(HaverPull!$A:$AD,MATCH(CBO_quarterly!$B74,HaverPull!$B:$B,0),MATCH(CBO_quarterly!AD$1,HaverPull!$1:$1,0)),INDEX(CBO_annual!$A:$AH,MATCH(_xlfn.NUMBERVALUE(LEFT($A75,4)),CBO_annual!$A:$A,0),MATCH(AD$1,CBO_annual!$1:$1,0)))</f>
        <v>5481.2</v>
      </c>
      <c r="AE74" s="83">
        <f ca="1">IF(YEAR($B74)&lt;=YEAR(TODAY()),INDEX(HaverPull!$A:$AD,MATCH(CBO_quarterly!$B74,HaverPull!$B:$B,0),MATCH(CBO_quarterly!AE$1,HaverPull!$1:$1,0)),INDEX(CBO_annual!$A:$AH,MATCH(_xlfn.NUMBERVALUE(LEFT($A75,4)),CBO_annual!$A:$A,0),MATCH(AE$1,CBO_annual!$1:$1,0)))</f>
        <v>3053.3</v>
      </c>
      <c r="AF74" s="85">
        <v>59.38</v>
      </c>
      <c r="AG74" s="84">
        <v>4821.5</v>
      </c>
      <c r="AH74" s="84">
        <v>4877.1000000000004</v>
      </c>
      <c r="AI74" s="83">
        <f ca="1">IF(YEAR($B74)&lt;YEAR(TODAY()),INDEX(HaverPull!$A:$AD,MATCH(CBO_quarterly!$B74,HaverPull!$B:$B,0),MATCH(CBO_quarterly!AI$1,HaverPull!$1:$1,0)),INDEX(CBO_annual!$A:$AH,MATCH(_xlfn.NUMBERVALUE(LEFT($A75,4)),CBO_annual!$A:$A,0),MATCH(AI$1,CBO_annual!$1:$1,0)))</f>
        <v>1025.2</v>
      </c>
      <c r="AJ74" s="83">
        <f ca="1">IF(YEAR($B74)&lt;YEAR(TODAY()),INDEX(HaverPull!$A:$AD,MATCH(CBO_quarterly!$B74,HaverPull!$B:$B,0),MATCH(CBO_quarterly!AJ$1,HaverPull!$1:$1,0)),INDEX(CBO_annual!$A:$AH,MATCH(_xlfn.NUMBERVALUE(LEFT($A75,4)),CBO_annual!$A:$A,0),MATCH(AJ$1,CBO_annual!$1:$1,0)))</f>
        <v>960.8</v>
      </c>
      <c r="AK74" s="83">
        <f ca="1">IF(YEAR($B74)&lt;YEAR(TODAY()),INDEX(HaverPull!$A:$AD,MATCH(CBO_quarterly!$B74,HaverPull!$B:$B,0),MATCH(CBO_quarterly!AK$1,HaverPull!$1:$1,0)),INDEX(CBO_annual!$A:$AH,MATCH(_xlfn.NUMBERVALUE(LEFT($A75,4)),CBO_annual!$A:$A,0),MATCH(AK$1,CBO_annual!$1:$1,0)))</f>
        <v>1218.5999999999999</v>
      </c>
      <c r="AL74" s="83">
        <f ca="1">IF(YEAR($B74)&lt;YEAR(TODAY()),INDEX(HaverPull!$A:$AD,MATCH(CBO_quarterly!$B74,HaverPull!$B:$B,0),MATCH(CBO_quarterly!AL$1,HaverPull!$1:$1,0)),INDEX(CBO_annual!$A:$AH,MATCH(_xlfn.NUMBERVALUE(LEFT($A75,4)),CBO_annual!$A:$A,0),MATCH(AL$1,CBO_annual!$1:$1,0)))</f>
        <v>1025.2</v>
      </c>
      <c r="AM74" s="83">
        <f ca="1">IF(YEAR($B74)&lt;YEAR(TODAY()),INDEX(HaverPull!$A:$AD,MATCH(CBO_quarterly!$B74,HaverPull!$B:$B,0),MATCH(CBO_quarterly!AM$1,HaverPull!$1:$1,0)),INDEX(CBO_annual!$A:$AH,MATCH(_xlfn.NUMBERVALUE(LEFT($A75,4)),CBO_annual!$A:$A,0),MATCH(AM$1,CBO_annual!$1:$1,0)))</f>
        <v>501.2</v>
      </c>
      <c r="AN74" s="83">
        <f ca="1">IF(YEAR($B74)&lt;YEAR(TODAY()),INDEX(HaverPull!$A:$AD,MATCH(CBO_quarterly!$B74,HaverPull!$B:$B,0),MATCH(CBO_quarterly!AN$1,HaverPull!$1:$1,0)),INDEX(CBO_annual!$A:$AH,MATCH(_xlfn.NUMBERVALUE(LEFT($A75,4)),CBO_annual!$A:$A,0),MATCH(AN$1,CBO_annual!$1:$1,0)))</f>
        <v>524</v>
      </c>
      <c r="AO74" s="83" t="e">
        <f ca="1">IF(YEAR($B74)&lt;YEAR(TODAY()),INDEX(HaverPull!$A:$AD,MATCH(CBO_quarterly!$B74,HaverPull!$B:$B,0),MATCH(CBO_quarterly!AO$1,HaverPull!$1:$1,0)),INDEX(CBO_annual!$A:$AH,MATCH(_xlfn.NUMBERVALUE(LEFT($A75,4)),CBO_annual!$A:$A,0),MATCH(AO$1,CBO_annual!$1:$1,0)))</f>
        <v>#N/A</v>
      </c>
      <c r="AP74" s="83" t="e">
        <f ca="1">IF(YEAR($B74)&lt;YEAR(TODAY()),INDEX(HaverPull!$A:$AD,MATCH(CBO_quarterly!$B74,HaverPull!$B:$B,0),MATCH(CBO_quarterly!AP$1,HaverPull!$1:$1,0)),INDEX(CBO_annual!$A:$AH,MATCH(_xlfn.NUMBERVALUE(LEFT($A75,4)),CBO_annual!$A:$A,0),MATCH(AP$1,CBO_annual!$1:$1,0)))</f>
        <v>#N/A</v>
      </c>
    </row>
    <row r="75" spans="1:43">
      <c r="A75" s="83" t="s">
        <v>474</v>
      </c>
      <c r="B75" s="4">
        <v>32050</v>
      </c>
      <c r="C75" s="83">
        <f ca="1">IF(YEAR($B75)&lt;YEAR(TODAY())-1,AVERAGE(C76:C79),INDEX(CBO_annual!$A:$AH,MATCH(_xlfn.NUMBERVALUE(LEFT($A76,4)),CBO_annual!$A:$A,0),MATCH(C$1,CBO_annual!$1:$1,0)))</f>
        <v>2068.1999999999998</v>
      </c>
      <c r="D75" s="83">
        <f ca="1">IF(YEAR($B75)&lt;YEAR(TODAY())-1,AVERAGE(D76:D79),INDEX(CBO_annual!$A:$AH,MATCH(_xlfn.NUMBERVALUE(LEFT($A76,4)),CBO_annual!$A:$A,0),MATCH(D$1,CBO_annual!$1:$1,0)))</f>
        <v>1585.1000000000004</v>
      </c>
      <c r="E75" s="83">
        <f ca="1">IF(YEAR($B75)&lt;YEAR(TODAY())-1,AVERAGE(E76:E79),INDEX(CBO_annual!$A:$AH,MATCH(_xlfn.NUMBERVALUE(LEFT($A76,4)),CBO_annual!$A:$A,0),MATCH(E$1,CBO_annual!$1:$1,0)))</f>
        <v>134.1</v>
      </c>
      <c r="F75" s="83">
        <f ca="1">IF(YEAR($B75)&lt;YEAR(TODAY())-1,AVERAGE(F76:F79),INDEX(CBO_annual!$A:$AH,MATCH(_xlfn.NUMBERVALUE(LEFT($A76,4)),CBO_annual!$A:$A,0),MATCH(F$1,CBO_annual!$1:$1,0)))</f>
        <v>395.69999999999993</v>
      </c>
      <c r="G75" s="83">
        <f ca="1">IF(YEAR($B75)&lt;YEAR(TODAY())-1,AVERAGE(G76:G79),INDEX(CBO_annual!$A:$AH,MATCH(_xlfn.NUMBERVALUE(LEFT($A76,4)),CBO_annual!$A:$A,0),MATCH(G$1,CBO_annual!$1:$1,0)))</f>
        <v>1274.5999999999999</v>
      </c>
      <c r="H75" s="83">
        <f ca="1">IF(YEAR($B75)&lt;YEAR(TODAY())-1,AVERAGE(H76:H79),INDEX(CBO_annual!$A:$AH,MATCH(_xlfn.NUMBERVALUE(LEFT($A76,4)),CBO_annual!$A:$A,0),MATCH(H$1,CBO_annual!$1:$1,0)))</f>
        <v>60.599999999999994</v>
      </c>
      <c r="I75" s="83">
        <f ca="1">IF(YEAR($B75)&lt;YEAR(TODAY())-1,AVERAGE(I76:I79),INDEX(CBO_annual!$A:$AH,MATCH(_xlfn.NUMBERVALUE(LEFT($A76,4)),CBO_annual!$A:$A,0),MATCH(I$1,CBO_annual!$1:$1,0)))</f>
        <v>497.1</v>
      </c>
      <c r="J75" s="83">
        <f ca="1">IF(YEAR($B75)&lt;YEAR(TODAY())-1,INDEX(HaverPull!$A:$AD,MATCH(CBO_quarterly!$B75,HaverPull!$B:$B,0),MATCH(CBO_quarterly!J$1,HaverPull!$1:$1,0)),INDEX(CBO_annual!$A:$AH,MATCH(_xlfn.NUMBERVALUE(LEFT($A76,4)),CBO_annual!$A:$A,0),MATCH(J$1,CBO_annual!$1:$1,0)))</f>
        <v>18</v>
      </c>
      <c r="K75" s="83" t="e">
        <f ca="1">IF(YEAR($B75)&lt;YEAR(TODAY())-1,INDEX(HaverPull!$A:$AD,MATCH(CBO_quarterly!$B75,HaverPull!$B:$B,0),MATCH(CBO_quarterly!K$1,HaverPull!$1:$1,0)),INDEX(CBO_annual!$A:$AH,MATCH(_xlfn.NUMBERVALUE(LEFT($A76,4)),CBO_annual!$A:$A,0),MATCH(K$1,CBO_annual!$1:$1,0)))</f>
        <v>#N/A</v>
      </c>
      <c r="L75" s="83" t="e">
        <f ca="1">IF(YEAR($B75)&lt;YEAR(TODAY())-1,INDEX(HaverPull!$A:$AD,MATCH(CBO_quarterly!$B75,HaverPull!$B:$B,0),MATCH(CBO_quarterly!L$1,HaverPull!$1:$1,0)),INDEX(CBO_annual!$A:$AH,MATCH(_xlfn.NUMBERVALUE(LEFT($A76,4)),CBO_annual!$A:$A,0),MATCH(L$1,CBO_annual!$1:$1,0)))</f>
        <v>#N/A</v>
      </c>
      <c r="M75" s="83" t="e">
        <f ca="1">IF(YEAR($B75)&lt;YEAR(TODAY())-1,INDEX(HaverPull!$A:$AD,MATCH(CBO_quarterly!$B75,HaverPull!$B:$B,0),MATCH(CBO_quarterly!M$1,HaverPull!$1:$1,0)),INDEX(CBO_annual!$A:$AH,MATCH(_xlfn.NUMBERVALUE(LEFT($A76,4)),CBO_annual!$A:$A,0),MATCH(M$1,CBO_annual!$1:$1,0)))</f>
        <v>#N/A</v>
      </c>
      <c r="N75" s="83" t="e">
        <f ca="1">IF(YEAR($B75)&lt;YEAR(TODAY())-1,INDEX(HaverPull!$A:$AD,MATCH(CBO_quarterly!$B75,HaverPull!$B:$B,0),MATCH(CBO_quarterly!N$1,HaverPull!$1:$1,0)),INDEX(CBO_annual!$A:$AH,MATCH(_xlfn.NUMBERVALUE(LEFT($A76,4)),CBO_annual!$A:$A,0),MATCH(N$1,CBO_annual!$1:$1,0)))</f>
        <v>#N/A</v>
      </c>
      <c r="O75" s="83" t="e">
        <f ca="1">IF(YEAR($B75)&lt;YEAR(TODAY())-1,INDEX(HaverPull!$A:$AD,MATCH(CBO_quarterly!$B75,HaverPull!$B:$B,0),MATCH(CBO_quarterly!O$1,HaverPull!$1:$1,0)),INDEX(CBO_annual!$A:$AH,MATCH(_xlfn.NUMBERVALUE(LEFT($A76,4)),CBO_annual!$A:$A,0),MATCH(O$1,CBO_annual!$1:$1,0)))</f>
        <v>#N/A</v>
      </c>
      <c r="P75" s="83" t="e">
        <f ca="1">IF(YEAR($B75)&lt;YEAR(TODAY())-1,INDEX(HaverPull!$A:$AD,MATCH(CBO_quarterly!$B75,HaverPull!$B:$B,0),MATCH(CBO_quarterly!P$1,HaverPull!$1:$1,0)),INDEX(CBO_annual!$A:$AH,MATCH(_xlfn.NUMBERVALUE(LEFT($A76,4)),CBO_annual!$A:$A,0),MATCH(P$1,CBO_annual!$1:$1,0)))</f>
        <v>#N/A</v>
      </c>
      <c r="Q75" s="83" t="e">
        <f ca="1">IF(YEAR($B75)&lt;YEAR(TODAY())-1,INDEX(HaverPull!$A:$AD,MATCH(CBO_quarterly!$B75,HaverPull!$B:$B,0),MATCH(CBO_quarterly!Q$1,HaverPull!$1:$1,0)),INDEX(CBO_annual!$A:$AH,MATCH(_xlfn.NUMBERVALUE(LEFT($A76,4)),CBO_annual!$A:$A,0),MATCH(Q$1,CBO_annual!$1:$1,0)))</f>
        <v>#N/A</v>
      </c>
      <c r="R75" s="83" t="e">
        <f ca="1">IF(YEAR($B75)&lt;YEAR(TODAY())-1,INDEX(HaverPull!$A:$AD,MATCH(CBO_quarterly!$B75,HaverPull!$B:$B,0),MATCH(CBO_quarterly!R$1,HaverPull!$1:$1,0)),INDEX(CBO_annual!$A:$AH,MATCH(_xlfn.NUMBERVALUE(LEFT($A76,4)),CBO_annual!$A:$A,0),MATCH(R$1,CBO_annual!$1:$1,0)))</f>
        <v>#N/A</v>
      </c>
      <c r="S75" s="83" t="e">
        <f ca="1">IF(YEAR($B75)&lt;YEAR(TODAY())-1,INDEX(HaverPull!$A:$AD,MATCH(CBO_quarterly!$B75,HaverPull!$B:$B,0),MATCH(CBO_quarterly!S$1,HaverPull!$1:$1,0)),INDEX(CBO_annual!$A:$AH,MATCH(_xlfn.NUMBERVALUE(LEFT($A76,4)),CBO_annual!$A:$A,0),MATCH(S$1,CBO_annual!$1:$1,0)))</f>
        <v>#N/A</v>
      </c>
      <c r="T75" s="83" t="e">
        <f ca="1">IF(YEAR($B75)&lt;YEAR(TODAY())-1,INDEX(HaverPull!$A:$AD,MATCH(CBO_quarterly!$B75,HaverPull!$B:$B,0),MATCH(CBO_quarterly!T$1,HaverPull!$1:$1,0)),INDEX(CBO_annual!$A:$AH,MATCH(_xlfn.NUMBERVALUE(LEFT($A76,4)),CBO_annual!$A:$A,0),MATCH(T$1,CBO_annual!$1:$1,0)))</f>
        <v>#N/A</v>
      </c>
      <c r="U75" s="83" t="e">
        <f ca="1">IF(YEAR($B75)&lt;YEAR(TODAY())-1,INDEX(HaverPull!$A:$AD,MATCH(CBO_quarterly!$B75,HaverPull!$B:$B,0),MATCH(CBO_quarterly!U$1,HaverPull!$1:$1,0)),INDEX(CBO_annual!$A:$AH,MATCH(_xlfn.NUMBERVALUE(LEFT($A76,4)),CBO_annual!$A:$A,0),MATCH(U$1,CBO_annual!$1:$1,0)))</f>
        <v>#N/A</v>
      </c>
      <c r="V75" s="83" t="e">
        <f ca="1">IF(YEAR($B75)&lt;YEAR(TODAY())-1,INDEX(HaverPull!$A:$AD,MATCH(CBO_quarterly!$B75,HaverPull!$B:$B,0),MATCH(CBO_quarterly!V$1,HaverPull!$1:$1,0)),INDEX(CBO_annual!$A:$AH,MATCH(_xlfn.NUMBERVALUE(LEFT($A76,4)),CBO_annual!$A:$A,0),MATCH(V$1,CBO_annual!$1:$1,0)))</f>
        <v>#N/A</v>
      </c>
      <c r="W75" s="83" t="e">
        <f ca="1">IF(YEAR($B75)&lt;YEAR(TODAY())-1,INDEX(HaverPull!$A:$AD,MATCH(CBO_quarterly!$B75,HaverPull!$B:$B,0),MATCH(CBO_quarterly!W$1,HaverPull!$1:$1,0)),INDEX(CBO_annual!$A:$AH,MATCH(_xlfn.NUMBERVALUE(LEFT($A76,4)),CBO_annual!$A:$A,0),MATCH(W$1,CBO_annual!$1:$1,0)))</f>
        <v>#N/A</v>
      </c>
      <c r="X75" s="83" t="e">
        <f ca="1">IF(YEAR($B75)&lt;YEAR(TODAY())-1,INDEX(HaverPull!$A:$AD,MATCH(CBO_quarterly!$B75,HaverPull!$B:$B,0),MATCH(CBO_quarterly!X$1,HaverPull!$1:$1,0)),INDEX(CBO_annual!$A:$AH,MATCH(_xlfn.NUMBERVALUE(LEFT($A76,4)),CBO_annual!$A:$A,0),MATCH(X$1,CBO_annual!$1:$1,0)))</f>
        <v>#N/A</v>
      </c>
      <c r="Y75" s="83" t="e">
        <f ca="1">IF(YEAR($B75)&lt;YEAR(TODAY())-1,INDEX(HaverPull!$A:$AD,MATCH(CBO_quarterly!$B75,HaverPull!$B:$B,0),MATCH(CBO_quarterly!Y$1,HaverPull!$1:$1,0)),INDEX(CBO_annual!$A:$AH,MATCH(_xlfn.NUMBERVALUE(LEFT($A76,4)),CBO_annual!$A:$A,0),MATCH(Y$1,CBO_annual!$1:$1,0)))</f>
        <v>#N/A</v>
      </c>
      <c r="Z75" s="83" t="e">
        <f ca="1">IF(YEAR($B75)&lt;YEAR(TODAY())-1,INDEX(HaverPull!$A:$AD,MATCH(CBO_quarterly!$B75,HaverPull!$B:$B,0),MATCH(CBO_quarterly!Z$1,HaverPull!$1:$1,0)),INDEX(CBO_annual!$A:$AH,MATCH(_xlfn.NUMBERVALUE(LEFT($A76,4)),CBO_annual!$A:$A,0),MATCH(Z$1,CBO_annual!$1:$1,0)))</f>
        <v>#N/A</v>
      </c>
      <c r="AA75" s="83" t="e">
        <f ca="1">IF(YEAR($B75)&lt;YEAR(TODAY())-1,INDEX(HaverPull!$A:$AD,MATCH(CBO_quarterly!$B75,HaverPull!$B:$B,0),MATCH(CBO_quarterly!AA$1,HaverPull!$1:$1,0)),INDEX(CBO_annual!$A:$AH,MATCH(_xlfn.NUMBERVALUE(LEFT($A76,4)),CBO_annual!$A:$A,0),MATCH(AA$1,CBO_annual!$1:$1,0)))</f>
        <v>#N/A</v>
      </c>
      <c r="AB75" s="88">
        <f>INDEX(CBO_annual!$A:$AH,MATCH(_xlfn.NUMBERVALUE(LEFT($A76,4)),CBO_annual!$A:$A,0),MATCH($1:$1,CBO_annual!$1:$1,0))</f>
        <v>8256.375</v>
      </c>
      <c r="AC75" s="84">
        <v>8158</v>
      </c>
      <c r="AD75" s="83">
        <f ca="1">IF(YEAR($B75)&lt;=YEAR(TODAY()),INDEX(HaverPull!$A:$AD,MATCH(CBO_quarterly!$B75,HaverPull!$B:$B,0),MATCH(CBO_quarterly!AD$1,HaverPull!$1:$1,0)),INDEX(CBO_annual!$A:$AH,MATCH(_xlfn.NUMBERVALUE(LEFT($A76,4)),CBO_annual!$A:$A,0),MATCH(AD$1,CBO_annual!$1:$1,0)))</f>
        <v>5543.7</v>
      </c>
      <c r="AE75" s="83">
        <f ca="1">IF(YEAR($B75)&lt;=YEAR(TODAY()),INDEX(HaverPull!$A:$AD,MATCH(CBO_quarterly!$B75,HaverPull!$B:$B,0),MATCH(CBO_quarterly!AE$1,HaverPull!$1:$1,0)),INDEX(CBO_annual!$A:$AH,MATCH(_xlfn.NUMBERVALUE(LEFT($A76,4)),CBO_annual!$A:$A,0),MATCH(AE$1,CBO_annual!$1:$1,0)))</f>
        <v>3117.4</v>
      </c>
      <c r="AF75" s="85">
        <v>59.936999999999998</v>
      </c>
      <c r="AG75" s="84">
        <v>4900.5</v>
      </c>
      <c r="AH75" s="84">
        <v>4953.1000000000004</v>
      </c>
      <c r="AI75" s="83">
        <f ca="1">IF(YEAR($B75)&lt;YEAR(TODAY()),INDEX(HaverPull!$A:$AD,MATCH(CBO_quarterly!$B75,HaverPull!$B:$B,0),MATCH(CBO_quarterly!AI$1,HaverPull!$1:$1,0)),INDEX(CBO_annual!$A:$AH,MATCH(_xlfn.NUMBERVALUE(LEFT($A76,4)),CBO_annual!$A:$A,0),MATCH(AI$1,CBO_annual!$1:$1,0)))</f>
        <v>1036.2</v>
      </c>
      <c r="AJ75" s="83">
        <f ca="1">IF(YEAR($B75)&lt;YEAR(TODAY()),INDEX(HaverPull!$A:$AD,MATCH(CBO_quarterly!$B75,HaverPull!$B:$B,0),MATCH(CBO_quarterly!AJ$1,HaverPull!$1:$1,0)),INDEX(CBO_annual!$A:$AH,MATCH(_xlfn.NUMBERVALUE(LEFT($A76,4)),CBO_annual!$A:$A,0),MATCH(AJ$1,CBO_annual!$1:$1,0)))</f>
        <v>959.5</v>
      </c>
      <c r="AK75" s="83">
        <f ca="1">IF(YEAR($B75)&lt;YEAR(TODAY()),INDEX(HaverPull!$A:$AD,MATCH(CBO_quarterly!$B75,HaverPull!$B:$B,0),MATCH(CBO_quarterly!AK$1,HaverPull!$1:$1,0)),INDEX(CBO_annual!$A:$AH,MATCH(_xlfn.NUMBERVALUE(LEFT($A76,4)),CBO_annual!$A:$A,0),MATCH(AK$1,CBO_annual!$1:$1,0)))</f>
        <v>1222.8</v>
      </c>
      <c r="AL75" s="83">
        <f ca="1">IF(YEAR($B75)&lt;YEAR(TODAY()),INDEX(HaverPull!$A:$AD,MATCH(CBO_quarterly!$B75,HaverPull!$B:$B,0),MATCH(CBO_quarterly!AL$1,HaverPull!$1:$1,0)),INDEX(CBO_annual!$A:$AH,MATCH(_xlfn.NUMBERVALUE(LEFT($A76,4)),CBO_annual!$A:$A,0),MATCH(AL$1,CBO_annual!$1:$1,0)))</f>
        <v>1036.2</v>
      </c>
      <c r="AM75" s="83">
        <f ca="1">IF(YEAR($B75)&lt;YEAR(TODAY()),INDEX(HaverPull!$A:$AD,MATCH(CBO_quarterly!$B75,HaverPull!$B:$B,0),MATCH(CBO_quarterly!AM$1,HaverPull!$1:$1,0)),INDEX(CBO_annual!$A:$AH,MATCH(_xlfn.NUMBERVALUE(LEFT($A76,4)),CBO_annual!$A:$A,0),MATCH(AM$1,CBO_annual!$1:$1,0)))</f>
        <v>504.1</v>
      </c>
      <c r="AN75" s="83">
        <f ca="1">IF(YEAR($B75)&lt;YEAR(TODAY()),INDEX(HaverPull!$A:$AD,MATCH(CBO_quarterly!$B75,HaverPull!$B:$B,0),MATCH(CBO_quarterly!AN$1,HaverPull!$1:$1,0)),INDEX(CBO_annual!$A:$AH,MATCH(_xlfn.NUMBERVALUE(LEFT($A76,4)),CBO_annual!$A:$A,0),MATCH(AN$1,CBO_annual!$1:$1,0)))</f>
        <v>532.1</v>
      </c>
      <c r="AO75" s="83" t="e">
        <f ca="1">IF(YEAR($B75)&lt;YEAR(TODAY()),INDEX(HaverPull!$A:$AD,MATCH(CBO_quarterly!$B75,HaverPull!$B:$B,0),MATCH(CBO_quarterly!AO$1,HaverPull!$1:$1,0)),INDEX(CBO_annual!$A:$AH,MATCH(_xlfn.NUMBERVALUE(LEFT($A76,4)),CBO_annual!$A:$A,0),MATCH(AO$1,CBO_annual!$1:$1,0)))</f>
        <v>#N/A</v>
      </c>
      <c r="AP75" s="83" t="e">
        <f ca="1">IF(YEAR($B75)&lt;YEAR(TODAY()),INDEX(HaverPull!$A:$AD,MATCH(CBO_quarterly!$B75,HaverPull!$B:$B,0),MATCH(CBO_quarterly!AP$1,HaverPull!$1:$1,0)),INDEX(CBO_annual!$A:$AH,MATCH(_xlfn.NUMBERVALUE(LEFT($A76,4)),CBO_annual!$A:$A,0),MATCH(AP$1,CBO_annual!$1:$1,0)))</f>
        <v>#N/A</v>
      </c>
    </row>
    <row r="76" spans="1:43">
      <c r="A76" s="83" t="s">
        <v>475</v>
      </c>
      <c r="B76" s="4">
        <v>32142</v>
      </c>
      <c r="C76" s="83">
        <f ca="1">IF(YEAR($B76)&lt;YEAR(TODAY())-1,AVERAGE(C77:C80),INDEX(CBO_annual!$A:$AH,MATCH(_xlfn.NUMBERVALUE(LEFT($A77,4)),CBO_annual!$A:$A,0),MATCH(C$1,CBO_annual!$1:$1,0)))</f>
        <v>2068.1999999999998</v>
      </c>
      <c r="D76" s="83">
        <f ca="1">IF(YEAR($B76)&lt;YEAR(TODAY())-1,AVERAGE(D77:D80),INDEX(CBO_annual!$A:$AH,MATCH(_xlfn.NUMBERVALUE(LEFT($A77,4)),CBO_annual!$A:$A,0),MATCH(D$1,CBO_annual!$1:$1,0)))</f>
        <v>1585.1000000000004</v>
      </c>
      <c r="E76" s="83">
        <f ca="1">IF(YEAR($B76)&lt;YEAR(TODAY())-1,AVERAGE(E77:E80),INDEX(CBO_annual!$A:$AH,MATCH(_xlfn.NUMBERVALUE(LEFT($A77,4)),CBO_annual!$A:$A,0),MATCH(E$1,CBO_annual!$1:$1,0)))</f>
        <v>134.1</v>
      </c>
      <c r="F76" s="83">
        <f ca="1">IF(YEAR($B76)&lt;YEAR(TODAY())-1,AVERAGE(F77:F80),INDEX(CBO_annual!$A:$AH,MATCH(_xlfn.NUMBERVALUE(LEFT($A77,4)),CBO_annual!$A:$A,0),MATCH(F$1,CBO_annual!$1:$1,0)))</f>
        <v>395.69999999999993</v>
      </c>
      <c r="G76" s="83">
        <f ca="1">IF(YEAR($B76)&lt;YEAR(TODAY())-1,AVERAGE(G77:G80),INDEX(CBO_annual!$A:$AH,MATCH(_xlfn.NUMBERVALUE(LEFT($A77,4)),CBO_annual!$A:$A,0),MATCH(G$1,CBO_annual!$1:$1,0)))</f>
        <v>1274.5999999999999</v>
      </c>
      <c r="H76" s="83">
        <f ca="1">IF(YEAR($B76)&lt;YEAR(TODAY())-1,AVERAGE(H77:H80),INDEX(CBO_annual!$A:$AH,MATCH(_xlfn.NUMBERVALUE(LEFT($A77,4)),CBO_annual!$A:$A,0),MATCH(H$1,CBO_annual!$1:$1,0)))</f>
        <v>60.599999999999994</v>
      </c>
      <c r="I76" s="83">
        <f ca="1">IF(YEAR($B76)&lt;YEAR(TODAY())-1,AVERAGE(I77:I80),INDEX(CBO_annual!$A:$AH,MATCH(_xlfn.NUMBERVALUE(LEFT($A77,4)),CBO_annual!$A:$A,0),MATCH(I$1,CBO_annual!$1:$1,0)))</f>
        <v>497.1</v>
      </c>
      <c r="J76" s="83">
        <f ca="1">IF(YEAR($B76)&lt;YEAR(TODAY())-1,INDEX(HaverPull!$A:$AD,MATCH(CBO_quarterly!$B76,HaverPull!$B:$B,0),MATCH(CBO_quarterly!J$1,HaverPull!$1:$1,0)),INDEX(CBO_annual!$A:$AH,MATCH(_xlfn.NUMBERVALUE(LEFT($A77,4)),CBO_annual!$A:$A,0),MATCH(J$1,CBO_annual!$1:$1,0)))</f>
        <v>18.100000000000001</v>
      </c>
      <c r="K76" s="83" t="e">
        <f ca="1">IF(YEAR($B76)&lt;YEAR(TODAY())-1,INDEX(HaverPull!$A:$AD,MATCH(CBO_quarterly!$B76,HaverPull!$B:$B,0),MATCH(CBO_quarterly!K$1,HaverPull!$1:$1,0)),INDEX(CBO_annual!$A:$AH,MATCH(_xlfn.NUMBERVALUE(LEFT($A77,4)),CBO_annual!$A:$A,0),MATCH(K$1,CBO_annual!$1:$1,0)))</f>
        <v>#N/A</v>
      </c>
      <c r="L76" s="83" t="e">
        <f ca="1">IF(YEAR($B76)&lt;YEAR(TODAY())-1,INDEX(HaverPull!$A:$AD,MATCH(CBO_quarterly!$B76,HaverPull!$B:$B,0),MATCH(CBO_quarterly!L$1,HaverPull!$1:$1,0)),INDEX(CBO_annual!$A:$AH,MATCH(_xlfn.NUMBERVALUE(LEFT($A77,4)),CBO_annual!$A:$A,0),MATCH(L$1,CBO_annual!$1:$1,0)))</f>
        <v>#N/A</v>
      </c>
      <c r="M76" s="83" t="e">
        <f ca="1">IF(YEAR($B76)&lt;YEAR(TODAY())-1,INDEX(HaverPull!$A:$AD,MATCH(CBO_quarterly!$B76,HaverPull!$B:$B,0),MATCH(CBO_quarterly!M$1,HaverPull!$1:$1,0)),INDEX(CBO_annual!$A:$AH,MATCH(_xlfn.NUMBERVALUE(LEFT($A77,4)),CBO_annual!$A:$A,0),MATCH(M$1,CBO_annual!$1:$1,0)))</f>
        <v>#N/A</v>
      </c>
      <c r="N76" s="83" t="e">
        <f ca="1">IF(YEAR($B76)&lt;YEAR(TODAY())-1,INDEX(HaverPull!$A:$AD,MATCH(CBO_quarterly!$B76,HaverPull!$B:$B,0),MATCH(CBO_quarterly!N$1,HaverPull!$1:$1,0)),INDEX(CBO_annual!$A:$AH,MATCH(_xlfn.NUMBERVALUE(LEFT($A77,4)),CBO_annual!$A:$A,0),MATCH(N$1,CBO_annual!$1:$1,0)))</f>
        <v>#N/A</v>
      </c>
      <c r="O76" s="83" t="e">
        <f ca="1">IF(YEAR($B76)&lt;YEAR(TODAY())-1,INDEX(HaverPull!$A:$AD,MATCH(CBO_quarterly!$B76,HaverPull!$B:$B,0),MATCH(CBO_quarterly!O$1,HaverPull!$1:$1,0)),INDEX(CBO_annual!$A:$AH,MATCH(_xlfn.NUMBERVALUE(LEFT($A77,4)),CBO_annual!$A:$A,0),MATCH(O$1,CBO_annual!$1:$1,0)))</f>
        <v>#N/A</v>
      </c>
      <c r="P76" s="83" t="e">
        <f ca="1">IF(YEAR($B76)&lt;YEAR(TODAY())-1,INDEX(HaverPull!$A:$AD,MATCH(CBO_quarterly!$B76,HaverPull!$B:$B,0),MATCH(CBO_quarterly!P$1,HaverPull!$1:$1,0)),INDEX(CBO_annual!$A:$AH,MATCH(_xlfn.NUMBERVALUE(LEFT($A77,4)),CBO_annual!$A:$A,0),MATCH(P$1,CBO_annual!$1:$1,0)))</f>
        <v>#N/A</v>
      </c>
      <c r="Q76" s="83" t="e">
        <f ca="1">IF(YEAR($B76)&lt;YEAR(TODAY())-1,INDEX(HaverPull!$A:$AD,MATCH(CBO_quarterly!$B76,HaverPull!$B:$B,0),MATCH(CBO_quarterly!Q$1,HaverPull!$1:$1,0)),INDEX(CBO_annual!$A:$AH,MATCH(_xlfn.NUMBERVALUE(LEFT($A77,4)),CBO_annual!$A:$A,0),MATCH(Q$1,CBO_annual!$1:$1,0)))</f>
        <v>#N/A</v>
      </c>
      <c r="R76" s="83" t="e">
        <f ca="1">IF(YEAR($B76)&lt;YEAR(TODAY())-1,INDEX(HaverPull!$A:$AD,MATCH(CBO_quarterly!$B76,HaverPull!$B:$B,0),MATCH(CBO_quarterly!R$1,HaverPull!$1:$1,0)),INDEX(CBO_annual!$A:$AH,MATCH(_xlfn.NUMBERVALUE(LEFT($A77,4)),CBO_annual!$A:$A,0),MATCH(R$1,CBO_annual!$1:$1,0)))</f>
        <v>#N/A</v>
      </c>
      <c r="S76" s="83" t="e">
        <f ca="1">IF(YEAR($B76)&lt;YEAR(TODAY())-1,INDEX(HaverPull!$A:$AD,MATCH(CBO_quarterly!$B76,HaverPull!$B:$B,0),MATCH(CBO_quarterly!S$1,HaverPull!$1:$1,0)),INDEX(CBO_annual!$A:$AH,MATCH(_xlfn.NUMBERVALUE(LEFT($A77,4)),CBO_annual!$A:$A,0),MATCH(S$1,CBO_annual!$1:$1,0)))</f>
        <v>#N/A</v>
      </c>
      <c r="T76" s="83" t="e">
        <f ca="1">IF(YEAR($B76)&lt;YEAR(TODAY())-1,INDEX(HaverPull!$A:$AD,MATCH(CBO_quarterly!$B76,HaverPull!$B:$B,0),MATCH(CBO_quarterly!T$1,HaverPull!$1:$1,0)),INDEX(CBO_annual!$A:$AH,MATCH(_xlfn.NUMBERVALUE(LEFT($A77,4)),CBO_annual!$A:$A,0),MATCH(T$1,CBO_annual!$1:$1,0)))</f>
        <v>#N/A</v>
      </c>
      <c r="U76" s="83" t="e">
        <f ca="1">IF(YEAR($B76)&lt;YEAR(TODAY())-1,INDEX(HaverPull!$A:$AD,MATCH(CBO_quarterly!$B76,HaverPull!$B:$B,0),MATCH(CBO_quarterly!U$1,HaverPull!$1:$1,0)),INDEX(CBO_annual!$A:$AH,MATCH(_xlfn.NUMBERVALUE(LEFT($A77,4)),CBO_annual!$A:$A,0),MATCH(U$1,CBO_annual!$1:$1,0)))</f>
        <v>#N/A</v>
      </c>
      <c r="V76" s="83" t="e">
        <f ca="1">IF(YEAR($B76)&lt;YEAR(TODAY())-1,INDEX(HaverPull!$A:$AD,MATCH(CBO_quarterly!$B76,HaverPull!$B:$B,0),MATCH(CBO_quarterly!V$1,HaverPull!$1:$1,0)),INDEX(CBO_annual!$A:$AH,MATCH(_xlfn.NUMBERVALUE(LEFT($A77,4)),CBO_annual!$A:$A,0),MATCH(V$1,CBO_annual!$1:$1,0)))</f>
        <v>#N/A</v>
      </c>
      <c r="W76" s="83" t="e">
        <f ca="1">IF(YEAR($B76)&lt;YEAR(TODAY())-1,INDEX(HaverPull!$A:$AD,MATCH(CBO_quarterly!$B76,HaverPull!$B:$B,0),MATCH(CBO_quarterly!W$1,HaverPull!$1:$1,0)),INDEX(CBO_annual!$A:$AH,MATCH(_xlfn.NUMBERVALUE(LEFT($A77,4)),CBO_annual!$A:$A,0),MATCH(W$1,CBO_annual!$1:$1,0)))</f>
        <v>#N/A</v>
      </c>
      <c r="X76" s="83" t="e">
        <f ca="1">IF(YEAR($B76)&lt;YEAR(TODAY())-1,INDEX(HaverPull!$A:$AD,MATCH(CBO_quarterly!$B76,HaverPull!$B:$B,0),MATCH(CBO_quarterly!X$1,HaverPull!$1:$1,0)),INDEX(CBO_annual!$A:$AH,MATCH(_xlfn.NUMBERVALUE(LEFT($A77,4)),CBO_annual!$A:$A,0),MATCH(X$1,CBO_annual!$1:$1,0)))</f>
        <v>#N/A</v>
      </c>
      <c r="Y76" s="83" t="e">
        <f ca="1">IF(YEAR($B76)&lt;YEAR(TODAY())-1,INDEX(HaverPull!$A:$AD,MATCH(CBO_quarterly!$B76,HaverPull!$B:$B,0),MATCH(CBO_quarterly!Y$1,HaverPull!$1:$1,0)),INDEX(CBO_annual!$A:$AH,MATCH(_xlfn.NUMBERVALUE(LEFT($A77,4)),CBO_annual!$A:$A,0),MATCH(Y$1,CBO_annual!$1:$1,0)))</f>
        <v>#N/A</v>
      </c>
      <c r="Z76" s="83" t="e">
        <f ca="1">IF(YEAR($B76)&lt;YEAR(TODAY())-1,INDEX(HaverPull!$A:$AD,MATCH(CBO_quarterly!$B76,HaverPull!$B:$B,0),MATCH(CBO_quarterly!Z$1,HaverPull!$1:$1,0)),INDEX(CBO_annual!$A:$AH,MATCH(_xlfn.NUMBERVALUE(LEFT($A77,4)),CBO_annual!$A:$A,0),MATCH(Z$1,CBO_annual!$1:$1,0)))</f>
        <v>#N/A</v>
      </c>
      <c r="AA76" s="83" t="e">
        <f ca="1">IF(YEAR($B76)&lt;YEAR(TODAY())-1,INDEX(HaverPull!$A:$AD,MATCH(CBO_quarterly!$B76,HaverPull!$B:$B,0),MATCH(CBO_quarterly!AA$1,HaverPull!$1:$1,0)),INDEX(CBO_annual!$A:$AH,MATCH(_xlfn.NUMBERVALUE(LEFT($A77,4)),CBO_annual!$A:$A,0),MATCH(AA$1,CBO_annual!$1:$1,0)))</f>
        <v>#N/A</v>
      </c>
      <c r="AB76" s="88">
        <f>INDEX(CBO_annual!$A:$AH,MATCH(_xlfn.NUMBERVALUE(LEFT($A77,4)),CBO_annual!$A:$A,0),MATCH($1:$1,CBO_annual!$1:$1,0))</f>
        <v>8529.6500000000015</v>
      </c>
      <c r="AC76" s="84">
        <v>8292.7000000000007</v>
      </c>
      <c r="AD76" s="83">
        <f ca="1">IF(YEAR($B76)&lt;=YEAR(TODAY()),INDEX(HaverPull!$A:$AD,MATCH(CBO_quarterly!$B76,HaverPull!$B:$B,0),MATCH(CBO_quarterly!AD$1,HaverPull!$1:$1,0)),INDEX(CBO_annual!$A:$AH,MATCH(_xlfn.NUMBERVALUE(LEFT($A77,4)),CBO_annual!$A:$A,0),MATCH(AD$1,CBO_annual!$1:$1,0)))</f>
        <v>5555.5</v>
      </c>
      <c r="AE76" s="83">
        <f ca="1">IF(YEAR($B76)&lt;=YEAR(TODAY()),INDEX(HaverPull!$A:$AD,MATCH(CBO_quarterly!$B76,HaverPull!$B:$B,0),MATCH(CBO_quarterly!AE$1,HaverPull!$1:$1,0)),INDEX(CBO_annual!$A:$AH,MATCH(_xlfn.NUMBERVALUE(LEFT($A77,4)),CBO_annual!$A:$A,0),MATCH(AE$1,CBO_annual!$1:$1,0)))</f>
        <v>3150.9</v>
      </c>
      <c r="AF76" s="85">
        <v>60.463000000000001</v>
      </c>
      <c r="AG76" s="84">
        <v>5022.7</v>
      </c>
      <c r="AH76" s="84">
        <v>5031.8</v>
      </c>
      <c r="AI76" s="83">
        <f ca="1">IF(YEAR($B76)&lt;YEAR(TODAY()),INDEX(HaverPull!$A:$AD,MATCH(CBO_quarterly!$B76,HaverPull!$B:$B,0),MATCH(CBO_quarterly!AI$1,HaverPull!$1:$1,0)),INDEX(CBO_annual!$A:$AH,MATCH(_xlfn.NUMBERVALUE(LEFT($A77,4)),CBO_annual!$A:$A,0),MATCH(AI$1,CBO_annual!$1:$1,0)))</f>
        <v>1056</v>
      </c>
      <c r="AJ76" s="83">
        <f ca="1">IF(YEAR($B76)&lt;YEAR(TODAY()),INDEX(HaverPull!$A:$AD,MATCH(CBO_quarterly!$B76,HaverPull!$B:$B,0),MATCH(CBO_quarterly!AJ$1,HaverPull!$1:$1,0)),INDEX(CBO_annual!$A:$AH,MATCH(_xlfn.NUMBERVALUE(LEFT($A77,4)),CBO_annual!$A:$A,0),MATCH(AJ$1,CBO_annual!$1:$1,0)))</f>
        <v>975.7</v>
      </c>
      <c r="AK76" s="83">
        <f ca="1">IF(YEAR($B76)&lt;YEAR(TODAY()),INDEX(HaverPull!$A:$AD,MATCH(CBO_quarterly!$B76,HaverPull!$B:$B,0),MATCH(CBO_quarterly!AK$1,HaverPull!$1:$1,0)),INDEX(CBO_annual!$A:$AH,MATCH(_xlfn.NUMBERVALUE(LEFT($A77,4)),CBO_annual!$A:$A,0),MATCH(AK$1,CBO_annual!$1:$1,0)))</f>
        <v>1238.9000000000001</v>
      </c>
      <c r="AL76" s="83">
        <f ca="1">IF(YEAR($B76)&lt;YEAR(TODAY()),INDEX(HaverPull!$A:$AD,MATCH(CBO_quarterly!$B76,HaverPull!$B:$B,0),MATCH(CBO_quarterly!AL$1,HaverPull!$1:$1,0)),INDEX(CBO_annual!$A:$AH,MATCH(_xlfn.NUMBERVALUE(LEFT($A77,4)),CBO_annual!$A:$A,0),MATCH(AL$1,CBO_annual!$1:$1,0)))</f>
        <v>1056</v>
      </c>
      <c r="AM76" s="83">
        <f ca="1">IF(YEAR($B76)&lt;YEAR(TODAY()),INDEX(HaverPull!$A:$AD,MATCH(CBO_quarterly!$B76,HaverPull!$B:$B,0),MATCH(CBO_quarterly!AM$1,HaverPull!$1:$1,0)),INDEX(CBO_annual!$A:$AH,MATCH(_xlfn.NUMBERVALUE(LEFT($A77,4)),CBO_annual!$A:$A,0),MATCH(AM$1,CBO_annual!$1:$1,0)))</f>
        <v>513.70000000000005</v>
      </c>
      <c r="AN76" s="83">
        <f ca="1">IF(YEAR($B76)&lt;YEAR(TODAY()),INDEX(HaverPull!$A:$AD,MATCH(CBO_quarterly!$B76,HaverPull!$B:$B,0),MATCH(CBO_quarterly!AN$1,HaverPull!$1:$1,0)),INDEX(CBO_annual!$A:$AH,MATCH(_xlfn.NUMBERVALUE(LEFT($A77,4)),CBO_annual!$A:$A,0),MATCH(AN$1,CBO_annual!$1:$1,0)))</f>
        <v>542.29999999999995</v>
      </c>
      <c r="AO76" s="83" t="e">
        <f ca="1">IF(YEAR($B76)&lt;YEAR(TODAY()),INDEX(HaverPull!$A:$AD,MATCH(CBO_quarterly!$B76,HaverPull!$B:$B,0),MATCH(CBO_quarterly!AO$1,HaverPull!$1:$1,0)),INDEX(CBO_annual!$A:$AH,MATCH(_xlfn.NUMBERVALUE(LEFT($A77,4)),CBO_annual!$A:$A,0),MATCH(AO$1,CBO_annual!$1:$1,0)))</f>
        <v>#N/A</v>
      </c>
      <c r="AP76" s="83" t="e">
        <f ca="1">IF(YEAR($B76)&lt;YEAR(TODAY()),INDEX(HaverPull!$A:$AD,MATCH(CBO_quarterly!$B76,HaverPull!$B:$B,0),MATCH(CBO_quarterly!AP$1,HaverPull!$1:$1,0)),INDEX(CBO_annual!$A:$AH,MATCH(_xlfn.NUMBERVALUE(LEFT($A77,4)),CBO_annual!$A:$A,0),MATCH(AP$1,CBO_annual!$1:$1,0)))</f>
        <v>#N/A</v>
      </c>
    </row>
    <row r="77" spans="1:43">
      <c r="A77" s="83" t="s">
        <v>476</v>
      </c>
      <c r="B77" s="4">
        <v>32233</v>
      </c>
      <c r="C77" s="83">
        <f ca="1">IF(YEAR($B77)&lt;YEAR(TODAY())-1,AVERAGE(C78:C81),INDEX(CBO_annual!$A:$AH,MATCH(_xlfn.NUMBERVALUE(LEFT($A78,4)),CBO_annual!$A:$A,0),MATCH(C$1,CBO_annual!$1:$1,0)))</f>
        <v>2068.1999999999998</v>
      </c>
      <c r="D77" s="83">
        <f ca="1">IF(YEAR($B77)&lt;YEAR(TODAY())-1,AVERAGE(D78:D81),INDEX(CBO_annual!$A:$AH,MATCH(_xlfn.NUMBERVALUE(LEFT($A78,4)),CBO_annual!$A:$A,0),MATCH(D$1,CBO_annual!$1:$1,0)))</f>
        <v>1585.1000000000004</v>
      </c>
      <c r="E77" s="83">
        <f ca="1">IF(YEAR($B77)&lt;YEAR(TODAY())-1,AVERAGE(E78:E81),INDEX(CBO_annual!$A:$AH,MATCH(_xlfn.NUMBERVALUE(LEFT($A78,4)),CBO_annual!$A:$A,0),MATCH(E$1,CBO_annual!$1:$1,0)))</f>
        <v>134.1</v>
      </c>
      <c r="F77" s="83">
        <f ca="1">IF(YEAR($B77)&lt;YEAR(TODAY())-1,AVERAGE(F78:F81),INDEX(CBO_annual!$A:$AH,MATCH(_xlfn.NUMBERVALUE(LEFT($A78,4)),CBO_annual!$A:$A,0),MATCH(F$1,CBO_annual!$1:$1,0)))</f>
        <v>395.69999999999993</v>
      </c>
      <c r="G77" s="83">
        <f ca="1">IF(YEAR($B77)&lt;YEAR(TODAY())-1,AVERAGE(G78:G81),INDEX(CBO_annual!$A:$AH,MATCH(_xlfn.NUMBERVALUE(LEFT($A78,4)),CBO_annual!$A:$A,0),MATCH(G$1,CBO_annual!$1:$1,0)))</f>
        <v>1274.5999999999999</v>
      </c>
      <c r="H77" s="83">
        <f ca="1">IF(YEAR($B77)&lt;YEAR(TODAY())-1,AVERAGE(H78:H81),INDEX(CBO_annual!$A:$AH,MATCH(_xlfn.NUMBERVALUE(LEFT($A78,4)),CBO_annual!$A:$A,0),MATCH(H$1,CBO_annual!$1:$1,0)))</f>
        <v>60.599999999999994</v>
      </c>
      <c r="I77" s="83">
        <f ca="1">IF(YEAR($B77)&lt;YEAR(TODAY())-1,AVERAGE(I78:I81),INDEX(CBO_annual!$A:$AH,MATCH(_xlfn.NUMBERVALUE(LEFT($A78,4)),CBO_annual!$A:$A,0),MATCH(I$1,CBO_annual!$1:$1,0)))</f>
        <v>497.1</v>
      </c>
      <c r="J77" s="83">
        <f ca="1">IF(YEAR($B77)&lt;YEAR(TODAY())-1,INDEX(HaverPull!$A:$AD,MATCH(CBO_quarterly!$B77,HaverPull!$B:$B,0),MATCH(CBO_quarterly!J$1,HaverPull!$1:$1,0)),INDEX(CBO_annual!$A:$AH,MATCH(_xlfn.NUMBERVALUE(LEFT($A78,4)),CBO_annual!$A:$A,0),MATCH(J$1,CBO_annual!$1:$1,0)))</f>
        <v>16.7</v>
      </c>
      <c r="K77" s="83" t="e">
        <f ca="1">IF(YEAR($B77)&lt;YEAR(TODAY())-1,INDEX(HaverPull!$A:$AD,MATCH(CBO_quarterly!$B77,HaverPull!$B:$B,0),MATCH(CBO_quarterly!K$1,HaverPull!$1:$1,0)),INDEX(CBO_annual!$A:$AH,MATCH(_xlfn.NUMBERVALUE(LEFT($A78,4)),CBO_annual!$A:$A,0),MATCH(K$1,CBO_annual!$1:$1,0)))</f>
        <v>#N/A</v>
      </c>
      <c r="L77" s="83" t="e">
        <f ca="1">IF(YEAR($B77)&lt;YEAR(TODAY())-1,INDEX(HaverPull!$A:$AD,MATCH(CBO_quarterly!$B77,HaverPull!$B:$B,0),MATCH(CBO_quarterly!L$1,HaverPull!$1:$1,0)),INDEX(CBO_annual!$A:$AH,MATCH(_xlfn.NUMBERVALUE(LEFT($A78,4)),CBO_annual!$A:$A,0),MATCH(L$1,CBO_annual!$1:$1,0)))</f>
        <v>#N/A</v>
      </c>
      <c r="M77" s="83" t="e">
        <f ca="1">IF(YEAR($B77)&lt;YEAR(TODAY())-1,INDEX(HaverPull!$A:$AD,MATCH(CBO_quarterly!$B77,HaverPull!$B:$B,0),MATCH(CBO_quarterly!M$1,HaverPull!$1:$1,0)),INDEX(CBO_annual!$A:$AH,MATCH(_xlfn.NUMBERVALUE(LEFT($A78,4)),CBO_annual!$A:$A,0),MATCH(M$1,CBO_annual!$1:$1,0)))</f>
        <v>#N/A</v>
      </c>
      <c r="N77" s="83" t="e">
        <f ca="1">IF(YEAR($B77)&lt;YEAR(TODAY())-1,INDEX(HaverPull!$A:$AD,MATCH(CBO_quarterly!$B77,HaverPull!$B:$B,0),MATCH(CBO_quarterly!N$1,HaverPull!$1:$1,0)),INDEX(CBO_annual!$A:$AH,MATCH(_xlfn.NUMBERVALUE(LEFT($A78,4)),CBO_annual!$A:$A,0),MATCH(N$1,CBO_annual!$1:$1,0)))</f>
        <v>#N/A</v>
      </c>
      <c r="O77" s="83" t="e">
        <f ca="1">IF(YEAR($B77)&lt;YEAR(TODAY())-1,INDEX(HaverPull!$A:$AD,MATCH(CBO_quarterly!$B77,HaverPull!$B:$B,0),MATCH(CBO_quarterly!O$1,HaverPull!$1:$1,0)),INDEX(CBO_annual!$A:$AH,MATCH(_xlfn.NUMBERVALUE(LEFT($A78,4)),CBO_annual!$A:$A,0),MATCH(O$1,CBO_annual!$1:$1,0)))</f>
        <v>#N/A</v>
      </c>
      <c r="P77" s="83" t="e">
        <f ca="1">IF(YEAR($B77)&lt;YEAR(TODAY())-1,INDEX(HaverPull!$A:$AD,MATCH(CBO_quarterly!$B77,HaverPull!$B:$B,0),MATCH(CBO_quarterly!P$1,HaverPull!$1:$1,0)),INDEX(CBO_annual!$A:$AH,MATCH(_xlfn.NUMBERVALUE(LEFT($A78,4)),CBO_annual!$A:$A,0),MATCH(P$1,CBO_annual!$1:$1,0)))</f>
        <v>#N/A</v>
      </c>
      <c r="Q77" s="83" t="e">
        <f ca="1">IF(YEAR($B77)&lt;YEAR(TODAY())-1,INDEX(HaverPull!$A:$AD,MATCH(CBO_quarterly!$B77,HaverPull!$B:$B,0),MATCH(CBO_quarterly!Q$1,HaverPull!$1:$1,0)),INDEX(CBO_annual!$A:$AH,MATCH(_xlfn.NUMBERVALUE(LEFT($A78,4)),CBO_annual!$A:$A,0),MATCH(Q$1,CBO_annual!$1:$1,0)))</f>
        <v>#N/A</v>
      </c>
      <c r="R77" s="83" t="e">
        <f ca="1">IF(YEAR($B77)&lt;YEAR(TODAY())-1,INDEX(HaverPull!$A:$AD,MATCH(CBO_quarterly!$B77,HaverPull!$B:$B,0),MATCH(CBO_quarterly!R$1,HaverPull!$1:$1,0)),INDEX(CBO_annual!$A:$AH,MATCH(_xlfn.NUMBERVALUE(LEFT($A78,4)),CBO_annual!$A:$A,0),MATCH(R$1,CBO_annual!$1:$1,0)))</f>
        <v>#N/A</v>
      </c>
      <c r="S77" s="83" t="e">
        <f ca="1">IF(YEAR($B77)&lt;YEAR(TODAY())-1,INDEX(HaverPull!$A:$AD,MATCH(CBO_quarterly!$B77,HaverPull!$B:$B,0),MATCH(CBO_quarterly!S$1,HaverPull!$1:$1,0)),INDEX(CBO_annual!$A:$AH,MATCH(_xlfn.NUMBERVALUE(LEFT($A78,4)),CBO_annual!$A:$A,0),MATCH(S$1,CBO_annual!$1:$1,0)))</f>
        <v>#N/A</v>
      </c>
      <c r="T77" s="83" t="e">
        <f ca="1">IF(YEAR($B77)&lt;YEAR(TODAY())-1,INDEX(HaverPull!$A:$AD,MATCH(CBO_quarterly!$B77,HaverPull!$B:$B,0),MATCH(CBO_quarterly!T$1,HaverPull!$1:$1,0)),INDEX(CBO_annual!$A:$AH,MATCH(_xlfn.NUMBERVALUE(LEFT($A78,4)),CBO_annual!$A:$A,0),MATCH(T$1,CBO_annual!$1:$1,0)))</f>
        <v>#N/A</v>
      </c>
      <c r="U77" s="83" t="e">
        <f ca="1">IF(YEAR($B77)&lt;YEAR(TODAY())-1,INDEX(HaverPull!$A:$AD,MATCH(CBO_quarterly!$B77,HaverPull!$B:$B,0),MATCH(CBO_quarterly!U$1,HaverPull!$1:$1,0)),INDEX(CBO_annual!$A:$AH,MATCH(_xlfn.NUMBERVALUE(LEFT($A78,4)),CBO_annual!$A:$A,0),MATCH(U$1,CBO_annual!$1:$1,0)))</f>
        <v>#N/A</v>
      </c>
      <c r="V77" s="83" t="e">
        <f ca="1">IF(YEAR($B77)&lt;YEAR(TODAY())-1,INDEX(HaverPull!$A:$AD,MATCH(CBO_quarterly!$B77,HaverPull!$B:$B,0),MATCH(CBO_quarterly!V$1,HaverPull!$1:$1,0)),INDEX(CBO_annual!$A:$AH,MATCH(_xlfn.NUMBERVALUE(LEFT($A78,4)),CBO_annual!$A:$A,0),MATCH(V$1,CBO_annual!$1:$1,0)))</f>
        <v>#N/A</v>
      </c>
      <c r="W77" s="83" t="e">
        <f ca="1">IF(YEAR($B77)&lt;YEAR(TODAY())-1,INDEX(HaverPull!$A:$AD,MATCH(CBO_quarterly!$B77,HaverPull!$B:$B,0),MATCH(CBO_quarterly!W$1,HaverPull!$1:$1,0)),INDEX(CBO_annual!$A:$AH,MATCH(_xlfn.NUMBERVALUE(LEFT($A78,4)),CBO_annual!$A:$A,0),MATCH(W$1,CBO_annual!$1:$1,0)))</f>
        <v>#N/A</v>
      </c>
      <c r="X77" s="83" t="e">
        <f ca="1">IF(YEAR($B77)&lt;YEAR(TODAY())-1,INDEX(HaverPull!$A:$AD,MATCH(CBO_quarterly!$B77,HaverPull!$B:$B,0),MATCH(CBO_quarterly!X$1,HaverPull!$1:$1,0)),INDEX(CBO_annual!$A:$AH,MATCH(_xlfn.NUMBERVALUE(LEFT($A78,4)),CBO_annual!$A:$A,0),MATCH(X$1,CBO_annual!$1:$1,0)))</f>
        <v>#N/A</v>
      </c>
      <c r="Y77" s="83" t="e">
        <f ca="1">IF(YEAR($B77)&lt;YEAR(TODAY())-1,INDEX(HaverPull!$A:$AD,MATCH(CBO_quarterly!$B77,HaverPull!$B:$B,0),MATCH(CBO_quarterly!Y$1,HaverPull!$1:$1,0)),INDEX(CBO_annual!$A:$AH,MATCH(_xlfn.NUMBERVALUE(LEFT($A78,4)),CBO_annual!$A:$A,0),MATCH(Y$1,CBO_annual!$1:$1,0)))</f>
        <v>#N/A</v>
      </c>
      <c r="Z77" s="83" t="e">
        <f ca="1">IF(YEAR($B77)&lt;YEAR(TODAY())-1,INDEX(HaverPull!$A:$AD,MATCH(CBO_quarterly!$B77,HaverPull!$B:$B,0),MATCH(CBO_quarterly!Z$1,HaverPull!$1:$1,0)),INDEX(CBO_annual!$A:$AH,MATCH(_xlfn.NUMBERVALUE(LEFT($A78,4)),CBO_annual!$A:$A,0),MATCH(Z$1,CBO_annual!$1:$1,0)))</f>
        <v>#N/A</v>
      </c>
      <c r="AA77" s="83" t="e">
        <f ca="1">IF(YEAR($B77)&lt;YEAR(TODAY())-1,INDEX(HaverPull!$A:$AD,MATCH(CBO_quarterly!$B77,HaverPull!$B:$B,0),MATCH(CBO_quarterly!AA$1,HaverPull!$1:$1,0)),INDEX(CBO_annual!$A:$AH,MATCH(_xlfn.NUMBERVALUE(LEFT($A78,4)),CBO_annual!$A:$A,0),MATCH(AA$1,CBO_annual!$1:$1,0)))</f>
        <v>#N/A</v>
      </c>
      <c r="AB77" s="88">
        <f>INDEX(CBO_annual!$A:$AH,MATCH(_xlfn.NUMBERVALUE(LEFT($A78,4)),CBO_annual!$A:$A,0),MATCH($1:$1,CBO_annual!$1:$1,0))</f>
        <v>8529.6500000000015</v>
      </c>
      <c r="AC77" s="84">
        <v>8339.2999999999993</v>
      </c>
      <c r="AD77" s="83">
        <f ca="1">IF(YEAR($B77)&lt;=YEAR(TODAY()),INDEX(HaverPull!$A:$AD,MATCH(CBO_quarterly!$B77,HaverPull!$B:$B,0),MATCH(CBO_quarterly!AD$1,HaverPull!$1:$1,0)),INDEX(CBO_annual!$A:$AH,MATCH(_xlfn.NUMBERVALUE(LEFT($A78,4)),CBO_annual!$A:$A,0),MATCH(AD$1,CBO_annual!$1:$1,0)))</f>
        <v>5653.6</v>
      </c>
      <c r="AE77" s="83">
        <f ca="1">IF(YEAR($B77)&lt;=YEAR(TODAY()),INDEX(HaverPull!$A:$AD,MATCH(CBO_quarterly!$B77,HaverPull!$B:$B,0),MATCH(CBO_quarterly!AE$1,HaverPull!$1:$1,0)),INDEX(CBO_annual!$A:$AH,MATCH(_xlfn.NUMBERVALUE(LEFT($A78,4)),CBO_annual!$A:$A,0),MATCH(AE$1,CBO_annual!$1:$1,0)))</f>
        <v>3231.9</v>
      </c>
      <c r="AF77" s="85">
        <v>60.933999999999997</v>
      </c>
      <c r="AG77" s="84">
        <v>5090.6000000000004</v>
      </c>
      <c r="AH77" s="84">
        <v>5110.6000000000004</v>
      </c>
      <c r="AI77" s="83">
        <f ca="1">IF(YEAR($B77)&lt;YEAR(TODAY()),INDEX(HaverPull!$A:$AD,MATCH(CBO_quarterly!$B77,HaverPull!$B:$B,0),MATCH(CBO_quarterly!AI$1,HaverPull!$1:$1,0)),INDEX(CBO_annual!$A:$AH,MATCH(_xlfn.NUMBERVALUE(LEFT($A78,4)),CBO_annual!$A:$A,0),MATCH(AI$1,CBO_annual!$1:$1,0)))</f>
        <v>1056.9000000000001</v>
      </c>
      <c r="AJ77" s="83">
        <f ca="1">IF(YEAR($B77)&lt;YEAR(TODAY()),INDEX(HaverPull!$A:$AD,MATCH(CBO_quarterly!$B77,HaverPull!$B:$B,0),MATCH(CBO_quarterly!AJ$1,HaverPull!$1:$1,0)),INDEX(CBO_annual!$A:$AH,MATCH(_xlfn.NUMBERVALUE(LEFT($A78,4)),CBO_annual!$A:$A,0),MATCH(AJ$1,CBO_annual!$1:$1,0)))</f>
        <v>947.7</v>
      </c>
      <c r="AK77" s="83">
        <f ca="1">IF(YEAR($B77)&lt;YEAR(TODAY()),INDEX(HaverPull!$A:$AD,MATCH(CBO_quarterly!$B77,HaverPull!$B:$B,0),MATCH(CBO_quarterly!AK$1,HaverPull!$1:$1,0)),INDEX(CBO_annual!$A:$AH,MATCH(_xlfn.NUMBERVALUE(LEFT($A78,4)),CBO_annual!$A:$A,0),MATCH(AK$1,CBO_annual!$1:$1,0)))</f>
        <v>1252.5999999999999</v>
      </c>
      <c r="AL77" s="83">
        <f ca="1">IF(YEAR($B77)&lt;YEAR(TODAY()),INDEX(HaverPull!$A:$AD,MATCH(CBO_quarterly!$B77,HaverPull!$B:$B,0),MATCH(CBO_quarterly!AL$1,HaverPull!$1:$1,0)),INDEX(CBO_annual!$A:$AH,MATCH(_xlfn.NUMBERVALUE(LEFT($A78,4)),CBO_annual!$A:$A,0),MATCH(AL$1,CBO_annual!$1:$1,0)))</f>
        <v>1056.9000000000001</v>
      </c>
      <c r="AM77" s="83">
        <f ca="1">IF(YEAR($B77)&lt;YEAR(TODAY()),INDEX(HaverPull!$A:$AD,MATCH(CBO_quarterly!$B77,HaverPull!$B:$B,0),MATCH(CBO_quarterly!AM$1,HaverPull!$1:$1,0)),INDEX(CBO_annual!$A:$AH,MATCH(_xlfn.NUMBERVALUE(LEFT($A78,4)),CBO_annual!$A:$A,0),MATCH(AM$1,CBO_annual!$1:$1,0)))</f>
        <v>505.8</v>
      </c>
      <c r="AN77" s="83">
        <f ca="1">IF(YEAR($B77)&lt;YEAR(TODAY()),INDEX(HaverPull!$A:$AD,MATCH(CBO_quarterly!$B77,HaverPull!$B:$B,0),MATCH(CBO_quarterly!AN$1,HaverPull!$1:$1,0)),INDEX(CBO_annual!$A:$AH,MATCH(_xlfn.NUMBERVALUE(LEFT($A78,4)),CBO_annual!$A:$A,0),MATCH(AN$1,CBO_annual!$1:$1,0)))</f>
        <v>551.1</v>
      </c>
      <c r="AO77" s="83" t="e">
        <f ca="1">IF(YEAR($B77)&lt;YEAR(TODAY()),INDEX(HaverPull!$A:$AD,MATCH(CBO_quarterly!$B77,HaverPull!$B:$B,0),MATCH(CBO_quarterly!AO$1,HaverPull!$1:$1,0)),INDEX(CBO_annual!$A:$AH,MATCH(_xlfn.NUMBERVALUE(LEFT($A78,4)),CBO_annual!$A:$A,0),MATCH(AO$1,CBO_annual!$1:$1,0)))</f>
        <v>#N/A</v>
      </c>
      <c r="AP77" s="83" t="e">
        <f ca="1">IF(YEAR($B77)&lt;YEAR(TODAY()),INDEX(HaverPull!$A:$AD,MATCH(CBO_quarterly!$B77,HaverPull!$B:$B,0),MATCH(CBO_quarterly!AP$1,HaverPull!$1:$1,0)),INDEX(CBO_annual!$A:$AH,MATCH(_xlfn.NUMBERVALUE(LEFT($A78,4)),CBO_annual!$A:$A,0),MATCH(AP$1,CBO_annual!$1:$1,0)))</f>
        <v>#N/A</v>
      </c>
    </row>
    <row r="78" spans="1:43">
      <c r="A78" s="83" t="s">
        <v>477</v>
      </c>
      <c r="B78" s="4">
        <v>32324</v>
      </c>
      <c r="C78" s="83">
        <f ca="1">IF(YEAR($B78)&lt;YEAR(TODAY())-1,AVERAGE(C79:C82),INDEX(CBO_annual!$A:$AH,MATCH(_xlfn.NUMBERVALUE(LEFT($A79,4)),CBO_annual!$A:$A,0),MATCH(C$1,CBO_annual!$1:$1,0)))</f>
        <v>2068.1999999999998</v>
      </c>
      <c r="D78" s="83">
        <f ca="1">IF(YEAR($B78)&lt;YEAR(TODAY())-1,AVERAGE(D79:D82),INDEX(CBO_annual!$A:$AH,MATCH(_xlfn.NUMBERVALUE(LEFT($A79,4)),CBO_annual!$A:$A,0),MATCH(D$1,CBO_annual!$1:$1,0)))</f>
        <v>1585.1000000000004</v>
      </c>
      <c r="E78" s="83">
        <f ca="1">IF(YEAR($B78)&lt;YEAR(TODAY())-1,AVERAGE(E79:E82),INDEX(CBO_annual!$A:$AH,MATCH(_xlfn.NUMBERVALUE(LEFT($A79,4)),CBO_annual!$A:$A,0),MATCH(E$1,CBO_annual!$1:$1,0)))</f>
        <v>134.1</v>
      </c>
      <c r="F78" s="83">
        <f ca="1">IF(YEAR($B78)&lt;YEAR(TODAY())-1,AVERAGE(F79:F82),INDEX(CBO_annual!$A:$AH,MATCH(_xlfn.NUMBERVALUE(LEFT($A79,4)),CBO_annual!$A:$A,0),MATCH(F$1,CBO_annual!$1:$1,0)))</f>
        <v>395.69999999999993</v>
      </c>
      <c r="G78" s="83">
        <f ca="1">IF(YEAR($B78)&lt;YEAR(TODAY())-1,AVERAGE(G79:G82),INDEX(CBO_annual!$A:$AH,MATCH(_xlfn.NUMBERVALUE(LEFT($A79,4)),CBO_annual!$A:$A,0),MATCH(G$1,CBO_annual!$1:$1,0)))</f>
        <v>1274.5999999999999</v>
      </c>
      <c r="H78" s="83">
        <f ca="1">IF(YEAR($B78)&lt;YEAR(TODAY())-1,AVERAGE(H79:H82),INDEX(CBO_annual!$A:$AH,MATCH(_xlfn.NUMBERVALUE(LEFT($A79,4)),CBO_annual!$A:$A,0),MATCH(H$1,CBO_annual!$1:$1,0)))</f>
        <v>60.599999999999994</v>
      </c>
      <c r="I78" s="83">
        <f ca="1">IF(YEAR($B78)&lt;YEAR(TODAY())-1,AVERAGE(I79:I82),INDEX(CBO_annual!$A:$AH,MATCH(_xlfn.NUMBERVALUE(LEFT($A79,4)),CBO_annual!$A:$A,0),MATCH(I$1,CBO_annual!$1:$1,0)))</f>
        <v>497.1</v>
      </c>
      <c r="J78" s="83">
        <f ca="1">IF(YEAR($B78)&lt;YEAR(TODAY())-1,INDEX(HaverPull!$A:$AD,MATCH(CBO_quarterly!$B78,HaverPull!$B:$B,0),MATCH(CBO_quarterly!J$1,HaverPull!$1:$1,0)),INDEX(CBO_annual!$A:$AH,MATCH(_xlfn.NUMBERVALUE(LEFT($A79,4)),CBO_annual!$A:$A,0),MATCH(J$1,CBO_annual!$1:$1,0)))</f>
        <v>16.600000000000001</v>
      </c>
      <c r="K78" s="83" t="e">
        <f ca="1">IF(YEAR($B78)&lt;YEAR(TODAY())-1,INDEX(HaverPull!$A:$AD,MATCH(CBO_quarterly!$B78,HaverPull!$B:$B,0),MATCH(CBO_quarterly!K$1,HaverPull!$1:$1,0)),INDEX(CBO_annual!$A:$AH,MATCH(_xlfn.NUMBERVALUE(LEFT($A79,4)),CBO_annual!$A:$A,0),MATCH(K$1,CBO_annual!$1:$1,0)))</f>
        <v>#N/A</v>
      </c>
      <c r="L78" s="83" t="e">
        <f ca="1">IF(YEAR($B78)&lt;YEAR(TODAY())-1,INDEX(HaverPull!$A:$AD,MATCH(CBO_quarterly!$B78,HaverPull!$B:$B,0),MATCH(CBO_quarterly!L$1,HaverPull!$1:$1,0)),INDEX(CBO_annual!$A:$AH,MATCH(_xlfn.NUMBERVALUE(LEFT($A79,4)),CBO_annual!$A:$A,0),MATCH(L$1,CBO_annual!$1:$1,0)))</f>
        <v>#N/A</v>
      </c>
      <c r="M78" s="83" t="e">
        <f ca="1">IF(YEAR($B78)&lt;YEAR(TODAY())-1,INDEX(HaverPull!$A:$AD,MATCH(CBO_quarterly!$B78,HaverPull!$B:$B,0),MATCH(CBO_quarterly!M$1,HaverPull!$1:$1,0)),INDEX(CBO_annual!$A:$AH,MATCH(_xlfn.NUMBERVALUE(LEFT($A79,4)),CBO_annual!$A:$A,0),MATCH(M$1,CBO_annual!$1:$1,0)))</f>
        <v>#N/A</v>
      </c>
      <c r="N78" s="83" t="e">
        <f ca="1">IF(YEAR($B78)&lt;YEAR(TODAY())-1,INDEX(HaverPull!$A:$AD,MATCH(CBO_quarterly!$B78,HaverPull!$B:$B,0),MATCH(CBO_quarterly!N$1,HaverPull!$1:$1,0)),INDEX(CBO_annual!$A:$AH,MATCH(_xlfn.NUMBERVALUE(LEFT($A79,4)),CBO_annual!$A:$A,0),MATCH(N$1,CBO_annual!$1:$1,0)))</f>
        <v>#N/A</v>
      </c>
      <c r="O78" s="83" t="e">
        <f ca="1">IF(YEAR($B78)&lt;YEAR(TODAY())-1,INDEX(HaverPull!$A:$AD,MATCH(CBO_quarterly!$B78,HaverPull!$B:$B,0),MATCH(CBO_quarterly!O$1,HaverPull!$1:$1,0)),INDEX(CBO_annual!$A:$AH,MATCH(_xlfn.NUMBERVALUE(LEFT($A79,4)),CBO_annual!$A:$A,0),MATCH(O$1,CBO_annual!$1:$1,0)))</f>
        <v>#N/A</v>
      </c>
      <c r="P78" s="83" t="e">
        <f ca="1">IF(YEAR($B78)&lt;YEAR(TODAY())-1,INDEX(HaverPull!$A:$AD,MATCH(CBO_quarterly!$B78,HaverPull!$B:$B,0),MATCH(CBO_quarterly!P$1,HaverPull!$1:$1,0)),INDEX(CBO_annual!$A:$AH,MATCH(_xlfn.NUMBERVALUE(LEFT($A79,4)),CBO_annual!$A:$A,0),MATCH(P$1,CBO_annual!$1:$1,0)))</f>
        <v>#N/A</v>
      </c>
      <c r="Q78" s="83" t="e">
        <f ca="1">IF(YEAR($B78)&lt;YEAR(TODAY())-1,INDEX(HaverPull!$A:$AD,MATCH(CBO_quarterly!$B78,HaverPull!$B:$B,0),MATCH(CBO_quarterly!Q$1,HaverPull!$1:$1,0)),INDEX(CBO_annual!$A:$AH,MATCH(_xlfn.NUMBERVALUE(LEFT($A79,4)),CBO_annual!$A:$A,0),MATCH(Q$1,CBO_annual!$1:$1,0)))</f>
        <v>#N/A</v>
      </c>
      <c r="R78" s="83" t="e">
        <f ca="1">IF(YEAR($B78)&lt;YEAR(TODAY())-1,INDEX(HaverPull!$A:$AD,MATCH(CBO_quarterly!$B78,HaverPull!$B:$B,0),MATCH(CBO_quarterly!R$1,HaverPull!$1:$1,0)),INDEX(CBO_annual!$A:$AH,MATCH(_xlfn.NUMBERVALUE(LEFT($A79,4)),CBO_annual!$A:$A,0),MATCH(R$1,CBO_annual!$1:$1,0)))</f>
        <v>#N/A</v>
      </c>
      <c r="S78" s="83" t="e">
        <f ca="1">IF(YEAR($B78)&lt;YEAR(TODAY())-1,INDEX(HaverPull!$A:$AD,MATCH(CBO_quarterly!$B78,HaverPull!$B:$B,0),MATCH(CBO_quarterly!S$1,HaverPull!$1:$1,0)),INDEX(CBO_annual!$A:$AH,MATCH(_xlfn.NUMBERVALUE(LEFT($A79,4)),CBO_annual!$A:$A,0),MATCH(S$1,CBO_annual!$1:$1,0)))</f>
        <v>#N/A</v>
      </c>
      <c r="T78" s="83" t="e">
        <f ca="1">IF(YEAR($B78)&lt;YEAR(TODAY())-1,INDEX(HaverPull!$A:$AD,MATCH(CBO_quarterly!$B78,HaverPull!$B:$B,0),MATCH(CBO_quarterly!T$1,HaverPull!$1:$1,0)),INDEX(CBO_annual!$A:$AH,MATCH(_xlfn.NUMBERVALUE(LEFT($A79,4)),CBO_annual!$A:$A,0),MATCH(T$1,CBO_annual!$1:$1,0)))</f>
        <v>#N/A</v>
      </c>
      <c r="U78" s="83" t="e">
        <f ca="1">IF(YEAR($B78)&lt;YEAR(TODAY())-1,INDEX(HaverPull!$A:$AD,MATCH(CBO_quarterly!$B78,HaverPull!$B:$B,0),MATCH(CBO_quarterly!U$1,HaverPull!$1:$1,0)),INDEX(CBO_annual!$A:$AH,MATCH(_xlfn.NUMBERVALUE(LEFT($A79,4)),CBO_annual!$A:$A,0),MATCH(U$1,CBO_annual!$1:$1,0)))</f>
        <v>#N/A</v>
      </c>
      <c r="V78" s="83" t="e">
        <f ca="1">IF(YEAR($B78)&lt;YEAR(TODAY())-1,INDEX(HaverPull!$A:$AD,MATCH(CBO_quarterly!$B78,HaverPull!$B:$B,0),MATCH(CBO_quarterly!V$1,HaverPull!$1:$1,0)),INDEX(CBO_annual!$A:$AH,MATCH(_xlfn.NUMBERVALUE(LEFT($A79,4)),CBO_annual!$A:$A,0),MATCH(V$1,CBO_annual!$1:$1,0)))</f>
        <v>#N/A</v>
      </c>
      <c r="W78" s="83" t="e">
        <f ca="1">IF(YEAR($B78)&lt;YEAR(TODAY())-1,INDEX(HaverPull!$A:$AD,MATCH(CBO_quarterly!$B78,HaverPull!$B:$B,0),MATCH(CBO_quarterly!W$1,HaverPull!$1:$1,0)),INDEX(CBO_annual!$A:$AH,MATCH(_xlfn.NUMBERVALUE(LEFT($A79,4)),CBO_annual!$A:$A,0),MATCH(W$1,CBO_annual!$1:$1,0)))</f>
        <v>#N/A</v>
      </c>
      <c r="X78" s="83" t="e">
        <f ca="1">IF(YEAR($B78)&lt;YEAR(TODAY())-1,INDEX(HaverPull!$A:$AD,MATCH(CBO_quarterly!$B78,HaverPull!$B:$B,0),MATCH(CBO_quarterly!X$1,HaverPull!$1:$1,0)),INDEX(CBO_annual!$A:$AH,MATCH(_xlfn.NUMBERVALUE(LEFT($A79,4)),CBO_annual!$A:$A,0),MATCH(X$1,CBO_annual!$1:$1,0)))</f>
        <v>#N/A</v>
      </c>
      <c r="Y78" s="83" t="e">
        <f ca="1">IF(YEAR($B78)&lt;YEAR(TODAY())-1,INDEX(HaverPull!$A:$AD,MATCH(CBO_quarterly!$B78,HaverPull!$B:$B,0),MATCH(CBO_quarterly!Y$1,HaverPull!$1:$1,0)),INDEX(CBO_annual!$A:$AH,MATCH(_xlfn.NUMBERVALUE(LEFT($A79,4)),CBO_annual!$A:$A,0),MATCH(Y$1,CBO_annual!$1:$1,0)))</f>
        <v>#N/A</v>
      </c>
      <c r="Z78" s="83" t="e">
        <f ca="1">IF(YEAR($B78)&lt;YEAR(TODAY())-1,INDEX(HaverPull!$A:$AD,MATCH(CBO_quarterly!$B78,HaverPull!$B:$B,0),MATCH(CBO_quarterly!Z$1,HaverPull!$1:$1,0)),INDEX(CBO_annual!$A:$AH,MATCH(_xlfn.NUMBERVALUE(LEFT($A79,4)),CBO_annual!$A:$A,0),MATCH(Z$1,CBO_annual!$1:$1,0)))</f>
        <v>#N/A</v>
      </c>
      <c r="AA78" s="83" t="e">
        <f ca="1">IF(YEAR($B78)&lt;YEAR(TODAY())-1,INDEX(HaverPull!$A:$AD,MATCH(CBO_quarterly!$B78,HaverPull!$B:$B,0),MATCH(CBO_quarterly!AA$1,HaverPull!$1:$1,0)),INDEX(CBO_annual!$A:$AH,MATCH(_xlfn.NUMBERVALUE(LEFT($A79,4)),CBO_annual!$A:$A,0),MATCH(AA$1,CBO_annual!$1:$1,0)))</f>
        <v>#N/A</v>
      </c>
      <c r="AB78" s="88">
        <f>INDEX(CBO_annual!$A:$AH,MATCH(_xlfn.NUMBERVALUE(LEFT($A79,4)),CBO_annual!$A:$A,0),MATCH($1:$1,CBO_annual!$1:$1,0))</f>
        <v>8529.6500000000015</v>
      </c>
      <c r="AC78" s="84">
        <v>8449.5</v>
      </c>
      <c r="AD78" s="83">
        <f ca="1">IF(YEAR($B78)&lt;=YEAR(TODAY()),INDEX(HaverPull!$A:$AD,MATCH(CBO_quarterly!$B78,HaverPull!$B:$B,0),MATCH(CBO_quarterly!AD$1,HaverPull!$1:$1,0)),INDEX(CBO_annual!$A:$AH,MATCH(_xlfn.NUMBERVALUE(LEFT($A79,4)),CBO_annual!$A:$A,0),MATCH(AD$1,CBO_annual!$1:$1,0)))</f>
        <v>5695.3</v>
      </c>
      <c r="AE78" s="83">
        <f ca="1">IF(YEAR($B78)&lt;=YEAR(TODAY()),INDEX(HaverPull!$A:$AD,MATCH(CBO_quarterly!$B78,HaverPull!$B:$B,0),MATCH(CBO_quarterly!AE$1,HaverPull!$1:$1,0)),INDEX(CBO_annual!$A:$AH,MATCH(_xlfn.NUMBERVALUE(LEFT($A79,4)),CBO_annual!$A:$A,0),MATCH(AE$1,CBO_annual!$1:$1,0)))</f>
        <v>3291.7</v>
      </c>
      <c r="AF78" s="85">
        <v>61.606999999999999</v>
      </c>
      <c r="AG78" s="84">
        <v>5207.7</v>
      </c>
      <c r="AH78" s="84">
        <v>5201.1000000000004</v>
      </c>
      <c r="AI78" s="83">
        <f ca="1">IF(YEAR($B78)&lt;YEAR(TODAY()),INDEX(HaverPull!$A:$AD,MATCH(CBO_quarterly!$B78,HaverPull!$B:$B,0),MATCH(CBO_quarterly!AI$1,HaverPull!$1:$1,0)),INDEX(CBO_annual!$A:$AH,MATCH(_xlfn.NUMBERVALUE(LEFT($A79,4)),CBO_annual!$A:$A,0),MATCH(AI$1,CBO_annual!$1:$1,0)))</f>
        <v>1070.4000000000001</v>
      </c>
      <c r="AJ78" s="83">
        <f ca="1">IF(YEAR($B78)&lt;YEAR(TODAY()),INDEX(HaverPull!$A:$AD,MATCH(CBO_quarterly!$B78,HaverPull!$B:$B,0),MATCH(CBO_quarterly!AJ$1,HaverPull!$1:$1,0)),INDEX(CBO_annual!$A:$AH,MATCH(_xlfn.NUMBERVALUE(LEFT($A79,4)),CBO_annual!$A:$A,0),MATCH(AJ$1,CBO_annual!$1:$1,0)))</f>
        <v>940.6</v>
      </c>
      <c r="AK78" s="83">
        <f ca="1">IF(YEAR($B78)&lt;YEAR(TODAY()),INDEX(HaverPull!$A:$AD,MATCH(CBO_quarterly!$B78,HaverPull!$B:$B,0),MATCH(CBO_quarterly!AK$1,HaverPull!$1:$1,0)),INDEX(CBO_annual!$A:$AH,MATCH(_xlfn.NUMBERVALUE(LEFT($A79,4)),CBO_annual!$A:$A,0),MATCH(AK$1,CBO_annual!$1:$1,0)))</f>
        <v>1268.4000000000001</v>
      </c>
      <c r="AL78" s="83">
        <f ca="1">IF(YEAR($B78)&lt;YEAR(TODAY()),INDEX(HaverPull!$A:$AD,MATCH(CBO_quarterly!$B78,HaverPull!$B:$B,0),MATCH(CBO_quarterly!AL$1,HaverPull!$1:$1,0)),INDEX(CBO_annual!$A:$AH,MATCH(_xlfn.NUMBERVALUE(LEFT($A79,4)),CBO_annual!$A:$A,0),MATCH(AL$1,CBO_annual!$1:$1,0)))</f>
        <v>1070.4000000000001</v>
      </c>
      <c r="AM78" s="83">
        <f ca="1">IF(YEAR($B78)&lt;YEAR(TODAY()),INDEX(HaverPull!$A:$AD,MATCH(CBO_quarterly!$B78,HaverPull!$B:$B,0),MATCH(CBO_quarterly!AM$1,HaverPull!$1:$1,0)),INDEX(CBO_annual!$A:$AH,MATCH(_xlfn.NUMBERVALUE(LEFT($A79,4)),CBO_annual!$A:$A,0),MATCH(AM$1,CBO_annual!$1:$1,0)))</f>
        <v>506.9</v>
      </c>
      <c r="AN78" s="83">
        <f ca="1">IF(YEAR($B78)&lt;YEAR(TODAY()),INDEX(HaverPull!$A:$AD,MATCH(CBO_quarterly!$B78,HaverPull!$B:$B,0),MATCH(CBO_quarterly!AN$1,HaverPull!$1:$1,0)),INDEX(CBO_annual!$A:$AH,MATCH(_xlfn.NUMBERVALUE(LEFT($A79,4)),CBO_annual!$A:$A,0),MATCH(AN$1,CBO_annual!$1:$1,0)))</f>
        <v>563.5</v>
      </c>
      <c r="AO78" s="83" t="e">
        <f ca="1">IF(YEAR($B78)&lt;YEAR(TODAY()),INDEX(HaverPull!$A:$AD,MATCH(CBO_quarterly!$B78,HaverPull!$B:$B,0),MATCH(CBO_quarterly!AO$1,HaverPull!$1:$1,0)),INDEX(CBO_annual!$A:$AH,MATCH(_xlfn.NUMBERVALUE(LEFT($A79,4)),CBO_annual!$A:$A,0),MATCH(AO$1,CBO_annual!$1:$1,0)))</f>
        <v>#N/A</v>
      </c>
      <c r="AP78" s="83" t="e">
        <f ca="1">IF(YEAR($B78)&lt;YEAR(TODAY()),INDEX(HaverPull!$A:$AD,MATCH(CBO_quarterly!$B78,HaverPull!$B:$B,0),MATCH(CBO_quarterly!AP$1,HaverPull!$1:$1,0)),INDEX(CBO_annual!$A:$AH,MATCH(_xlfn.NUMBERVALUE(LEFT($A79,4)),CBO_annual!$A:$A,0),MATCH(AP$1,CBO_annual!$1:$1,0)))</f>
        <v>#N/A</v>
      </c>
    </row>
    <row r="79" spans="1:43">
      <c r="A79" s="83" t="s">
        <v>478</v>
      </c>
      <c r="B79" s="4">
        <v>32416</v>
      </c>
      <c r="C79" s="83">
        <f ca="1">IF(YEAR($B79)&lt;YEAR(TODAY())-1,AVERAGE(C80:C83),INDEX(CBO_annual!$A:$AH,MATCH(_xlfn.NUMBERVALUE(LEFT($A80,4)),CBO_annual!$A:$A,0),MATCH(C$1,CBO_annual!$1:$1,0)))</f>
        <v>2068.1999999999998</v>
      </c>
      <c r="D79" s="83">
        <f ca="1">IF(YEAR($B79)&lt;YEAR(TODAY())-1,AVERAGE(D80:D83),INDEX(CBO_annual!$A:$AH,MATCH(_xlfn.NUMBERVALUE(LEFT($A80,4)),CBO_annual!$A:$A,0),MATCH(D$1,CBO_annual!$1:$1,0)))</f>
        <v>1585.1000000000004</v>
      </c>
      <c r="E79" s="83">
        <f ca="1">IF(YEAR($B79)&lt;YEAR(TODAY())-1,AVERAGE(E80:E83),INDEX(CBO_annual!$A:$AH,MATCH(_xlfn.NUMBERVALUE(LEFT($A80,4)),CBO_annual!$A:$A,0),MATCH(E$1,CBO_annual!$1:$1,0)))</f>
        <v>134.1</v>
      </c>
      <c r="F79" s="83">
        <f ca="1">IF(YEAR($B79)&lt;YEAR(TODAY())-1,AVERAGE(F80:F83),INDEX(CBO_annual!$A:$AH,MATCH(_xlfn.NUMBERVALUE(LEFT($A80,4)),CBO_annual!$A:$A,0),MATCH(F$1,CBO_annual!$1:$1,0)))</f>
        <v>395.69999999999993</v>
      </c>
      <c r="G79" s="83">
        <f ca="1">IF(YEAR($B79)&lt;YEAR(TODAY())-1,AVERAGE(G80:G83),INDEX(CBO_annual!$A:$AH,MATCH(_xlfn.NUMBERVALUE(LEFT($A80,4)),CBO_annual!$A:$A,0),MATCH(G$1,CBO_annual!$1:$1,0)))</f>
        <v>1274.5999999999999</v>
      </c>
      <c r="H79" s="83">
        <f ca="1">IF(YEAR($B79)&lt;YEAR(TODAY())-1,AVERAGE(H80:H83),INDEX(CBO_annual!$A:$AH,MATCH(_xlfn.NUMBERVALUE(LEFT($A80,4)),CBO_annual!$A:$A,0),MATCH(H$1,CBO_annual!$1:$1,0)))</f>
        <v>60.599999999999994</v>
      </c>
      <c r="I79" s="83">
        <f ca="1">IF(YEAR($B79)&lt;YEAR(TODAY())-1,AVERAGE(I80:I83),INDEX(CBO_annual!$A:$AH,MATCH(_xlfn.NUMBERVALUE(LEFT($A80,4)),CBO_annual!$A:$A,0),MATCH(I$1,CBO_annual!$1:$1,0)))</f>
        <v>497.1</v>
      </c>
      <c r="J79" s="83">
        <f ca="1">IF(YEAR($B79)&lt;YEAR(TODAY())-1,INDEX(HaverPull!$A:$AD,MATCH(CBO_quarterly!$B79,HaverPull!$B:$B,0),MATCH(CBO_quarterly!J$1,HaverPull!$1:$1,0)),INDEX(CBO_annual!$A:$AH,MATCH(_xlfn.NUMBERVALUE(LEFT($A80,4)),CBO_annual!$A:$A,0),MATCH(J$1,CBO_annual!$1:$1,0)))</f>
        <v>17.5</v>
      </c>
      <c r="K79" s="83" t="e">
        <f ca="1">IF(YEAR($B79)&lt;YEAR(TODAY())-1,INDEX(HaverPull!$A:$AD,MATCH(CBO_quarterly!$B79,HaverPull!$B:$B,0),MATCH(CBO_quarterly!K$1,HaverPull!$1:$1,0)),INDEX(CBO_annual!$A:$AH,MATCH(_xlfn.NUMBERVALUE(LEFT($A80,4)),CBO_annual!$A:$A,0),MATCH(K$1,CBO_annual!$1:$1,0)))</f>
        <v>#N/A</v>
      </c>
      <c r="L79" s="83" t="e">
        <f ca="1">IF(YEAR($B79)&lt;YEAR(TODAY())-1,INDEX(HaverPull!$A:$AD,MATCH(CBO_quarterly!$B79,HaverPull!$B:$B,0),MATCH(CBO_quarterly!L$1,HaverPull!$1:$1,0)),INDEX(CBO_annual!$A:$AH,MATCH(_xlfn.NUMBERVALUE(LEFT($A80,4)),CBO_annual!$A:$A,0),MATCH(L$1,CBO_annual!$1:$1,0)))</f>
        <v>#N/A</v>
      </c>
      <c r="M79" s="83" t="e">
        <f ca="1">IF(YEAR($B79)&lt;YEAR(TODAY())-1,INDEX(HaverPull!$A:$AD,MATCH(CBO_quarterly!$B79,HaverPull!$B:$B,0),MATCH(CBO_quarterly!M$1,HaverPull!$1:$1,0)),INDEX(CBO_annual!$A:$AH,MATCH(_xlfn.NUMBERVALUE(LEFT($A80,4)),CBO_annual!$A:$A,0),MATCH(M$1,CBO_annual!$1:$1,0)))</f>
        <v>#N/A</v>
      </c>
      <c r="N79" s="83" t="e">
        <f ca="1">IF(YEAR($B79)&lt;YEAR(TODAY())-1,INDEX(HaverPull!$A:$AD,MATCH(CBO_quarterly!$B79,HaverPull!$B:$B,0),MATCH(CBO_quarterly!N$1,HaverPull!$1:$1,0)),INDEX(CBO_annual!$A:$AH,MATCH(_xlfn.NUMBERVALUE(LEFT($A80,4)),CBO_annual!$A:$A,0),MATCH(N$1,CBO_annual!$1:$1,0)))</f>
        <v>#N/A</v>
      </c>
      <c r="O79" s="83" t="e">
        <f ca="1">IF(YEAR($B79)&lt;YEAR(TODAY())-1,INDEX(HaverPull!$A:$AD,MATCH(CBO_quarterly!$B79,HaverPull!$B:$B,0),MATCH(CBO_quarterly!O$1,HaverPull!$1:$1,0)),INDEX(CBO_annual!$A:$AH,MATCH(_xlfn.NUMBERVALUE(LEFT($A80,4)),CBO_annual!$A:$A,0),MATCH(O$1,CBO_annual!$1:$1,0)))</f>
        <v>#N/A</v>
      </c>
      <c r="P79" s="83" t="e">
        <f ca="1">IF(YEAR($B79)&lt;YEAR(TODAY())-1,INDEX(HaverPull!$A:$AD,MATCH(CBO_quarterly!$B79,HaverPull!$B:$B,0),MATCH(CBO_quarterly!P$1,HaverPull!$1:$1,0)),INDEX(CBO_annual!$A:$AH,MATCH(_xlfn.NUMBERVALUE(LEFT($A80,4)),CBO_annual!$A:$A,0),MATCH(P$1,CBO_annual!$1:$1,0)))</f>
        <v>#N/A</v>
      </c>
      <c r="Q79" s="83" t="e">
        <f ca="1">IF(YEAR($B79)&lt;YEAR(TODAY())-1,INDEX(HaverPull!$A:$AD,MATCH(CBO_quarterly!$B79,HaverPull!$B:$B,0),MATCH(CBO_quarterly!Q$1,HaverPull!$1:$1,0)),INDEX(CBO_annual!$A:$AH,MATCH(_xlfn.NUMBERVALUE(LEFT($A80,4)),CBO_annual!$A:$A,0),MATCH(Q$1,CBO_annual!$1:$1,0)))</f>
        <v>#N/A</v>
      </c>
      <c r="R79" s="83" t="e">
        <f ca="1">IF(YEAR($B79)&lt;YEAR(TODAY())-1,INDEX(HaverPull!$A:$AD,MATCH(CBO_quarterly!$B79,HaverPull!$B:$B,0),MATCH(CBO_quarterly!R$1,HaverPull!$1:$1,0)),INDEX(CBO_annual!$A:$AH,MATCH(_xlfn.NUMBERVALUE(LEFT($A80,4)),CBO_annual!$A:$A,0),MATCH(R$1,CBO_annual!$1:$1,0)))</f>
        <v>#N/A</v>
      </c>
      <c r="S79" s="83" t="e">
        <f ca="1">IF(YEAR($B79)&lt;YEAR(TODAY())-1,INDEX(HaverPull!$A:$AD,MATCH(CBO_quarterly!$B79,HaverPull!$B:$B,0),MATCH(CBO_quarterly!S$1,HaverPull!$1:$1,0)),INDEX(CBO_annual!$A:$AH,MATCH(_xlfn.NUMBERVALUE(LEFT($A80,4)),CBO_annual!$A:$A,0),MATCH(S$1,CBO_annual!$1:$1,0)))</f>
        <v>#N/A</v>
      </c>
      <c r="T79" s="83" t="e">
        <f ca="1">IF(YEAR($B79)&lt;YEAR(TODAY())-1,INDEX(HaverPull!$A:$AD,MATCH(CBO_quarterly!$B79,HaverPull!$B:$B,0),MATCH(CBO_quarterly!T$1,HaverPull!$1:$1,0)),INDEX(CBO_annual!$A:$AH,MATCH(_xlfn.NUMBERVALUE(LEFT($A80,4)),CBO_annual!$A:$A,0),MATCH(T$1,CBO_annual!$1:$1,0)))</f>
        <v>#N/A</v>
      </c>
      <c r="U79" s="83" t="e">
        <f ca="1">IF(YEAR($B79)&lt;YEAR(TODAY())-1,INDEX(HaverPull!$A:$AD,MATCH(CBO_quarterly!$B79,HaverPull!$B:$B,0),MATCH(CBO_quarterly!U$1,HaverPull!$1:$1,0)),INDEX(CBO_annual!$A:$AH,MATCH(_xlfn.NUMBERVALUE(LEFT($A80,4)),CBO_annual!$A:$A,0),MATCH(U$1,CBO_annual!$1:$1,0)))</f>
        <v>#N/A</v>
      </c>
      <c r="V79" s="83" t="e">
        <f ca="1">IF(YEAR($B79)&lt;YEAR(TODAY())-1,INDEX(HaverPull!$A:$AD,MATCH(CBO_quarterly!$B79,HaverPull!$B:$B,0),MATCH(CBO_quarterly!V$1,HaverPull!$1:$1,0)),INDEX(CBO_annual!$A:$AH,MATCH(_xlfn.NUMBERVALUE(LEFT($A80,4)),CBO_annual!$A:$A,0),MATCH(V$1,CBO_annual!$1:$1,0)))</f>
        <v>#N/A</v>
      </c>
      <c r="W79" s="83" t="e">
        <f ca="1">IF(YEAR($B79)&lt;YEAR(TODAY())-1,INDEX(HaverPull!$A:$AD,MATCH(CBO_quarterly!$B79,HaverPull!$B:$B,0),MATCH(CBO_quarterly!W$1,HaverPull!$1:$1,0)),INDEX(CBO_annual!$A:$AH,MATCH(_xlfn.NUMBERVALUE(LEFT($A80,4)),CBO_annual!$A:$A,0),MATCH(W$1,CBO_annual!$1:$1,0)))</f>
        <v>#N/A</v>
      </c>
      <c r="X79" s="83" t="e">
        <f ca="1">IF(YEAR($B79)&lt;YEAR(TODAY())-1,INDEX(HaverPull!$A:$AD,MATCH(CBO_quarterly!$B79,HaverPull!$B:$B,0),MATCH(CBO_quarterly!X$1,HaverPull!$1:$1,0)),INDEX(CBO_annual!$A:$AH,MATCH(_xlfn.NUMBERVALUE(LEFT($A80,4)),CBO_annual!$A:$A,0),MATCH(X$1,CBO_annual!$1:$1,0)))</f>
        <v>#N/A</v>
      </c>
      <c r="Y79" s="83" t="e">
        <f ca="1">IF(YEAR($B79)&lt;YEAR(TODAY())-1,INDEX(HaverPull!$A:$AD,MATCH(CBO_quarterly!$B79,HaverPull!$B:$B,0),MATCH(CBO_quarterly!Y$1,HaverPull!$1:$1,0)),INDEX(CBO_annual!$A:$AH,MATCH(_xlfn.NUMBERVALUE(LEFT($A80,4)),CBO_annual!$A:$A,0),MATCH(Y$1,CBO_annual!$1:$1,0)))</f>
        <v>#N/A</v>
      </c>
      <c r="Z79" s="83" t="e">
        <f ca="1">IF(YEAR($B79)&lt;YEAR(TODAY())-1,INDEX(HaverPull!$A:$AD,MATCH(CBO_quarterly!$B79,HaverPull!$B:$B,0),MATCH(CBO_quarterly!Z$1,HaverPull!$1:$1,0)),INDEX(CBO_annual!$A:$AH,MATCH(_xlfn.NUMBERVALUE(LEFT($A80,4)),CBO_annual!$A:$A,0),MATCH(Z$1,CBO_annual!$1:$1,0)))</f>
        <v>#N/A</v>
      </c>
      <c r="AA79" s="83" t="e">
        <f ca="1">IF(YEAR($B79)&lt;YEAR(TODAY())-1,INDEX(HaverPull!$A:$AD,MATCH(CBO_quarterly!$B79,HaverPull!$B:$B,0),MATCH(CBO_quarterly!AA$1,HaverPull!$1:$1,0)),INDEX(CBO_annual!$A:$AH,MATCH(_xlfn.NUMBERVALUE(LEFT($A80,4)),CBO_annual!$A:$A,0),MATCH(AA$1,CBO_annual!$1:$1,0)))</f>
        <v>#N/A</v>
      </c>
      <c r="AB79" s="88">
        <f>INDEX(CBO_annual!$A:$AH,MATCH(_xlfn.NUMBERVALUE(LEFT($A80,4)),CBO_annual!$A:$A,0),MATCH($1:$1,CBO_annual!$1:$1,0))</f>
        <v>8529.6500000000015</v>
      </c>
      <c r="AC79" s="84">
        <v>8498.2999999999993</v>
      </c>
      <c r="AD79" s="83">
        <f ca="1">IF(YEAR($B79)&lt;=YEAR(TODAY()),INDEX(HaverPull!$A:$AD,MATCH(CBO_quarterly!$B79,HaverPull!$B:$B,0),MATCH(CBO_quarterly!AD$1,HaverPull!$1:$1,0)),INDEX(CBO_annual!$A:$AH,MATCH(_xlfn.NUMBERVALUE(LEFT($A80,4)),CBO_annual!$A:$A,0),MATCH(AD$1,CBO_annual!$1:$1,0)))</f>
        <v>5745.9</v>
      </c>
      <c r="AE79" s="83">
        <f ca="1">IF(YEAR($B79)&lt;=YEAR(TODAY()),INDEX(HaverPull!$A:$AD,MATCH(CBO_quarterly!$B79,HaverPull!$B:$B,0),MATCH(CBO_quarterly!AE$1,HaverPull!$1:$1,0)),INDEX(CBO_annual!$A:$AH,MATCH(_xlfn.NUMBERVALUE(LEFT($A80,4)),CBO_annual!$A:$A,0),MATCH(AE$1,CBO_annual!$1:$1,0)))</f>
        <v>3361.9</v>
      </c>
      <c r="AF79" s="85">
        <v>62.366</v>
      </c>
      <c r="AG79" s="84">
        <v>5299.5</v>
      </c>
      <c r="AH79" s="84">
        <v>5304</v>
      </c>
      <c r="AI79" s="83">
        <f ca="1">IF(YEAR($B79)&lt;YEAR(TODAY()),INDEX(HaverPull!$A:$AD,MATCH(CBO_quarterly!$B79,HaverPull!$B:$B,0),MATCH(CBO_quarterly!AI$1,HaverPull!$1:$1,0)),INDEX(CBO_annual!$A:$AH,MATCH(_xlfn.NUMBERVALUE(LEFT($A80,4)),CBO_annual!$A:$A,0),MATCH(AI$1,CBO_annual!$1:$1,0)))</f>
        <v>1078.2</v>
      </c>
      <c r="AJ79" s="83">
        <f ca="1">IF(YEAR($B79)&lt;YEAR(TODAY()),INDEX(HaverPull!$A:$AD,MATCH(CBO_quarterly!$B79,HaverPull!$B:$B,0),MATCH(CBO_quarterly!AJ$1,HaverPull!$1:$1,0)),INDEX(CBO_annual!$A:$AH,MATCH(_xlfn.NUMBERVALUE(LEFT($A80,4)),CBO_annual!$A:$A,0),MATCH(AJ$1,CBO_annual!$1:$1,0)))</f>
        <v>936.1</v>
      </c>
      <c r="AK79" s="83">
        <f ca="1">IF(YEAR($B79)&lt;YEAR(TODAY()),INDEX(HaverPull!$A:$AD,MATCH(CBO_quarterly!$B79,HaverPull!$B:$B,0),MATCH(CBO_quarterly!AK$1,HaverPull!$1:$1,0)),INDEX(CBO_annual!$A:$AH,MATCH(_xlfn.NUMBERVALUE(LEFT($A80,4)),CBO_annual!$A:$A,0),MATCH(AK$1,CBO_annual!$1:$1,0)))</f>
        <v>1274.0999999999999</v>
      </c>
      <c r="AL79" s="83">
        <f ca="1">IF(YEAR($B79)&lt;YEAR(TODAY()),INDEX(HaverPull!$A:$AD,MATCH(CBO_quarterly!$B79,HaverPull!$B:$B,0),MATCH(CBO_quarterly!AL$1,HaverPull!$1:$1,0)),INDEX(CBO_annual!$A:$AH,MATCH(_xlfn.NUMBERVALUE(LEFT($A80,4)),CBO_annual!$A:$A,0),MATCH(AL$1,CBO_annual!$1:$1,0)))</f>
        <v>1078.2</v>
      </c>
      <c r="AM79" s="83">
        <f ca="1">IF(YEAR($B79)&lt;YEAR(TODAY()),INDEX(HaverPull!$A:$AD,MATCH(CBO_quarterly!$B79,HaverPull!$B:$B,0),MATCH(CBO_quarterly!AM$1,HaverPull!$1:$1,0)),INDEX(CBO_annual!$A:$AH,MATCH(_xlfn.NUMBERVALUE(LEFT($A80,4)),CBO_annual!$A:$A,0),MATCH(AM$1,CBO_annual!$1:$1,0)))</f>
        <v>507.4</v>
      </c>
      <c r="AN79" s="83">
        <f ca="1">IF(YEAR($B79)&lt;YEAR(TODAY()),INDEX(HaverPull!$A:$AD,MATCH(CBO_quarterly!$B79,HaverPull!$B:$B,0),MATCH(CBO_quarterly!AN$1,HaverPull!$1:$1,0)),INDEX(CBO_annual!$A:$AH,MATCH(_xlfn.NUMBERVALUE(LEFT($A80,4)),CBO_annual!$A:$A,0),MATCH(AN$1,CBO_annual!$1:$1,0)))</f>
        <v>570.79999999999995</v>
      </c>
      <c r="AO79" s="83" t="e">
        <f ca="1">IF(YEAR($B79)&lt;YEAR(TODAY()),INDEX(HaverPull!$A:$AD,MATCH(CBO_quarterly!$B79,HaverPull!$B:$B,0),MATCH(CBO_quarterly!AO$1,HaverPull!$1:$1,0)),INDEX(CBO_annual!$A:$AH,MATCH(_xlfn.NUMBERVALUE(LEFT($A80,4)),CBO_annual!$A:$A,0),MATCH(AO$1,CBO_annual!$1:$1,0)))</f>
        <v>#N/A</v>
      </c>
      <c r="AP79" s="83" t="e">
        <f ca="1">IF(YEAR($B79)&lt;YEAR(TODAY()),INDEX(HaverPull!$A:$AD,MATCH(CBO_quarterly!$B79,HaverPull!$B:$B,0),MATCH(CBO_quarterly!AP$1,HaverPull!$1:$1,0)),INDEX(CBO_annual!$A:$AH,MATCH(_xlfn.NUMBERVALUE(LEFT($A80,4)),CBO_annual!$A:$A,0),MATCH(AP$1,CBO_annual!$1:$1,0)))</f>
        <v>#N/A</v>
      </c>
    </row>
    <row r="80" spans="1:43">
      <c r="A80" s="83" t="s">
        <v>479</v>
      </c>
      <c r="B80" s="4">
        <v>32508</v>
      </c>
      <c r="C80" s="83">
        <f ca="1">IF(YEAR($B80)&lt;YEAR(TODAY())-1,AVERAGE(C81:C84),INDEX(CBO_annual!$A:$AH,MATCH(_xlfn.NUMBERVALUE(LEFT($A81,4)),CBO_annual!$A:$A,0),MATCH(C$1,CBO_annual!$1:$1,0)))</f>
        <v>2068.1999999999998</v>
      </c>
      <c r="D80" s="83">
        <f ca="1">IF(YEAR($B80)&lt;YEAR(TODAY())-1,AVERAGE(D81:D84),INDEX(CBO_annual!$A:$AH,MATCH(_xlfn.NUMBERVALUE(LEFT($A81,4)),CBO_annual!$A:$A,0),MATCH(D$1,CBO_annual!$1:$1,0)))</f>
        <v>1585.1000000000004</v>
      </c>
      <c r="E80" s="83">
        <f ca="1">IF(YEAR($B80)&lt;YEAR(TODAY())-1,AVERAGE(E81:E84),INDEX(CBO_annual!$A:$AH,MATCH(_xlfn.NUMBERVALUE(LEFT($A81,4)),CBO_annual!$A:$A,0),MATCH(E$1,CBO_annual!$1:$1,0)))</f>
        <v>134.1</v>
      </c>
      <c r="F80" s="83">
        <f ca="1">IF(YEAR($B80)&lt;YEAR(TODAY())-1,AVERAGE(F81:F84),INDEX(CBO_annual!$A:$AH,MATCH(_xlfn.NUMBERVALUE(LEFT($A81,4)),CBO_annual!$A:$A,0),MATCH(F$1,CBO_annual!$1:$1,0)))</f>
        <v>395.69999999999993</v>
      </c>
      <c r="G80" s="83">
        <f ca="1">IF(YEAR($B80)&lt;YEAR(TODAY())-1,AVERAGE(G81:G84),INDEX(CBO_annual!$A:$AH,MATCH(_xlfn.NUMBERVALUE(LEFT($A81,4)),CBO_annual!$A:$A,0),MATCH(G$1,CBO_annual!$1:$1,0)))</f>
        <v>1274.5999999999999</v>
      </c>
      <c r="H80" s="83">
        <f ca="1">IF(YEAR($B80)&lt;YEAR(TODAY())-1,AVERAGE(H81:H84),INDEX(CBO_annual!$A:$AH,MATCH(_xlfn.NUMBERVALUE(LEFT($A81,4)),CBO_annual!$A:$A,0),MATCH(H$1,CBO_annual!$1:$1,0)))</f>
        <v>60.599999999999994</v>
      </c>
      <c r="I80" s="83">
        <f ca="1">IF(YEAR($B80)&lt;YEAR(TODAY())-1,AVERAGE(I81:I84),INDEX(CBO_annual!$A:$AH,MATCH(_xlfn.NUMBERVALUE(LEFT($A81,4)),CBO_annual!$A:$A,0),MATCH(I$1,CBO_annual!$1:$1,0)))</f>
        <v>497.1</v>
      </c>
      <c r="J80" s="83">
        <f ca="1">IF(YEAR($B80)&lt;YEAR(TODAY())-1,INDEX(HaverPull!$A:$AD,MATCH(CBO_quarterly!$B80,HaverPull!$B:$B,0),MATCH(CBO_quarterly!J$1,HaverPull!$1:$1,0)),INDEX(CBO_annual!$A:$AH,MATCH(_xlfn.NUMBERVALUE(LEFT($A81,4)),CBO_annual!$A:$A,0),MATCH(J$1,CBO_annual!$1:$1,0)))</f>
        <v>18.600000000000001</v>
      </c>
      <c r="K80" s="83" t="e">
        <f ca="1">IF(YEAR($B80)&lt;YEAR(TODAY())-1,INDEX(HaverPull!$A:$AD,MATCH(CBO_quarterly!$B80,HaverPull!$B:$B,0),MATCH(CBO_quarterly!K$1,HaverPull!$1:$1,0)),INDEX(CBO_annual!$A:$AH,MATCH(_xlfn.NUMBERVALUE(LEFT($A81,4)),CBO_annual!$A:$A,0),MATCH(K$1,CBO_annual!$1:$1,0)))</f>
        <v>#N/A</v>
      </c>
      <c r="L80" s="83" t="e">
        <f ca="1">IF(YEAR($B80)&lt;YEAR(TODAY())-1,INDEX(HaverPull!$A:$AD,MATCH(CBO_quarterly!$B80,HaverPull!$B:$B,0),MATCH(CBO_quarterly!L$1,HaverPull!$1:$1,0)),INDEX(CBO_annual!$A:$AH,MATCH(_xlfn.NUMBERVALUE(LEFT($A81,4)),CBO_annual!$A:$A,0),MATCH(L$1,CBO_annual!$1:$1,0)))</f>
        <v>#N/A</v>
      </c>
      <c r="M80" s="83" t="e">
        <f ca="1">IF(YEAR($B80)&lt;YEAR(TODAY())-1,INDEX(HaverPull!$A:$AD,MATCH(CBO_quarterly!$B80,HaverPull!$B:$B,0),MATCH(CBO_quarterly!M$1,HaverPull!$1:$1,0)),INDEX(CBO_annual!$A:$AH,MATCH(_xlfn.NUMBERVALUE(LEFT($A81,4)),CBO_annual!$A:$A,0),MATCH(M$1,CBO_annual!$1:$1,0)))</f>
        <v>#N/A</v>
      </c>
      <c r="N80" s="83" t="e">
        <f ca="1">IF(YEAR($B80)&lt;YEAR(TODAY())-1,INDEX(HaverPull!$A:$AD,MATCH(CBO_quarterly!$B80,HaverPull!$B:$B,0),MATCH(CBO_quarterly!N$1,HaverPull!$1:$1,0)),INDEX(CBO_annual!$A:$AH,MATCH(_xlfn.NUMBERVALUE(LEFT($A81,4)),CBO_annual!$A:$A,0),MATCH(N$1,CBO_annual!$1:$1,0)))</f>
        <v>#N/A</v>
      </c>
      <c r="O80" s="83" t="e">
        <f ca="1">IF(YEAR($B80)&lt;YEAR(TODAY())-1,INDEX(HaverPull!$A:$AD,MATCH(CBO_quarterly!$B80,HaverPull!$B:$B,0),MATCH(CBO_quarterly!O$1,HaverPull!$1:$1,0)),INDEX(CBO_annual!$A:$AH,MATCH(_xlfn.NUMBERVALUE(LEFT($A81,4)),CBO_annual!$A:$A,0),MATCH(O$1,CBO_annual!$1:$1,0)))</f>
        <v>#N/A</v>
      </c>
      <c r="P80" s="83" t="e">
        <f ca="1">IF(YEAR($B80)&lt;YEAR(TODAY())-1,INDEX(HaverPull!$A:$AD,MATCH(CBO_quarterly!$B80,HaverPull!$B:$B,0),MATCH(CBO_quarterly!P$1,HaverPull!$1:$1,0)),INDEX(CBO_annual!$A:$AH,MATCH(_xlfn.NUMBERVALUE(LEFT($A81,4)),CBO_annual!$A:$A,0),MATCH(P$1,CBO_annual!$1:$1,0)))</f>
        <v>#N/A</v>
      </c>
      <c r="Q80" s="83" t="e">
        <f ca="1">IF(YEAR($B80)&lt;YEAR(TODAY())-1,INDEX(HaverPull!$A:$AD,MATCH(CBO_quarterly!$B80,HaverPull!$B:$B,0),MATCH(CBO_quarterly!Q$1,HaverPull!$1:$1,0)),INDEX(CBO_annual!$A:$AH,MATCH(_xlfn.NUMBERVALUE(LEFT($A81,4)),CBO_annual!$A:$A,0),MATCH(Q$1,CBO_annual!$1:$1,0)))</f>
        <v>#N/A</v>
      </c>
      <c r="R80" s="83" t="e">
        <f ca="1">IF(YEAR($B80)&lt;YEAR(TODAY())-1,INDEX(HaverPull!$A:$AD,MATCH(CBO_quarterly!$B80,HaverPull!$B:$B,0),MATCH(CBO_quarterly!R$1,HaverPull!$1:$1,0)),INDEX(CBO_annual!$A:$AH,MATCH(_xlfn.NUMBERVALUE(LEFT($A81,4)),CBO_annual!$A:$A,0),MATCH(R$1,CBO_annual!$1:$1,0)))</f>
        <v>#N/A</v>
      </c>
      <c r="S80" s="83" t="e">
        <f ca="1">IF(YEAR($B80)&lt;YEAR(TODAY())-1,INDEX(HaverPull!$A:$AD,MATCH(CBO_quarterly!$B80,HaverPull!$B:$B,0),MATCH(CBO_quarterly!S$1,HaverPull!$1:$1,0)),INDEX(CBO_annual!$A:$AH,MATCH(_xlfn.NUMBERVALUE(LEFT($A81,4)),CBO_annual!$A:$A,0),MATCH(S$1,CBO_annual!$1:$1,0)))</f>
        <v>#N/A</v>
      </c>
      <c r="T80" s="83" t="e">
        <f ca="1">IF(YEAR($B80)&lt;YEAR(TODAY())-1,INDEX(HaverPull!$A:$AD,MATCH(CBO_quarterly!$B80,HaverPull!$B:$B,0),MATCH(CBO_quarterly!T$1,HaverPull!$1:$1,0)),INDEX(CBO_annual!$A:$AH,MATCH(_xlfn.NUMBERVALUE(LEFT($A81,4)),CBO_annual!$A:$A,0),MATCH(T$1,CBO_annual!$1:$1,0)))</f>
        <v>#N/A</v>
      </c>
      <c r="U80" s="83" t="e">
        <f ca="1">IF(YEAR($B80)&lt;YEAR(TODAY())-1,INDEX(HaverPull!$A:$AD,MATCH(CBO_quarterly!$B80,HaverPull!$B:$B,0),MATCH(CBO_quarterly!U$1,HaverPull!$1:$1,0)),INDEX(CBO_annual!$A:$AH,MATCH(_xlfn.NUMBERVALUE(LEFT($A81,4)),CBO_annual!$A:$A,0),MATCH(U$1,CBO_annual!$1:$1,0)))</f>
        <v>#N/A</v>
      </c>
      <c r="V80" s="83" t="e">
        <f ca="1">IF(YEAR($B80)&lt;YEAR(TODAY())-1,INDEX(HaverPull!$A:$AD,MATCH(CBO_quarterly!$B80,HaverPull!$B:$B,0),MATCH(CBO_quarterly!V$1,HaverPull!$1:$1,0)),INDEX(CBO_annual!$A:$AH,MATCH(_xlfn.NUMBERVALUE(LEFT($A81,4)),CBO_annual!$A:$A,0),MATCH(V$1,CBO_annual!$1:$1,0)))</f>
        <v>#N/A</v>
      </c>
      <c r="W80" s="83" t="e">
        <f ca="1">IF(YEAR($B80)&lt;YEAR(TODAY())-1,INDEX(HaverPull!$A:$AD,MATCH(CBO_quarterly!$B80,HaverPull!$B:$B,0),MATCH(CBO_quarterly!W$1,HaverPull!$1:$1,0)),INDEX(CBO_annual!$A:$AH,MATCH(_xlfn.NUMBERVALUE(LEFT($A81,4)),CBO_annual!$A:$A,0),MATCH(W$1,CBO_annual!$1:$1,0)))</f>
        <v>#N/A</v>
      </c>
      <c r="X80" s="83" t="e">
        <f ca="1">IF(YEAR($B80)&lt;YEAR(TODAY())-1,INDEX(HaverPull!$A:$AD,MATCH(CBO_quarterly!$B80,HaverPull!$B:$B,0),MATCH(CBO_quarterly!X$1,HaverPull!$1:$1,0)),INDEX(CBO_annual!$A:$AH,MATCH(_xlfn.NUMBERVALUE(LEFT($A81,4)),CBO_annual!$A:$A,0),MATCH(X$1,CBO_annual!$1:$1,0)))</f>
        <v>#N/A</v>
      </c>
      <c r="Y80" s="83" t="e">
        <f ca="1">IF(YEAR($B80)&lt;YEAR(TODAY())-1,INDEX(HaverPull!$A:$AD,MATCH(CBO_quarterly!$B80,HaverPull!$B:$B,0),MATCH(CBO_quarterly!Y$1,HaverPull!$1:$1,0)),INDEX(CBO_annual!$A:$AH,MATCH(_xlfn.NUMBERVALUE(LEFT($A81,4)),CBO_annual!$A:$A,0),MATCH(Y$1,CBO_annual!$1:$1,0)))</f>
        <v>#N/A</v>
      </c>
      <c r="Z80" s="83" t="e">
        <f ca="1">IF(YEAR($B80)&lt;YEAR(TODAY())-1,INDEX(HaverPull!$A:$AD,MATCH(CBO_quarterly!$B80,HaverPull!$B:$B,0),MATCH(CBO_quarterly!Z$1,HaverPull!$1:$1,0)),INDEX(CBO_annual!$A:$AH,MATCH(_xlfn.NUMBERVALUE(LEFT($A81,4)),CBO_annual!$A:$A,0),MATCH(Z$1,CBO_annual!$1:$1,0)))</f>
        <v>#N/A</v>
      </c>
      <c r="AA80" s="83" t="e">
        <f ca="1">IF(YEAR($B80)&lt;YEAR(TODAY())-1,INDEX(HaverPull!$A:$AD,MATCH(CBO_quarterly!$B80,HaverPull!$B:$B,0),MATCH(CBO_quarterly!AA$1,HaverPull!$1:$1,0)),INDEX(CBO_annual!$A:$AH,MATCH(_xlfn.NUMBERVALUE(LEFT($A81,4)),CBO_annual!$A:$A,0),MATCH(AA$1,CBO_annual!$1:$1,0)))</f>
        <v>#N/A</v>
      </c>
      <c r="AB80" s="88">
        <f>INDEX(CBO_annual!$A:$AH,MATCH(_xlfn.NUMBERVALUE(LEFT($A81,4)),CBO_annual!$A:$A,0),MATCH($1:$1,CBO_annual!$1:$1,0))</f>
        <v>8800.125</v>
      </c>
      <c r="AC80" s="84">
        <v>8610.9</v>
      </c>
      <c r="AD80" s="83">
        <f ca="1">IF(YEAR($B80)&lt;=YEAR(TODAY()),INDEX(HaverPull!$A:$AD,MATCH(CBO_quarterly!$B80,HaverPull!$B:$B,0),MATCH(CBO_quarterly!AD$1,HaverPull!$1:$1,0)),INDEX(CBO_annual!$A:$AH,MATCH(_xlfn.NUMBERVALUE(LEFT($A81,4)),CBO_annual!$A:$A,0),MATCH(AD$1,CBO_annual!$1:$1,0)))</f>
        <v>5811.3</v>
      </c>
      <c r="AE80" s="83">
        <f ca="1">IF(YEAR($B80)&lt;=YEAR(TODAY()),INDEX(HaverPull!$A:$AD,MATCH(CBO_quarterly!$B80,HaverPull!$B:$B,0),MATCH(CBO_quarterly!AE$1,HaverPull!$1:$1,0)),INDEX(CBO_annual!$A:$AH,MATCH(_xlfn.NUMBERVALUE(LEFT($A81,4)),CBO_annual!$A:$A,0),MATCH(AE$1,CBO_annual!$1:$1,0)))</f>
        <v>3434.5</v>
      </c>
      <c r="AF80" s="85">
        <v>62.99</v>
      </c>
      <c r="AG80" s="84">
        <v>5412.7</v>
      </c>
      <c r="AH80" s="84">
        <v>5389.8</v>
      </c>
      <c r="AI80" s="83">
        <f ca="1">IF(YEAR($B80)&lt;YEAR(TODAY()),INDEX(HaverPull!$A:$AD,MATCH(CBO_quarterly!$B80,HaverPull!$B:$B,0),MATCH(CBO_quarterly!AI$1,HaverPull!$1:$1,0)),INDEX(CBO_annual!$A:$AH,MATCH(_xlfn.NUMBERVALUE(LEFT($A81,4)),CBO_annual!$A:$A,0),MATCH(AI$1,CBO_annual!$1:$1,0)))</f>
        <v>1109.9000000000001</v>
      </c>
      <c r="AJ80" s="83">
        <f ca="1">IF(YEAR($B80)&lt;YEAR(TODAY()),INDEX(HaverPull!$A:$AD,MATCH(CBO_quarterly!$B80,HaverPull!$B:$B,0),MATCH(CBO_quarterly!AJ$1,HaverPull!$1:$1,0)),INDEX(CBO_annual!$A:$AH,MATCH(_xlfn.NUMBERVALUE(LEFT($A81,4)),CBO_annual!$A:$A,0),MATCH(AJ$1,CBO_annual!$1:$1,0)))</f>
        <v>962.1</v>
      </c>
      <c r="AK80" s="83">
        <f ca="1">IF(YEAR($B80)&lt;YEAR(TODAY()),INDEX(HaverPull!$A:$AD,MATCH(CBO_quarterly!$B80,HaverPull!$B:$B,0),MATCH(CBO_quarterly!AK$1,HaverPull!$1:$1,0)),INDEX(CBO_annual!$A:$AH,MATCH(_xlfn.NUMBERVALUE(LEFT($A81,4)),CBO_annual!$A:$A,0),MATCH(AK$1,CBO_annual!$1:$1,0)))</f>
        <v>1289.4000000000001</v>
      </c>
      <c r="AL80" s="83">
        <f ca="1">IF(YEAR($B80)&lt;YEAR(TODAY()),INDEX(HaverPull!$A:$AD,MATCH(CBO_quarterly!$B80,HaverPull!$B:$B,0),MATCH(CBO_quarterly!AL$1,HaverPull!$1:$1,0)),INDEX(CBO_annual!$A:$AH,MATCH(_xlfn.NUMBERVALUE(LEFT($A81,4)),CBO_annual!$A:$A,0),MATCH(AL$1,CBO_annual!$1:$1,0)))</f>
        <v>1109.9000000000001</v>
      </c>
      <c r="AM80" s="83">
        <f ca="1">IF(YEAR($B80)&lt;YEAR(TODAY()),INDEX(HaverPull!$A:$AD,MATCH(CBO_quarterly!$B80,HaverPull!$B:$B,0),MATCH(CBO_quarterly!AM$1,HaverPull!$1:$1,0)),INDEX(CBO_annual!$A:$AH,MATCH(_xlfn.NUMBERVALUE(LEFT($A81,4)),CBO_annual!$A:$A,0),MATCH(AM$1,CBO_annual!$1:$1,0)))</f>
        <v>525.6</v>
      </c>
      <c r="AN80" s="83">
        <f ca="1">IF(YEAR($B80)&lt;YEAR(TODAY()),INDEX(HaverPull!$A:$AD,MATCH(CBO_quarterly!$B80,HaverPull!$B:$B,0),MATCH(CBO_quarterly!AN$1,HaverPull!$1:$1,0)),INDEX(CBO_annual!$A:$AH,MATCH(_xlfn.NUMBERVALUE(LEFT($A81,4)),CBO_annual!$A:$A,0),MATCH(AN$1,CBO_annual!$1:$1,0)))</f>
        <v>584.29999999999995</v>
      </c>
      <c r="AO80" s="83" t="e">
        <f ca="1">IF(YEAR($B80)&lt;YEAR(TODAY()),INDEX(HaverPull!$A:$AD,MATCH(CBO_quarterly!$B80,HaverPull!$B:$B,0),MATCH(CBO_quarterly!AO$1,HaverPull!$1:$1,0)),INDEX(CBO_annual!$A:$AH,MATCH(_xlfn.NUMBERVALUE(LEFT($A81,4)),CBO_annual!$A:$A,0),MATCH(AO$1,CBO_annual!$1:$1,0)))</f>
        <v>#N/A</v>
      </c>
      <c r="AP80" s="83" t="e">
        <f ca="1">IF(YEAR($B80)&lt;YEAR(TODAY()),INDEX(HaverPull!$A:$AD,MATCH(CBO_quarterly!$B80,HaverPull!$B:$B,0),MATCH(CBO_quarterly!AP$1,HaverPull!$1:$1,0)),INDEX(CBO_annual!$A:$AH,MATCH(_xlfn.NUMBERVALUE(LEFT($A81,4)),CBO_annual!$A:$A,0),MATCH(AP$1,CBO_annual!$1:$1,0)))</f>
        <v>#N/A</v>
      </c>
    </row>
    <row r="81" spans="1:42">
      <c r="A81" s="83" t="s">
        <v>480</v>
      </c>
      <c r="B81" s="4">
        <v>32598</v>
      </c>
      <c r="C81" s="83">
        <f ca="1">IF(YEAR($B81)&lt;YEAR(TODAY())-1,AVERAGE(C82:C85),INDEX(CBO_annual!$A:$AH,MATCH(_xlfn.NUMBERVALUE(LEFT($A82,4)),CBO_annual!$A:$A,0),MATCH(C$1,CBO_annual!$1:$1,0)))</f>
        <v>2068.1999999999998</v>
      </c>
      <c r="D81" s="83">
        <f ca="1">IF(YEAR($B81)&lt;YEAR(TODAY())-1,AVERAGE(D82:D85),INDEX(CBO_annual!$A:$AH,MATCH(_xlfn.NUMBERVALUE(LEFT($A82,4)),CBO_annual!$A:$A,0),MATCH(D$1,CBO_annual!$1:$1,0)))</f>
        <v>1585.1000000000004</v>
      </c>
      <c r="E81" s="83">
        <f ca="1">IF(YEAR($B81)&lt;YEAR(TODAY())-1,AVERAGE(E82:E85),INDEX(CBO_annual!$A:$AH,MATCH(_xlfn.NUMBERVALUE(LEFT($A82,4)),CBO_annual!$A:$A,0),MATCH(E$1,CBO_annual!$1:$1,0)))</f>
        <v>134.1</v>
      </c>
      <c r="F81" s="83">
        <f ca="1">IF(YEAR($B81)&lt;YEAR(TODAY())-1,AVERAGE(F82:F85),INDEX(CBO_annual!$A:$AH,MATCH(_xlfn.NUMBERVALUE(LEFT($A82,4)),CBO_annual!$A:$A,0),MATCH(F$1,CBO_annual!$1:$1,0)))</f>
        <v>395.69999999999993</v>
      </c>
      <c r="G81" s="83">
        <f ca="1">IF(YEAR($B81)&lt;YEAR(TODAY())-1,AVERAGE(G82:G85),INDEX(CBO_annual!$A:$AH,MATCH(_xlfn.NUMBERVALUE(LEFT($A82,4)),CBO_annual!$A:$A,0),MATCH(G$1,CBO_annual!$1:$1,0)))</f>
        <v>1274.5999999999999</v>
      </c>
      <c r="H81" s="83">
        <f ca="1">IF(YEAR($B81)&lt;YEAR(TODAY())-1,AVERAGE(H82:H85),INDEX(CBO_annual!$A:$AH,MATCH(_xlfn.NUMBERVALUE(LEFT($A82,4)),CBO_annual!$A:$A,0),MATCH(H$1,CBO_annual!$1:$1,0)))</f>
        <v>60.599999999999994</v>
      </c>
      <c r="I81" s="83">
        <f ca="1">IF(YEAR($B81)&lt;YEAR(TODAY())-1,AVERAGE(I82:I85),INDEX(CBO_annual!$A:$AH,MATCH(_xlfn.NUMBERVALUE(LEFT($A82,4)),CBO_annual!$A:$A,0),MATCH(I$1,CBO_annual!$1:$1,0)))</f>
        <v>497.1</v>
      </c>
      <c r="J81" s="83">
        <f ca="1">IF(YEAR($B81)&lt;YEAR(TODAY())-1,INDEX(HaverPull!$A:$AD,MATCH(CBO_quarterly!$B81,HaverPull!$B:$B,0),MATCH(CBO_quarterly!J$1,HaverPull!$1:$1,0)),INDEX(CBO_annual!$A:$AH,MATCH(_xlfn.NUMBERVALUE(LEFT($A82,4)),CBO_annual!$A:$A,0),MATCH(J$1,CBO_annual!$1:$1,0)))</f>
        <v>21.2</v>
      </c>
      <c r="K81" s="83" t="e">
        <f ca="1">IF(YEAR($B81)&lt;YEAR(TODAY())-1,INDEX(HaverPull!$A:$AD,MATCH(CBO_quarterly!$B81,HaverPull!$B:$B,0),MATCH(CBO_quarterly!K$1,HaverPull!$1:$1,0)),INDEX(CBO_annual!$A:$AH,MATCH(_xlfn.NUMBERVALUE(LEFT($A82,4)),CBO_annual!$A:$A,0),MATCH(K$1,CBO_annual!$1:$1,0)))</f>
        <v>#N/A</v>
      </c>
      <c r="L81" s="83" t="e">
        <f ca="1">IF(YEAR($B81)&lt;YEAR(TODAY())-1,INDEX(HaverPull!$A:$AD,MATCH(CBO_quarterly!$B81,HaverPull!$B:$B,0),MATCH(CBO_quarterly!L$1,HaverPull!$1:$1,0)),INDEX(CBO_annual!$A:$AH,MATCH(_xlfn.NUMBERVALUE(LEFT($A82,4)),CBO_annual!$A:$A,0),MATCH(L$1,CBO_annual!$1:$1,0)))</f>
        <v>#N/A</v>
      </c>
      <c r="M81" s="83" t="e">
        <f ca="1">IF(YEAR($B81)&lt;YEAR(TODAY())-1,INDEX(HaverPull!$A:$AD,MATCH(CBO_quarterly!$B81,HaverPull!$B:$B,0),MATCH(CBO_quarterly!M$1,HaverPull!$1:$1,0)),INDEX(CBO_annual!$A:$AH,MATCH(_xlfn.NUMBERVALUE(LEFT($A82,4)),CBO_annual!$A:$A,0),MATCH(M$1,CBO_annual!$1:$1,0)))</f>
        <v>#N/A</v>
      </c>
      <c r="N81" s="83" t="e">
        <f ca="1">IF(YEAR($B81)&lt;YEAR(TODAY())-1,INDEX(HaverPull!$A:$AD,MATCH(CBO_quarterly!$B81,HaverPull!$B:$B,0),MATCH(CBO_quarterly!N$1,HaverPull!$1:$1,0)),INDEX(CBO_annual!$A:$AH,MATCH(_xlfn.NUMBERVALUE(LEFT($A82,4)),CBO_annual!$A:$A,0),MATCH(N$1,CBO_annual!$1:$1,0)))</f>
        <v>#N/A</v>
      </c>
      <c r="O81" s="83" t="e">
        <f ca="1">IF(YEAR($B81)&lt;YEAR(TODAY())-1,INDEX(HaverPull!$A:$AD,MATCH(CBO_quarterly!$B81,HaverPull!$B:$B,0),MATCH(CBO_quarterly!O$1,HaverPull!$1:$1,0)),INDEX(CBO_annual!$A:$AH,MATCH(_xlfn.NUMBERVALUE(LEFT($A82,4)),CBO_annual!$A:$A,0),MATCH(O$1,CBO_annual!$1:$1,0)))</f>
        <v>#N/A</v>
      </c>
      <c r="P81" s="83" t="e">
        <f ca="1">IF(YEAR($B81)&lt;YEAR(TODAY())-1,INDEX(HaverPull!$A:$AD,MATCH(CBO_quarterly!$B81,HaverPull!$B:$B,0),MATCH(CBO_quarterly!P$1,HaverPull!$1:$1,0)),INDEX(CBO_annual!$A:$AH,MATCH(_xlfn.NUMBERVALUE(LEFT($A82,4)),CBO_annual!$A:$A,0),MATCH(P$1,CBO_annual!$1:$1,0)))</f>
        <v>#N/A</v>
      </c>
      <c r="Q81" s="83" t="e">
        <f ca="1">IF(YEAR($B81)&lt;YEAR(TODAY())-1,INDEX(HaverPull!$A:$AD,MATCH(CBO_quarterly!$B81,HaverPull!$B:$B,0),MATCH(CBO_quarterly!Q$1,HaverPull!$1:$1,0)),INDEX(CBO_annual!$A:$AH,MATCH(_xlfn.NUMBERVALUE(LEFT($A82,4)),CBO_annual!$A:$A,0),MATCH(Q$1,CBO_annual!$1:$1,0)))</f>
        <v>#N/A</v>
      </c>
      <c r="R81" s="83" t="e">
        <f ca="1">IF(YEAR($B81)&lt;YEAR(TODAY())-1,INDEX(HaverPull!$A:$AD,MATCH(CBO_quarterly!$B81,HaverPull!$B:$B,0),MATCH(CBO_quarterly!R$1,HaverPull!$1:$1,0)),INDEX(CBO_annual!$A:$AH,MATCH(_xlfn.NUMBERVALUE(LEFT($A82,4)),CBO_annual!$A:$A,0),MATCH(R$1,CBO_annual!$1:$1,0)))</f>
        <v>#N/A</v>
      </c>
      <c r="S81" s="83" t="e">
        <f ca="1">IF(YEAR($B81)&lt;YEAR(TODAY())-1,INDEX(HaverPull!$A:$AD,MATCH(CBO_quarterly!$B81,HaverPull!$B:$B,0),MATCH(CBO_quarterly!S$1,HaverPull!$1:$1,0)),INDEX(CBO_annual!$A:$AH,MATCH(_xlfn.NUMBERVALUE(LEFT($A82,4)),CBO_annual!$A:$A,0),MATCH(S$1,CBO_annual!$1:$1,0)))</f>
        <v>#N/A</v>
      </c>
      <c r="T81" s="83" t="e">
        <f ca="1">IF(YEAR($B81)&lt;YEAR(TODAY())-1,INDEX(HaverPull!$A:$AD,MATCH(CBO_quarterly!$B81,HaverPull!$B:$B,0),MATCH(CBO_quarterly!T$1,HaverPull!$1:$1,0)),INDEX(CBO_annual!$A:$AH,MATCH(_xlfn.NUMBERVALUE(LEFT($A82,4)),CBO_annual!$A:$A,0),MATCH(T$1,CBO_annual!$1:$1,0)))</f>
        <v>#N/A</v>
      </c>
      <c r="U81" s="83" t="e">
        <f ca="1">IF(YEAR($B81)&lt;YEAR(TODAY())-1,INDEX(HaverPull!$A:$AD,MATCH(CBO_quarterly!$B81,HaverPull!$B:$B,0),MATCH(CBO_quarterly!U$1,HaverPull!$1:$1,0)),INDEX(CBO_annual!$A:$AH,MATCH(_xlfn.NUMBERVALUE(LEFT($A82,4)),CBO_annual!$A:$A,0),MATCH(U$1,CBO_annual!$1:$1,0)))</f>
        <v>#N/A</v>
      </c>
      <c r="V81" s="83" t="e">
        <f ca="1">IF(YEAR($B81)&lt;YEAR(TODAY())-1,INDEX(HaverPull!$A:$AD,MATCH(CBO_quarterly!$B81,HaverPull!$B:$B,0),MATCH(CBO_quarterly!V$1,HaverPull!$1:$1,0)),INDEX(CBO_annual!$A:$AH,MATCH(_xlfn.NUMBERVALUE(LEFT($A82,4)),CBO_annual!$A:$A,0),MATCH(V$1,CBO_annual!$1:$1,0)))</f>
        <v>#N/A</v>
      </c>
      <c r="W81" s="83" t="e">
        <f ca="1">IF(YEAR($B81)&lt;YEAR(TODAY())-1,INDEX(HaverPull!$A:$AD,MATCH(CBO_quarterly!$B81,HaverPull!$B:$B,0),MATCH(CBO_quarterly!W$1,HaverPull!$1:$1,0)),INDEX(CBO_annual!$A:$AH,MATCH(_xlfn.NUMBERVALUE(LEFT($A82,4)),CBO_annual!$A:$A,0),MATCH(W$1,CBO_annual!$1:$1,0)))</f>
        <v>#N/A</v>
      </c>
      <c r="X81" s="83" t="e">
        <f ca="1">IF(YEAR($B81)&lt;YEAR(TODAY())-1,INDEX(HaverPull!$A:$AD,MATCH(CBO_quarterly!$B81,HaverPull!$B:$B,0),MATCH(CBO_quarterly!X$1,HaverPull!$1:$1,0)),INDEX(CBO_annual!$A:$AH,MATCH(_xlfn.NUMBERVALUE(LEFT($A82,4)),CBO_annual!$A:$A,0),MATCH(X$1,CBO_annual!$1:$1,0)))</f>
        <v>#N/A</v>
      </c>
      <c r="Y81" s="83" t="e">
        <f ca="1">IF(YEAR($B81)&lt;YEAR(TODAY())-1,INDEX(HaverPull!$A:$AD,MATCH(CBO_quarterly!$B81,HaverPull!$B:$B,0),MATCH(CBO_quarterly!Y$1,HaverPull!$1:$1,0)),INDEX(CBO_annual!$A:$AH,MATCH(_xlfn.NUMBERVALUE(LEFT($A82,4)),CBO_annual!$A:$A,0),MATCH(Y$1,CBO_annual!$1:$1,0)))</f>
        <v>#N/A</v>
      </c>
      <c r="Z81" s="83" t="e">
        <f ca="1">IF(YEAR($B81)&lt;YEAR(TODAY())-1,INDEX(HaverPull!$A:$AD,MATCH(CBO_quarterly!$B81,HaverPull!$B:$B,0),MATCH(CBO_quarterly!Z$1,HaverPull!$1:$1,0)),INDEX(CBO_annual!$A:$AH,MATCH(_xlfn.NUMBERVALUE(LEFT($A82,4)),CBO_annual!$A:$A,0),MATCH(Z$1,CBO_annual!$1:$1,0)))</f>
        <v>#N/A</v>
      </c>
      <c r="AA81" s="83" t="e">
        <f ca="1">IF(YEAR($B81)&lt;YEAR(TODAY())-1,INDEX(HaverPull!$A:$AD,MATCH(CBO_quarterly!$B81,HaverPull!$B:$B,0),MATCH(CBO_quarterly!AA$1,HaverPull!$1:$1,0)),INDEX(CBO_annual!$A:$AH,MATCH(_xlfn.NUMBERVALUE(LEFT($A82,4)),CBO_annual!$A:$A,0),MATCH(AA$1,CBO_annual!$1:$1,0)))</f>
        <v>#N/A</v>
      </c>
      <c r="AB81" s="88">
        <f>INDEX(CBO_annual!$A:$AH,MATCH(_xlfn.NUMBERVALUE(LEFT($A82,4)),CBO_annual!$A:$A,0),MATCH($1:$1,CBO_annual!$1:$1,0))</f>
        <v>8800.125</v>
      </c>
      <c r="AC81" s="84">
        <v>8697.7000000000007</v>
      </c>
      <c r="AD81" s="83">
        <f ca="1">IF(YEAR($B81)&lt;=YEAR(TODAY()),INDEX(HaverPull!$A:$AD,MATCH(CBO_quarterly!$B81,HaverPull!$B:$B,0),MATCH(CBO_quarterly!AD$1,HaverPull!$1:$1,0)),INDEX(CBO_annual!$A:$AH,MATCH(_xlfn.NUMBERVALUE(LEFT($A82,4)),CBO_annual!$A:$A,0),MATCH(AD$1,CBO_annual!$1:$1,0)))</f>
        <v>5838.2</v>
      </c>
      <c r="AE81" s="83">
        <f ca="1">IF(YEAR($B81)&lt;=YEAR(TODAY()),INDEX(HaverPull!$A:$AD,MATCH(CBO_quarterly!$B81,HaverPull!$B:$B,0),MATCH(CBO_quarterly!AE$1,HaverPull!$1:$1,0)),INDEX(CBO_annual!$A:$AH,MATCH(_xlfn.NUMBERVALUE(LEFT($A82,4)),CBO_annual!$A:$A,0),MATCH(AE$1,CBO_annual!$1:$1,0)))</f>
        <v>3490.2</v>
      </c>
      <c r="AF81" s="85">
        <v>63.695999999999998</v>
      </c>
      <c r="AG81" s="84">
        <v>5527.4</v>
      </c>
      <c r="AH81" s="84">
        <v>5485.6</v>
      </c>
      <c r="AI81" s="83">
        <f ca="1">IF(YEAR($B81)&lt;YEAR(TODAY()),INDEX(HaverPull!$A:$AD,MATCH(CBO_quarterly!$B81,HaverPull!$B:$B,0),MATCH(CBO_quarterly!AI$1,HaverPull!$1:$1,0)),INDEX(CBO_annual!$A:$AH,MATCH(_xlfn.NUMBERVALUE(LEFT($A82,4)),CBO_annual!$A:$A,0),MATCH(AI$1,CBO_annual!$1:$1,0)))</f>
        <v>1116.5999999999999</v>
      </c>
      <c r="AJ81" s="83">
        <f ca="1">IF(YEAR($B81)&lt;YEAR(TODAY()),INDEX(HaverPull!$A:$AD,MATCH(CBO_quarterly!$B81,HaverPull!$B:$B,0),MATCH(CBO_quarterly!AJ$1,HaverPull!$1:$1,0)),INDEX(CBO_annual!$A:$AH,MATCH(_xlfn.NUMBERVALUE(LEFT($A82,4)),CBO_annual!$A:$A,0),MATCH(AJ$1,CBO_annual!$1:$1,0)))</f>
        <v>944.5</v>
      </c>
      <c r="AK81" s="83">
        <f ca="1">IF(YEAR($B81)&lt;YEAR(TODAY()),INDEX(HaverPull!$A:$AD,MATCH(CBO_quarterly!$B81,HaverPull!$B:$B,0),MATCH(CBO_quarterly!AK$1,HaverPull!$1:$1,0)),INDEX(CBO_annual!$A:$AH,MATCH(_xlfn.NUMBERVALUE(LEFT($A82,4)),CBO_annual!$A:$A,0),MATCH(AK$1,CBO_annual!$1:$1,0)))</f>
        <v>1299.8</v>
      </c>
      <c r="AL81" s="83">
        <f ca="1">IF(YEAR($B81)&lt;YEAR(TODAY()),INDEX(HaverPull!$A:$AD,MATCH(CBO_quarterly!$B81,HaverPull!$B:$B,0),MATCH(CBO_quarterly!AL$1,HaverPull!$1:$1,0)),INDEX(CBO_annual!$A:$AH,MATCH(_xlfn.NUMBERVALUE(LEFT($A82,4)),CBO_annual!$A:$A,0),MATCH(AL$1,CBO_annual!$1:$1,0)))</f>
        <v>1116.5999999999999</v>
      </c>
      <c r="AM81" s="83">
        <f ca="1">IF(YEAR($B81)&lt;YEAR(TODAY()),INDEX(HaverPull!$A:$AD,MATCH(CBO_quarterly!$B81,HaverPull!$B:$B,0),MATCH(CBO_quarterly!AM$1,HaverPull!$1:$1,0)),INDEX(CBO_annual!$A:$AH,MATCH(_xlfn.NUMBERVALUE(LEFT($A82,4)),CBO_annual!$A:$A,0),MATCH(AM$1,CBO_annual!$1:$1,0)))</f>
        <v>519.9</v>
      </c>
      <c r="AN81" s="83">
        <f ca="1">IF(YEAR($B81)&lt;YEAR(TODAY()),INDEX(HaverPull!$A:$AD,MATCH(CBO_quarterly!$B81,HaverPull!$B:$B,0),MATCH(CBO_quarterly!AN$1,HaverPull!$1:$1,0)),INDEX(CBO_annual!$A:$AH,MATCH(_xlfn.NUMBERVALUE(LEFT($A82,4)),CBO_annual!$A:$A,0),MATCH(AN$1,CBO_annual!$1:$1,0)))</f>
        <v>596.70000000000005</v>
      </c>
      <c r="AO81" s="83" t="e">
        <f ca="1">IF(YEAR($B81)&lt;YEAR(TODAY()),INDEX(HaverPull!$A:$AD,MATCH(CBO_quarterly!$B81,HaverPull!$B:$B,0),MATCH(CBO_quarterly!AO$1,HaverPull!$1:$1,0)),INDEX(CBO_annual!$A:$AH,MATCH(_xlfn.NUMBERVALUE(LEFT($A82,4)),CBO_annual!$A:$A,0),MATCH(AO$1,CBO_annual!$1:$1,0)))</f>
        <v>#N/A</v>
      </c>
      <c r="AP81" s="83" t="e">
        <f ca="1">IF(YEAR($B81)&lt;YEAR(TODAY()),INDEX(HaverPull!$A:$AD,MATCH(CBO_quarterly!$B81,HaverPull!$B:$B,0),MATCH(CBO_quarterly!AP$1,HaverPull!$1:$1,0)),INDEX(CBO_annual!$A:$AH,MATCH(_xlfn.NUMBERVALUE(LEFT($A82,4)),CBO_annual!$A:$A,0),MATCH(AP$1,CBO_annual!$1:$1,0)))</f>
        <v>#N/A</v>
      </c>
    </row>
    <row r="82" spans="1:42">
      <c r="A82" s="83" t="s">
        <v>481</v>
      </c>
      <c r="B82" s="4">
        <v>32689</v>
      </c>
      <c r="C82" s="83">
        <f ca="1">IF(YEAR($B82)&lt;YEAR(TODAY())-1,AVERAGE(C83:C86),INDEX(CBO_annual!$A:$AH,MATCH(_xlfn.NUMBERVALUE(LEFT($A83,4)),CBO_annual!$A:$A,0),MATCH(C$1,CBO_annual!$1:$1,0)))</f>
        <v>2068.1999999999998</v>
      </c>
      <c r="D82" s="83">
        <f ca="1">IF(YEAR($B82)&lt;YEAR(TODAY())-1,AVERAGE(D83:D86),INDEX(CBO_annual!$A:$AH,MATCH(_xlfn.NUMBERVALUE(LEFT($A83,4)),CBO_annual!$A:$A,0),MATCH(D$1,CBO_annual!$1:$1,0)))</f>
        <v>1585.1000000000004</v>
      </c>
      <c r="E82" s="83">
        <f ca="1">IF(YEAR($B82)&lt;YEAR(TODAY())-1,AVERAGE(E83:E86),INDEX(CBO_annual!$A:$AH,MATCH(_xlfn.NUMBERVALUE(LEFT($A83,4)),CBO_annual!$A:$A,0),MATCH(E$1,CBO_annual!$1:$1,0)))</f>
        <v>134.1</v>
      </c>
      <c r="F82" s="83">
        <f ca="1">IF(YEAR($B82)&lt;YEAR(TODAY())-1,AVERAGE(F83:F86),INDEX(CBO_annual!$A:$AH,MATCH(_xlfn.NUMBERVALUE(LEFT($A83,4)),CBO_annual!$A:$A,0),MATCH(F$1,CBO_annual!$1:$1,0)))</f>
        <v>395.69999999999993</v>
      </c>
      <c r="G82" s="83">
        <f ca="1">IF(YEAR($B82)&lt;YEAR(TODAY())-1,AVERAGE(G83:G86),INDEX(CBO_annual!$A:$AH,MATCH(_xlfn.NUMBERVALUE(LEFT($A83,4)),CBO_annual!$A:$A,0),MATCH(G$1,CBO_annual!$1:$1,0)))</f>
        <v>1274.5999999999999</v>
      </c>
      <c r="H82" s="83">
        <f ca="1">IF(YEAR($B82)&lt;YEAR(TODAY())-1,AVERAGE(H83:H86),INDEX(CBO_annual!$A:$AH,MATCH(_xlfn.NUMBERVALUE(LEFT($A83,4)),CBO_annual!$A:$A,0),MATCH(H$1,CBO_annual!$1:$1,0)))</f>
        <v>60.599999999999994</v>
      </c>
      <c r="I82" s="83">
        <f ca="1">IF(YEAR($B82)&lt;YEAR(TODAY())-1,AVERAGE(I83:I86),INDEX(CBO_annual!$A:$AH,MATCH(_xlfn.NUMBERVALUE(LEFT($A83,4)),CBO_annual!$A:$A,0),MATCH(I$1,CBO_annual!$1:$1,0)))</f>
        <v>497.1</v>
      </c>
      <c r="J82" s="83">
        <f ca="1">IF(YEAR($B82)&lt;YEAR(TODAY())-1,INDEX(HaverPull!$A:$AD,MATCH(CBO_quarterly!$B82,HaverPull!$B:$B,0),MATCH(CBO_quarterly!J$1,HaverPull!$1:$1,0)),INDEX(CBO_annual!$A:$AH,MATCH(_xlfn.NUMBERVALUE(LEFT($A83,4)),CBO_annual!$A:$A,0),MATCH(J$1,CBO_annual!$1:$1,0)))</f>
        <v>22.1</v>
      </c>
      <c r="K82" s="83" t="e">
        <f ca="1">IF(YEAR($B82)&lt;YEAR(TODAY())-1,INDEX(HaverPull!$A:$AD,MATCH(CBO_quarterly!$B82,HaverPull!$B:$B,0),MATCH(CBO_quarterly!K$1,HaverPull!$1:$1,0)),INDEX(CBO_annual!$A:$AH,MATCH(_xlfn.NUMBERVALUE(LEFT($A83,4)),CBO_annual!$A:$A,0),MATCH(K$1,CBO_annual!$1:$1,0)))</f>
        <v>#N/A</v>
      </c>
      <c r="L82" s="83" t="e">
        <f ca="1">IF(YEAR($B82)&lt;YEAR(TODAY())-1,INDEX(HaverPull!$A:$AD,MATCH(CBO_quarterly!$B82,HaverPull!$B:$B,0),MATCH(CBO_quarterly!L$1,HaverPull!$1:$1,0)),INDEX(CBO_annual!$A:$AH,MATCH(_xlfn.NUMBERVALUE(LEFT($A83,4)),CBO_annual!$A:$A,0),MATCH(L$1,CBO_annual!$1:$1,0)))</f>
        <v>#N/A</v>
      </c>
      <c r="M82" s="83" t="e">
        <f ca="1">IF(YEAR($B82)&lt;YEAR(TODAY())-1,INDEX(HaverPull!$A:$AD,MATCH(CBO_quarterly!$B82,HaverPull!$B:$B,0),MATCH(CBO_quarterly!M$1,HaverPull!$1:$1,0)),INDEX(CBO_annual!$A:$AH,MATCH(_xlfn.NUMBERVALUE(LEFT($A83,4)),CBO_annual!$A:$A,0),MATCH(M$1,CBO_annual!$1:$1,0)))</f>
        <v>#N/A</v>
      </c>
      <c r="N82" s="83" t="e">
        <f ca="1">IF(YEAR($B82)&lt;YEAR(TODAY())-1,INDEX(HaverPull!$A:$AD,MATCH(CBO_quarterly!$B82,HaverPull!$B:$B,0),MATCH(CBO_quarterly!N$1,HaverPull!$1:$1,0)),INDEX(CBO_annual!$A:$AH,MATCH(_xlfn.NUMBERVALUE(LEFT($A83,4)),CBO_annual!$A:$A,0),MATCH(N$1,CBO_annual!$1:$1,0)))</f>
        <v>#N/A</v>
      </c>
      <c r="O82" s="83" t="e">
        <f ca="1">IF(YEAR($B82)&lt;YEAR(TODAY())-1,INDEX(HaverPull!$A:$AD,MATCH(CBO_quarterly!$B82,HaverPull!$B:$B,0),MATCH(CBO_quarterly!O$1,HaverPull!$1:$1,0)),INDEX(CBO_annual!$A:$AH,MATCH(_xlfn.NUMBERVALUE(LEFT($A83,4)),CBO_annual!$A:$A,0),MATCH(O$1,CBO_annual!$1:$1,0)))</f>
        <v>#N/A</v>
      </c>
      <c r="P82" s="83" t="e">
        <f ca="1">IF(YEAR($B82)&lt;YEAR(TODAY())-1,INDEX(HaverPull!$A:$AD,MATCH(CBO_quarterly!$B82,HaverPull!$B:$B,0),MATCH(CBO_quarterly!P$1,HaverPull!$1:$1,0)),INDEX(CBO_annual!$A:$AH,MATCH(_xlfn.NUMBERVALUE(LEFT($A83,4)),CBO_annual!$A:$A,0),MATCH(P$1,CBO_annual!$1:$1,0)))</f>
        <v>#N/A</v>
      </c>
      <c r="Q82" s="83" t="e">
        <f ca="1">IF(YEAR($B82)&lt;YEAR(TODAY())-1,INDEX(HaverPull!$A:$AD,MATCH(CBO_quarterly!$B82,HaverPull!$B:$B,0),MATCH(CBO_quarterly!Q$1,HaverPull!$1:$1,0)),INDEX(CBO_annual!$A:$AH,MATCH(_xlfn.NUMBERVALUE(LEFT($A83,4)),CBO_annual!$A:$A,0),MATCH(Q$1,CBO_annual!$1:$1,0)))</f>
        <v>#N/A</v>
      </c>
      <c r="R82" s="83" t="e">
        <f ca="1">IF(YEAR($B82)&lt;YEAR(TODAY())-1,INDEX(HaverPull!$A:$AD,MATCH(CBO_quarterly!$B82,HaverPull!$B:$B,0),MATCH(CBO_quarterly!R$1,HaverPull!$1:$1,0)),INDEX(CBO_annual!$A:$AH,MATCH(_xlfn.NUMBERVALUE(LEFT($A83,4)),CBO_annual!$A:$A,0),MATCH(R$1,CBO_annual!$1:$1,0)))</f>
        <v>#N/A</v>
      </c>
      <c r="S82" s="83" t="e">
        <f ca="1">IF(YEAR($B82)&lt;YEAR(TODAY())-1,INDEX(HaverPull!$A:$AD,MATCH(CBO_quarterly!$B82,HaverPull!$B:$B,0),MATCH(CBO_quarterly!S$1,HaverPull!$1:$1,0)),INDEX(CBO_annual!$A:$AH,MATCH(_xlfn.NUMBERVALUE(LEFT($A83,4)),CBO_annual!$A:$A,0),MATCH(S$1,CBO_annual!$1:$1,0)))</f>
        <v>#N/A</v>
      </c>
      <c r="T82" s="83" t="e">
        <f ca="1">IF(YEAR($B82)&lt;YEAR(TODAY())-1,INDEX(HaverPull!$A:$AD,MATCH(CBO_quarterly!$B82,HaverPull!$B:$B,0),MATCH(CBO_quarterly!T$1,HaverPull!$1:$1,0)),INDEX(CBO_annual!$A:$AH,MATCH(_xlfn.NUMBERVALUE(LEFT($A83,4)),CBO_annual!$A:$A,0),MATCH(T$1,CBO_annual!$1:$1,0)))</f>
        <v>#N/A</v>
      </c>
      <c r="U82" s="83" t="e">
        <f ca="1">IF(YEAR($B82)&lt;YEAR(TODAY())-1,INDEX(HaverPull!$A:$AD,MATCH(CBO_quarterly!$B82,HaverPull!$B:$B,0),MATCH(CBO_quarterly!U$1,HaverPull!$1:$1,0)),INDEX(CBO_annual!$A:$AH,MATCH(_xlfn.NUMBERVALUE(LEFT($A83,4)),CBO_annual!$A:$A,0),MATCH(U$1,CBO_annual!$1:$1,0)))</f>
        <v>#N/A</v>
      </c>
      <c r="V82" s="83" t="e">
        <f ca="1">IF(YEAR($B82)&lt;YEAR(TODAY())-1,INDEX(HaverPull!$A:$AD,MATCH(CBO_quarterly!$B82,HaverPull!$B:$B,0),MATCH(CBO_quarterly!V$1,HaverPull!$1:$1,0)),INDEX(CBO_annual!$A:$AH,MATCH(_xlfn.NUMBERVALUE(LEFT($A83,4)),CBO_annual!$A:$A,0),MATCH(V$1,CBO_annual!$1:$1,0)))</f>
        <v>#N/A</v>
      </c>
      <c r="W82" s="83" t="e">
        <f ca="1">IF(YEAR($B82)&lt;YEAR(TODAY())-1,INDEX(HaverPull!$A:$AD,MATCH(CBO_quarterly!$B82,HaverPull!$B:$B,0),MATCH(CBO_quarterly!W$1,HaverPull!$1:$1,0)),INDEX(CBO_annual!$A:$AH,MATCH(_xlfn.NUMBERVALUE(LEFT($A83,4)),CBO_annual!$A:$A,0),MATCH(W$1,CBO_annual!$1:$1,0)))</f>
        <v>#N/A</v>
      </c>
      <c r="X82" s="83" t="e">
        <f ca="1">IF(YEAR($B82)&lt;YEAR(TODAY())-1,INDEX(HaverPull!$A:$AD,MATCH(CBO_quarterly!$B82,HaverPull!$B:$B,0),MATCH(CBO_quarterly!X$1,HaverPull!$1:$1,0)),INDEX(CBO_annual!$A:$AH,MATCH(_xlfn.NUMBERVALUE(LEFT($A83,4)),CBO_annual!$A:$A,0),MATCH(X$1,CBO_annual!$1:$1,0)))</f>
        <v>#N/A</v>
      </c>
      <c r="Y82" s="83" t="e">
        <f ca="1">IF(YEAR($B82)&lt;YEAR(TODAY())-1,INDEX(HaverPull!$A:$AD,MATCH(CBO_quarterly!$B82,HaverPull!$B:$B,0),MATCH(CBO_quarterly!Y$1,HaverPull!$1:$1,0)),INDEX(CBO_annual!$A:$AH,MATCH(_xlfn.NUMBERVALUE(LEFT($A83,4)),CBO_annual!$A:$A,0),MATCH(Y$1,CBO_annual!$1:$1,0)))</f>
        <v>#N/A</v>
      </c>
      <c r="Z82" s="83" t="e">
        <f ca="1">IF(YEAR($B82)&lt;YEAR(TODAY())-1,INDEX(HaverPull!$A:$AD,MATCH(CBO_quarterly!$B82,HaverPull!$B:$B,0),MATCH(CBO_quarterly!Z$1,HaverPull!$1:$1,0)),INDEX(CBO_annual!$A:$AH,MATCH(_xlfn.NUMBERVALUE(LEFT($A83,4)),CBO_annual!$A:$A,0),MATCH(Z$1,CBO_annual!$1:$1,0)))</f>
        <v>#N/A</v>
      </c>
      <c r="AA82" s="83" t="e">
        <f ca="1">IF(YEAR($B82)&lt;YEAR(TODAY())-1,INDEX(HaverPull!$A:$AD,MATCH(CBO_quarterly!$B82,HaverPull!$B:$B,0),MATCH(CBO_quarterly!AA$1,HaverPull!$1:$1,0)),INDEX(CBO_annual!$A:$AH,MATCH(_xlfn.NUMBERVALUE(LEFT($A83,4)),CBO_annual!$A:$A,0),MATCH(AA$1,CBO_annual!$1:$1,0)))</f>
        <v>#N/A</v>
      </c>
      <c r="AB82" s="88">
        <f>INDEX(CBO_annual!$A:$AH,MATCH(_xlfn.NUMBERVALUE(LEFT($A83,4)),CBO_annual!$A:$A,0),MATCH($1:$1,CBO_annual!$1:$1,0))</f>
        <v>8800.125</v>
      </c>
      <c r="AC82" s="84">
        <v>8766.1</v>
      </c>
      <c r="AD82" s="83">
        <f ca="1">IF(YEAR($B82)&lt;=YEAR(TODAY()),INDEX(HaverPull!$A:$AD,MATCH(CBO_quarterly!$B82,HaverPull!$B:$B,0),MATCH(CBO_quarterly!AD$1,HaverPull!$1:$1,0)),INDEX(CBO_annual!$A:$AH,MATCH(_xlfn.NUMBERVALUE(LEFT($A83,4)),CBO_annual!$A:$A,0),MATCH(AD$1,CBO_annual!$1:$1,0)))</f>
        <v>5865.5</v>
      </c>
      <c r="AE82" s="83">
        <f ca="1">IF(YEAR($B82)&lt;=YEAR(TODAY()),INDEX(HaverPull!$A:$AD,MATCH(CBO_quarterly!$B82,HaverPull!$B:$B,0),MATCH(CBO_quarterly!AE$1,HaverPull!$1:$1,0)),INDEX(CBO_annual!$A:$AH,MATCH(_xlfn.NUMBERVALUE(LEFT($A83,4)),CBO_annual!$A:$A,0),MATCH(AE$1,CBO_annual!$1:$1,0)))</f>
        <v>3553.8</v>
      </c>
      <c r="AF82" s="85">
        <v>64.543000000000006</v>
      </c>
      <c r="AG82" s="84">
        <v>5628.4</v>
      </c>
      <c r="AH82" s="84">
        <v>5584.8</v>
      </c>
      <c r="AI82" s="83">
        <f ca="1">IF(YEAR($B82)&lt;YEAR(TODAY()),INDEX(HaverPull!$A:$AD,MATCH(CBO_quarterly!$B82,HaverPull!$B:$B,0),MATCH(CBO_quarterly!AI$1,HaverPull!$1:$1,0)),INDEX(CBO_annual!$A:$AH,MATCH(_xlfn.NUMBERVALUE(LEFT($A83,4)),CBO_annual!$A:$A,0),MATCH(AI$1,CBO_annual!$1:$1,0)))</f>
        <v>1145.8</v>
      </c>
      <c r="AJ82" s="83">
        <f ca="1">IF(YEAR($B82)&lt;YEAR(TODAY()),INDEX(HaverPull!$A:$AD,MATCH(CBO_quarterly!$B82,HaverPull!$B:$B,0),MATCH(CBO_quarterly!AJ$1,HaverPull!$1:$1,0)),INDEX(CBO_annual!$A:$AH,MATCH(_xlfn.NUMBERVALUE(LEFT($A83,4)),CBO_annual!$A:$A,0),MATCH(AJ$1,CBO_annual!$1:$1,0)))</f>
        <v>963.7</v>
      </c>
      <c r="AK82" s="83">
        <f ca="1">IF(YEAR($B82)&lt;YEAR(TODAY()),INDEX(HaverPull!$A:$AD,MATCH(CBO_quarterly!$B82,HaverPull!$B:$B,0),MATCH(CBO_quarterly!AK$1,HaverPull!$1:$1,0)),INDEX(CBO_annual!$A:$AH,MATCH(_xlfn.NUMBERVALUE(LEFT($A83,4)),CBO_annual!$A:$A,0),MATCH(AK$1,CBO_annual!$1:$1,0)))</f>
        <v>1314.2</v>
      </c>
      <c r="AL82" s="83">
        <f ca="1">IF(YEAR($B82)&lt;YEAR(TODAY()),INDEX(HaverPull!$A:$AD,MATCH(CBO_quarterly!$B82,HaverPull!$B:$B,0),MATCH(CBO_quarterly!AL$1,HaverPull!$1:$1,0)),INDEX(CBO_annual!$A:$AH,MATCH(_xlfn.NUMBERVALUE(LEFT($A83,4)),CBO_annual!$A:$A,0),MATCH(AL$1,CBO_annual!$1:$1,0)))</f>
        <v>1145.8</v>
      </c>
      <c r="AM82" s="83">
        <f ca="1">IF(YEAR($B82)&lt;YEAR(TODAY()),INDEX(HaverPull!$A:$AD,MATCH(CBO_quarterly!$B82,HaverPull!$B:$B,0),MATCH(CBO_quarterly!AM$1,HaverPull!$1:$1,0)),INDEX(CBO_annual!$A:$AH,MATCH(_xlfn.NUMBERVALUE(LEFT($A83,4)),CBO_annual!$A:$A,0),MATCH(AM$1,CBO_annual!$1:$1,0)))</f>
        <v>534.29999999999995</v>
      </c>
      <c r="AN82" s="83">
        <f ca="1">IF(YEAR($B82)&lt;YEAR(TODAY()),INDEX(HaverPull!$A:$AD,MATCH(CBO_quarterly!$B82,HaverPull!$B:$B,0),MATCH(CBO_quarterly!AN$1,HaverPull!$1:$1,0)),INDEX(CBO_annual!$A:$AH,MATCH(_xlfn.NUMBERVALUE(LEFT($A83,4)),CBO_annual!$A:$A,0),MATCH(AN$1,CBO_annual!$1:$1,0)))</f>
        <v>611.5</v>
      </c>
      <c r="AO82" s="83" t="e">
        <f ca="1">IF(YEAR($B82)&lt;YEAR(TODAY()),INDEX(HaverPull!$A:$AD,MATCH(CBO_quarterly!$B82,HaverPull!$B:$B,0),MATCH(CBO_quarterly!AO$1,HaverPull!$1:$1,0)),INDEX(CBO_annual!$A:$AH,MATCH(_xlfn.NUMBERVALUE(LEFT($A83,4)),CBO_annual!$A:$A,0),MATCH(AO$1,CBO_annual!$1:$1,0)))</f>
        <v>#N/A</v>
      </c>
      <c r="AP82" s="83" t="e">
        <f ca="1">IF(YEAR($B82)&lt;YEAR(TODAY()),INDEX(HaverPull!$A:$AD,MATCH(CBO_quarterly!$B82,HaverPull!$B:$B,0),MATCH(CBO_quarterly!AP$1,HaverPull!$1:$1,0)),INDEX(CBO_annual!$A:$AH,MATCH(_xlfn.NUMBERVALUE(LEFT($A83,4)),CBO_annual!$A:$A,0),MATCH(AP$1,CBO_annual!$1:$1,0)))</f>
        <v>#N/A</v>
      </c>
    </row>
    <row r="83" spans="1:42">
      <c r="A83" s="83" t="s">
        <v>482</v>
      </c>
      <c r="B83" s="4">
        <v>32781</v>
      </c>
      <c r="C83" s="83">
        <f ca="1">IF(YEAR($B83)&lt;YEAR(TODAY())-1,AVERAGE(C84:C87),INDEX(CBO_annual!$A:$AH,MATCH(_xlfn.NUMBERVALUE(LEFT($A84,4)),CBO_annual!$A:$A,0),MATCH(C$1,CBO_annual!$1:$1,0)))</f>
        <v>2068.1999999999998</v>
      </c>
      <c r="D83" s="83">
        <f ca="1">IF(YEAR($B83)&lt;YEAR(TODAY())-1,AVERAGE(D84:D87),INDEX(CBO_annual!$A:$AH,MATCH(_xlfn.NUMBERVALUE(LEFT($A84,4)),CBO_annual!$A:$A,0),MATCH(D$1,CBO_annual!$1:$1,0)))</f>
        <v>1585.1000000000004</v>
      </c>
      <c r="E83" s="83">
        <f ca="1">IF(YEAR($B83)&lt;YEAR(TODAY())-1,AVERAGE(E84:E87),INDEX(CBO_annual!$A:$AH,MATCH(_xlfn.NUMBERVALUE(LEFT($A84,4)),CBO_annual!$A:$A,0),MATCH(E$1,CBO_annual!$1:$1,0)))</f>
        <v>134.1</v>
      </c>
      <c r="F83" s="83">
        <f ca="1">IF(YEAR($B83)&lt;YEAR(TODAY())-1,AVERAGE(F84:F87),INDEX(CBO_annual!$A:$AH,MATCH(_xlfn.NUMBERVALUE(LEFT($A84,4)),CBO_annual!$A:$A,0),MATCH(F$1,CBO_annual!$1:$1,0)))</f>
        <v>395.69999999999993</v>
      </c>
      <c r="G83" s="83">
        <f ca="1">IF(YEAR($B83)&lt;YEAR(TODAY())-1,AVERAGE(G84:G87),INDEX(CBO_annual!$A:$AH,MATCH(_xlfn.NUMBERVALUE(LEFT($A84,4)),CBO_annual!$A:$A,0),MATCH(G$1,CBO_annual!$1:$1,0)))</f>
        <v>1274.5999999999999</v>
      </c>
      <c r="H83" s="83">
        <f ca="1">IF(YEAR($B83)&lt;YEAR(TODAY())-1,AVERAGE(H84:H87),INDEX(CBO_annual!$A:$AH,MATCH(_xlfn.NUMBERVALUE(LEFT($A84,4)),CBO_annual!$A:$A,0),MATCH(H$1,CBO_annual!$1:$1,0)))</f>
        <v>60.599999999999994</v>
      </c>
      <c r="I83" s="83">
        <f ca="1">IF(YEAR($B83)&lt;YEAR(TODAY())-1,AVERAGE(I84:I87),INDEX(CBO_annual!$A:$AH,MATCH(_xlfn.NUMBERVALUE(LEFT($A84,4)),CBO_annual!$A:$A,0),MATCH(I$1,CBO_annual!$1:$1,0)))</f>
        <v>497.1</v>
      </c>
      <c r="J83" s="83">
        <f ca="1">IF(YEAR($B83)&lt;YEAR(TODAY())-1,INDEX(HaverPull!$A:$AD,MATCH(CBO_quarterly!$B83,HaverPull!$B:$B,0),MATCH(CBO_quarterly!J$1,HaverPull!$1:$1,0)),INDEX(CBO_annual!$A:$AH,MATCH(_xlfn.NUMBERVALUE(LEFT($A84,4)),CBO_annual!$A:$A,0),MATCH(J$1,CBO_annual!$1:$1,0)))</f>
        <v>21.5</v>
      </c>
      <c r="K83" s="83" t="e">
        <f ca="1">IF(YEAR($B83)&lt;YEAR(TODAY())-1,INDEX(HaverPull!$A:$AD,MATCH(CBO_quarterly!$B83,HaverPull!$B:$B,0),MATCH(CBO_quarterly!K$1,HaverPull!$1:$1,0)),INDEX(CBO_annual!$A:$AH,MATCH(_xlfn.NUMBERVALUE(LEFT($A84,4)),CBO_annual!$A:$A,0),MATCH(K$1,CBO_annual!$1:$1,0)))</f>
        <v>#N/A</v>
      </c>
      <c r="L83" s="83" t="e">
        <f ca="1">IF(YEAR($B83)&lt;YEAR(TODAY())-1,INDEX(HaverPull!$A:$AD,MATCH(CBO_quarterly!$B83,HaverPull!$B:$B,0),MATCH(CBO_quarterly!L$1,HaverPull!$1:$1,0)),INDEX(CBO_annual!$A:$AH,MATCH(_xlfn.NUMBERVALUE(LEFT($A84,4)),CBO_annual!$A:$A,0),MATCH(L$1,CBO_annual!$1:$1,0)))</f>
        <v>#N/A</v>
      </c>
      <c r="M83" s="83" t="e">
        <f ca="1">IF(YEAR($B83)&lt;YEAR(TODAY())-1,INDEX(HaverPull!$A:$AD,MATCH(CBO_quarterly!$B83,HaverPull!$B:$B,0),MATCH(CBO_quarterly!M$1,HaverPull!$1:$1,0)),INDEX(CBO_annual!$A:$AH,MATCH(_xlfn.NUMBERVALUE(LEFT($A84,4)),CBO_annual!$A:$A,0),MATCH(M$1,CBO_annual!$1:$1,0)))</f>
        <v>#N/A</v>
      </c>
      <c r="N83" s="83" t="e">
        <f ca="1">IF(YEAR($B83)&lt;YEAR(TODAY())-1,INDEX(HaverPull!$A:$AD,MATCH(CBO_quarterly!$B83,HaverPull!$B:$B,0),MATCH(CBO_quarterly!N$1,HaverPull!$1:$1,0)),INDEX(CBO_annual!$A:$AH,MATCH(_xlfn.NUMBERVALUE(LEFT($A84,4)),CBO_annual!$A:$A,0),MATCH(N$1,CBO_annual!$1:$1,0)))</f>
        <v>#N/A</v>
      </c>
      <c r="O83" s="83" t="e">
        <f ca="1">IF(YEAR($B83)&lt;YEAR(TODAY())-1,INDEX(HaverPull!$A:$AD,MATCH(CBO_quarterly!$B83,HaverPull!$B:$B,0),MATCH(CBO_quarterly!O$1,HaverPull!$1:$1,0)),INDEX(CBO_annual!$A:$AH,MATCH(_xlfn.NUMBERVALUE(LEFT($A84,4)),CBO_annual!$A:$A,0),MATCH(O$1,CBO_annual!$1:$1,0)))</f>
        <v>#N/A</v>
      </c>
      <c r="P83" s="83" t="e">
        <f ca="1">IF(YEAR($B83)&lt;YEAR(TODAY())-1,INDEX(HaverPull!$A:$AD,MATCH(CBO_quarterly!$B83,HaverPull!$B:$B,0),MATCH(CBO_quarterly!P$1,HaverPull!$1:$1,0)),INDEX(CBO_annual!$A:$AH,MATCH(_xlfn.NUMBERVALUE(LEFT($A84,4)),CBO_annual!$A:$A,0),MATCH(P$1,CBO_annual!$1:$1,0)))</f>
        <v>#N/A</v>
      </c>
      <c r="Q83" s="83" t="e">
        <f ca="1">IF(YEAR($B83)&lt;YEAR(TODAY())-1,INDEX(HaverPull!$A:$AD,MATCH(CBO_quarterly!$B83,HaverPull!$B:$B,0),MATCH(CBO_quarterly!Q$1,HaverPull!$1:$1,0)),INDEX(CBO_annual!$A:$AH,MATCH(_xlfn.NUMBERVALUE(LEFT($A84,4)),CBO_annual!$A:$A,0),MATCH(Q$1,CBO_annual!$1:$1,0)))</f>
        <v>#N/A</v>
      </c>
      <c r="R83" s="83" t="e">
        <f ca="1">IF(YEAR($B83)&lt;YEAR(TODAY())-1,INDEX(HaverPull!$A:$AD,MATCH(CBO_quarterly!$B83,HaverPull!$B:$B,0),MATCH(CBO_quarterly!R$1,HaverPull!$1:$1,0)),INDEX(CBO_annual!$A:$AH,MATCH(_xlfn.NUMBERVALUE(LEFT($A84,4)),CBO_annual!$A:$A,0),MATCH(R$1,CBO_annual!$1:$1,0)))</f>
        <v>#N/A</v>
      </c>
      <c r="S83" s="83" t="e">
        <f ca="1">IF(YEAR($B83)&lt;YEAR(TODAY())-1,INDEX(HaverPull!$A:$AD,MATCH(CBO_quarterly!$B83,HaverPull!$B:$B,0),MATCH(CBO_quarterly!S$1,HaverPull!$1:$1,0)),INDEX(CBO_annual!$A:$AH,MATCH(_xlfn.NUMBERVALUE(LEFT($A84,4)),CBO_annual!$A:$A,0),MATCH(S$1,CBO_annual!$1:$1,0)))</f>
        <v>#N/A</v>
      </c>
      <c r="T83" s="83" t="e">
        <f ca="1">IF(YEAR($B83)&lt;YEAR(TODAY())-1,INDEX(HaverPull!$A:$AD,MATCH(CBO_quarterly!$B83,HaverPull!$B:$B,0),MATCH(CBO_quarterly!T$1,HaverPull!$1:$1,0)),INDEX(CBO_annual!$A:$AH,MATCH(_xlfn.NUMBERVALUE(LEFT($A84,4)),CBO_annual!$A:$A,0),MATCH(T$1,CBO_annual!$1:$1,0)))</f>
        <v>#N/A</v>
      </c>
      <c r="U83" s="83" t="e">
        <f ca="1">IF(YEAR($B83)&lt;YEAR(TODAY())-1,INDEX(HaverPull!$A:$AD,MATCH(CBO_quarterly!$B83,HaverPull!$B:$B,0),MATCH(CBO_quarterly!U$1,HaverPull!$1:$1,0)),INDEX(CBO_annual!$A:$AH,MATCH(_xlfn.NUMBERVALUE(LEFT($A84,4)),CBO_annual!$A:$A,0),MATCH(U$1,CBO_annual!$1:$1,0)))</f>
        <v>#N/A</v>
      </c>
      <c r="V83" s="83" t="e">
        <f ca="1">IF(YEAR($B83)&lt;YEAR(TODAY())-1,INDEX(HaverPull!$A:$AD,MATCH(CBO_quarterly!$B83,HaverPull!$B:$B,0),MATCH(CBO_quarterly!V$1,HaverPull!$1:$1,0)),INDEX(CBO_annual!$A:$AH,MATCH(_xlfn.NUMBERVALUE(LEFT($A84,4)),CBO_annual!$A:$A,0),MATCH(V$1,CBO_annual!$1:$1,0)))</f>
        <v>#N/A</v>
      </c>
      <c r="W83" s="83" t="e">
        <f ca="1">IF(YEAR($B83)&lt;YEAR(TODAY())-1,INDEX(HaverPull!$A:$AD,MATCH(CBO_quarterly!$B83,HaverPull!$B:$B,0),MATCH(CBO_quarterly!W$1,HaverPull!$1:$1,0)),INDEX(CBO_annual!$A:$AH,MATCH(_xlfn.NUMBERVALUE(LEFT($A84,4)),CBO_annual!$A:$A,0),MATCH(W$1,CBO_annual!$1:$1,0)))</f>
        <v>#N/A</v>
      </c>
      <c r="X83" s="83" t="e">
        <f ca="1">IF(YEAR($B83)&lt;YEAR(TODAY())-1,INDEX(HaverPull!$A:$AD,MATCH(CBO_quarterly!$B83,HaverPull!$B:$B,0),MATCH(CBO_quarterly!X$1,HaverPull!$1:$1,0)),INDEX(CBO_annual!$A:$AH,MATCH(_xlfn.NUMBERVALUE(LEFT($A84,4)),CBO_annual!$A:$A,0),MATCH(X$1,CBO_annual!$1:$1,0)))</f>
        <v>#N/A</v>
      </c>
      <c r="Y83" s="83" t="e">
        <f ca="1">IF(YEAR($B83)&lt;YEAR(TODAY())-1,INDEX(HaverPull!$A:$AD,MATCH(CBO_quarterly!$B83,HaverPull!$B:$B,0),MATCH(CBO_quarterly!Y$1,HaverPull!$1:$1,0)),INDEX(CBO_annual!$A:$AH,MATCH(_xlfn.NUMBERVALUE(LEFT($A84,4)),CBO_annual!$A:$A,0),MATCH(Y$1,CBO_annual!$1:$1,0)))</f>
        <v>#N/A</v>
      </c>
      <c r="Z83" s="83" t="e">
        <f ca="1">IF(YEAR($B83)&lt;YEAR(TODAY())-1,INDEX(HaverPull!$A:$AD,MATCH(CBO_quarterly!$B83,HaverPull!$B:$B,0),MATCH(CBO_quarterly!Z$1,HaverPull!$1:$1,0)),INDEX(CBO_annual!$A:$AH,MATCH(_xlfn.NUMBERVALUE(LEFT($A84,4)),CBO_annual!$A:$A,0),MATCH(Z$1,CBO_annual!$1:$1,0)))</f>
        <v>#N/A</v>
      </c>
      <c r="AA83" s="83" t="e">
        <f ca="1">IF(YEAR($B83)&lt;YEAR(TODAY())-1,INDEX(HaverPull!$A:$AD,MATCH(CBO_quarterly!$B83,HaverPull!$B:$B,0),MATCH(CBO_quarterly!AA$1,HaverPull!$1:$1,0)),INDEX(CBO_annual!$A:$AH,MATCH(_xlfn.NUMBERVALUE(LEFT($A84,4)),CBO_annual!$A:$A,0),MATCH(AA$1,CBO_annual!$1:$1,0)))</f>
        <v>#N/A</v>
      </c>
      <c r="AB83" s="88">
        <f>INDEX(CBO_annual!$A:$AH,MATCH(_xlfn.NUMBERVALUE(LEFT($A84,4)),CBO_annual!$A:$A,0),MATCH($1:$1,CBO_annual!$1:$1,0))</f>
        <v>8800.125</v>
      </c>
      <c r="AC83" s="84">
        <v>8831.5</v>
      </c>
      <c r="AD83" s="83">
        <f ca="1">IF(YEAR($B83)&lt;=YEAR(TODAY()),INDEX(HaverPull!$A:$AD,MATCH(CBO_quarterly!$B83,HaverPull!$B:$B,0),MATCH(CBO_quarterly!AD$1,HaverPull!$1:$1,0)),INDEX(CBO_annual!$A:$AH,MATCH(_xlfn.NUMBERVALUE(LEFT($A84,4)),CBO_annual!$A:$A,0),MATCH(AD$1,CBO_annual!$1:$1,0)))</f>
        <v>5922.3</v>
      </c>
      <c r="AE83" s="83">
        <f ca="1">IF(YEAR($B83)&lt;=YEAR(TODAY()),INDEX(HaverPull!$A:$AD,MATCH(CBO_quarterly!$B83,HaverPull!$B:$B,0),MATCH(CBO_quarterly!AE$1,HaverPull!$1:$1,0)),INDEX(CBO_annual!$A:$AH,MATCH(_xlfn.NUMBERVALUE(LEFT($A84,4)),CBO_annual!$A:$A,0),MATCH(AE$1,CBO_annual!$1:$1,0)))</f>
        <v>3609.4</v>
      </c>
      <c r="AF83" s="85">
        <v>64.91</v>
      </c>
      <c r="AG83" s="84">
        <v>5711.6</v>
      </c>
      <c r="AH83" s="84">
        <v>5667.8</v>
      </c>
      <c r="AI83" s="83">
        <f ca="1">IF(YEAR($B83)&lt;YEAR(TODAY()),INDEX(HaverPull!$A:$AD,MATCH(CBO_quarterly!$B83,HaverPull!$B:$B,0),MATCH(CBO_quarterly!AI$1,HaverPull!$1:$1,0)),INDEX(CBO_annual!$A:$AH,MATCH(_xlfn.NUMBERVALUE(LEFT($A84,4)),CBO_annual!$A:$A,0),MATCH(AI$1,CBO_annual!$1:$1,0)))</f>
        <v>1164.5999999999999</v>
      </c>
      <c r="AJ83" s="83">
        <f ca="1">IF(YEAR($B83)&lt;YEAR(TODAY()),INDEX(HaverPull!$A:$AD,MATCH(CBO_quarterly!$B83,HaverPull!$B:$B,0),MATCH(CBO_quarterly!AJ$1,HaverPull!$1:$1,0)),INDEX(CBO_annual!$A:$AH,MATCH(_xlfn.NUMBERVALUE(LEFT($A84,4)),CBO_annual!$A:$A,0),MATCH(AJ$1,CBO_annual!$1:$1,0)))</f>
        <v>971.6</v>
      </c>
      <c r="AK83" s="83">
        <f ca="1">IF(YEAR($B83)&lt;YEAR(TODAY()),INDEX(HaverPull!$A:$AD,MATCH(CBO_quarterly!$B83,HaverPull!$B:$B,0),MATCH(CBO_quarterly!AK$1,HaverPull!$1:$1,0)),INDEX(CBO_annual!$A:$AH,MATCH(_xlfn.NUMBERVALUE(LEFT($A84,4)),CBO_annual!$A:$A,0),MATCH(AK$1,CBO_annual!$1:$1,0)))</f>
        <v>1326.9</v>
      </c>
      <c r="AL83" s="83">
        <f ca="1">IF(YEAR($B83)&lt;YEAR(TODAY()),INDEX(HaverPull!$A:$AD,MATCH(CBO_quarterly!$B83,HaverPull!$B:$B,0),MATCH(CBO_quarterly!AL$1,HaverPull!$1:$1,0)),INDEX(CBO_annual!$A:$AH,MATCH(_xlfn.NUMBERVALUE(LEFT($A84,4)),CBO_annual!$A:$A,0),MATCH(AL$1,CBO_annual!$1:$1,0)))</f>
        <v>1164.5999999999999</v>
      </c>
      <c r="AM83" s="83">
        <f ca="1">IF(YEAR($B83)&lt;YEAR(TODAY()),INDEX(HaverPull!$A:$AD,MATCH(CBO_quarterly!$B83,HaverPull!$B:$B,0),MATCH(CBO_quarterly!AM$1,HaverPull!$1:$1,0)),INDEX(CBO_annual!$A:$AH,MATCH(_xlfn.NUMBERVALUE(LEFT($A84,4)),CBO_annual!$A:$A,0),MATCH(AM$1,CBO_annual!$1:$1,0)))</f>
        <v>541.4</v>
      </c>
      <c r="AN83" s="83">
        <f ca="1">IF(YEAR($B83)&lt;YEAR(TODAY()),INDEX(HaverPull!$A:$AD,MATCH(CBO_quarterly!$B83,HaverPull!$B:$B,0),MATCH(CBO_quarterly!AN$1,HaverPull!$1:$1,0)),INDEX(CBO_annual!$A:$AH,MATCH(_xlfn.NUMBERVALUE(LEFT($A84,4)),CBO_annual!$A:$A,0),MATCH(AN$1,CBO_annual!$1:$1,0)))</f>
        <v>623.20000000000005</v>
      </c>
      <c r="AO83" s="83" t="e">
        <f ca="1">IF(YEAR($B83)&lt;YEAR(TODAY()),INDEX(HaverPull!$A:$AD,MATCH(CBO_quarterly!$B83,HaverPull!$B:$B,0),MATCH(CBO_quarterly!AO$1,HaverPull!$1:$1,0)),INDEX(CBO_annual!$A:$AH,MATCH(_xlfn.NUMBERVALUE(LEFT($A84,4)),CBO_annual!$A:$A,0),MATCH(AO$1,CBO_annual!$1:$1,0)))</f>
        <v>#N/A</v>
      </c>
      <c r="AP83" s="83" t="e">
        <f ca="1">IF(YEAR($B83)&lt;YEAR(TODAY()),INDEX(HaverPull!$A:$AD,MATCH(CBO_quarterly!$B83,HaverPull!$B:$B,0),MATCH(CBO_quarterly!AP$1,HaverPull!$1:$1,0)),INDEX(CBO_annual!$A:$AH,MATCH(_xlfn.NUMBERVALUE(LEFT($A84,4)),CBO_annual!$A:$A,0),MATCH(AP$1,CBO_annual!$1:$1,0)))</f>
        <v>#N/A</v>
      </c>
    </row>
    <row r="84" spans="1:42">
      <c r="A84" s="83" t="s">
        <v>483</v>
      </c>
      <c r="B84" s="4">
        <v>32873</v>
      </c>
      <c r="C84" s="83">
        <f ca="1">IF(YEAR($B84)&lt;YEAR(TODAY())-1,AVERAGE(C85:C88),INDEX(CBO_annual!$A:$AH,MATCH(_xlfn.NUMBERVALUE(LEFT($A85,4)),CBO_annual!$A:$A,0),MATCH(C$1,CBO_annual!$1:$1,0)))</f>
        <v>2068.1999999999998</v>
      </c>
      <c r="D84" s="83">
        <f ca="1">IF(YEAR($B84)&lt;YEAR(TODAY())-1,AVERAGE(D85:D88),INDEX(CBO_annual!$A:$AH,MATCH(_xlfn.NUMBERVALUE(LEFT($A85,4)),CBO_annual!$A:$A,0),MATCH(D$1,CBO_annual!$1:$1,0)))</f>
        <v>1585.1000000000004</v>
      </c>
      <c r="E84" s="83">
        <f ca="1">IF(YEAR($B84)&lt;YEAR(TODAY())-1,AVERAGE(E85:E88),INDEX(CBO_annual!$A:$AH,MATCH(_xlfn.NUMBERVALUE(LEFT($A85,4)),CBO_annual!$A:$A,0),MATCH(E$1,CBO_annual!$1:$1,0)))</f>
        <v>134.1</v>
      </c>
      <c r="F84" s="83">
        <f ca="1">IF(YEAR($B84)&lt;YEAR(TODAY())-1,AVERAGE(F85:F88),INDEX(CBO_annual!$A:$AH,MATCH(_xlfn.NUMBERVALUE(LEFT($A85,4)),CBO_annual!$A:$A,0),MATCH(F$1,CBO_annual!$1:$1,0)))</f>
        <v>395.69999999999993</v>
      </c>
      <c r="G84" s="83">
        <f ca="1">IF(YEAR($B84)&lt;YEAR(TODAY())-1,AVERAGE(G85:G88),INDEX(CBO_annual!$A:$AH,MATCH(_xlfn.NUMBERVALUE(LEFT($A85,4)),CBO_annual!$A:$A,0),MATCH(G$1,CBO_annual!$1:$1,0)))</f>
        <v>1274.5999999999999</v>
      </c>
      <c r="H84" s="83">
        <f ca="1">IF(YEAR($B84)&lt;YEAR(TODAY())-1,AVERAGE(H85:H88),INDEX(CBO_annual!$A:$AH,MATCH(_xlfn.NUMBERVALUE(LEFT($A85,4)),CBO_annual!$A:$A,0),MATCH(H$1,CBO_annual!$1:$1,0)))</f>
        <v>60.599999999999994</v>
      </c>
      <c r="I84" s="83">
        <f ca="1">IF(YEAR($B84)&lt;YEAR(TODAY())-1,AVERAGE(I85:I88),INDEX(CBO_annual!$A:$AH,MATCH(_xlfn.NUMBERVALUE(LEFT($A85,4)),CBO_annual!$A:$A,0),MATCH(I$1,CBO_annual!$1:$1,0)))</f>
        <v>497.1</v>
      </c>
      <c r="J84" s="83">
        <f ca="1">IF(YEAR($B84)&lt;YEAR(TODAY())-1,INDEX(HaverPull!$A:$AD,MATCH(CBO_quarterly!$B84,HaverPull!$B:$B,0),MATCH(CBO_quarterly!J$1,HaverPull!$1:$1,0)),INDEX(CBO_annual!$A:$AH,MATCH(_xlfn.NUMBERVALUE(LEFT($A85,4)),CBO_annual!$A:$A,0),MATCH(J$1,CBO_annual!$1:$1,0)))</f>
        <v>21.8</v>
      </c>
      <c r="K84" s="83" t="e">
        <f ca="1">IF(YEAR($B84)&lt;YEAR(TODAY())-1,INDEX(HaverPull!$A:$AD,MATCH(CBO_quarterly!$B84,HaverPull!$B:$B,0),MATCH(CBO_quarterly!K$1,HaverPull!$1:$1,0)),INDEX(CBO_annual!$A:$AH,MATCH(_xlfn.NUMBERVALUE(LEFT($A85,4)),CBO_annual!$A:$A,0),MATCH(K$1,CBO_annual!$1:$1,0)))</f>
        <v>#N/A</v>
      </c>
      <c r="L84" s="83" t="e">
        <f ca="1">IF(YEAR($B84)&lt;YEAR(TODAY())-1,INDEX(HaverPull!$A:$AD,MATCH(CBO_quarterly!$B84,HaverPull!$B:$B,0),MATCH(CBO_quarterly!L$1,HaverPull!$1:$1,0)),INDEX(CBO_annual!$A:$AH,MATCH(_xlfn.NUMBERVALUE(LEFT($A85,4)),CBO_annual!$A:$A,0),MATCH(L$1,CBO_annual!$1:$1,0)))</f>
        <v>#N/A</v>
      </c>
      <c r="M84" s="83" t="e">
        <f ca="1">IF(YEAR($B84)&lt;YEAR(TODAY())-1,INDEX(HaverPull!$A:$AD,MATCH(CBO_quarterly!$B84,HaverPull!$B:$B,0),MATCH(CBO_quarterly!M$1,HaverPull!$1:$1,0)),INDEX(CBO_annual!$A:$AH,MATCH(_xlfn.NUMBERVALUE(LEFT($A85,4)),CBO_annual!$A:$A,0),MATCH(M$1,CBO_annual!$1:$1,0)))</f>
        <v>#N/A</v>
      </c>
      <c r="N84" s="83" t="e">
        <f ca="1">IF(YEAR($B84)&lt;YEAR(TODAY())-1,INDEX(HaverPull!$A:$AD,MATCH(CBO_quarterly!$B84,HaverPull!$B:$B,0),MATCH(CBO_quarterly!N$1,HaverPull!$1:$1,0)),INDEX(CBO_annual!$A:$AH,MATCH(_xlfn.NUMBERVALUE(LEFT($A85,4)),CBO_annual!$A:$A,0),MATCH(N$1,CBO_annual!$1:$1,0)))</f>
        <v>#N/A</v>
      </c>
      <c r="O84" s="83" t="e">
        <f ca="1">IF(YEAR($B84)&lt;YEAR(TODAY())-1,INDEX(HaverPull!$A:$AD,MATCH(CBO_quarterly!$B84,HaverPull!$B:$B,0),MATCH(CBO_quarterly!O$1,HaverPull!$1:$1,0)),INDEX(CBO_annual!$A:$AH,MATCH(_xlfn.NUMBERVALUE(LEFT($A85,4)),CBO_annual!$A:$A,0),MATCH(O$1,CBO_annual!$1:$1,0)))</f>
        <v>#N/A</v>
      </c>
      <c r="P84" s="83" t="e">
        <f ca="1">IF(YEAR($B84)&lt;YEAR(TODAY())-1,INDEX(HaverPull!$A:$AD,MATCH(CBO_quarterly!$B84,HaverPull!$B:$B,0),MATCH(CBO_quarterly!P$1,HaverPull!$1:$1,0)),INDEX(CBO_annual!$A:$AH,MATCH(_xlfn.NUMBERVALUE(LEFT($A85,4)),CBO_annual!$A:$A,0),MATCH(P$1,CBO_annual!$1:$1,0)))</f>
        <v>#N/A</v>
      </c>
      <c r="Q84" s="83" t="e">
        <f ca="1">IF(YEAR($B84)&lt;YEAR(TODAY())-1,INDEX(HaverPull!$A:$AD,MATCH(CBO_quarterly!$B84,HaverPull!$B:$B,0),MATCH(CBO_quarterly!Q$1,HaverPull!$1:$1,0)),INDEX(CBO_annual!$A:$AH,MATCH(_xlfn.NUMBERVALUE(LEFT($A85,4)),CBO_annual!$A:$A,0),MATCH(Q$1,CBO_annual!$1:$1,0)))</f>
        <v>#N/A</v>
      </c>
      <c r="R84" s="83" t="e">
        <f ca="1">IF(YEAR($B84)&lt;YEAR(TODAY())-1,INDEX(HaverPull!$A:$AD,MATCH(CBO_quarterly!$B84,HaverPull!$B:$B,0),MATCH(CBO_quarterly!R$1,HaverPull!$1:$1,0)),INDEX(CBO_annual!$A:$AH,MATCH(_xlfn.NUMBERVALUE(LEFT($A85,4)),CBO_annual!$A:$A,0),MATCH(R$1,CBO_annual!$1:$1,0)))</f>
        <v>#N/A</v>
      </c>
      <c r="S84" s="83" t="e">
        <f ca="1">IF(YEAR($B84)&lt;YEAR(TODAY())-1,INDEX(HaverPull!$A:$AD,MATCH(CBO_quarterly!$B84,HaverPull!$B:$B,0),MATCH(CBO_quarterly!S$1,HaverPull!$1:$1,0)),INDEX(CBO_annual!$A:$AH,MATCH(_xlfn.NUMBERVALUE(LEFT($A85,4)),CBO_annual!$A:$A,0),MATCH(S$1,CBO_annual!$1:$1,0)))</f>
        <v>#N/A</v>
      </c>
      <c r="T84" s="83" t="e">
        <f ca="1">IF(YEAR($B84)&lt;YEAR(TODAY())-1,INDEX(HaverPull!$A:$AD,MATCH(CBO_quarterly!$B84,HaverPull!$B:$B,0),MATCH(CBO_quarterly!T$1,HaverPull!$1:$1,0)),INDEX(CBO_annual!$A:$AH,MATCH(_xlfn.NUMBERVALUE(LEFT($A85,4)),CBO_annual!$A:$A,0),MATCH(T$1,CBO_annual!$1:$1,0)))</f>
        <v>#N/A</v>
      </c>
      <c r="U84" s="83" t="e">
        <f ca="1">IF(YEAR($B84)&lt;YEAR(TODAY())-1,INDEX(HaverPull!$A:$AD,MATCH(CBO_quarterly!$B84,HaverPull!$B:$B,0),MATCH(CBO_quarterly!U$1,HaverPull!$1:$1,0)),INDEX(CBO_annual!$A:$AH,MATCH(_xlfn.NUMBERVALUE(LEFT($A85,4)),CBO_annual!$A:$A,0),MATCH(U$1,CBO_annual!$1:$1,0)))</f>
        <v>#N/A</v>
      </c>
      <c r="V84" s="83" t="e">
        <f ca="1">IF(YEAR($B84)&lt;YEAR(TODAY())-1,INDEX(HaverPull!$A:$AD,MATCH(CBO_quarterly!$B84,HaverPull!$B:$B,0),MATCH(CBO_quarterly!V$1,HaverPull!$1:$1,0)),INDEX(CBO_annual!$A:$AH,MATCH(_xlfn.NUMBERVALUE(LEFT($A85,4)),CBO_annual!$A:$A,0),MATCH(V$1,CBO_annual!$1:$1,0)))</f>
        <v>#N/A</v>
      </c>
      <c r="W84" s="83" t="e">
        <f ca="1">IF(YEAR($B84)&lt;YEAR(TODAY())-1,INDEX(HaverPull!$A:$AD,MATCH(CBO_quarterly!$B84,HaverPull!$B:$B,0),MATCH(CBO_quarterly!W$1,HaverPull!$1:$1,0)),INDEX(CBO_annual!$A:$AH,MATCH(_xlfn.NUMBERVALUE(LEFT($A85,4)),CBO_annual!$A:$A,0),MATCH(W$1,CBO_annual!$1:$1,0)))</f>
        <v>#N/A</v>
      </c>
      <c r="X84" s="83" t="e">
        <f ca="1">IF(YEAR($B84)&lt;YEAR(TODAY())-1,INDEX(HaverPull!$A:$AD,MATCH(CBO_quarterly!$B84,HaverPull!$B:$B,0),MATCH(CBO_quarterly!X$1,HaverPull!$1:$1,0)),INDEX(CBO_annual!$A:$AH,MATCH(_xlfn.NUMBERVALUE(LEFT($A85,4)),CBO_annual!$A:$A,0),MATCH(X$1,CBO_annual!$1:$1,0)))</f>
        <v>#N/A</v>
      </c>
      <c r="Y84" s="83" t="e">
        <f ca="1">IF(YEAR($B84)&lt;YEAR(TODAY())-1,INDEX(HaverPull!$A:$AD,MATCH(CBO_quarterly!$B84,HaverPull!$B:$B,0),MATCH(CBO_quarterly!Y$1,HaverPull!$1:$1,0)),INDEX(CBO_annual!$A:$AH,MATCH(_xlfn.NUMBERVALUE(LEFT($A85,4)),CBO_annual!$A:$A,0),MATCH(Y$1,CBO_annual!$1:$1,0)))</f>
        <v>#N/A</v>
      </c>
      <c r="Z84" s="83" t="e">
        <f ca="1">IF(YEAR($B84)&lt;YEAR(TODAY())-1,INDEX(HaverPull!$A:$AD,MATCH(CBO_quarterly!$B84,HaverPull!$B:$B,0),MATCH(CBO_quarterly!Z$1,HaverPull!$1:$1,0)),INDEX(CBO_annual!$A:$AH,MATCH(_xlfn.NUMBERVALUE(LEFT($A85,4)),CBO_annual!$A:$A,0),MATCH(Z$1,CBO_annual!$1:$1,0)))</f>
        <v>#N/A</v>
      </c>
      <c r="AA84" s="83" t="e">
        <f ca="1">IF(YEAR($B84)&lt;YEAR(TODAY())-1,INDEX(HaverPull!$A:$AD,MATCH(CBO_quarterly!$B84,HaverPull!$B:$B,0),MATCH(CBO_quarterly!AA$1,HaverPull!$1:$1,0)),INDEX(CBO_annual!$A:$AH,MATCH(_xlfn.NUMBERVALUE(LEFT($A85,4)),CBO_annual!$A:$A,0),MATCH(AA$1,CBO_annual!$1:$1,0)))</f>
        <v>#N/A</v>
      </c>
      <c r="AB84" s="88">
        <f>INDEX(CBO_annual!$A:$AH,MATCH(_xlfn.NUMBERVALUE(LEFT($A85,4)),CBO_annual!$A:$A,0),MATCH($1:$1,CBO_annual!$1:$1,0))</f>
        <v>9062.2000000000007</v>
      </c>
      <c r="AC84" s="84">
        <v>8850.2000000000007</v>
      </c>
      <c r="AD84" s="83">
        <f ca="1">IF(YEAR($B84)&lt;=YEAR(TODAY()),INDEX(HaverPull!$A:$AD,MATCH(CBO_quarterly!$B84,HaverPull!$B:$B,0),MATCH(CBO_quarterly!AD$1,HaverPull!$1:$1,0)),INDEX(CBO_annual!$A:$AH,MATCH(_xlfn.NUMBERVALUE(LEFT($A85,4)),CBO_annual!$A:$A,0),MATCH(AD$1,CBO_annual!$1:$1,0)))</f>
        <v>5948</v>
      </c>
      <c r="AE84" s="83">
        <f ca="1">IF(YEAR($B84)&lt;=YEAR(TODAY()),INDEX(HaverPull!$A:$AD,MATCH(CBO_quarterly!$B84,HaverPull!$B:$B,0),MATCH(CBO_quarterly!AE$1,HaverPull!$1:$1,0)),INDEX(CBO_annual!$A:$AH,MATCH(_xlfn.NUMBERVALUE(LEFT($A85,4)),CBO_annual!$A:$A,0),MATCH(AE$1,CBO_annual!$1:$1,0)))</f>
        <v>3653.7</v>
      </c>
      <c r="AF84" s="85">
        <v>65.417000000000002</v>
      </c>
      <c r="AG84" s="84">
        <v>5763.4</v>
      </c>
      <c r="AH84" s="84">
        <v>5747.6</v>
      </c>
      <c r="AI84" s="83">
        <f ca="1">IF(YEAR($B84)&lt;YEAR(TODAY()),INDEX(HaverPull!$A:$AD,MATCH(CBO_quarterly!$B84,HaverPull!$B:$B,0),MATCH(CBO_quarterly!AI$1,HaverPull!$1:$1,0)),INDEX(CBO_annual!$A:$AH,MATCH(_xlfn.NUMBERVALUE(LEFT($A85,4)),CBO_annual!$A:$A,0),MATCH(AI$1,CBO_annual!$1:$1,0)))</f>
        <v>1180.5</v>
      </c>
      <c r="AJ84" s="83">
        <f ca="1">IF(YEAR($B84)&lt;YEAR(TODAY()),INDEX(HaverPull!$A:$AD,MATCH(CBO_quarterly!$B84,HaverPull!$B:$B,0),MATCH(CBO_quarterly!AJ$1,HaverPull!$1:$1,0)),INDEX(CBO_annual!$A:$AH,MATCH(_xlfn.NUMBERVALUE(LEFT($A85,4)),CBO_annual!$A:$A,0),MATCH(AJ$1,CBO_annual!$1:$1,0)))</f>
        <v>967.1</v>
      </c>
      <c r="AK84" s="83">
        <f ca="1">IF(YEAR($B84)&lt;YEAR(TODAY()),INDEX(HaverPull!$A:$AD,MATCH(CBO_quarterly!$B84,HaverPull!$B:$B,0),MATCH(CBO_quarterly!AK$1,HaverPull!$1:$1,0)),INDEX(CBO_annual!$A:$AH,MATCH(_xlfn.NUMBERVALUE(LEFT($A85,4)),CBO_annual!$A:$A,0),MATCH(AK$1,CBO_annual!$1:$1,0)))</f>
        <v>1344.6</v>
      </c>
      <c r="AL84" s="83">
        <f ca="1">IF(YEAR($B84)&lt;YEAR(TODAY()),INDEX(HaverPull!$A:$AD,MATCH(CBO_quarterly!$B84,HaverPull!$B:$B,0),MATCH(CBO_quarterly!AL$1,HaverPull!$1:$1,0)),INDEX(CBO_annual!$A:$AH,MATCH(_xlfn.NUMBERVALUE(LEFT($A85,4)),CBO_annual!$A:$A,0),MATCH(AL$1,CBO_annual!$1:$1,0)))</f>
        <v>1180.5</v>
      </c>
      <c r="AM84" s="83">
        <f ca="1">IF(YEAR($B84)&lt;YEAR(TODAY()),INDEX(HaverPull!$A:$AD,MATCH(CBO_quarterly!$B84,HaverPull!$B:$B,0),MATCH(CBO_quarterly!AM$1,HaverPull!$1:$1,0)),INDEX(CBO_annual!$A:$AH,MATCH(_xlfn.NUMBERVALUE(LEFT($A85,4)),CBO_annual!$A:$A,0),MATCH(AM$1,CBO_annual!$1:$1,0)))</f>
        <v>540.79999999999995</v>
      </c>
      <c r="AN84" s="83">
        <f ca="1">IF(YEAR($B84)&lt;YEAR(TODAY()),INDEX(HaverPull!$A:$AD,MATCH(CBO_quarterly!$B84,HaverPull!$B:$B,0),MATCH(CBO_quarterly!AN$1,HaverPull!$1:$1,0)),INDEX(CBO_annual!$A:$AH,MATCH(_xlfn.NUMBERVALUE(LEFT($A85,4)),CBO_annual!$A:$A,0),MATCH(AN$1,CBO_annual!$1:$1,0)))</f>
        <v>639.70000000000005</v>
      </c>
      <c r="AO84" s="83" t="e">
        <f ca="1">IF(YEAR($B84)&lt;YEAR(TODAY()),INDEX(HaverPull!$A:$AD,MATCH(CBO_quarterly!$B84,HaverPull!$B:$B,0),MATCH(CBO_quarterly!AO$1,HaverPull!$1:$1,0)),INDEX(CBO_annual!$A:$AH,MATCH(_xlfn.NUMBERVALUE(LEFT($A85,4)),CBO_annual!$A:$A,0),MATCH(AO$1,CBO_annual!$1:$1,0)))</f>
        <v>#N/A</v>
      </c>
      <c r="AP84" s="83" t="e">
        <f ca="1">IF(YEAR($B84)&lt;YEAR(TODAY()),INDEX(HaverPull!$A:$AD,MATCH(CBO_quarterly!$B84,HaverPull!$B:$B,0),MATCH(CBO_quarterly!AP$1,HaverPull!$1:$1,0)),INDEX(CBO_annual!$A:$AH,MATCH(_xlfn.NUMBERVALUE(LEFT($A85,4)),CBO_annual!$A:$A,0),MATCH(AP$1,CBO_annual!$1:$1,0)))</f>
        <v>#N/A</v>
      </c>
    </row>
    <row r="85" spans="1:42">
      <c r="A85" s="83" t="s">
        <v>484</v>
      </c>
      <c r="B85" s="4">
        <v>32963</v>
      </c>
      <c r="C85" s="83">
        <f ca="1">IF(YEAR($B85)&lt;YEAR(TODAY())-1,AVERAGE(C86:C89),INDEX(CBO_annual!$A:$AH,MATCH(_xlfn.NUMBERVALUE(LEFT($A86,4)),CBO_annual!$A:$A,0),MATCH(C$1,CBO_annual!$1:$1,0)))</f>
        <v>2068.1999999999998</v>
      </c>
      <c r="D85" s="83">
        <f ca="1">IF(YEAR($B85)&lt;YEAR(TODAY())-1,AVERAGE(D86:D89),INDEX(CBO_annual!$A:$AH,MATCH(_xlfn.NUMBERVALUE(LEFT($A86,4)),CBO_annual!$A:$A,0),MATCH(D$1,CBO_annual!$1:$1,0)))</f>
        <v>1585.1000000000004</v>
      </c>
      <c r="E85" s="83">
        <f ca="1">IF(YEAR($B85)&lt;YEAR(TODAY())-1,AVERAGE(E86:E89),INDEX(CBO_annual!$A:$AH,MATCH(_xlfn.NUMBERVALUE(LEFT($A86,4)),CBO_annual!$A:$A,0),MATCH(E$1,CBO_annual!$1:$1,0)))</f>
        <v>134.1</v>
      </c>
      <c r="F85" s="83">
        <f ca="1">IF(YEAR($B85)&lt;YEAR(TODAY())-1,AVERAGE(F86:F89),INDEX(CBO_annual!$A:$AH,MATCH(_xlfn.NUMBERVALUE(LEFT($A86,4)),CBO_annual!$A:$A,0),MATCH(F$1,CBO_annual!$1:$1,0)))</f>
        <v>395.69999999999993</v>
      </c>
      <c r="G85" s="83">
        <f ca="1">IF(YEAR($B85)&lt;YEAR(TODAY())-1,AVERAGE(G86:G89),INDEX(CBO_annual!$A:$AH,MATCH(_xlfn.NUMBERVALUE(LEFT($A86,4)),CBO_annual!$A:$A,0),MATCH(G$1,CBO_annual!$1:$1,0)))</f>
        <v>1274.5999999999999</v>
      </c>
      <c r="H85" s="83">
        <f ca="1">IF(YEAR($B85)&lt;YEAR(TODAY())-1,AVERAGE(H86:H89),INDEX(CBO_annual!$A:$AH,MATCH(_xlfn.NUMBERVALUE(LEFT($A86,4)),CBO_annual!$A:$A,0),MATCH(H$1,CBO_annual!$1:$1,0)))</f>
        <v>60.599999999999994</v>
      </c>
      <c r="I85" s="83">
        <f ca="1">IF(YEAR($B85)&lt;YEAR(TODAY())-1,AVERAGE(I86:I89),INDEX(CBO_annual!$A:$AH,MATCH(_xlfn.NUMBERVALUE(LEFT($A86,4)),CBO_annual!$A:$A,0),MATCH(I$1,CBO_annual!$1:$1,0)))</f>
        <v>497.1</v>
      </c>
      <c r="J85" s="83">
        <f ca="1">IF(YEAR($B85)&lt;YEAR(TODAY())-1,INDEX(HaverPull!$A:$AD,MATCH(CBO_quarterly!$B85,HaverPull!$B:$B,0),MATCH(CBO_quarterly!J$1,HaverPull!$1:$1,0)),INDEX(CBO_annual!$A:$AH,MATCH(_xlfn.NUMBERVALUE(LEFT($A86,4)),CBO_annual!$A:$A,0),MATCH(J$1,CBO_annual!$1:$1,0)))</f>
        <v>22.6</v>
      </c>
      <c r="K85" s="83" t="e">
        <f ca="1">IF(YEAR($B85)&lt;YEAR(TODAY())-1,INDEX(HaverPull!$A:$AD,MATCH(CBO_quarterly!$B85,HaverPull!$B:$B,0),MATCH(CBO_quarterly!K$1,HaverPull!$1:$1,0)),INDEX(CBO_annual!$A:$AH,MATCH(_xlfn.NUMBERVALUE(LEFT($A86,4)),CBO_annual!$A:$A,0),MATCH(K$1,CBO_annual!$1:$1,0)))</f>
        <v>#N/A</v>
      </c>
      <c r="L85" s="83" t="e">
        <f ca="1">IF(YEAR($B85)&lt;YEAR(TODAY())-1,INDEX(HaverPull!$A:$AD,MATCH(CBO_quarterly!$B85,HaverPull!$B:$B,0),MATCH(CBO_quarterly!L$1,HaverPull!$1:$1,0)),INDEX(CBO_annual!$A:$AH,MATCH(_xlfn.NUMBERVALUE(LEFT($A86,4)),CBO_annual!$A:$A,0),MATCH(L$1,CBO_annual!$1:$1,0)))</f>
        <v>#N/A</v>
      </c>
      <c r="M85" s="83" t="e">
        <f ca="1">IF(YEAR($B85)&lt;YEAR(TODAY())-1,INDEX(HaverPull!$A:$AD,MATCH(CBO_quarterly!$B85,HaverPull!$B:$B,0),MATCH(CBO_quarterly!M$1,HaverPull!$1:$1,0)),INDEX(CBO_annual!$A:$AH,MATCH(_xlfn.NUMBERVALUE(LEFT($A86,4)),CBO_annual!$A:$A,0),MATCH(M$1,CBO_annual!$1:$1,0)))</f>
        <v>#N/A</v>
      </c>
      <c r="N85" s="83" t="e">
        <f ca="1">IF(YEAR($B85)&lt;YEAR(TODAY())-1,INDEX(HaverPull!$A:$AD,MATCH(CBO_quarterly!$B85,HaverPull!$B:$B,0),MATCH(CBO_quarterly!N$1,HaverPull!$1:$1,0)),INDEX(CBO_annual!$A:$AH,MATCH(_xlfn.NUMBERVALUE(LEFT($A86,4)),CBO_annual!$A:$A,0),MATCH(N$1,CBO_annual!$1:$1,0)))</f>
        <v>#N/A</v>
      </c>
      <c r="O85" s="83" t="e">
        <f ca="1">IF(YEAR($B85)&lt;YEAR(TODAY())-1,INDEX(HaverPull!$A:$AD,MATCH(CBO_quarterly!$B85,HaverPull!$B:$B,0),MATCH(CBO_quarterly!O$1,HaverPull!$1:$1,0)),INDEX(CBO_annual!$A:$AH,MATCH(_xlfn.NUMBERVALUE(LEFT($A86,4)),CBO_annual!$A:$A,0),MATCH(O$1,CBO_annual!$1:$1,0)))</f>
        <v>#N/A</v>
      </c>
      <c r="P85" s="83" t="e">
        <f ca="1">IF(YEAR($B85)&lt;YEAR(TODAY())-1,INDEX(HaverPull!$A:$AD,MATCH(CBO_quarterly!$B85,HaverPull!$B:$B,0),MATCH(CBO_quarterly!P$1,HaverPull!$1:$1,0)),INDEX(CBO_annual!$A:$AH,MATCH(_xlfn.NUMBERVALUE(LEFT($A86,4)),CBO_annual!$A:$A,0),MATCH(P$1,CBO_annual!$1:$1,0)))</f>
        <v>#N/A</v>
      </c>
      <c r="Q85" s="83" t="e">
        <f ca="1">IF(YEAR($B85)&lt;YEAR(TODAY())-1,INDEX(HaverPull!$A:$AD,MATCH(CBO_quarterly!$B85,HaverPull!$B:$B,0),MATCH(CBO_quarterly!Q$1,HaverPull!$1:$1,0)),INDEX(CBO_annual!$A:$AH,MATCH(_xlfn.NUMBERVALUE(LEFT($A86,4)),CBO_annual!$A:$A,0),MATCH(Q$1,CBO_annual!$1:$1,0)))</f>
        <v>#N/A</v>
      </c>
      <c r="R85" s="83" t="e">
        <f ca="1">IF(YEAR($B85)&lt;YEAR(TODAY())-1,INDEX(HaverPull!$A:$AD,MATCH(CBO_quarterly!$B85,HaverPull!$B:$B,0),MATCH(CBO_quarterly!R$1,HaverPull!$1:$1,0)),INDEX(CBO_annual!$A:$AH,MATCH(_xlfn.NUMBERVALUE(LEFT($A86,4)),CBO_annual!$A:$A,0),MATCH(R$1,CBO_annual!$1:$1,0)))</f>
        <v>#N/A</v>
      </c>
      <c r="S85" s="83" t="e">
        <f ca="1">IF(YEAR($B85)&lt;YEAR(TODAY())-1,INDEX(HaverPull!$A:$AD,MATCH(CBO_quarterly!$B85,HaverPull!$B:$B,0),MATCH(CBO_quarterly!S$1,HaverPull!$1:$1,0)),INDEX(CBO_annual!$A:$AH,MATCH(_xlfn.NUMBERVALUE(LEFT($A86,4)),CBO_annual!$A:$A,0),MATCH(S$1,CBO_annual!$1:$1,0)))</f>
        <v>#N/A</v>
      </c>
      <c r="T85" s="83" t="e">
        <f ca="1">IF(YEAR($B85)&lt;YEAR(TODAY())-1,INDEX(HaverPull!$A:$AD,MATCH(CBO_quarterly!$B85,HaverPull!$B:$B,0),MATCH(CBO_quarterly!T$1,HaverPull!$1:$1,0)),INDEX(CBO_annual!$A:$AH,MATCH(_xlfn.NUMBERVALUE(LEFT($A86,4)),CBO_annual!$A:$A,0),MATCH(T$1,CBO_annual!$1:$1,0)))</f>
        <v>#N/A</v>
      </c>
      <c r="U85" s="83" t="e">
        <f ca="1">IF(YEAR($B85)&lt;YEAR(TODAY())-1,INDEX(HaverPull!$A:$AD,MATCH(CBO_quarterly!$B85,HaverPull!$B:$B,0),MATCH(CBO_quarterly!U$1,HaverPull!$1:$1,0)),INDEX(CBO_annual!$A:$AH,MATCH(_xlfn.NUMBERVALUE(LEFT($A86,4)),CBO_annual!$A:$A,0),MATCH(U$1,CBO_annual!$1:$1,0)))</f>
        <v>#N/A</v>
      </c>
      <c r="V85" s="83" t="e">
        <f ca="1">IF(YEAR($B85)&lt;YEAR(TODAY())-1,INDEX(HaverPull!$A:$AD,MATCH(CBO_quarterly!$B85,HaverPull!$B:$B,0),MATCH(CBO_quarterly!V$1,HaverPull!$1:$1,0)),INDEX(CBO_annual!$A:$AH,MATCH(_xlfn.NUMBERVALUE(LEFT($A86,4)),CBO_annual!$A:$A,0),MATCH(V$1,CBO_annual!$1:$1,0)))</f>
        <v>#N/A</v>
      </c>
      <c r="W85" s="83" t="e">
        <f ca="1">IF(YEAR($B85)&lt;YEAR(TODAY())-1,INDEX(HaverPull!$A:$AD,MATCH(CBO_quarterly!$B85,HaverPull!$B:$B,0),MATCH(CBO_quarterly!W$1,HaverPull!$1:$1,0)),INDEX(CBO_annual!$A:$AH,MATCH(_xlfn.NUMBERVALUE(LEFT($A86,4)),CBO_annual!$A:$A,0),MATCH(W$1,CBO_annual!$1:$1,0)))</f>
        <v>#N/A</v>
      </c>
      <c r="X85" s="83" t="e">
        <f ca="1">IF(YEAR($B85)&lt;YEAR(TODAY())-1,INDEX(HaverPull!$A:$AD,MATCH(CBO_quarterly!$B85,HaverPull!$B:$B,0),MATCH(CBO_quarterly!X$1,HaverPull!$1:$1,0)),INDEX(CBO_annual!$A:$AH,MATCH(_xlfn.NUMBERVALUE(LEFT($A86,4)),CBO_annual!$A:$A,0),MATCH(X$1,CBO_annual!$1:$1,0)))</f>
        <v>#N/A</v>
      </c>
      <c r="Y85" s="83" t="e">
        <f ca="1">IF(YEAR($B85)&lt;YEAR(TODAY())-1,INDEX(HaverPull!$A:$AD,MATCH(CBO_quarterly!$B85,HaverPull!$B:$B,0),MATCH(CBO_quarterly!Y$1,HaverPull!$1:$1,0)),INDEX(CBO_annual!$A:$AH,MATCH(_xlfn.NUMBERVALUE(LEFT($A86,4)),CBO_annual!$A:$A,0),MATCH(Y$1,CBO_annual!$1:$1,0)))</f>
        <v>#N/A</v>
      </c>
      <c r="Z85" s="83" t="e">
        <f ca="1">IF(YEAR($B85)&lt;YEAR(TODAY())-1,INDEX(HaverPull!$A:$AD,MATCH(CBO_quarterly!$B85,HaverPull!$B:$B,0),MATCH(CBO_quarterly!Z$1,HaverPull!$1:$1,0)),INDEX(CBO_annual!$A:$AH,MATCH(_xlfn.NUMBERVALUE(LEFT($A86,4)),CBO_annual!$A:$A,0),MATCH(Z$1,CBO_annual!$1:$1,0)))</f>
        <v>#N/A</v>
      </c>
      <c r="AA85" s="83" t="e">
        <f ca="1">IF(YEAR($B85)&lt;YEAR(TODAY())-1,INDEX(HaverPull!$A:$AD,MATCH(CBO_quarterly!$B85,HaverPull!$B:$B,0),MATCH(CBO_quarterly!AA$1,HaverPull!$1:$1,0)),INDEX(CBO_annual!$A:$AH,MATCH(_xlfn.NUMBERVALUE(LEFT($A86,4)),CBO_annual!$A:$A,0),MATCH(AA$1,CBO_annual!$1:$1,0)))</f>
        <v>#N/A</v>
      </c>
      <c r="AB85" s="88">
        <f>INDEX(CBO_annual!$A:$AH,MATCH(_xlfn.NUMBERVALUE(LEFT($A86,4)),CBO_annual!$A:$A,0),MATCH($1:$1,CBO_annual!$1:$1,0))</f>
        <v>9062.2000000000007</v>
      </c>
      <c r="AC85" s="84">
        <v>8947.1</v>
      </c>
      <c r="AD85" s="83">
        <f ca="1">IF(YEAR($B85)&lt;=YEAR(TODAY()),INDEX(HaverPull!$A:$AD,MATCH(CBO_quarterly!$B85,HaverPull!$B:$B,0),MATCH(CBO_quarterly!AD$1,HaverPull!$1:$1,0)),INDEX(CBO_annual!$A:$AH,MATCH(_xlfn.NUMBERVALUE(LEFT($A86,4)),CBO_annual!$A:$A,0),MATCH(AD$1,CBO_annual!$1:$1,0)))</f>
        <v>5998.1</v>
      </c>
      <c r="AE85" s="83">
        <f ca="1">IF(YEAR($B85)&lt;=YEAR(TODAY()),INDEX(HaverPull!$A:$AD,MATCH(CBO_quarterly!$B85,HaverPull!$B:$B,0),MATCH(CBO_quarterly!AE$1,HaverPull!$1:$1,0)),INDEX(CBO_annual!$A:$AH,MATCH(_xlfn.NUMBERVALUE(LEFT($A86,4)),CBO_annual!$A:$A,0),MATCH(AE$1,CBO_annual!$1:$1,0)))</f>
        <v>3737.9</v>
      </c>
      <c r="AF85" s="85">
        <v>66.349999999999994</v>
      </c>
      <c r="AG85" s="84">
        <v>5890.8</v>
      </c>
      <c r="AH85" s="84">
        <v>5854.6</v>
      </c>
      <c r="AI85" s="83">
        <f ca="1">IF(YEAR($B85)&lt;YEAR(TODAY()),INDEX(HaverPull!$A:$AD,MATCH(CBO_quarterly!$B85,HaverPull!$B:$B,0),MATCH(CBO_quarterly!AI$1,HaverPull!$1:$1,0)),INDEX(CBO_annual!$A:$AH,MATCH(_xlfn.NUMBERVALUE(LEFT($A86,4)),CBO_annual!$A:$A,0),MATCH(AI$1,CBO_annual!$1:$1,0)))</f>
        <v>1212.5</v>
      </c>
      <c r="AJ85" s="83">
        <f ca="1">IF(YEAR($B85)&lt;YEAR(TODAY()),INDEX(HaverPull!$A:$AD,MATCH(CBO_quarterly!$B85,HaverPull!$B:$B,0),MATCH(CBO_quarterly!AJ$1,HaverPull!$1:$1,0)),INDEX(CBO_annual!$A:$AH,MATCH(_xlfn.NUMBERVALUE(LEFT($A86,4)),CBO_annual!$A:$A,0),MATCH(AJ$1,CBO_annual!$1:$1,0)))</f>
        <v>983.2</v>
      </c>
      <c r="AK85" s="83">
        <f ca="1">IF(YEAR($B85)&lt;YEAR(TODAY()),INDEX(HaverPull!$A:$AD,MATCH(CBO_quarterly!$B85,HaverPull!$B:$B,0),MATCH(CBO_quarterly!AK$1,HaverPull!$1:$1,0)),INDEX(CBO_annual!$A:$AH,MATCH(_xlfn.NUMBERVALUE(LEFT($A86,4)),CBO_annual!$A:$A,0),MATCH(AK$1,CBO_annual!$1:$1,0)))</f>
        <v>1365.4</v>
      </c>
      <c r="AL85" s="83">
        <f ca="1">IF(YEAR($B85)&lt;YEAR(TODAY()),INDEX(HaverPull!$A:$AD,MATCH(CBO_quarterly!$B85,HaverPull!$B:$B,0),MATCH(CBO_quarterly!AL$1,HaverPull!$1:$1,0)),INDEX(CBO_annual!$A:$AH,MATCH(_xlfn.NUMBERVALUE(LEFT($A86,4)),CBO_annual!$A:$A,0),MATCH(AL$1,CBO_annual!$1:$1,0)))</f>
        <v>1212.5</v>
      </c>
      <c r="AM85" s="83">
        <f ca="1">IF(YEAR($B85)&lt;YEAR(TODAY()),INDEX(HaverPull!$A:$AD,MATCH(CBO_quarterly!$B85,HaverPull!$B:$B,0),MATCH(CBO_quarterly!AM$1,HaverPull!$1:$1,0)),INDEX(CBO_annual!$A:$AH,MATCH(_xlfn.NUMBERVALUE(LEFT($A86,4)),CBO_annual!$A:$A,0),MATCH(AM$1,CBO_annual!$1:$1,0)))</f>
        <v>553.70000000000005</v>
      </c>
      <c r="AN85" s="83">
        <f ca="1">IF(YEAR($B85)&lt;YEAR(TODAY()),INDEX(HaverPull!$A:$AD,MATCH(CBO_quarterly!$B85,HaverPull!$B:$B,0),MATCH(CBO_quarterly!AN$1,HaverPull!$1:$1,0)),INDEX(CBO_annual!$A:$AH,MATCH(_xlfn.NUMBERVALUE(LEFT($A86,4)),CBO_annual!$A:$A,0),MATCH(AN$1,CBO_annual!$1:$1,0)))</f>
        <v>658.8</v>
      </c>
      <c r="AO85" s="83" t="e">
        <f ca="1">IF(YEAR($B85)&lt;YEAR(TODAY()),INDEX(HaverPull!$A:$AD,MATCH(CBO_quarterly!$B85,HaverPull!$B:$B,0),MATCH(CBO_quarterly!AO$1,HaverPull!$1:$1,0)),INDEX(CBO_annual!$A:$AH,MATCH(_xlfn.NUMBERVALUE(LEFT($A86,4)),CBO_annual!$A:$A,0),MATCH(AO$1,CBO_annual!$1:$1,0)))</f>
        <v>#N/A</v>
      </c>
      <c r="AP85" s="83" t="e">
        <f ca="1">IF(YEAR($B85)&lt;YEAR(TODAY()),INDEX(HaverPull!$A:$AD,MATCH(CBO_quarterly!$B85,HaverPull!$B:$B,0),MATCH(CBO_quarterly!AP$1,HaverPull!$1:$1,0)),INDEX(CBO_annual!$A:$AH,MATCH(_xlfn.NUMBERVALUE(LEFT($A86,4)),CBO_annual!$A:$A,0),MATCH(AP$1,CBO_annual!$1:$1,0)))</f>
        <v>#N/A</v>
      </c>
    </row>
    <row r="86" spans="1:42">
      <c r="A86" s="83" t="s">
        <v>485</v>
      </c>
      <c r="B86" s="4">
        <v>33054</v>
      </c>
      <c r="C86" s="83">
        <f ca="1">IF(YEAR($B86)&lt;YEAR(TODAY())-1,AVERAGE(C87:C90),INDEX(CBO_annual!$A:$AH,MATCH(_xlfn.NUMBERVALUE(LEFT($A87,4)),CBO_annual!$A:$A,0),MATCH(C$1,CBO_annual!$1:$1,0)))</f>
        <v>2068.1999999999998</v>
      </c>
      <c r="D86" s="83">
        <f ca="1">IF(YEAR($B86)&lt;YEAR(TODAY())-1,AVERAGE(D87:D90),INDEX(CBO_annual!$A:$AH,MATCH(_xlfn.NUMBERVALUE(LEFT($A87,4)),CBO_annual!$A:$A,0),MATCH(D$1,CBO_annual!$1:$1,0)))</f>
        <v>1585.1000000000004</v>
      </c>
      <c r="E86" s="83">
        <f ca="1">IF(YEAR($B86)&lt;YEAR(TODAY())-1,AVERAGE(E87:E90),INDEX(CBO_annual!$A:$AH,MATCH(_xlfn.NUMBERVALUE(LEFT($A87,4)),CBO_annual!$A:$A,0),MATCH(E$1,CBO_annual!$1:$1,0)))</f>
        <v>134.1</v>
      </c>
      <c r="F86" s="83">
        <f ca="1">IF(YEAR($B86)&lt;YEAR(TODAY())-1,AVERAGE(F87:F90),INDEX(CBO_annual!$A:$AH,MATCH(_xlfn.NUMBERVALUE(LEFT($A87,4)),CBO_annual!$A:$A,0),MATCH(F$1,CBO_annual!$1:$1,0)))</f>
        <v>395.69999999999993</v>
      </c>
      <c r="G86" s="83">
        <f ca="1">IF(YEAR($B86)&lt;YEAR(TODAY())-1,AVERAGE(G87:G90),INDEX(CBO_annual!$A:$AH,MATCH(_xlfn.NUMBERVALUE(LEFT($A87,4)),CBO_annual!$A:$A,0),MATCH(G$1,CBO_annual!$1:$1,0)))</f>
        <v>1274.5999999999999</v>
      </c>
      <c r="H86" s="83">
        <f ca="1">IF(YEAR($B86)&lt;YEAR(TODAY())-1,AVERAGE(H87:H90),INDEX(CBO_annual!$A:$AH,MATCH(_xlfn.NUMBERVALUE(LEFT($A87,4)),CBO_annual!$A:$A,0),MATCH(H$1,CBO_annual!$1:$1,0)))</f>
        <v>60.599999999999994</v>
      </c>
      <c r="I86" s="83">
        <f ca="1">IF(YEAR($B86)&lt;YEAR(TODAY())-1,AVERAGE(I87:I90),INDEX(CBO_annual!$A:$AH,MATCH(_xlfn.NUMBERVALUE(LEFT($A87,4)),CBO_annual!$A:$A,0),MATCH(I$1,CBO_annual!$1:$1,0)))</f>
        <v>497.1</v>
      </c>
      <c r="J86" s="83">
        <f ca="1">IF(YEAR($B86)&lt;YEAR(TODAY())-1,INDEX(HaverPull!$A:$AD,MATCH(CBO_quarterly!$B86,HaverPull!$B:$B,0),MATCH(CBO_quarterly!J$1,HaverPull!$1:$1,0)),INDEX(CBO_annual!$A:$AH,MATCH(_xlfn.NUMBERVALUE(LEFT($A87,4)),CBO_annual!$A:$A,0),MATCH(J$1,CBO_annual!$1:$1,0)))</f>
        <v>23.2</v>
      </c>
      <c r="K86" s="83" t="e">
        <f ca="1">IF(YEAR($B86)&lt;YEAR(TODAY())-1,INDEX(HaverPull!$A:$AD,MATCH(CBO_quarterly!$B86,HaverPull!$B:$B,0),MATCH(CBO_quarterly!K$1,HaverPull!$1:$1,0)),INDEX(CBO_annual!$A:$AH,MATCH(_xlfn.NUMBERVALUE(LEFT($A87,4)),CBO_annual!$A:$A,0),MATCH(K$1,CBO_annual!$1:$1,0)))</f>
        <v>#N/A</v>
      </c>
      <c r="L86" s="83" t="e">
        <f ca="1">IF(YEAR($B86)&lt;YEAR(TODAY())-1,INDEX(HaverPull!$A:$AD,MATCH(CBO_quarterly!$B86,HaverPull!$B:$B,0),MATCH(CBO_quarterly!L$1,HaverPull!$1:$1,0)),INDEX(CBO_annual!$A:$AH,MATCH(_xlfn.NUMBERVALUE(LEFT($A87,4)),CBO_annual!$A:$A,0),MATCH(L$1,CBO_annual!$1:$1,0)))</f>
        <v>#N/A</v>
      </c>
      <c r="M86" s="83" t="e">
        <f ca="1">IF(YEAR($B86)&lt;YEAR(TODAY())-1,INDEX(HaverPull!$A:$AD,MATCH(CBO_quarterly!$B86,HaverPull!$B:$B,0),MATCH(CBO_quarterly!M$1,HaverPull!$1:$1,0)),INDEX(CBO_annual!$A:$AH,MATCH(_xlfn.NUMBERVALUE(LEFT($A87,4)),CBO_annual!$A:$A,0),MATCH(M$1,CBO_annual!$1:$1,0)))</f>
        <v>#N/A</v>
      </c>
      <c r="N86" s="83" t="e">
        <f ca="1">IF(YEAR($B86)&lt;YEAR(TODAY())-1,INDEX(HaverPull!$A:$AD,MATCH(CBO_quarterly!$B86,HaverPull!$B:$B,0),MATCH(CBO_quarterly!N$1,HaverPull!$1:$1,0)),INDEX(CBO_annual!$A:$AH,MATCH(_xlfn.NUMBERVALUE(LEFT($A87,4)),CBO_annual!$A:$A,0),MATCH(N$1,CBO_annual!$1:$1,0)))</f>
        <v>#N/A</v>
      </c>
      <c r="O86" s="83" t="e">
        <f ca="1">IF(YEAR($B86)&lt;YEAR(TODAY())-1,INDEX(HaverPull!$A:$AD,MATCH(CBO_quarterly!$B86,HaverPull!$B:$B,0),MATCH(CBO_quarterly!O$1,HaverPull!$1:$1,0)),INDEX(CBO_annual!$A:$AH,MATCH(_xlfn.NUMBERVALUE(LEFT($A87,4)),CBO_annual!$A:$A,0),MATCH(O$1,CBO_annual!$1:$1,0)))</f>
        <v>#N/A</v>
      </c>
      <c r="P86" s="83" t="e">
        <f ca="1">IF(YEAR($B86)&lt;YEAR(TODAY())-1,INDEX(HaverPull!$A:$AD,MATCH(CBO_quarterly!$B86,HaverPull!$B:$B,0),MATCH(CBO_quarterly!P$1,HaverPull!$1:$1,0)),INDEX(CBO_annual!$A:$AH,MATCH(_xlfn.NUMBERVALUE(LEFT($A87,4)),CBO_annual!$A:$A,0),MATCH(P$1,CBO_annual!$1:$1,0)))</f>
        <v>#N/A</v>
      </c>
      <c r="Q86" s="83" t="e">
        <f ca="1">IF(YEAR($B86)&lt;YEAR(TODAY())-1,INDEX(HaverPull!$A:$AD,MATCH(CBO_quarterly!$B86,HaverPull!$B:$B,0),MATCH(CBO_quarterly!Q$1,HaverPull!$1:$1,0)),INDEX(CBO_annual!$A:$AH,MATCH(_xlfn.NUMBERVALUE(LEFT($A87,4)),CBO_annual!$A:$A,0),MATCH(Q$1,CBO_annual!$1:$1,0)))</f>
        <v>#N/A</v>
      </c>
      <c r="R86" s="83" t="e">
        <f ca="1">IF(YEAR($B86)&lt;YEAR(TODAY())-1,INDEX(HaverPull!$A:$AD,MATCH(CBO_quarterly!$B86,HaverPull!$B:$B,0),MATCH(CBO_quarterly!R$1,HaverPull!$1:$1,0)),INDEX(CBO_annual!$A:$AH,MATCH(_xlfn.NUMBERVALUE(LEFT($A87,4)),CBO_annual!$A:$A,0),MATCH(R$1,CBO_annual!$1:$1,0)))</f>
        <v>#N/A</v>
      </c>
      <c r="S86" s="83" t="e">
        <f ca="1">IF(YEAR($B86)&lt;YEAR(TODAY())-1,INDEX(HaverPull!$A:$AD,MATCH(CBO_quarterly!$B86,HaverPull!$B:$B,0),MATCH(CBO_quarterly!S$1,HaverPull!$1:$1,0)),INDEX(CBO_annual!$A:$AH,MATCH(_xlfn.NUMBERVALUE(LEFT($A87,4)),CBO_annual!$A:$A,0),MATCH(S$1,CBO_annual!$1:$1,0)))</f>
        <v>#N/A</v>
      </c>
      <c r="T86" s="83" t="e">
        <f ca="1">IF(YEAR($B86)&lt;YEAR(TODAY())-1,INDEX(HaverPull!$A:$AD,MATCH(CBO_quarterly!$B86,HaverPull!$B:$B,0),MATCH(CBO_quarterly!T$1,HaverPull!$1:$1,0)),INDEX(CBO_annual!$A:$AH,MATCH(_xlfn.NUMBERVALUE(LEFT($A87,4)),CBO_annual!$A:$A,0),MATCH(T$1,CBO_annual!$1:$1,0)))</f>
        <v>#N/A</v>
      </c>
      <c r="U86" s="83" t="e">
        <f ca="1">IF(YEAR($B86)&lt;YEAR(TODAY())-1,INDEX(HaverPull!$A:$AD,MATCH(CBO_quarterly!$B86,HaverPull!$B:$B,0),MATCH(CBO_quarterly!U$1,HaverPull!$1:$1,0)),INDEX(CBO_annual!$A:$AH,MATCH(_xlfn.NUMBERVALUE(LEFT($A87,4)),CBO_annual!$A:$A,0),MATCH(U$1,CBO_annual!$1:$1,0)))</f>
        <v>#N/A</v>
      </c>
      <c r="V86" s="83" t="e">
        <f ca="1">IF(YEAR($B86)&lt;YEAR(TODAY())-1,INDEX(HaverPull!$A:$AD,MATCH(CBO_quarterly!$B86,HaverPull!$B:$B,0),MATCH(CBO_quarterly!V$1,HaverPull!$1:$1,0)),INDEX(CBO_annual!$A:$AH,MATCH(_xlfn.NUMBERVALUE(LEFT($A87,4)),CBO_annual!$A:$A,0),MATCH(V$1,CBO_annual!$1:$1,0)))</f>
        <v>#N/A</v>
      </c>
      <c r="W86" s="83" t="e">
        <f ca="1">IF(YEAR($B86)&lt;YEAR(TODAY())-1,INDEX(HaverPull!$A:$AD,MATCH(CBO_quarterly!$B86,HaverPull!$B:$B,0),MATCH(CBO_quarterly!W$1,HaverPull!$1:$1,0)),INDEX(CBO_annual!$A:$AH,MATCH(_xlfn.NUMBERVALUE(LEFT($A87,4)),CBO_annual!$A:$A,0),MATCH(W$1,CBO_annual!$1:$1,0)))</f>
        <v>#N/A</v>
      </c>
      <c r="X86" s="83" t="e">
        <f ca="1">IF(YEAR($B86)&lt;YEAR(TODAY())-1,INDEX(HaverPull!$A:$AD,MATCH(CBO_quarterly!$B86,HaverPull!$B:$B,0),MATCH(CBO_quarterly!X$1,HaverPull!$1:$1,0)),INDEX(CBO_annual!$A:$AH,MATCH(_xlfn.NUMBERVALUE(LEFT($A87,4)),CBO_annual!$A:$A,0),MATCH(X$1,CBO_annual!$1:$1,0)))</f>
        <v>#N/A</v>
      </c>
      <c r="Y86" s="83" t="e">
        <f ca="1">IF(YEAR($B86)&lt;YEAR(TODAY())-1,INDEX(HaverPull!$A:$AD,MATCH(CBO_quarterly!$B86,HaverPull!$B:$B,0),MATCH(CBO_quarterly!Y$1,HaverPull!$1:$1,0)),INDEX(CBO_annual!$A:$AH,MATCH(_xlfn.NUMBERVALUE(LEFT($A87,4)),CBO_annual!$A:$A,0),MATCH(Y$1,CBO_annual!$1:$1,0)))</f>
        <v>#N/A</v>
      </c>
      <c r="Z86" s="83" t="e">
        <f ca="1">IF(YEAR($B86)&lt;YEAR(TODAY())-1,INDEX(HaverPull!$A:$AD,MATCH(CBO_quarterly!$B86,HaverPull!$B:$B,0),MATCH(CBO_quarterly!Z$1,HaverPull!$1:$1,0)),INDEX(CBO_annual!$A:$AH,MATCH(_xlfn.NUMBERVALUE(LEFT($A87,4)),CBO_annual!$A:$A,0),MATCH(Z$1,CBO_annual!$1:$1,0)))</f>
        <v>#N/A</v>
      </c>
      <c r="AA86" s="83" t="e">
        <f ca="1">IF(YEAR($B86)&lt;YEAR(TODAY())-1,INDEX(HaverPull!$A:$AD,MATCH(CBO_quarterly!$B86,HaverPull!$B:$B,0),MATCH(CBO_quarterly!AA$1,HaverPull!$1:$1,0)),INDEX(CBO_annual!$A:$AH,MATCH(_xlfn.NUMBERVALUE(LEFT($A87,4)),CBO_annual!$A:$A,0),MATCH(AA$1,CBO_annual!$1:$1,0)))</f>
        <v>#N/A</v>
      </c>
      <c r="AB86" s="88">
        <f>INDEX(CBO_annual!$A:$AH,MATCH(_xlfn.NUMBERVALUE(LEFT($A87,4)),CBO_annual!$A:$A,0),MATCH($1:$1,CBO_annual!$1:$1,0))</f>
        <v>9062.2000000000007</v>
      </c>
      <c r="AC86" s="84">
        <v>8981.7000000000007</v>
      </c>
      <c r="AD86" s="83">
        <f ca="1">IF(YEAR($B86)&lt;=YEAR(TODAY()),INDEX(HaverPull!$A:$AD,MATCH(CBO_quarterly!$B86,HaverPull!$B:$B,0),MATCH(CBO_quarterly!AD$1,HaverPull!$1:$1,0)),INDEX(CBO_annual!$A:$AH,MATCH(_xlfn.NUMBERVALUE(LEFT($A87,4)),CBO_annual!$A:$A,0),MATCH(AD$1,CBO_annual!$1:$1,0)))</f>
        <v>6016.3</v>
      </c>
      <c r="AE86" s="83">
        <f ca="1">IF(YEAR($B86)&lt;=YEAR(TODAY()),INDEX(HaverPull!$A:$AD,MATCH(CBO_quarterly!$B86,HaverPull!$B:$B,0),MATCH(CBO_quarterly!AE$1,HaverPull!$1:$1,0)),INDEX(CBO_annual!$A:$AH,MATCH(_xlfn.NUMBERVALUE(LEFT($A87,4)),CBO_annual!$A:$A,0),MATCH(AE$1,CBO_annual!$1:$1,0)))</f>
        <v>3783.4</v>
      </c>
      <c r="AF86" s="85">
        <v>66.945999999999998</v>
      </c>
      <c r="AG86" s="84">
        <v>5974.7</v>
      </c>
      <c r="AH86" s="84">
        <v>5958.2</v>
      </c>
      <c r="AI86" s="83">
        <f ca="1">IF(YEAR($B86)&lt;YEAR(TODAY()),INDEX(HaverPull!$A:$AD,MATCH(CBO_quarterly!$B86,HaverPull!$B:$B,0),MATCH(CBO_quarterly!AI$1,HaverPull!$1:$1,0)),INDEX(CBO_annual!$A:$AH,MATCH(_xlfn.NUMBERVALUE(LEFT($A87,4)),CBO_annual!$A:$A,0),MATCH(AI$1,CBO_annual!$1:$1,0)))</f>
        <v>1230.7</v>
      </c>
      <c r="AJ86" s="83">
        <f ca="1">IF(YEAR($B86)&lt;YEAR(TODAY()),INDEX(HaverPull!$A:$AD,MATCH(CBO_quarterly!$B86,HaverPull!$B:$B,0),MATCH(CBO_quarterly!AJ$1,HaverPull!$1:$1,0)),INDEX(CBO_annual!$A:$AH,MATCH(_xlfn.NUMBERVALUE(LEFT($A87,4)),CBO_annual!$A:$A,0),MATCH(AJ$1,CBO_annual!$1:$1,0)))</f>
        <v>984.5</v>
      </c>
      <c r="AK86" s="83">
        <f ca="1">IF(YEAR($B86)&lt;YEAR(TODAY()),INDEX(HaverPull!$A:$AD,MATCH(CBO_quarterly!$B86,HaverPull!$B:$B,0),MATCH(CBO_quarterly!AK$1,HaverPull!$1:$1,0)),INDEX(CBO_annual!$A:$AH,MATCH(_xlfn.NUMBERVALUE(LEFT($A87,4)),CBO_annual!$A:$A,0),MATCH(AK$1,CBO_annual!$1:$1,0)))</f>
        <v>1367.9</v>
      </c>
      <c r="AL86" s="83">
        <f ca="1">IF(YEAR($B86)&lt;YEAR(TODAY()),INDEX(HaverPull!$A:$AD,MATCH(CBO_quarterly!$B86,HaverPull!$B:$B,0),MATCH(CBO_quarterly!AL$1,HaverPull!$1:$1,0)),INDEX(CBO_annual!$A:$AH,MATCH(_xlfn.NUMBERVALUE(LEFT($A87,4)),CBO_annual!$A:$A,0),MATCH(AL$1,CBO_annual!$1:$1,0)))</f>
        <v>1230.7</v>
      </c>
      <c r="AM86" s="83">
        <f ca="1">IF(YEAR($B86)&lt;YEAR(TODAY()),INDEX(HaverPull!$A:$AD,MATCH(CBO_quarterly!$B86,HaverPull!$B:$B,0),MATCH(CBO_quarterly!AM$1,HaverPull!$1:$1,0)),INDEX(CBO_annual!$A:$AH,MATCH(_xlfn.NUMBERVALUE(LEFT($A87,4)),CBO_annual!$A:$A,0),MATCH(AM$1,CBO_annual!$1:$1,0)))</f>
        <v>563.9</v>
      </c>
      <c r="AN86" s="83">
        <f ca="1">IF(YEAR($B86)&lt;YEAR(TODAY()),INDEX(HaverPull!$A:$AD,MATCH(CBO_quarterly!$B86,HaverPull!$B:$B,0),MATCH(CBO_quarterly!AN$1,HaverPull!$1:$1,0)),INDEX(CBO_annual!$A:$AH,MATCH(_xlfn.NUMBERVALUE(LEFT($A87,4)),CBO_annual!$A:$A,0),MATCH(AN$1,CBO_annual!$1:$1,0)))</f>
        <v>666.8</v>
      </c>
      <c r="AO86" s="83" t="e">
        <f ca="1">IF(YEAR($B86)&lt;YEAR(TODAY()),INDEX(HaverPull!$A:$AD,MATCH(CBO_quarterly!$B86,HaverPull!$B:$B,0),MATCH(CBO_quarterly!AO$1,HaverPull!$1:$1,0)),INDEX(CBO_annual!$A:$AH,MATCH(_xlfn.NUMBERVALUE(LEFT($A87,4)),CBO_annual!$A:$A,0),MATCH(AO$1,CBO_annual!$1:$1,0)))</f>
        <v>#N/A</v>
      </c>
      <c r="AP86" s="83" t="e">
        <f ca="1">IF(YEAR($B86)&lt;YEAR(TODAY()),INDEX(HaverPull!$A:$AD,MATCH(CBO_quarterly!$B86,HaverPull!$B:$B,0),MATCH(CBO_quarterly!AP$1,HaverPull!$1:$1,0)),INDEX(CBO_annual!$A:$AH,MATCH(_xlfn.NUMBERVALUE(LEFT($A87,4)),CBO_annual!$A:$A,0),MATCH(AP$1,CBO_annual!$1:$1,0)))</f>
        <v>#N/A</v>
      </c>
    </row>
    <row r="87" spans="1:42">
      <c r="A87" s="83" t="s">
        <v>486</v>
      </c>
      <c r="B87" s="4">
        <v>33146</v>
      </c>
      <c r="C87" s="83">
        <f ca="1">IF(YEAR($B87)&lt;YEAR(TODAY())-1,AVERAGE(C88:C91),INDEX(CBO_annual!$A:$AH,MATCH(_xlfn.NUMBERVALUE(LEFT($A88,4)),CBO_annual!$A:$A,0),MATCH(C$1,CBO_annual!$1:$1,0)))</f>
        <v>2068.1999999999998</v>
      </c>
      <c r="D87" s="83">
        <f ca="1">IF(YEAR($B87)&lt;YEAR(TODAY())-1,AVERAGE(D88:D91),INDEX(CBO_annual!$A:$AH,MATCH(_xlfn.NUMBERVALUE(LEFT($A88,4)),CBO_annual!$A:$A,0),MATCH(D$1,CBO_annual!$1:$1,0)))</f>
        <v>1585.1000000000004</v>
      </c>
      <c r="E87" s="83">
        <f ca="1">IF(YEAR($B87)&lt;YEAR(TODAY())-1,AVERAGE(E88:E91),INDEX(CBO_annual!$A:$AH,MATCH(_xlfn.NUMBERVALUE(LEFT($A88,4)),CBO_annual!$A:$A,0),MATCH(E$1,CBO_annual!$1:$1,0)))</f>
        <v>134.1</v>
      </c>
      <c r="F87" s="83">
        <f ca="1">IF(YEAR($B87)&lt;YEAR(TODAY())-1,AVERAGE(F88:F91),INDEX(CBO_annual!$A:$AH,MATCH(_xlfn.NUMBERVALUE(LEFT($A88,4)),CBO_annual!$A:$A,0),MATCH(F$1,CBO_annual!$1:$1,0)))</f>
        <v>395.69999999999993</v>
      </c>
      <c r="G87" s="83">
        <f ca="1">IF(YEAR($B87)&lt;YEAR(TODAY())-1,AVERAGE(G88:G91),INDEX(CBO_annual!$A:$AH,MATCH(_xlfn.NUMBERVALUE(LEFT($A88,4)),CBO_annual!$A:$A,0),MATCH(G$1,CBO_annual!$1:$1,0)))</f>
        <v>1274.5999999999999</v>
      </c>
      <c r="H87" s="83">
        <f ca="1">IF(YEAR($B87)&lt;YEAR(TODAY())-1,AVERAGE(H88:H91),INDEX(CBO_annual!$A:$AH,MATCH(_xlfn.NUMBERVALUE(LEFT($A88,4)),CBO_annual!$A:$A,0),MATCH(H$1,CBO_annual!$1:$1,0)))</f>
        <v>60.599999999999994</v>
      </c>
      <c r="I87" s="83">
        <f ca="1">IF(YEAR($B87)&lt;YEAR(TODAY())-1,AVERAGE(I88:I91),INDEX(CBO_annual!$A:$AH,MATCH(_xlfn.NUMBERVALUE(LEFT($A88,4)),CBO_annual!$A:$A,0),MATCH(I$1,CBO_annual!$1:$1,0)))</f>
        <v>497.1</v>
      </c>
      <c r="J87" s="83">
        <f ca="1">IF(YEAR($B87)&lt;YEAR(TODAY())-1,INDEX(HaverPull!$A:$AD,MATCH(CBO_quarterly!$B87,HaverPull!$B:$B,0),MATCH(CBO_quarterly!J$1,HaverPull!$1:$1,0)),INDEX(CBO_annual!$A:$AH,MATCH(_xlfn.NUMBERVALUE(LEFT($A88,4)),CBO_annual!$A:$A,0),MATCH(J$1,CBO_annual!$1:$1,0)))</f>
        <v>24.7</v>
      </c>
      <c r="K87" s="83" t="e">
        <f ca="1">IF(YEAR($B87)&lt;YEAR(TODAY())-1,INDEX(HaverPull!$A:$AD,MATCH(CBO_quarterly!$B87,HaverPull!$B:$B,0),MATCH(CBO_quarterly!K$1,HaverPull!$1:$1,0)),INDEX(CBO_annual!$A:$AH,MATCH(_xlfn.NUMBERVALUE(LEFT($A88,4)),CBO_annual!$A:$A,0),MATCH(K$1,CBO_annual!$1:$1,0)))</f>
        <v>#N/A</v>
      </c>
      <c r="L87" s="83" t="e">
        <f ca="1">IF(YEAR($B87)&lt;YEAR(TODAY())-1,INDEX(HaverPull!$A:$AD,MATCH(CBO_quarterly!$B87,HaverPull!$B:$B,0),MATCH(CBO_quarterly!L$1,HaverPull!$1:$1,0)),INDEX(CBO_annual!$A:$AH,MATCH(_xlfn.NUMBERVALUE(LEFT($A88,4)),CBO_annual!$A:$A,0),MATCH(L$1,CBO_annual!$1:$1,0)))</f>
        <v>#N/A</v>
      </c>
      <c r="M87" s="83" t="e">
        <f ca="1">IF(YEAR($B87)&lt;YEAR(TODAY())-1,INDEX(HaverPull!$A:$AD,MATCH(CBO_quarterly!$B87,HaverPull!$B:$B,0),MATCH(CBO_quarterly!M$1,HaverPull!$1:$1,0)),INDEX(CBO_annual!$A:$AH,MATCH(_xlfn.NUMBERVALUE(LEFT($A88,4)),CBO_annual!$A:$A,0),MATCH(M$1,CBO_annual!$1:$1,0)))</f>
        <v>#N/A</v>
      </c>
      <c r="N87" s="83" t="e">
        <f ca="1">IF(YEAR($B87)&lt;YEAR(TODAY())-1,INDEX(HaverPull!$A:$AD,MATCH(CBO_quarterly!$B87,HaverPull!$B:$B,0),MATCH(CBO_quarterly!N$1,HaverPull!$1:$1,0)),INDEX(CBO_annual!$A:$AH,MATCH(_xlfn.NUMBERVALUE(LEFT($A88,4)),CBO_annual!$A:$A,0),MATCH(N$1,CBO_annual!$1:$1,0)))</f>
        <v>#N/A</v>
      </c>
      <c r="O87" s="83" t="e">
        <f ca="1">IF(YEAR($B87)&lt;YEAR(TODAY())-1,INDEX(HaverPull!$A:$AD,MATCH(CBO_quarterly!$B87,HaverPull!$B:$B,0),MATCH(CBO_quarterly!O$1,HaverPull!$1:$1,0)),INDEX(CBO_annual!$A:$AH,MATCH(_xlfn.NUMBERVALUE(LEFT($A88,4)),CBO_annual!$A:$A,0),MATCH(O$1,CBO_annual!$1:$1,0)))</f>
        <v>#N/A</v>
      </c>
      <c r="P87" s="83" t="e">
        <f ca="1">IF(YEAR($B87)&lt;YEAR(TODAY())-1,INDEX(HaverPull!$A:$AD,MATCH(CBO_quarterly!$B87,HaverPull!$B:$B,0),MATCH(CBO_quarterly!P$1,HaverPull!$1:$1,0)),INDEX(CBO_annual!$A:$AH,MATCH(_xlfn.NUMBERVALUE(LEFT($A88,4)),CBO_annual!$A:$A,0),MATCH(P$1,CBO_annual!$1:$1,0)))</f>
        <v>#N/A</v>
      </c>
      <c r="Q87" s="83" t="e">
        <f ca="1">IF(YEAR($B87)&lt;YEAR(TODAY())-1,INDEX(HaverPull!$A:$AD,MATCH(CBO_quarterly!$B87,HaverPull!$B:$B,0),MATCH(CBO_quarterly!Q$1,HaverPull!$1:$1,0)),INDEX(CBO_annual!$A:$AH,MATCH(_xlfn.NUMBERVALUE(LEFT($A88,4)),CBO_annual!$A:$A,0),MATCH(Q$1,CBO_annual!$1:$1,0)))</f>
        <v>#N/A</v>
      </c>
      <c r="R87" s="83" t="e">
        <f ca="1">IF(YEAR($B87)&lt;YEAR(TODAY())-1,INDEX(HaverPull!$A:$AD,MATCH(CBO_quarterly!$B87,HaverPull!$B:$B,0),MATCH(CBO_quarterly!R$1,HaverPull!$1:$1,0)),INDEX(CBO_annual!$A:$AH,MATCH(_xlfn.NUMBERVALUE(LEFT($A88,4)),CBO_annual!$A:$A,0),MATCH(R$1,CBO_annual!$1:$1,0)))</f>
        <v>#N/A</v>
      </c>
      <c r="S87" s="83" t="e">
        <f ca="1">IF(YEAR($B87)&lt;YEAR(TODAY())-1,INDEX(HaverPull!$A:$AD,MATCH(CBO_quarterly!$B87,HaverPull!$B:$B,0),MATCH(CBO_quarterly!S$1,HaverPull!$1:$1,0)),INDEX(CBO_annual!$A:$AH,MATCH(_xlfn.NUMBERVALUE(LEFT($A88,4)),CBO_annual!$A:$A,0),MATCH(S$1,CBO_annual!$1:$1,0)))</f>
        <v>#N/A</v>
      </c>
      <c r="T87" s="83" t="e">
        <f ca="1">IF(YEAR($B87)&lt;YEAR(TODAY())-1,INDEX(HaverPull!$A:$AD,MATCH(CBO_quarterly!$B87,HaverPull!$B:$B,0),MATCH(CBO_quarterly!T$1,HaverPull!$1:$1,0)),INDEX(CBO_annual!$A:$AH,MATCH(_xlfn.NUMBERVALUE(LEFT($A88,4)),CBO_annual!$A:$A,0),MATCH(T$1,CBO_annual!$1:$1,0)))</f>
        <v>#N/A</v>
      </c>
      <c r="U87" s="83" t="e">
        <f ca="1">IF(YEAR($B87)&lt;YEAR(TODAY())-1,INDEX(HaverPull!$A:$AD,MATCH(CBO_quarterly!$B87,HaverPull!$B:$B,0),MATCH(CBO_quarterly!U$1,HaverPull!$1:$1,0)),INDEX(CBO_annual!$A:$AH,MATCH(_xlfn.NUMBERVALUE(LEFT($A88,4)),CBO_annual!$A:$A,0),MATCH(U$1,CBO_annual!$1:$1,0)))</f>
        <v>#N/A</v>
      </c>
      <c r="V87" s="83" t="e">
        <f ca="1">IF(YEAR($B87)&lt;YEAR(TODAY())-1,INDEX(HaverPull!$A:$AD,MATCH(CBO_quarterly!$B87,HaverPull!$B:$B,0),MATCH(CBO_quarterly!V$1,HaverPull!$1:$1,0)),INDEX(CBO_annual!$A:$AH,MATCH(_xlfn.NUMBERVALUE(LEFT($A88,4)),CBO_annual!$A:$A,0),MATCH(V$1,CBO_annual!$1:$1,0)))</f>
        <v>#N/A</v>
      </c>
      <c r="W87" s="83" t="e">
        <f ca="1">IF(YEAR($B87)&lt;YEAR(TODAY())-1,INDEX(HaverPull!$A:$AD,MATCH(CBO_quarterly!$B87,HaverPull!$B:$B,0),MATCH(CBO_quarterly!W$1,HaverPull!$1:$1,0)),INDEX(CBO_annual!$A:$AH,MATCH(_xlfn.NUMBERVALUE(LEFT($A88,4)),CBO_annual!$A:$A,0),MATCH(W$1,CBO_annual!$1:$1,0)))</f>
        <v>#N/A</v>
      </c>
      <c r="X87" s="83" t="e">
        <f ca="1">IF(YEAR($B87)&lt;YEAR(TODAY())-1,INDEX(HaverPull!$A:$AD,MATCH(CBO_quarterly!$B87,HaverPull!$B:$B,0),MATCH(CBO_quarterly!X$1,HaverPull!$1:$1,0)),INDEX(CBO_annual!$A:$AH,MATCH(_xlfn.NUMBERVALUE(LEFT($A88,4)),CBO_annual!$A:$A,0),MATCH(X$1,CBO_annual!$1:$1,0)))</f>
        <v>#N/A</v>
      </c>
      <c r="Y87" s="83" t="e">
        <f ca="1">IF(YEAR($B87)&lt;YEAR(TODAY())-1,INDEX(HaverPull!$A:$AD,MATCH(CBO_quarterly!$B87,HaverPull!$B:$B,0),MATCH(CBO_quarterly!Y$1,HaverPull!$1:$1,0)),INDEX(CBO_annual!$A:$AH,MATCH(_xlfn.NUMBERVALUE(LEFT($A88,4)),CBO_annual!$A:$A,0),MATCH(Y$1,CBO_annual!$1:$1,0)))</f>
        <v>#N/A</v>
      </c>
      <c r="Z87" s="83" t="e">
        <f ca="1">IF(YEAR($B87)&lt;YEAR(TODAY())-1,INDEX(HaverPull!$A:$AD,MATCH(CBO_quarterly!$B87,HaverPull!$B:$B,0),MATCH(CBO_quarterly!Z$1,HaverPull!$1:$1,0)),INDEX(CBO_annual!$A:$AH,MATCH(_xlfn.NUMBERVALUE(LEFT($A88,4)),CBO_annual!$A:$A,0),MATCH(Z$1,CBO_annual!$1:$1,0)))</f>
        <v>#N/A</v>
      </c>
      <c r="AA87" s="83" t="e">
        <f ca="1">IF(YEAR($B87)&lt;YEAR(TODAY())-1,INDEX(HaverPull!$A:$AD,MATCH(CBO_quarterly!$B87,HaverPull!$B:$B,0),MATCH(CBO_quarterly!AA$1,HaverPull!$1:$1,0)),INDEX(CBO_annual!$A:$AH,MATCH(_xlfn.NUMBERVALUE(LEFT($A88,4)),CBO_annual!$A:$A,0),MATCH(AA$1,CBO_annual!$1:$1,0)))</f>
        <v>#N/A</v>
      </c>
      <c r="AB87" s="88">
        <f>INDEX(CBO_annual!$A:$AH,MATCH(_xlfn.NUMBERVALUE(LEFT($A88,4)),CBO_annual!$A:$A,0),MATCH($1:$1,CBO_annual!$1:$1,0))</f>
        <v>9062.2000000000007</v>
      </c>
      <c r="AC87" s="84">
        <v>8983.9</v>
      </c>
      <c r="AD87" s="83">
        <f ca="1">IF(YEAR($B87)&lt;=YEAR(TODAY()),INDEX(HaverPull!$A:$AD,MATCH(CBO_quarterly!$B87,HaverPull!$B:$B,0),MATCH(CBO_quarterly!AD$1,HaverPull!$1:$1,0)),INDEX(CBO_annual!$A:$AH,MATCH(_xlfn.NUMBERVALUE(LEFT($A88,4)),CBO_annual!$A:$A,0),MATCH(AD$1,CBO_annual!$1:$1,0)))</f>
        <v>6040.2</v>
      </c>
      <c r="AE87" s="83">
        <f ca="1">IF(YEAR($B87)&lt;=YEAR(TODAY()),INDEX(HaverPull!$A:$AD,MATCH(CBO_quarterly!$B87,HaverPull!$B:$B,0),MATCH(CBO_quarterly!AE$1,HaverPull!$1:$1,0)),INDEX(CBO_annual!$A:$AH,MATCH(_xlfn.NUMBERVALUE(LEFT($A88,4)),CBO_annual!$A:$A,0),MATCH(AE$1,CBO_annual!$1:$1,0)))</f>
        <v>3846.7</v>
      </c>
      <c r="AF87" s="85">
        <v>67.787000000000006</v>
      </c>
      <c r="AG87" s="84">
        <v>6029.5</v>
      </c>
      <c r="AH87" s="84">
        <v>6055.6</v>
      </c>
      <c r="AI87" s="83">
        <f ca="1">IF(YEAR($B87)&lt;YEAR(TODAY()),INDEX(HaverPull!$A:$AD,MATCH(CBO_quarterly!$B87,HaverPull!$B:$B,0),MATCH(CBO_quarterly!AI$1,HaverPull!$1:$1,0)),INDEX(CBO_annual!$A:$AH,MATCH(_xlfn.NUMBERVALUE(LEFT($A88,4)),CBO_annual!$A:$A,0),MATCH(AI$1,CBO_annual!$1:$1,0)))</f>
        <v>1242.5999999999999</v>
      </c>
      <c r="AJ87" s="83">
        <f ca="1">IF(YEAR($B87)&lt;YEAR(TODAY()),INDEX(HaverPull!$A:$AD,MATCH(CBO_quarterly!$B87,HaverPull!$B:$B,0),MATCH(CBO_quarterly!AJ$1,HaverPull!$1:$1,0)),INDEX(CBO_annual!$A:$AH,MATCH(_xlfn.NUMBERVALUE(LEFT($A88,4)),CBO_annual!$A:$A,0),MATCH(AJ$1,CBO_annual!$1:$1,0)))</f>
        <v>980.1</v>
      </c>
      <c r="AK87" s="83">
        <f ca="1">IF(YEAR($B87)&lt;YEAR(TODAY()),INDEX(HaverPull!$A:$AD,MATCH(CBO_quarterly!$B87,HaverPull!$B:$B,0),MATCH(CBO_quarterly!AK$1,HaverPull!$1:$1,0)),INDEX(CBO_annual!$A:$AH,MATCH(_xlfn.NUMBERVALUE(LEFT($A88,4)),CBO_annual!$A:$A,0),MATCH(AK$1,CBO_annual!$1:$1,0)))</f>
        <v>1377</v>
      </c>
      <c r="AL87" s="83">
        <f ca="1">IF(YEAR($B87)&lt;YEAR(TODAY()),INDEX(HaverPull!$A:$AD,MATCH(CBO_quarterly!$B87,HaverPull!$B:$B,0),MATCH(CBO_quarterly!AL$1,HaverPull!$1:$1,0)),INDEX(CBO_annual!$A:$AH,MATCH(_xlfn.NUMBERVALUE(LEFT($A88,4)),CBO_annual!$A:$A,0),MATCH(AL$1,CBO_annual!$1:$1,0)))</f>
        <v>1242.5999999999999</v>
      </c>
      <c r="AM87" s="83">
        <f ca="1">IF(YEAR($B87)&lt;YEAR(TODAY()),INDEX(HaverPull!$A:$AD,MATCH(CBO_quarterly!$B87,HaverPull!$B:$B,0),MATCH(CBO_quarterly!AM$1,HaverPull!$1:$1,0)),INDEX(CBO_annual!$A:$AH,MATCH(_xlfn.NUMBERVALUE(LEFT($A88,4)),CBO_annual!$A:$A,0),MATCH(AM$1,CBO_annual!$1:$1,0)))</f>
        <v>562.20000000000005</v>
      </c>
      <c r="AN87" s="83">
        <f ca="1">IF(YEAR($B87)&lt;YEAR(TODAY()),INDEX(HaverPull!$A:$AD,MATCH(CBO_quarterly!$B87,HaverPull!$B:$B,0),MATCH(CBO_quarterly!AN$1,HaverPull!$1:$1,0)),INDEX(CBO_annual!$A:$AH,MATCH(_xlfn.NUMBERVALUE(LEFT($A88,4)),CBO_annual!$A:$A,0),MATCH(AN$1,CBO_annual!$1:$1,0)))</f>
        <v>680.3</v>
      </c>
      <c r="AO87" s="83" t="e">
        <f ca="1">IF(YEAR($B87)&lt;YEAR(TODAY()),INDEX(HaverPull!$A:$AD,MATCH(CBO_quarterly!$B87,HaverPull!$B:$B,0),MATCH(CBO_quarterly!AO$1,HaverPull!$1:$1,0)),INDEX(CBO_annual!$A:$AH,MATCH(_xlfn.NUMBERVALUE(LEFT($A88,4)),CBO_annual!$A:$A,0),MATCH(AO$1,CBO_annual!$1:$1,0)))</f>
        <v>#N/A</v>
      </c>
      <c r="AP87" s="83" t="e">
        <f ca="1">IF(YEAR($B87)&lt;YEAR(TODAY()),INDEX(HaverPull!$A:$AD,MATCH(CBO_quarterly!$B87,HaverPull!$B:$B,0),MATCH(CBO_quarterly!AP$1,HaverPull!$1:$1,0)),INDEX(CBO_annual!$A:$AH,MATCH(_xlfn.NUMBERVALUE(LEFT($A88,4)),CBO_annual!$A:$A,0),MATCH(AP$1,CBO_annual!$1:$1,0)))</f>
        <v>#N/A</v>
      </c>
    </row>
    <row r="88" spans="1:42">
      <c r="A88" s="83" t="s">
        <v>487</v>
      </c>
      <c r="B88" s="4">
        <v>33238</v>
      </c>
      <c r="C88" s="83">
        <f ca="1">IF(YEAR($B88)&lt;YEAR(TODAY())-1,AVERAGE(C89:C92),INDEX(CBO_annual!$A:$AH,MATCH(_xlfn.NUMBERVALUE(LEFT($A89,4)),CBO_annual!$A:$A,0),MATCH(C$1,CBO_annual!$1:$1,0)))</f>
        <v>2068.1999999999998</v>
      </c>
      <c r="D88" s="83">
        <f ca="1">IF(YEAR($B88)&lt;YEAR(TODAY())-1,AVERAGE(D89:D92),INDEX(CBO_annual!$A:$AH,MATCH(_xlfn.NUMBERVALUE(LEFT($A89,4)),CBO_annual!$A:$A,0),MATCH(D$1,CBO_annual!$1:$1,0)))</f>
        <v>1585.1000000000004</v>
      </c>
      <c r="E88" s="83">
        <f ca="1">IF(YEAR($B88)&lt;YEAR(TODAY())-1,AVERAGE(E89:E92),INDEX(CBO_annual!$A:$AH,MATCH(_xlfn.NUMBERVALUE(LEFT($A89,4)),CBO_annual!$A:$A,0),MATCH(E$1,CBO_annual!$1:$1,0)))</f>
        <v>134.1</v>
      </c>
      <c r="F88" s="83">
        <f ca="1">IF(YEAR($B88)&lt;YEAR(TODAY())-1,AVERAGE(F89:F92),INDEX(CBO_annual!$A:$AH,MATCH(_xlfn.NUMBERVALUE(LEFT($A89,4)),CBO_annual!$A:$A,0),MATCH(F$1,CBO_annual!$1:$1,0)))</f>
        <v>395.69999999999993</v>
      </c>
      <c r="G88" s="83">
        <f ca="1">IF(YEAR($B88)&lt;YEAR(TODAY())-1,AVERAGE(G89:G92),INDEX(CBO_annual!$A:$AH,MATCH(_xlfn.NUMBERVALUE(LEFT($A89,4)),CBO_annual!$A:$A,0),MATCH(G$1,CBO_annual!$1:$1,0)))</f>
        <v>1274.5999999999999</v>
      </c>
      <c r="H88" s="83">
        <f ca="1">IF(YEAR($B88)&lt;YEAR(TODAY())-1,AVERAGE(H89:H92),INDEX(CBO_annual!$A:$AH,MATCH(_xlfn.NUMBERVALUE(LEFT($A89,4)),CBO_annual!$A:$A,0),MATCH(H$1,CBO_annual!$1:$1,0)))</f>
        <v>60.599999999999994</v>
      </c>
      <c r="I88" s="83">
        <f ca="1">IF(YEAR($B88)&lt;YEAR(TODAY())-1,AVERAGE(I89:I92),INDEX(CBO_annual!$A:$AH,MATCH(_xlfn.NUMBERVALUE(LEFT($A89,4)),CBO_annual!$A:$A,0),MATCH(I$1,CBO_annual!$1:$1,0)))</f>
        <v>497.1</v>
      </c>
      <c r="J88" s="83">
        <f ca="1">IF(YEAR($B88)&lt;YEAR(TODAY())-1,INDEX(HaverPull!$A:$AD,MATCH(CBO_quarterly!$B88,HaverPull!$B:$B,0),MATCH(CBO_quarterly!J$1,HaverPull!$1:$1,0)),INDEX(CBO_annual!$A:$AH,MATCH(_xlfn.NUMBERVALUE(LEFT($A89,4)),CBO_annual!$A:$A,0),MATCH(J$1,CBO_annual!$1:$1,0)))</f>
        <v>24</v>
      </c>
      <c r="K88" s="83" t="e">
        <f ca="1">IF(YEAR($B88)&lt;YEAR(TODAY())-1,INDEX(HaverPull!$A:$AD,MATCH(CBO_quarterly!$B88,HaverPull!$B:$B,0),MATCH(CBO_quarterly!K$1,HaverPull!$1:$1,0)),INDEX(CBO_annual!$A:$AH,MATCH(_xlfn.NUMBERVALUE(LEFT($A89,4)),CBO_annual!$A:$A,0),MATCH(K$1,CBO_annual!$1:$1,0)))</f>
        <v>#N/A</v>
      </c>
      <c r="L88" s="83" t="e">
        <f ca="1">IF(YEAR($B88)&lt;YEAR(TODAY())-1,INDEX(HaverPull!$A:$AD,MATCH(CBO_quarterly!$B88,HaverPull!$B:$B,0),MATCH(CBO_quarterly!L$1,HaverPull!$1:$1,0)),INDEX(CBO_annual!$A:$AH,MATCH(_xlfn.NUMBERVALUE(LEFT($A89,4)),CBO_annual!$A:$A,0),MATCH(L$1,CBO_annual!$1:$1,0)))</f>
        <v>#N/A</v>
      </c>
      <c r="M88" s="83" t="e">
        <f ca="1">IF(YEAR($B88)&lt;YEAR(TODAY())-1,INDEX(HaverPull!$A:$AD,MATCH(CBO_quarterly!$B88,HaverPull!$B:$B,0),MATCH(CBO_quarterly!M$1,HaverPull!$1:$1,0)),INDEX(CBO_annual!$A:$AH,MATCH(_xlfn.NUMBERVALUE(LEFT($A89,4)),CBO_annual!$A:$A,0),MATCH(M$1,CBO_annual!$1:$1,0)))</f>
        <v>#N/A</v>
      </c>
      <c r="N88" s="83" t="e">
        <f ca="1">IF(YEAR($B88)&lt;YEAR(TODAY())-1,INDEX(HaverPull!$A:$AD,MATCH(CBO_quarterly!$B88,HaverPull!$B:$B,0),MATCH(CBO_quarterly!N$1,HaverPull!$1:$1,0)),INDEX(CBO_annual!$A:$AH,MATCH(_xlfn.NUMBERVALUE(LEFT($A89,4)),CBO_annual!$A:$A,0),MATCH(N$1,CBO_annual!$1:$1,0)))</f>
        <v>#N/A</v>
      </c>
      <c r="O88" s="83" t="e">
        <f ca="1">IF(YEAR($B88)&lt;YEAR(TODAY())-1,INDEX(HaverPull!$A:$AD,MATCH(CBO_quarterly!$B88,HaverPull!$B:$B,0),MATCH(CBO_quarterly!O$1,HaverPull!$1:$1,0)),INDEX(CBO_annual!$A:$AH,MATCH(_xlfn.NUMBERVALUE(LEFT($A89,4)),CBO_annual!$A:$A,0),MATCH(O$1,CBO_annual!$1:$1,0)))</f>
        <v>#N/A</v>
      </c>
      <c r="P88" s="83" t="e">
        <f ca="1">IF(YEAR($B88)&lt;YEAR(TODAY())-1,INDEX(HaverPull!$A:$AD,MATCH(CBO_quarterly!$B88,HaverPull!$B:$B,0),MATCH(CBO_quarterly!P$1,HaverPull!$1:$1,0)),INDEX(CBO_annual!$A:$AH,MATCH(_xlfn.NUMBERVALUE(LEFT($A89,4)),CBO_annual!$A:$A,0),MATCH(P$1,CBO_annual!$1:$1,0)))</f>
        <v>#N/A</v>
      </c>
      <c r="Q88" s="83" t="e">
        <f ca="1">IF(YEAR($B88)&lt;YEAR(TODAY())-1,INDEX(HaverPull!$A:$AD,MATCH(CBO_quarterly!$B88,HaverPull!$B:$B,0),MATCH(CBO_quarterly!Q$1,HaverPull!$1:$1,0)),INDEX(CBO_annual!$A:$AH,MATCH(_xlfn.NUMBERVALUE(LEFT($A89,4)),CBO_annual!$A:$A,0),MATCH(Q$1,CBO_annual!$1:$1,0)))</f>
        <v>#N/A</v>
      </c>
      <c r="R88" s="83" t="e">
        <f ca="1">IF(YEAR($B88)&lt;YEAR(TODAY())-1,INDEX(HaverPull!$A:$AD,MATCH(CBO_quarterly!$B88,HaverPull!$B:$B,0),MATCH(CBO_quarterly!R$1,HaverPull!$1:$1,0)),INDEX(CBO_annual!$A:$AH,MATCH(_xlfn.NUMBERVALUE(LEFT($A89,4)),CBO_annual!$A:$A,0),MATCH(R$1,CBO_annual!$1:$1,0)))</f>
        <v>#N/A</v>
      </c>
      <c r="S88" s="83" t="e">
        <f ca="1">IF(YEAR($B88)&lt;YEAR(TODAY())-1,INDEX(HaverPull!$A:$AD,MATCH(CBO_quarterly!$B88,HaverPull!$B:$B,0),MATCH(CBO_quarterly!S$1,HaverPull!$1:$1,0)),INDEX(CBO_annual!$A:$AH,MATCH(_xlfn.NUMBERVALUE(LEFT($A89,4)),CBO_annual!$A:$A,0),MATCH(S$1,CBO_annual!$1:$1,0)))</f>
        <v>#N/A</v>
      </c>
      <c r="T88" s="83" t="e">
        <f ca="1">IF(YEAR($B88)&lt;YEAR(TODAY())-1,INDEX(HaverPull!$A:$AD,MATCH(CBO_quarterly!$B88,HaverPull!$B:$B,0),MATCH(CBO_quarterly!T$1,HaverPull!$1:$1,0)),INDEX(CBO_annual!$A:$AH,MATCH(_xlfn.NUMBERVALUE(LEFT($A89,4)),CBO_annual!$A:$A,0),MATCH(T$1,CBO_annual!$1:$1,0)))</f>
        <v>#N/A</v>
      </c>
      <c r="U88" s="83" t="e">
        <f ca="1">IF(YEAR($B88)&lt;YEAR(TODAY())-1,INDEX(HaverPull!$A:$AD,MATCH(CBO_quarterly!$B88,HaverPull!$B:$B,0),MATCH(CBO_quarterly!U$1,HaverPull!$1:$1,0)),INDEX(CBO_annual!$A:$AH,MATCH(_xlfn.NUMBERVALUE(LEFT($A89,4)),CBO_annual!$A:$A,0),MATCH(U$1,CBO_annual!$1:$1,0)))</f>
        <v>#N/A</v>
      </c>
      <c r="V88" s="83" t="e">
        <f ca="1">IF(YEAR($B88)&lt;YEAR(TODAY())-1,INDEX(HaverPull!$A:$AD,MATCH(CBO_quarterly!$B88,HaverPull!$B:$B,0),MATCH(CBO_quarterly!V$1,HaverPull!$1:$1,0)),INDEX(CBO_annual!$A:$AH,MATCH(_xlfn.NUMBERVALUE(LEFT($A89,4)),CBO_annual!$A:$A,0),MATCH(V$1,CBO_annual!$1:$1,0)))</f>
        <v>#N/A</v>
      </c>
      <c r="W88" s="83" t="e">
        <f ca="1">IF(YEAR($B88)&lt;YEAR(TODAY())-1,INDEX(HaverPull!$A:$AD,MATCH(CBO_quarterly!$B88,HaverPull!$B:$B,0),MATCH(CBO_quarterly!W$1,HaverPull!$1:$1,0)),INDEX(CBO_annual!$A:$AH,MATCH(_xlfn.NUMBERVALUE(LEFT($A89,4)),CBO_annual!$A:$A,0),MATCH(W$1,CBO_annual!$1:$1,0)))</f>
        <v>#N/A</v>
      </c>
      <c r="X88" s="83" t="e">
        <f ca="1">IF(YEAR($B88)&lt;YEAR(TODAY())-1,INDEX(HaverPull!$A:$AD,MATCH(CBO_quarterly!$B88,HaverPull!$B:$B,0),MATCH(CBO_quarterly!X$1,HaverPull!$1:$1,0)),INDEX(CBO_annual!$A:$AH,MATCH(_xlfn.NUMBERVALUE(LEFT($A89,4)),CBO_annual!$A:$A,0),MATCH(X$1,CBO_annual!$1:$1,0)))</f>
        <v>#N/A</v>
      </c>
      <c r="Y88" s="83" t="e">
        <f ca="1">IF(YEAR($B88)&lt;YEAR(TODAY())-1,INDEX(HaverPull!$A:$AD,MATCH(CBO_quarterly!$B88,HaverPull!$B:$B,0),MATCH(CBO_quarterly!Y$1,HaverPull!$1:$1,0)),INDEX(CBO_annual!$A:$AH,MATCH(_xlfn.NUMBERVALUE(LEFT($A89,4)),CBO_annual!$A:$A,0),MATCH(Y$1,CBO_annual!$1:$1,0)))</f>
        <v>#N/A</v>
      </c>
      <c r="Z88" s="83" t="e">
        <f ca="1">IF(YEAR($B88)&lt;YEAR(TODAY())-1,INDEX(HaverPull!$A:$AD,MATCH(CBO_quarterly!$B88,HaverPull!$B:$B,0),MATCH(CBO_quarterly!Z$1,HaverPull!$1:$1,0)),INDEX(CBO_annual!$A:$AH,MATCH(_xlfn.NUMBERVALUE(LEFT($A89,4)),CBO_annual!$A:$A,0),MATCH(Z$1,CBO_annual!$1:$1,0)))</f>
        <v>#N/A</v>
      </c>
      <c r="AA88" s="83" t="e">
        <f ca="1">IF(YEAR($B88)&lt;YEAR(TODAY())-1,INDEX(HaverPull!$A:$AD,MATCH(CBO_quarterly!$B88,HaverPull!$B:$B,0),MATCH(CBO_quarterly!AA$1,HaverPull!$1:$1,0)),INDEX(CBO_annual!$A:$AH,MATCH(_xlfn.NUMBERVALUE(LEFT($A89,4)),CBO_annual!$A:$A,0),MATCH(AA$1,CBO_annual!$1:$1,0)))</f>
        <v>#N/A</v>
      </c>
      <c r="AB88" s="88">
        <f>INDEX(CBO_annual!$A:$AH,MATCH(_xlfn.NUMBERVALUE(LEFT($A89,4)),CBO_annual!$A:$A,0),MATCH($1:$1,CBO_annual!$1:$1,0))</f>
        <v>9306.2249999999985</v>
      </c>
      <c r="AC88" s="84">
        <v>8907.4</v>
      </c>
      <c r="AD88" s="83">
        <f ca="1">IF(YEAR($B88)&lt;=YEAR(TODAY()),INDEX(HaverPull!$A:$AD,MATCH(CBO_quarterly!$B88,HaverPull!$B:$B,0),MATCH(CBO_quarterly!AD$1,HaverPull!$1:$1,0)),INDEX(CBO_annual!$A:$AH,MATCH(_xlfn.NUMBERVALUE(LEFT($A89,4)),CBO_annual!$A:$A,0),MATCH(AD$1,CBO_annual!$1:$1,0)))</f>
        <v>5994.2</v>
      </c>
      <c r="AE88" s="83">
        <f ca="1">IF(YEAR($B88)&lt;=YEAR(TODAY()),INDEX(HaverPull!$A:$AD,MATCH(CBO_quarterly!$B88,HaverPull!$B:$B,0),MATCH(CBO_quarterly!AE$1,HaverPull!$1:$1,0)),INDEX(CBO_annual!$A:$AH,MATCH(_xlfn.NUMBERVALUE(LEFT($A89,4)),CBO_annual!$A:$A,0),MATCH(AE$1,CBO_annual!$1:$1,0)))</f>
        <v>3867.9</v>
      </c>
      <c r="AF88" s="85">
        <v>68.676000000000002</v>
      </c>
      <c r="AG88" s="84">
        <v>6023.3</v>
      </c>
      <c r="AH88" s="84">
        <v>6146.5</v>
      </c>
      <c r="AI88" s="83">
        <f ca="1">IF(YEAR($B88)&lt;YEAR(TODAY()),INDEX(HaverPull!$A:$AD,MATCH(CBO_quarterly!$B88,HaverPull!$B:$B,0),MATCH(CBO_quarterly!AI$1,HaverPull!$1:$1,0)),INDEX(CBO_annual!$A:$AH,MATCH(_xlfn.NUMBERVALUE(LEFT($A89,4)),CBO_annual!$A:$A,0),MATCH(AI$1,CBO_annual!$1:$1,0)))</f>
        <v>1268.5</v>
      </c>
      <c r="AJ88" s="83">
        <f ca="1">IF(YEAR($B88)&lt;YEAR(TODAY()),INDEX(HaverPull!$A:$AD,MATCH(CBO_quarterly!$B88,HaverPull!$B:$B,0),MATCH(CBO_quarterly!AJ$1,HaverPull!$1:$1,0)),INDEX(CBO_annual!$A:$AH,MATCH(_xlfn.NUMBERVALUE(LEFT($A89,4)),CBO_annual!$A:$A,0),MATCH(AJ$1,CBO_annual!$1:$1,0)))</f>
        <v>981.3</v>
      </c>
      <c r="AK88" s="83">
        <f ca="1">IF(YEAR($B88)&lt;YEAR(TODAY()),INDEX(HaverPull!$A:$AD,MATCH(CBO_quarterly!$B88,HaverPull!$B:$B,0),MATCH(CBO_quarterly!AK$1,HaverPull!$1:$1,0)),INDEX(CBO_annual!$A:$AH,MATCH(_xlfn.NUMBERVALUE(LEFT($A89,4)),CBO_annual!$A:$A,0),MATCH(AK$1,CBO_annual!$1:$1,0)))</f>
        <v>1392.4</v>
      </c>
      <c r="AL88" s="83">
        <f ca="1">IF(YEAR($B88)&lt;YEAR(TODAY()),INDEX(HaverPull!$A:$AD,MATCH(CBO_quarterly!$B88,HaverPull!$B:$B,0),MATCH(CBO_quarterly!AL$1,HaverPull!$1:$1,0)),INDEX(CBO_annual!$A:$AH,MATCH(_xlfn.NUMBERVALUE(LEFT($A89,4)),CBO_annual!$A:$A,0),MATCH(AL$1,CBO_annual!$1:$1,0)))</f>
        <v>1268.5</v>
      </c>
      <c r="AM88" s="83">
        <f ca="1">IF(YEAR($B88)&lt;YEAR(TODAY()),INDEX(HaverPull!$A:$AD,MATCH(CBO_quarterly!$B88,HaverPull!$B:$B,0),MATCH(CBO_quarterly!AM$1,HaverPull!$1:$1,0)),INDEX(CBO_annual!$A:$AH,MATCH(_xlfn.NUMBERVALUE(LEFT($A89,4)),CBO_annual!$A:$A,0),MATCH(AM$1,CBO_annual!$1:$1,0)))</f>
        <v>569.70000000000005</v>
      </c>
      <c r="AN88" s="83">
        <f ca="1">IF(YEAR($B88)&lt;YEAR(TODAY()),INDEX(HaverPull!$A:$AD,MATCH(CBO_quarterly!$B88,HaverPull!$B:$B,0),MATCH(CBO_quarterly!AN$1,HaverPull!$1:$1,0)),INDEX(CBO_annual!$A:$AH,MATCH(_xlfn.NUMBERVALUE(LEFT($A89,4)),CBO_annual!$A:$A,0),MATCH(AN$1,CBO_annual!$1:$1,0)))</f>
        <v>698.8</v>
      </c>
      <c r="AO88" s="83" t="e">
        <f ca="1">IF(YEAR($B88)&lt;YEAR(TODAY()),INDEX(HaverPull!$A:$AD,MATCH(CBO_quarterly!$B88,HaverPull!$B:$B,0),MATCH(CBO_quarterly!AO$1,HaverPull!$1:$1,0)),INDEX(CBO_annual!$A:$AH,MATCH(_xlfn.NUMBERVALUE(LEFT($A89,4)),CBO_annual!$A:$A,0),MATCH(AO$1,CBO_annual!$1:$1,0)))</f>
        <v>#N/A</v>
      </c>
      <c r="AP88" s="83" t="e">
        <f ca="1">IF(YEAR($B88)&lt;YEAR(TODAY()),INDEX(HaverPull!$A:$AD,MATCH(CBO_quarterly!$B88,HaverPull!$B:$B,0),MATCH(CBO_quarterly!AP$1,HaverPull!$1:$1,0)),INDEX(CBO_annual!$A:$AH,MATCH(_xlfn.NUMBERVALUE(LEFT($A89,4)),CBO_annual!$A:$A,0),MATCH(AP$1,CBO_annual!$1:$1,0)))</f>
        <v>#N/A</v>
      </c>
    </row>
    <row r="89" spans="1:42">
      <c r="A89" s="83" t="s">
        <v>488</v>
      </c>
      <c r="B89" s="4">
        <v>33328</v>
      </c>
      <c r="C89" s="83">
        <f ca="1">IF(YEAR($B89)&lt;YEAR(TODAY())-1,AVERAGE(C90:C93),INDEX(CBO_annual!$A:$AH,MATCH(_xlfn.NUMBERVALUE(LEFT($A90,4)),CBO_annual!$A:$A,0),MATCH(C$1,CBO_annual!$1:$1,0)))</f>
        <v>2068.1999999999998</v>
      </c>
      <c r="D89" s="83">
        <f ca="1">IF(YEAR($B89)&lt;YEAR(TODAY())-1,AVERAGE(D90:D93),INDEX(CBO_annual!$A:$AH,MATCH(_xlfn.NUMBERVALUE(LEFT($A90,4)),CBO_annual!$A:$A,0),MATCH(D$1,CBO_annual!$1:$1,0)))</f>
        <v>1585.1000000000004</v>
      </c>
      <c r="E89" s="83">
        <f ca="1">IF(YEAR($B89)&lt;YEAR(TODAY())-1,AVERAGE(E90:E93),INDEX(CBO_annual!$A:$AH,MATCH(_xlfn.NUMBERVALUE(LEFT($A90,4)),CBO_annual!$A:$A,0),MATCH(E$1,CBO_annual!$1:$1,0)))</f>
        <v>134.1</v>
      </c>
      <c r="F89" s="83">
        <f ca="1">IF(YEAR($B89)&lt;YEAR(TODAY())-1,AVERAGE(F90:F93),INDEX(CBO_annual!$A:$AH,MATCH(_xlfn.NUMBERVALUE(LEFT($A90,4)),CBO_annual!$A:$A,0),MATCH(F$1,CBO_annual!$1:$1,0)))</f>
        <v>395.69999999999993</v>
      </c>
      <c r="G89" s="83">
        <f ca="1">IF(YEAR($B89)&lt;YEAR(TODAY())-1,AVERAGE(G90:G93),INDEX(CBO_annual!$A:$AH,MATCH(_xlfn.NUMBERVALUE(LEFT($A90,4)),CBO_annual!$A:$A,0),MATCH(G$1,CBO_annual!$1:$1,0)))</f>
        <v>1274.5999999999999</v>
      </c>
      <c r="H89" s="83">
        <f ca="1">IF(YEAR($B89)&lt;YEAR(TODAY())-1,AVERAGE(H90:H93),INDEX(CBO_annual!$A:$AH,MATCH(_xlfn.NUMBERVALUE(LEFT($A90,4)),CBO_annual!$A:$A,0),MATCH(H$1,CBO_annual!$1:$1,0)))</f>
        <v>60.599999999999994</v>
      </c>
      <c r="I89" s="83">
        <f ca="1">IF(YEAR($B89)&lt;YEAR(TODAY())-1,AVERAGE(I90:I93),INDEX(CBO_annual!$A:$AH,MATCH(_xlfn.NUMBERVALUE(LEFT($A90,4)),CBO_annual!$A:$A,0),MATCH(I$1,CBO_annual!$1:$1,0)))</f>
        <v>497.1</v>
      </c>
      <c r="J89" s="83">
        <f ca="1">IF(YEAR($B89)&lt;YEAR(TODAY())-1,INDEX(HaverPull!$A:$AD,MATCH(CBO_quarterly!$B89,HaverPull!$B:$B,0),MATCH(CBO_quarterly!J$1,HaverPull!$1:$1,0)),INDEX(CBO_annual!$A:$AH,MATCH(_xlfn.NUMBERVALUE(LEFT($A90,4)),CBO_annual!$A:$A,0),MATCH(J$1,CBO_annual!$1:$1,0)))</f>
        <v>21.5</v>
      </c>
      <c r="K89" s="83" t="e">
        <f ca="1">IF(YEAR($B89)&lt;YEAR(TODAY())-1,INDEX(HaverPull!$A:$AD,MATCH(CBO_quarterly!$B89,HaverPull!$B:$B,0),MATCH(CBO_quarterly!K$1,HaverPull!$1:$1,0)),INDEX(CBO_annual!$A:$AH,MATCH(_xlfn.NUMBERVALUE(LEFT($A90,4)),CBO_annual!$A:$A,0),MATCH(K$1,CBO_annual!$1:$1,0)))</f>
        <v>#N/A</v>
      </c>
      <c r="L89" s="83" t="e">
        <f ca="1">IF(YEAR($B89)&lt;YEAR(TODAY())-1,INDEX(HaverPull!$A:$AD,MATCH(CBO_quarterly!$B89,HaverPull!$B:$B,0),MATCH(CBO_quarterly!L$1,HaverPull!$1:$1,0)),INDEX(CBO_annual!$A:$AH,MATCH(_xlfn.NUMBERVALUE(LEFT($A90,4)),CBO_annual!$A:$A,0),MATCH(L$1,CBO_annual!$1:$1,0)))</f>
        <v>#N/A</v>
      </c>
      <c r="M89" s="83" t="e">
        <f ca="1">IF(YEAR($B89)&lt;YEAR(TODAY())-1,INDEX(HaverPull!$A:$AD,MATCH(CBO_quarterly!$B89,HaverPull!$B:$B,0),MATCH(CBO_quarterly!M$1,HaverPull!$1:$1,0)),INDEX(CBO_annual!$A:$AH,MATCH(_xlfn.NUMBERVALUE(LEFT($A90,4)),CBO_annual!$A:$A,0),MATCH(M$1,CBO_annual!$1:$1,0)))</f>
        <v>#N/A</v>
      </c>
      <c r="N89" s="83" t="e">
        <f ca="1">IF(YEAR($B89)&lt;YEAR(TODAY())-1,INDEX(HaverPull!$A:$AD,MATCH(CBO_quarterly!$B89,HaverPull!$B:$B,0),MATCH(CBO_quarterly!N$1,HaverPull!$1:$1,0)),INDEX(CBO_annual!$A:$AH,MATCH(_xlfn.NUMBERVALUE(LEFT($A90,4)),CBO_annual!$A:$A,0),MATCH(N$1,CBO_annual!$1:$1,0)))</f>
        <v>#N/A</v>
      </c>
      <c r="O89" s="83" t="e">
        <f ca="1">IF(YEAR($B89)&lt;YEAR(TODAY())-1,INDEX(HaverPull!$A:$AD,MATCH(CBO_quarterly!$B89,HaverPull!$B:$B,0),MATCH(CBO_quarterly!O$1,HaverPull!$1:$1,0)),INDEX(CBO_annual!$A:$AH,MATCH(_xlfn.NUMBERVALUE(LEFT($A90,4)),CBO_annual!$A:$A,0),MATCH(O$1,CBO_annual!$1:$1,0)))</f>
        <v>#N/A</v>
      </c>
      <c r="P89" s="83" t="e">
        <f ca="1">IF(YEAR($B89)&lt;YEAR(TODAY())-1,INDEX(HaverPull!$A:$AD,MATCH(CBO_quarterly!$B89,HaverPull!$B:$B,0),MATCH(CBO_quarterly!P$1,HaverPull!$1:$1,0)),INDEX(CBO_annual!$A:$AH,MATCH(_xlfn.NUMBERVALUE(LEFT($A90,4)),CBO_annual!$A:$A,0),MATCH(P$1,CBO_annual!$1:$1,0)))</f>
        <v>#N/A</v>
      </c>
      <c r="Q89" s="83" t="e">
        <f ca="1">IF(YEAR($B89)&lt;YEAR(TODAY())-1,INDEX(HaverPull!$A:$AD,MATCH(CBO_quarterly!$B89,HaverPull!$B:$B,0),MATCH(CBO_quarterly!Q$1,HaverPull!$1:$1,0)),INDEX(CBO_annual!$A:$AH,MATCH(_xlfn.NUMBERVALUE(LEFT($A90,4)),CBO_annual!$A:$A,0),MATCH(Q$1,CBO_annual!$1:$1,0)))</f>
        <v>#N/A</v>
      </c>
      <c r="R89" s="83" t="e">
        <f ca="1">IF(YEAR($B89)&lt;YEAR(TODAY())-1,INDEX(HaverPull!$A:$AD,MATCH(CBO_quarterly!$B89,HaverPull!$B:$B,0),MATCH(CBO_quarterly!R$1,HaverPull!$1:$1,0)),INDEX(CBO_annual!$A:$AH,MATCH(_xlfn.NUMBERVALUE(LEFT($A90,4)),CBO_annual!$A:$A,0),MATCH(R$1,CBO_annual!$1:$1,0)))</f>
        <v>#N/A</v>
      </c>
      <c r="S89" s="83" t="e">
        <f ca="1">IF(YEAR($B89)&lt;YEAR(TODAY())-1,INDEX(HaverPull!$A:$AD,MATCH(CBO_quarterly!$B89,HaverPull!$B:$B,0),MATCH(CBO_quarterly!S$1,HaverPull!$1:$1,0)),INDEX(CBO_annual!$A:$AH,MATCH(_xlfn.NUMBERVALUE(LEFT($A90,4)),CBO_annual!$A:$A,0),MATCH(S$1,CBO_annual!$1:$1,0)))</f>
        <v>#N/A</v>
      </c>
      <c r="T89" s="83" t="e">
        <f ca="1">IF(YEAR($B89)&lt;YEAR(TODAY())-1,INDEX(HaverPull!$A:$AD,MATCH(CBO_quarterly!$B89,HaverPull!$B:$B,0),MATCH(CBO_quarterly!T$1,HaverPull!$1:$1,0)),INDEX(CBO_annual!$A:$AH,MATCH(_xlfn.NUMBERVALUE(LEFT($A90,4)),CBO_annual!$A:$A,0),MATCH(T$1,CBO_annual!$1:$1,0)))</f>
        <v>#N/A</v>
      </c>
      <c r="U89" s="83" t="e">
        <f ca="1">IF(YEAR($B89)&lt;YEAR(TODAY())-1,INDEX(HaverPull!$A:$AD,MATCH(CBO_quarterly!$B89,HaverPull!$B:$B,0),MATCH(CBO_quarterly!U$1,HaverPull!$1:$1,0)),INDEX(CBO_annual!$A:$AH,MATCH(_xlfn.NUMBERVALUE(LEFT($A90,4)),CBO_annual!$A:$A,0),MATCH(U$1,CBO_annual!$1:$1,0)))</f>
        <v>#N/A</v>
      </c>
      <c r="V89" s="83" t="e">
        <f ca="1">IF(YEAR($B89)&lt;YEAR(TODAY())-1,INDEX(HaverPull!$A:$AD,MATCH(CBO_quarterly!$B89,HaverPull!$B:$B,0),MATCH(CBO_quarterly!V$1,HaverPull!$1:$1,0)),INDEX(CBO_annual!$A:$AH,MATCH(_xlfn.NUMBERVALUE(LEFT($A90,4)),CBO_annual!$A:$A,0),MATCH(V$1,CBO_annual!$1:$1,0)))</f>
        <v>#N/A</v>
      </c>
      <c r="W89" s="83" t="e">
        <f ca="1">IF(YEAR($B89)&lt;YEAR(TODAY())-1,INDEX(HaverPull!$A:$AD,MATCH(CBO_quarterly!$B89,HaverPull!$B:$B,0),MATCH(CBO_quarterly!W$1,HaverPull!$1:$1,0)),INDEX(CBO_annual!$A:$AH,MATCH(_xlfn.NUMBERVALUE(LEFT($A90,4)),CBO_annual!$A:$A,0),MATCH(W$1,CBO_annual!$1:$1,0)))</f>
        <v>#N/A</v>
      </c>
      <c r="X89" s="83" t="e">
        <f ca="1">IF(YEAR($B89)&lt;YEAR(TODAY())-1,INDEX(HaverPull!$A:$AD,MATCH(CBO_quarterly!$B89,HaverPull!$B:$B,0),MATCH(CBO_quarterly!X$1,HaverPull!$1:$1,0)),INDEX(CBO_annual!$A:$AH,MATCH(_xlfn.NUMBERVALUE(LEFT($A90,4)),CBO_annual!$A:$A,0),MATCH(X$1,CBO_annual!$1:$1,0)))</f>
        <v>#N/A</v>
      </c>
      <c r="Y89" s="83" t="e">
        <f ca="1">IF(YEAR($B89)&lt;YEAR(TODAY())-1,INDEX(HaverPull!$A:$AD,MATCH(CBO_quarterly!$B89,HaverPull!$B:$B,0),MATCH(CBO_quarterly!Y$1,HaverPull!$1:$1,0)),INDEX(CBO_annual!$A:$AH,MATCH(_xlfn.NUMBERVALUE(LEFT($A90,4)),CBO_annual!$A:$A,0),MATCH(Y$1,CBO_annual!$1:$1,0)))</f>
        <v>#N/A</v>
      </c>
      <c r="Z89" s="83" t="e">
        <f ca="1">IF(YEAR($B89)&lt;YEAR(TODAY())-1,INDEX(HaverPull!$A:$AD,MATCH(CBO_quarterly!$B89,HaverPull!$B:$B,0),MATCH(CBO_quarterly!Z$1,HaverPull!$1:$1,0)),INDEX(CBO_annual!$A:$AH,MATCH(_xlfn.NUMBERVALUE(LEFT($A90,4)),CBO_annual!$A:$A,0),MATCH(Z$1,CBO_annual!$1:$1,0)))</f>
        <v>#N/A</v>
      </c>
      <c r="AA89" s="83" t="e">
        <f ca="1">IF(YEAR($B89)&lt;YEAR(TODAY())-1,INDEX(HaverPull!$A:$AD,MATCH(CBO_quarterly!$B89,HaverPull!$B:$B,0),MATCH(CBO_quarterly!AA$1,HaverPull!$1:$1,0)),INDEX(CBO_annual!$A:$AH,MATCH(_xlfn.NUMBERVALUE(LEFT($A90,4)),CBO_annual!$A:$A,0),MATCH(AA$1,CBO_annual!$1:$1,0)))</f>
        <v>#N/A</v>
      </c>
      <c r="AB89" s="88">
        <f>INDEX(CBO_annual!$A:$AH,MATCH(_xlfn.NUMBERVALUE(LEFT($A90,4)),CBO_annual!$A:$A,0),MATCH($1:$1,CBO_annual!$1:$1,0))</f>
        <v>9306.2249999999985</v>
      </c>
      <c r="AC89" s="84">
        <v>8865.6</v>
      </c>
      <c r="AD89" s="83">
        <f ca="1">IF(YEAR($B89)&lt;=YEAR(TODAY()),INDEX(HaverPull!$A:$AD,MATCH(CBO_quarterly!$B89,HaverPull!$B:$B,0),MATCH(CBO_quarterly!AD$1,HaverPull!$1:$1,0)),INDEX(CBO_annual!$A:$AH,MATCH(_xlfn.NUMBERVALUE(LEFT($A90,4)),CBO_annual!$A:$A,0),MATCH(AD$1,CBO_annual!$1:$1,0)))</f>
        <v>5971.7</v>
      </c>
      <c r="AE89" s="83">
        <f ca="1">IF(YEAR($B89)&lt;=YEAR(TODAY()),INDEX(HaverPull!$A:$AD,MATCH(CBO_quarterly!$B89,HaverPull!$B:$B,0),MATCH(CBO_quarterly!AE$1,HaverPull!$1:$1,0)),INDEX(CBO_annual!$A:$AH,MATCH(_xlfn.NUMBERVALUE(LEFT($A90,4)),CBO_annual!$A:$A,0),MATCH(AE$1,CBO_annual!$1:$1,0)))</f>
        <v>3873.6</v>
      </c>
      <c r="AF89" s="85">
        <v>69.016999999999996</v>
      </c>
      <c r="AG89" s="84">
        <v>6054.9</v>
      </c>
      <c r="AH89" s="84">
        <v>6251.3</v>
      </c>
      <c r="AI89" s="83">
        <f ca="1">IF(YEAR($B89)&lt;YEAR(TODAY()),INDEX(HaverPull!$A:$AD,MATCH(CBO_quarterly!$B89,HaverPull!$B:$B,0),MATCH(CBO_quarterly!AI$1,HaverPull!$1:$1,0)),INDEX(CBO_annual!$A:$AH,MATCH(_xlfn.NUMBERVALUE(LEFT($A90,4)),CBO_annual!$A:$A,0),MATCH(AI$1,CBO_annual!$1:$1,0)))</f>
        <v>1284.2</v>
      </c>
      <c r="AJ89" s="83">
        <f ca="1">IF(YEAR($B89)&lt;YEAR(TODAY()),INDEX(HaverPull!$A:$AD,MATCH(CBO_quarterly!$B89,HaverPull!$B:$B,0),MATCH(CBO_quarterly!AJ$1,HaverPull!$1:$1,0)),INDEX(CBO_annual!$A:$AH,MATCH(_xlfn.NUMBERVALUE(LEFT($A90,4)),CBO_annual!$A:$A,0),MATCH(AJ$1,CBO_annual!$1:$1,0)))</f>
        <v>992.5</v>
      </c>
      <c r="AK89" s="83">
        <f ca="1">IF(YEAR($B89)&lt;YEAR(TODAY()),INDEX(HaverPull!$A:$AD,MATCH(CBO_quarterly!$B89,HaverPull!$B:$B,0),MATCH(CBO_quarterly!AK$1,HaverPull!$1:$1,0)),INDEX(CBO_annual!$A:$AH,MATCH(_xlfn.NUMBERVALUE(LEFT($A90,4)),CBO_annual!$A:$A,0),MATCH(AK$1,CBO_annual!$1:$1,0)))</f>
        <v>1394.5</v>
      </c>
      <c r="AL89" s="83">
        <f ca="1">IF(YEAR($B89)&lt;YEAR(TODAY()),INDEX(HaverPull!$A:$AD,MATCH(CBO_quarterly!$B89,HaverPull!$B:$B,0),MATCH(CBO_quarterly!AL$1,HaverPull!$1:$1,0)),INDEX(CBO_annual!$A:$AH,MATCH(_xlfn.NUMBERVALUE(LEFT($A90,4)),CBO_annual!$A:$A,0),MATCH(AL$1,CBO_annual!$1:$1,0)))</f>
        <v>1284.2</v>
      </c>
      <c r="AM89" s="83">
        <f ca="1">IF(YEAR($B89)&lt;YEAR(TODAY()),INDEX(HaverPull!$A:$AD,MATCH(CBO_quarterly!$B89,HaverPull!$B:$B,0),MATCH(CBO_quarterly!AM$1,HaverPull!$1:$1,0)),INDEX(CBO_annual!$A:$AH,MATCH(_xlfn.NUMBERVALUE(LEFT($A90,4)),CBO_annual!$A:$A,0),MATCH(AM$1,CBO_annual!$1:$1,0)))</f>
        <v>581.4</v>
      </c>
      <c r="AN89" s="83">
        <f ca="1">IF(YEAR($B89)&lt;YEAR(TODAY()),INDEX(HaverPull!$A:$AD,MATCH(CBO_quarterly!$B89,HaverPull!$B:$B,0),MATCH(CBO_quarterly!AN$1,HaverPull!$1:$1,0)),INDEX(CBO_annual!$A:$AH,MATCH(_xlfn.NUMBERVALUE(LEFT($A90,4)),CBO_annual!$A:$A,0),MATCH(AN$1,CBO_annual!$1:$1,0)))</f>
        <v>702.8</v>
      </c>
      <c r="AO89" s="83" t="e">
        <f ca="1">IF(YEAR($B89)&lt;YEAR(TODAY()),INDEX(HaverPull!$A:$AD,MATCH(CBO_quarterly!$B89,HaverPull!$B:$B,0),MATCH(CBO_quarterly!AO$1,HaverPull!$1:$1,0)),INDEX(CBO_annual!$A:$AH,MATCH(_xlfn.NUMBERVALUE(LEFT($A90,4)),CBO_annual!$A:$A,0),MATCH(AO$1,CBO_annual!$1:$1,0)))</f>
        <v>#N/A</v>
      </c>
      <c r="AP89" s="83" t="e">
        <f ca="1">IF(YEAR($B89)&lt;YEAR(TODAY()),INDEX(HaverPull!$A:$AD,MATCH(CBO_quarterly!$B89,HaverPull!$B:$B,0),MATCH(CBO_quarterly!AP$1,HaverPull!$1:$1,0)),INDEX(CBO_annual!$A:$AH,MATCH(_xlfn.NUMBERVALUE(LEFT($A90,4)),CBO_annual!$A:$A,0),MATCH(AP$1,CBO_annual!$1:$1,0)))</f>
        <v>#N/A</v>
      </c>
    </row>
    <row r="90" spans="1:42">
      <c r="A90" s="83" t="s">
        <v>489</v>
      </c>
      <c r="B90" s="4">
        <v>33419</v>
      </c>
      <c r="C90" s="83">
        <f ca="1">IF(YEAR($B90)&lt;YEAR(TODAY())-1,AVERAGE(C91:C94),INDEX(CBO_annual!$A:$AH,MATCH(_xlfn.NUMBERVALUE(LEFT($A91,4)),CBO_annual!$A:$A,0),MATCH(C$1,CBO_annual!$1:$1,0)))</f>
        <v>2068.1999999999998</v>
      </c>
      <c r="D90" s="83">
        <f ca="1">IF(YEAR($B90)&lt;YEAR(TODAY())-1,AVERAGE(D91:D94),INDEX(CBO_annual!$A:$AH,MATCH(_xlfn.NUMBERVALUE(LEFT($A91,4)),CBO_annual!$A:$A,0),MATCH(D$1,CBO_annual!$1:$1,0)))</f>
        <v>1585.1000000000004</v>
      </c>
      <c r="E90" s="83">
        <f ca="1">IF(YEAR($B90)&lt;YEAR(TODAY())-1,AVERAGE(E91:E94),INDEX(CBO_annual!$A:$AH,MATCH(_xlfn.NUMBERVALUE(LEFT($A91,4)),CBO_annual!$A:$A,0),MATCH(E$1,CBO_annual!$1:$1,0)))</f>
        <v>134.1</v>
      </c>
      <c r="F90" s="83">
        <f ca="1">IF(YEAR($B90)&lt;YEAR(TODAY())-1,AVERAGE(F91:F94),INDEX(CBO_annual!$A:$AH,MATCH(_xlfn.NUMBERVALUE(LEFT($A91,4)),CBO_annual!$A:$A,0),MATCH(F$1,CBO_annual!$1:$1,0)))</f>
        <v>395.69999999999993</v>
      </c>
      <c r="G90" s="83">
        <f ca="1">IF(YEAR($B90)&lt;YEAR(TODAY())-1,AVERAGE(G91:G94),INDEX(CBO_annual!$A:$AH,MATCH(_xlfn.NUMBERVALUE(LEFT($A91,4)),CBO_annual!$A:$A,0),MATCH(G$1,CBO_annual!$1:$1,0)))</f>
        <v>1274.5999999999999</v>
      </c>
      <c r="H90" s="83">
        <f ca="1">IF(YEAR($B90)&lt;YEAR(TODAY())-1,AVERAGE(H91:H94),INDEX(CBO_annual!$A:$AH,MATCH(_xlfn.NUMBERVALUE(LEFT($A91,4)),CBO_annual!$A:$A,0),MATCH(H$1,CBO_annual!$1:$1,0)))</f>
        <v>60.599999999999994</v>
      </c>
      <c r="I90" s="83">
        <f ca="1">IF(YEAR($B90)&lt;YEAR(TODAY())-1,AVERAGE(I91:I94),INDEX(CBO_annual!$A:$AH,MATCH(_xlfn.NUMBERVALUE(LEFT($A91,4)),CBO_annual!$A:$A,0),MATCH(I$1,CBO_annual!$1:$1,0)))</f>
        <v>497.1</v>
      </c>
      <c r="J90" s="83">
        <f ca="1">IF(YEAR($B90)&lt;YEAR(TODAY())-1,INDEX(HaverPull!$A:$AD,MATCH(CBO_quarterly!$B90,HaverPull!$B:$B,0),MATCH(CBO_quarterly!J$1,HaverPull!$1:$1,0)),INDEX(CBO_annual!$A:$AH,MATCH(_xlfn.NUMBERVALUE(LEFT($A91,4)),CBO_annual!$A:$A,0),MATCH(J$1,CBO_annual!$1:$1,0)))</f>
        <v>20.8</v>
      </c>
      <c r="K90" s="83" t="e">
        <f ca="1">IF(YEAR($B90)&lt;YEAR(TODAY())-1,INDEX(HaverPull!$A:$AD,MATCH(CBO_quarterly!$B90,HaverPull!$B:$B,0),MATCH(CBO_quarterly!K$1,HaverPull!$1:$1,0)),INDEX(CBO_annual!$A:$AH,MATCH(_xlfn.NUMBERVALUE(LEFT($A91,4)),CBO_annual!$A:$A,0),MATCH(K$1,CBO_annual!$1:$1,0)))</f>
        <v>#N/A</v>
      </c>
      <c r="L90" s="83" t="e">
        <f ca="1">IF(YEAR($B90)&lt;YEAR(TODAY())-1,INDEX(HaverPull!$A:$AD,MATCH(CBO_quarterly!$B90,HaverPull!$B:$B,0),MATCH(CBO_quarterly!L$1,HaverPull!$1:$1,0)),INDEX(CBO_annual!$A:$AH,MATCH(_xlfn.NUMBERVALUE(LEFT($A91,4)),CBO_annual!$A:$A,0),MATCH(L$1,CBO_annual!$1:$1,0)))</f>
        <v>#N/A</v>
      </c>
      <c r="M90" s="83" t="e">
        <f ca="1">IF(YEAR($B90)&lt;YEAR(TODAY())-1,INDEX(HaverPull!$A:$AD,MATCH(CBO_quarterly!$B90,HaverPull!$B:$B,0),MATCH(CBO_quarterly!M$1,HaverPull!$1:$1,0)),INDEX(CBO_annual!$A:$AH,MATCH(_xlfn.NUMBERVALUE(LEFT($A91,4)),CBO_annual!$A:$A,0),MATCH(M$1,CBO_annual!$1:$1,0)))</f>
        <v>#N/A</v>
      </c>
      <c r="N90" s="83" t="e">
        <f ca="1">IF(YEAR($B90)&lt;YEAR(TODAY())-1,INDEX(HaverPull!$A:$AD,MATCH(CBO_quarterly!$B90,HaverPull!$B:$B,0),MATCH(CBO_quarterly!N$1,HaverPull!$1:$1,0)),INDEX(CBO_annual!$A:$AH,MATCH(_xlfn.NUMBERVALUE(LEFT($A91,4)),CBO_annual!$A:$A,0),MATCH(N$1,CBO_annual!$1:$1,0)))</f>
        <v>#N/A</v>
      </c>
      <c r="O90" s="83" t="e">
        <f ca="1">IF(YEAR($B90)&lt;YEAR(TODAY())-1,INDEX(HaverPull!$A:$AD,MATCH(CBO_quarterly!$B90,HaverPull!$B:$B,0),MATCH(CBO_quarterly!O$1,HaverPull!$1:$1,0)),INDEX(CBO_annual!$A:$AH,MATCH(_xlfn.NUMBERVALUE(LEFT($A91,4)),CBO_annual!$A:$A,0),MATCH(O$1,CBO_annual!$1:$1,0)))</f>
        <v>#N/A</v>
      </c>
      <c r="P90" s="83" t="e">
        <f ca="1">IF(YEAR($B90)&lt;YEAR(TODAY())-1,INDEX(HaverPull!$A:$AD,MATCH(CBO_quarterly!$B90,HaverPull!$B:$B,0),MATCH(CBO_quarterly!P$1,HaverPull!$1:$1,0)),INDEX(CBO_annual!$A:$AH,MATCH(_xlfn.NUMBERVALUE(LEFT($A91,4)),CBO_annual!$A:$A,0),MATCH(P$1,CBO_annual!$1:$1,0)))</f>
        <v>#N/A</v>
      </c>
      <c r="Q90" s="83" t="e">
        <f ca="1">IF(YEAR($B90)&lt;YEAR(TODAY())-1,INDEX(HaverPull!$A:$AD,MATCH(CBO_quarterly!$B90,HaverPull!$B:$B,0),MATCH(CBO_quarterly!Q$1,HaverPull!$1:$1,0)),INDEX(CBO_annual!$A:$AH,MATCH(_xlfn.NUMBERVALUE(LEFT($A91,4)),CBO_annual!$A:$A,0),MATCH(Q$1,CBO_annual!$1:$1,0)))</f>
        <v>#N/A</v>
      </c>
      <c r="R90" s="83" t="e">
        <f ca="1">IF(YEAR($B90)&lt;YEAR(TODAY())-1,INDEX(HaverPull!$A:$AD,MATCH(CBO_quarterly!$B90,HaverPull!$B:$B,0),MATCH(CBO_quarterly!R$1,HaverPull!$1:$1,0)),INDEX(CBO_annual!$A:$AH,MATCH(_xlfn.NUMBERVALUE(LEFT($A91,4)),CBO_annual!$A:$A,0),MATCH(R$1,CBO_annual!$1:$1,0)))</f>
        <v>#N/A</v>
      </c>
      <c r="S90" s="83" t="e">
        <f ca="1">IF(YEAR($B90)&lt;YEAR(TODAY())-1,INDEX(HaverPull!$A:$AD,MATCH(CBO_quarterly!$B90,HaverPull!$B:$B,0),MATCH(CBO_quarterly!S$1,HaverPull!$1:$1,0)),INDEX(CBO_annual!$A:$AH,MATCH(_xlfn.NUMBERVALUE(LEFT($A91,4)),CBO_annual!$A:$A,0),MATCH(S$1,CBO_annual!$1:$1,0)))</f>
        <v>#N/A</v>
      </c>
      <c r="T90" s="83" t="e">
        <f ca="1">IF(YEAR($B90)&lt;YEAR(TODAY())-1,INDEX(HaverPull!$A:$AD,MATCH(CBO_quarterly!$B90,HaverPull!$B:$B,0),MATCH(CBO_quarterly!T$1,HaverPull!$1:$1,0)),INDEX(CBO_annual!$A:$AH,MATCH(_xlfn.NUMBERVALUE(LEFT($A91,4)),CBO_annual!$A:$A,0),MATCH(T$1,CBO_annual!$1:$1,0)))</f>
        <v>#N/A</v>
      </c>
      <c r="U90" s="83" t="e">
        <f ca="1">IF(YEAR($B90)&lt;YEAR(TODAY())-1,INDEX(HaverPull!$A:$AD,MATCH(CBO_quarterly!$B90,HaverPull!$B:$B,0),MATCH(CBO_quarterly!U$1,HaverPull!$1:$1,0)),INDEX(CBO_annual!$A:$AH,MATCH(_xlfn.NUMBERVALUE(LEFT($A91,4)),CBO_annual!$A:$A,0),MATCH(U$1,CBO_annual!$1:$1,0)))</f>
        <v>#N/A</v>
      </c>
      <c r="V90" s="83" t="e">
        <f ca="1">IF(YEAR($B90)&lt;YEAR(TODAY())-1,INDEX(HaverPull!$A:$AD,MATCH(CBO_quarterly!$B90,HaverPull!$B:$B,0),MATCH(CBO_quarterly!V$1,HaverPull!$1:$1,0)),INDEX(CBO_annual!$A:$AH,MATCH(_xlfn.NUMBERVALUE(LEFT($A91,4)),CBO_annual!$A:$A,0),MATCH(V$1,CBO_annual!$1:$1,0)))</f>
        <v>#N/A</v>
      </c>
      <c r="W90" s="83" t="e">
        <f ca="1">IF(YEAR($B90)&lt;YEAR(TODAY())-1,INDEX(HaverPull!$A:$AD,MATCH(CBO_quarterly!$B90,HaverPull!$B:$B,0),MATCH(CBO_quarterly!W$1,HaverPull!$1:$1,0)),INDEX(CBO_annual!$A:$AH,MATCH(_xlfn.NUMBERVALUE(LEFT($A91,4)),CBO_annual!$A:$A,0),MATCH(W$1,CBO_annual!$1:$1,0)))</f>
        <v>#N/A</v>
      </c>
      <c r="X90" s="83" t="e">
        <f ca="1">IF(YEAR($B90)&lt;YEAR(TODAY())-1,INDEX(HaverPull!$A:$AD,MATCH(CBO_quarterly!$B90,HaverPull!$B:$B,0),MATCH(CBO_quarterly!X$1,HaverPull!$1:$1,0)),INDEX(CBO_annual!$A:$AH,MATCH(_xlfn.NUMBERVALUE(LEFT($A91,4)),CBO_annual!$A:$A,0),MATCH(X$1,CBO_annual!$1:$1,0)))</f>
        <v>#N/A</v>
      </c>
      <c r="Y90" s="83" t="e">
        <f ca="1">IF(YEAR($B90)&lt;YEAR(TODAY())-1,INDEX(HaverPull!$A:$AD,MATCH(CBO_quarterly!$B90,HaverPull!$B:$B,0),MATCH(CBO_quarterly!Y$1,HaverPull!$1:$1,0)),INDEX(CBO_annual!$A:$AH,MATCH(_xlfn.NUMBERVALUE(LEFT($A91,4)),CBO_annual!$A:$A,0),MATCH(Y$1,CBO_annual!$1:$1,0)))</f>
        <v>#N/A</v>
      </c>
      <c r="Z90" s="83" t="e">
        <f ca="1">IF(YEAR($B90)&lt;YEAR(TODAY())-1,INDEX(HaverPull!$A:$AD,MATCH(CBO_quarterly!$B90,HaverPull!$B:$B,0),MATCH(CBO_quarterly!Z$1,HaverPull!$1:$1,0)),INDEX(CBO_annual!$A:$AH,MATCH(_xlfn.NUMBERVALUE(LEFT($A91,4)),CBO_annual!$A:$A,0),MATCH(Z$1,CBO_annual!$1:$1,0)))</f>
        <v>#N/A</v>
      </c>
      <c r="AA90" s="83" t="e">
        <f ca="1">IF(YEAR($B90)&lt;YEAR(TODAY())-1,INDEX(HaverPull!$A:$AD,MATCH(CBO_quarterly!$B90,HaverPull!$B:$B,0),MATCH(CBO_quarterly!AA$1,HaverPull!$1:$1,0)),INDEX(CBO_annual!$A:$AH,MATCH(_xlfn.NUMBERVALUE(LEFT($A91,4)),CBO_annual!$A:$A,0),MATCH(AA$1,CBO_annual!$1:$1,0)))</f>
        <v>#N/A</v>
      </c>
      <c r="AB90" s="88">
        <f>INDEX(CBO_annual!$A:$AH,MATCH(_xlfn.NUMBERVALUE(LEFT($A91,4)),CBO_annual!$A:$A,0),MATCH($1:$1,CBO_annual!$1:$1,0))</f>
        <v>9306.2249999999985</v>
      </c>
      <c r="AC90" s="84">
        <v>8934.4</v>
      </c>
      <c r="AD90" s="83">
        <f ca="1">IF(YEAR($B90)&lt;=YEAR(TODAY()),INDEX(HaverPull!$A:$AD,MATCH(CBO_quarterly!$B90,HaverPull!$B:$B,0),MATCH(CBO_quarterly!AD$1,HaverPull!$1:$1,0)),INDEX(CBO_annual!$A:$AH,MATCH(_xlfn.NUMBERVALUE(LEFT($A91,4)),CBO_annual!$A:$A,0),MATCH(AD$1,CBO_annual!$1:$1,0)))</f>
        <v>6021.2</v>
      </c>
      <c r="AE90" s="83">
        <f ca="1">IF(YEAR($B90)&lt;=YEAR(TODAY()),INDEX(HaverPull!$A:$AD,MATCH(CBO_quarterly!$B90,HaverPull!$B:$B,0),MATCH(CBO_quarterly!AE$1,HaverPull!$1:$1,0)),INDEX(CBO_annual!$A:$AH,MATCH(_xlfn.NUMBERVALUE(LEFT($A91,4)),CBO_annual!$A:$A,0),MATCH(AE$1,CBO_annual!$1:$1,0)))</f>
        <v>3926.9</v>
      </c>
      <c r="AF90" s="85">
        <v>69.384</v>
      </c>
      <c r="AG90" s="84">
        <v>6143.6</v>
      </c>
      <c r="AH90" s="84">
        <v>6336.8</v>
      </c>
      <c r="AI90" s="83">
        <f ca="1">IF(YEAR($B90)&lt;YEAR(TODAY()),INDEX(HaverPull!$A:$AD,MATCH(CBO_quarterly!$B90,HaverPull!$B:$B,0),MATCH(CBO_quarterly!AI$1,HaverPull!$1:$1,0)),INDEX(CBO_annual!$A:$AH,MATCH(_xlfn.NUMBERVALUE(LEFT($A91,4)),CBO_annual!$A:$A,0),MATCH(AI$1,CBO_annual!$1:$1,0)))</f>
        <v>1296.5999999999999</v>
      </c>
      <c r="AJ90" s="83">
        <f ca="1">IF(YEAR($B90)&lt;YEAR(TODAY()),INDEX(HaverPull!$A:$AD,MATCH(CBO_quarterly!$B90,HaverPull!$B:$B,0),MATCH(CBO_quarterly!AJ$1,HaverPull!$1:$1,0)),INDEX(CBO_annual!$A:$AH,MATCH(_xlfn.NUMBERVALUE(LEFT($A91,4)),CBO_annual!$A:$A,0),MATCH(AJ$1,CBO_annual!$1:$1,0)))</f>
        <v>996.6</v>
      </c>
      <c r="AK90" s="83">
        <f ca="1">IF(YEAR($B90)&lt;YEAR(TODAY()),INDEX(HaverPull!$A:$AD,MATCH(CBO_quarterly!$B90,HaverPull!$B:$B,0),MATCH(CBO_quarterly!AK$1,HaverPull!$1:$1,0)),INDEX(CBO_annual!$A:$AH,MATCH(_xlfn.NUMBERVALUE(LEFT($A91,4)),CBO_annual!$A:$A,0),MATCH(AK$1,CBO_annual!$1:$1,0)))</f>
        <v>1400.1</v>
      </c>
      <c r="AL90" s="83">
        <f ca="1">IF(YEAR($B90)&lt;YEAR(TODAY()),INDEX(HaverPull!$A:$AD,MATCH(CBO_quarterly!$B90,HaverPull!$B:$B,0),MATCH(CBO_quarterly!AL$1,HaverPull!$1:$1,0)),INDEX(CBO_annual!$A:$AH,MATCH(_xlfn.NUMBERVALUE(LEFT($A91,4)),CBO_annual!$A:$A,0),MATCH(AL$1,CBO_annual!$1:$1,0)))</f>
        <v>1296.5999999999999</v>
      </c>
      <c r="AM90" s="83">
        <f ca="1">IF(YEAR($B90)&lt;YEAR(TODAY()),INDEX(HaverPull!$A:$AD,MATCH(CBO_quarterly!$B90,HaverPull!$B:$B,0),MATCH(CBO_quarterly!AM$1,HaverPull!$1:$1,0)),INDEX(CBO_annual!$A:$AH,MATCH(_xlfn.NUMBERVALUE(LEFT($A91,4)),CBO_annual!$A:$A,0),MATCH(AM$1,CBO_annual!$1:$1,0)))</f>
        <v>586.6</v>
      </c>
      <c r="AN90" s="83">
        <f ca="1">IF(YEAR($B90)&lt;YEAR(TODAY()),INDEX(HaverPull!$A:$AD,MATCH(CBO_quarterly!$B90,HaverPull!$B:$B,0),MATCH(CBO_quarterly!AN$1,HaverPull!$1:$1,0)),INDEX(CBO_annual!$A:$AH,MATCH(_xlfn.NUMBERVALUE(LEFT($A91,4)),CBO_annual!$A:$A,0),MATCH(AN$1,CBO_annual!$1:$1,0)))</f>
        <v>709.9</v>
      </c>
      <c r="AO90" s="83" t="e">
        <f ca="1">IF(YEAR($B90)&lt;YEAR(TODAY()),INDEX(HaverPull!$A:$AD,MATCH(CBO_quarterly!$B90,HaverPull!$B:$B,0),MATCH(CBO_quarterly!AO$1,HaverPull!$1:$1,0)),INDEX(CBO_annual!$A:$AH,MATCH(_xlfn.NUMBERVALUE(LEFT($A91,4)),CBO_annual!$A:$A,0),MATCH(AO$1,CBO_annual!$1:$1,0)))</f>
        <v>#N/A</v>
      </c>
      <c r="AP90" s="83" t="e">
        <f ca="1">IF(YEAR($B90)&lt;YEAR(TODAY()),INDEX(HaverPull!$A:$AD,MATCH(CBO_quarterly!$B90,HaverPull!$B:$B,0),MATCH(CBO_quarterly!AP$1,HaverPull!$1:$1,0)),INDEX(CBO_annual!$A:$AH,MATCH(_xlfn.NUMBERVALUE(LEFT($A91,4)),CBO_annual!$A:$A,0),MATCH(AP$1,CBO_annual!$1:$1,0)))</f>
        <v>#N/A</v>
      </c>
    </row>
    <row r="91" spans="1:42">
      <c r="A91" s="83" t="s">
        <v>490</v>
      </c>
      <c r="B91" s="4">
        <v>33511</v>
      </c>
      <c r="C91" s="83">
        <f ca="1">IF(YEAR($B91)&lt;YEAR(TODAY())-1,AVERAGE(C92:C95),INDEX(CBO_annual!$A:$AH,MATCH(_xlfn.NUMBERVALUE(LEFT($A92,4)),CBO_annual!$A:$A,0),MATCH(C$1,CBO_annual!$1:$1,0)))</f>
        <v>2068.1999999999998</v>
      </c>
      <c r="D91" s="83">
        <f ca="1">IF(YEAR($B91)&lt;YEAR(TODAY())-1,AVERAGE(D92:D95),INDEX(CBO_annual!$A:$AH,MATCH(_xlfn.NUMBERVALUE(LEFT($A92,4)),CBO_annual!$A:$A,0),MATCH(D$1,CBO_annual!$1:$1,0)))</f>
        <v>1585.1000000000004</v>
      </c>
      <c r="E91" s="83">
        <f ca="1">IF(YEAR($B91)&lt;YEAR(TODAY())-1,AVERAGE(E92:E95),INDEX(CBO_annual!$A:$AH,MATCH(_xlfn.NUMBERVALUE(LEFT($A92,4)),CBO_annual!$A:$A,0),MATCH(E$1,CBO_annual!$1:$1,0)))</f>
        <v>134.1</v>
      </c>
      <c r="F91" s="83">
        <f ca="1">IF(YEAR($B91)&lt;YEAR(TODAY())-1,AVERAGE(F92:F95),INDEX(CBO_annual!$A:$AH,MATCH(_xlfn.NUMBERVALUE(LEFT($A92,4)),CBO_annual!$A:$A,0),MATCH(F$1,CBO_annual!$1:$1,0)))</f>
        <v>395.69999999999993</v>
      </c>
      <c r="G91" s="83">
        <f ca="1">IF(YEAR($B91)&lt;YEAR(TODAY())-1,AVERAGE(G92:G95),INDEX(CBO_annual!$A:$AH,MATCH(_xlfn.NUMBERVALUE(LEFT($A92,4)),CBO_annual!$A:$A,0),MATCH(G$1,CBO_annual!$1:$1,0)))</f>
        <v>1274.5999999999999</v>
      </c>
      <c r="H91" s="83">
        <f ca="1">IF(YEAR($B91)&lt;YEAR(TODAY())-1,AVERAGE(H92:H95),INDEX(CBO_annual!$A:$AH,MATCH(_xlfn.NUMBERVALUE(LEFT($A92,4)),CBO_annual!$A:$A,0),MATCH(H$1,CBO_annual!$1:$1,0)))</f>
        <v>60.599999999999994</v>
      </c>
      <c r="I91" s="83">
        <f ca="1">IF(YEAR($B91)&lt;YEAR(TODAY())-1,AVERAGE(I92:I95),INDEX(CBO_annual!$A:$AH,MATCH(_xlfn.NUMBERVALUE(LEFT($A92,4)),CBO_annual!$A:$A,0),MATCH(I$1,CBO_annual!$1:$1,0)))</f>
        <v>497.1</v>
      </c>
      <c r="J91" s="83">
        <f ca="1">IF(YEAR($B91)&lt;YEAR(TODAY())-1,INDEX(HaverPull!$A:$AD,MATCH(CBO_quarterly!$B91,HaverPull!$B:$B,0),MATCH(CBO_quarterly!J$1,HaverPull!$1:$1,0)),INDEX(CBO_annual!$A:$AH,MATCH(_xlfn.NUMBERVALUE(LEFT($A92,4)),CBO_annual!$A:$A,0),MATCH(J$1,CBO_annual!$1:$1,0)))</f>
        <v>20.5</v>
      </c>
      <c r="K91" s="83" t="e">
        <f ca="1">IF(YEAR($B91)&lt;YEAR(TODAY())-1,INDEX(HaverPull!$A:$AD,MATCH(CBO_quarterly!$B91,HaverPull!$B:$B,0),MATCH(CBO_quarterly!K$1,HaverPull!$1:$1,0)),INDEX(CBO_annual!$A:$AH,MATCH(_xlfn.NUMBERVALUE(LEFT($A92,4)),CBO_annual!$A:$A,0),MATCH(K$1,CBO_annual!$1:$1,0)))</f>
        <v>#N/A</v>
      </c>
      <c r="L91" s="83" t="e">
        <f ca="1">IF(YEAR($B91)&lt;YEAR(TODAY())-1,INDEX(HaverPull!$A:$AD,MATCH(CBO_quarterly!$B91,HaverPull!$B:$B,0),MATCH(CBO_quarterly!L$1,HaverPull!$1:$1,0)),INDEX(CBO_annual!$A:$AH,MATCH(_xlfn.NUMBERVALUE(LEFT($A92,4)),CBO_annual!$A:$A,0),MATCH(L$1,CBO_annual!$1:$1,0)))</f>
        <v>#N/A</v>
      </c>
      <c r="M91" s="83" t="e">
        <f ca="1">IF(YEAR($B91)&lt;YEAR(TODAY())-1,INDEX(HaverPull!$A:$AD,MATCH(CBO_quarterly!$B91,HaverPull!$B:$B,0),MATCH(CBO_quarterly!M$1,HaverPull!$1:$1,0)),INDEX(CBO_annual!$A:$AH,MATCH(_xlfn.NUMBERVALUE(LEFT($A92,4)),CBO_annual!$A:$A,0),MATCH(M$1,CBO_annual!$1:$1,0)))</f>
        <v>#N/A</v>
      </c>
      <c r="N91" s="83" t="e">
        <f ca="1">IF(YEAR($B91)&lt;YEAR(TODAY())-1,INDEX(HaverPull!$A:$AD,MATCH(CBO_quarterly!$B91,HaverPull!$B:$B,0),MATCH(CBO_quarterly!N$1,HaverPull!$1:$1,0)),INDEX(CBO_annual!$A:$AH,MATCH(_xlfn.NUMBERVALUE(LEFT($A92,4)),CBO_annual!$A:$A,0),MATCH(N$1,CBO_annual!$1:$1,0)))</f>
        <v>#N/A</v>
      </c>
      <c r="O91" s="83" t="e">
        <f ca="1">IF(YEAR($B91)&lt;YEAR(TODAY())-1,INDEX(HaverPull!$A:$AD,MATCH(CBO_quarterly!$B91,HaverPull!$B:$B,0),MATCH(CBO_quarterly!O$1,HaverPull!$1:$1,0)),INDEX(CBO_annual!$A:$AH,MATCH(_xlfn.NUMBERVALUE(LEFT($A92,4)),CBO_annual!$A:$A,0),MATCH(O$1,CBO_annual!$1:$1,0)))</f>
        <v>#N/A</v>
      </c>
      <c r="P91" s="83" t="e">
        <f ca="1">IF(YEAR($B91)&lt;YEAR(TODAY())-1,INDEX(HaverPull!$A:$AD,MATCH(CBO_quarterly!$B91,HaverPull!$B:$B,0),MATCH(CBO_quarterly!P$1,HaverPull!$1:$1,0)),INDEX(CBO_annual!$A:$AH,MATCH(_xlfn.NUMBERVALUE(LEFT($A92,4)),CBO_annual!$A:$A,0),MATCH(P$1,CBO_annual!$1:$1,0)))</f>
        <v>#N/A</v>
      </c>
      <c r="Q91" s="83" t="e">
        <f ca="1">IF(YEAR($B91)&lt;YEAR(TODAY())-1,INDEX(HaverPull!$A:$AD,MATCH(CBO_quarterly!$B91,HaverPull!$B:$B,0),MATCH(CBO_quarterly!Q$1,HaverPull!$1:$1,0)),INDEX(CBO_annual!$A:$AH,MATCH(_xlfn.NUMBERVALUE(LEFT($A92,4)),CBO_annual!$A:$A,0),MATCH(Q$1,CBO_annual!$1:$1,0)))</f>
        <v>#N/A</v>
      </c>
      <c r="R91" s="83" t="e">
        <f ca="1">IF(YEAR($B91)&lt;YEAR(TODAY())-1,INDEX(HaverPull!$A:$AD,MATCH(CBO_quarterly!$B91,HaverPull!$B:$B,0),MATCH(CBO_quarterly!R$1,HaverPull!$1:$1,0)),INDEX(CBO_annual!$A:$AH,MATCH(_xlfn.NUMBERVALUE(LEFT($A92,4)),CBO_annual!$A:$A,0),MATCH(R$1,CBO_annual!$1:$1,0)))</f>
        <v>#N/A</v>
      </c>
      <c r="S91" s="83" t="e">
        <f ca="1">IF(YEAR($B91)&lt;YEAR(TODAY())-1,INDEX(HaverPull!$A:$AD,MATCH(CBO_quarterly!$B91,HaverPull!$B:$B,0),MATCH(CBO_quarterly!S$1,HaverPull!$1:$1,0)),INDEX(CBO_annual!$A:$AH,MATCH(_xlfn.NUMBERVALUE(LEFT($A92,4)),CBO_annual!$A:$A,0),MATCH(S$1,CBO_annual!$1:$1,0)))</f>
        <v>#N/A</v>
      </c>
      <c r="T91" s="83" t="e">
        <f ca="1">IF(YEAR($B91)&lt;YEAR(TODAY())-1,INDEX(HaverPull!$A:$AD,MATCH(CBO_quarterly!$B91,HaverPull!$B:$B,0),MATCH(CBO_quarterly!T$1,HaverPull!$1:$1,0)),INDEX(CBO_annual!$A:$AH,MATCH(_xlfn.NUMBERVALUE(LEFT($A92,4)),CBO_annual!$A:$A,0),MATCH(T$1,CBO_annual!$1:$1,0)))</f>
        <v>#N/A</v>
      </c>
      <c r="U91" s="83" t="e">
        <f ca="1">IF(YEAR($B91)&lt;YEAR(TODAY())-1,INDEX(HaverPull!$A:$AD,MATCH(CBO_quarterly!$B91,HaverPull!$B:$B,0),MATCH(CBO_quarterly!U$1,HaverPull!$1:$1,0)),INDEX(CBO_annual!$A:$AH,MATCH(_xlfn.NUMBERVALUE(LEFT($A92,4)),CBO_annual!$A:$A,0),MATCH(U$1,CBO_annual!$1:$1,0)))</f>
        <v>#N/A</v>
      </c>
      <c r="V91" s="83" t="e">
        <f ca="1">IF(YEAR($B91)&lt;YEAR(TODAY())-1,INDEX(HaverPull!$A:$AD,MATCH(CBO_quarterly!$B91,HaverPull!$B:$B,0),MATCH(CBO_quarterly!V$1,HaverPull!$1:$1,0)),INDEX(CBO_annual!$A:$AH,MATCH(_xlfn.NUMBERVALUE(LEFT($A92,4)),CBO_annual!$A:$A,0),MATCH(V$1,CBO_annual!$1:$1,0)))</f>
        <v>#N/A</v>
      </c>
      <c r="W91" s="83" t="e">
        <f ca="1">IF(YEAR($B91)&lt;YEAR(TODAY())-1,INDEX(HaverPull!$A:$AD,MATCH(CBO_quarterly!$B91,HaverPull!$B:$B,0),MATCH(CBO_quarterly!W$1,HaverPull!$1:$1,0)),INDEX(CBO_annual!$A:$AH,MATCH(_xlfn.NUMBERVALUE(LEFT($A92,4)),CBO_annual!$A:$A,0),MATCH(W$1,CBO_annual!$1:$1,0)))</f>
        <v>#N/A</v>
      </c>
      <c r="X91" s="83" t="e">
        <f ca="1">IF(YEAR($B91)&lt;YEAR(TODAY())-1,INDEX(HaverPull!$A:$AD,MATCH(CBO_quarterly!$B91,HaverPull!$B:$B,0),MATCH(CBO_quarterly!X$1,HaverPull!$1:$1,0)),INDEX(CBO_annual!$A:$AH,MATCH(_xlfn.NUMBERVALUE(LEFT($A92,4)),CBO_annual!$A:$A,0),MATCH(X$1,CBO_annual!$1:$1,0)))</f>
        <v>#N/A</v>
      </c>
      <c r="Y91" s="83" t="e">
        <f ca="1">IF(YEAR($B91)&lt;YEAR(TODAY())-1,INDEX(HaverPull!$A:$AD,MATCH(CBO_quarterly!$B91,HaverPull!$B:$B,0),MATCH(CBO_quarterly!Y$1,HaverPull!$1:$1,0)),INDEX(CBO_annual!$A:$AH,MATCH(_xlfn.NUMBERVALUE(LEFT($A92,4)),CBO_annual!$A:$A,0),MATCH(Y$1,CBO_annual!$1:$1,0)))</f>
        <v>#N/A</v>
      </c>
      <c r="Z91" s="83" t="e">
        <f ca="1">IF(YEAR($B91)&lt;YEAR(TODAY())-1,INDEX(HaverPull!$A:$AD,MATCH(CBO_quarterly!$B91,HaverPull!$B:$B,0),MATCH(CBO_quarterly!Z$1,HaverPull!$1:$1,0)),INDEX(CBO_annual!$A:$AH,MATCH(_xlfn.NUMBERVALUE(LEFT($A92,4)),CBO_annual!$A:$A,0),MATCH(Z$1,CBO_annual!$1:$1,0)))</f>
        <v>#N/A</v>
      </c>
      <c r="AA91" s="83" t="e">
        <f ca="1">IF(YEAR($B91)&lt;YEAR(TODAY())-1,INDEX(HaverPull!$A:$AD,MATCH(CBO_quarterly!$B91,HaverPull!$B:$B,0),MATCH(CBO_quarterly!AA$1,HaverPull!$1:$1,0)),INDEX(CBO_annual!$A:$AH,MATCH(_xlfn.NUMBERVALUE(LEFT($A92,4)),CBO_annual!$A:$A,0),MATCH(AA$1,CBO_annual!$1:$1,0)))</f>
        <v>#N/A</v>
      </c>
      <c r="AB91" s="88">
        <f>INDEX(CBO_annual!$A:$AH,MATCH(_xlfn.NUMBERVALUE(LEFT($A92,4)),CBO_annual!$A:$A,0),MATCH($1:$1,CBO_annual!$1:$1,0))</f>
        <v>9306.2249999999985</v>
      </c>
      <c r="AC91" s="84">
        <v>8977.2999999999993</v>
      </c>
      <c r="AD91" s="83">
        <f ca="1">IF(YEAR($B91)&lt;=YEAR(TODAY()),INDEX(HaverPull!$A:$AD,MATCH(CBO_quarterly!$B91,HaverPull!$B:$B,0),MATCH(CBO_quarterly!AD$1,HaverPull!$1:$1,0)),INDEX(CBO_annual!$A:$AH,MATCH(_xlfn.NUMBERVALUE(LEFT($A92,4)),CBO_annual!$A:$A,0),MATCH(AD$1,CBO_annual!$1:$1,0)))</f>
        <v>6051.2</v>
      </c>
      <c r="AE91" s="83">
        <f ca="1">IF(YEAR($B91)&lt;=YEAR(TODAY()),INDEX(HaverPull!$A:$AD,MATCH(CBO_quarterly!$B91,HaverPull!$B:$B,0),MATCH(CBO_quarterly!AE$1,HaverPull!$1:$1,0)),INDEX(CBO_annual!$A:$AH,MATCH(_xlfn.NUMBERVALUE(LEFT($A92,4)),CBO_annual!$A:$A,0),MATCH(AE$1,CBO_annual!$1:$1,0)))</f>
        <v>3973.3</v>
      </c>
      <c r="AF91" s="85">
        <v>69.853999999999999</v>
      </c>
      <c r="AG91" s="84">
        <v>6218.4</v>
      </c>
      <c r="AH91" s="84">
        <v>6426.2</v>
      </c>
      <c r="AI91" s="83">
        <f ca="1">IF(YEAR($B91)&lt;YEAR(TODAY()),INDEX(HaverPull!$A:$AD,MATCH(CBO_quarterly!$B91,HaverPull!$B:$B,0),MATCH(CBO_quarterly!AI$1,HaverPull!$1:$1,0)),INDEX(CBO_annual!$A:$AH,MATCH(_xlfn.NUMBERVALUE(LEFT($A92,4)),CBO_annual!$A:$A,0),MATCH(AI$1,CBO_annual!$1:$1,0)))</f>
        <v>1306.3</v>
      </c>
      <c r="AJ91" s="83">
        <f ca="1">IF(YEAR($B91)&lt;YEAR(TODAY()),INDEX(HaverPull!$A:$AD,MATCH(CBO_quarterly!$B91,HaverPull!$B:$B,0),MATCH(CBO_quarterly!AJ$1,HaverPull!$1:$1,0)),INDEX(CBO_annual!$A:$AH,MATCH(_xlfn.NUMBERVALUE(LEFT($A92,4)),CBO_annual!$A:$A,0),MATCH(AJ$1,CBO_annual!$1:$1,0)))</f>
        <v>983.4</v>
      </c>
      <c r="AK91" s="83">
        <f ca="1">IF(YEAR($B91)&lt;YEAR(TODAY()),INDEX(HaverPull!$A:$AD,MATCH(CBO_quarterly!$B91,HaverPull!$B:$B,0),MATCH(CBO_quarterly!AK$1,HaverPull!$1:$1,0)),INDEX(CBO_annual!$A:$AH,MATCH(_xlfn.NUMBERVALUE(LEFT($A92,4)),CBO_annual!$A:$A,0),MATCH(AK$1,CBO_annual!$1:$1,0)))</f>
        <v>1408.3</v>
      </c>
      <c r="AL91" s="83">
        <f ca="1">IF(YEAR($B91)&lt;YEAR(TODAY()),INDEX(HaverPull!$A:$AD,MATCH(CBO_quarterly!$B91,HaverPull!$B:$B,0),MATCH(CBO_quarterly!AL$1,HaverPull!$1:$1,0)),INDEX(CBO_annual!$A:$AH,MATCH(_xlfn.NUMBERVALUE(LEFT($A92,4)),CBO_annual!$A:$A,0),MATCH(AL$1,CBO_annual!$1:$1,0)))</f>
        <v>1306.3</v>
      </c>
      <c r="AM91" s="83">
        <f ca="1">IF(YEAR($B91)&lt;YEAR(TODAY()),INDEX(HaverPull!$A:$AD,MATCH(CBO_quarterly!$B91,HaverPull!$B:$B,0),MATCH(CBO_quarterly!AM$1,HaverPull!$1:$1,0)),INDEX(CBO_annual!$A:$AH,MATCH(_xlfn.NUMBERVALUE(LEFT($A92,4)),CBO_annual!$A:$A,0),MATCH(AM$1,CBO_annual!$1:$1,0)))</f>
        <v>586.29999999999995</v>
      </c>
      <c r="AN91" s="83">
        <f ca="1">IF(YEAR($B91)&lt;YEAR(TODAY()),INDEX(HaverPull!$A:$AD,MATCH(CBO_quarterly!$B91,HaverPull!$B:$B,0),MATCH(CBO_quarterly!AN$1,HaverPull!$1:$1,0)),INDEX(CBO_annual!$A:$AH,MATCH(_xlfn.NUMBERVALUE(LEFT($A92,4)),CBO_annual!$A:$A,0),MATCH(AN$1,CBO_annual!$1:$1,0)))</f>
        <v>719.9</v>
      </c>
      <c r="AO91" s="83" t="e">
        <f ca="1">IF(YEAR($B91)&lt;YEAR(TODAY()),INDEX(HaverPull!$A:$AD,MATCH(CBO_quarterly!$B91,HaverPull!$B:$B,0),MATCH(CBO_quarterly!AO$1,HaverPull!$1:$1,0)),INDEX(CBO_annual!$A:$AH,MATCH(_xlfn.NUMBERVALUE(LEFT($A92,4)),CBO_annual!$A:$A,0),MATCH(AO$1,CBO_annual!$1:$1,0)))</f>
        <v>#N/A</v>
      </c>
      <c r="AP91" s="83" t="e">
        <f ca="1">IF(YEAR($B91)&lt;YEAR(TODAY()),INDEX(HaverPull!$A:$AD,MATCH(CBO_quarterly!$B91,HaverPull!$B:$B,0),MATCH(CBO_quarterly!AP$1,HaverPull!$1:$1,0)),INDEX(CBO_annual!$A:$AH,MATCH(_xlfn.NUMBERVALUE(LEFT($A92,4)),CBO_annual!$A:$A,0),MATCH(AP$1,CBO_annual!$1:$1,0)))</f>
        <v>#N/A</v>
      </c>
    </row>
    <row r="92" spans="1:42">
      <c r="A92" s="83" t="s">
        <v>491</v>
      </c>
      <c r="B92" s="4">
        <v>33603</v>
      </c>
      <c r="C92" s="83">
        <f ca="1">IF(YEAR($B92)&lt;YEAR(TODAY())-1,AVERAGE(C93:C96),INDEX(CBO_annual!$A:$AH,MATCH(_xlfn.NUMBERVALUE(LEFT($A93,4)),CBO_annual!$A:$A,0),MATCH(C$1,CBO_annual!$1:$1,0)))</f>
        <v>2068.1999999999998</v>
      </c>
      <c r="D92" s="83">
        <f ca="1">IF(YEAR($B92)&lt;YEAR(TODAY())-1,AVERAGE(D93:D96),INDEX(CBO_annual!$A:$AH,MATCH(_xlfn.NUMBERVALUE(LEFT($A93,4)),CBO_annual!$A:$A,0),MATCH(D$1,CBO_annual!$1:$1,0)))</f>
        <v>1585.1000000000004</v>
      </c>
      <c r="E92" s="83">
        <f ca="1">IF(YEAR($B92)&lt;YEAR(TODAY())-1,AVERAGE(E93:E96),INDEX(CBO_annual!$A:$AH,MATCH(_xlfn.NUMBERVALUE(LEFT($A93,4)),CBO_annual!$A:$A,0),MATCH(E$1,CBO_annual!$1:$1,0)))</f>
        <v>134.1</v>
      </c>
      <c r="F92" s="83">
        <f ca="1">IF(YEAR($B92)&lt;YEAR(TODAY())-1,AVERAGE(F93:F96),INDEX(CBO_annual!$A:$AH,MATCH(_xlfn.NUMBERVALUE(LEFT($A93,4)),CBO_annual!$A:$A,0),MATCH(F$1,CBO_annual!$1:$1,0)))</f>
        <v>395.69999999999993</v>
      </c>
      <c r="G92" s="83">
        <f ca="1">IF(YEAR($B92)&lt;YEAR(TODAY())-1,AVERAGE(G93:G96),INDEX(CBO_annual!$A:$AH,MATCH(_xlfn.NUMBERVALUE(LEFT($A93,4)),CBO_annual!$A:$A,0),MATCH(G$1,CBO_annual!$1:$1,0)))</f>
        <v>1274.5999999999999</v>
      </c>
      <c r="H92" s="83">
        <f ca="1">IF(YEAR($B92)&lt;YEAR(TODAY())-1,AVERAGE(H93:H96),INDEX(CBO_annual!$A:$AH,MATCH(_xlfn.NUMBERVALUE(LEFT($A93,4)),CBO_annual!$A:$A,0),MATCH(H$1,CBO_annual!$1:$1,0)))</f>
        <v>60.599999999999994</v>
      </c>
      <c r="I92" s="83">
        <f ca="1">IF(YEAR($B92)&lt;YEAR(TODAY())-1,AVERAGE(I93:I96),INDEX(CBO_annual!$A:$AH,MATCH(_xlfn.NUMBERVALUE(LEFT($A93,4)),CBO_annual!$A:$A,0),MATCH(I$1,CBO_annual!$1:$1,0)))</f>
        <v>497.1</v>
      </c>
      <c r="J92" s="83">
        <f ca="1">IF(YEAR($B92)&lt;YEAR(TODAY())-1,INDEX(HaverPull!$A:$AD,MATCH(CBO_quarterly!$B92,HaverPull!$B:$B,0),MATCH(CBO_quarterly!J$1,HaverPull!$1:$1,0)),INDEX(CBO_annual!$A:$AH,MATCH(_xlfn.NUMBERVALUE(LEFT($A93,4)),CBO_annual!$A:$A,0),MATCH(J$1,CBO_annual!$1:$1,0)))</f>
        <v>20.3</v>
      </c>
      <c r="K92" s="83" t="e">
        <f ca="1">IF(YEAR($B92)&lt;YEAR(TODAY())-1,INDEX(HaverPull!$A:$AD,MATCH(CBO_quarterly!$B92,HaverPull!$B:$B,0),MATCH(CBO_quarterly!K$1,HaverPull!$1:$1,0)),INDEX(CBO_annual!$A:$AH,MATCH(_xlfn.NUMBERVALUE(LEFT($A93,4)),CBO_annual!$A:$A,0),MATCH(K$1,CBO_annual!$1:$1,0)))</f>
        <v>#N/A</v>
      </c>
      <c r="L92" s="83" t="e">
        <f ca="1">IF(YEAR($B92)&lt;YEAR(TODAY())-1,INDEX(HaverPull!$A:$AD,MATCH(CBO_quarterly!$B92,HaverPull!$B:$B,0),MATCH(CBO_quarterly!L$1,HaverPull!$1:$1,0)),INDEX(CBO_annual!$A:$AH,MATCH(_xlfn.NUMBERVALUE(LEFT($A93,4)),CBO_annual!$A:$A,0),MATCH(L$1,CBO_annual!$1:$1,0)))</f>
        <v>#N/A</v>
      </c>
      <c r="M92" s="83" t="e">
        <f ca="1">IF(YEAR($B92)&lt;YEAR(TODAY())-1,INDEX(HaverPull!$A:$AD,MATCH(CBO_quarterly!$B92,HaverPull!$B:$B,0),MATCH(CBO_quarterly!M$1,HaverPull!$1:$1,0)),INDEX(CBO_annual!$A:$AH,MATCH(_xlfn.NUMBERVALUE(LEFT($A93,4)),CBO_annual!$A:$A,0),MATCH(M$1,CBO_annual!$1:$1,0)))</f>
        <v>#N/A</v>
      </c>
      <c r="N92" s="83" t="e">
        <f ca="1">IF(YEAR($B92)&lt;YEAR(TODAY())-1,INDEX(HaverPull!$A:$AD,MATCH(CBO_quarterly!$B92,HaverPull!$B:$B,0),MATCH(CBO_quarterly!N$1,HaverPull!$1:$1,0)),INDEX(CBO_annual!$A:$AH,MATCH(_xlfn.NUMBERVALUE(LEFT($A93,4)),CBO_annual!$A:$A,0),MATCH(N$1,CBO_annual!$1:$1,0)))</f>
        <v>#N/A</v>
      </c>
      <c r="O92" s="83" t="e">
        <f ca="1">IF(YEAR($B92)&lt;YEAR(TODAY())-1,INDEX(HaverPull!$A:$AD,MATCH(CBO_quarterly!$B92,HaverPull!$B:$B,0),MATCH(CBO_quarterly!O$1,HaverPull!$1:$1,0)),INDEX(CBO_annual!$A:$AH,MATCH(_xlfn.NUMBERVALUE(LEFT($A93,4)),CBO_annual!$A:$A,0),MATCH(O$1,CBO_annual!$1:$1,0)))</f>
        <v>#N/A</v>
      </c>
      <c r="P92" s="83" t="e">
        <f ca="1">IF(YEAR($B92)&lt;YEAR(TODAY())-1,INDEX(HaverPull!$A:$AD,MATCH(CBO_quarterly!$B92,HaverPull!$B:$B,0),MATCH(CBO_quarterly!P$1,HaverPull!$1:$1,0)),INDEX(CBO_annual!$A:$AH,MATCH(_xlfn.NUMBERVALUE(LEFT($A93,4)),CBO_annual!$A:$A,0),MATCH(P$1,CBO_annual!$1:$1,0)))</f>
        <v>#N/A</v>
      </c>
      <c r="Q92" s="83" t="e">
        <f ca="1">IF(YEAR($B92)&lt;YEAR(TODAY())-1,INDEX(HaverPull!$A:$AD,MATCH(CBO_quarterly!$B92,HaverPull!$B:$B,0),MATCH(CBO_quarterly!Q$1,HaverPull!$1:$1,0)),INDEX(CBO_annual!$A:$AH,MATCH(_xlfn.NUMBERVALUE(LEFT($A93,4)),CBO_annual!$A:$A,0),MATCH(Q$1,CBO_annual!$1:$1,0)))</f>
        <v>#N/A</v>
      </c>
      <c r="R92" s="83" t="e">
        <f ca="1">IF(YEAR($B92)&lt;YEAR(TODAY())-1,INDEX(HaverPull!$A:$AD,MATCH(CBO_quarterly!$B92,HaverPull!$B:$B,0),MATCH(CBO_quarterly!R$1,HaverPull!$1:$1,0)),INDEX(CBO_annual!$A:$AH,MATCH(_xlfn.NUMBERVALUE(LEFT($A93,4)),CBO_annual!$A:$A,0),MATCH(R$1,CBO_annual!$1:$1,0)))</f>
        <v>#N/A</v>
      </c>
      <c r="S92" s="83" t="e">
        <f ca="1">IF(YEAR($B92)&lt;YEAR(TODAY())-1,INDEX(HaverPull!$A:$AD,MATCH(CBO_quarterly!$B92,HaverPull!$B:$B,0),MATCH(CBO_quarterly!S$1,HaverPull!$1:$1,0)),INDEX(CBO_annual!$A:$AH,MATCH(_xlfn.NUMBERVALUE(LEFT($A93,4)),CBO_annual!$A:$A,0),MATCH(S$1,CBO_annual!$1:$1,0)))</f>
        <v>#N/A</v>
      </c>
      <c r="T92" s="83" t="e">
        <f ca="1">IF(YEAR($B92)&lt;YEAR(TODAY())-1,INDEX(HaverPull!$A:$AD,MATCH(CBO_quarterly!$B92,HaverPull!$B:$B,0),MATCH(CBO_quarterly!T$1,HaverPull!$1:$1,0)),INDEX(CBO_annual!$A:$AH,MATCH(_xlfn.NUMBERVALUE(LEFT($A93,4)),CBO_annual!$A:$A,0),MATCH(T$1,CBO_annual!$1:$1,0)))</f>
        <v>#N/A</v>
      </c>
      <c r="U92" s="83" t="e">
        <f ca="1">IF(YEAR($B92)&lt;YEAR(TODAY())-1,INDEX(HaverPull!$A:$AD,MATCH(CBO_quarterly!$B92,HaverPull!$B:$B,0),MATCH(CBO_quarterly!U$1,HaverPull!$1:$1,0)),INDEX(CBO_annual!$A:$AH,MATCH(_xlfn.NUMBERVALUE(LEFT($A93,4)),CBO_annual!$A:$A,0),MATCH(U$1,CBO_annual!$1:$1,0)))</f>
        <v>#N/A</v>
      </c>
      <c r="V92" s="83" t="e">
        <f ca="1">IF(YEAR($B92)&lt;YEAR(TODAY())-1,INDEX(HaverPull!$A:$AD,MATCH(CBO_quarterly!$B92,HaverPull!$B:$B,0),MATCH(CBO_quarterly!V$1,HaverPull!$1:$1,0)),INDEX(CBO_annual!$A:$AH,MATCH(_xlfn.NUMBERVALUE(LEFT($A93,4)),CBO_annual!$A:$A,0),MATCH(V$1,CBO_annual!$1:$1,0)))</f>
        <v>#N/A</v>
      </c>
      <c r="W92" s="83" t="e">
        <f ca="1">IF(YEAR($B92)&lt;YEAR(TODAY())-1,INDEX(HaverPull!$A:$AD,MATCH(CBO_quarterly!$B92,HaverPull!$B:$B,0),MATCH(CBO_quarterly!W$1,HaverPull!$1:$1,0)),INDEX(CBO_annual!$A:$AH,MATCH(_xlfn.NUMBERVALUE(LEFT($A93,4)),CBO_annual!$A:$A,0),MATCH(W$1,CBO_annual!$1:$1,0)))</f>
        <v>#N/A</v>
      </c>
      <c r="X92" s="83" t="e">
        <f ca="1">IF(YEAR($B92)&lt;YEAR(TODAY())-1,INDEX(HaverPull!$A:$AD,MATCH(CBO_quarterly!$B92,HaverPull!$B:$B,0),MATCH(CBO_quarterly!X$1,HaverPull!$1:$1,0)),INDEX(CBO_annual!$A:$AH,MATCH(_xlfn.NUMBERVALUE(LEFT($A93,4)),CBO_annual!$A:$A,0),MATCH(X$1,CBO_annual!$1:$1,0)))</f>
        <v>#N/A</v>
      </c>
      <c r="Y92" s="83" t="e">
        <f ca="1">IF(YEAR($B92)&lt;YEAR(TODAY())-1,INDEX(HaverPull!$A:$AD,MATCH(CBO_quarterly!$B92,HaverPull!$B:$B,0),MATCH(CBO_quarterly!Y$1,HaverPull!$1:$1,0)),INDEX(CBO_annual!$A:$AH,MATCH(_xlfn.NUMBERVALUE(LEFT($A93,4)),CBO_annual!$A:$A,0),MATCH(Y$1,CBO_annual!$1:$1,0)))</f>
        <v>#N/A</v>
      </c>
      <c r="Z92" s="83" t="e">
        <f ca="1">IF(YEAR($B92)&lt;YEAR(TODAY())-1,INDEX(HaverPull!$A:$AD,MATCH(CBO_quarterly!$B92,HaverPull!$B:$B,0),MATCH(CBO_quarterly!Z$1,HaverPull!$1:$1,0)),INDEX(CBO_annual!$A:$AH,MATCH(_xlfn.NUMBERVALUE(LEFT($A93,4)),CBO_annual!$A:$A,0),MATCH(Z$1,CBO_annual!$1:$1,0)))</f>
        <v>#N/A</v>
      </c>
      <c r="AA92" s="83" t="e">
        <f ca="1">IF(YEAR($B92)&lt;YEAR(TODAY())-1,INDEX(HaverPull!$A:$AD,MATCH(CBO_quarterly!$B92,HaverPull!$B:$B,0),MATCH(CBO_quarterly!AA$1,HaverPull!$1:$1,0)),INDEX(CBO_annual!$A:$AH,MATCH(_xlfn.NUMBERVALUE(LEFT($A93,4)),CBO_annual!$A:$A,0),MATCH(AA$1,CBO_annual!$1:$1,0)))</f>
        <v>#N/A</v>
      </c>
      <c r="AB92" s="88">
        <f>INDEX(CBO_annual!$A:$AH,MATCH(_xlfn.NUMBERVALUE(LEFT($A93,4)),CBO_annual!$A:$A,0),MATCH($1:$1,CBO_annual!$1:$1,0))</f>
        <v>9540</v>
      </c>
      <c r="AC92" s="84">
        <v>9016.4</v>
      </c>
      <c r="AD92" s="83">
        <f ca="1">IF(YEAR($B92)&lt;=YEAR(TODAY()),INDEX(HaverPull!$A:$AD,MATCH(CBO_quarterly!$B92,HaverPull!$B:$B,0),MATCH(CBO_quarterly!AD$1,HaverPull!$1:$1,0)),INDEX(CBO_annual!$A:$AH,MATCH(_xlfn.NUMBERVALUE(LEFT($A93,4)),CBO_annual!$A:$A,0),MATCH(AD$1,CBO_annual!$1:$1,0)))</f>
        <v>6048.2</v>
      </c>
      <c r="AE92" s="83">
        <f ca="1">IF(YEAR($B92)&lt;=YEAR(TODAY()),INDEX(HaverPull!$A:$AD,MATCH(CBO_quarterly!$B92,HaverPull!$B:$B,0),MATCH(CBO_quarterly!AE$1,HaverPull!$1:$1,0)),INDEX(CBO_annual!$A:$AH,MATCH(_xlfn.NUMBERVALUE(LEFT($A93,4)),CBO_annual!$A:$A,0),MATCH(AE$1,CBO_annual!$1:$1,0)))</f>
        <v>4000</v>
      </c>
      <c r="AF92" s="85">
        <v>70.355000000000004</v>
      </c>
      <c r="AG92" s="84">
        <v>6279.3</v>
      </c>
      <c r="AH92" s="84">
        <v>6504.5</v>
      </c>
      <c r="AI92" s="83">
        <f ca="1">IF(YEAR($B92)&lt;YEAR(TODAY()),INDEX(HaverPull!$A:$AD,MATCH(CBO_quarterly!$B92,HaverPull!$B:$B,0),MATCH(CBO_quarterly!AI$1,HaverPull!$1:$1,0)),INDEX(CBO_annual!$A:$AH,MATCH(_xlfn.NUMBERVALUE(LEFT($A93,4)),CBO_annual!$A:$A,0),MATCH(AI$1,CBO_annual!$1:$1,0)))</f>
        <v>1308.8</v>
      </c>
      <c r="AJ92" s="83">
        <f ca="1">IF(YEAR($B92)&lt;YEAR(TODAY()),INDEX(HaverPull!$A:$AD,MATCH(CBO_quarterly!$B92,HaverPull!$B:$B,0),MATCH(CBO_quarterly!AJ$1,HaverPull!$1:$1,0)),INDEX(CBO_annual!$A:$AH,MATCH(_xlfn.NUMBERVALUE(LEFT($A93,4)),CBO_annual!$A:$A,0),MATCH(AJ$1,CBO_annual!$1:$1,0)))</f>
        <v>958.8</v>
      </c>
      <c r="AK92" s="83">
        <f ca="1">IF(YEAR($B92)&lt;YEAR(TODAY()),INDEX(HaverPull!$A:$AD,MATCH(CBO_quarterly!$B92,HaverPull!$B:$B,0),MATCH(CBO_quarterly!AK$1,HaverPull!$1:$1,0)),INDEX(CBO_annual!$A:$AH,MATCH(_xlfn.NUMBERVALUE(LEFT($A93,4)),CBO_annual!$A:$A,0),MATCH(AK$1,CBO_annual!$1:$1,0)))</f>
        <v>1418.2</v>
      </c>
      <c r="AL92" s="83">
        <f ca="1">IF(YEAR($B92)&lt;YEAR(TODAY()),INDEX(HaverPull!$A:$AD,MATCH(CBO_quarterly!$B92,HaverPull!$B:$B,0),MATCH(CBO_quarterly!AL$1,HaverPull!$1:$1,0)),INDEX(CBO_annual!$A:$AH,MATCH(_xlfn.NUMBERVALUE(LEFT($A93,4)),CBO_annual!$A:$A,0),MATCH(AL$1,CBO_annual!$1:$1,0)))</f>
        <v>1308.8</v>
      </c>
      <c r="AM92" s="83">
        <f ca="1">IF(YEAR($B92)&lt;YEAR(TODAY()),INDEX(HaverPull!$A:$AD,MATCH(CBO_quarterly!$B92,HaverPull!$B:$B,0),MATCH(CBO_quarterly!AM$1,HaverPull!$1:$1,0)),INDEX(CBO_annual!$A:$AH,MATCH(_xlfn.NUMBERVALUE(LEFT($A93,4)),CBO_annual!$A:$A,0),MATCH(AM$1,CBO_annual!$1:$1,0)))</f>
        <v>577.4</v>
      </c>
      <c r="AN92" s="83">
        <f ca="1">IF(YEAR($B92)&lt;YEAR(TODAY()),INDEX(HaverPull!$A:$AD,MATCH(CBO_quarterly!$B92,HaverPull!$B:$B,0),MATCH(CBO_quarterly!AN$1,HaverPull!$1:$1,0)),INDEX(CBO_annual!$A:$AH,MATCH(_xlfn.NUMBERVALUE(LEFT($A93,4)),CBO_annual!$A:$A,0),MATCH(AN$1,CBO_annual!$1:$1,0)))</f>
        <v>731.4</v>
      </c>
      <c r="AO92" s="83" t="e">
        <f ca="1">IF(YEAR($B92)&lt;YEAR(TODAY()),INDEX(HaverPull!$A:$AD,MATCH(CBO_quarterly!$B92,HaverPull!$B:$B,0),MATCH(CBO_quarterly!AO$1,HaverPull!$1:$1,0)),INDEX(CBO_annual!$A:$AH,MATCH(_xlfn.NUMBERVALUE(LEFT($A93,4)),CBO_annual!$A:$A,0),MATCH(AO$1,CBO_annual!$1:$1,0)))</f>
        <v>#N/A</v>
      </c>
      <c r="AP92" s="83" t="e">
        <f ca="1">IF(YEAR($B92)&lt;YEAR(TODAY()),INDEX(HaverPull!$A:$AD,MATCH(CBO_quarterly!$B92,HaverPull!$B:$B,0),MATCH(CBO_quarterly!AP$1,HaverPull!$1:$1,0)),INDEX(CBO_annual!$A:$AH,MATCH(_xlfn.NUMBERVALUE(LEFT($A93,4)),CBO_annual!$A:$A,0),MATCH(AP$1,CBO_annual!$1:$1,0)))</f>
        <v>#N/A</v>
      </c>
    </row>
    <row r="93" spans="1:42">
      <c r="A93" s="83" t="s">
        <v>492</v>
      </c>
      <c r="B93" s="4">
        <v>33694</v>
      </c>
      <c r="C93" s="83">
        <f ca="1">IF(YEAR($B93)&lt;YEAR(TODAY())-1,AVERAGE(C94:C97),INDEX(CBO_annual!$A:$AH,MATCH(_xlfn.NUMBERVALUE(LEFT($A94,4)),CBO_annual!$A:$A,0),MATCH(C$1,CBO_annual!$1:$1,0)))</f>
        <v>2068.1999999999998</v>
      </c>
      <c r="D93" s="83">
        <f ca="1">IF(YEAR($B93)&lt;YEAR(TODAY())-1,AVERAGE(D94:D97),INDEX(CBO_annual!$A:$AH,MATCH(_xlfn.NUMBERVALUE(LEFT($A94,4)),CBO_annual!$A:$A,0),MATCH(D$1,CBO_annual!$1:$1,0)))</f>
        <v>1585.1000000000004</v>
      </c>
      <c r="E93" s="83">
        <f ca="1">IF(YEAR($B93)&lt;YEAR(TODAY())-1,AVERAGE(E94:E97),INDEX(CBO_annual!$A:$AH,MATCH(_xlfn.NUMBERVALUE(LEFT($A94,4)),CBO_annual!$A:$A,0),MATCH(E$1,CBO_annual!$1:$1,0)))</f>
        <v>134.1</v>
      </c>
      <c r="F93" s="83">
        <f ca="1">IF(YEAR($B93)&lt;YEAR(TODAY())-1,AVERAGE(F94:F97),INDEX(CBO_annual!$A:$AH,MATCH(_xlfn.NUMBERVALUE(LEFT($A94,4)),CBO_annual!$A:$A,0),MATCH(F$1,CBO_annual!$1:$1,0)))</f>
        <v>395.69999999999993</v>
      </c>
      <c r="G93" s="83">
        <f ca="1">IF(YEAR($B93)&lt;YEAR(TODAY())-1,AVERAGE(G94:G97),INDEX(CBO_annual!$A:$AH,MATCH(_xlfn.NUMBERVALUE(LEFT($A94,4)),CBO_annual!$A:$A,0),MATCH(G$1,CBO_annual!$1:$1,0)))</f>
        <v>1274.5999999999999</v>
      </c>
      <c r="H93" s="83">
        <f ca="1">IF(YEAR($B93)&lt;YEAR(TODAY())-1,AVERAGE(H94:H97),INDEX(CBO_annual!$A:$AH,MATCH(_xlfn.NUMBERVALUE(LEFT($A94,4)),CBO_annual!$A:$A,0),MATCH(H$1,CBO_annual!$1:$1,0)))</f>
        <v>60.599999999999994</v>
      </c>
      <c r="I93" s="83">
        <f ca="1">IF(YEAR($B93)&lt;YEAR(TODAY())-1,AVERAGE(I94:I97),INDEX(CBO_annual!$A:$AH,MATCH(_xlfn.NUMBERVALUE(LEFT($A94,4)),CBO_annual!$A:$A,0),MATCH(I$1,CBO_annual!$1:$1,0)))</f>
        <v>497.1</v>
      </c>
      <c r="J93" s="83">
        <f ca="1">IF(YEAR($B93)&lt;YEAR(TODAY())-1,INDEX(HaverPull!$A:$AD,MATCH(CBO_quarterly!$B93,HaverPull!$B:$B,0),MATCH(CBO_quarterly!J$1,HaverPull!$1:$1,0)),INDEX(CBO_annual!$A:$AH,MATCH(_xlfn.NUMBERVALUE(LEFT($A94,4)),CBO_annual!$A:$A,0),MATCH(J$1,CBO_annual!$1:$1,0)))</f>
        <v>17.8</v>
      </c>
      <c r="K93" s="83" t="e">
        <f ca="1">IF(YEAR($B93)&lt;YEAR(TODAY())-1,INDEX(HaverPull!$A:$AD,MATCH(CBO_quarterly!$B93,HaverPull!$B:$B,0),MATCH(CBO_quarterly!K$1,HaverPull!$1:$1,0)),INDEX(CBO_annual!$A:$AH,MATCH(_xlfn.NUMBERVALUE(LEFT($A94,4)),CBO_annual!$A:$A,0),MATCH(K$1,CBO_annual!$1:$1,0)))</f>
        <v>#N/A</v>
      </c>
      <c r="L93" s="83" t="e">
        <f ca="1">IF(YEAR($B93)&lt;YEAR(TODAY())-1,INDEX(HaverPull!$A:$AD,MATCH(CBO_quarterly!$B93,HaverPull!$B:$B,0),MATCH(CBO_quarterly!L$1,HaverPull!$1:$1,0)),INDEX(CBO_annual!$A:$AH,MATCH(_xlfn.NUMBERVALUE(LEFT($A94,4)),CBO_annual!$A:$A,0),MATCH(L$1,CBO_annual!$1:$1,0)))</f>
        <v>#N/A</v>
      </c>
      <c r="M93" s="83" t="e">
        <f ca="1">IF(YEAR($B93)&lt;YEAR(TODAY())-1,INDEX(HaverPull!$A:$AD,MATCH(CBO_quarterly!$B93,HaverPull!$B:$B,0),MATCH(CBO_quarterly!M$1,HaverPull!$1:$1,0)),INDEX(CBO_annual!$A:$AH,MATCH(_xlfn.NUMBERVALUE(LEFT($A94,4)),CBO_annual!$A:$A,0),MATCH(M$1,CBO_annual!$1:$1,0)))</f>
        <v>#N/A</v>
      </c>
      <c r="N93" s="83" t="e">
        <f ca="1">IF(YEAR($B93)&lt;YEAR(TODAY())-1,INDEX(HaverPull!$A:$AD,MATCH(CBO_quarterly!$B93,HaverPull!$B:$B,0),MATCH(CBO_quarterly!N$1,HaverPull!$1:$1,0)),INDEX(CBO_annual!$A:$AH,MATCH(_xlfn.NUMBERVALUE(LEFT($A94,4)),CBO_annual!$A:$A,0),MATCH(N$1,CBO_annual!$1:$1,0)))</f>
        <v>#N/A</v>
      </c>
      <c r="O93" s="83" t="e">
        <f ca="1">IF(YEAR($B93)&lt;YEAR(TODAY())-1,INDEX(HaverPull!$A:$AD,MATCH(CBO_quarterly!$B93,HaverPull!$B:$B,0),MATCH(CBO_quarterly!O$1,HaverPull!$1:$1,0)),INDEX(CBO_annual!$A:$AH,MATCH(_xlfn.NUMBERVALUE(LEFT($A94,4)),CBO_annual!$A:$A,0),MATCH(O$1,CBO_annual!$1:$1,0)))</f>
        <v>#N/A</v>
      </c>
      <c r="P93" s="83" t="e">
        <f ca="1">IF(YEAR($B93)&lt;YEAR(TODAY())-1,INDEX(HaverPull!$A:$AD,MATCH(CBO_quarterly!$B93,HaverPull!$B:$B,0),MATCH(CBO_quarterly!P$1,HaverPull!$1:$1,0)),INDEX(CBO_annual!$A:$AH,MATCH(_xlfn.NUMBERVALUE(LEFT($A94,4)),CBO_annual!$A:$A,0),MATCH(P$1,CBO_annual!$1:$1,0)))</f>
        <v>#N/A</v>
      </c>
      <c r="Q93" s="83" t="e">
        <f ca="1">IF(YEAR($B93)&lt;YEAR(TODAY())-1,INDEX(HaverPull!$A:$AD,MATCH(CBO_quarterly!$B93,HaverPull!$B:$B,0),MATCH(CBO_quarterly!Q$1,HaverPull!$1:$1,0)),INDEX(CBO_annual!$A:$AH,MATCH(_xlfn.NUMBERVALUE(LEFT($A94,4)),CBO_annual!$A:$A,0),MATCH(Q$1,CBO_annual!$1:$1,0)))</f>
        <v>#N/A</v>
      </c>
      <c r="R93" s="83" t="e">
        <f ca="1">IF(YEAR($B93)&lt;YEAR(TODAY())-1,INDEX(HaverPull!$A:$AD,MATCH(CBO_quarterly!$B93,HaverPull!$B:$B,0),MATCH(CBO_quarterly!R$1,HaverPull!$1:$1,0)),INDEX(CBO_annual!$A:$AH,MATCH(_xlfn.NUMBERVALUE(LEFT($A94,4)),CBO_annual!$A:$A,0),MATCH(R$1,CBO_annual!$1:$1,0)))</f>
        <v>#N/A</v>
      </c>
      <c r="S93" s="83" t="e">
        <f ca="1">IF(YEAR($B93)&lt;YEAR(TODAY())-1,INDEX(HaverPull!$A:$AD,MATCH(CBO_quarterly!$B93,HaverPull!$B:$B,0),MATCH(CBO_quarterly!S$1,HaverPull!$1:$1,0)),INDEX(CBO_annual!$A:$AH,MATCH(_xlfn.NUMBERVALUE(LEFT($A94,4)),CBO_annual!$A:$A,0),MATCH(S$1,CBO_annual!$1:$1,0)))</f>
        <v>#N/A</v>
      </c>
      <c r="T93" s="83" t="e">
        <f ca="1">IF(YEAR($B93)&lt;YEAR(TODAY())-1,INDEX(HaverPull!$A:$AD,MATCH(CBO_quarterly!$B93,HaverPull!$B:$B,0),MATCH(CBO_quarterly!T$1,HaverPull!$1:$1,0)),INDEX(CBO_annual!$A:$AH,MATCH(_xlfn.NUMBERVALUE(LEFT($A94,4)),CBO_annual!$A:$A,0),MATCH(T$1,CBO_annual!$1:$1,0)))</f>
        <v>#N/A</v>
      </c>
      <c r="U93" s="83" t="e">
        <f ca="1">IF(YEAR($B93)&lt;YEAR(TODAY())-1,INDEX(HaverPull!$A:$AD,MATCH(CBO_quarterly!$B93,HaverPull!$B:$B,0),MATCH(CBO_quarterly!U$1,HaverPull!$1:$1,0)),INDEX(CBO_annual!$A:$AH,MATCH(_xlfn.NUMBERVALUE(LEFT($A94,4)),CBO_annual!$A:$A,0),MATCH(U$1,CBO_annual!$1:$1,0)))</f>
        <v>#N/A</v>
      </c>
      <c r="V93" s="83" t="e">
        <f ca="1">IF(YEAR($B93)&lt;YEAR(TODAY())-1,INDEX(HaverPull!$A:$AD,MATCH(CBO_quarterly!$B93,HaverPull!$B:$B,0),MATCH(CBO_quarterly!V$1,HaverPull!$1:$1,0)),INDEX(CBO_annual!$A:$AH,MATCH(_xlfn.NUMBERVALUE(LEFT($A94,4)),CBO_annual!$A:$A,0),MATCH(V$1,CBO_annual!$1:$1,0)))</f>
        <v>#N/A</v>
      </c>
      <c r="W93" s="83" t="e">
        <f ca="1">IF(YEAR($B93)&lt;YEAR(TODAY())-1,INDEX(HaverPull!$A:$AD,MATCH(CBO_quarterly!$B93,HaverPull!$B:$B,0),MATCH(CBO_quarterly!W$1,HaverPull!$1:$1,0)),INDEX(CBO_annual!$A:$AH,MATCH(_xlfn.NUMBERVALUE(LEFT($A94,4)),CBO_annual!$A:$A,0),MATCH(W$1,CBO_annual!$1:$1,0)))</f>
        <v>#N/A</v>
      </c>
      <c r="X93" s="83" t="e">
        <f ca="1">IF(YEAR($B93)&lt;YEAR(TODAY())-1,INDEX(HaverPull!$A:$AD,MATCH(CBO_quarterly!$B93,HaverPull!$B:$B,0),MATCH(CBO_quarterly!X$1,HaverPull!$1:$1,0)),INDEX(CBO_annual!$A:$AH,MATCH(_xlfn.NUMBERVALUE(LEFT($A94,4)),CBO_annual!$A:$A,0),MATCH(X$1,CBO_annual!$1:$1,0)))</f>
        <v>#N/A</v>
      </c>
      <c r="Y93" s="83" t="e">
        <f ca="1">IF(YEAR($B93)&lt;YEAR(TODAY())-1,INDEX(HaverPull!$A:$AD,MATCH(CBO_quarterly!$B93,HaverPull!$B:$B,0),MATCH(CBO_quarterly!Y$1,HaverPull!$1:$1,0)),INDEX(CBO_annual!$A:$AH,MATCH(_xlfn.NUMBERVALUE(LEFT($A94,4)),CBO_annual!$A:$A,0),MATCH(Y$1,CBO_annual!$1:$1,0)))</f>
        <v>#N/A</v>
      </c>
      <c r="Z93" s="83" t="e">
        <f ca="1">IF(YEAR($B93)&lt;YEAR(TODAY())-1,INDEX(HaverPull!$A:$AD,MATCH(CBO_quarterly!$B93,HaverPull!$B:$B,0),MATCH(CBO_quarterly!Z$1,HaverPull!$1:$1,0)),INDEX(CBO_annual!$A:$AH,MATCH(_xlfn.NUMBERVALUE(LEFT($A94,4)),CBO_annual!$A:$A,0),MATCH(Z$1,CBO_annual!$1:$1,0)))</f>
        <v>#N/A</v>
      </c>
      <c r="AA93" s="83" t="e">
        <f ca="1">IF(YEAR($B93)&lt;YEAR(TODAY())-1,INDEX(HaverPull!$A:$AD,MATCH(CBO_quarterly!$B93,HaverPull!$B:$B,0),MATCH(CBO_quarterly!AA$1,HaverPull!$1:$1,0)),INDEX(CBO_annual!$A:$AH,MATCH(_xlfn.NUMBERVALUE(LEFT($A94,4)),CBO_annual!$A:$A,0),MATCH(AA$1,CBO_annual!$1:$1,0)))</f>
        <v>#N/A</v>
      </c>
      <c r="AB93" s="88">
        <f>INDEX(CBO_annual!$A:$AH,MATCH(_xlfn.NUMBERVALUE(LEFT($A94,4)),CBO_annual!$A:$A,0),MATCH($1:$1,CBO_annual!$1:$1,0))</f>
        <v>9540</v>
      </c>
      <c r="AC93" s="84">
        <v>9123</v>
      </c>
      <c r="AD93" s="83">
        <f ca="1">IF(YEAR($B93)&lt;=YEAR(TODAY()),INDEX(HaverPull!$A:$AD,MATCH(CBO_quarterly!$B93,HaverPull!$B:$B,0),MATCH(CBO_quarterly!AD$1,HaverPull!$1:$1,0)),INDEX(CBO_annual!$A:$AH,MATCH(_xlfn.NUMBERVALUE(LEFT($A94,4)),CBO_annual!$A:$A,0),MATCH(AD$1,CBO_annual!$1:$1,0)))</f>
        <v>6161.4</v>
      </c>
      <c r="AE93" s="83">
        <f ca="1">IF(YEAR($B93)&lt;=YEAR(TODAY()),INDEX(HaverPull!$A:$AD,MATCH(CBO_quarterly!$B93,HaverPull!$B:$B,0),MATCH(CBO_quarterly!AE$1,HaverPull!$1:$1,0)),INDEX(CBO_annual!$A:$AH,MATCH(_xlfn.NUMBERVALUE(LEFT($A94,4)),CBO_annual!$A:$A,0),MATCH(AE$1,CBO_annual!$1:$1,0)))</f>
        <v>4100.3999999999996</v>
      </c>
      <c r="AF93" s="85">
        <v>70.787999999999997</v>
      </c>
      <c r="AG93" s="84">
        <v>6380.8</v>
      </c>
      <c r="AH93" s="84">
        <v>6579.4</v>
      </c>
      <c r="AI93" s="83">
        <f ca="1">IF(YEAR($B93)&lt;YEAR(TODAY()),INDEX(HaverPull!$A:$AD,MATCH(CBO_quarterly!$B93,HaverPull!$B:$B,0),MATCH(CBO_quarterly!AI$1,HaverPull!$1:$1,0)),INDEX(CBO_annual!$A:$AH,MATCH(_xlfn.NUMBERVALUE(LEFT($A94,4)),CBO_annual!$A:$A,0),MATCH(AI$1,CBO_annual!$1:$1,0)))</f>
        <v>1326.4</v>
      </c>
      <c r="AJ93" s="83">
        <f ca="1">IF(YEAR($B93)&lt;YEAR(TODAY()),INDEX(HaverPull!$A:$AD,MATCH(CBO_quarterly!$B93,HaverPull!$B:$B,0),MATCH(CBO_quarterly!AJ$1,HaverPull!$1:$1,0)),INDEX(CBO_annual!$A:$AH,MATCH(_xlfn.NUMBERVALUE(LEFT($A94,4)),CBO_annual!$A:$A,0),MATCH(AJ$1,CBO_annual!$1:$1,0)))</f>
        <v>962.4</v>
      </c>
      <c r="AK93" s="83">
        <f ca="1">IF(YEAR($B93)&lt;YEAR(TODAY()),INDEX(HaverPull!$A:$AD,MATCH(CBO_quarterly!$B93,HaverPull!$B:$B,0),MATCH(CBO_quarterly!AK$1,HaverPull!$1:$1,0)),INDEX(CBO_annual!$A:$AH,MATCH(_xlfn.NUMBERVALUE(LEFT($A94,4)),CBO_annual!$A:$A,0),MATCH(AK$1,CBO_annual!$1:$1,0)))</f>
        <v>1436.5</v>
      </c>
      <c r="AL93" s="83">
        <f ca="1">IF(YEAR($B93)&lt;YEAR(TODAY()),INDEX(HaverPull!$A:$AD,MATCH(CBO_quarterly!$B93,HaverPull!$B:$B,0),MATCH(CBO_quarterly!AL$1,HaverPull!$1:$1,0)),INDEX(CBO_annual!$A:$AH,MATCH(_xlfn.NUMBERVALUE(LEFT($A94,4)),CBO_annual!$A:$A,0),MATCH(AL$1,CBO_annual!$1:$1,0)))</f>
        <v>1326.4</v>
      </c>
      <c r="AM93" s="83">
        <f ca="1">IF(YEAR($B93)&lt;YEAR(TODAY()),INDEX(HaverPull!$A:$AD,MATCH(CBO_quarterly!$B93,HaverPull!$B:$B,0),MATCH(CBO_quarterly!AM$1,HaverPull!$1:$1,0)),INDEX(CBO_annual!$A:$AH,MATCH(_xlfn.NUMBERVALUE(LEFT($A94,4)),CBO_annual!$A:$A,0),MATCH(AM$1,CBO_annual!$1:$1,0)))</f>
        <v>580.29999999999995</v>
      </c>
      <c r="AN93" s="83">
        <f ca="1">IF(YEAR($B93)&lt;YEAR(TODAY()),INDEX(HaverPull!$A:$AD,MATCH(CBO_quarterly!$B93,HaverPull!$B:$B,0),MATCH(CBO_quarterly!AN$1,HaverPull!$1:$1,0)),INDEX(CBO_annual!$A:$AH,MATCH(_xlfn.NUMBERVALUE(LEFT($A94,4)),CBO_annual!$A:$A,0),MATCH(AN$1,CBO_annual!$1:$1,0)))</f>
        <v>746.1</v>
      </c>
      <c r="AO93" s="83" t="e">
        <f ca="1">IF(YEAR($B93)&lt;YEAR(TODAY()),INDEX(HaverPull!$A:$AD,MATCH(CBO_quarterly!$B93,HaverPull!$B:$B,0),MATCH(CBO_quarterly!AO$1,HaverPull!$1:$1,0)),INDEX(CBO_annual!$A:$AH,MATCH(_xlfn.NUMBERVALUE(LEFT($A94,4)),CBO_annual!$A:$A,0),MATCH(AO$1,CBO_annual!$1:$1,0)))</f>
        <v>#N/A</v>
      </c>
      <c r="AP93" s="83" t="e">
        <f ca="1">IF(YEAR($B93)&lt;YEAR(TODAY()),INDEX(HaverPull!$A:$AD,MATCH(CBO_quarterly!$B93,HaverPull!$B:$B,0),MATCH(CBO_quarterly!AP$1,HaverPull!$1:$1,0)),INDEX(CBO_annual!$A:$AH,MATCH(_xlfn.NUMBERVALUE(LEFT($A94,4)),CBO_annual!$A:$A,0),MATCH(AP$1,CBO_annual!$1:$1,0)))</f>
        <v>#N/A</v>
      </c>
    </row>
    <row r="94" spans="1:42">
      <c r="A94" s="83" t="s">
        <v>493</v>
      </c>
      <c r="B94" s="4">
        <v>33785</v>
      </c>
      <c r="C94" s="83">
        <f ca="1">IF(YEAR($B94)&lt;YEAR(TODAY())-1,AVERAGE(C95:C98),INDEX(CBO_annual!$A:$AH,MATCH(_xlfn.NUMBERVALUE(LEFT($A95,4)),CBO_annual!$A:$A,0),MATCH(C$1,CBO_annual!$1:$1,0)))</f>
        <v>2068.1999999999998</v>
      </c>
      <c r="D94" s="83">
        <f ca="1">IF(YEAR($B94)&lt;YEAR(TODAY())-1,AVERAGE(D95:D98),INDEX(CBO_annual!$A:$AH,MATCH(_xlfn.NUMBERVALUE(LEFT($A95,4)),CBO_annual!$A:$A,0),MATCH(D$1,CBO_annual!$1:$1,0)))</f>
        <v>1585.1000000000004</v>
      </c>
      <c r="E94" s="83">
        <f ca="1">IF(YEAR($B94)&lt;YEAR(TODAY())-1,AVERAGE(E95:E98),INDEX(CBO_annual!$A:$AH,MATCH(_xlfn.NUMBERVALUE(LEFT($A95,4)),CBO_annual!$A:$A,0),MATCH(E$1,CBO_annual!$1:$1,0)))</f>
        <v>134.1</v>
      </c>
      <c r="F94" s="83">
        <f ca="1">IF(YEAR($B94)&lt;YEAR(TODAY())-1,AVERAGE(F95:F98),INDEX(CBO_annual!$A:$AH,MATCH(_xlfn.NUMBERVALUE(LEFT($A95,4)),CBO_annual!$A:$A,0),MATCH(F$1,CBO_annual!$1:$1,0)))</f>
        <v>395.69999999999993</v>
      </c>
      <c r="G94" s="83">
        <f ca="1">IF(YEAR($B94)&lt;YEAR(TODAY())-1,AVERAGE(G95:G98),INDEX(CBO_annual!$A:$AH,MATCH(_xlfn.NUMBERVALUE(LEFT($A95,4)),CBO_annual!$A:$A,0),MATCH(G$1,CBO_annual!$1:$1,0)))</f>
        <v>1274.5999999999999</v>
      </c>
      <c r="H94" s="83">
        <f ca="1">IF(YEAR($B94)&lt;YEAR(TODAY())-1,AVERAGE(H95:H98),INDEX(CBO_annual!$A:$AH,MATCH(_xlfn.NUMBERVALUE(LEFT($A95,4)),CBO_annual!$A:$A,0),MATCH(H$1,CBO_annual!$1:$1,0)))</f>
        <v>60.599999999999994</v>
      </c>
      <c r="I94" s="83">
        <f ca="1">IF(YEAR($B94)&lt;YEAR(TODAY())-1,AVERAGE(I95:I98),INDEX(CBO_annual!$A:$AH,MATCH(_xlfn.NUMBERVALUE(LEFT($A95,4)),CBO_annual!$A:$A,0),MATCH(I$1,CBO_annual!$1:$1,0)))</f>
        <v>497.1</v>
      </c>
      <c r="J94" s="83">
        <f ca="1">IF(YEAR($B94)&lt;YEAR(TODAY())-1,INDEX(HaverPull!$A:$AD,MATCH(CBO_quarterly!$B94,HaverPull!$B:$B,0),MATCH(CBO_quarterly!J$1,HaverPull!$1:$1,0)),INDEX(CBO_annual!$A:$AH,MATCH(_xlfn.NUMBERVALUE(LEFT($A95,4)),CBO_annual!$A:$A,0),MATCH(J$1,CBO_annual!$1:$1,0)))</f>
        <v>17.399999999999999</v>
      </c>
      <c r="K94" s="83" t="e">
        <f ca="1">IF(YEAR($B94)&lt;YEAR(TODAY())-1,INDEX(HaverPull!$A:$AD,MATCH(CBO_quarterly!$B94,HaverPull!$B:$B,0),MATCH(CBO_quarterly!K$1,HaverPull!$1:$1,0)),INDEX(CBO_annual!$A:$AH,MATCH(_xlfn.NUMBERVALUE(LEFT($A95,4)),CBO_annual!$A:$A,0),MATCH(K$1,CBO_annual!$1:$1,0)))</f>
        <v>#N/A</v>
      </c>
      <c r="L94" s="83" t="e">
        <f ca="1">IF(YEAR($B94)&lt;YEAR(TODAY())-1,INDEX(HaverPull!$A:$AD,MATCH(CBO_quarterly!$B94,HaverPull!$B:$B,0),MATCH(CBO_quarterly!L$1,HaverPull!$1:$1,0)),INDEX(CBO_annual!$A:$AH,MATCH(_xlfn.NUMBERVALUE(LEFT($A95,4)),CBO_annual!$A:$A,0),MATCH(L$1,CBO_annual!$1:$1,0)))</f>
        <v>#N/A</v>
      </c>
      <c r="M94" s="83" t="e">
        <f ca="1">IF(YEAR($B94)&lt;YEAR(TODAY())-1,INDEX(HaverPull!$A:$AD,MATCH(CBO_quarterly!$B94,HaverPull!$B:$B,0),MATCH(CBO_quarterly!M$1,HaverPull!$1:$1,0)),INDEX(CBO_annual!$A:$AH,MATCH(_xlfn.NUMBERVALUE(LEFT($A95,4)),CBO_annual!$A:$A,0),MATCH(M$1,CBO_annual!$1:$1,0)))</f>
        <v>#N/A</v>
      </c>
      <c r="N94" s="83" t="e">
        <f ca="1">IF(YEAR($B94)&lt;YEAR(TODAY())-1,INDEX(HaverPull!$A:$AD,MATCH(CBO_quarterly!$B94,HaverPull!$B:$B,0),MATCH(CBO_quarterly!N$1,HaverPull!$1:$1,0)),INDEX(CBO_annual!$A:$AH,MATCH(_xlfn.NUMBERVALUE(LEFT($A95,4)),CBO_annual!$A:$A,0),MATCH(N$1,CBO_annual!$1:$1,0)))</f>
        <v>#N/A</v>
      </c>
      <c r="O94" s="83" t="e">
        <f ca="1">IF(YEAR($B94)&lt;YEAR(TODAY())-1,INDEX(HaverPull!$A:$AD,MATCH(CBO_quarterly!$B94,HaverPull!$B:$B,0),MATCH(CBO_quarterly!O$1,HaverPull!$1:$1,0)),INDEX(CBO_annual!$A:$AH,MATCH(_xlfn.NUMBERVALUE(LEFT($A95,4)),CBO_annual!$A:$A,0),MATCH(O$1,CBO_annual!$1:$1,0)))</f>
        <v>#N/A</v>
      </c>
      <c r="P94" s="83" t="e">
        <f ca="1">IF(YEAR($B94)&lt;YEAR(TODAY())-1,INDEX(HaverPull!$A:$AD,MATCH(CBO_quarterly!$B94,HaverPull!$B:$B,0),MATCH(CBO_quarterly!P$1,HaverPull!$1:$1,0)),INDEX(CBO_annual!$A:$AH,MATCH(_xlfn.NUMBERVALUE(LEFT($A95,4)),CBO_annual!$A:$A,0),MATCH(P$1,CBO_annual!$1:$1,0)))</f>
        <v>#N/A</v>
      </c>
      <c r="Q94" s="83" t="e">
        <f ca="1">IF(YEAR($B94)&lt;YEAR(TODAY())-1,INDEX(HaverPull!$A:$AD,MATCH(CBO_quarterly!$B94,HaverPull!$B:$B,0),MATCH(CBO_quarterly!Q$1,HaverPull!$1:$1,0)),INDEX(CBO_annual!$A:$AH,MATCH(_xlfn.NUMBERVALUE(LEFT($A95,4)),CBO_annual!$A:$A,0),MATCH(Q$1,CBO_annual!$1:$1,0)))</f>
        <v>#N/A</v>
      </c>
      <c r="R94" s="83" t="e">
        <f ca="1">IF(YEAR($B94)&lt;YEAR(TODAY())-1,INDEX(HaverPull!$A:$AD,MATCH(CBO_quarterly!$B94,HaverPull!$B:$B,0),MATCH(CBO_quarterly!R$1,HaverPull!$1:$1,0)),INDEX(CBO_annual!$A:$AH,MATCH(_xlfn.NUMBERVALUE(LEFT($A95,4)),CBO_annual!$A:$A,0),MATCH(R$1,CBO_annual!$1:$1,0)))</f>
        <v>#N/A</v>
      </c>
      <c r="S94" s="83" t="e">
        <f ca="1">IF(YEAR($B94)&lt;YEAR(TODAY())-1,INDEX(HaverPull!$A:$AD,MATCH(CBO_quarterly!$B94,HaverPull!$B:$B,0),MATCH(CBO_quarterly!S$1,HaverPull!$1:$1,0)),INDEX(CBO_annual!$A:$AH,MATCH(_xlfn.NUMBERVALUE(LEFT($A95,4)),CBO_annual!$A:$A,0),MATCH(S$1,CBO_annual!$1:$1,0)))</f>
        <v>#N/A</v>
      </c>
      <c r="T94" s="83" t="e">
        <f ca="1">IF(YEAR($B94)&lt;YEAR(TODAY())-1,INDEX(HaverPull!$A:$AD,MATCH(CBO_quarterly!$B94,HaverPull!$B:$B,0),MATCH(CBO_quarterly!T$1,HaverPull!$1:$1,0)),INDEX(CBO_annual!$A:$AH,MATCH(_xlfn.NUMBERVALUE(LEFT($A95,4)),CBO_annual!$A:$A,0),MATCH(T$1,CBO_annual!$1:$1,0)))</f>
        <v>#N/A</v>
      </c>
      <c r="U94" s="83" t="e">
        <f ca="1">IF(YEAR($B94)&lt;YEAR(TODAY())-1,INDEX(HaverPull!$A:$AD,MATCH(CBO_quarterly!$B94,HaverPull!$B:$B,0),MATCH(CBO_quarterly!U$1,HaverPull!$1:$1,0)),INDEX(CBO_annual!$A:$AH,MATCH(_xlfn.NUMBERVALUE(LEFT($A95,4)),CBO_annual!$A:$A,0),MATCH(U$1,CBO_annual!$1:$1,0)))</f>
        <v>#N/A</v>
      </c>
      <c r="V94" s="83" t="e">
        <f ca="1">IF(YEAR($B94)&lt;YEAR(TODAY())-1,INDEX(HaverPull!$A:$AD,MATCH(CBO_quarterly!$B94,HaverPull!$B:$B,0),MATCH(CBO_quarterly!V$1,HaverPull!$1:$1,0)),INDEX(CBO_annual!$A:$AH,MATCH(_xlfn.NUMBERVALUE(LEFT($A95,4)),CBO_annual!$A:$A,0),MATCH(V$1,CBO_annual!$1:$1,0)))</f>
        <v>#N/A</v>
      </c>
      <c r="W94" s="83" t="e">
        <f ca="1">IF(YEAR($B94)&lt;YEAR(TODAY())-1,INDEX(HaverPull!$A:$AD,MATCH(CBO_quarterly!$B94,HaverPull!$B:$B,0),MATCH(CBO_quarterly!W$1,HaverPull!$1:$1,0)),INDEX(CBO_annual!$A:$AH,MATCH(_xlfn.NUMBERVALUE(LEFT($A95,4)),CBO_annual!$A:$A,0),MATCH(W$1,CBO_annual!$1:$1,0)))</f>
        <v>#N/A</v>
      </c>
      <c r="X94" s="83" t="e">
        <f ca="1">IF(YEAR($B94)&lt;YEAR(TODAY())-1,INDEX(HaverPull!$A:$AD,MATCH(CBO_quarterly!$B94,HaverPull!$B:$B,0),MATCH(CBO_quarterly!X$1,HaverPull!$1:$1,0)),INDEX(CBO_annual!$A:$AH,MATCH(_xlfn.NUMBERVALUE(LEFT($A95,4)),CBO_annual!$A:$A,0),MATCH(X$1,CBO_annual!$1:$1,0)))</f>
        <v>#N/A</v>
      </c>
      <c r="Y94" s="83" t="e">
        <f ca="1">IF(YEAR($B94)&lt;YEAR(TODAY())-1,INDEX(HaverPull!$A:$AD,MATCH(CBO_quarterly!$B94,HaverPull!$B:$B,0),MATCH(CBO_quarterly!Y$1,HaverPull!$1:$1,0)),INDEX(CBO_annual!$A:$AH,MATCH(_xlfn.NUMBERVALUE(LEFT($A95,4)),CBO_annual!$A:$A,0),MATCH(Y$1,CBO_annual!$1:$1,0)))</f>
        <v>#N/A</v>
      </c>
      <c r="Z94" s="83" t="e">
        <f ca="1">IF(YEAR($B94)&lt;YEAR(TODAY())-1,INDEX(HaverPull!$A:$AD,MATCH(CBO_quarterly!$B94,HaverPull!$B:$B,0),MATCH(CBO_quarterly!Z$1,HaverPull!$1:$1,0)),INDEX(CBO_annual!$A:$AH,MATCH(_xlfn.NUMBERVALUE(LEFT($A95,4)),CBO_annual!$A:$A,0),MATCH(Z$1,CBO_annual!$1:$1,0)))</f>
        <v>#N/A</v>
      </c>
      <c r="AA94" s="83" t="e">
        <f ca="1">IF(YEAR($B94)&lt;YEAR(TODAY())-1,INDEX(HaverPull!$A:$AD,MATCH(CBO_quarterly!$B94,HaverPull!$B:$B,0),MATCH(CBO_quarterly!AA$1,HaverPull!$1:$1,0)),INDEX(CBO_annual!$A:$AH,MATCH(_xlfn.NUMBERVALUE(LEFT($A95,4)),CBO_annual!$A:$A,0),MATCH(AA$1,CBO_annual!$1:$1,0)))</f>
        <v>#N/A</v>
      </c>
      <c r="AB94" s="88">
        <f>INDEX(CBO_annual!$A:$AH,MATCH(_xlfn.NUMBERVALUE(LEFT($A95,4)),CBO_annual!$A:$A,0),MATCH($1:$1,CBO_annual!$1:$1,0))</f>
        <v>9540</v>
      </c>
      <c r="AC94" s="84">
        <v>9223.5</v>
      </c>
      <c r="AD94" s="83">
        <f ca="1">IF(YEAR($B94)&lt;=YEAR(TODAY()),INDEX(HaverPull!$A:$AD,MATCH(CBO_quarterly!$B94,HaverPull!$B:$B,0),MATCH(CBO_quarterly!AD$1,HaverPull!$1:$1,0)),INDEX(CBO_annual!$A:$AH,MATCH(_xlfn.NUMBERVALUE(LEFT($A95,4)),CBO_annual!$A:$A,0),MATCH(AD$1,CBO_annual!$1:$1,0)))</f>
        <v>6203.2</v>
      </c>
      <c r="AE94" s="83">
        <f ca="1">IF(YEAR($B94)&lt;=YEAR(TODAY()),INDEX(HaverPull!$A:$AD,MATCH(CBO_quarterly!$B94,HaverPull!$B:$B,0),MATCH(CBO_quarterly!AE$1,HaverPull!$1:$1,0)),INDEX(CBO_annual!$A:$AH,MATCH(_xlfn.NUMBERVALUE(LEFT($A95,4)),CBO_annual!$A:$A,0),MATCH(AE$1,CBO_annual!$1:$1,0)))</f>
        <v>4155.7</v>
      </c>
      <c r="AF94" s="85">
        <v>71.257999999999996</v>
      </c>
      <c r="AG94" s="84">
        <v>6492.3</v>
      </c>
      <c r="AH94" s="84">
        <v>6667.3</v>
      </c>
      <c r="AI94" s="83">
        <f ca="1">IF(YEAR($B94)&lt;YEAR(TODAY()),INDEX(HaverPull!$A:$AD,MATCH(CBO_quarterly!$B94,HaverPull!$B:$B,0),MATCH(CBO_quarterly!AI$1,HaverPull!$1:$1,0)),INDEX(CBO_annual!$A:$AH,MATCH(_xlfn.NUMBERVALUE(LEFT($A95,4)),CBO_annual!$A:$A,0),MATCH(AI$1,CBO_annual!$1:$1,0)))</f>
        <v>1334.8</v>
      </c>
      <c r="AJ94" s="83">
        <f ca="1">IF(YEAR($B94)&lt;YEAR(TODAY()),INDEX(HaverPull!$A:$AD,MATCH(CBO_quarterly!$B94,HaverPull!$B:$B,0),MATCH(CBO_quarterly!AJ$1,HaverPull!$1:$1,0)),INDEX(CBO_annual!$A:$AH,MATCH(_xlfn.NUMBERVALUE(LEFT($A95,4)),CBO_annual!$A:$A,0),MATCH(AJ$1,CBO_annual!$1:$1,0)))</f>
        <v>959.9</v>
      </c>
      <c r="AK94" s="83">
        <f ca="1">IF(YEAR($B94)&lt;YEAR(TODAY()),INDEX(HaverPull!$A:$AD,MATCH(CBO_quarterly!$B94,HaverPull!$B:$B,0),MATCH(CBO_quarterly!AK$1,HaverPull!$1:$1,0)),INDEX(CBO_annual!$A:$AH,MATCH(_xlfn.NUMBERVALUE(LEFT($A95,4)),CBO_annual!$A:$A,0),MATCH(AK$1,CBO_annual!$1:$1,0)))</f>
        <v>1434.4</v>
      </c>
      <c r="AL94" s="83">
        <f ca="1">IF(YEAR($B94)&lt;YEAR(TODAY()),INDEX(HaverPull!$A:$AD,MATCH(CBO_quarterly!$B94,HaverPull!$B:$B,0),MATCH(CBO_quarterly!AL$1,HaverPull!$1:$1,0)),INDEX(CBO_annual!$A:$AH,MATCH(_xlfn.NUMBERVALUE(LEFT($A95,4)),CBO_annual!$A:$A,0),MATCH(AL$1,CBO_annual!$1:$1,0)))</f>
        <v>1334.8</v>
      </c>
      <c r="AM94" s="83">
        <f ca="1">IF(YEAR($B94)&lt;YEAR(TODAY()),INDEX(HaverPull!$A:$AD,MATCH(CBO_quarterly!$B94,HaverPull!$B:$B,0),MATCH(CBO_quarterly!AM$1,HaverPull!$1:$1,0)),INDEX(CBO_annual!$A:$AH,MATCH(_xlfn.NUMBERVALUE(LEFT($A95,4)),CBO_annual!$A:$A,0),MATCH(AM$1,CBO_annual!$1:$1,0)))</f>
        <v>580.9</v>
      </c>
      <c r="AN94" s="83">
        <f ca="1">IF(YEAR($B94)&lt;YEAR(TODAY()),INDEX(HaverPull!$A:$AD,MATCH(CBO_quarterly!$B94,HaverPull!$B:$B,0),MATCH(CBO_quarterly!AN$1,HaverPull!$1:$1,0)),INDEX(CBO_annual!$A:$AH,MATCH(_xlfn.NUMBERVALUE(LEFT($A95,4)),CBO_annual!$A:$A,0),MATCH(AN$1,CBO_annual!$1:$1,0)))</f>
        <v>753.9</v>
      </c>
      <c r="AO94" s="83" t="e">
        <f ca="1">IF(YEAR($B94)&lt;YEAR(TODAY()),INDEX(HaverPull!$A:$AD,MATCH(CBO_quarterly!$B94,HaverPull!$B:$B,0),MATCH(CBO_quarterly!AO$1,HaverPull!$1:$1,0)),INDEX(CBO_annual!$A:$AH,MATCH(_xlfn.NUMBERVALUE(LEFT($A95,4)),CBO_annual!$A:$A,0),MATCH(AO$1,CBO_annual!$1:$1,0)))</f>
        <v>#N/A</v>
      </c>
      <c r="AP94" s="83" t="e">
        <f ca="1">IF(YEAR($B94)&lt;YEAR(TODAY()),INDEX(HaverPull!$A:$AD,MATCH(CBO_quarterly!$B94,HaverPull!$B:$B,0),MATCH(CBO_quarterly!AP$1,HaverPull!$1:$1,0)),INDEX(CBO_annual!$A:$AH,MATCH(_xlfn.NUMBERVALUE(LEFT($A95,4)),CBO_annual!$A:$A,0),MATCH(AP$1,CBO_annual!$1:$1,0)))</f>
        <v>#N/A</v>
      </c>
    </row>
    <row r="95" spans="1:42">
      <c r="A95" s="83" t="s">
        <v>494</v>
      </c>
      <c r="B95" s="4">
        <v>33877</v>
      </c>
      <c r="C95" s="83">
        <f ca="1">IF(YEAR($B95)&lt;YEAR(TODAY())-1,AVERAGE(C96:C99),INDEX(CBO_annual!$A:$AH,MATCH(_xlfn.NUMBERVALUE(LEFT($A96,4)),CBO_annual!$A:$A,0),MATCH(C$1,CBO_annual!$1:$1,0)))</f>
        <v>2068.1999999999998</v>
      </c>
      <c r="D95" s="83">
        <f ca="1">IF(YEAR($B95)&lt;YEAR(TODAY())-1,AVERAGE(D96:D99),INDEX(CBO_annual!$A:$AH,MATCH(_xlfn.NUMBERVALUE(LEFT($A96,4)),CBO_annual!$A:$A,0),MATCH(D$1,CBO_annual!$1:$1,0)))</f>
        <v>1585.1000000000004</v>
      </c>
      <c r="E95" s="83">
        <f ca="1">IF(YEAR($B95)&lt;YEAR(TODAY())-1,AVERAGE(E96:E99),INDEX(CBO_annual!$A:$AH,MATCH(_xlfn.NUMBERVALUE(LEFT($A96,4)),CBO_annual!$A:$A,0),MATCH(E$1,CBO_annual!$1:$1,0)))</f>
        <v>134.1</v>
      </c>
      <c r="F95" s="83">
        <f ca="1">IF(YEAR($B95)&lt;YEAR(TODAY())-1,AVERAGE(F96:F99),INDEX(CBO_annual!$A:$AH,MATCH(_xlfn.NUMBERVALUE(LEFT($A96,4)),CBO_annual!$A:$A,0),MATCH(F$1,CBO_annual!$1:$1,0)))</f>
        <v>395.69999999999993</v>
      </c>
      <c r="G95" s="83">
        <f ca="1">IF(YEAR($B95)&lt;YEAR(TODAY())-1,AVERAGE(G96:G99),INDEX(CBO_annual!$A:$AH,MATCH(_xlfn.NUMBERVALUE(LEFT($A96,4)),CBO_annual!$A:$A,0),MATCH(G$1,CBO_annual!$1:$1,0)))</f>
        <v>1274.5999999999999</v>
      </c>
      <c r="H95" s="83">
        <f ca="1">IF(YEAR($B95)&lt;YEAR(TODAY())-1,AVERAGE(H96:H99),INDEX(CBO_annual!$A:$AH,MATCH(_xlfn.NUMBERVALUE(LEFT($A96,4)),CBO_annual!$A:$A,0),MATCH(H$1,CBO_annual!$1:$1,0)))</f>
        <v>60.599999999999994</v>
      </c>
      <c r="I95" s="83">
        <f ca="1">IF(YEAR($B95)&lt;YEAR(TODAY())-1,AVERAGE(I96:I99),INDEX(CBO_annual!$A:$AH,MATCH(_xlfn.NUMBERVALUE(LEFT($A96,4)),CBO_annual!$A:$A,0),MATCH(I$1,CBO_annual!$1:$1,0)))</f>
        <v>497.1</v>
      </c>
      <c r="J95" s="83">
        <f ca="1">IF(YEAR($B95)&lt;YEAR(TODAY())-1,INDEX(HaverPull!$A:$AD,MATCH(CBO_quarterly!$B95,HaverPull!$B:$B,0),MATCH(CBO_quarterly!J$1,HaverPull!$1:$1,0)),INDEX(CBO_annual!$A:$AH,MATCH(_xlfn.NUMBERVALUE(LEFT($A96,4)),CBO_annual!$A:$A,0),MATCH(J$1,CBO_annual!$1:$1,0)))</f>
        <v>16.2</v>
      </c>
      <c r="K95" s="83" t="e">
        <f ca="1">IF(YEAR($B95)&lt;YEAR(TODAY())-1,INDEX(HaverPull!$A:$AD,MATCH(CBO_quarterly!$B95,HaverPull!$B:$B,0),MATCH(CBO_quarterly!K$1,HaverPull!$1:$1,0)),INDEX(CBO_annual!$A:$AH,MATCH(_xlfn.NUMBERVALUE(LEFT($A96,4)),CBO_annual!$A:$A,0),MATCH(K$1,CBO_annual!$1:$1,0)))</f>
        <v>#N/A</v>
      </c>
      <c r="L95" s="83" t="e">
        <f ca="1">IF(YEAR($B95)&lt;YEAR(TODAY())-1,INDEX(HaverPull!$A:$AD,MATCH(CBO_quarterly!$B95,HaverPull!$B:$B,0),MATCH(CBO_quarterly!L$1,HaverPull!$1:$1,0)),INDEX(CBO_annual!$A:$AH,MATCH(_xlfn.NUMBERVALUE(LEFT($A96,4)),CBO_annual!$A:$A,0),MATCH(L$1,CBO_annual!$1:$1,0)))</f>
        <v>#N/A</v>
      </c>
      <c r="M95" s="83" t="e">
        <f ca="1">IF(YEAR($B95)&lt;YEAR(TODAY())-1,INDEX(HaverPull!$A:$AD,MATCH(CBO_quarterly!$B95,HaverPull!$B:$B,0),MATCH(CBO_quarterly!M$1,HaverPull!$1:$1,0)),INDEX(CBO_annual!$A:$AH,MATCH(_xlfn.NUMBERVALUE(LEFT($A96,4)),CBO_annual!$A:$A,0),MATCH(M$1,CBO_annual!$1:$1,0)))</f>
        <v>#N/A</v>
      </c>
      <c r="N95" s="83" t="e">
        <f ca="1">IF(YEAR($B95)&lt;YEAR(TODAY())-1,INDEX(HaverPull!$A:$AD,MATCH(CBO_quarterly!$B95,HaverPull!$B:$B,0),MATCH(CBO_quarterly!N$1,HaverPull!$1:$1,0)),INDEX(CBO_annual!$A:$AH,MATCH(_xlfn.NUMBERVALUE(LEFT($A96,4)),CBO_annual!$A:$A,0),MATCH(N$1,CBO_annual!$1:$1,0)))</f>
        <v>#N/A</v>
      </c>
      <c r="O95" s="83" t="e">
        <f ca="1">IF(YEAR($B95)&lt;YEAR(TODAY())-1,INDEX(HaverPull!$A:$AD,MATCH(CBO_quarterly!$B95,HaverPull!$B:$B,0),MATCH(CBO_quarterly!O$1,HaverPull!$1:$1,0)),INDEX(CBO_annual!$A:$AH,MATCH(_xlfn.NUMBERVALUE(LEFT($A96,4)),CBO_annual!$A:$A,0),MATCH(O$1,CBO_annual!$1:$1,0)))</f>
        <v>#N/A</v>
      </c>
      <c r="P95" s="83" t="e">
        <f ca="1">IF(YEAR($B95)&lt;YEAR(TODAY())-1,INDEX(HaverPull!$A:$AD,MATCH(CBO_quarterly!$B95,HaverPull!$B:$B,0),MATCH(CBO_quarterly!P$1,HaverPull!$1:$1,0)),INDEX(CBO_annual!$A:$AH,MATCH(_xlfn.NUMBERVALUE(LEFT($A96,4)),CBO_annual!$A:$A,0),MATCH(P$1,CBO_annual!$1:$1,0)))</f>
        <v>#N/A</v>
      </c>
      <c r="Q95" s="83" t="e">
        <f ca="1">IF(YEAR($B95)&lt;YEAR(TODAY())-1,INDEX(HaverPull!$A:$AD,MATCH(CBO_quarterly!$B95,HaverPull!$B:$B,0),MATCH(CBO_quarterly!Q$1,HaverPull!$1:$1,0)),INDEX(CBO_annual!$A:$AH,MATCH(_xlfn.NUMBERVALUE(LEFT($A96,4)),CBO_annual!$A:$A,0),MATCH(Q$1,CBO_annual!$1:$1,0)))</f>
        <v>#N/A</v>
      </c>
      <c r="R95" s="83" t="e">
        <f ca="1">IF(YEAR($B95)&lt;YEAR(TODAY())-1,INDEX(HaverPull!$A:$AD,MATCH(CBO_quarterly!$B95,HaverPull!$B:$B,0),MATCH(CBO_quarterly!R$1,HaverPull!$1:$1,0)),INDEX(CBO_annual!$A:$AH,MATCH(_xlfn.NUMBERVALUE(LEFT($A96,4)),CBO_annual!$A:$A,0),MATCH(R$1,CBO_annual!$1:$1,0)))</f>
        <v>#N/A</v>
      </c>
      <c r="S95" s="83" t="e">
        <f ca="1">IF(YEAR($B95)&lt;YEAR(TODAY())-1,INDEX(HaverPull!$A:$AD,MATCH(CBO_quarterly!$B95,HaverPull!$B:$B,0),MATCH(CBO_quarterly!S$1,HaverPull!$1:$1,0)),INDEX(CBO_annual!$A:$AH,MATCH(_xlfn.NUMBERVALUE(LEFT($A96,4)),CBO_annual!$A:$A,0),MATCH(S$1,CBO_annual!$1:$1,0)))</f>
        <v>#N/A</v>
      </c>
      <c r="T95" s="83" t="e">
        <f ca="1">IF(YEAR($B95)&lt;YEAR(TODAY())-1,INDEX(HaverPull!$A:$AD,MATCH(CBO_quarterly!$B95,HaverPull!$B:$B,0),MATCH(CBO_quarterly!T$1,HaverPull!$1:$1,0)),INDEX(CBO_annual!$A:$AH,MATCH(_xlfn.NUMBERVALUE(LEFT($A96,4)),CBO_annual!$A:$A,0),MATCH(T$1,CBO_annual!$1:$1,0)))</f>
        <v>#N/A</v>
      </c>
      <c r="U95" s="83" t="e">
        <f ca="1">IF(YEAR($B95)&lt;YEAR(TODAY())-1,INDEX(HaverPull!$A:$AD,MATCH(CBO_quarterly!$B95,HaverPull!$B:$B,0),MATCH(CBO_quarterly!U$1,HaverPull!$1:$1,0)),INDEX(CBO_annual!$A:$AH,MATCH(_xlfn.NUMBERVALUE(LEFT($A96,4)),CBO_annual!$A:$A,0),MATCH(U$1,CBO_annual!$1:$1,0)))</f>
        <v>#N/A</v>
      </c>
      <c r="V95" s="83" t="e">
        <f ca="1">IF(YEAR($B95)&lt;YEAR(TODAY())-1,INDEX(HaverPull!$A:$AD,MATCH(CBO_quarterly!$B95,HaverPull!$B:$B,0),MATCH(CBO_quarterly!V$1,HaverPull!$1:$1,0)),INDEX(CBO_annual!$A:$AH,MATCH(_xlfn.NUMBERVALUE(LEFT($A96,4)),CBO_annual!$A:$A,0),MATCH(V$1,CBO_annual!$1:$1,0)))</f>
        <v>#N/A</v>
      </c>
      <c r="W95" s="83" t="e">
        <f ca="1">IF(YEAR($B95)&lt;YEAR(TODAY())-1,INDEX(HaverPull!$A:$AD,MATCH(CBO_quarterly!$B95,HaverPull!$B:$B,0),MATCH(CBO_quarterly!W$1,HaverPull!$1:$1,0)),INDEX(CBO_annual!$A:$AH,MATCH(_xlfn.NUMBERVALUE(LEFT($A96,4)),CBO_annual!$A:$A,0),MATCH(W$1,CBO_annual!$1:$1,0)))</f>
        <v>#N/A</v>
      </c>
      <c r="X95" s="83" t="e">
        <f ca="1">IF(YEAR($B95)&lt;YEAR(TODAY())-1,INDEX(HaverPull!$A:$AD,MATCH(CBO_quarterly!$B95,HaverPull!$B:$B,0),MATCH(CBO_quarterly!X$1,HaverPull!$1:$1,0)),INDEX(CBO_annual!$A:$AH,MATCH(_xlfn.NUMBERVALUE(LEFT($A96,4)),CBO_annual!$A:$A,0),MATCH(X$1,CBO_annual!$1:$1,0)))</f>
        <v>#N/A</v>
      </c>
      <c r="Y95" s="83" t="e">
        <f ca="1">IF(YEAR($B95)&lt;YEAR(TODAY())-1,INDEX(HaverPull!$A:$AD,MATCH(CBO_quarterly!$B95,HaverPull!$B:$B,0),MATCH(CBO_quarterly!Y$1,HaverPull!$1:$1,0)),INDEX(CBO_annual!$A:$AH,MATCH(_xlfn.NUMBERVALUE(LEFT($A96,4)),CBO_annual!$A:$A,0),MATCH(Y$1,CBO_annual!$1:$1,0)))</f>
        <v>#N/A</v>
      </c>
      <c r="Z95" s="83" t="e">
        <f ca="1">IF(YEAR($B95)&lt;YEAR(TODAY())-1,INDEX(HaverPull!$A:$AD,MATCH(CBO_quarterly!$B95,HaverPull!$B:$B,0),MATCH(CBO_quarterly!Z$1,HaverPull!$1:$1,0)),INDEX(CBO_annual!$A:$AH,MATCH(_xlfn.NUMBERVALUE(LEFT($A96,4)),CBO_annual!$A:$A,0),MATCH(Z$1,CBO_annual!$1:$1,0)))</f>
        <v>#N/A</v>
      </c>
      <c r="AA95" s="83" t="e">
        <f ca="1">IF(YEAR($B95)&lt;YEAR(TODAY())-1,INDEX(HaverPull!$A:$AD,MATCH(CBO_quarterly!$B95,HaverPull!$B:$B,0),MATCH(CBO_quarterly!AA$1,HaverPull!$1:$1,0)),INDEX(CBO_annual!$A:$AH,MATCH(_xlfn.NUMBERVALUE(LEFT($A96,4)),CBO_annual!$A:$A,0),MATCH(AA$1,CBO_annual!$1:$1,0)))</f>
        <v>#N/A</v>
      </c>
      <c r="AB95" s="88">
        <f>INDEX(CBO_annual!$A:$AH,MATCH(_xlfn.NUMBERVALUE(LEFT($A96,4)),CBO_annual!$A:$A,0),MATCH($1:$1,CBO_annual!$1:$1,0))</f>
        <v>9540</v>
      </c>
      <c r="AC95" s="84">
        <v>9313.2000000000007</v>
      </c>
      <c r="AD95" s="83">
        <f ca="1">IF(YEAR($B95)&lt;=YEAR(TODAY()),INDEX(HaverPull!$A:$AD,MATCH(CBO_quarterly!$B95,HaverPull!$B:$B,0),MATCH(CBO_quarterly!AD$1,HaverPull!$1:$1,0)),INDEX(CBO_annual!$A:$AH,MATCH(_xlfn.NUMBERVALUE(LEFT($A96,4)),CBO_annual!$A:$A,0),MATCH(AD$1,CBO_annual!$1:$1,0)))</f>
        <v>6269.7</v>
      </c>
      <c r="AE95" s="83">
        <f ca="1">IF(YEAR($B95)&lt;=YEAR(TODAY()),INDEX(HaverPull!$A:$AD,MATCH(CBO_quarterly!$B95,HaverPull!$B:$B,0),MATCH(CBO_quarterly!AE$1,HaverPull!$1:$1,0)),INDEX(CBO_annual!$A:$AH,MATCH(_xlfn.NUMBERVALUE(LEFT($A96,4)),CBO_annual!$A:$A,0),MATCH(AE$1,CBO_annual!$1:$1,0)))</f>
        <v>4227</v>
      </c>
      <c r="AF95" s="85">
        <v>71.712000000000003</v>
      </c>
      <c r="AG95" s="84">
        <v>6586.5</v>
      </c>
      <c r="AH95" s="84">
        <v>6745.7</v>
      </c>
      <c r="AI95" s="83">
        <f ca="1">IF(YEAR($B95)&lt;YEAR(TODAY()),INDEX(HaverPull!$A:$AD,MATCH(CBO_quarterly!$B95,HaverPull!$B:$B,0),MATCH(CBO_quarterly!AI$1,HaverPull!$1:$1,0)),INDEX(CBO_annual!$A:$AH,MATCH(_xlfn.NUMBERVALUE(LEFT($A96,4)),CBO_annual!$A:$A,0),MATCH(AI$1,CBO_annual!$1:$1,0)))</f>
        <v>1354</v>
      </c>
      <c r="AJ95" s="83">
        <f ca="1">IF(YEAR($B95)&lt;YEAR(TODAY()),INDEX(HaverPull!$A:$AD,MATCH(CBO_quarterly!$B95,HaverPull!$B:$B,0),MATCH(CBO_quarterly!AJ$1,HaverPull!$1:$1,0)),INDEX(CBO_annual!$A:$AH,MATCH(_xlfn.NUMBERVALUE(LEFT($A96,4)),CBO_annual!$A:$A,0),MATCH(AJ$1,CBO_annual!$1:$1,0)))</f>
        <v>973.4</v>
      </c>
      <c r="AK95" s="83">
        <f ca="1">IF(YEAR($B95)&lt;YEAR(TODAY()),INDEX(HaverPull!$A:$AD,MATCH(CBO_quarterly!$B95,HaverPull!$B:$B,0),MATCH(CBO_quarterly!AK$1,HaverPull!$1:$1,0)),INDEX(CBO_annual!$A:$AH,MATCH(_xlfn.NUMBERVALUE(LEFT($A96,4)),CBO_annual!$A:$A,0),MATCH(AK$1,CBO_annual!$1:$1,0)))</f>
        <v>1435</v>
      </c>
      <c r="AL95" s="83">
        <f ca="1">IF(YEAR($B95)&lt;YEAR(TODAY()),INDEX(HaverPull!$A:$AD,MATCH(CBO_quarterly!$B95,HaverPull!$B:$B,0),MATCH(CBO_quarterly!AL$1,HaverPull!$1:$1,0)),INDEX(CBO_annual!$A:$AH,MATCH(_xlfn.NUMBERVALUE(LEFT($A96,4)),CBO_annual!$A:$A,0),MATCH(AL$1,CBO_annual!$1:$1,0)))</f>
        <v>1354</v>
      </c>
      <c r="AM95" s="83">
        <f ca="1">IF(YEAR($B95)&lt;YEAR(TODAY()),INDEX(HaverPull!$A:$AD,MATCH(CBO_quarterly!$B95,HaverPull!$B:$B,0),MATCH(CBO_quarterly!AM$1,HaverPull!$1:$1,0)),INDEX(CBO_annual!$A:$AH,MATCH(_xlfn.NUMBERVALUE(LEFT($A96,4)),CBO_annual!$A:$A,0),MATCH(AM$1,CBO_annual!$1:$1,0)))</f>
        <v>594.20000000000005</v>
      </c>
      <c r="AN95" s="83">
        <f ca="1">IF(YEAR($B95)&lt;YEAR(TODAY()),INDEX(HaverPull!$A:$AD,MATCH(CBO_quarterly!$B95,HaverPull!$B:$B,0),MATCH(CBO_quarterly!AN$1,HaverPull!$1:$1,0)),INDEX(CBO_annual!$A:$AH,MATCH(_xlfn.NUMBERVALUE(LEFT($A96,4)),CBO_annual!$A:$A,0),MATCH(AN$1,CBO_annual!$1:$1,0)))</f>
        <v>759.8</v>
      </c>
      <c r="AO95" s="83" t="e">
        <f ca="1">IF(YEAR($B95)&lt;YEAR(TODAY()),INDEX(HaverPull!$A:$AD,MATCH(CBO_quarterly!$B95,HaverPull!$B:$B,0),MATCH(CBO_quarterly!AO$1,HaverPull!$1:$1,0)),INDEX(CBO_annual!$A:$AH,MATCH(_xlfn.NUMBERVALUE(LEFT($A96,4)),CBO_annual!$A:$A,0),MATCH(AO$1,CBO_annual!$1:$1,0)))</f>
        <v>#N/A</v>
      </c>
      <c r="AP95" s="83" t="e">
        <f ca="1">IF(YEAR($B95)&lt;YEAR(TODAY()),INDEX(HaverPull!$A:$AD,MATCH(CBO_quarterly!$B95,HaverPull!$B:$B,0),MATCH(CBO_quarterly!AP$1,HaverPull!$1:$1,0)),INDEX(CBO_annual!$A:$AH,MATCH(_xlfn.NUMBERVALUE(LEFT($A96,4)),CBO_annual!$A:$A,0),MATCH(AP$1,CBO_annual!$1:$1,0)))</f>
        <v>#N/A</v>
      </c>
    </row>
    <row r="96" spans="1:42">
      <c r="A96" s="83" t="s">
        <v>495</v>
      </c>
      <c r="B96" s="4">
        <v>33969</v>
      </c>
      <c r="C96" s="83">
        <f ca="1">IF(YEAR($B96)&lt;YEAR(TODAY())-1,AVERAGE(C97:C100),INDEX(CBO_annual!$A:$AH,MATCH(_xlfn.NUMBERVALUE(LEFT($A97,4)),CBO_annual!$A:$A,0),MATCH(C$1,CBO_annual!$1:$1,0)))</f>
        <v>2068.1999999999998</v>
      </c>
      <c r="D96" s="83">
        <f ca="1">IF(YEAR($B96)&lt;YEAR(TODAY())-1,AVERAGE(D97:D100),INDEX(CBO_annual!$A:$AH,MATCH(_xlfn.NUMBERVALUE(LEFT($A97,4)),CBO_annual!$A:$A,0),MATCH(D$1,CBO_annual!$1:$1,0)))</f>
        <v>1585.1000000000004</v>
      </c>
      <c r="E96" s="83">
        <f ca="1">IF(YEAR($B96)&lt;YEAR(TODAY())-1,AVERAGE(E97:E100),INDEX(CBO_annual!$A:$AH,MATCH(_xlfn.NUMBERVALUE(LEFT($A97,4)),CBO_annual!$A:$A,0),MATCH(E$1,CBO_annual!$1:$1,0)))</f>
        <v>134.1</v>
      </c>
      <c r="F96" s="83">
        <f ca="1">IF(YEAR($B96)&lt;YEAR(TODAY())-1,AVERAGE(F97:F100),INDEX(CBO_annual!$A:$AH,MATCH(_xlfn.NUMBERVALUE(LEFT($A97,4)),CBO_annual!$A:$A,0),MATCH(F$1,CBO_annual!$1:$1,0)))</f>
        <v>395.69999999999993</v>
      </c>
      <c r="G96" s="83">
        <f ca="1">IF(YEAR($B96)&lt;YEAR(TODAY())-1,AVERAGE(G97:G100),INDEX(CBO_annual!$A:$AH,MATCH(_xlfn.NUMBERVALUE(LEFT($A97,4)),CBO_annual!$A:$A,0),MATCH(G$1,CBO_annual!$1:$1,0)))</f>
        <v>1274.5999999999999</v>
      </c>
      <c r="H96" s="83">
        <f ca="1">IF(YEAR($B96)&lt;YEAR(TODAY())-1,AVERAGE(H97:H100),INDEX(CBO_annual!$A:$AH,MATCH(_xlfn.NUMBERVALUE(LEFT($A97,4)),CBO_annual!$A:$A,0),MATCH(H$1,CBO_annual!$1:$1,0)))</f>
        <v>60.599999999999994</v>
      </c>
      <c r="I96" s="83">
        <f ca="1">IF(YEAR($B96)&lt;YEAR(TODAY())-1,AVERAGE(I97:I100),INDEX(CBO_annual!$A:$AH,MATCH(_xlfn.NUMBERVALUE(LEFT($A97,4)),CBO_annual!$A:$A,0),MATCH(I$1,CBO_annual!$1:$1,0)))</f>
        <v>497.1</v>
      </c>
      <c r="J96" s="83">
        <f ca="1">IF(YEAR($B96)&lt;YEAR(TODAY())-1,INDEX(HaverPull!$A:$AD,MATCH(CBO_quarterly!$B96,HaverPull!$B:$B,0),MATCH(CBO_quarterly!J$1,HaverPull!$1:$1,0)),INDEX(CBO_annual!$A:$AH,MATCH(_xlfn.NUMBERVALUE(LEFT($A97,4)),CBO_annual!$A:$A,0),MATCH(J$1,CBO_annual!$1:$1,0)))</f>
        <v>15.7</v>
      </c>
      <c r="K96" s="83" t="e">
        <f ca="1">IF(YEAR($B96)&lt;YEAR(TODAY())-1,INDEX(HaverPull!$A:$AD,MATCH(CBO_quarterly!$B96,HaverPull!$B:$B,0),MATCH(CBO_quarterly!K$1,HaverPull!$1:$1,0)),INDEX(CBO_annual!$A:$AH,MATCH(_xlfn.NUMBERVALUE(LEFT($A97,4)),CBO_annual!$A:$A,0),MATCH(K$1,CBO_annual!$1:$1,0)))</f>
        <v>#N/A</v>
      </c>
      <c r="L96" s="83" t="e">
        <f ca="1">IF(YEAR($B96)&lt;YEAR(TODAY())-1,INDEX(HaverPull!$A:$AD,MATCH(CBO_quarterly!$B96,HaverPull!$B:$B,0),MATCH(CBO_quarterly!L$1,HaverPull!$1:$1,0)),INDEX(CBO_annual!$A:$AH,MATCH(_xlfn.NUMBERVALUE(LEFT($A97,4)),CBO_annual!$A:$A,0),MATCH(L$1,CBO_annual!$1:$1,0)))</f>
        <v>#N/A</v>
      </c>
      <c r="M96" s="83" t="e">
        <f ca="1">IF(YEAR($B96)&lt;YEAR(TODAY())-1,INDEX(HaverPull!$A:$AD,MATCH(CBO_quarterly!$B96,HaverPull!$B:$B,0),MATCH(CBO_quarterly!M$1,HaverPull!$1:$1,0)),INDEX(CBO_annual!$A:$AH,MATCH(_xlfn.NUMBERVALUE(LEFT($A97,4)),CBO_annual!$A:$A,0),MATCH(M$1,CBO_annual!$1:$1,0)))</f>
        <v>#N/A</v>
      </c>
      <c r="N96" s="83" t="e">
        <f ca="1">IF(YEAR($B96)&lt;YEAR(TODAY())-1,INDEX(HaverPull!$A:$AD,MATCH(CBO_quarterly!$B96,HaverPull!$B:$B,0),MATCH(CBO_quarterly!N$1,HaverPull!$1:$1,0)),INDEX(CBO_annual!$A:$AH,MATCH(_xlfn.NUMBERVALUE(LEFT($A97,4)),CBO_annual!$A:$A,0),MATCH(N$1,CBO_annual!$1:$1,0)))</f>
        <v>#N/A</v>
      </c>
      <c r="O96" s="83" t="e">
        <f ca="1">IF(YEAR($B96)&lt;YEAR(TODAY())-1,INDEX(HaverPull!$A:$AD,MATCH(CBO_quarterly!$B96,HaverPull!$B:$B,0),MATCH(CBO_quarterly!O$1,HaverPull!$1:$1,0)),INDEX(CBO_annual!$A:$AH,MATCH(_xlfn.NUMBERVALUE(LEFT($A97,4)),CBO_annual!$A:$A,0),MATCH(O$1,CBO_annual!$1:$1,0)))</f>
        <v>#N/A</v>
      </c>
      <c r="P96" s="83" t="e">
        <f ca="1">IF(YEAR($B96)&lt;YEAR(TODAY())-1,INDEX(HaverPull!$A:$AD,MATCH(CBO_quarterly!$B96,HaverPull!$B:$B,0),MATCH(CBO_quarterly!P$1,HaverPull!$1:$1,0)),INDEX(CBO_annual!$A:$AH,MATCH(_xlfn.NUMBERVALUE(LEFT($A97,4)),CBO_annual!$A:$A,0),MATCH(P$1,CBO_annual!$1:$1,0)))</f>
        <v>#N/A</v>
      </c>
      <c r="Q96" s="83" t="e">
        <f ca="1">IF(YEAR($B96)&lt;YEAR(TODAY())-1,INDEX(HaverPull!$A:$AD,MATCH(CBO_quarterly!$B96,HaverPull!$B:$B,0),MATCH(CBO_quarterly!Q$1,HaverPull!$1:$1,0)),INDEX(CBO_annual!$A:$AH,MATCH(_xlfn.NUMBERVALUE(LEFT($A97,4)),CBO_annual!$A:$A,0),MATCH(Q$1,CBO_annual!$1:$1,0)))</f>
        <v>#N/A</v>
      </c>
      <c r="R96" s="83" t="e">
        <f ca="1">IF(YEAR($B96)&lt;YEAR(TODAY())-1,INDEX(HaverPull!$A:$AD,MATCH(CBO_quarterly!$B96,HaverPull!$B:$B,0),MATCH(CBO_quarterly!R$1,HaverPull!$1:$1,0)),INDEX(CBO_annual!$A:$AH,MATCH(_xlfn.NUMBERVALUE(LEFT($A97,4)),CBO_annual!$A:$A,0),MATCH(R$1,CBO_annual!$1:$1,0)))</f>
        <v>#N/A</v>
      </c>
      <c r="S96" s="83" t="e">
        <f ca="1">IF(YEAR($B96)&lt;YEAR(TODAY())-1,INDEX(HaverPull!$A:$AD,MATCH(CBO_quarterly!$B96,HaverPull!$B:$B,0),MATCH(CBO_quarterly!S$1,HaverPull!$1:$1,0)),INDEX(CBO_annual!$A:$AH,MATCH(_xlfn.NUMBERVALUE(LEFT($A97,4)),CBO_annual!$A:$A,0),MATCH(S$1,CBO_annual!$1:$1,0)))</f>
        <v>#N/A</v>
      </c>
      <c r="T96" s="83" t="e">
        <f ca="1">IF(YEAR($B96)&lt;YEAR(TODAY())-1,INDEX(HaverPull!$A:$AD,MATCH(CBO_quarterly!$B96,HaverPull!$B:$B,0),MATCH(CBO_quarterly!T$1,HaverPull!$1:$1,0)),INDEX(CBO_annual!$A:$AH,MATCH(_xlfn.NUMBERVALUE(LEFT($A97,4)),CBO_annual!$A:$A,0),MATCH(T$1,CBO_annual!$1:$1,0)))</f>
        <v>#N/A</v>
      </c>
      <c r="U96" s="83" t="e">
        <f ca="1">IF(YEAR($B96)&lt;YEAR(TODAY())-1,INDEX(HaverPull!$A:$AD,MATCH(CBO_quarterly!$B96,HaverPull!$B:$B,0),MATCH(CBO_quarterly!U$1,HaverPull!$1:$1,0)),INDEX(CBO_annual!$A:$AH,MATCH(_xlfn.NUMBERVALUE(LEFT($A97,4)),CBO_annual!$A:$A,0),MATCH(U$1,CBO_annual!$1:$1,0)))</f>
        <v>#N/A</v>
      </c>
      <c r="V96" s="83" t="e">
        <f ca="1">IF(YEAR($B96)&lt;YEAR(TODAY())-1,INDEX(HaverPull!$A:$AD,MATCH(CBO_quarterly!$B96,HaverPull!$B:$B,0),MATCH(CBO_quarterly!V$1,HaverPull!$1:$1,0)),INDEX(CBO_annual!$A:$AH,MATCH(_xlfn.NUMBERVALUE(LEFT($A97,4)),CBO_annual!$A:$A,0),MATCH(V$1,CBO_annual!$1:$1,0)))</f>
        <v>#N/A</v>
      </c>
      <c r="W96" s="83" t="e">
        <f ca="1">IF(YEAR($B96)&lt;YEAR(TODAY())-1,INDEX(HaverPull!$A:$AD,MATCH(CBO_quarterly!$B96,HaverPull!$B:$B,0),MATCH(CBO_quarterly!W$1,HaverPull!$1:$1,0)),INDEX(CBO_annual!$A:$AH,MATCH(_xlfn.NUMBERVALUE(LEFT($A97,4)),CBO_annual!$A:$A,0),MATCH(W$1,CBO_annual!$1:$1,0)))</f>
        <v>#N/A</v>
      </c>
      <c r="X96" s="83" t="e">
        <f ca="1">IF(YEAR($B96)&lt;YEAR(TODAY())-1,INDEX(HaverPull!$A:$AD,MATCH(CBO_quarterly!$B96,HaverPull!$B:$B,0),MATCH(CBO_quarterly!X$1,HaverPull!$1:$1,0)),INDEX(CBO_annual!$A:$AH,MATCH(_xlfn.NUMBERVALUE(LEFT($A97,4)),CBO_annual!$A:$A,0),MATCH(X$1,CBO_annual!$1:$1,0)))</f>
        <v>#N/A</v>
      </c>
      <c r="Y96" s="83" t="e">
        <f ca="1">IF(YEAR($B96)&lt;YEAR(TODAY())-1,INDEX(HaverPull!$A:$AD,MATCH(CBO_quarterly!$B96,HaverPull!$B:$B,0),MATCH(CBO_quarterly!Y$1,HaverPull!$1:$1,0)),INDEX(CBO_annual!$A:$AH,MATCH(_xlfn.NUMBERVALUE(LEFT($A97,4)),CBO_annual!$A:$A,0),MATCH(Y$1,CBO_annual!$1:$1,0)))</f>
        <v>#N/A</v>
      </c>
      <c r="Z96" s="83" t="e">
        <f ca="1">IF(YEAR($B96)&lt;YEAR(TODAY())-1,INDEX(HaverPull!$A:$AD,MATCH(CBO_quarterly!$B96,HaverPull!$B:$B,0),MATCH(CBO_quarterly!Z$1,HaverPull!$1:$1,0)),INDEX(CBO_annual!$A:$AH,MATCH(_xlfn.NUMBERVALUE(LEFT($A97,4)),CBO_annual!$A:$A,0),MATCH(Z$1,CBO_annual!$1:$1,0)))</f>
        <v>#N/A</v>
      </c>
      <c r="AA96" s="83" t="e">
        <f ca="1">IF(YEAR($B96)&lt;YEAR(TODAY())-1,INDEX(HaverPull!$A:$AD,MATCH(CBO_quarterly!$B96,HaverPull!$B:$B,0),MATCH(CBO_quarterly!AA$1,HaverPull!$1:$1,0)),INDEX(CBO_annual!$A:$AH,MATCH(_xlfn.NUMBERVALUE(LEFT($A97,4)),CBO_annual!$A:$A,0),MATCH(AA$1,CBO_annual!$1:$1,0)))</f>
        <v>#N/A</v>
      </c>
      <c r="AB96" s="88">
        <f>INDEX(CBO_annual!$A:$AH,MATCH(_xlfn.NUMBERVALUE(LEFT($A97,4)),CBO_annual!$A:$A,0),MATCH($1:$1,CBO_annual!$1:$1,0))</f>
        <v>9783.5999999999985</v>
      </c>
      <c r="AC96" s="84">
        <v>9406.5</v>
      </c>
      <c r="AD96" s="83">
        <f ca="1">IF(YEAR($B96)&lt;=YEAR(TODAY()),INDEX(HaverPull!$A:$AD,MATCH(CBO_quarterly!$B96,HaverPull!$B:$B,0),MATCH(CBO_quarterly!AD$1,HaverPull!$1:$1,0)),INDEX(CBO_annual!$A:$AH,MATCH(_xlfn.NUMBERVALUE(LEFT($A97,4)),CBO_annual!$A:$A,0),MATCH(AD$1,CBO_annual!$1:$1,0)))</f>
        <v>6344.4</v>
      </c>
      <c r="AE96" s="83">
        <f ca="1">IF(YEAR($B96)&lt;=YEAR(TODAY()),INDEX(HaverPull!$A:$AD,MATCH(CBO_quarterly!$B96,HaverPull!$B:$B,0),MATCH(CBO_quarterly!AE$1,HaverPull!$1:$1,0)),INDEX(CBO_annual!$A:$AH,MATCH(_xlfn.NUMBERVALUE(LEFT($A97,4)),CBO_annual!$A:$A,0),MATCH(AE$1,CBO_annual!$1:$1,0)))</f>
        <v>4307.2</v>
      </c>
      <c r="AF96" s="85">
        <v>72.216999999999999</v>
      </c>
      <c r="AG96" s="84">
        <v>6697.6</v>
      </c>
      <c r="AH96" s="84">
        <v>6841.1</v>
      </c>
      <c r="AI96" s="83">
        <f ca="1">IF(YEAR($B96)&lt;YEAR(TODAY()),INDEX(HaverPull!$A:$AD,MATCH(CBO_quarterly!$B96,HaverPull!$B:$B,0),MATCH(CBO_quarterly!AI$1,HaverPull!$1:$1,0)),INDEX(CBO_annual!$A:$AH,MATCH(_xlfn.NUMBERVALUE(LEFT($A97,4)),CBO_annual!$A:$A,0),MATCH(AI$1,CBO_annual!$1:$1,0)))</f>
        <v>1362.8</v>
      </c>
      <c r="AJ96" s="83">
        <f ca="1">IF(YEAR($B96)&lt;YEAR(TODAY()),INDEX(HaverPull!$A:$AD,MATCH(CBO_quarterly!$B96,HaverPull!$B:$B,0),MATCH(CBO_quarterly!AJ$1,HaverPull!$1:$1,0)),INDEX(CBO_annual!$A:$AH,MATCH(_xlfn.NUMBERVALUE(LEFT($A97,4)),CBO_annual!$A:$A,0),MATCH(AJ$1,CBO_annual!$1:$1,0)))</f>
        <v>974.1</v>
      </c>
      <c r="AK96" s="83">
        <f ca="1">IF(YEAR($B96)&lt;YEAR(TODAY()),INDEX(HaverPull!$A:$AD,MATCH(CBO_quarterly!$B96,HaverPull!$B:$B,0),MATCH(CBO_quarterly!AK$1,HaverPull!$1:$1,0)),INDEX(CBO_annual!$A:$AH,MATCH(_xlfn.NUMBERVALUE(LEFT($A97,4)),CBO_annual!$A:$A,0),MATCH(AK$1,CBO_annual!$1:$1,0)))</f>
        <v>1433.9</v>
      </c>
      <c r="AL96" s="83">
        <f ca="1">IF(YEAR($B96)&lt;YEAR(TODAY()),INDEX(HaverPull!$A:$AD,MATCH(CBO_quarterly!$B96,HaverPull!$B:$B,0),MATCH(CBO_quarterly!AL$1,HaverPull!$1:$1,0)),INDEX(CBO_annual!$A:$AH,MATCH(_xlfn.NUMBERVALUE(LEFT($A97,4)),CBO_annual!$A:$A,0),MATCH(AL$1,CBO_annual!$1:$1,0)))</f>
        <v>1362.8</v>
      </c>
      <c r="AM96" s="83">
        <f ca="1">IF(YEAR($B96)&lt;YEAR(TODAY()),INDEX(HaverPull!$A:$AD,MATCH(CBO_quarterly!$B96,HaverPull!$B:$B,0),MATCH(CBO_quarterly!AM$1,HaverPull!$1:$1,0)),INDEX(CBO_annual!$A:$AH,MATCH(_xlfn.NUMBERVALUE(LEFT($A97,4)),CBO_annual!$A:$A,0),MATCH(AM$1,CBO_annual!$1:$1,0)))</f>
        <v>598.4</v>
      </c>
      <c r="AN96" s="83">
        <f ca="1">IF(YEAR($B96)&lt;YEAR(TODAY()),INDEX(HaverPull!$A:$AD,MATCH(CBO_quarterly!$B96,HaverPull!$B:$B,0),MATCH(CBO_quarterly!AN$1,HaverPull!$1:$1,0)),INDEX(CBO_annual!$A:$AH,MATCH(_xlfn.NUMBERVALUE(LEFT($A97,4)),CBO_annual!$A:$A,0),MATCH(AN$1,CBO_annual!$1:$1,0)))</f>
        <v>764.4</v>
      </c>
      <c r="AO96" s="83" t="e">
        <f ca="1">IF(YEAR($B96)&lt;YEAR(TODAY()),INDEX(HaverPull!$A:$AD,MATCH(CBO_quarterly!$B96,HaverPull!$B:$B,0),MATCH(CBO_quarterly!AO$1,HaverPull!$1:$1,0)),INDEX(CBO_annual!$A:$AH,MATCH(_xlfn.NUMBERVALUE(LEFT($A97,4)),CBO_annual!$A:$A,0),MATCH(AO$1,CBO_annual!$1:$1,0)))</f>
        <v>#N/A</v>
      </c>
      <c r="AP96" s="83" t="e">
        <f ca="1">IF(YEAR($B96)&lt;YEAR(TODAY()),INDEX(HaverPull!$A:$AD,MATCH(CBO_quarterly!$B96,HaverPull!$B:$B,0),MATCH(CBO_quarterly!AP$1,HaverPull!$1:$1,0)),INDEX(CBO_annual!$A:$AH,MATCH(_xlfn.NUMBERVALUE(LEFT($A97,4)),CBO_annual!$A:$A,0),MATCH(AP$1,CBO_annual!$1:$1,0)))</f>
        <v>#N/A</v>
      </c>
    </row>
    <row r="97" spans="1:42">
      <c r="A97" s="83" t="s">
        <v>496</v>
      </c>
      <c r="B97" s="4">
        <v>34059</v>
      </c>
      <c r="C97" s="83">
        <f ca="1">IF(YEAR($B97)&lt;YEAR(TODAY())-1,AVERAGE(C98:C101),INDEX(CBO_annual!$A:$AH,MATCH(_xlfn.NUMBERVALUE(LEFT($A98,4)),CBO_annual!$A:$A,0),MATCH(C$1,CBO_annual!$1:$1,0)))</f>
        <v>2068.1999999999998</v>
      </c>
      <c r="D97" s="83">
        <f ca="1">IF(YEAR($B97)&lt;YEAR(TODAY())-1,AVERAGE(D98:D101),INDEX(CBO_annual!$A:$AH,MATCH(_xlfn.NUMBERVALUE(LEFT($A98,4)),CBO_annual!$A:$A,0),MATCH(D$1,CBO_annual!$1:$1,0)))</f>
        <v>1585.1000000000004</v>
      </c>
      <c r="E97" s="83">
        <f ca="1">IF(YEAR($B97)&lt;YEAR(TODAY())-1,AVERAGE(E98:E101),INDEX(CBO_annual!$A:$AH,MATCH(_xlfn.NUMBERVALUE(LEFT($A98,4)),CBO_annual!$A:$A,0),MATCH(E$1,CBO_annual!$1:$1,0)))</f>
        <v>134.1</v>
      </c>
      <c r="F97" s="83">
        <f ca="1">IF(YEAR($B97)&lt;YEAR(TODAY())-1,AVERAGE(F98:F101),INDEX(CBO_annual!$A:$AH,MATCH(_xlfn.NUMBERVALUE(LEFT($A98,4)),CBO_annual!$A:$A,0),MATCH(F$1,CBO_annual!$1:$1,0)))</f>
        <v>395.69999999999993</v>
      </c>
      <c r="G97" s="83">
        <f ca="1">IF(YEAR($B97)&lt;YEAR(TODAY())-1,AVERAGE(G98:G101),INDEX(CBO_annual!$A:$AH,MATCH(_xlfn.NUMBERVALUE(LEFT($A98,4)),CBO_annual!$A:$A,0),MATCH(G$1,CBO_annual!$1:$1,0)))</f>
        <v>1274.5999999999999</v>
      </c>
      <c r="H97" s="83">
        <f ca="1">IF(YEAR($B97)&lt;YEAR(TODAY())-1,AVERAGE(H98:H101),INDEX(CBO_annual!$A:$AH,MATCH(_xlfn.NUMBERVALUE(LEFT($A98,4)),CBO_annual!$A:$A,0),MATCH(H$1,CBO_annual!$1:$1,0)))</f>
        <v>60.599999999999994</v>
      </c>
      <c r="I97" s="83">
        <f ca="1">IF(YEAR($B97)&lt;YEAR(TODAY())-1,AVERAGE(I98:I101),INDEX(CBO_annual!$A:$AH,MATCH(_xlfn.NUMBERVALUE(LEFT($A98,4)),CBO_annual!$A:$A,0),MATCH(I$1,CBO_annual!$1:$1,0)))</f>
        <v>497.1</v>
      </c>
      <c r="J97" s="83">
        <f ca="1">IF(YEAR($B97)&lt;YEAR(TODAY())-1,INDEX(HaverPull!$A:$AD,MATCH(CBO_quarterly!$B97,HaverPull!$B:$B,0),MATCH(CBO_quarterly!J$1,HaverPull!$1:$1,0)),INDEX(CBO_annual!$A:$AH,MATCH(_xlfn.NUMBERVALUE(LEFT($A98,4)),CBO_annual!$A:$A,0),MATCH(J$1,CBO_annual!$1:$1,0)))</f>
        <v>16.399999999999999</v>
      </c>
      <c r="K97" s="83" t="e">
        <f ca="1">IF(YEAR($B97)&lt;YEAR(TODAY())-1,INDEX(HaverPull!$A:$AD,MATCH(CBO_quarterly!$B97,HaverPull!$B:$B,0),MATCH(CBO_quarterly!K$1,HaverPull!$1:$1,0)),INDEX(CBO_annual!$A:$AH,MATCH(_xlfn.NUMBERVALUE(LEFT($A98,4)),CBO_annual!$A:$A,0),MATCH(K$1,CBO_annual!$1:$1,0)))</f>
        <v>#N/A</v>
      </c>
      <c r="L97" s="83" t="e">
        <f ca="1">IF(YEAR($B97)&lt;YEAR(TODAY())-1,INDEX(HaverPull!$A:$AD,MATCH(CBO_quarterly!$B97,HaverPull!$B:$B,0),MATCH(CBO_quarterly!L$1,HaverPull!$1:$1,0)),INDEX(CBO_annual!$A:$AH,MATCH(_xlfn.NUMBERVALUE(LEFT($A98,4)),CBO_annual!$A:$A,0),MATCH(L$1,CBO_annual!$1:$1,0)))</f>
        <v>#N/A</v>
      </c>
      <c r="M97" s="83" t="e">
        <f ca="1">IF(YEAR($B97)&lt;YEAR(TODAY())-1,INDEX(HaverPull!$A:$AD,MATCH(CBO_quarterly!$B97,HaverPull!$B:$B,0),MATCH(CBO_quarterly!M$1,HaverPull!$1:$1,0)),INDEX(CBO_annual!$A:$AH,MATCH(_xlfn.NUMBERVALUE(LEFT($A98,4)),CBO_annual!$A:$A,0),MATCH(M$1,CBO_annual!$1:$1,0)))</f>
        <v>#N/A</v>
      </c>
      <c r="N97" s="83" t="e">
        <f ca="1">IF(YEAR($B97)&lt;YEAR(TODAY())-1,INDEX(HaverPull!$A:$AD,MATCH(CBO_quarterly!$B97,HaverPull!$B:$B,0),MATCH(CBO_quarterly!N$1,HaverPull!$1:$1,0)),INDEX(CBO_annual!$A:$AH,MATCH(_xlfn.NUMBERVALUE(LEFT($A98,4)),CBO_annual!$A:$A,0),MATCH(N$1,CBO_annual!$1:$1,0)))</f>
        <v>#N/A</v>
      </c>
      <c r="O97" s="83" t="e">
        <f ca="1">IF(YEAR($B97)&lt;YEAR(TODAY())-1,INDEX(HaverPull!$A:$AD,MATCH(CBO_quarterly!$B97,HaverPull!$B:$B,0),MATCH(CBO_quarterly!O$1,HaverPull!$1:$1,0)),INDEX(CBO_annual!$A:$AH,MATCH(_xlfn.NUMBERVALUE(LEFT($A98,4)),CBO_annual!$A:$A,0),MATCH(O$1,CBO_annual!$1:$1,0)))</f>
        <v>#N/A</v>
      </c>
      <c r="P97" s="83" t="e">
        <f ca="1">IF(YEAR($B97)&lt;YEAR(TODAY())-1,INDEX(HaverPull!$A:$AD,MATCH(CBO_quarterly!$B97,HaverPull!$B:$B,0),MATCH(CBO_quarterly!P$1,HaverPull!$1:$1,0)),INDEX(CBO_annual!$A:$AH,MATCH(_xlfn.NUMBERVALUE(LEFT($A98,4)),CBO_annual!$A:$A,0),MATCH(P$1,CBO_annual!$1:$1,0)))</f>
        <v>#N/A</v>
      </c>
      <c r="Q97" s="83" t="e">
        <f ca="1">IF(YEAR($B97)&lt;YEAR(TODAY())-1,INDEX(HaverPull!$A:$AD,MATCH(CBO_quarterly!$B97,HaverPull!$B:$B,0),MATCH(CBO_quarterly!Q$1,HaverPull!$1:$1,0)),INDEX(CBO_annual!$A:$AH,MATCH(_xlfn.NUMBERVALUE(LEFT($A98,4)),CBO_annual!$A:$A,0),MATCH(Q$1,CBO_annual!$1:$1,0)))</f>
        <v>#N/A</v>
      </c>
      <c r="R97" s="83" t="e">
        <f ca="1">IF(YEAR($B97)&lt;YEAR(TODAY())-1,INDEX(HaverPull!$A:$AD,MATCH(CBO_quarterly!$B97,HaverPull!$B:$B,0),MATCH(CBO_quarterly!R$1,HaverPull!$1:$1,0)),INDEX(CBO_annual!$A:$AH,MATCH(_xlfn.NUMBERVALUE(LEFT($A98,4)),CBO_annual!$A:$A,0),MATCH(R$1,CBO_annual!$1:$1,0)))</f>
        <v>#N/A</v>
      </c>
      <c r="S97" s="83" t="e">
        <f ca="1">IF(YEAR($B97)&lt;YEAR(TODAY())-1,INDEX(HaverPull!$A:$AD,MATCH(CBO_quarterly!$B97,HaverPull!$B:$B,0),MATCH(CBO_quarterly!S$1,HaverPull!$1:$1,0)),INDEX(CBO_annual!$A:$AH,MATCH(_xlfn.NUMBERVALUE(LEFT($A98,4)),CBO_annual!$A:$A,0),MATCH(S$1,CBO_annual!$1:$1,0)))</f>
        <v>#N/A</v>
      </c>
      <c r="T97" s="83" t="e">
        <f ca="1">IF(YEAR($B97)&lt;YEAR(TODAY())-1,INDEX(HaverPull!$A:$AD,MATCH(CBO_quarterly!$B97,HaverPull!$B:$B,0),MATCH(CBO_quarterly!T$1,HaverPull!$1:$1,0)),INDEX(CBO_annual!$A:$AH,MATCH(_xlfn.NUMBERVALUE(LEFT($A98,4)),CBO_annual!$A:$A,0),MATCH(T$1,CBO_annual!$1:$1,0)))</f>
        <v>#N/A</v>
      </c>
      <c r="U97" s="83" t="e">
        <f ca="1">IF(YEAR($B97)&lt;YEAR(TODAY())-1,INDEX(HaverPull!$A:$AD,MATCH(CBO_quarterly!$B97,HaverPull!$B:$B,0),MATCH(CBO_quarterly!U$1,HaverPull!$1:$1,0)),INDEX(CBO_annual!$A:$AH,MATCH(_xlfn.NUMBERVALUE(LEFT($A98,4)),CBO_annual!$A:$A,0),MATCH(U$1,CBO_annual!$1:$1,0)))</f>
        <v>#N/A</v>
      </c>
      <c r="V97" s="83" t="e">
        <f ca="1">IF(YEAR($B97)&lt;YEAR(TODAY())-1,INDEX(HaverPull!$A:$AD,MATCH(CBO_quarterly!$B97,HaverPull!$B:$B,0),MATCH(CBO_quarterly!V$1,HaverPull!$1:$1,0)),INDEX(CBO_annual!$A:$AH,MATCH(_xlfn.NUMBERVALUE(LEFT($A98,4)),CBO_annual!$A:$A,0),MATCH(V$1,CBO_annual!$1:$1,0)))</f>
        <v>#N/A</v>
      </c>
      <c r="W97" s="83" t="e">
        <f ca="1">IF(YEAR($B97)&lt;YEAR(TODAY())-1,INDEX(HaverPull!$A:$AD,MATCH(CBO_quarterly!$B97,HaverPull!$B:$B,0),MATCH(CBO_quarterly!W$1,HaverPull!$1:$1,0)),INDEX(CBO_annual!$A:$AH,MATCH(_xlfn.NUMBERVALUE(LEFT($A98,4)),CBO_annual!$A:$A,0),MATCH(W$1,CBO_annual!$1:$1,0)))</f>
        <v>#N/A</v>
      </c>
      <c r="X97" s="83" t="e">
        <f ca="1">IF(YEAR($B97)&lt;YEAR(TODAY())-1,INDEX(HaverPull!$A:$AD,MATCH(CBO_quarterly!$B97,HaverPull!$B:$B,0),MATCH(CBO_quarterly!X$1,HaverPull!$1:$1,0)),INDEX(CBO_annual!$A:$AH,MATCH(_xlfn.NUMBERVALUE(LEFT($A98,4)),CBO_annual!$A:$A,0),MATCH(X$1,CBO_annual!$1:$1,0)))</f>
        <v>#N/A</v>
      </c>
      <c r="Y97" s="83" t="e">
        <f ca="1">IF(YEAR($B97)&lt;YEAR(TODAY())-1,INDEX(HaverPull!$A:$AD,MATCH(CBO_quarterly!$B97,HaverPull!$B:$B,0),MATCH(CBO_quarterly!Y$1,HaverPull!$1:$1,0)),INDEX(CBO_annual!$A:$AH,MATCH(_xlfn.NUMBERVALUE(LEFT($A98,4)),CBO_annual!$A:$A,0),MATCH(Y$1,CBO_annual!$1:$1,0)))</f>
        <v>#N/A</v>
      </c>
      <c r="Z97" s="83" t="e">
        <f ca="1">IF(YEAR($B97)&lt;YEAR(TODAY())-1,INDEX(HaverPull!$A:$AD,MATCH(CBO_quarterly!$B97,HaverPull!$B:$B,0),MATCH(CBO_quarterly!Z$1,HaverPull!$1:$1,0)),INDEX(CBO_annual!$A:$AH,MATCH(_xlfn.NUMBERVALUE(LEFT($A98,4)),CBO_annual!$A:$A,0),MATCH(Z$1,CBO_annual!$1:$1,0)))</f>
        <v>#N/A</v>
      </c>
      <c r="AA97" s="83" t="e">
        <f ca="1">IF(YEAR($B97)&lt;YEAR(TODAY())-1,INDEX(HaverPull!$A:$AD,MATCH(CBO_quarterly!$B97,HaverPull!$B:$B,0),MATCH(CBO_quarterly!AA$1,HaverPull!$1:$1,0)),INDEX(CBO_annual!$A:$AH,MATCH(_xlfn.NUMBERVALUE(LEFT($A98,4)),CBO_annual!$A:$A,0),MATCH(AA$1,CBO_annual!$1:$1,0)))</f>
        <v>#N/A</v>
      </c>
      <c r="AB97" s="88">
        <f>INDEX(CBO_annual!$A:$AH,MATCH(_xlfn.NUMBERVALUE(LEFT($A98,4)),CBO_annual!$A:$A,0),MATCH($1:$1,CBO_annual!$1:$1,0))</f>
        <v>9783.5999999999985</v>
      </c>
      <c r="AC97" s="84">
        <v>9424.1</v>
      </c>
      <c r="AD97" s="83">
        <f ca="1">IF(YEAR($B97)&lt;=YEAR(TODAY()),INDEX(HaverPull!$A:$AD,MATCH(CBO_quarterly!$B97,HaverPull!$B:$B,0),MATCH(CBO_quarterly!AD$1,HaverPull!$1:$1,0)),INDEX(CBO_annual!$A:$AH,MATCH(_xlfn.NUMBERVALUE(LEFT($A98,4)),CBO_annual!$A:$A,0),MATCH(AD$1,CBO_annual!$1:$1,0)))</f>
        <v>6368.8</v>
      </c>
      <c r="AE97" s="83">
        <f ca="1">IF(YEAR($B97)&lt;=YEAR(TODAY()),INDEX(HaverPull!$A:$AD,MATCH(CBO_quarterly!$B97,HaverPull!$B:$B,0),MATCH(CBO_quarterly!AE$1,HaverPull!$1:$1,0)),INDEX(CBO_annual!$A:$AH,MATCH(_xlfn.NUMBERVALUE(LEFT($A98,4)),CBO_annual!$A:$A,0),MATCH(AE$1,CBO_annual!$1:$1,0)))</f>
        <v>4349.5</v>
      </c>
      <c r="AF97" s="85">
        <v>72.646000000000001</v>
      </c>
      <c r="AG97" s="84">
        <v>6748.2</v>
      </c>
      <c r="AH97" s="84">
        <v>6933.1</v>
      </c>
      <c r="AI97" s="83">
        <f ca="1">IF(YEAR($B97)&lt;YEAR(TODAY()),INDEX(HaverPull!$A:$AD,MATCH(CBO_quarterly!$B97,HaverPull!$B:$B,0),MATCH(CBO_quarterly!AI$1,HaverPull!$1:$1,0)),INDEX(CBO_annual!$A:$AH,MATCH(_xlfn.NUMBERVALUE(LEFT($A98,4)),CBO_annual!$A:$A,0),MATCH(AI$1,CBO_annual!$1:$1,0)))</f>
        <v>1351.8</v>
      </c>
      <c r="AJ97" s="83">
        <f ca="1">IF(YEAR($B97)&lt;YEAR(TODAY()),INDEX(HaverPull!$A:$AD,MATCH(CBO_quarterly!$B97,HaverPull!$B:$B,0),MATCH(CBO_quarterly!AJ$1,HaverPull!$1:$1,0)),INDEX(CBO_annual!$A:$AH,MATCH(_xlfn.NUMBERVALUE(LEFT($A98,4)),CBO_annual!$A:$A,0),MATCH(AJ$1,CBO_annual!$1:$1,0)))</f>
        <v>942.2</v>
      </c>
      <c r="AK97" s="83">
        <f ca="1">IF(YEAR($B97)&lt;YEAR(TODAY()),INDEX(HaverPull!$A:$AD,MATCH(CBO_quarterly!$B97,HaverPull!$B:$B,0),MATCH(CBO_quarterly!AK$1,HaverPull!$1:$1,0)),INDEX(CBO_annual!$A:$AH,MATCH(_xlfn.NUMBERVALUE(LEFT($A98,4)),CBO_annual!$A:$A,0),MATCH(AK$1,CBO_annual!$1:$1,0)))</f>
        <v>1438.9</v>
      </c>
      <c r="AL97" s="83">
        <f ca="1">IF(YEAR($B97)&lt;YEAR(TODAY()),INDEX(HaverPull!$A:$AD,MATCH(CBO_quarterly!$B97,HaverPull!$B:$B,0),MATCH(CBO_quarterly!AL$1,HaverPull!$1:$1,0)),INDEX(CBO_annual!$A:$AH,MATCH(_xlfn.NUMBERVALUE(LEFT($A98,4)),CBO_annual!$A:$A,0),MATCH(AL$1,CBO_annual!$1:$1,0)))</f>
        <v>1351.8</v>
      </c>
      <c r="AM97" s="83">
        <f ca="1">IF(YEAR($B97)&lt;YEAR(TODAY()),INDEX(HaverPull!$A:$AD,MATCH(CBO_quarterly!$B97,HaverPull!$B:$B,0),MATCH(CBO_quarterly!AM$1,HaverPull!$1:$1,0)),INDEX(CBO_annual!$A:$AH,MATCH(_xlfn.NUMBERVALUE(LEFT($A98,4)),CBO_annual!$A:$A,0),MATCH(AM$1,CBO_annual!$1:$1,0)))</f>
        <v>580.29999999999995</v>
      </c>
      <c r="AN97" s="83">
        <f ca="1">IF(YEAR($B97)&lt;YEAR(TODAY()),INDEX(HaverPull!$A:$AD,MATCH(CBO_quarterly!$B97,HaverPull!$B:$B,0),MATCH(CBO_quarterly!AN$1,HaverPull!$1:$1,0)),INDEX(CBO_annual!$A:$AH,MATCH(_xlfn.NUMBERVALUE(LEFT($A98,4)),CBO_annual!$A:$A,0),MATCH(AN$1,CBO_annual!$1:$1,0)))</f>
        <v>771.5</v>
      </c>
      <c r="AO97" s="83" t="e">
        <f ca="1">IF(YEAR($B97)&lt;YEAR(TODAY()),INDEX(HaverPull!$A:$AD,MATCH(CBO_quarterly!$B97,HaverPull!$B:$B,0),MATCH(CBO_quarterly!AO$1,HaverPull!$1:$1,0)),INDEX(CBO_annual!$A:$AH,MATCH(_xlfn.NUMBERVALUE(LEFT($A98,4)),CBO_annual!$A:$A,0),MATCH(AO$1,CBO_annual!$1:$1,0)))</f>
        <v>#N/A</v>
      </c>
      <c r="AP97" s="83" t="e">
        <f ca="1">IF(YEAR($B97)&lt;YEAR(TODAY()),INDEX(HaverPull!$A:$AD,MATCH(CBO_quarterly!$B97,HaverPull!$B:$B,0),MATCH(CBO_quarterly!AP$1,HaverPull!$1:$1,0)),INDEX(CBO_annual!$A:$AH,MATCH(_xlfn.NUMBERVALUE(LEFT($A98,4)),CBO_annual!$A:$A,0),MATCH(AP$1,CBO_annual!$1:$1,0)))</f>
        <v>#N/A</v>
      </c>
    </row>
    <row r="98" spans="1:42">
      <c r="A98" s="83" t="s">
        <v>497</v>
      </c>
      <c r="B98" s="4">
        <v>34150</v>
      </c>
      <c r="C98" s="83">
        <f ca="1">IF(YEAR($B98)&lt;YEAR(TODAY())-1,AVERAGE(C99:C102),INDEX(CBO_annual!$A:$AH,MATCH(_xlfn.NUMBERVALUE(LEFT($A99,4)),CBO_annual!$A:$A,0),MATCH(C$1,CBO_annual!$1:$1,0)))</f>
        <v>2068.1999999999998</v>
      </c>
      <c r="D98" s="83">
        <f ca="1">IF(YEAR($B98)&lt;YEAR(TODAY())-1,AVERAGE(D99:D102),INDEX(CBO_annual!$A:$AH,MATCH(_xlfn.NUMBERVALUE(LEFT($A99,4)),CBO_annual!$A:$A,0),MATCH(D$1,CBO_annual!$1:$1,0)))</f>
        <v>1585.1000000000004</v>
      </c>
      <c r="E98" s="83">
        <f ca="1">IF(YEAR($B98)&lt;YEAR(TODAY())-1,AVERAGE(E99:E102),INDEX(CBO_annual!$A:$AH,MATCH(_xlfn.NUMBERVALUE(LEFT($A99,4)),CBO_annual!$A:$A,0),MATCH(E$1,CBO_annual!$1:$1,0)))</f>
        <v>134.1</v>
      </c>
      <c r="F98" s="83">
        <f ca="1">IF(YEAR($B98)&lt;YEAR(TODAY())-1,AVERAGE(F99:F102),INDEX(CBO_annual!$A:$AH,MATCH(_xlfn.NUMBERVALUE(LEFT($A99,4)),CBO_annual!$A:$A,0),MATCH(F$1,CBO_annual!$1:$1,0)))</f>
        <v>395.69999999999993</v>
      </c>
      <c r="G98" s="83">
        <f ca="1">IF(YEAR($B98)&lt;YEAR(TODAY())-1,AVERAGE(G99:G102),INDEX(CBO_annual!$A:$AH,MATCH(_xlfn.NUMBERVALUE(LEFT($A99,4)),CBO_annual!$A:$A,0),MATCH(G$1,CBO_annual!$1:$1,0)))</f>
        <v>1274.5999999999999</v>
      </c>
      <c r="H98" s="83">
        <f ca="1">IF(YEAR($B98)&lt;YEAR(TODAY())-1,AVERAGE(H99:H102),INDEX(CBO_annual!$A:$AH,MATCH(_xlfn.NUMBERVALUE(LEFT($A99,4)),CBO_annual!$A:$A,0),MATCH(H$1,CBO_annual!$1:$1,0)))</f>
        <v>60.599999999999994</v>
      </c>
      <c r="I98" s="83">
        <f ca="1">IF(YEAR($B98)&lt;YEAR(TODAY())-1,AVERAGE(I99:I102),INDEX(CBO_annual!$A:$AH,MATCH(_xlfn.NUMBERVALUE(LEFT($A99,4)),CBO_annual!$A:$A,0),MATCH(I$1,CBO_annual!$1:$1,0)))</f>
        <v>497.1</v>
      </c>
      <c r="J98" s="83">
        <f ca="1">IF(YEAR($B98)&lt;YEAR(TODAY())-1,INDEX(HaverPull!$A:$AD,MATCH(CBO_quarterly!$B98,HaverPull!$B:$B,0),MATCH(CBO_quarterly!J$1,HaverPull!$1:$1,0)),INDEX(CBO_annual!$A:$AH,MATCH(_xlfn.NUMBERVALUE(LEFT($A99,4)),CBO_annual!$A:$A,0),MATCH(J$1,CBO_annual!$1:$1,0)))</f>
        <v>16</v>
      </c>
      <c r="K98" s="83" t="e">
        <f ca="1">IF(YEAR($B98)&lt;YEAR(TODAY())-1,INDEX(HaverPull!$A:$AD,MATCH(CBO_quarterly!$B98,HaverPull!$B:$B,0),MATCH(CBO_quarterly!K$1,HaverPull!$1:$1,0)),INDEX(CBO_annual!$A:$AH,MATCH(_xlfn.NUMBERVALUE(LEFT($A99,4)),CBO_annual!$A:$A,0),MATCH(K$1,CBO_annual!$1:$1,0)))</f>
        <v>#N/A</v>
      </c>
      <c r="L98" s="83" t="e">
        <f ca="1">IF(YEAR($B98)&lt;YEAR(TODAY())-1,INDEX(HaverPull!$A:$AD,MATCH(CBO_quarterly!$B98,HaverPull!$B:$B,0),MATCH(CBO_quarterly!L$1,HaverPull!$1:$1,0)),INDEX(CBO_annual!$A:$AH,MATCH(_xlfn.NUMBERVALUE(LEFT($A99,4)),CBO_annual!$A:$A,0),MATCH(L$1,CBO_annual!$1:$1,0)))</f>
        <v>#N/A</v>
      </c>
      <c r="M98" s="83" t="e">
        <f ca="1">IF(YEAR($B98)&lt;YEAR(TODAY())-1,INDEX(HaverPull!$A:$AD,MATCH(CBO_quarterly!$B98,HaverPull!$B:$B,0),MATCH(CBO_quarterly!M$1,HaverPull!$1:$1,0)),INDEX(CBO_annual!$A:$AH,MATCH(_xlfn.NUMBERVALUE(LEFT($A99,4)),CBO_annual!$A:$A,0),MATCH(M$1,CBO_annual!$1:$1,0)))</f>
        <v>#N/A</v>
      </c>
      <c r="N98" s="83" t="e">
        <f ca="1">IF(YEAR($B98)&lt;YEAR(TODAY())-1,INDEX(HaverPull!$A:$AD,MATCH(CBO_quarterly!$B98,HaverPull!$B:$B,0),MATCH(CBO_quarterly!N$1,HaverPull!$1:$1,0)),INDEX(CBO_annual!$A:$AH,MATCH(_xlfn.NUMBERVALUE(LEFT($A99,4)),CBO_annual!$A:$A,0),MATCH(N$1,CBO_annual!$1:$1,0)))</f>
        <v>#N/A</v>
      </c>
      <c r="O98" s="83" t="e">
        <f ca="1">IF(YEAR($B98)&lt;YEAR(TODAY())-1,INDEX(HaverPull!$A:$AD,MATCH(CBO_quarterly!$B98,HaverPull!$B:$B,0),MATCH(CBO_quarterly!O$1,HaverPull!$1:$1,0)),INDEX(CBO_annual!$A:$AH,MATCH(_xlfn.NUMBERVALUE(LEFT($A99,4)),CBO_annual!$A:$A,0),MATCH(O$1,CBO_annual!$1:$1,0)))</f>
        <v>#N/A</v>
      </c>
      <c r="P98" s="83" t="e">
        <f ca="1">IF(YEAR($B98)&lt;YEAR(TODAY())-1,INDEX(HaverPull!$A:$AD,MATCH(CBO_quarterly!$B98,HaverPull!$B:$B,0),MATCH(CBO_quarterly!P$1,HaverPull!$1:$1,0)),INDEX(CBO_annual!$A:$AH,MATCH(_xlfn.NUMBERVALUE(LEFT($A99,4)),CBO_annual!$A:$A,0),MATCH(P$1,CBO_annual!$1:$1,0)))</f>
        <v>#N/A</v>
      </c>
      <c r="Q98" s="83" t="e">
        <f ca="1">IF(YEAR($B98)&lt;YEAR(TODAY())-1,INDEX(HaverPull!$A:$AD,MATCH(CBO_quarterly!$B98,HaverPull!$B:$B,0),MATCH(CBO_quarterly!Q$1,HaverPull!$1:$1,0)),INDEX(CBO_annual!$A:$AH,MATCH(_xlfn.NUMBERVALUE(LEFT($A99,4)),CBO_annual!$A:$A,0),MATCH(Q$1,CBO_annual!$1:$1,0)))</f>
        <v>#N/A</v>
      </c>
      <c r="R98" s="83" t="e">
        <f ca="1">IF(YEAR($B98)&lt;YEAR(TODAY())-1,INDEX(HaverPull!$A:$AD,MATCH(CBO_quarterly!$B98,HaverPull!$B:$B,0),MATCH(CBO_quarterly!R$1,HaverPull!$1:$1,0)),INDEX(CBO_annual!$A:$AH,MATCH(_xlfn.NUMBERVALUE(LEFT($A99,4)),CBO_annual!$A:$A,0),MATCH(R$1,CBO_annual!$1:$1,0)))</f>
        <v>#N/A</v>
      </c>
      <c r="S98" s="83" t="e">
        <f ca="1">IF(YEAR($B98)&lt;YEAR(TODAY())-1,INDEX(HaverPull!$A:$AD,MATCH(CBO_quarterly!$B98,HaverPull!$B:$B,0),MATCH(CBO_quarterly!S$1,HaverPull!$1:$1,0)),INDEX(CBO_annual!$A:$AH,MATCH(_xlfn.NUMBERVALUE(LEFT($A99,4)),CBO_annual!$A:$A,0),MATCH(S$1,CBO_annual!$1:$1,0)))</f>
        <v>#N/A</v>
      </c>
      <c r="T98" s="83" t="e">
        <f ca="1">IF(YEAR($B98)&lt;YEAR(TODAY())-1,INDEX(HaverPull!$A:$AD,MATCH(CBO_quarterly!$B98,HaverPull!$B:$B,0),MATCH(CBO_quarterly!T$1,HaverPull!$1:$1,0)),INDEX(CBO_annual!$A:$AH,MATCH(_xlfn.NUMBERVALUE(LEFT($A99,4)),CBO_annual!$A:$A,0),MATCH(T$1,CBO_annual!$1:$1,0)))</f>
        <v>#N/A</v>
      </c>
      <c r="U98" s="83" t="e">
        <f ca="1">IF(YEAR($B98)&lt;YEAR(TODAY())-1,INDEX(HaverPull!$A:$AD,MATCH(CBO_quarterly!$B98,HaverPull!$B:$B,0),MATCH(CBO_quarterly!U$1,HaverPull!$1:$1,0)),INDEX(CBO_annual!$A:$AH,MATCH(_xlfn.NUMBERVALUE(LEFT($A99,4)),CBO_annual!$A:$A,0),MATCH(U$1,CBO_annual!$1:$1,0)))</f>
        <v>#N/A</v>
      </c>
      <c r="V98" s="83" t="e">
        <f ca="1">IF(YEAR($B98)&lt;YEAR(TODAY())-1,INDEX(HaverPull!$A:$AD,MATCH(CBO_quarterly!$B98,HaverPull!$B:$B,0),MATCH(CBO_quarterly!V$1,HaverPull!$1:$1,0)),INDEX(CBO_annual!$A:$AH,MATCH(_xlfn.NUMBERVALUE(LEFT($A99,4)),CBO_annual!$A:$A,0),MATCH(V$1,CBO_annual!$1:$1,0)))</f>
        <v>#N/A</v>
      </c>
      <c r="W98" s="83" t="e">
        <f ca="1">IF(YEAR($B98)&lt;YEAR(TODAY())-1,INDEX(HaverPull!$A:$AD,MATCH(CBO_quarterly!$B98,HaverPull!$B:$B,0),MATCH(CBO_quarterly!W$1,HaverPull!$1:$1,0)),INDEX(CBO_annual!$A:$AH,MATCH(_xlfn.NUMBERVALUE(LEFT($A99,4)),CBO_annual!$A:$A,0),MATCH(W$1,CBO_annual!$1:$1,0)))</f>
        <v>#N/A</v>
      </c>
      <c r="X98" s="83" t="e">
        <f ca="1">IF(YEAR($B98)&lt;YEAR(TODAY())-1,INDEX(HaverPull!$A:$AD,MATCH(CBO_quarterly!$B98,HaverPull!$B:$B,0),MATCH(CBO_quarterly!X$1,HaverPull!$1:$1,0)),INDEX(CBO_annual!$A:$AH,MATCH(_xlfn.NUMBERVALUE(LEFT($A99,4)),CBO_annual!$A:$A,0),MATCH(X$1,CBO_annual!$1:$1,0)))</f>
        <v>#N/A</v>
      </c>
      <c r="Y98" s="83" t="e">
        <f ca="1">IF(YEAR($B98)&lt;YEAR(TODAY())-1,INDEX(HaverPull!$A:$AD,MATCH(CBO_quarterly!$B98,HaverPull!$B:$B,0),MATCH(CBO_quarterly!Y$1,HaverPull!$1:$1,0)),INDEX(CBO_annual!$A:$AH,MATCH(_xlfn.NUMBERVALUE(LEFT($A99,4)),CBO_annual!$A:$A,0),MATCH(Y$1,CBO_annual!$1:$1,0)))</f>
        <v>#N/A</v>
      </c>
      <c r="Z98" s="83" t="e">
        <f ca="1">IF(YEAR($B98)&lt;YEAR(TODAY())-1,INDEX(HaverPull!$A:$AD,MATCH(CBO_quarterly!$B98,HaverPull!$B:$B,0),MATCH(CBO_quarterly!Z$1,HaverPull!$1:$1,0)),INDEX(CBO_annual!$A:$AH,MATCH(_xlfn.NUMBERVALUE(LEFT($A99,4)),CBO_annual!$A:$A,0),MATCH(Z$1,CBO_annual!$1:$1,0)))</f>
        <v>#N/A</v>
      </c>
      <c r="AA98" s="83" t="e">
        <f ca="1">IF(YEAR($B98)&lt;YEAR(TODAY())-1,INDEX(HaverPull!$A:$AD,MATCH(CBO_quarterly!$B98,HaverPull!$B:$B,0),MATCH(CBO_quarterly!AA$1,HaverPull!$1:$1,0)),INDEX(CBO_annual!$A:$AH,MATCH(_xlfn.NUMBERVALUE(LEFT($A99,4)),CBO_annual!$A:$A,0),MATCH(AA$1,CBO_annual!$1:$1,0)))</f>
        <v>#N/A</v>
      </c>
      <c r="AB98" s="88">
        <f>INDEX(CBO_annual!$A:$AH,MATCH(_xlfn.NUMBERVALUE(LEFT($A99,4)),CBO_annual!$A:$A,0),MATCH($1:$1,CBO_annual!$1:$1,0))</f>
        <v>9783.5999999999985</v>
      </c>
      <c r="AC98" s="84">
        <v>9480.1</v>
      </c>
      <c r="AD98" s="83">
        <f ca="1">IF(YEAR($B98)&lt;=YEAR(TODAY()),INDEX(HaverPull!$A:$AD,MATCH(CBO_quarterly!$B98,HaverPull!$B:$B,0),MATCH(CBO_quarterly!AD$1,HaverPull!$1:$1,0)),INDEX(CBO_annual!$A:$AH,MATCH(_xlfn.NUMBERVALUE(LEFT($A99,4)),CBO_annual!$A:$A,0),MATCH(AD$1,CBO_annual!$1:$1,0)))</f>
        <v>6426.7</v>
      </c>
      <c r="AE98" s="83">
        <f ca="1">IF(YEAR($B98)&lt;=YEAR(TODAY()),INDEX(HaverPull!$A:$AD,MATCH(CBO_quarterly!$B98,HaverPull!$B:$B,0),MATCH(CBO_quarterly!AE$1,HaverPull!$1:$1,0)),INDEX(CBO_annual!$A:$AH,MATCH(_xlfn.NUMBERVALUE(LEFT($A99,4)),CBO_annual!$A:$A,0),MATCH(AE$1,CBO_annual!$1:$1,0)))</f>
        <v>4418.6000000000004</v>
      </c>
      <c r="AF98" s="85">
        <v>73.135999999999996</v>
      </c>
      <c r="AG98" s="84">
        <v>6829.6</v>
      </c>
      <c r="AH98" s="84">
        <v>7026.8</v>
      </c>
      <c r="AI98" s="83">
        <f ca="1">IF(YEAR($B98)&lt;YEAR(TODAY()),INDEX(HaverPull!$A:$AD,MATCH(CBO_quarterly!$B98,HaverPull!$B:$B,0),MATCH(CBO_quarterly!AI$1,HaverPull!$1:$1,0)),INDEX(CBO_annual!$A:$AH,MATCH(_xlfn.NUMBERVALUE(LEFT($A99,4)),CBO_annual!$A:$A,0),MATCH(AI$1,CBO_annual!$1:$1,0)))</f>
        <v>1359.1</v>
      </c>
      <c r="AJ98" s="83">
        <f ca="1">IF(YEAR($B98)&lt;YEAR(TODAY()),INDEX(HaverPull!$A:$AD,MATCH(CBO_quarterly!$B98,HaverPull!$B:$B,0),MATCH(CBO_quarterly!AJ$1,HaverPull!$1:$1,0)),INDEX(CBO_annual!$A:$AH,MATCH(_xlfn.NUMBERVALUE(LEFT($A99,4)),CBO_annual!$A:$A,0),MATCH(AJ$1,CBO_annual!$1:$1,0)))</f>
        <v>932.3</v>
      </c>
      <c r="AK98" s="83">
        <f ca="1">IF(YEAR($B98)&lt;YEAR(TODAY()),INDEX(HaverPull!$A:$AD,MATCH(CBO_quarterly!$B98,HaverPull!$B:$B,0),MATCH(CBO_quarterly!AK$1,HaverPull!$1:$1,0)),INDEX(CBO_annual!$A:$AH,MATCH(_xlfn.NUMBERVALUE(LEFT($A99,4)),CBO_annual!$A:$A,0),MATCH(AK$1,CBO_annual!$1:$1,0)))</f>
        <v>1450.6</v>
      </c>
      <c r="AL98" s="83">
        <f ca="1">IF(YEAR($B98)&lt;YEAR(TODAY()),INDEX(HaverPull!$A:$AD,MATCH(CBO_quarterly!$B98,HaverPull!$B:$B,0),MATCH(CBO_quarterly!AL$1,HaverPull!$1:$1,0)),INDEX(CBO_annual!$A:$AH,MATCH(_xlfn.NUMBERVALUE(LEFT($A99,4)),CBO_annual!$A:$A,0),MATCH(AL$1,CBO_annual!$1:$1,0)))</f>
        <v>1359.1</v>
      </c>
      <c r="AM98" s="83">
        <f ca="1">IF(YEAR($B98)&lt;YEAR(TODAY()),INDEX(HaverPull!$A:$AD,MATCH(CBO_quarterly!$B98,HaverPull!$B:$B,0),MATCH(CBO_quarterly!AM$1,HaverPull!$1:$1,0)),INDEX(CBO_annual!$A:$AH,MATCH(_xlfn.NUMBERVALUE(LEFT($A99,4)),CBO_annual!$A:$A,0),MATCH(AM$1,CBO_annual!$1:$1,0)))</f>
        <v>576.70000000000005</v>
      </c>
      <c r="AN98" s="83">
        <f ca="1">IF(YEAR($B98)&lt;YEAR(TODAY()),INDEX(HaverPull!$A:$AD,MATCH(CBO_quarterly!$B98,HaverPull!$B:$B,0),MATCH(CBO_quarterly!AN$1,HaverPull!$1:$1,0)),INDEX(CBO_annual!$A:$AH,MATCH(_xlfn.NUMBERVALUE(LEFT($A99,4)),CBO_annual!$A:$A,0),MATCH(AN$1,CBO_annual!$1:$1,0)))</f>
        <v>782.3</v>
      </c>
      <c r="AO98" s="83" t="e">
        <f ca="1">IF(YEAR($B98)&lt;YEAR(TODAY()),INDEX(HaverPull!$A:$AD,MATCH(CBO_quarterly!$B98,HaverPull!$B:$B,0),MATCH(CBO_quarterly!AO$1,HaverPull!$1:$1,0)),INDEX(CBO_annual!$A:$AH,MATCH(_xlfn.NUMBERVALUE(LEFT($A99,4)),CBO_annual!$A:$A,0),MATCH(AO$1,CBO_annual!$1:$1,0)))</f>
        <v>#N/A</v>
      </c>
      <c r="AP98" s="83" t="e">
        <f ca="1">IF(YEAR($B98)&lt;YEAR(TODAY()),INDEX(HaverPull!$A:$AD,MATCH(CBO_quarterly!$B98,HaverPull!$B:$B,0),MATCH(CBO_quarterly!AP$1,HaverPull!$1:$1,0)),INDEX(CBO_annual!$A:$AH,MATCH(_xlfn.NUMBERVALUE(LEFT($A99,4)),CBO_annual!$A:$A,0),MATCH(AP$1,CBO_annual!$1:$1,0)))</f>
        <v>#N/A</v>
      </c>
    </row>
    <row r="99" spans="1:42">
      <c r="A99" s="83" t="s">
        <v>498</v>
      </c>
      <c r="B99" s="4">
        <v>34242</v>
      </c>
      <c r="C99" s="83">
        <f ca="1">IF(YEAR($B99)&lt;YEAR(TODAY())-1,AVERAGE(C100:C103),INDEX(CBO_annual!$A:$AH,MATCH(_xlfn.NUMBERVALUE(LEFT($A100,4)),CBO_annual!$A:$A,0),MATCH(C$1,CBO_annual!$1:$1,0)))</f>
        <v>2068.1999999999998</v>
      </c>
      <c r="D99" s="83">
        <f ca="1">IF(YEAR($B99)&lt;YEAR(TODAY())-1,AVERAGE(D100:D103),INDEX(CBO_annual!$A:$AH,MATCH(_xlfn.NUMBERVALUE(LEFT($A100,4)),CBO_annual!$A:$A,0),MATCH(D$1,CBO_annual!$1:$1,0)))</f>
        <v>1585.1000000000004</v>
      </c>
      <c r="E99" s="83">
        <f ca="1">IF(YEAR($B99)&lt;YEAR(TODAY())-1,AVERAGE(E100:E103),INDEX(CBO_annual!$A:$AH,MATCH(_xlfn.NUMBERVALUE(LEFT($A100,4)),CBO_annual!$A:$A,0),MATCH(E$1,CBO_annual!$1:$1,0)))</f>
        <v>134.1</v>
      </c>
      <c r="F99" s="83">
        <f ca="1">IF(YEAR($B99)&lt;YEAR(TODAY())-1,AVERAGE(F100:F103),INDEX(CBO_annual!$A:$AH,MATCH(_xlfn.NUMBERVALUE(LEFT($A100,4)),CBO_annual!$A:$A,0),MATCH(F$1,CBO_annual!$1:$1,0)))</f>
        <v>395.69999999999993</v>
      </c>
      <c r="G99" s="83">
        <f ca="1">IF(YEAR($B99)&lt;YEAR(TODAY())-1,AVERAGE(G100:G103),INDEX(CBO_annual!$A:$AH,MATCH(_xlfn.NUMBERVALUE(LEFT($A100,4)),CBO_annual!$A:$A,0),MATCH(G$1,CBO_annual!$1:$1,0)))</f>
        <v>1274.5999999999999</v>
      </c>
      <c r="H99" s="83">
        <f ca="1">IF(YEAR($B99)&lt;YEAR(TODAY())-1,AVERAGE(H100:H103),INDEX(CBO_annual!$A:$AH,MATCH(_xlfn.NUMBERVALUE(LEFT($A100,4)),CBO_annual!$A:$A,0),MATCH(H$1,CBO_annual!$1:$1,0)))</f>
        <v>60.599999999999994</v>
      </c>
      <c r="I99" s="83">
        <f ca="1">IF(YEAR($B99)&lt;YEAR(TODAY())-1,AVERAGE(I100:I103),INDEX(CBO_annual!$A:$AH,MATCH(_xlfn.NUMBERVALUE(LEFT($A100,4)),CBO_annual!$A:$A,0),MATCH(I$1,CBO_annual!$1:$1,0)))</f>
        <v>497.1</v>
      </c>
      <c r="J99" s="83">
        <f ca="1">IF(YEAR($B99)&lt;YEAR(TODAY())-1,INDEX(HaverPull!$A:$AD,MATCH(CBO_quarterly!$B99,HaverPull!$B:$B,0),MATCH(CBO_quarterly!J$1,HaverPull!$1:$1,0)),INDEX(CBO_annual!$A:$AH,MATCH(_xlfn.NUMBERVALUE(LEFT($A100,4)),CBO_annual!$A:$A,0),MATCH(J$1,CBO_annual!$1:$1,0)))</f>
        <v>15.7</v>
      </c>
      <c r="K99" s="83" t="e">
        <f ca="1">IF(YEAR($B99)&lt;YEAR(TODAY())-1,INDEX(HaverPull!$A:$AD,MATCH(CBO_quarterly!$B99,HaverPull!$B:$B,0),MATCH(CBO_quarterly!K$1,HaverPull!$1:$1,0)),INDEX(CBO_annual!$A:$AH,MATCH(_xlfn.NUMBERVALUE(LEFT($A100,4)),CBO_annual!$A:$A,0),MATCH(K$1,CBO_annual!$1:$1,0)))</f>
        <v>#N/A</v>
      </c>
      <c r="L99" s="83" t="e">
        <f ca="1">IF(YEAR($B99)&lt;YEAR(TODAY())-1,INDEX(HaverPull!$A:$AD,MATCH(CBO_quarterly!$B99,HaverPull!$B:$B,0),MATCH(CBO_quarterly!L$1,HaverPull!$1:$1,0)),INDEX(CBO_annual!$A:$AH,MATCH(_xlfn.NUMBERVALUE(LEFT($A100,4)),CBO_annual!$A:$A,0),MATCH(L$1,CBO_annual!$1:$1,0)))</f>
        <v>#N/A</v>
      </c>
      <c r="M99" s="83" t="e">
        <f ca="1">IF(YEAR($B99)&lt;YEAR(TODAY())-1,INDEX(HaverPull!$A:$AD,MATCH(CBO_quarterly!$B99,HaverPull!$B:$B,0),MATCH(CBO_quarterly!M$1,HaverPull!$1:$1,0)),INDEX(CBO_annual!$A:$AH,MATCH(_xlfn.NUMBERVALUE(LEFT($A100,4)),CBO_annual!$A:$A,0),MATCH(M$1,CBO_annual!$1:$1,0)))</f>
        <v>#N/A</v>
      </c>
      <c r="N99" s="83" t="e">
        <f ca="1">IF(YEAR($B99)&lt;YEAR(TODAY())-1,INDEX(HaverPull!$A:$AD,MATCH(CBO_quarterly!$B99,HaverPull!$B:$B,0),MATCH(CBO_quarterly!N$1,HaverPull!$1:$1,0)),INDEX(CBO_annual!$A:$AH,MATCH(_xlfn.NUMBERVALUE(LEFT($A100,4)),CBO_annual!$A:$A,0),MATCH(N$1,CBO_annual!$1:$1,0)))</f>
        <v>#N/A</v>
      </c>
      <c r="O99" s="83" t="e">
        <f ca="1">IF(YEAR($B99)&lt;YEAR(TODAY())-1,INDEX(HaverPull!$A:$AD,MATCH(CBO_quarterly!$B99,HaverPull!$B:$B,0),MATCH(CBO_quarterly!O$1,HaverPull!$1:$1,0)),INDEX(CBO_annual!$A:$AH,MATCH(_xlfn.NUMBERVALUE(LEFT($A100,4)),CBO_annual!$A:$A,0),MATCH(O$1,CBO_annual!$1:$1,0)))</f>
        <v>#N/A</v>
      </c>
      <c r="P99" s="83" t="e">
        <f ca="1">IF(YEAR($B99)&lt;YEAR(TODAY())-1,INDEX(HaverPull!$A:$AD,MATCH(CBO_quarterly!$B99,HaverPull!$B:$B,0),MATCH(CBO_quarterly!P$1,HaverPull!$1:$1,0)),INDEX(CBO_annual!$A:$AH,MATCH(_xlfn.NUMBERVALUE(LEFT($A100,4)),CBO_annual!$A:$A,0),MATCH(P$1,CBO_annual!$1:$1,0)))</f>
        <v>#N/A</v>
      </c>
      <c r="Q99" s="83" t="e">
        <f ca="1">IF(YEAR($B99)&lt;YEAR(TODAY())-1,INDEX(HaverPull!$A:$AD,MATCH(CBO_quarterly!$B99,HaverPull!$B:$B,0),MATCH(CBO_quarterly!Q$1,HaverPull!$1:$1,0)),INDEX(CBO_annual!$A:$AH,MATCH(_xlfn.NUMBERVALUE(LEFT($A100,4)),CBO_annual!$A:$A,0),MATCH(Q$1,CBO_annual!$1:$1,0)))</f>
        <v>#N/A</v>
      </c>
      <c r="R99" s="83" t="e">
        <f ca="1">IF(YEAR($B99)&lt;YEAR(TODAY())-1,INDEX(HaverPull!$A:$AD,MATCH(CBO_quarterly!$B99,HaverPull!$B:$B,0),MATCH(CBO_quarterly!R$1,HaverPull!$1:$1,0)),INDEX(CBO_annual!$A:$AH,MATCH(_xlfn.NUMBERVALUE(LEFT($A100,4)),CBO_annual!$A:$A,0),MATCH(R$1,CBO_annual!$1:$1,0)))</f>
        <v>#N/A</v>
      </c>
      <c r="S99" s="83" t="e">
        <f ca="1">IF(YEAR($B99)&lt;YEAR(TODAY())-1,INDEX(HaverPull!$A:$AD,MATCH(CBO_quarterly!$B99,HaverPull!$B:$B,0),MATCH(CBO_quarterly!S$1,HaverPull!$1:$1,0)),INDEX(CBO_annual!$A:$AH,MATCH(_xlfn.NUMBERVALUE(LEFT($A100,4)),CBO_annual!$A:$A,0),MATCH(S$1,CBO_annual!$1:$1,0)))</f>
        <v>#N/A</v>
      </c>
      <c r="T99" s="83" t="e">
        <f ca="1">IF(YEAR($B99)&lt;YEAR(TODAY())-1,INDEX(HaverPull!$A:$AD,MATCH(CBO_quarterly!$B99,HaverPull!$B:$B,0),MATCH(CBO_quarterly!T$1,HaverPull!$1:$1,0)),INDEX(CBO_annual!$A:$AH,MATCH(_xlfn.NUMBERVALUE(LEFT($A100,4)),CBO_annual!$A:$A,0),MATCH(T$1,CBO_annual!$1:$1,0)))</f>
        <v>#N/A</v>
      </c>
      <c r="U99" s="83" t="e">
        <f ca="1">IF(YEAR($B99)&lt;YEAR(TODAY())-1,INDEX(HaverPull!$A:$AD,MATCH(CBO_quarterly!$B99,HaverPull!$B:$B,0),MATCH(CBO_quarterly!U$1,HaverPull!$1:$1,0)),INDEX(CBO_annual!$A:$AH,MATCH(_xlfn.NUMBERVALUE(LEFT($A100,4)),CBO_annual!$A:$A,0),MATCH(U$1,CBO_annual!$1:$1,0)))</f>
        <v>#N/A</v>
      </c>
      <c r="V99" s="83" t="e">
        <f ca="1">IF(YEAR($B99)&lt;YEAR(TODAY())-1,INDEX(HaverPull!$A:$AD,MATCH(CBO_quarterly!$B99,HaverPull!$B:$B,0),MATCH(CBO_quarterly!V$1,HaverPull!$1:$1,0)),INDEX(CBO_annual!$A:$AH,MATCH(_xlfn.NUMBERVALUE(LEFT($A100,4)),CBO_annual!$A:$A,0),MATCH(V$1,CBO_annual!$1:$1,0)))</f>
        <v>#N/A</v>
      </c>
      <c r="W99" s="83" t="e">
        <f ca="1">IF(YEAR($B99)&lt;YEAR(TODAY())-1,INDEX(HaverPull!$A:$AD,MATCH(CBO_quarterly!$B99,HaverPull!$B:$B,0),MATCH(CBO_quarterly!W$1,HaverPull!$1:$1,0)),INDEX(CBO_annual!$A:$AH,MATCH(_xlfn.NUMBERVALUE(LEFT($A100,4)),CBO_annual!$A:$A,0),MATCH(W$1,CBO_annual!$1:$1,0)))</f>
        <v>#N/A</v>
      </c>
      <c r="X99" s="83" t="e">
        <f ca="1">IF(YEAR($B99)&lt;YEAR(TODAY())-1,INDEX(HaverPull!$A:$AD,MATCH(CBO_quarterly!$B99,HaverPull!$B:$B,0),MATCH(CBO_quarterly!X$1,HaverPull!$1:$1,0)),INDEX(CBO_annual!$A:$AH,MATCH(_xlfn.NUMBERVALUE(LEFT($A100,4)),CBO_annual!$A:$A,0),MATCH(X$1,CBO_annual!$1:$1,0)))</f>
        <v>#N/A</v>
      </c>
      <c r="Y99" s="83" t="e">
        <f ca="1">IF(YEAR($B99)&lt;YEAR(TODAY())-1,INDEX(HaverPull!$A:$AD,MATCH(CBO_quarterly!$B99,HaverPull!$B:$B,0),MATCH(CBO_quarterly!Y$1,HaverPull!$1:$1,0)),INDEX(CBO_annual!$A:$AH,MATCH(_xlfn.NUMBERVALUE(LEFT($A100,4)),CBO_annual!$A:$A,0),MATCH(Y$1,CBO_annual!$1:$1,0)))</f>
        <v>#N/A</v>
      </c>
      <c r="Z99" s="83" t="e">
        <f ca="1">IF(YEAR($B99)&lt;YEAR(TODAY())-1,INDEX(HaverPull!$A:$AD,MATCH(CBO_quarterly!$B99,HaverPull!$B:$B,0),MATCH(CBO_quarterly!Z$1,HaverPull!$1:$1,0)),INDEX(CBO_annual!$A:$AH,MATCH(_xlfn.NUMBERVALUE(LEFT($A100,4)),CBO_annual!$A:$A,0),MATCH(Z$1,CBO_annual!$1:$1,0)))</f>
        <v>#N/A</v>
      </c>
      <c r="AA99" s="83" t="e">
        <f ca="1">IF(YEAR($B99)&lt;YEAR(TODAY())-1,INDEX(HaverPull!$A:$AD,MATCH(CBO_quarterly!$B99,HaverPull!$B:$B,0),MATCH(CBO_quarterly!AA$1,HaverPull!$1:$1,0)),INDEX(CBO_annual!$A:$AH,MATCH(_xlfn.NUMBERVALUE(LEFT($A100,4)),CBO_annual!$A:$A,0),MATCH(AA$1,CBO_annual!$1:$1,0)))</f>
        <v>#N/A</v>
      </c>
      <c r="AB99" s="88">
        <f>INDEX(CBO_annual!$A:$AH,MATCH(_xlfn.NUMBERVALUE(LEFT($A100,4)),CBO_annual!$A:$A,0),MATCH($1:$1,CBO_annual!$1:$1,0))</f>
        <v>9783.5999999999985</v>
      </c>
      <c r="AC99" s="84">
        <v>9526.2999999999993</v>
      </c>
      <c r="AD99" s="83">
        <f ca="1">IF(YEAR($B99)&lt;=YEAR(TODAY()),INDEX(HaverPull!$A:$AD,MATCH(CBO_quarterly!$B99,HaverPull!$B:$B,0),MATCH(CBO_quarterly!AD$1,HaverPull!$1:$1,0)),INDEX(CBO_annual!$A:$AH,MATCH(_xlfn.NUMBERVALUE(LEFT($A100,4)),CBO_annual!$A:$A,0),MATCH(AD$1,CBO_annual!$1:$1,0)))</f>
        <v>6498.2</v>
      </c>
      <c r="AE99" s="83">
        <f ca="1">IF(YEAR($B99)&lt;=YEAR(TODAY()),INDEX(HaverPull!$A:$AD,MATCH(CBO_quarterly!$B99,HaverPull!$B:$B,0),MATCH(CBO_quarterly!AE$1,HaverPull!$1:$1,0)),INDEX(CBO_annual!$A:$AH,MATCH(_xlfn.NUMBERVALUE(LEFT($A100,4)),CBO_annual!$A:$A,0),MATCH(AE$1,CBO_annual!$1:$1,0)))</f>
        <v>4487.2</v>
      </c>
      <c r="AF99" s="85">
        <v>73.454999999999998</v>
      </c>
      <c r="AG99" s="84">
        <v>6904.2</v>
      </c>
      <c r="AH99" s="84">
        <v>7115.9</v>
      </c>
      <c r="AI99" s="83">
        <f ca="1">IF(YEAR($B99)&lt;YEAR(TODAY()),INDEX(HaverPull!$A:$AD,MATCH(CBO_quarterly!$B99,HaverPull!$B:$B,0),MATCH(CBO_quarterly!AI$1,HaverPull!$1:$1,0)),INDEX(CBO_annual!$A:$AH,MATCH(_xlfn.NUMBERVALUE(LEFT($A100,4)),CBO_annual!$A:$A,0),MATCH(AI$1,CBO_annual!$1:$1,0)))</f>
        <v>1367.4</v>
      </c>
      <c r="AJ99" s="83">
        <f ca="1">IF(YEAR($B99)&lt;YEAR(TODAY()),INDEX(HaverPull!$A:$AD,MATCH(CBO_quarterly!$B99,HaverPull!$B:$B,0),MATCH(CBO_quarterly!AJ$1,HaverPull!$1:$1,0)),INDEX(CBO_annual!$A:$AH,MATCH(_xlfn.NUMBERVALUE(LEFT($A100,4)),CBO_annual!$A:$A,0),MATCH(AJ$1,CBO_annual!$1:$1,0)))</f>
        <v>928.8</v>
      </c>
      <c r="AK99" s="83">
        <f ca="1">IF(YEAR($B99)&lt;YEAR(TODAY()),INDEX(HaverPull!$A:$AD,MATCH(CBO_quarterly!$B99,HaverPull!$B:$B,0),MATCH(CBO_quarterly!AK$1,HaverPull!$1:$1,0)),INDEX(CBO_annual!$A:$AH,MATCH(_xlfn.NUMBERVALUE(LEFT($A100,4)),CBO_annual!$A:$A,0),MATCH(AK$1,CBO_annual!$1:$1,0)))</f>
        <v>1458.2</v>
      </c>
      <c r="AL99" s="83">
        <f ca="1">IF(YEAR($B99)&lt;YEAR(TODAY()),INDEX(HaverPull!$A:$AD,MATCH(CBO_quarterly!$B99,HaverPull!$B:$B,0),MATCH(CBO_quarterly!AL$1,HaverPull!$1:$1,0)),INDEX(CBO_annual!$A:$AH,MATCH(_xlfn.NUMBERVALUE(LEFT($A100,4)),CBO_annual!$A:$A,0),MATCH(AL$1,CBO_annual!$1:$1,0)))</f>
        <v>1367.4</v>
      </c>
      <c r="AM99" s="83">
        <f ca="1">IF(YEAR($B99)&lt;YEAR(TODAY()),INDEX(HaverPull!$A:$AD,MATCH(CBO_quarterly!$B99,HaverPull!$B:$B,0),MATCH(CBO_quarterly!AM$1,HaverPull!$1:$1,0)),INDEX(CBO_annual!$A:$AH,MATCH(_xlfn.NUMBERVALUE(LEFT($A100,4)),CBO_annual!$A:$A,0),MATCH(AM$1,CBO_annual!$1:$1,0)))</f>
        <v>578.70000000000005</v>
      </c>
      <c r="AN99" s="83">
        <f ca="1">IF(YEAR($B99)&lt;YEAR(TODAY()),INDEX(HaverPull!$A:$AD,MATCH(CBO_quarterly!$B99,HaverPull!$B:$B,0),MATCH(CBO_quarterly!AN$1,HaverPull!$1:$1,0)),INDEX(CBO_annual!$A:$AH,MATCH(_xlfn.NUMBERVALUE(LEFT($A100,4)),CBO_annual!$A:$A,0),MATCH(AN$1,CBO_annual!$1:$1,0)))</f>
        <v>788.7</v>
      </c>
      <c r="AO99" s="83" t="e">
        <f ca="1">IF(YEAR($B99)&lt;YEAR(TODAY()),INDEX(HaverPull!$A:$AD,MATCH(CBO_quarterly!$B99,HaverPull!$B:$B,0),MATCH(CBO_quarterly!AO$1,HaverPull!$1:$1,0)),INDEX(CBO_annual!$A:$AH,MATCH(_xlfn.NUMBERVALUE(LEFT($A100,4)),CBO_annual!$A:$A,0),MATCH(AO$1,CBO_annual!$1:$1,0)))</f>
        <v>#N/A</v>
      </c>
      <c r="AP99" s="83" t="e">
        <f ca="1">IF(YEAR($B99)&lt;YEAR(TODAY()),INDEX(HaverPull!$A:$AD,MATCH(CBO_quarterly!$B99,HaverPull!$B:$B,0),MATCH(CBO_quarterly!AP$1,HaverPull!$1:$1,0)),INDEX(CBO_annual!$A:$AH,MATCH(_xlfn.NUMBERVALUE(LEFT($A100,4)),CBO_annual!$A:$A,0),MATCH(AP$1,CBO_annual!$1:$1,0)))</f>
        <v>#N/A</v>
      </c>
    </row>
    <row r="100" spans="1:42">
      <c r="A100" s="83" t="s">
        <v>499</v>
      </c>
      <c r="B100" s="4">
        <v>34334</v>
      </c>
      <c r="C100" s="83">
        <f ca="1">IF(YEAR($B100)&lt;YEAR(TODAY())-1,AVERAGE(C101:C104),INDEX(CBO_annual!$A:$AH,MATCH(_xlfn.NUMBERVALUE(LEFT($A101,4)),CBO_annual!$A:$A,0),MATCH(C$1,CBO_annual!$1:$1,0)))</f>
        <v>2068.1999999999998</v>
      </c>
      <c r="D100" s="83">
        <f ca="1">IF(YEAR($B100)&lt;YEAR(TODAY())-1,AVERAGE(D101:D104),INDEX(CBO_annual!$A:$AH,MATCH(_xlfn.NUMBERVALUE(LEFT($A101,4)),CBO_annual!$A:$A,0),MATCH(D$1,CBO_annual!$1:$1,0)))</f>
        <v>1585.1000000000004</v>
      </c>
      <c r="E100" s="83">
        <f ca="1">IF(YEAR($B100)&lt;YEAR(TODAY())-1,AVERAGE(E101:E104),INDEX(CBO_annual!$A:$AH,MATCH(_xlfn.NUMBERVALUE(LEFT($A101,4)),CBO_annual!$A:$A,0),MATCH(E$1,CBO_annual!$1:$1,0)))</f>
        <v>134.1</v>
      </c>
      <c r="F100" s="83">
        <f ca="1">IF(YEAR($B100)&lt;YEAR(TODAY())-1,AVERAGE(F101:F104),INDEX(CBO_annual!$A:$AH,MATCH(_xlfn.NUMBERVALUE(LEFT($A101,4)),CBO_annual!$A:$A,0),MATCH(F$1,CBO_annual!$1:$1,0)))</f>
        <v>395.69999999999993</v>
      </c>
      <c r="G100" s="83">
        <f ca="1">IF(YEAR($B100)&lt;YEAR(TODAY())-1,AVERAGE(G101:G104),INDEX(CBO_annual!$A:$AH,MATCH(_xlfn.NUMBERVALUE(LEFT($A101,4)),CBO_annual!$A:$A,0),MATCH(G$1,CBO_annual!$1:$1,0)))</f>
        <v>1274.5999999999999</v>
      </c>
      <c r="H100" s="83">
        <f ca="1">IF(YEAR($B100)&lt;YEAR(TODAY())-1,AVERAGE(H101:H104),INDEX(CBO_annual!$A:$AH,MATCH(_xlfn.NUMBERVALUE(LEFT($A101,4)),CBO_annual!$A:$A,0),MATCH(H$1,CBO_annual!$1:$1,0)))</f>
        <v>60.599999999999994</v>
      </c>
      <c r="I100" s="83">
        <f ca="1">IF(YEAR($B100)&lt;YEAR(TODAY())-1,AVERAGE(I101:I104),INDEX(CBO_annual!$A:$AH,MATCH(_xlfn.NUMBERVALUE(LEFT($A101,4)),CBO_annual!$A:$A,0),MATCH(I$1,CBO_annual!$1:$1,0)))</f>
        <v>497.1</v>
      </c>
      <c r="J100" s="83">
        <f ca="1">IF(YEAR($B100)&lt;YEAR(TODAY())-1,INDEX(HaverPull!$A:$AD,MATCH(CBO_quarterly!$B100,HaverPull!$B:$B,0),MATCH(CBO_quarterly!J$1,HaverPull!$1:$1,0)),INDEX(CBO_annual!$A:$AH,MATCH(_xlfn.NUMBERVALUE(LEFT($A101,4)),CBO_annual!$A:$A,0),MATCH(J$1,CBO_annual!$1:$1,0)))</f>
        <v>15.8</v>
      </c>
      <c r="K100" s="83" t="e">
        <f ca="1">IF(YEAR($B100)&lt;YEAR(TODAY())-1,INDEX(HaverPull!$A:$AD,MATCH(CBO_quarterly!$B100,HaverPull!$B:$B,0),MATCH(CBO_quarterly!K$1,HaverPull!$1:$1,0)),INDEX(CBO_annual!$A:$AH,MATCH(_xlfn.NUMBERVALUE(LEFT($A101,4)),CBO_annual!$A:$A,0),MATCH(K$1,CBO_annual!$1:$1,0)))</f>
        <v>#N/A</v>
      </c>
      <c r="L100" s="83" t="e">
        <f ca="1">IF(YEAR($B100)&lt;YEAR(TODAY())-1,INDEX(HaverPull!$A:$AD,MATCH(CBO_quarterly!$B100,HaverPull!$B:$B,0),MATCH(CBO_quarterly!L$1,HaverPull!$1:$1,0)),INDEX(CBO_annual!$A:$AH,MATCH(_xlfn.NUMBERVALUE(LEFT($A101,4)),CBO_annual!$A:$A,0),MATCH(L$1,CBO_annual!$1:$1,0)))</f>
        <v>#N/A</v>
      </c>
      <c r="M100" s="83" t="e">
        <f ca="1">IF(YEAR($B100)&lt;YEAR(TODAY())-1,INDEX(HaverPull!$A:$AD,MATCH(CBO_quarterly!$B100,HaverPull!$B:$B,0),MATCH(CBO_quarterly!M$1,HaverPull!$1:$1,0)),INDEX(CBO_annual!$A:$AH,MATCH(_xlfn.NUMBERVALUE(LEFT($A101,4)),CBO_annual!$A:$A,0),MATCH(M$1,CBO_annual!$1:$1,0)))</f>
        <v>#N/A</v>
      </c>
      <c r="N100" s="83" t="e">
        <f ca="1">IF(YEAR($B100)&lt;YEAR(TODAY())-1,INDEX(HaverPull!$A:$AD,MATCH(CBO_quarterly!$B100,HaverPull!$B:$B,0),MATCH(CBO_quarterly!N$1,HaverPull!$1:$1,0)),INDEX(CBO_annual!$A:$AH,MATCH(_xlfn.NUMBERVALUE(LEFT($A101,4)),CBO_annual!$A:$A,0),MATCH(N$1,CBO_annual!$1:$1,0)))</f>
        <v>#N/A</v>
      </c>
      <c r="O100" s="83" t="e">
        <f ca="1">IF(YEAR($B100)&lt;YEAR(TODAY())-1,INDEX(HaverPull!$A:$AD,MATCH(CBO_quarterly!$B100,HaverPull!$B:$B,0),MATCH(CBO_quarterly!O$1,HaverPull!$1:$1,0)),INDEX(CBO_annual!$A:$AH,MATCH(_xlfn.NUMBERVALUE(LEFT($A101,4)),CBO_annual!$A:$A,0),MATCH(O$1,CBO_annual!$1:$1,0)))</f>
        <v>#N/A</v>
      </c>
      <c r="P100" s="83" t="e">
        <f ca="1">IF(YEAR($B100)&lt;YEAR(TODAY())-1,INDEX(HaverPull!$A:$AD,MATCH(CBO_quarterly!$B100,HaverPull!$B:$B,0),MATCH(CBO_quarterly!P$1,HaverPull!$1:$1,0)),INDEX(CBO_annual!$A:$AH,MATCH(_xlfn.NUMBERVALUE(LEFT($A101,4)),CBO_annual!$A:$A,0),MATCH(P$1,CBO_annual!$1:$1,0)))</f>
        <v>#N/A</v>
      </c>
      <c r="Q100" s="83" t="e">
        <f ca="1">IF(YEAR($B100)&lt;YEAR(TODAY())-1,INDEX(HaverPull!$A:$AD,MATCH(CBO_quarterly!$B100,HaverPull!$B:$B,0),MATCH(CBO_quarterly!Q$1,HaverPull!$1:$1,0)),INDEX(CBO_annual!$A:$AH,MATCH(_xlfn.NUMBERVALUE(LEFT($A101,4)),CBO_annual!$A:$A,0),MATCH(Q$1,CBO_annual!$1:$1,0)))</f>
        <v>#N/A</v>
      </c>
      <c r="R100" s="83" t="e">
        <f ca="1">IF(YEAR($B100)&lt;YEAR(TODAY())-1,INDEX(HaverPull!$A:$AD,MATCH(CBO_quarterly!$B100,HaverPull!$B:$B,0),MATCH(CBO_quarterly!R$1,HaverPull!$1:$1,0)),INDEX(CBO_annual!$A:$AH,MATCH(_xlfn.NUMBERVALUE(LEFT($A101,4)),CBO_annual!$A:$A,0),MATCH(R$1,CBO_annual!$1:$1,0)))</f>
        <v>#N/A</v>
      </c>
      <c r="S100" s="83" t="e">
        <f ca="1">IF(YEAR($B100)&lt;YEAR(TODAY())-1,INDEX(HaverPull!$A:$AD,MATCH(CBO_quarterly!$B100,HaverPull!$B:$B,0),MATCH(CBO_quarterly!S$1,HaverPull!$1:$1,0)),INDEX(CBO_annual!$A:$AH,MATCH(_xlfn.NUMBERVALUE(LEFT($A101,4)),CBO_annual!$A:$A,0),MATCH(S$1,CBO_annual!$1:$1,0)))</f>
        <v>#N/A</v>
      </c>
      <c r="T100" s="83" t="e">
        <f ca="1">IF(YEAR($B100)&lt;YEAR(TODAY())-1,INDEX(HaverPull!$A:$AD,MATCH(CBO_quarterly!$B100,HaverPull!$B:$B,0),MATCH(CBO_quarterly!T$1,HaverPull!$1:$1,0)),INDEX(CBO_annual!$A:$AH,MATCH(_xlfn.NUMBERVALUE(LEFT($A101,4)),CBO_annual!$A:$A,0),MATCH(T$1,CBO_annual!$1:$1,0)))</f>
        <v>#N/A</v>
      </c>
      <c r="U100" s="83" t="e">
        <f ca="1">IF(YEAR($B100)&lt;YEAR(TODAY())-1,INDEX(HaverPull!$A:$AD,MATCH(CBO_quarterly!$B100,HaverPull!$B:$B,0),MATCH(CBO_quarterly!U$1,HaverPull!$1:$1,0)),INDEX(CBO_annual!$A:$AH,MATCH(_xlfn.NUMBERVALUE(LEFT($A101,4)),CBO_annual!$A:$A,0),MATCH(U$1,CBO_annual!$1:$1,0)))</f>
        <v>#N/A</v>
      </c>
      <c r="V100" s="83" t="e">
        <f ca="1">IF(YEAR($B100)&lt;YEAR(TODAY())-1,INDEX(HaverPull!$A:$AD,MATCH(CBO_quarterly!$B100,HaverPull!$B:$B,0),MATCH(CBO_quarterly!V$1,HaverPull!$1:$1,0)),INDEX(CBO_annual!$A:$AH,MATCH(_xlfn.NUMBERVALUE(LEFT($A101,4)),CBO_annual!$A:$A,0),MATCH(V$1,CBO_annual!$1:$1,0)))</f>
        <v>#N/A</v>
      </c>
      <c r="W100" s="83" t="e">
        <f ca="1">IF(YEAR($B100)&lt;YEAR(TODAY())-1,INDEX(HaverPull!$A:$AD,MATCH(CBO_quarterly!$B100,HaverPull!$B:$B,0),MATCH(CBO_quarterly!W$1,HaverPull!$1:$1,0)),INDEX(CBO_annual!$A:$AH,MATCH(_xlfn.NUMBERVALUE(LEFT($A101,4)),CBO_annual!$A:$A,0),MATCH(W$1,CBO_annual!$1:$1,0)))</f>
        <v>#N/A</v>
      </c>
      <c r="X100" s="83" t="e">
        <f ca="1">IF(YEAR($B100)&lt;YEAR(TODAY())-1,INDEX(HaverPull!$A:$AD,MATCH(CBO_quarterly!$B100,HaverPull!$B:$B,0),MATCH(CBO_quarterly!X$1,HaverPull!$1:$1,0)),INDEX(CBO_annual!$A:$AH,MATCH(_xlfn.NUMBERVALUE(LEFT($A101,4)),CBO_annual!$A:$A,0),MATCH(X$1,CBO_annual!$1:$1,0)))</f>
        <v>#N/A</v>
      </c>
      <c r="Y100" s="83" t="e">
        <f ca="1">IF(YEAR($B100)&lt;YEAR(TODAY())-1,INDEX(HaverPull!$A:$AD,MATCH(CBO_quarterly!$B100,HaverPull!$B:$B,0),MATCH(CBO_quarterly!Y$1,HaverPull!$1:$1,0)),INDEX(CBO_annual!$A:$AH,MATCH(_xlfn.NUMBERVALUE(LEFT($A101,4)),CBO_annual!$A:$A,0),MATCH(Y$1,CBO_annual!$1:$1,0)))</f>
        <v>#N/A</v>
      </c>
      <c r="Z100" s="83" t="e">
        <f ca="1">IF(YEAR($B100)&lt;YEAR(TODAY())-1,INDEX(HaverPull!$A:$AD,MATCH(CBO_quarterly!$B100,HaverPull!$B:$B,0),MATCH(CBO_quarterly!Z$1,HaverPull!$1:$1,0)),INDEX(CBO_annual!$A:$AH,MATCH(_xlfn.NUMBERVALUE(LEFT($A101,4)),CBO_annual!$A:$A,0),MATCH(Z$1,CBO_annual!$1:$1,0)))</f>
        <v>#N/A</v>
      </c>
      <c r="AA100" s="83" t="e">
        <f ca="1">IF(YEAR($B100)&lt;YEAR(TODAY())-1,INDEX(HaverPull!$A:$AD,MATCH(CBO_quarterly!$B100,HaverPull!$B:$B,0),MATCH(CBO_quarterly!AA$1,HaverPull!$1:$1,0)),INDEX(CBO_annual!$A:$AH,MATCH(_xlfn.NUMBERVALUE(LEFT($A101,4)),CBO_annual!$A:$A,0),MATCH(AA$1,CBO_annual!$1:$1,0)))</f>
        <v>#N/A</v>
      </c>
      <c r="AB100" s="88">
        <f>INDEX(CBO_annual!$A:$AH,MATCH(_xlfn.NUMBERVALUE(LEFT($A101,4)),CBO_annual!$A:$A,0),MATCH($1:$1,CBO_annual!$1:$1,0))</f>
        <v>10045.125</v>
      </c>
      <c r="AC100" s="84">
        <v>9653.5</v>
      </c>
      <c r="AD100" s="83">
        <f ca="1">IF(YEAR($B100)&lt;=YEAR(TODAY()),INDEX(HaverPull!$A:$AD,MATCH(CBO_quarterly!$B100,HaverPull!$B:$B,0),MATCH(CBO_quarterly!AD$1,HaverPull!$1:$1,0)),INDEX(CBO_annual!$A:$AH,MATCH(_xlfn.NUMBERVALUE(LEFT($A101,4)),CBO_annual!$A:$A,0),MATCH(AD$1,CBO_annual!$1:$1,0)))</f>
        <v>6555.3</v>
      </c>
      <c r="AE100" s="83">
        <f ca="1">IF(YEAR($B100)&lt;=YEAR(TODAY()),INDEX(HaverPull!$A:$AD,MATCH(CBO_quarterly!$B100,HaverPull!$B:$B,0),MATCH(CBO_quarterly!AE$1,HaverPull!$1:$1,0)),INDEX(CBO_annual!$A:$AH,MATCH(_xlfn.NUMBERVALUE(LEFT($A101,4)),CBO_annual!$A:$A,0),MATCH(AE$1,CBO_annual!$1:$1,0)))</f>
        <v>4552.7</v>
      </c>
      <c r="AF100" s="85">
        <v>73.876999999999995</v>
      </c>
      <c r="AG100" s="84">
        <v>7032.8</v>
      </c>
      <c r="AH100" s="84">
        <v>7210.7</v>
      </c>
      <c r="AI100" s="83">
        <f ca="1">IF(YEAR($B100)&lt;YEAR(TODAY()),INDEX(HaverPull!$A:$AD,MATCH(CBO_quarterly!$B100,HaverPull!$B:$B,0),MATCH(CBO_quarterly!AI$1,HaverPull!$1:$1,0)),INDEX(CBO_annual!$A:$AH,MATCH(_xlfn.NUMBERVALUE(LEFT($A101,4)),CBO_annual!$A:$A,0),MATCH(AI$1,CBO_annual!$1:$1,0)))</f>
        <v>1381.4</v>
      </c>
      <c r="AJ100" s="83">
        <f ca="1">IF(YEAR($B100)&lt;YEAR(TODAY()),INDEX(HaverPull!$A:$AD,MATCH(CBO_quarterly!$B100,HaverPull!$B:$B,0),MATCH(CBO_quarterly!AJ$1,HaverPull!$1:$1,0)),INDEX(CBO_annual!$A:$AH,MATCH(_xlfn.NUMBERVALUE(LEFT($A101,4)),CBO_annual!$A:$A,0),MATCH(AJ$1,CBO_annual!$1:$1,0)))</f>
        <v>930.4</v>
      </c>
      <c r="AK100" s="83">
        <f ca="1">IF(YEAR($B100)&lt;YEAR(TODAY()),INDEX(HaverPull!$A:$AD,MATCH(CBO_quarterly!$B100,HaverPull!$B:$B,0),MATCH(CBO_quarterly!AK$1,HaverPull!$1:$1,0)),INDEX(CBO_annual!$A:$AH,MATCH(_xlfn.NUMBERVALUE(LEFT($A101,4)),CBO_annual!$A:$A,0),MATCH(AK$1,CBO_annual!$1:$1,0)))</f>
        <v>1465.3</v>
      </c>
      <c r="AL100" s="83">
        <f ca="1">IF(YEAR($B100)&lt;YEAR(TODAY()),INDEX(HaverPull!$A:$AD,MATCH(CBO_quarterly!$B100,HaverPull!$B:$B,0),MATCH(CBO_quarterly!AL$1,HaverPull!$1:$1,0)),INDEX(CBO_annual!$A:$AH,MATCH(_xlfn.NUMBERVALUE(LEFT($A101,4)),CBO_annual!$A:$A,0),MATCH(AL$1,CBO_annual!$1:$1,0)))</f>
        <v>1381.4</v>
      </c>
      <c r="AM100" s="83">
        <f ca="1">IF(YEAR($B100)&lt;YEAR(TODAY()),INDEX(HaverPull!$A:$AD,MATCH(CBO_quarterly!$B100,HaverPull!$B:$B,0),MATCH(CBO_quarterly!AM$1,HaverPull!$1:$1,0)),INDEX(CBO_annual!$A:$AH,MATCH(_xlfn.NUMBERVALUE(LEFT($A101,4)),CBO_annual!$A:$A,0),MATCH(AM$1,CBO_annual!$1:$1,0)))</f>
        <v>584.9</v>
      </c>
      <c r="AN100" s="83">
        <f ca="1">IF(YEAR($B100)&lt;YEAR(TODAY()),INDEX(HaverPull!$A:$AD,MATCH(CBO_quarterly!$B100,HaverPull!$B:$B,0),MATCH(CBO_quarterly!AN$1,HaverPull!$1:$1,0)),INDEX(CBO_annual!$A:$AH,MATCH(_xlfn.NUMBERVALUE(LEFT($A101,4)),CBO_annual!$A:$A,0),MATCH(AN$1,CBO_annual!$1:$1,0)))</f>
        <v>796.5</v>
      </c>
      <c r="AO100" s="83" t="e">
        <f ca="1">IF(YEAR($B100)&lt;YEAR(TODAY()),INDEX(HaverPull!$A:$AD,MATCH(CBO_quarterly!$B100,HaverPull!$B:$B,0),MATCH(CBO_quarterly!AO$1,HaverPull!$1:$1,0)),INDEX(CBO_annual!$A:$AH,MATCH(_xlfn.NUMBERVALUE(LEFT($A101,4)),CBO_annual!$A:$A,0),MATCH(AO$1,CBO_annual!$1:$1,0)))</f>
        <v>#N/A</v>
      </c>
      <c r="AP100" s="83" t="e">
        <f ca="1">IF(YEAR($B100)&lt;YEAR(TODAY()),INDEX(HaverPull!$A:$AD,MATCH(CBO_quarterly!$B100,HaverPull!$B:$B,0),MATCH(CBO_quarterly!AP$1,HaverPull!$1:$1,0)),INDEX(CBO_annual!$A:$AH,MATCH(_xlfn.NUMBERVALUE(LEFT($A101,4)),CBO_annual!$A:$A,0),MATCH(AP$1,CBO_annual!$1:$1,0)))</f>
        <v>#N/A</v>
      </c>
    </row>
    <row r="101" spans="1:42">
      <c r="A101" s="83" t="s">
        <v>500</v>
      </c>
      <c r="B101" s="4">
        <v>34424</v>
      </c>
      <c r="C101" s="83">
        <f ca="1">IF(YEAR($B101)&lt;YEAR(TODAY())-1,AVERAGE(C102:C105),INDEX(CBO_annual!$A:$AH,MATCH(_xlfn.NUMBERVALUE(LEFT($A102,4)),CBO_annual!$A:$A,0),MATCH(C$1,CBO_annual!$1:$1,0)))</f>
        <v>2068.1999999999998</v>
      </c>
      <c r="D101" s="83">
        <f ca="1">IF(YEAR($B101)&lt;YEAR(TODAY())-1,AVERAGE(D102:D105),INDEX(CBO_annual!$A:$AH,MATCH(_xlfn.NUMBERVALUE(LEFT($A102,4)),CBO_annual!$A:$A,0),MATCH(D$1,CBO_annual!$1:$1,0)))</f>
        <v>1585.1000000000004</v>
      </c>
      <c r="E101" s="83">
        <f ca="1">IF(YEAR($B101)&lt;YEAR(TODAY())-1,AVERAGE(E102:E105),INDEX(CBO_annual!$A:$AH,MATCH(_xlfn.NUMBERVALUE(LEFT($A102,4)),CBO_annual!$A:$A,0),MATCH(E$1,CBO_annual!$1:$1,0)))</f>
        <v>134.1</v>
      </c>
      <c r="F101" s="83">
        <f ca="1">IF(YEAR($B101)&lt;YEAR(TODAY())-1,AVERAGE(F102:F105),INDEX(CBO_annual!$A:$AH,MATCH(_xlfn.NUMBERVALUE(LEFT($A102,4)),CBO_annual!$A:$A,0),MATCH(F$1,CBO_annual!$1:$1,0)))</f>
        <v>395.69999999999993</v>
      </c>
      <c r="G101" s="83">
        <f ca="1">IF(YEAR($B101)&lt;YEAR(TODAY())-1,AVERAGE(G102:G105),INDEX(CBO_annual!$A:$AH,MATCH(_xlfn.NUMBERVALUE(LEFT($A102,4)),CBO_annual!$A:$A,0),MATCH(G$1,CBO_annual!$1:$1,0)))</f>
        <v>1274.5999999999999</v>
      </c>
      <c r="H101" s="83">
        <f ca="1">IF(YEAR($B101)&lt;YEAR(TODAY())-1,AVERAGE(H102:H105),INDEX(CBO_annual!$A:$AH,MATCH(_xlfn.NUMBERVALUE(LEFT($A102,4)),CBO_annual!$A:$A,0),MATCH(H$1,CBO_annual!$1:$1,0)))</f>
        <v>60.599999999999994</v>
      </c>
      <c r="I101" s="83">
        <f ca="1">IF(YEAR($B101)&lt;YEAR(TODAY())-1,AVERAGE(I102:I105),INDEX(CBO_annual!$A:$AH,MATCH(_xlfn.NUMBERVALUE(LEFT($A102,4)),CBO_annual!$A:$A,0),MATCH(I$1,CBO_annual!$1:$1,0)))</f>
        <v>497.1</v>
      </c>
      <c r="J101" s="83">
        <f ca="1">IF(YEAR($B101)&lt;YEAR(TODAY())-1,INDEX(HaverPull!$A:$AD,MATCH(CBO_quarterly!$B101,HaverPull!$B:$B,0),MATCH(CBO_quarterly!J$1,HaverPull!$1:$1,0)),INDEX(CBO_annual!$A:$AH,MATCH(_xlfn.NUMBERVALUE(LEFT($A102,4)),CBO_annual!$A:$A,0),MATCH(J$1,CBO_annual!$1:$1,0)))</f>
        <v>18.600000000000001</v>
      </c>
      <c r="K101" s="83" t="e">
        <f ca="1">IF(YEAR($B101)&lt;YEAR(TODAY())-1,INDEX(HaverPull!$A:$AD,MATCH(CBO_quarterly!$B101,HaverPull!$B:$B,0),MATCH(CBO_quarterly!K$1,HaverPull!$1:$1,0)),INDEX(CBO_annual!$A:$AH,MATCH(_xlfn.NUMBERVALUE(LEFT($A102,4)),CBO_annual!$A:$A,0),MATCH(K$1,CBO_annual!$1:$1,0)))</f>
        <v>#N/A</v>
      </c>
      <c r="L101" s="83" t="e">
        <f ca="1">IF(YEAR($B101)&lt;YEAR(TODAY())-1,INDEX(HaverPull!$A:$AD,MATCH(CBO_quarterly!$B101,HaverPull!$B:$B,0),MATCH(CBO_quarterly!L$1,HaverPull!$1:$1,0)),INDEX(CBO_annual!$A:$AH,MATCH(_xlfn.NUMBERVALUE(LEFT($A102,4)),CBO_annual!$A:$A,0),MATCH(L$1,CBO_annual!$1:$1,0)))</f>
        <v>#N/A</v>
      </c>
      <c r="M101" s="83" t="e">
        <f ca="1">IF(YEAR($B101)&lt;YEAR(TODAY())-1,INDEX(HaverPull!$A:$AD,MATCH(CBO_quarterly!$B101,HaverPull!$B:$B,0),MATCH(CBO_quarterly!M$1,HaverPull!$1:$1,0)),INDEX(CBO_annual!$A:$AH,MATCH(_xlfn.NUMBERVALUE(LEFT($A102,4)),CBO_annual!$A:$A,0),MATCH(M$1,CBO_annual!$1:$1,0)))</f>
        <v>#N/A</v>
      </c>
      <c r="N101" s="83" t="e">
        <f ca="1">IF(YEAR($B101)&lt;YEAR(TODAY())-1,INDEX(HaverPull!$A:$AD,MATCH(CBO_quarterly!$B101,HaverPull!$B:$B,0),MATCH(CBO_quarterly!N$1,HaverPull!$1:$1,0)),INDEX(CBO_annual!$A:$AH,MATCH(_xlfn.NUMBERVALUE(LEFT($A102,4)),CBO_annual!$A:$A,0),MATCH(N$1,CBO_annual!$1:$1,0)))</f>
        <v>#N/A</v>
      </c>
      <c r="O101" s="83" t="e">
        <f ca="1">IF(YEAR($B101)&lt;YEAR(TODAY())-1,INDEX(HaverPull!$A:$AD,MATCH(CBO_quarterly!$B101,HaverPull!$B:$B,0),MATCH(CBO_quarterly!O$1,HaverPull!$1:$1,0)),INDEX(CBO_annual!$A:$AH,MATCH(_xlfn.NUMBERVALUE(LEFT($A102,4)),CBO_annual!$A:$A,0),MATCH(O$1,CBO_annual!$1:$1,0)))</f>
        <v>#N/A</v>
      </c>
      <c r="P101" s="83" t="e">
        <f ca="1">IF(YEAR($B101)&lt;YEAR(TODAY())-1,INDEX(HaverPull!$A:$AD,MATCH(CBO_quarterly!$B101,HaverPull!$B:$B,0),MATCH(CBO_quarterly!P$1,HaverPull!$1:$1,0)),INDEX(CBO_annual!$A:$AH,MATCH(_xlfn.NUMBERVALUE(LEFT($A102,4)),CBO_annual!$A:$A,0),MATCH(P$1,CBO_annual!$1:$1,0)))</f>
        <v>#N/A</v>
      </c>
      <c r="Q101" s="83" t="e">
        <f ca="1">IF(YEAR($B101)&lt;YEAR(TODAY())-1,INDEX(HaverPull!$A:$AD,MATCH(CBO_quarterly!$B101,HaverPull!$B:$B,0),MATCH(CBO_quarterly!Q$1,HaverPull!$1:$1,0)),INDEX(CBO_annual!$A:$AH,MATCH(_xlfn.NUMBERVALUE(LEFT($A102,4)),CBO_annual!$A:$A,0),MATCH(Q$1,CBO_annual!$1:$1,0)))</f>
        <v>#N/A</v>
      </c>
      <c r="R101" s="83" t="e">
        <f ca="1">IF(YEAR($B101)&lt;YEAR(TODAY())-1,INDEX(HaverPull!$A:$AD,MATCH(CBO_quarterly!$B101,HaverPull!$B:$B,0),MATCH(CBO_quarterly!R$1,HaverPull!$1:$1,0)),INDEX(CBO_annual!$A:$AH,MATCH(_xlfn.NUMBERVALUE(LEFT($A102,4)),CBO_annual!$A:$A,0),MATCH(R$1,CBO_annual!$1:$1,0)))</f>
        <v>#N/A</v>
      </c>
      <c r="S101" s="83" t="e">
        <f ca="1">IF(YEAR($B101)&lt;YEAR(TODAY())-1,INDEX(HaverPull!$A:$AD,MATCH(CBO_quarterly!$B101,HaverPull!$B:$B,0),MATCH(CBO_quarterly!S$1,HaverPull!$1:$1,0)),INDEX(CBO_annual!$A:$AH,MATCH(_xlfn.NUMBERVALUE(LEFT($A102,4)),CBO_annual!$A:$A,0),MATCH(S$1,CBO_annual!$1:$1,0)))</f>
        <v>#N/A</v>
      </c>
      <c r="T101" s="83" t="e">
        <f ca="1">IF(YEAR($B101)&lt;YEAR(TODAY())-1,INDEX(HaverPull!$A:$AD,MATCH(CBO_quarterly!$B101,HaverPull!$B:$B,0),MATCH(CBO_quarterly!T$1,HaverPull!$1:$1,0)),INDEX(CBO_annual!$A:$AH,MATCH(_xlfn.NUMBERVALUE(LEFT($A102,4)),CBO_annual!$A:$A,0),MATCH(T$1,CBO_annual!$1:$1,0)))</f>
        <v>#N/A</v>
      </c>
      <c r="U101" s="83" t="e">
        <f ca="1">IF(YEAR($B101)&lt;YEAR(TODAY())-1,INDEX(HaverPull!$A:$AD,MATCH(CBO_quarterly!$B101,HaverPull!$B:$B,0),MATCH(CBO_quarterly!U$1,HaverPull!$1:$1,0)),INDEX(CBO_annual!$A:$AH,MATCH(_xlfn.NUMBERVALUE(LEFT($A102,4)),CBO_annual!$A:$A,0),MATCH(U$1,CBO_annual!$1:$1,0)))</f>
        <v>#N/A</v>
      </c>
      <c r="V101" s="83" t="e">
        <f ca="1">IF(YEAR($B101)&lt;YEAR(TODAY())-1,INDEX(HaverPull!$A:$AD,MATCH(CBO_quarterly!$B101,HaverPull!$B:$B,0),MATCH(CBO_quarterly!V$1,HaverPull!$1:$1,0)),INDEX(CBO_annual!$A:$AH,MATCH(_xlfn.NUMBERVALUE(LEFT($A102,4)),CBO_annual!$A:$A,0),MATCH(V$1,CBO_annual!$1:$1,0)))</f>
        <v>#N/A</v>
      </c>
      <c r="W101" s="83" t="e">
        <f ca="1">IF(YEAR($B101)&lt;YEAR(TODAY())-1,INDEX(HaverPull!$A:$AD,MATCH(CBO_quarterly!$B101,HaverPull!$B:$B,0),MATCH(CBO_quarterly!W$1,HaverPull!$1:$1,0)),INDEX(CBO_annual!$A:$AH,MATCH(_xlfn.NUMBERVALUE(LEFT($A102,4)),CBO_annual!$A:$A,0),MATCH(W$1,CBO_annual!$1:$1,0)))</f>
        <v>#N/A</v>
      </c>
      <c r="X101" s="83" t="e">
        <f ca="1">IF(YEAR($B101)&lt;YEAR(TODAY())-1,INDEX(HaverPull!$A:$AD,MATCH(CBO_quarterly!$B101,HaverPull!$B:$B,0),MATCH(CBO_quarterly!X$1,HaverPull!$1:$1,0)),INDEX(CBO_annual!$A:$AH,MATCH(_xlfn.NUMBERVALUE(LEFT($A102,4)),CBO_annual!$A:$A,0),MATCH(X$1,CBO_annual!$1:$1,0)))</f>
        <v>#N/A</v>
      </c>
      <c r="Y101" s="83" t="e">
        <f ca="1">IF(YEAR($B101)&lt;YEAR(TODAY())-1,INDEX(HaverPull!$A:$AD,MATCH(CBO_quarterly!$B101,HaverPull!$B:$B,0),MATCH(CBO_quarterly!Y$1,HaverPull!$1:$1,0)),INDEX(CBO_annual!$A:$AH,MATCH(_xlfn.NUMBERVALUE(LEFT($A102,4)),CBO_annual!$A:$A,0),MATCH(Y$1,CBO_annual!$1:$1,0)))</f>
        <v>#N/A</v>
      </c>
      <c r="Z101" s="83" t="e">
        <f ca="1">IF(YEAR($B101)&lt;YEAR(TODAY())-1,INDEX(HaverPull!$A:$AD,MATCH(CBO_quarterly!$B101,HaverPull!$B:$B,0),MATCH(CBO_quarterly!Z$1,HaverPull!$1:$1,0)),INDEX(CBO_annual!$A:$AH,MATCH(_xlfn.NUMBERVALUE(LEFT($A102,4)),CBO_annual!$A:$A,0),MATCH(Z$1,CBO_annual!$1:$1,0)))</f>
        <v>#N/A</v>
      </c>
      <c r="AA101" s="83" t="e">
        <f ca="1">IF(YEAR($B101)&lt;YEAR(TODAY())-1,INDEX(HaverPull!$A:$AD,MATCH(CBO_quarterly!$B101,HaverPull!$B:$B,0),MATCH(CBO_quarterly!AA$1,HaverPull!$1:$1,0)),INDEX(CBO_annual!$A:$AH,MATCH(_xlfn.NUMBERVALUE(LEFT($A102,4)),CBO_annual!$A:$A,0),MATCH(AA$1,CBO_annual!$1:$1,0)))</f>
        <v>#N/A</v>
      </c>
      <c r="AB101" s="88">
        <f>INDEX(CBO_annual!$A:$AH,MATCH(_xlfn.NUMBERVALUE(LEFT($A102,4)),CBO_annual!$A:$A,0),MATCH($1:$1,CBO_annual!$1:$1,0))</f>
        <v>10045.125</v>
      </c>
      <c r="AC101" s="84">
        <v>9748.2000000000007</v>
      </c>
      <c r="AD101" s="83">
        <f ca="1">IF(YEAR($B101)&lt;=YEAR(TODAY()),INDEX(HaverPull!$A:$AD,MATCH(CBO_quarterly!$B101,HaverPull!$B:$B,0),MATCH(CBO_quarterly!AD$1,HaverPull!$1:$1,0)),INDEX(CBO_annual!$A:$AH,MATCH(_xlfn.NUMBERVALUE(LEFT($A102,4)),CBO_annual!$A:$A,0),MATCH(AD$1,CBO_annual!$1:$1,0)))</f>
        <v>6630.3</v>
      </c>
      <c r="AE101" s="83">
        <f ca="1">IF(YEAR($B101)&lt;=YEAR(TODAY()),INDEX(HaverPull!$A:$AD,MATCH(CBO_quarterly!$B101,HaverPull!$B:$B,0),MATCH(CBO_quarterly!AE$1,HaverPull!$1:$1,0)),INDEX(CBO_annual!$A:$AH,MATCH(_xlfn.NUMBERVALUE(LEFT($A102,4)),CBO_annual!$A:$A,0),MATCH(AE$1,CBO_annual!$1:$1,0)))</f>
        <v>4621.2</v>
      </c>
      <c r="AF101" s="85">
        <v>74.138999999999996</v>
      </c>
      <c r="AG101" s="84">
        <v>7136.3</v>
      </c>
      <c r="AH101" s="84">
        <v>7303.8</v>
      </c>
      <c r="AI101" s="83">
        <f ca="1">IF(YEAR($B101)&lt;YEAR(TODAY()),INDEX(HaverPull!$A:$AD,MATCH(CBO_quarterly!$B101,HaverPull!$B:$B,0),MATCH(CBO_quarterly!AI$1,HaverPull!$1:$1,0)),INDEX(CBO_annual!$A:$AH,MATCH(_xlfn.NUMBERVALUE(LEFT($A102,4)),CBO_annual!$A:$A,0),MATCH(AI$1,CBO_annual!$1:$1,0)))</f>
        <v>1373.4</v>
      </c>
      <c r="AJ101" s="83">
        <f ca="1">IF(YEAR($B101)&lt;YEAR(TODAY()),INDEX(HaverPull!$A:$AD,MATCH(CBO_quarterly!$B101,HaverPull!$B:$B,0),MATCH(CBO_quarterly!AJ$1,HaverPull!$1:$1,0)),INDEX(CBO_annual!$A:$AH,MATCH(_xlfn.NUMBERVALUE(LEFT($A102,4)),CBO_annual!$A:$A,0),MATCH(AJ$1,CBO_annual!$1:$1,0)))</f>
        <v>897.9</v>
      </c>
      <c r="AK101" s="83">
        <f ca="1">IF(YEAR($B101)&lt;YEAR(TODAY()),INDEX(HaverPull!$A:$AD,MATCH(CBO_quarterly!$B101,HaverPull!$B:$B,0),MATCH(CBO_quarterly!AK$1,HaverPull!$1:$1,0)),INDEX(CBO_annual!$A:$AH,MATCH(_xlfn.NUMBERVALUE(LEFT($A102,4)),CBO_annual!$A:$A,0),MATCH(AK$1,CBO_annual!$1:$1,0)))</f>
        <v>1471.3</v>
      </c>
      <c r="AL101" s="83">
        <f ca="1">IF(YEAR($B101)&lt;YEAR(TODAY()),INDEX(HaverPull!$A:$AD,MATCH(CBO_quarterly!$B101,HaverPull!$B:$B,0),MATCH(CBO_quarterly!AL$1,HaverPull!$1:$1,0)),INDEX(CBO_annual!$A:$AH,MATCH(_xlfn.NUMBERVALUE(LEFT($A102,4)),CBO_annual!$A:$A,0),MATCH(AL$1,CBO_annual!$1:$1,0)))</f>
        <v>1373.4</v>
      </c>
      <c r="AM101" s="83">
        <f ca="1">IF(YEAR($B101)&lt;YEAR(TODAY()),INDEX(HaverPull!$A:$AD,MATCH(CBO_quarterly!$B101,HaverPull!$B:$B,0),MATCH(CBO_quarterly!AM$1,HaverPull!$1:$1,0)),INDEX(CBO_annual!$A:$AH,MATCH(_xlfn.NUMBERVALUE(LEFT($A102,4)),CBO_annual!$A:$A,0),MATCH(AM$1,CBO_annual!$1:$1,0)))</f>
        <v>567</v>
      </c>
      <c r="AN101" s="83">
        <f ca="1">IF(YEAR($B101)&lt;YEAR(TODAY()),INDEX(HaverPull!$A:$AD,MATCH(CBO_quarterly!$B101,HaverPull!$B:$B,0),MATCH(CBO_quarterly!AN$1,HaverPull!$1:$1,0)),INDEX(CBO_annual!$A:$AH,MATCH(_xlfn.NUMBERVALUE(LEFT($A102,4)),CBO_annual!$A:$A,0),MATCH(AN$1,CBO_annual!$1:$1,0)))</f>
        <v>806.3</v>
      </c>
      <c r="AO101" s="83" t="e">
        <f ca="1">IF(YEAR($B101)&lt;YEAR(TODAY()),INDEX(HaverPull!$A:$AD,MATCH(CBO_quarterly!$B101,HaverPull!$B:$B,0),MATCH(CBO_quarterly!AO$1,HaverPull!$1:$1,0)),INDEX(CBO_annual!$A:$AH,MATCH(_xlfn.NUMBERVALUE(LEFT($A102,4)),CBO_annual!$A:$A,0),MATCH(AO$1,CBO_annual!$1:$1,0)))</f>
        <v>#N/A</v>
      </c>
      <c r="AP101" s="83" t="e">
        <f ca="1">IF(YEAR($B101)&lt;YEAR(TODAY()),INDEX(HaverPull!$A:$AD,MATCH(CBO_quarterly!$B101,HaverPull!$B:$B,0),MATCH(CBO_quarterly!AP$1,HaverPull!$1:$1,0)),INDEX(CBO_annual!$A:$AH,MATCH(_xlfn.NUMBERVALUE(LEFT($A102,4)),CBO_annual!$A:$A,0),MATCH(AP$1,CBO_annual!$1:$1,0)))</f>
        <v>#N/A</v>
      </c>
    </row>
    <row r="102" spans="1:42">
      <c r="A102" s="83" t="s">
        <v>501</v>
      </c>
      <c r="B102" s="4">
        <v>34515</v>
      </c>
      <c r="C102" s="83">
        <f ca="1">IF(YEAR($B102)&lt;YEAR(TODAY())-1,AVERAGE(C103:C106),INDEX(CBO_annual!$A:$AH,MATCH(_xlfn.NUMBERVALUE(LEFT($A103,4)),CBO_annual!$A:$A,0),MATCH(C$1,CBO_annual!$1:$1,0)))</f>
        <v>2068.1999999999998</v>
      </c>
      <c r="D102" s="83">
        <f ca="1">IF(YEAR($B102)&lt;YEAR(TODAY())-1,AVERAGE(D103:D106),INDEX(CBO_annual!$A:$AH,MATCH(_xlfn.NUMBERVALUE(LEFT($A103,4)),CBO_annual!$A:$A,0),MATCH(D$1,CBO_annual!$1:$1,0)))</f>
        <v>1585.1000000000004</v>
      </c>
      <c r="E102" s="83">
        <f ca="1">IF(YEAR($B102)&lt;YEAR(TODAY())-1,AVERAGE(E103:E106),INDEX(CBO_annual!$A:$AH,MATCH(_xlfn.NUMBERVALUE(LEFT($A103,4)),CBO_annual!$A:$A,0),MATCH(E$1,CBO_annual!$1:$1,0)))</f>
        <v>134.1</v>
      </c>
      <c r="F102" s="83">
        <f ca="1">IF(YEAR($B102)&lt;YEAR(TODAY())-1,AVERAGE(F103:F106),INDEX(CBO_annual!$A:$AH,MATCH(_xlfn.NUMBERVALUE(LEFT($A103,4)),CBO_annual!$A:$A,0),MATCH(F$1,CBO_annual!$1:$1,0)))</f>
        <v>395.69999999999993</v>
      </c>
      <c r="G102" s="83">
        <f ca="1">IF(YEAR($B102)&lt;YEAR(TODAY())-1,AVERAGE(G103:G106),INDEX(CBO_annual!$A:$AH,MATCH(_xlfn.NUMBERVALUE(LEFT($A103,4)),CBO_annual!$A:$A,0),MATCH(G$1,CBO_annual!$1:$1,0)))</f>
        <v>1274.5999999999999</v>
      </c>
      <c r="H102" s="83">
        <f ca="1">IF(YEAR($B102)&lt;YEAR(TODAY())-1,AVERAGE(H103:H106),INDEX(CBO_annual!$A:$AH,MATCH(_xlfn.NUMBERVALUE(LEFT($A103,4)),CBO_annual!$A:$A,0),MATCH(H$1,CBO_annual!$1:$1,0)))</f>
        <v>60.599999999999994</v>
      </c>
      <c r="I102" s="83">
        <f ca="1">IF(YEAR($B102)&lt;YEAR(TODAY())-1,AVERAGE(I103:I106),INDEX(CBO_annual!$A:$AH,MATCH(_xlfn.NUMBERVALUE(LEFT($A103,4)),CBO_annual!$A:$A,0),MATCH(I$1,CBO_annual!$1:$1,0)))</f>
        <v>497.1</v>
      </c>
      <c r="J102" s="83">
        <f ca="1">IF(YEAR($B102)&lt;YEAR(TODAY())-1,INDEX(HaverPull!$A:$AD,MATCH(CBO_quarterly!$B102,HaverPull!$B:$B,0),MATCH(CBO_quarterly!J$1,HaverPull!$1:$1,0)),INDEX(CBO_annual!$A:$AH,MATCH(_xlfn.NUMBERVALUE(LEFT($A103,4)),CBO_annual!$A:$A,0),MATCH(J$1,CBO_annual!$1:$1,0)))</f>
        <v>19.5</v>
      </c>
      <c r="K102" s="83" t="e">
        <f ca="1">IF(YEAR($B102)&lt;YEAR(TODAY())-1,INDEX(HaverPull!$A:$AD,MATCH(CBO_quarterly!$B102,HaverPull!$B:$B,0),MATCH(CBO_quarterly!K$1,HaverPull!$1:$1,0)),INDEX(CBO_annual!$A:$AH,MATCH(_xlfn.NUMBERVALUE(LEFT($A103,4)),CBO_annual!$A:$A,0),MATCH(K$1,CBO_annual!$1:$1,0)))</f>
        <v>#N/A</v>
      </c>
      <c r="L102" s="83" t="e">
        <f ca="1">IF(YEAR($B102)&lt;YEAR(TODAY())-1,INDEX(HaverPull!$A:$AD,MATCH(CBO_quarterly!$B102,HaverPull!$B:$B,0),MATCH(CBO_quarterly!L$1,HaverPull!$1:$1,0)),INDEX(CBO_annual!$A:$AH,MATCH(_xlfn.NUMBERVALUE(LEFT($A103,4)),CBO_annual!$A:$A,0),MATCH(L$1,CBO_annual!$1:$1,0)))</f>
        <v>#N/A</v>
      </c>
      <c r="M102" s="83" t="e">
        <f ca="1">IF(YEAR($B102)&lt;YEAR(TODAY())-1,INDEX(HaverPull!$A:$AD,MATCH(CBO_quarterly!$B102,HaverPull!$B:$B,0),MATCH(CBO_quarterly!M$1,HaverPull!$1:$1,0)),INDEX(CBO_annual!$A:$AH,MATCH(_xlfn.NUMBERVALUE(LEFT($A103,4)),CBO_annual!$A:$A,0),MATCH(M$1,CBO_annual!$1:$1,0)))</f>
        <v>#N/A</v>
      </c>
      <c r="N102" s="83" t="e">
        <f ca="1">IF(YEAR($B102)&lt;YEAR(TODAY())-1,INDEX(HaverPull!$A:$AD,MATCH(CBO_quarterly!$B102,HaverPull!$B:$B,0),MATCH(CBO_quarterly!N$1,HaverPull!$1:$1,0)),INDEX(CBO_annual!$A:$AH,MATCH(_xlfn.NUMBERVALUE(LEFT($A103,4)),CBO_annual!$A:$A,0),MATCH(N$1,CBO_annual!$1:$1,0)))</f>
        <v>#N/A</v>
      </c>
      <c r="O102" s="83" t="e">
        <f ca="1">IF(YEAR($B102)&lt;YEAR(TODAY())-1,INDEX(HaverPull!$A:$AD,MATCH(CBO_quarterly!$B102,HaverPull!$B:$B,0),MATCH(CBO_quarterly!O$1,HaverPull!$1:$1,0)),INDEX(CBO_annual!$A:$AH,MATCH(_xlfn.NUMBERVALUE(LEFT($A103,4)),CBO_annual!$A:$A,0),MATCH(O$1,CBO_annual!$1:$1,0)))</f>
        <v>#N/A</v>
      </c>
      <c r="P102" s="83" t="e">
        <f ca="1">IF(YEAR($B102)&lt;YEAR(TODAY())-1,INDEX(HaverPull!$A:$AD,MATCH(CBO_quarterly!$B102,HaverPull!$B:$B,0),MATCH(CBO_quarterly!P$1,HaverPull!$1:$1,0)),INDEX(CBO_annual!$A:$AH,MATCH(_xlfn.NUMBERVALUE(LEFT($A103,4)),CBO_annual!$A:$A,0),MATCH(P$1,CBO_annual!$1:$1,0)))</f>
        <v>#N/A</v>
      </c>
      <c r="Q102" s="83" t="e">
        <f ca="1">IF(YEAR($B102)&lt;YEAR(TODAY())-1,INDEX(HaverPull!$A:$AD,MATCH(CBO_quarterly!$B102,HaverPull!$B:$B,0),MATCH(CBO_quarterly!Q$1,HaverPull!$1:$1,0)),INDEX(CBO_annual!$A:$AH,MATCH(_xlfn.NUMBERVALUE(LEFT($A103,4)),CBO_annual!$A:$A,0),MATCH(Q$1,CBO_annual!$1:$1,0)))</f>
        <v>#N/A</v>
      </c>
      <c r="R102" s="83" t="e">
        <f ca="1">IF(YEAR($B102)&lt;YEAR(TODAY())-1,INDEX(HaverPull!$A:$AD,MATCH(CBO_quarterly!$B102,HaverPull!$B:$B,0),MATCH(CBO_quarterly!R$1,HaverPull!$1:$1,0)),INDEX(CBO_annual!$A:$AH,MATCH(_xlfn.NUMBERVALUE(LEFT($A103,4)),CBO_annual!$A:$A,0),MATCH(R$1,CBO_annual!$1:$1,0)))</f>
        <v>#N/A</v>
      </c>
      <c r="S102" s="83" t="e">
        <f ca="1">IF(YEAR($B102)&lt;YEAR(TODAY())-1,INDEX(HaverPull!$A:$AD,MATCH(CBO_quarterly!$B102,HaverPull!$B:$B,0),MATCH(CBO_quarterly!S$1,HaverPull!$1:$1,0)),INDEX(CBO_annual!$A:$AH,MATCH(_xlfn.NUMBERVALUE(LEFT($A103,4)),CBO_annual!$A:$A,0),MATCH(S$1,CBO_annual!$1:$1,0)))</f>
        <v>#N/A</v>
      </c>
      <c r="T102" s="83" t="e">
        <f ca="1">IF(YEAR($B102)&lt;YEAR(TODAY())-1,INDEX(HaverPull!$A:$AD,MATCH(CBO_quarterly!$B102,HaverPull!$B:$B,0),MATCH(CBO_quarterly!T$1,HaverPull!$1:$1,0)),INDEX(CBO_annual!$A:$AH,MATCH(_xlfn.NUMBERVALUE(LEFT($A103,4)),CBO_annual!$A:$A,0),MATCH(T$1,CBO_annual!$1:$1,0)))</f>
        <v>#N/A</v>
      </c>
      <c r="U102" s="83" t="e">
        <f ca="1">IF(YEAR($B102)&lt;YEAR(TODAY())-1,INDEX(HaverPull!$A:$AD,MATCH(CBO_quarterly!$B102,HaverPull!$B:$B,0),MATCH(CBO_quarterly!U$1,HaverPull!$1:$1,0)),INDEX(CBO_annual!$A:$AH,MATCH(_xlfn.NUMBERVALUE(LEFT($A103,4)),CBO_annual!$A:$A,0),MATCH(U$1,CBO_annual!$1:$1,0)))</f>
        <v>#N/A</v>
      </c>
      <c r="V102" s="83" t="e">
        <f ca="1">IF(YEAR($B102)&lt;YEAR(TODAY())-1,INDEX(HaverPull!$A:$AD,MATCH(CBO_quarterly!$B102,HaverPull!$B:$B,0),MATCH(CBO_quarterly!V$1,HaverPull!$1:$1,0)),INDEX(CBO_annual!$A:$AH,MATCH(_xlfn.NUMBERVALUE(LEFT($A103,4)),CBO_annual!$A:$A,0),MATCH(V$1,CBO_annual!$1:$1,0)))</f>
        <v>#N/A</v>
      </c>
      <c r="W102" s="83" t="e">
        <f ca="1">IF(YEAR($B102)&lt;YEAR(TODAY())-1,INDEX(HaverPull!$A:$AD,MATCH(CBO_quarterly!$B102,HaverPull!$B:$B,0),MATCH(CBO_quarterly!W$1,HaverPull!$1:$1,0)),INDEX(CBO_annual!$A:$AH,MATCH(_xlfn.NUMBERVALUE(LEFT($A103,4)),CBO_annual!$A:$A,0),MATCH(W$1,CBO_annual!$1:$1,0)))</f>
        <v>#N/A</v>
      </c>
      <c r="X102" s="83" t="e">
        <f ca="1">IF(YEAR($B102)&lt;YEAR(TODAY())-1,INDEX(HaverPull!$A:$AD,MATCH(CBO_quarterly!$B102,HaverPull!$B:$B,0),MATCH(CBO_quarterly!X$1,HaverPull!$1:$1,0)),INDEX(CBO_annual!$A:$AH,MATCH(_xlfn.NUMBERVALUE(LEFT($A103,4)),CBO_annual!$A:$A,0),MATCH(X$1,CBO_annual!$1:$1,0)))</f>
        <v>#N/A</v>
      </c>
      <c r="Y102" s="83" t="e">
        <f ca="1">IF(YEAR($B102)&lt;YEAR(TODAY())-1,INDEX(HaverPull!$A:$AD,MATCH(CBO_quarterly!$B102,HaverPull!$B:$B,0),MATCH(CBO_quarterly!Y$1,HaverPull!$1:$1,0)),INDEX(CBO_annual!$A:$AH,MATCH(_xlfn.NUMBERVALUE(LEFT($A103,4)),CBO_annual!$A:$A,0),MATCH(Y$1,CBO_annual!$1:$1,0)))</f>
        <v>#N/A</v>
      </c>
      <c r="Z102" s="83" t="e">
        <f ca="1">IF(YEAR($B102)&lt;YEAR(TODAY())-1,INDEX(HaverPull!$A:$AD,MATCH(CBO_quarterly!$B102,HaverPull!$B:$B,0),MATCH(CBO_quarterly!Z$1,HaverPull!$1:$1,0)),INDEX(CBO_annual!$A:$AH,MATCH(_xlfn.NUMBERVALUE(LEFT($A103,4)),CBO_annual!$A:$A,0),MATCH(Z$1,CBO_annual!$1:$1,0)))</f>
        <v>#N/A</v>
      </c>
      <c r="AA102" s="83" t="e">
        <f ca="1">IF(YEAR($B102)&lt;YEAR(TODAY())-1,INDEX(HaverPull!$A:$AD,MATCH(CBO_quarterly!$B102,HaverPull!$B:$B,0),MATCH(CBO_quarterly!AA$1,HaverPull!$1:$1,0)),INDEX(CBO_annual!$A:$AH,MATCH(_xlfn.NUMBERVALUE(LEFT($A103,4)),CBO_annual!$A:$A,0),MATCH(AA$1,CBO_annual!$1:$1,0)))</f>
        <v>#N/A</v>
      </c>
      <c r="AB102" s="88">
        <f>INDEX(CBO_annual!$A:$AH,MATCH(_xlfn.NUMBERVALUE(LEFT($A103,4)),CBO_annual!$A:$A,0),MATCH($1:$1,CBO_annual!$1:$1,0))</f>
        <v>10045.125</v>
      </c>
      <c r="AC102" s="84">
        <v>9881.4</v>
      </c>
      <c r="AD102" s="83">
        <f ca="1">IF(YEAR($B102)&lt;=YEAR(TODAY()),INDEX(HaverPull!$A:$AD,MATCH(CBO_quarterly!$B102,HaverPull!$B:$B,0),MATCH(CBO_quarterly!AD$1,HaverPull!$1:$1,0)),INDEX(CBO_annual!$A:$AH,MATCH(_xlfn.NUMBERVALUE(LEFT($A103,4)),CBO_annual!$A:$A,0),MATCH(AD$1,CBO_annual!$1:$1,0)))</f>
        <v>6681.8</v>
      </c>
      <c r="AE102" s="83">
        <f ca="1">IF(YEAR($B102)&lt;=YEAR(TODAY()),INDEX(HaverPull!$A:$AD,MATCH(CBO_quarterly!$B102,HaverPull!$B:$B,0),MATCH(CBO_quarterly!AE$1,HaverPull!$1:$1,0)),INDEX(CBO_annual!$A:$AH,MATCH(_xlfn.NUMBERVALUE(LEFT($A103,4)),CBO_annual!$A:$A,0),MATCH(AE$1,CBO_annual!$1:$1,0)))</f>
        <v>4683.2</v>
      </c>
      <c r="AF102" s="85">
        <v>74.552000000000007</v>
      </c>
      <c r="AG102" s="84">
        <v>7269.8</v>
      </c>
      <c r="AH102" s="84">
        <v>7397.4</v>
      </c>
      <c r="AI102" s="83">
        <f ca="1">IF(YEAR($B102)&lt;YEAR(TODAY()),INDEX(HaverPull!$A:$AD,MATCH(CBO_quarterly!$B102,HaverPull!$B:$B,0),MATCH(CBO_quarterly!AI$1,HaverPull!$1:$1,0)),INDEX(CBO_annual!$A:$AH,MATCH(_xlfn.NUMBERVALUE(LEFT($A103,4)),CBO_annual!$A:$A,0),MATCH(AI$1,CBO_annual!$1:$1,0)))</f>
        <v>1389.4</v>
      </c>
      <c r="AJ102" s="83">
        <f ca="1">IF(YEAR($B102)&lt;YEAR(TODAY()),INDEX(HaverPull!$A:$AD,MATCH(CBO_quarterly!$B102,HaverPull!$B:$B,0),MATCH(CBO_quarterly!AJ$1,HaverPull!$1:$1,0)),INDEX(CBO_annual!$A:$AH,MATCH(_xlfn.NUMBERVALUE(LEFT($A103,4)),CBO_annual!$A:$A,0),MATCH(AJ$1,CBO_annual!$1:$1,0)))</f>
        <v>894.1</v>
      </c>
      <c r="AK102" s="83">
        <f ca="1">IF(YEAR($B102)&lt;YEAR(TODAY()),INDEX(HaverPull!$A:$AD,MATCH(CBO_quarterly!$B102,HaverPull!$B:$B,0),MATCH(CBO_quarterly!AK$1,HaverPull!$1:$1,0)),INDEX(CBO_annual!$A:$AH,MATCH(_xlfn.NUMBERVALUE(LEFT($A103,4)),CBO_annual!$A:$A,0),MATCH(AK$1,CBO_annual!$1:$1,0)))</f>
        <v>1488.1</v>
      </c>
      <c r="AL102" s="83">
        <f ca="1">IF(YEAR($B102)&lt;YEAR(TODAY()),INDEX(HaverPull!$A:$AD,MATCH(CBO_quarterly!$B102,HaverPull!$B:$B,0),MATCH(CBO_quarterly!AL$1,HaverPull!$1:$1,0)),INDEX(CBO_annual!$A:$AH,MATCH(_xlfn.NUMBERVALUE(LEFT($A103,4)),CBO_annual!$A:$A,0),MATCH(AL$1,CBO_annual!$1:$1,0)))</f>
        <v>1389.4</v>
      </c>
      <c r="AM102" s="83">
        <f ca="1">IF(YEAR($B102)&lt;YEAR(TODAY()),INDEX(HaverPull!$A:$AD,MATCH(CBO_quarterly!$B102,HaverPull!$B:$B,0),MATCH(CBO_quarterly!AM$1,HaverPull!$1:$1,0)),INDEX(CBO_annual!$A:$AH,MATCH(_xlfn.NUMBERVALUE(LEFT($A103,4)),CBO_annual!$A:$A,0),MATCH(AM$1,CBO_annual!$1:$1,0)))</f>
        <v>569.4</v>
      </c>
      <c r="AN102" s="83">
        <f ca="1">IF(YEAR($B102)&lt;YEAR(TODAY()),INDEX(HaverPull!$A:$AD,MATCH(CBO_quarterly!$B102,HaverPull!$B:$B,0),MATCH(CBO_quarterly!AN$1,HaverPull!$1:$1,0)),INDEX(CBO_annual!$A:$AH,MATCH(_xlfn.NUMBERVALUE(LEFT($A103,4)),CBO_annual!$A:$A,0),MATCH(AN$1,CBO_annual!$1:$1,0)))</f>
        <v>820</v>
      </c>
      <c r="AO102" s="83" t="e">
        <f ca="1">IF(YEAR($B102)&lt;YEAR(TODAY()),INDEX(HaverPull!$A:$AD,MATCH(CBO_quarterly!$B102,HaverPull!$B:$B,0),MATCH(CBO_quarterly!AO$1,HaverPull!$1:$1,0)),INDEX(CBO_annual!$A:$AH,MATCH(_xlfn.NUMBERVALUE(LEFT($A103,4)),CBO_annual!$A:$A,0),MATCH(AO$1,CBO_annual!$1:$1,0)))</f>
        <v>#N/A</v>
      </c>
      <c r="AP102" s="83" t="e">
        <f ca="1">IF(YEAR($B102)&lt;YEAR(TODAY()),INDEX(HaverPull!$A:$AD,MATCH(CBO_quarterly!$B102,HaverPull!$B:$B,0),MATCH(CBO_quarterly!AP$1,HaverPull!$1:$1,0)),INDEX(CBO_annual!$A:$AH,MATCH(_xlfn.NUMBERVALUE(LEFT($A103,4)),CBO_annual!$A:$A,0),MATCH(AP$1,CBO_annual!$1:$1,0)))</f>
        <v>#N/A</v>
      </c>
    </row>
    <row r="103" spans="1:42">
      <c r="A103" s="83" t="s">
        <v>502</v>
      </c>
      <c r="B103" s="4">
        <v>34607</v>
      </c>
      <c r="C103" s="83">
        <f ca="1">IF(YEAR($B103)&lt;YEAR(TODAY())-1,AVERAGE(C104:C107),INDEX(CBO_annual!$A:$AH,MATCH(_xlfn.NUMBERVALUE(LEFT($A104,4)),CBO_annual!$A:$A,0),MATCH(C$1,CBO_annual!$1:$1,0)))</f>
        <v>2068.1999999999998</v>
      </c>
      <c r="D103" s="83">
        <f ca="1">IF(YEAR($B103)&lt;YEAR(TODAY())-1,AVERAGE(D104:D107),INDEX(CBO_annual!$A:$AH,MATCH(_xlfn.NUMBERVALUE(LEFT($A104,4)),CBO_annual!$A:$A,0),MATCH(D$1,CBO_annual!$1:$1,0)))</f>
        <v>1585.1000000000004</v>
      </c>
      <c r="E103" s="83">
        <f ca="1">IF(YEAR($B103)&lt;YEAR(TODAY())-1,AVERAGE(E104:E107),INDEX(CBO_annual!$A:$AH,MATCH(_xlfn.NUMBERVALUE(LEFT($A104,4)),CBO_annual!$A:$A,0),MATCH(E$1,CBO_annual!$1:$1,0)))</f>
        <v>134.1</v>
      </c>
      <c r="F103" s="83">
        <f ca="1">IF(YEAR($B103)&lt;YEAR(TODAY())-1,AVERAGE(F104:F107),INDEX(CBO_annual!$A:$AH,MATCH(_xlfn.NUMBERVALUE(LEFT($A104,4)),CBO_annual!$A:$A,0),MATCH(F$1,CBO_annual!$1:$1,0)))</f>
        <v>395.69999999999993</v>
      </c>
      <c r="G103" s="83">
        <f ca="1">IF(YEAR($B103)&lt;YEAR(TODAY())-1,AVERAGE(G104:G107),INDEX(CBO_annual!$A:$AH,MATCH(_xlfn.NUMBERVALUE(LEFT($A104,4)),CBO_annual!$A:$A,0),MATCH(G$1,CBO_annual!$1:$1,0)))</f>
        <v>1274.5999999999999</v>
      </c>
      <c r="H103" s="83">
        <f ca="1">IF(YEAR($B103)&lt;YEAR(TODAY())-1,AVERAGE(H104:H107),INDEX(CBO_annual!$A:$AH,MATCH(_xlfn.NUMBERVALUE(LEFT($A104,4)),CBO_annual!$A:$A,0),MATCH(H$1,CBO_annual!$1:$1,0)))</f>
        <v>60.599999999999994</v>
      </c>
      <c r="I103" s="83">
        <f ca="1">IF(YEAR($B103)&lt;YEAR(TODAY())-1,AVERAGE(I104:I107),INDEX(CBO_annual!$A:$AH,MATCH(_xlfn.NUMBERVALUE(LEFT($A104,4)),CBO_annual!$A:$A,0),MATCH(I$1,CBO_annual!$1:$1,0)))</f>
        <v>497.1</v>
      </c>
      <c r="J103" s="83">
        <f ca="1">IF(YEAR($B103)&lt;YEAR(TODAY())-1,INDEX(HaverPull!$A:$AD,MATCH(CBO_quarterly!$B103,HaverPull!$B:$B,0),MATCH(CBO_quarterly!J$1,HaverPull!$1:$1,0)),INDEX(CBO_annual!$A:$AH,MATCH(_xlfn.NUMBERVALUE(LEFT($A104,4)),CBO_annual!$A:$A,0),MATCH(J$1,CBO_annual!$1:$1,0)))</f>
        <v>20.9</v>
      </c>
      <c r="K103" s="83" t="e">
        <f ca="1">IF(YEAR($B103)&lt;YEAR(TODAY())-1,INDEX(HaverPull!$A:$AD,MATCH(CBO_quarterly!$B103,HaverPull!$B:$B,0),MATCH(CBO_quarterly!K$1,HaverPull!$1:$1,0)),INDEX(CBO_annual!$A:$AH,MATCH(_xlfn.NUMBERVALUE(LEFT($A104,4)),CBO_annual!$A:$A,0),MATCH(K$1,CBO_annual!$1:$1,0)))</f>
        <v>#N/A</v>
      </c>
      <c r="L103" s="83" t="e">
        <f ca="1">IF(YEAR($B103)&lt;YEAR(TODAY())-1,INDEX(HaverPull!$A:$AD,MATCH(CBO_quarterly!$B103,HaverPull!$B:$B,0),MATCH(CBO_quarterly!L$1,HaverPull!$1:$1,0)),INDEX(CBO_annual!$A:$AH,MATCH(_xlfn.NUMBERVALUE(LEFT($A104,4)),CBO_annual!$A:$A,0),MATCH(L$1,CBO_annual!$1:$1,0)))</f>
        <v>#N/A</v>
      </c>
      <c r="M103" s="83" t="e">
        <f ca="1">IF(YEAR($B103)&lt;YEAR(TODAY())-1,INDEX(HaverPull!$A:$AD,MATCH(CBO_quarterly!$B103,HaverPull!$B:$B,0),MATCH(CBO_quarterly!M$1,HaverPull!$1:$1,0)),INDEX(CBO_annual!$A:$AH,MATCH(_xlfn.NUMBERVALUE(LEFT($A104,4)),CBO_annual!$A:$A,0),MATCH(M$1,CBO_annual!$1:$1,0)))</f>
        <v>#N/A</v>
      </c>
      <c r="N103" s="83" t="e">
        <f ca="1">IF(YEAR($B103)&lt;YEAR(TODAY())-1,INDEX(HaverPull!$A:$AD,MATCH(CBO_quarterly!$B103,HaverPull!$B:$B,0),MATCH(CBO_quarterly!N$1,HaverPull!$1:$1,0)),INDEX(CBO_annual!$A:$AH,MATCH(_xlfn.NUMBERVALUE(LEFT($A104,4)),CBO_annual!$A:$A,0),MATCH(N$1,CBO_annual!$1:$1,0)))</f>
        <v>#N/A</v>
      </c>
      <c r="O103" s="83" t="e">
        <f ca="1">IF(YEAR($B103)&lt;YEAR(TODAY())-1,INDEX(HaverPull!$A:$AD,MATCH(CBO_quarterly!$B103,HaverPull!$B:$B,0),MATCH(CBO_quarterly!O$1,HaverPull!$1:$1,0)),INDEX(CBO_annual!$A:$AH,MATCH(_xlfn.NUMBERVALUE(LEFT($A104,4)),CBO_annual!$A:$A,0),MATCH(O$1,CBO_annual!$1:$1,0)))</f>
        <v>#N/A</v>
      </c>
      <c r="P103" s="83" t="e">
        <f ca="1">IF(YEAR($B103)&lt;YEAR(TODAY())-1,INDEX(HaverPull!$A:$AD,MATCH(CBO_quarterly!$B103,HaverPull!$B:$B,0),MATCH(CBO_quarterly!P$1,HaverPull!$1:$1,0)),INDEX(CBO_annual!$A:$AH,MATCH(_xlfn.NUMBERVALUE(LEFT($A104,4)),CBO_annual!$A:$A,0),MATCH(P$1,CBO_annual!$1:$1,0)))</f>
        <v>#N/A</v>
      </c>
      <c r="Q103" s="83" t="e">
        <f ca="1">IF(YEAR($B103)&lt;YEAR(TODAY())-1,INDEX(HaverPull!$A:$AD,MATCH(CBO_quarterly!$B103,HaverPull!$B:$B,0),MATCH(CBO_quarterly!Q$1,HaverPull!$1:$1,0)),INDEX(CBO_annual!$A:$AH,MATCH(_xlfn.NUMBERVALUE(LEFT($A104,4)),CBO_annual!$A:$A,0),MATCH(Q$1,CBO_annual!$1:$1,0)))</f>
        <v>#N/A</v>
      </c>
      <c r="R103" s="83" t="e">
        <f ca="1">IF(YEAR($B103)&lt;YEAR(TODAY())-1,INDEX(HaverPull!$A:$AD,MATCH(CBO_quarterly!$B103,HaverPull!$B:$B,0),MATCH(CBO_quarterly!R$1,HaverPull!$1:$1,0)),INDEX(CBO_annual!$A:$AH,MATCH(_xlfn.NUMBERVALUE(LEFT($A104,4)),CBO_annual!$A:$A,0),MATCH(R$1,CBO_annual!$1:$1,0)))</f>
        <v>#N/A</v>
      </c>
      <c r="S103" s="83" t="e">
        <f ca="1">IF(YEAR($B103)&lt;YEAR(TODAY())-1,INDEX(HaverPull!$A:$AD,MATCH(CBO_quarterly!$B103,HaverPull!$B:$B,0),MATCH(CBO_quarterly!S$1,HaverPull!$1:$1,0)),INDEX(CBO_annual!$A:$AH,MATCH(_xlfn.NUMBERVALUE(LEFT($A104,4)),CBO_annual!$A:$A,0),MATCH(S$1,CBO_annual!$1:$1,0)))</f>
        <v>#N/A</v>
      </c>
      <c r="T103" s="83" t="e">
        <f ca="1">IF(YEAR($B103)&lt;YEAR(TODAY())-1,INDEX(HaverPull!$A:$AD,MATCH(CBO_quarterly!$B103,HaverPull!$B:$B,0),MATCH(CBO_quarterly!T$1,HaverPull!$1:$1,0)),INDEX(CBO_annual!$A:$AH,MATCH(_xlfn.NUMBERVALUE(LEFT($A104,4)),CBO_annual!$A:$A,0),MATCH(T$1,CBO_annual!$1:$1,0)))</f>
        <v>#N/A</v>
      </c>
      <c r="U103" s="83" t="e">
        <f ca="1">IF(YEAR($B103)&lt;YEAR(TODAY())-1,INDEX(HaverPull!$A:$AD,MATCH(CBO_quarterly!$B103,HaverPull!$B:$B,0),MATCH(CBO_quarterly!U$1,HaverPull!$1:$1,0)),INDEX(CBO_annual!$A:$AH,MATCH(_xlfn.NUMBERVALUE(LEFT($A104,4)),CBO_annual!$A:$A,0),MATCH(U$1,CBO_annual!$1:$1,0)))</f>
        <v>#N/A</v>
      </c>
      <c r="V103" s="83" t="e">
        <f ca="1">IF(YEAR($B103)&lt;YEAR(TODAY())-1,INDEX(HaverPull!$A:$AD,MATCH(CBO_quarterly!$B103,HaverPull!$B:$B,0),MATCH(CBO_quarterly!V$1,HaverPull!$1:$1,0)),INDEX(CBO_annual!$A:$AH,MATCH(_xlfn.NUMBERVALUE(LEFT($A104,4)),CBO_annual!$A:$A,0),MATCH(V$1,CBO_annual!$1:$1,0)))</f>
        <v>#N/A</v>
      </c>
      <c r="W103" s="83" t="e">
        <f ca="1">IF(YEAR($B103)&lt;YEAR(TODAY())-1,INDEX(HaverPull!$A:$AD,MATCH(CBO_quarterly!$B103,HaverPull!$B:$B,0),MATCH(CBO_quarterly!W$1,HaverPull!$1:$1,0)),INDEX(CBO_annual!$A:$AH,MATCH(_xlfn.NUMBERVALUE(LEFT($A104,4)),CBO_annual!$A:$A,0),MATCH(W$1,CBO_annual!$1:$1,0)))</f>
        <v>#N/A</v>
      </c>
      <c r="X103" s="83" t="e">
        <f ca="1">IF(YEAR($B103)&lt;YEAR(TODAY())-1,INDEX(HaverPull!$A:$AD,MATCH(CBO_quarterly!$B103,HaverPull!$B:$B,0),MATCH(CBO_quarterly!X$1,HaverPull!$1:$1,0)),INDEX(CBO_annual!$A:$AH,MATCH(_xlfn.NUMBERVALUE(LEFT($A104,4)),CBO_annual!$A:$A,0),MATCH(X$1,CBO_annual!$1:$1,0)))</f>
        <v>#N/A</v>
      </c>
      <c r="Y103" s="83" t="e">
        <f ca="1">IF(YEAR($B103)&lt;YEAR(TODAY())-1,INDEX(HaverPull!$A:$AD,MATCH(CBO_quarterly!$B103,HaverPull!$B:$B,0),MATCH(CBO_quarterly!Y$1,HaverPull!$1:$1,0)),INDEX(CBO_annual!$A:$AH,MATCH(_xlfn.NUMBERVALUE(LEFT($A104,4)),CBO_annual!$A:$A,0),MATCH(Y$1,CBO_annual!$1:$1,0)))</f>
        <v>#N/A</v>
      </c>
      <c r="Z103" s="83" t="e">
        <f ca="1">IF(YEAR($B103)&lt;YEAR(TODAY())-1,INDEX(HaverPull!$A:$AD,MATCH(CBO_quarterly!$B103,HaverPull!$B:$B,0),MATCH(CBO_quarterly!Z$1,HaverPull!$1:$1,0)),INDEX(CBO_annual!$A:$AH,MATCH(_xlfn.NUMBERVALUE(LEFT($A104,4)),CBO_annual!$A:$A,0),MATCH(Z$1,CBO_annual!$1:$1,0)))</f>
        <v>#N/A</v>
      </c>
      <c r="AA103" s="83" t="e">
        <f ca="1">IF(YEAR($B103)&lt;YEAR(TODAY())-1,INDEX(HaverPull!$A:$AD,MATCH(CBO_quarterly!$B103,HaverPull!$B:$B,0),MATCH(CBO_quarterly!AA$1,HaverPull!$1:$1,0)),INDEX(CBO_annual!$A:$AH,MATCH(_xlfn.NUMBERVALUE(LEFT($A104,4)),CBO_annual!$A:$A,0),MATCH(AA$1,CBO_annual!$1:$1,0)))</f>
        <v>#N/A</v>
      </c>
      <c r="AB103" s="88">
        <f>INDEX(CBO_annual!$A:$AH,MATCH(_xlfn.NUMBERVALUE(LEFT($A104,4)),CBO_annual!$A:$A,0),MATCH($1:$1,CBO_annual!$1:$1,0))</f>
        <v>10045.125</v>
      </c>
      <c r="AC103" s="84">
        <v>9939.7000000000007</v>
      </c>
      <c r="AD103" s="83">
        <f ca="1">IF(YEAR($B103)&lt;=YEAR(TODAY()),INDEX(HaverPull!$A:$AD,MATCH(CBO_quarterly!$B103,HaverPull!$B:$B,0),MATCH(CBO_quarterly!AD$1,HaverPull!$1:$1,0)),INDEX(CBO_annual!$A:$AH,MATCH(_xlfn.NUMBERVALUE(LEFT($A104,4)),CBO_annual!$A:$A,0),MATCH(AD$1,CBO_annual!$1:$1,0)))</f>
        <v>6732.8</v>
      </c>
      <c r="AE103" s="83">
        <f ca="1">IF(YEAR($B103)&lt;=YEAR(TODAY()),INDEX(HaverPull!$A:$AD,MATCH(CBO_quarterly!$B103,HaverPull!$B:$B,0),MATCH(CBO_quarterly!AE$1,HaverPull!$1:$1,0)),INDEX(CBO_annual!$A:$AH,MATCH(_xlfn.NUMBERVALUE(LEFT($A104,4)),CBO_annual!$A:$A,0),MATCH(AE$1,CBO_annual!$1:$1,0)))</f>
        <v>4752.8</v>
      </c>
      <c r="AF103" s="85">
        <v>75.084000000000003</v>
      </c>
      <c r="AG103" s="84">
        <v>7352.3</v>
      </c>
      <c r="AH103" s="84">
        <v>7493.5</v>
      </c>
      <c r="AI103" s="83">
        <f ca="1">IF(YEAR($B103)&lt;YEAR(TODAY()),INDEX(HaverPull!$A:$AD,MATCH(CBO_quarterly!$B103,HaverPull!$B:$B,0),MATCH(CBO_quarterly!AI$1,HaverPull!$1:$1,0)),INDEX(CBO_annual!$A:$AH,MATCH(_xlfn.NUMBERVALUE(LEFT($A104,4)),CBO_annual!$A:$A,0),MATCH(AI$1,CBO_annual!$1:$1,0)))</f>
        <v>1423.4</v>
      </c>
      <c r="AJ103" s="83">
        <f ca="1">IF(YEAR($B103)&lt;YEAR(TODAY()),INDEX(HaverPull!$A:$AD,MATCH(CBO_quarterly!$B103,HaverPull!$B:$B,0),MATCH(CBO_quarterly!AJ$1,HaverPull!$1:$1,0)),INDEX(CBO_annual!$A:$AH,MATCH(_xlfn.NUMBERVALUE(LEFT($A104,4)),CBO_annual!$A:$A,0),MATCH(AJ$1,CBO_annual!$1:$1,0)))</f>
        <v>915.8</v>
      </c>
      <c r="AK103" s="83">
        <f ca="1">IF(YEAR($B103)&lt;YEAR(TODAY()),INDEX(HaverPull!$A:$AD,MATCH(CBO_quarterly!$B103,HaverPull!$B:$B,0),MATCH(CBO_quarterly!AK$1,HaverPull!$1:$1,0)),INDEX(CBO_annual!$A:$AH,MATCH(_xlfn.NUMBERVALUE(LEFT($A104,4)),CBO_annual!$A:$A,0),MATCH(AK$1,CBO_annual!$1:$1,0)))</f>
        <v>1505.6</v>
      </c>
      <c r="AL103" s="83">
        <f ca="1">IF(YEAR($B103)&lt;YEAR(TODAY()),INDEX(HaverPull!$A:$AD,MATCH(CBO_quarterly!$B103,HaverPull!$B:$B,0),MATCH(CBO_quarterly!AL$1,HaverPull!$1:$1,0)),INDEX(CBO_annual!$A:$AH,MATCH(_xlfn.NUMBERVALUE(LEFT($A104,4)),CBO_annual!$A:$A,0),MATCH(AL$1,CBO_annual!$1:$1,0)))</f>
        <v>1423.4</v>
      </c>
      <c r="AM103" s="83">
        <f ca="1">IF(YEAR($B103)&lt;YEAR(TODAY()),INDEX(HaverPull!$A:$AD,MATCH(CBO_quarterly!$B103,HaverPull!$B:$B,0),MATCH(CBO_quarterly!AM$1,HaverPull!$1:$1,0)),INDEX(CBO_annual!$A:$AH,MATCH(_xlfn.NUMBERVALUE(LEFT($A104,4)),CBO_annual!$A:$A,0),MATCH(AM$1,CBO_annual!$1:$1,0)))</f>
        <v>586.5</v>
      </c>
      <c r="AN103" s="83">
        <f ca="1">IF(YEAR($B103)&lt;YEAR(TODAY()),INDEX(HaverPull!$A:$AD,MATCH(CBO_quarterly!$B103,HaverPull!$B:$B,0),MATCH(CBO_quarterly!AN$1,HaverPull!$1:$1,0)),INDEX(CBO_annual!$A:$AH,MATCH(_xlfn.NUMBERVALUE(LEFT($A104,4)),CBO_annual!$A:$A,0),MATCH(AN$1,CBO_annual!$1:$1,0)))</f>
        <v>836.9</v>
      </c>
      <c r="AO103" s="83" t="e">
        <f ca="1">IF(YEAR($B103)&lt;YEAR(TODAY()),INDEX(HaverPull!$A:$AD,MATCH(CBO_quarterly!$B103,HaverPull!$B:$B,0),MATCH(CBO_quarterly!AO$1,HaverPull!$1:$1,0)),INDEX(CBO_annual!$A:$AH,MATCH(_xlfn.NUMBERVALUE(LEFT($A104,4)),CBO_annual!$A:$A,0),MATCH(AO$1,CBO_annual!$1:$1,0)))</f>
        <v>#N/A</v>
      </c>
      <c r="AP103" s="83" t="e">
        <f ca="1">IF(YEAR($B103)&lt;YEAR(TODAY()),INDEX(HaverPull!$A:$AD,MATCH(CBO_quarterly!$B103,HaverPull!$B:$B,0),MATCH(CBO_quarterly!AP$1,HaverPull!$1:$1,0)),INDEX(CBO_annual!$A:$AH,MATCH(_xlfn.NUMBERVALUE(LEFT($A104,4)),CBO_annual!$A:$A,0),MATCH(AP$1,CBO_annual!$1:$1,0)))</f>
        <v>#N/A</v>
      </c>
    </row>
    <row r="104" spans="1:42">
      <c r="A104" s="83" t="s">
        <v>503</v>
      </c>
      <c r="B104" s="4">
        <v>34699</v>
      </c>
      <c r="C104" s="83">
        <f ca="1">IF(YEAR($B104)&lt;YEAR(TODAY())-1,AVERAGE(C105:C108),INDEX(CBO_annual!$A:$AH,MATCH(_xlfn.NUMBERVALUE(LEFT($A105,4)),CBO_annual!$A:$A,0),MATCH(C$1,CBO_annual!$1:$1,0)))</f>
        <v>2068.1999999999998</v>
      </c>
      <c r="D104" s="83">
        <f ca="1">IF(YEAR($B104)&lt;YEAR(TODAY())-1,AVERAGE(D105:D108),INDEX(CBO_annual!$A:$AH,MATCH(_xlfn.NUMBERVALUE(LEFT($A105,4)),CBO_annual!$A:$A,0),MATCH(D$1,CBO_annual!$1:$1,0)))</f>
        <v>1585.1000000000004</v>
      </c>
      <c r="E104" s="83">
        <f ca="1">IF(YEAR($B104)&lt;YEAR(TODAY())-1,AVERAGE(E105:E108),INDEX(CBO_annual!$A:$AH,MATCH(_xlfn.NUMBERVALUE(LEFT($A105,4)),CBO_annual!$A:$A,0),MATCH(E$1,CBO_annual!$1:$1,0)))</f>
        <v>134.1</v>
      </c>
      <c r="F104" s="83">
        <f ca="1">IF(YEAR($B104)&lt;YEAR(TODAY())-1,AVERAGE(F105:F108),INDEX(CBO_annual!$A:$AH,MATCH(_xlfn.NUMBERVALUE(LEFT($A105,4)),CBO_annual!$A:$A,0),MATCH(F$1,CBO_annual!$1:$1,0)))</f>
        <v>395.69999999999993</v>
      </c>
      <c r="G104" s="83">
        <f ca="1">IF(YEAR($B104)&lt;YEAR(TODAY())-1,AVERAGE(G105:G108),INDEX(CBO_annual!$A:$AH,MATCH(_xlfn.NUMBERVALUE(LEFT($A105,4)),CBO_annual!$A:$A,0),MATCH(G$1,CBO_annual!$1:$1,0)))</f>
        <v>1274.5999999999999</v>
      </c>
      <c r="H104" s="83">
        <f ca="1">IF(YEAR($B104)&lt;YEAR(TODAY())-1,AVERAGE(H105:H108),INDEX(CBO_annual!$A:$AH,MATCH(_xlfn.NUMBERVALUE(LEFT($A105,4)),CBO_annual!$A:$A,0),MATCH(H$1,CBO_annual!$1:$1,0)))</f>
        <v>60.599999999999994</v>
      </c>
      <c r="I104" s="83">
        <f ca="1">IF(YEAR($B104)&lt;YEAR(TODAY())-1,AVERAGE(I105:I108),INDEX(CBO_annual!$A:$AH,MATCH(_xlfn.NUMBERVALUE(LEFT($A105,4)),CBO_annual!$A:$A,0),MATCH(I$1,CBO_annual!$1:$1,0)))</f>
        <v>497.1</v>
      </c>
      <c r="J104" s="83">
        <f ca="1">IF(YEAR($B104)&lt;YEAR(TODAY())-1,INDEX(HaverPull!$A:$AD,MATCH(CBO_quarterly!$B104,HaverPull!$B:$B,0),MATCH(CBO_quarterly!J$1,HaverPull!$1:$1,0)),INDEX(CBO_annual!$A:$AH,MATCH(_xlfn.NUMBERVALUE(LEFT($A105,4)),CBO_annual!$A:$A,0),MATCH(J$1,CBO_annual!$1:$1,0)))</f>
        <v>22.9</v>
      </c>
      <c r="K104" s="83" t="e">
        <f ca="1">IF(YEAR($B104)&lt;YEAR(TODAY())-1,INDEX(HaverPull!$A:$AD,MATCH(CBO_quarterly!$B104,HaverPull!$B:$B,0),MATCH(CBO_quarterly!K$1,HaverPull!$1:$1,0)),INDEX(CBO_annual!$A:$AH,MATCH(_xlfn.NUMBERVALUE(LEFT($A105,4)),CBO_annual!$A:$A,0),MATCH(K$1,CBO_annual!$1:$1,0)))</f>
        <v>#N/A</v>
      </c>
      <c r="L104" s="83" t="e">
        <f ca="1">IF(YEAR($B104)&lt;YEAR(TODAY())-1,INDEX(HaverPull!$A:$AD,MATCH(CBO_quarterly!$B104,HaverPull!$B:$B,0),MATCH(CBO_quarterly!L$1,HaverPull!$1:$1,0)),INDEX(CBO_annual!$A:$AH,MATCH(_xlfn.NUMBERVALUE(LEFT($A105,4)),CBO_annual!$A:$A,0),MATCH(L$1,CBO_annual!$1:$1,0)))</f>
        <v>#N/A</v>
      </c>
      <c r="M104" s="83" t="e">
        <f ca="1">IF(YEAR($B104)&lt;YEAR(TODAY())-1,INDEX(HaverPull!$A:$AD,MATCH(CBO_quarterly!$B104,HaverPull!$B:$B,0),MATCH(CBO_quarterly!M$1,HaverPull!$1:$1,0)),INDEX(CBO_annual!$A:$AH,MATCH(_xlfn.NUMBERVALUE(LEFT($A105,4)),CBO_annual!$A:$A,0),MATCH(M$1,CBO_annual!$1:$1,0)))</f>
        <v>#N/A</v>
      </c>
      <c r="N104" s="83" t="e">
        <f ca="1">IF(YEAR($B104)&lt;YEAR(TODAY())-1,INDEX(HaverPull!$A:$AD,MATCH(CBO_quarterly!$B104,HaverPull!$B:$B,0),MATCH(CBO_quarterly!N$1,HaverPull!$1:$1,0)),INDEX(CBO_annual!$A:$AH,MATCH(_xlfn.NUMBERVALUE(LEFT($A105,4)),CBO_annual!$A:$A,0),MATCH(N$1,CBO_annual!$1:$1,0)))</f>
        <v>#N/A</v>
      </c>
      <c r="O104" s="83" t="e">
        <f ca="1">IF(YEAR($B104)&lt;YEAR(TODAY())-1,INDEX(HaverPull!$A:$AD,MATCH(CBO_quarterly!$B104,HaverPull!$B:$B,0),MATCH(CBO_quarterly!O$1,HaverPull!$1:$1,0)),INDEX(CBO_annual!$A:$AH,MATCH(_xlfn.NUMBERVALUE(LEFT($A105,4)),CBO_annual!$A:$A,0),MATCH(O$1,CBO_annual!$1:$1,0)))</f>
        <v>#N/A</v>
      </c>
      <c r="P104" s="83" t="e">
        <f ca="1">IF(YEAR($B104)&lt;YEAR(TODAY())-1,INDEX(HaverPull!$A:$AD,MATCH(CBO_quarterly!$B104,HaverPull!$B:$B,0),MATCH(CBO_quarterly!P$1,HaverPull!$1:$1,0)),INDEX(CBO_annual!$A:$AH,MATCH(_xlfn.NUMBERVALUE(LEFT($A105,4)),CBO_annual!$A:$A,0),MATCH(P$1,CBO_annual!$1:$1,0)))</f>
        <v>#N/A</v>
      </c>
      <c r="Q104" s="83" t="e">
        <f ca="1">IF(YEAR($B104)&lt;YEAR(TODAY())-1,INDEX(HaverPull!$A:$AD,MATCH(CBO_quarterly!$B104,HaverPull!$B:$B,0),MATCH(CBO_quarterly!Q$1,HaverPull!$1:$1,0)),INDEX(CBO_annual!$A:$AH,MATCH(_xlfn.NUMBERVALUE(LEFT($A105,4)),CBO_annual!$A:$A,0),MATCH(Q$1,CBO_annual!$1:$1,0)))</f>
        <v>#N/A</v>
      </c>
      <c r="R104" s="83" t="e">
        <f ca="1">IF(YEAR($B104)&lt;YEAR(TODAY())-1,INDEX(HaverPull!$A:$AD,MATCH(CBO_quarterly!$B104,HaverPull!$B:$B,0),MATCH(CBO_quarterly!R$1,HaverPull!$1:$1,0)),INDEX(CBO_annual!$A:$AH,MATCH(_xlfn.NUMBERVALUE(LEFT($A105,4)),CBO_annual!$A:$A,0),MATCH(R$1,CBO_annual!$1:$1,0)))</f>
        <v>#N/A</v>
      </c>
      <c r="S104" s="83" t="e">
        <f ca="1">IF(YEAR($B104)&lt;YEAR(TODAY())-1,INDEX(HaverPull!$A:$AD,MATCH(CBO_quarterly!$B104,HaverPull!$B:$B,0),MATCH(CBO_quarterly!S$1,HaverPull!$1:$1,0)),INDEX(CBO_annual!$A:$AH,MATCH(_xlfn.NUMBERVALUE(LEFT($A105,4)),CBO_annual!$A:$A,0),MATCH(S$1,CBO_annual!$1:$1,0)))</f>
        <v>#N/A</v>
      </c>
      <c r="T104" s="83" t="e">
        <f ca="1">IF(YEAR($B104)&lt;YEAR(TODAY())-1,INDEX(HaverPull!$A:$AD,MATCH(CBO_quarterly!$B104,HaverPull!$B:$B,0),MATCH(CBO_quarterly!T$1,HaverPull!$1:$1,0)),INDEX(CBO_annual!$A:$AH,MATCH(_xlfn.NUMBERVALUE(LEFT($A105,4)),CBO_annual!$A:$A,0),MATCH(T$1,CBO_annual!$1:$1,0)))</f>
        <v>#N/A</v>
      </c>
      <c r="U104" s="83" t="e">
        <f ca="1">IF(YEAR($B104)&lt;YEAR(TODAY())-1,INDEX(HaverPull!$A:$AD,MATCH(CBO_quarterly!$B104,HaverPull!$B:$B,0),MATCH(CBO_quarterly!U$1,HaverPull!$1:$1,0)),INDEX(CBO_annual!$A:$AH,MATCH(_xlfn.NUMBERVALUE(LEFT($A105,4)),CBO_annual!$A:$A,0),MATCH(U$1,CBO_annual!$1:$1,0)))</f>
        <v>#N/A</v>
      </c>
      <c r="V104" s="83" t="e">
        <f ca="1">IF(YEAR($B104)&lt;YEAR(TODAY())-1,INDEX(HaverPull!$A:$AD,MATCH(CBO_quarterly!$B104,HaverPull!$B:$B,0),MATCH(CBO_quarterly!V$1,HaverPull!$1:$1,0)),INDEX(CBO_annual!$A:$AH,MATCH(_xlfn.NUMBERVALUE(LEFT($A105,4)),CBO_annual!$A:$A,0),MATCH(V$1,CBO_annual!$1:$1,0)))</f>
        <v>#N/A</v>
      </c>
      <c r="W104" s="83" t="e">
        <f ca="1">IF(YEAR($B104)&lt;YEAR(TODAY())-1,INDEX(HaverPull!$A:$AD,MATCH(CBO_quarterly!$B104,HaverPull!$B:$B,0),MATCH(CBO_quarterly!W$1,HaverPull!$1:$1,0)),INDEX(CBO_annual!$A:$AH,MATCH(_xlfn.NUMBERVALUE(LEFT($A105,4)),CBO_annual!$A:$A,0),MATCH(W$1,CBO_annual!$1:$1,0)))</f>
        <v>#N/A</v>
      </c>
      <c r="X104" s="83" t="e">
        <f ca="1">IF(YEAR($B104)&lt;YEAR(TODAY())-1,INDEX(HaverPull!$A:$AD,MATCH(CBO_quarterly!$B104,HaverPull!$B:$B,0),MATCH(CBO_quarterly!X$1,HaverPull!$1:$1,0)),INDEX(CBO_annual!$A:$AH,MATCH(_xlfn.NUMBERVALUE(LEFT($A105,4)),CBO_annual!$A:$A,0),MATCH(X$1,CBO_annual!$1:$1,0)))</f>
        <v>#N/A</v>
      </c>
      <c r="Y104" s="83" t="e">
        <f ca="1">IF(YEAR($B104)&lt;YEAR(TODAY())-1,INDEX(HaverPull!$A:$AD,MATCH(CBO_quarterly!$B104,HaverPull!$B:$B,0),MATCH(CBO_quarterly!Y$1,HaverPull!$1:$1,0)),INDEX(CBO_annual!$A:$AH,MATCH(_xlfn.NUMBERVALUE(LEFT($A105,4)),CBO_annual!$A:$A,0),MATCH(Y$1,CBO_annual!$1:$1,0)))</f>
        <v>#N/A</v>
      </c>
      <c r="Z104" s="83" t="e">
        <f ca="1">IF(YEAR($B104)&lt;YEAR(TODAY())-1,INDEX(HaverPull!$A:$AD,MATCH(CBO_quarterly!$B104,HaverPull!$B:$B,0),MATCH(CBO_quarterly!Z$1,HaverPull!$1:$1,0)),INDEX(CBO_annual!$A:$AH,MATCH(_xlfn.NUMBERVALUE(LEFT($A105,4)),CBO_annual!$A:$A,0),MATCH(Z$1,CBO_annual!$1:$1,0)))</f>
        <v>#N/A</v>
      </c>
      <c r="AA104" s="83" t="e">
        <f ca="1">IF(YEAR($B104)&lt;YEAR(TODAY())-1,INDEX(HaverPull!$A:$AD,MATCH(CBO_quarterly!$B104,HaverPull!$B:$B,0),MATCH(CBO_quarterly!AA$1,HaverPull!$1:$1,0)),INDEX(CBO_annual!$A:$AH,MATCH(_xlfn.NUMBERVALUE(LEFT($A105,4)),CBO_annual!$A:$A,0),MATCH(AA$1,CBO_annual!$1:$1,0)))</f>
        <v>#N/A</v>
      </c>
      <c r="AB104" s="88">
        <f>INDEX(CBO_annual!$A:$AH,MATCH(_xlfn.NUMBERVALUE(LEFT($A105,4)),CBO_annual!$A:$A,0),MATCH($1:$1,CBO_annual!$1:$1,0))</f>
        <v>10322.049999999999</v>
      </c>
      <c r="AC104" s="84">
        <v>10052.5</v>
      </c>
      <c r="AD104" s="83">
        <f ca="1">IF(YEAR($B104)&lt;=YEAR(TODAY()),INDEX(HaverPull!$A:$AD,MATCH(CBO_quarterly!$B104,HaverPull!$B:$B,0),MATCH(CBO_quarterly!AD$1,HaverPull!$1:$1,0)),INDEX(CBO_annual!$A:$AH,MATCH(_xlfn.NUMBERVALUE(LEFT($A105,4)),CBO_annual!$A:$A,0),MATCH(AD$1,CBO_annual!$1:$1,0)))</f>
        <v>6805.6</v>
      </c>
      <c r="AE104" s="83">
        <f ca="1">IF(YEAR($B104)&lt;=YEAR(TODAY()),INDEX(HaverPull!$A:$AD,MATCH(CBO_quarterly!$B104,HaverPull!$B:$B,0),MATCH(CBO_quarterly!AE$1,HaverPull!$1:$1,0)),INDEX(CBO_annual!$A:$AH,MATCH(_xlfn.NUMBERVALUE(LEFT($A105,4)),CBO_annual!$A:$A,0),MATCH(AE$1,CBO_annual!$1:$1,0)))</f>
        <v>4826.7</v>
      </c>
      <c r="AF104" s="85">
        <v>75.436999999999998</v>
      </c>
      <c r="AG104" s="84">
        <v>7476.7</v>
      </c>
      <c r="AH104" s="84">
        <v>7596.1</v>
      </c>
      <c r="AI104" s="83">
        <f ca="1">IF(YEAR($B104)&lt;YEAR(TODAY()),INDEX(HaverPull!$A:$AD,MATCH(CBO_quarterly!$B104,HaverPull!$B:$B,0),MATCH(CBO_quarterly!AI$1,HaverPull!$1:$1,0)),INDEX(CBO_annual!$A:$AH,MATCH(_xlfn.NUMBERVALUE(LEFT($A105,4)),CBO_annual!$A:$A,0),MATCH(AI$1,CBO_annual!$1:$1,0)))</f>
        <v>1422.9</v>
      </c>
      <c r="AJ104" s="83">
        <f ca="1">IF(YEAR($B104)&lt;YEAR(TODAY()),INDEX(HaverPull!$A:$AD,MATCH(CBO_quarterly!$B104,HaverPull!$B:$B,0),MATCH(CBO_quarterly!AJ$1,HaverPull!$1:$1,0)),INDEX(CBO_annual!$A:$AH,MATCH(_xlfn.NUMBERVALUE(LEFT($A105,4)),CBO_annual!$A:$A,0),MATCH(AJ$1,CBO_annual!$1:$1,0)))</f>
        <v>891.7</v>
      </c>
      <c r="AK104" s="83">
        <f ca="1">IF(YEAR($B104)&lt;YEAR(TODAY()),INDEX(HaverPull!$A:$AD,MATCH(CBO_quarterly!$B104,HaverPull!$B:$B,0),MATCH(CBO_quarterly!AK$1,HaverPull!$1:$1,0)),INDEX(CBO_annual!$A:$AH,MATCH(_xlfn.NUMBERVALUE(LEFT($A105,4)),CBO_annual!$A:$A,0),MATCH(AK$1,CBO_annual!$1:$1,0)))</f>
        <v>1511.1</v>
      </c>
      <c r="AL104" s="83">
        <f ca="1">IF(YEAR($B104)&lt;YEAR(TODAY()),INDEX(HaverPull!$A:$AD,MATCH(CBO_quarterly!$B104,HaverPull!$B:$B,0),MATCH(CBO_quarterly!AL$1,HaverPull!$1:$1,0)),INDEX(CBO_annual!$A:$AH,MATCH(_xlfn.NUMBERVALUE(LEFT($A105,4)),CBO_annual!$A:$A,0),MATCH(AL$1,CBO_annual!$1:$1,0)))</f>
        <v>1422.9</v>
      </c>
      <c r="AM104" s="83">
        <f ca="1">IF(YEAR($B104)&lt;YEAR(TODAY()),INDEX(HaverPull!$A:$AD,MATCH(CBO_quarterly!$B104,HaverPull!$B:$B,0),MATCH(CBO_quarterly!AM$1,HaverPull!$1:$1,0)),INDEX(CBO_annual!$A:$AH,MATCH(_xlfn.NUMBERVALUE(LEFT($A105,4)),CBO_annual!$A:$A,0),MATCH(AM$1,CBO_annual!$1:$1,0)))</f>
        <v>575.79999999999995</v>
      </c>
      <c r="AN104" s="83">
        <f ca="1">IF(YEAR($B104)&lt;YEAR(TODAY()),INDEX(HaverPull!$A:$AD,MATCH(CBO_quarterly!$B104,HaverPull!$B:$B,0),MATCH(CBO_quarterly!AN$1,HaverPull!$1:$1,0)),INDEX(CBO_annual!$A:$AH,MATCH(_xlfn.NUMBERVALUE(LEFT($A105,4)),CBO_annual!$A:$A,0),MATCH(AN$1,CBO_annual!$1:$1,0)))</f>
        <v>847.1</v>
      </c>
      <c r="AO104" s="83" t="e">
        <f ca="1">IF(YEAR($B104)&lt;YEAR(TODAY()),INDEX(HaverPull!$A:$AD,MATCH(CBO_quarterly!$B104,HaverPull!$B:$B,0),MATCH(CBO_quarterly!AO$1,HaverPull!$1:$1,0)),INDEX(CBO_annual!$A:$AH,MATCH(_xlfn.NUMBERVALUE(LEFT($A105,4)),CBO_annual!$A:$A,0),MATCH(AO$1,CBO_annual!$1:$1,0)))</f>
        <v>#N/A</v>
      </c>
      <c r="AP104" s="83" t="e">
        <f ca="1">IF(YEAR($B104)&lt;YEAR(TODAY()),INDEX(HaverPull!$A:$AD,MATCH(CBO_quarterly!$B104,HaverPull!$B:$B,0),MATCH(CBO_quarterly!AP$1,HaverPull!$1:$1,0)),INDEX(CBO_annual!$A:$AH,MATCH(_xlfn.NUMBERVALUE(LEFT($A105,4)),CBO_annual!$A:$A,0),MATCH(AP$1,CBO_annual!$1:$1,0)))</f>
        <v>#N/A</v>
      </c>
    </row>
    <row r="105" spans="1:42">
      <c r="A105" s="83" t="s">
        <v>504</v>
      </c>
      <c r="B105" s="4">
        <v>34789</v>
      </c>
      <c r="C105" s="83">
        <f ca="1">IF(YEAR($B105)&lt;YEAR(TODAY())-1,AVERAGE(C106:C109),INDEX(CBO_annual!$A:$AH,MATCH(_xlfn.NUMBERVALUE(LEFT($A106,4)),CBO_annual!$A:$A,0),MATCH(C$1,CBO_annual!$1:$1,0)))</f>
        <v>2068.1999999999998</v>
      </c>
      <c r="D105" s="83">
        <f ca="1">IF(YEAR($B105)&lt;YEAR(TODAY())-1,AVERAGE(D106:D109),INDEX(CBO_annual!$A:$AH,MATCH(_xlfn.NUMBERVALUE(LEFT($A106,4)),CBO_annual!$A:$A,0),MATCH(D$1,CBO_annual!$1:$1,0)))</f>
        <v>1585.1000000000004</v>
      </c>
      <c r="E105" s="83">
        <f ca="1">IF(YEAR($B105)&lt;YEAR(TODAY())-1,AVERAGE(E106:E109),INDEX(CBO_annual!$A:$AH,MATCH(_xlfn.NUMBERVALUE(LEFT($A106,4)),CBO_annual!$A:$A,0),MATCH(E$1,CBO_annual!$1:$1,0)))</f>
        <v>134.1</v>
      </c>
      <c r="F105" s="83">
        <f ca="1">IF(YEAR($B105)&lt;YEAR(TODAY())-1,AVERAGE(F106:F109),INDEX(CBO_annual!$A:$AH,MATCH(_xlfn.NUMBERVALUE(LEFT($A106,4)),CBO_annual!$A:$A,0),MATCH(F$1,CBO_annual!$1:$1,0)))</f>
        <v>395.69999999999993</v>
      </c>
      <c r="G105" s="83">
        <f ca="1">IF(YEAR($B105)&lt;YEAR(TODAY())-1,AVERAGE(G106:G109),INDEX(CBO_annual!$A:$AH,MATCH(_xlfn.NUMBERVALUE(LEFT($A106,4)),CBO_annual!$A:$A,0),MATCH(G$1,CBO_annual!$1:$1,0)))</f>
        <v>1274.5999999999999</v>
      </c>
      <c r="H105" s="83">
        <f ca="1">IF(YEAR($B105)&lt;YEAR(TODAY())-1,AVERAGE(H106:H109),INDEX(CBO_annual!$A:$AH,MATCH(_xlfn.NUMBERVALUE(LEFT($A106,4)),CBO_annual!$A:$A,0),MATCH(H$1,CBO_annual!$1:$1,0)))</f>
        <v>60.599999999999994</v>
      </c>
      <c r="I105" s="83">
        <f ca="1">IF(YEAR($B105)&lt;YEAR(TODAY())-1,AVERAGE(I106:I109),INDEX(CBO_annual!$A:$AH,MATCH(_xlfn.NUMBERVALUE(LEFT($A106,4)),CBO_annual!$A:$A,0),MATCH(I$1,CBO_annual!$1:$1,0)))</f>
        <v>497.1</v>
      </c>
      <c r="J105" s="83">
        <f ca="1">IF(YEAR($B105)&lt;YEAR(TODAY())-1,INDEX(HaverPull!$A:$AD,MATCH(CBO_quarterly!$B105,HaverPull!$B:$B,0),MATCH(CBO_quarterly!J$1,HaverPull!$1:$1,0)),INDEX(CBO_annual!$A:$AH,MATCH(_xlfn.NUMBERVALUE(LEFT($A106,4)),CBO_annual!$A:$A,0),MATCH(J$1,CBO_annual!$1:$1,0)))</f>
        <v>22.8</v>
      </c>
      <c r="K105" s="83" t="e">
        <f ca="1">IF(YEAR($B105)&lt;YEAR(TODAY())-1,INDEX(HaverPull!$A:$AD,MATCH(CBO_quarterly!$B105,HaverPull!$B:$B,0),MATCH(CBO_quarterly!K$1,HaverPull!$1:$1,0)),INDEX(CBO_annual!$A:$AH,MATCH(_xlfn.NUMBERVALUE(LEFT($A106,4)),CBO_annual!$A:$A,0),MATCH(K$1,CBO_annual!$1:$1,0)))</f>
        <v>#N/A</v>
      </c>
      <c r="L105" s="83" t="e">
        <f ca="1">IF(YEAR($B105)&lt;YEAR(TODAY())-1,INDEX(HaverPull!$A:$AD,MATCH(CBO_quarterly!$B105,HaverPull!$B:$B,0),MATCH(CBO_quarterly!L$1,HaverPull!$1:$1,0)),INDEX(CBO_annual!$A:$AH,MATCH(_xlfn.NUMBERVALUE(LEFT($A106,4)),CBO_annual!$A:$A,0),MATCH(L$1,CBO_annual!$1:$1,0)))</f>
        <v>#N/A</v>
      </c>
      <c r="M105" s="83" t="e">
        <f ca="1">IF(YEAR($B105)&lt;YEAR(TODAY())-1,INDEX(HaverPull!$A:$AD,MATCH(CBO_quarterly!$B105,HaverPull!$B:$B,0),MATCH(CBO_quarterly!M$1,HaverPull!$1:$1,0)),INDEX(CBO_annual!$A:$AH,MATCH(_xlfn.NUMBERVALUE(LEFT($A106,4)),CBO_annual!$A:$A,0),MATCH(M$1,CBO_annual!$1:$1,0)))</f>
        <v>#N/A</v>
      </c>
      <c r="N105" s="83" t="e">
        <f ca="1">IF(YEAR($B105)&lt;YEAR(TODAY())-1,INDEX(HaverPull!$A:$AD,MATCH(CBO_quarterly!$B105,HaverPull!$B:$B,0),MATCH(CBO_quarterly!N$1,HaverPull!$1:$1,0)),INDEX(CBO_annual!$A:$AH,MATCH(_xlfn.NUMBERVALUE(LEFT($A106,4)),CBO_annual!$A:$A,0),MATCH(N$1,CBO_annual!$1:$1,0)))</f>
        <v>#N/A</v>
      </c>
      <c r="O105" s="83" t="e">
        <f ca="1">IF(YEAR($B105)&lt;YEAR(TODAY())-1,INDEX(HaverPull!$A:$AD,MATCH(CBO_quarterly!$B105,HaverPull!$B:$B,0),MATCH(CBO_quarterly!O$1,HaverPull!$1:$1,0)),INDEX(CBO_annual!$A:$AH,MATCH(_xlfn.NUMBERVALUE(LEFT($A106,4)),CBO_annual!$A:$A,0),MATCH(O$1,CBO_annual!$1:$1,0)))</f>
        <v>#N/A</v>
      </c>
      <c r="P105" s="83" t="e">
        <f ca="1">IF(YEAR($B105)&lt;YEAR(TODAY())-1,INDEX(HaverPull!$A:$AD,MATCH(CBO_quarterly!$B105,HaverPull!$B:$B,0),MATCH(CBO_quarterly!P$1,HaverPull!$1:$1,0)),INDEX(CBO_annual!$A:$AH,MATCH(_xlfn.NUMBERVALUE(LEFT($A106,4)),CBO_annual!$A:$A,0),MATCH(P$1,CBO_annual!$1:$1,0)))</f>
        <v>#N/A</v>
      </c>
      <c r="Q105" s="83" t="e">
        <f ca="1">IF(YEAR($B105)&lt;YEAR(TODAY())-1,INDEX(HaverPull!$A:$AD,MATCH(CBO_quarterly!$B105,HaverPull!$B:$B,0),MATCH(CBO_quarterly!Q$1,HaverPull!$1:$1,0)),INDEX(CBO_annual!$A:$AH,MATCH(_xlfn.NUMBERVALUE(LEFT($A106,4)),CBO_annual!$A:$A,0),MATCH(Q$1,CBO_annual!$1:$1,0)))</f>
        <v>#N/A</v>
      </c>
      <c r="R105" s="83" t="e">
        <f ca="1">IF(YEAR($B105)&lt;YEAR(TODAY())-1,INDEX(HaverPull!$A:$AD,MATCH(CBO_quarterly!$B105,HaverPull!$B:$B,0),MATCH(CBO_quarterly!R$1,HaverPull!$1:$1,0)),INDEX(CBO_annual!$A:$AH,MATCH(_xlfn.NUMBERVALUE(LEFT($A106,4)),CBO_annual!$A:$A,0),MATCH(R$1,CBO_annual!$1:$1,0)))</f>
        <v>#N/A</v>
      </c>
      <c r="S105" s="83" t="e">
        <f ca="1">IF(YEAR($B105)&lt;YEAR(TODAY())-1,INDEX(HaverPull!$A:$AD,MATCH(CBO_quarterly!$B105,HaverPull!$B:$B,0),MATCH(CBO_quarterly!S$1,HaverPull!$1:$1,0)),INDEX(CBO_annual!$A:$AH,MATCH(_xlfn.NUMBERVALUE(LEFT($A106,4)),CBO_annual!$A:$A,0),MATCH(S$1,CBO_annual!$1:$1,0)))</f>
        <v>#N/A</v>
      </c>
      <c r="T105" s="83" t="e">
        <f ca="1">IF(YEAR($B105)&lt;YEAR(TODAY())-1,INDEX(HaverPull!$A:$AD,MATCH(CBO_quarterly!$B105,HaverPull!$B:$B,0),MATCH(CBO_quarterly!T$1,HaverPull!$1:$1,0)),INDEX(CBO_annual!$A:$AH,MATCH(_xlfn.NUMBERVALUE(LEFT($A106,4)),CBO_annual!$A:$A,0),MATCH(T$1,CBO_annual!$1:$1,0)))</f>
        <v>#N/A</v>
      </c>
      <c r="U105" s="83" t="e">
        <f ca="1">IF(YEAR($B105)&lt;YEAR(TODAY())-1,INDEX(HaverPull!$A:$AD,MATCH(CBO_quarterly!$B105,HaverPull!$B:$B,0),MATCH(CBO_quarterly!U$1,HaverPull!$1:$1,0)),INDEX(CBO_annual!$A:$AH,MATCH(_xlfn.NUMBERVALUE(LEFT($A106,4)),CBO_annual!$A:$A,0),MATCH(U$1,CBO_annual!$1:$1,0)))</f>
        <v>#N/A</v>
      </c>
      <c r="V105" s="83" t="e">
        <f ca="1">IF(YEAR($B105)&lt;YEAR(TODAY())-1,INDEX(HaverPull!$A:$AD,MATCH(CBO_quarterly!$B105,HaverPull!$B:$B,0),MATCH(CBO_quarterly!V$1,HaverPull!$1:$1,0)),INDEX(CBO_annual!$A:$AH,MATCH(_xlfn.NUMBERVALUE(LEFT($A106,4)),CBO_annual!$A:$A,0),MATCH(V$1,CBO_annual!$1:$1,0)))</f>
        <v>#N/A</v>
      </c>
      <c r="W105" s="83" t="e">
        <f ca="1">IF(YEAR($B105)&lt;YEAR(TODAY())-1,INDEX(HaverPull!$A:$AD,MATCH(CBO_quarterly!$B105,HaverPull!$B:$B,0),MATCH(CBO_quarterly!W$1,HaverPull!$1:$1,0)),INDEX(CBO_annual!$A:$AH,MATCH(_xlfn.NUMBERVALUE(LEFT($A106,4)),CBO_annual!$A:$A,0),MATCH(W$1,CBO_annual!$1:$1,0)))</f>
        <v>#N/A</v>
      </c>
      <c r="X105" s="83" t="e">
        <f ca="1">IF(YEAR($B105)&lt;YEAR(TODAY())-1,INDEX(HaverPull!$A:$AD,MATCH(CBO_quarterly!$B105,HaverPull!$B:$B,0),MATCH(CBO_quarterly!X$1,HaverPull!$1:$1,0)),INDEX(CBO_annual!$A:$AH,MATCH(_xlfn.NUMBERVALUE(LEFT($A106,4)),CBO_annual!$A:$A,0),MATCH(X$1,CBO_annual!$1:$1,0)))</f>
        <v>#N/A</v>
      </c>
      <c r="Y105" s="83" t="e">
        <f ca="1">IF(YEAR($B105)&lt;YEAR(TODAY())-1,INDEX(HaverPull!$A:$AD,MATCH(CBO_quarterly!$B105,HaverPull!$B:$B,0),MATCH(CBO_quarterly!Y$1,HaverPull!$1:$1,0)),INDEX(CBO_annual!$A:$AH,MATCH(_xlfn.NUMBERVALUE(LEFT($A106,4)),CBO_annual!$A:$A,0),MATCH(Y$1,CBO_annual!$1:$1,0)))</f>
        <v>#N/A</v>
      </c>
      <c r="Z105" s="83" t="e">
        <f ca="1">IF(YEAR($B105)&lt;YEAR(TODAY())-1,INDEX(HaverPull!$A:$AD,MATCH(CBO_quarterly!$B105,HaverPull!$B:$B,0),MATCH(CBO_quarterly!Z$1,HaverPull!$1:$1,0)),INDEX(CBO_annual!$A:$AH,MATCH(_xlfn.NUMBERVALUE(LEFT($A106,4)),CBO_annual!$A:$A,0),MATCH(Z$1,CBO_annual!$1:$1,0)))</f>
        <v>#N/A</v>
      </c>
      <c r="AA105" s="83" t="e">
        <f ca="1">IF(YEAR($B105)&lt;YEAR(TODAY())-1,INDEX(HaverPull!$A:$AD,MATCH(CBO_quarterly!$B105,HaverPull!$B:$B,0),MATCH(CBO_quarterly!AA$1,HaverPull!$1:$1,0)),INDEX(CBO_annual!$A:$AH,MATCH(_xlfn.NUMBERVALUE(LEFT($A106,4)),CBO_annual!$A:$A,0),MATCH(AA$1,CBO_annual!$1:$1,0)))</f>
        <v>#N/A</v>
      </c>
      <c r="AB105" s="88">
        <f>INDEX(CBO_annual!$A:$AH,MATCH(_xlfn.NUMBERVALUE(LEFT($A106,4)),CBO_annual!$A:$A,0),MATCH($1:$1,CBO_annual!$1:$1,0))</f>
        <v>10322.049999999999</v>
      </c>
      <c r="AC105" s="84">
        <v>10086.9</v>
      </c>
      <c r="AD105" s="83">
        <f ca="1">IF(YEAR($B105)&lt;=YEAR(TODAY()),INDEX(HaverPull!$A:$AD,MATCH(CBO_quarterly!$B105,HaverPull!$B:$B,0),MATCH(CBO_quarterly!AD$1,HaverPull!$1:$1,0)),INDEX(CBO_annual!$A:$AH,MATCH(_xlfn.NUMBERVALUE(LEFT($A106,4)),CBO_annual!$A:$A,0),MATCH(AD$1,CBO_annual!$1:$1,0)))</f>
        <v>6822.5</v>
      </c>
      <c r="AE105" s="83">
        <f ca="1">IF(YEAR($B105)&lt;=YEAR(TODAY()),INDEX(HaverPull!$A:$AD,MATCH(CBO_quarterly!$B105,HaverPull!$B:$B,0),MATCH(CBO_quarterly!AE$1,HaverPull!$1:$1,0)),INDEX(CBO_annual!$A:$AH,MATCH(_xlfn.NUMBERVALUE(LEFT($A106,4)),CBO_annual!$A:$A,0),MATCH(AE$1,CBO_annual!$1:$1,0)))</f>
        <v>4862.3999999999996</v>
      </c>
      <c r="AF105" s="85">
        <v>75.798000000000002</v>
      </c>
      <c r="AG105" s="84">
        <v>7545.3</v>
      </c>
      <c r="AH105" s="84">
        <v>7703.6</v>
      </c>
      <c r="AI105" s="83">
        <f ca="1">IF(YEAR($B105)&lt;YEAR(TODAY()),INDEX(HaverPull!$A:$AD,MATCH(CBO_quarterly!$B105,HaverPull!$B:$B,0),MATCH(CBO_quarterly!AI$1,HaverPull!$1:$1,0)),INDEX(CBO_annual!$A:$AH,MATCH(_xlfn.NUMBERVALUE(LEFT($A106,4)),CBO_annual!$A:$A,0),MATCH(AI$1,CBO_annual!$1:$1,0)))</f>
        <v>1437.6</v>
      </c>
      <c r="AJ105" s="83">
        <f ca="1">IF(YEAR($B105)&lt;YEAR(TODAY()),INDEX(HaverPull!$A:$AD,MATCH(CBO_quarterly!$B105,HaverPull!$B:$B,0),MATCH(CBO_quarterly!AJ$1,HaverPull!$1:$1,0)),INDEX(CBO_annual!$A:$AH,MATCH(_xlfn.NUMBERVALUE(LEFT($A106,4)),CBO_annual!$A:$A,0),MATCH(AJ$1,CBO_annual!$1:$1,0)))</f>
        <v>889.2</v>
      </c>
      <c r="AK105" s="83">
        <f ca="1">IF(YEAR($B105)&lt;YEAR(TODAY()),INDEX(HaverPull!$A:$AD,MATCH(CBO_quarterly!$B105,HaverPull!$B:$B,0),MATCH(CBO_quarterly!AK$1,HaverPull!$1:$1,0)),INDEX(CBO_annual!$A:$AH,MATCH(_xlfn.NUMBERVALUE(LEFT($A106,4)),CBO_annual!$A:$A,0),MATCH(AK$1,CBO_annual!$1:$1,0)))</f>
        <v>1522.9</v>
      </c>
      <c r="AL105" s="83">
        <f ca="1">IF(YEAR($B105)&lt;YEAR(TODAY()),INDEX(HaverPull!$A:$AD,MATCH(CBO_quarterly!$B105,HaverPull!$B:$B,0),MATCH(CBO_quarterly!AL$1,HaverPull!$1:$1,0)),INDEX(CBO_annual!$A:$AH,MATCH(_xlfn.NUMBERVALUE(LEFT($A106,4)),CBO_annual!$A:$A,0),MATCH(AL$1,CBO_annual!$1:$1,0)))</f>
        <v>1437.6</v>
      </c>
      <c r="AM105" s="83">
        <f ca="1">IF(YEAR($B105)&lt;YEAR(TODAY()),INDEX(HaverPull!$A:$AD,MATCH(CBO_quarterly!$B105,HaverPull!$B:$B,0),MATCH(CBO_quarterly!AM$1,HaverPull!$1:$1,0)),INDEX(CBO_annual!$A:$AH,MATCH(_xlfn.NUMBERVALUE(LEFT($A106,4)),CBO_annual!$A:$A,0),MATCH(AM$1,CBO_annual!$1:$1,0)))</f>
        <v>579.1</v>
      </c>
      <c r="AN105" s="83">
        <f ca="1">IF(YEAR($B105)&lt;YEAR(TODAY()),INDEX(HaverPull!$A:$AD,MATCH(CBO_quarterly!$B105,HaverPull!$B:$B,0),MATCH(CBO_quarterly!AN$1,HaverPull!$1:$1,0)),INDEX(CBO_annual!$A:$AH,MATCH(_xlfn.NUMBERVALUE(LEFT($A106,4)),CBO_annual!$A:$A,0),MATCH(AN$1,CBO_annual!$1:$1,0)))</f>
        <v>858.5</v>
      </c>
      <c r="AO105" s="83" t="e">
        <f ca="1">IF(YEAR($B105)&lt;YEAR(TODAY()),INDEX(HaverPull!$A:$AD,MATCH(CBO_quarterly!$B105,HaverPull!$B:$B,0),MATCH(CBO_quarterly!AO$1,HaverPull!$1:$1,0)),INDEX(CBO_annual!$A:$AH,MATCH(_xlfn.NUMBERVALUE(LEFT($A106,4)),CBO_annual!$A:$A,0),MATCH(AO$1,CBO_annual!$1:$1,0)))</f>
        <v>#N/A</v>
      </c>
      <c r="AP105" s="83" t="e">
        <f ca="1">IF(YEAR($B105)&lt;YEAR(TODAY()),INDEX(HaverPull!$A:$AD,MATCH(CBO_quarterly!$B105,HaverPull!$B:$B,0),MATCH(CBO_quarterly!AP$1,HaverPull!$1:$1,0)),INDEX(CBO_annual!$A:$AH,MATCH(_xlfn.NUMBERVALUE(LEFT($A106,4)),CBO_annual!$A:$A,0),MATCH(AP$1,CBO_annual!$1:$1,0)))</f>
        <v>#N/A</v>
      </c>
    </row>
    <row r="106" spans="1:42">
      <c r="A106" s="83" t="s">
        <v>505</v>
      </c>
      <c r="B106" s="4">
        <v>34880</v>
      </c>
      <c r="C106" s="83">
        <f ca="1">IF(YEAR($B106)&lt;YEAR(TODAY())-1,AVERAGE(C107:C110),INDEX(CBO_annual!$A:$AH,MATCH(_xlfn.NUMBERVALUE(LEFT($A107,4)),CBO_annual!$A:$A,0),MATCH(C$1,CBO_annual!$1:$1,0)))</f>
        <v>2068.1999999999998</v>
      </c>
      <c r="D106" s="83">
        <f ca="1">IF(YEAR($B106)&lt;YEAR(TODAY())-1,AVERAGE(D107:D110),INDEX(CBO_annual!$A:$AH,MATCH(_xlfn.NUMBERVALUE(LEFT($A107,4)),CBO_annual!$A:$A,0),MATCH(D$1,CBO_annual!$1:$1,0)))</f>
        <v>1585.1000000000004</v>
      </c>
      <c r="E106" s="83">
        <f ca="1">IF(YEAR($B106)&lt;YEAR(TODAY())-1,AVERAGE(E107:E110),INDEX(CBO_annual!$A:$AH,MATCH(_xlfn.NUMBERVALUE(LEFT($A107,4)),CBO_annual!$A:$A,0),MATCH(E$1,CBO_annual!$1:$1,0)))</f>
        <v>134.1</v>
      </c>
      <c r="F106" s="83">
        <f ca="1">IF(YEAR($B106)&lt;YEAR(TODAY())-1,AVERAGE(F107:F110),INDEX(CBO_annual!$A:$AH,MATCH(_xlfn.NUMBERVALUE(LEFT($A107,4)),CBO_annual!$A:$A,0),MATCH(F$1,CBO_annual!$1:$1,0)))</f>
        <v>395.69999999999993</v>
      </c>
      <c r="G106" s="83">
        <f ca="1">IF(YEAR($B106)&lt;YEAR(TODAY())-1,AVERAGE(G107:G110),INDEX(CBO_annual!$A:$AH,MATCH(_xlfn.NUMBERVALUE(LEFT($A107,4)),CBO_annual!$A:$A,0),MATCH(G$1,CBO_annual!$1:$1,0)))</f>
        <v>1274.5999999999999</v>
      </c>
      <c r="H106" s="83">
        <f ca="1">IF(YEAR($B106)&lt;YEAR(TODAY())-1,AVERAGE(H107:H110),INDEX(CBO_annual!$A:$AH,MATCH(_xlfn.NUMBERVALUE(LEFT($A107,4)),CBO_annual!$A:$A,0),MATCH(H$1,CBO_annual!$1:$1,0)))</f>
        <v>60.599999999999994</v>
      </c>
      <c r="I106" s="83">
        <f ca="1">IF(YEAR($B106)&lt;YEAR(TODAY())-1,AVERAGE(I107:I110),INDEX(CBO_annual!$A:$AH,MATCH(_xlfn.NUMBERVALUE(LEFT($A107,4)),CBO_annual!$A:$A,0),MATCH(I$1,CBO_annual!$1:$1,0)))</f>
        <v>497.1</v>
      </c>
      <c r="J106" s="83">
        <f ca="1">IF(YEAR($B106)&lt;YEAR(TODAY())-1,INDEX(HaverPull!$A:$AD,MATCH(CBO_quarterly!$B106,HaverPull!$B:$B,0),MATCH(CBO_quarterly!J$1,HaverPull!$1:$1,0)),INDEX(CBO_annual!$A:$AH,MATCH(_xlfn.NUMBERVALUE(LEFT($A107,4)),CBO_annual!$A:$A,0),MATCH(J$1,CBO_annual!$1:$1,0)))</f>
        <v>23.8</v>
      </c>
      <c r="K106" s="83" t="e">
        <f ca="1">IF(YEAR($B106)&lt;YEAR(TODAY())-1,INDEX(HaverPull!$A:$AD,MATCH(CBO_quarterly!$B106,HaverPull!$B:$B,0),MATCH(CBO_quarterly!K$1,HaverPull!$1:$1,0)),INDEX(CBO_annual!$A:$AH,MATCH(_xlfn.NUMBERVALUE(LEFT($A107,4)),CBO_annual!$A:$A,0),MATCH(K$1,CBO_annual!$1:$1,0)))</f>
        <v>#N/A</v>
      </c>
      <c r="L106" s="83" t="e">
        <f ca="1">IF(YEAR($B106)&lt;YEAR(TODAY())-1,INDEX(HaverPull!$A:$AD,MATCH(CBO_quarterly!$B106,HaverPull!$B:$B,0),MATCH(CBO_quarterly!L$1,HaverPull!$1:$1,0)),INDEX(CBO_annual!$A:$AH,MATCH(_xlfn.NUMBERVALUE(LEFT($A107,4)),CBO_annual!$A:$A,0),MATCH(L$1,CBO_annual!$1:$1,0)))</f>
        <v>#N/A</v>
      </c>
      <c r="M106" s="83" t="e">
        <f ca="1">IF(YEAR($B106)&lt;YEAR(TODAY())-1,INDEX(HaverPull!$A:$AD,MATCH(CBO_quarterly!$B106,HaverPull!$B:$B,0),MATCH(CBO_quarterly!M$1,HaverPull!$1:$1,0)),INDEX(CBO_annual!$A:$AH,MATCH(_xlfn.NUMBERVALUE(LEFT($A107,4)),CBO_annual!$A:$A,0),MATCH(M$1,CBO_annual!$1:$1,0)))</f>
        <v>#N/A</v>
      </c>
      <c r="N106" s="83" t="e">
        <f ca="1">IF(YEAR($B106)&lt;YEAR(TODAY())-1,INDEX(HaverPull!$A:$AD,MATCH(CBO_quarterly!$B106,HaverPull!$B:$B,0),MATCH(CBO_quarterly!N$1,HaverPull!$1:$1,0)),INDEX(CBO_annual!$A:$AH,MATCH(_xlfn.NUMBERVALUE(LEFT($A107,4)),CBO_annual!$A:$A,0),MATCH(N$1,CBO_annual!$1:$1,0)))</f>
        <v>#N/A</v>
      </c>
      <c r="O106" s="83" t="e">
        <f ca="1">IF(YEAR($B106)&lt;YEAR(TODAY())-1,INDEX(HaverPull!$A:$AD,MATCH(CBO_quarterly!$B106,HaverPull!$B:$B,0),MATCH(CBO_quarterly!O$1,HaverPull!$1:$1,0)),INDEX(CBO_annual!$A:$AH,MATCH(_xlfn.NUMBERVALUE(LEFT($A107,4)),CBO_annual!$A:$A,0),MATCH(O$1,CBO_annual!$1:$1,0)))</f>
        <v>#N/A</v>
      </c>
      <c r="P106" s="83" t="e">
        <f ca="1">IF(YEAR($B106)&lt;YEAR(TODAY())-1,INDEX(HaverPull!$A:$AD,MATCH(CBO_quarterly!$B106,HaverPull!$B:$B,0),MATCH(CBO_quarterly!P$1,HaverPull!$1:$1,0)),INDEX(CBO_annual!$A:$AH,MATCH(_xlfn.NUMBERVALUE(LEFT($A107,4)),CBO_annual!$A:$A,0),MATCH(P$1,CBO_annual!$1:$1,0)))</f>
        <v>#N/A</v>
      </c>
      <c r="Q106" s="83" t="e">
        <f ca="1">IF(YEAR($B106)&lt;YEAR(TODAY())-1,INDEX(HaverPull!$A:$AD,MATCH(CBO_quarterly!$B106,HaverPull!$B:$B,0),MATCH(CBO_quarterly!Q$1,HaverPull!$1:$1,0)),INDEX(CBO_annual!$A:$AH,MATCH(_xlfn.NUMBERVALUE(LEFT($A107,4)),CBO_annual!$A:$A,0),MATCH(Q$1,CBO_annual!$1:$1,0)))</f>
        <v>#N/A</v>
      </c>
      <c r="R106" s="83" t="e">
        <f ca="1">IF(YEAR($B106)&lt;YEAR(TODAY())-1,INDEX(HaverPull!$A:$AD,MATCH(CBO_quarterly!$B106,HaverPull!$B:$B,0),MATCH(CBO_quarterly!R$1,HaverPull!$1:$1,0)),INDEX(CBO_annual!$A:$AH,MATCH(_xlfn.NUMBERVALUE(LEFT($A107,4)),CBO_annual!$A:$A,0),MATCH(R$1,CBO_annual!$1:$1,0)))</f>
        <v>#N/A</v>
      </c>
      <c r="S106" s="83" t="e">
        <f ca="1">IF(YEAR($B106)&lt;YEAR(TODAY())-1,INDEX(HaverPull!$A:$AD,MATCH(CBO_quarterly!$B106,HaverPull!$B:$B,0),MATCH(CBO_quarterly!S$1,HaverPull!$1:$1,0)),INDEX(CBO_annual!$A:$AH,MATCH(_xlfn.NUMBERVALUE(LEFT($A107,4)),CBO_annual!$A:$A,0),MATCH(S$1,CBO_annual!$1:$1,0)))</f>
        <v>#N/A</v>
      </c>
      <c r="T106" s="83" t="e">
        <f ca="1">IF(YEAR($B106)&lt;YEAR(TODAY())-1,INDEX(HaverPull!$A:$AD,MATCH(CBO_quarterly!$B106,HaverPull!$B:$B,0),MATCH(CBO_quarterly!T$1,HaverPull!$1:$1,0)),INDEX(CBO_annual!$A:$AH,MATCH(_xlfn.NUMBERVALUE(LEFT($A107,4)),CBO_annual!$A:$A,0),MATCH(T$1,CBO_annual!$1:$1,0)))</f>
        <v>#N/A</v>
      </c>
      <c r="U106" s="83" t="e">
        <f ca="1">IF(YEAR($B106)&lt;YEAR(TODAY())-1,INDEX(HaverPull!$A:$AD,MATCH(CBO_quarterly!$B106,HaverPull!$B:$B,0),MATCH(CBO_quarterly!U$1,HaverPull!$1:$1,0)),INDEX(CBO_annual!$A:$AH,MATCH(_xlfn.NUMBERVALUE(LEFT($A107,4)),CBO_annual!$A:$A,0),MATCH(U$1,CBO_annual!$1:$1,0)))</f>
        <v>#N/A</v>
      </c>
      <c r="V106" s="83" t="e">
        <f ca="1">IF(YEAR($B106)&lt;YEAR(TODAY())-1,INDEX(HaverPull!$A:$AD,MATCH(CBO_quarterly!$B106,HaverPull!$B:$B,0),MATCH(CBO_quarterly!V$1,HaverPull!$1:$1,0)),INDEX(CBO_annual!$A:$AH,MATCH(_xlfn.NUMBERVALUE(LEFT($A107,4)),CBO_annual!$A:$A,0),MATCH(V$1,CBO_annual!$1:$1,0)))</f>
        <v>#N/A</v>
      </c>
      <c r="W106" s="83" t="e">
        <f ca="1">IF(YEAR($B106)&lt;YEAR(TODAY())-1,INDEX(HaverPull!$A:$AD,MATCH(CBO_quarterly!$B106,HaverPull!$B:$B,0),MATCH(CBO_quarterly!W$1,HaverPull!$1:$1,0)),INDEX(CBO_annual!$A:$AH,MATCH(_xlfn.NUMBERVALUE(LEFT($A107,4)),CBO_annual!$A:$A,0),MATCH(W$1,CBO_annual!$1:$1,0)))</f>
        <v>#N/A</v>
      </c>
      <c r="X106" s="83" t="e">
        <f ca="1">IF(YEAR($B106)&lt;YEAR(TODAY())-1,INDEX(HaverPull!$A:$AD,MATCH(CBO_quarterly!$B106,HaverPull!$B:$B,0),MATCH(CBO_quarterly!X$1,HaverPull!$1:$1,0)),INDEX(CBO_annual!$A:$AH,MATCH(_xlfn.NUMBERVALUE(LEFT($A107,4)),CBO_annual!$A:$A,0),MATCH(X$1,CBO_annual!$1:$1,0)))</f>
        <v>#N/A</v>
      </c>
      <c r="Y106" s="83" t="e">
        <f ca="1">IF(YEAR($B106)&lt;YEAR(TODAY())-1,INDEX(HaverPull!$A:$AD,MATCH(CBO_quarterly!$B106,HaverPull!$B:$B,0),MATCH(CBO_quarterly!Y$1,HaverPull!$1:$1,0)),INDEX(CBO_annual!$A:$AH,MATCH(_xlfn.NUMBERVALUE(LEFT($A107,4)),CBO_annual!$A:$A,0),MATCH(Y$1,CBO_annual!$1:$1,0)))</f>
        <v>#N/A</v>
      </c>
      <c r="Z106" s="83" t="e">
        <f ca="1">IF(YEAR($B106)&lt;YEAR(TODAY())-1,INDEX(HaverPull!$A:$AD,MATCH(CBO_quarterly!$B106,HaverPull!$B:$B,0),MATCH(CBO_quarterly!Z$1,HaverPull!$1:$1,0)),INDEX(CBO_annual!$A:$AH,MATCH(_xlfn.NUMBERVALUE(LEFT($A107,4)),CBO_annual!$A:$A,0),MATCH(Z$1,CBO_annual!$1:$1,0)))</f>
        <v>#N/A</v>
      </c>
      <c r="AA106" s="83" t="e">
        <f ca="1">IF(YEAR($B106)&lt;YEAR(TODAY())-1,INDEX(HaverPull!$A:$AD,MATCH(CBO_quarterly!$B106,HaverPull!$B:$B,0),MATCH(CBO_quarterly!AA$1,HaverPull!$1:$1,0)),INDEX(CBO_annual!$A:$AH,MATCH(_xlfn.NUMBERVALUE(LEFT($A107,4)),CBO_annual!$A:$A,0),MATCH(AA$1,CBO_annual!$1:$1,0)))</f>
        <v>#N/A</v>
      </c>
      <c r="AB106" s="88">
        <f>INDEX(CBO_annual!$A:$AH,MATCH(_xlfn.NUMBERVALUE(LEFT($A107,4)),CBO_annual!$A:$A,0),MATCH($1:$1,CBO_annual!$1:$1,0))</f>
        <v>10322.049999999999</v>
      </c>
      <c r="AC106" s="84">
        <v>10122.1</v>
      </c>
      <c r="AD106" s="83">
        <f ca="1">IF(YEAR($B106)&lt;=YEAR(TODAY()),INDEX(HaverPull!$A:$AD,MATCH(CBO_quarterly!$B106,HaverPull!$B:$B,0),MATCH(CBO_quarterly!AD$1,HaverPull!$1:$1,0)),INDEX(CBO_annual!$A:$AH,MATCH(_xlfn.NUMBERVALUE(LEFT($A107,4)),CBO_annual!$A:$A,0),MATCH(AD$1,CBO_annual!$1:$1,0)))</f>
        <v>6882.3</v>
      </c>
      <c r="AE106" s="83">
        <f ca="1">IF(YEAR($B106)&lt;=YEAR(TODAY()),INDEX(HaverPull!$A:$AD,MATCH(CBO_quarterly!$B106,HaverPull!$B:$B,0),MATCH(CBO_quarterly!AE$1,HaverPull!$1:$1,0)),INDEX(CBO_annual!$A:$AH,MATCH(_xlfn.NUMBERVALUE(LEFT($A107,4)),CBO_annual!$A:$A,0),MATCH(AE$1,CBO_annual!$1:$1,0)))</f>
        <v>4933.6000000000004</v>
      </c>
      <c r="AF106" s="85">
        <v>76.225999999999999</v>
      </c>
      <c r="AG106" s="84">
        <v>7604.9</v>
      </c>
      <c r="AH106" s="84">
        <v>7800.2</v>
      </c>
      <c r="AI106" s="83">
        <f ca="1">IF(YEAR($B106)&lt;YEAR(TODAY()),INDEX(HaverPull!$A:$AD,MATCH(CBO_quarterly!$B106,HaverPull!$B:$B,0),MATCH(CBO_quarterly!AI$1,HaverPull!$1:$1,0)),INDEX(CBO_annual!$A:$AH,MATCH(_xlfn.NUMBERVALUE(LEFT($A107,4)),CBO_annual!$A:$A,0),MATCH(AI$1,CBO_annual!$1:$1,0)))</f>
        <v>1452.9</v>
      </c>
      <c r="AJ106" s="83">
        <f ca="1">IF(YEAR($B106)&lt;YEAR(TODAY()),INDEX(HaverPull!$A:$AD,MATCH(CBO_quarterly!$B106,HaverPull!$B:$B,0),MATCH(CBO_quarterly!AJ$1,HaverPull!$1:$1,0)),INDEX(CBO_annual!$A:$AH,MATCH(_xlfn.NUMBERVALUE(LEFT($A107,4)),CBO_annual!$A:$A,0),MATCH(AJ$1,CBO_annual!$1:$1,0)))</f>
        <v>886.2</v>
      </c>
      <c r="AK106" s="83">
        <f ca="1">IF(YEAR($B106)&lt;YEAR(TODAY()),INDEX(HaverPull!$A:$AD,MATCH(CBO_quarterly!$B106,HaverPull!$B:$B,0),MATCH(CBO_quarterly!AK$1,HaverPull!$1:$1,0)),INDEX(CBO_annual!$A:$AH,MATCH(_xlfn.NUMBERVALUE(LEFT($A107,4)),CBO_annual!$A:$A,0),MATCH(AK$1,CBO_annual!$1:$1,0)))</f>
        <v>1534.9</v>
      </c>
      <c r="AL106" s="83">
        <f ca="1">IF(YEAR($B106)&lt;YEAR(TODAY()),INDEX(HaverPull!$A:$AD,MATCH(CBO_quarterly!$B106,HaverPull!$B:$B,0),MATCH(CBO_quarterly!AL$1,HaverPull!$1:$1,0)),INDEX(CBO_annual!$A:$AH,MATCH(_xlfn.NUMBERVALUE(LEFT($A107,4)),CBO_annual!$A:$A,0),MATCH(AL$1,CBO_annual!$1:$1,0)))</f>
        <v>1452.9</v>
      </c>
      <c r="AM106" s="83">
        <f ca="1">IF(YEAR($B106)&lt;YEAR(TODAY()),INDEX(HaverPull!$A:$AD,MATCH(CBO_quarterly!$B106,HaverPull!$B:$B,0),MATCH(CBO_quarterly!AM$1,HaverPull!$1:$1,0)),INDEX(CBO_annual!$A:$AH,MATCH(_xlfn.NUMBERVALUE(LEFT($A107,4)),CBO_annual!$A:$A,0),MATCH(AM$1,CBO_annual!$1:$1,0)))</f>
        <v>581</v>
      </c>
      <c r="AN106" s="83">
        <f ca="1">IF(YEAR($B106)&lt;YEAR(TODAY()),INDEX(HaverPull!$A:$AD,MATCH(CBO_quarterly!$B106,HaverPull!$B:$B,0),MATCH(CBO_quarterly!AN$1,HaverPull!$1:$1,0)),INDEX(CBO_annual!$A:$AH,MATCH(_xlfn.NUMBERVALUE(LEFT($A107,4)),CBO_annual!$A:$A,0),MATCH(AN$1,CBO_annual!$1:$1,0)))</f>
        <v>871.9</v>
      </c>
      <c r="AO106" s="83" t="e">
        <f ca="1">IF(YEAR($B106)&lt;YEAR(TODAY()),INDEX(HaverPull!$A:$AD,MATCH(CBO_quarterly!$B106,HaverPull!$B:$B,0),MATCH(CBO_quarterly!AO$1,HaverPull!$1:$1,0)),INDEX(CBO_annual!$A:$AH,MATCH(_xlfn.NUMBERVALUE(LEFT($A107,4)),CBO_annual!$A:$A,0),MATCH(AO$1,CBO_annual!$1:$1,0)))</f>
        <v>#N/A</v>
      </c>
      <c r="AP106" s="83" t="e">
        <f ca="1">IF(YEAR($B106)&lt;YEAR(TODAY()),INDEX(HaverPull!$A:$AD,MATCH(CBO_quarterly!$B106,HaverPull!$B:$B,0),MATCH(CBO_quarterly!AP$1,HaverPull!$1:$1,0)),INDEX(CBO_annual!$A:$AH,MATCH(_xlfn.NUMBERVALUE(LEFT($A107,4)),CBO_annual!$A:$A,0),MATCH(AP$1,CBO_annual!$1:$1,0)))</f>
        <v>#N/A</v>
      </c>
    </row>
    <row r="107" spans="1:42">
      <c r="A107" s="83" t="s">
        <v>506</v>
      </c>
      <c r="B107" s="4">
        <v>34972</v>
      </c>
      <c r="C107" s="83">
        <f ca="1">IF(YEAR($B107)&lt;YEAR(TODAY())-1,AVERAGE(C108:C111),INDEX(CBO_annual!$A:$AH,MATCH(_xlfn.NUMBERVALUE(LEFT($A108,4)),CBO_annual!$A:$A,0),MATCH(C$1,CBO_annual!$1:$1,0)))</f>
        <v>2068.1999999999998</v>
      </c>
      <c r="D107" s="83">
        <f ca="1">IF(YEAR($B107)&lt;YEAR(TODAY())-1,AVERAGE(D108:D111),INDEX(CBO_annual!$A:$AH,MATCH(_xlfn.NUMBERVALUE(LEFT($A108,4)),CBO_annual!$A:$A,0),MATCH(D$1,CBO_annual!$1:$1,0)))</f>
        <v>1585.1000000000004</v>
      </c>
      <c r="E107" s="83">
        <f ca="1">IF(YEAR($B107)&lt;YEAR(TODAY())-1,AVERAGE(E108:E111),INDEX(CBO_annual!$A:$AH,MATCH(_xlfn.NUMBERVALUE(LEFT($A108,4)),CBO_annual!$A:$A,0),MATCH(E$1,CBO_annual!$1:$1,0)))</f>
        <v>134.1</v>
      </c>
      <c r="F107" s="83">
        <f ca="1">IF(YEAR($B107)&lt;YEAR(TODAY())-1,AVERAGE(F108:F111),INDEX(CBO_annual!$A:$AH,MATCH(_xlfn.NUMBERVALUE(LEFT($A108,4)),CBO_annual!$A:$A,0),MATCH(F$1,CBO_annual!$1:$1,0)))</f>
        <v>395.69999999999993</v>
      </c>
      <c r="G107" s="83">
        <f ca="1">IF(YEAR($B107)&lt;YEAR(TODAY())-1,AVERAGE(G108:G111),INDEX(CBO_annual!$A:$AH,MATCH(_xlfn.NUMBERVALUE(LEFT($A108,4)),CBO_annual!$A:$A,0),MATCH(G$1,CBO_annual!$1:$1,0)))</f>
        <v>1274.5999999999999</v>
      </c>
      <c r="H107" s="83">
        <f ca="1">IF(YEAR($B107)&lt;YEAR(TODAY())-1,AVERAGE(H108:H111),INDEX(CBO_annual!$A:$AH,MATCH(_xlfn.NUMBERVALUE(LEFT($A108,4)),CBO_annual!$A:$A,0),MATCH(H$1,CBO_annual!$1:$1,0)))</f>
        <v>60.599999999999994</v>
      </c>
      <c r="I107" s="83">
        <f ca="1">IF(YEAR($B107)&lt;YEAR(TODAY())-1,AVERAGE(I108:I111),INDEX(CBO_annual!$A:$AH,MATCH(_xlfn.NUMBERVALUE(LEFT($A108,4)),CBO_annual!$A:$A,0),MATCH(I$1,CBO_annual!$1:$1,0)))</f>
        <v>497.1</v>
      </c>
      <c r="J107" s="83">
        <f ca="1">IF(YEAR($B107)&lt;YEAR(TODAY())-1,INDEX(HaverPull!$A:$AD,MATCH(CBO_quarterly!$B107,HaverPull!$B:$B,0),MATCH(CBO_quarterly!J$1,HaverPull!$1:$1,0)),INDEX(CBO_annual!$A:$AH,MATCH(_xlfn.NUMBERVALUE(LEFT($A108,4)),CBO_annual!$A:$A,0),MATCH(J$1,CBO_annual!$1:$1,0)))</f>
        <v>23.6</v>
      </c>
      <c r="K107" s="83" t="e">
        <f ca="1">IF(YEAR($B107)&lt;YEAR(TODAY())-1,INDEX(HaverPull!$A:$AD,MATCH(CBO_quarterly!$B107,HaverPull!$B:$B,0),MATCH(CBO_quarterly!K$1,HaverPull!$1:$1,0)),INDEX(CBO_annual!$A:$AH,MATCH(_xlfn.NUMBERVALUE(LEFT($A108,4)),CBO_annual!$A:$A,0),MATCH(K$1,CBO_annual!$1:$1,0)))</f>
        <v>#N/A</v>
      </c>
      <c r="L107" s="83" t="e">
        <f ca="1">IF(YEAR($B107)&lt;YEAR(TODAY())-1,INDEX(HaverPull!$A:$AD,MATCH(CBO_quarterly!$B107,HaverPull!$B:$B,0),MATCH(CBO_quarterly!L$1,HaverPull!$1:$1,0)),INDEX(CBO_annual!$A:$AH,MATCH(_xlfn.NUMBERVALUE(LEFT($A108,4)),CBO_annual!$A:$A,0),MATCH(L$1,CBO_annual!$1:$1,0)))</f>
        <v>#N/A</v>
      </c>
      <c r="M107" s="83" t="e">
        <f ca="1">IF(YEAR($B107)&lt;YEAR(TODAY())-1,INDEX(HaverPull!$A:$AD,MATCH(CBO_quarterly!$B107,HaverPull!$B:$B,0),MATCH(CBO_quarterly!M$1,HaverPull!$1:$1,0)),INDEX(CBO_annual!$A:$AH,MATCH(_xlfn.NUMBERVALUE(LEFT($A108,4)),CBO_annual!$A:$A,0),MATCH(M$1,CBO_annual!$1:$1,0)))</f>
        <v>#N/A</v>
      </c>
      <c r="N107" s="83" t="e">
        <f ca="1">IF(YEAR($B107)&lt;YEAR(TODAY())-1,INDEX(HaverPull!$A:$AD,MATCH(CBO_quarterly!$B107,HaverPull!$B:$B,0),MATCH(CBO_quarterly!N$1,HaverPull!$1:$1,0)),INDEX(CBO_annual!$A:$AH,MATCH(_xlfn.NUMBERVALUE(LEFT($A108,4)),CBO_annual!$A:$A,0),MATCH(N$1,CBO_annual!$1:$1,0)))</f>
        <v>#N/A</v>
      </c>
      <c r="O107" s="83" t="e">
        <f ca="1">IF(YEAR($B107)&lt;YEAR(TODAY())-1,INDEX(HaverPull!$A:$AD,MATCH(CBO_quarterly!$B107,HaverPull!$B:$B,0),MATCH(CBO_quarterly!O$1,HaverPull!$1:$1,0)),INDEX(CBO_annual!$A:$AH,MATCH(_xlfn.NUMBERVALUE(LEFT($A108,4)),CBO_annual!$A:$A,0),MATCH(O$1,CBO_annual!$1:$1,0)))</f>
        <v>#N/A</v>
      </c>
      <c r="P107" s="83" t="e">
        <f ca="1">IF(YEAR($B107)&lt;YEAR(TODAY())-1,INDEX(HaverPull!$A:$AD,MATCH(CBO_quarterly!$B107,HaverPull!$B:$B,0),MATCH(CBO_quarterly!P$1,HaverPull!$1:$1,0)),INDEX(CBO_annual!$A:$AH,MATCH(_xlfn.NUMBERVALUE(LEFT($A108,4)),CBO_annual!$A:$A,0),MATCH(P$1,CBO_annual!$1:$1,0)))</f>
        <v>#N/A</v>
      </c>
      <c r="Q107" s="83" t="e">
        <f ca="1">IF(YEAR($B107)&lt;YEAR(TODAY())-1,INDEX(HaverPull!$A:$AD,MATCH(CBO_quarterly!$B107,HaverPull!$B:$B,0),MATCH(CBO_quarterly!Q$1,HaverPull!$1:$1,0)),INDEX(CBO_annual!$A:$AH,MATCH(_xlfn.NUMBERVALUE(LEFT($A108,4)),CBO_annual!$A:$A,0),MATCH(Q$1,CBO_annual!$1:$1,0)))</f>
        <v>#N/A</v>
      </c>
      <c r="R107" s="83" t="e">
        <f ca="1">IF(YEAR($B107)&lt;YEAR(TODAY())-1,INDEX(HaverPull!$A:$AD,MATCH(CBO_quarterly!$B107,HaverPull!$B:$B,0),MATCH(CBO_quarterly!R$1,HaverPull!$1:$1,0)),INDEX(CBO_annual!$A:$AH,MATCH(_xlfn.NUMBERVALUE(LEFT($A108,4)),CBO_annual!$A:$A,0),MATCH(R$1,CBO_annual!$1:$1,0)))</f>
        <v>#N/A</v>
      </c>
      <c r="S107" s="83" t="e">
        <f ca="1">IF(YEAR($B107)&lt;YEAR(TODAY())-1,INDEX(HaverPull!$A:$AD,MATCH(CBO_quarterly!$B107,HaverPull!$B:$B,0),MATCH(CBO_quarterly!S$1,HaverPull!$1:$1,0)),INDEX(CBO_annual!$A:$AH,MATCH(_xlfn.NUMBERVALUE(LEFT($A108,4)),CBO_annual!$A:$A,0),MATCH(S$1,CBO_annual!$1:$1,0)))</f>
        <v>#N/A</v>
      </c>
      <c r="T107" s="83" t="e">
        <f ca="1">IF(YEAR($B107)&lt;YEAR(TODAY())-1,INDEX(HaverPull!$A:$AD,MATCH(CBO_quarterly!$B107,HaverPull!$B:$B,0),MATCH(CBO_quarterly!T$1,HaverPull!$1:$1,0)),INDEX(CBO_annual!$A:$AH,MATCH(_xlfn.NUMBERVALUE(LEFT($A108,4)),CBO_annual!$A:$A,0),MATCH(T$1,CBO_annual!$1:$1,0)))</f>
        <v>#N/A</v>
      </c>
      <c r="U107" s="83" t="e">
        <f ca="1">IF(YEAR($B107)&lt;YEAR(TODAY())-1,INDEX(HaverPull!$A:$AD,MATCH(CBO_quarterly!$B107,HaverPull!$B:$B,0),MATCH(CBO_quarterly!U$1,HaverPull!$1:$1,0)),INDEX(CBO_annual!$A:$AH,MATCH(_xlfn.NUMBERVALUE(LEFT($A108,4)),CBO_annual!$A:$A,0),MATCH(U$1,CBO_annual!$1:$1,0)))</f>
        <v>#N/A</v>
      </c>
      <c r="V107" s="83" t="e">
        <f ca="1">IF(YEAR($B107)&lt;YEAR(TODAY())-1,INDEX(HaverPull!$A:$AD,MATCH(CBO_quarterly!$B107,HaverPull!$B:$B,0),MATCH(CBO_quarterly!V$1,HaverPull!$1:$1,0)),INDEX(CBO_annual!$A:$AH,MATCH(_xlfn.NUMBERVALUE(LEFT($A108,4)),CBO_annual!$A:$A,0),MATCH(V$1,CBO_annual!$1:$1,0)))</f>
        <v>#N/A</v>
      </c>
      <c r="W107" s="83" t="e">
        <f ca="1">IF(YEAR($B107)&lt;YEAR(TODAY())-1,INDEX(HaverPull!$A:$AD,MATCH(CBO_quarterly!$B107,HaverPull!$B:$B,0),MATCH(CBO_quarterly!W$1,HaverPull!$1:$1,0)),INDEX(CBO_annual!$A:$AH,MATCH(_xlfn.NUMBERVALUE(LEFT($A108,4)),CBO_annual!$A:$A,0),MATCH(W$1,CBO_annual!$1:$1,0)))</f>
        <v>#N/A</v>
      </c>
      <c r="X107" s="83" t="e">
        <f ca="1">IF(YEAR($B107)&lt;YEAR(TODAY())-1,INDEX(HaverPull!$A:$AD,MATCH(CBO_quarterly!$B107,HaverPull!$B:$B,0),MATCH(CBO_quarterly!X$1,HaverPull!$1:$1,0)),INDEX(CBO_annual!$A:$AH,MATCH(_xlfn.NUMBERVALUE(LEFT($A108,4)),CBO_annual!$A:$A,0),MATCH(X$1,CBO_annual!$1:$1,0)))</f>
        <v>#N/A</v>
      </c>
      <c r="Y107" s="83" t="e">
        <f ca="1">IF(YEAR($B107)&lt;YEAR(TODAY())-1,INDEX(HaverPull!$A:$AD,MATCH(CBO_quarterly!$B107,HaverPull!$B:$B,0),MATCH(CBO_quarterly!Y$1,HaverPull!$1:$1,0)),INDEX(CBO_annual!$A:$AH,MATCH(_xlfn.NUMBERVALUE(LEFT($A108,4)),CBO_annual!$A:$A,0),MATCH(Y$1,CBO_annual!$1:$1,0)))</f>
        <v>#N/A</v>
      </c>
      <c r="Z107" s="83" t="e">
        <f ca="1">IF(YEAR($B107)&lt;YEAR(TODAY())-1,INDEX(HaverPull!$A:$AD,MATCH(CBO_quarterly!$B107,HaverPull!$B:$B,0),MATCH(CBO_quarterly!Z$1,HaverPull!$1:$1,0)),INDEX(CBO_annual!$A:$AH,MATCH(_xlfn.NUMBERVALUE(LEFT($A108,4)),CBO_annual!$A:$A,0),MATCH(Z$1,CBO_annual!$1:$1,0)))</f>
        <v>#N/A</v>
      </c>
      <c r="AA107" s="83" t="e">
        <f ca="1">IF(YEAR($B107)&lt;YEAR(TODAY())-1,INDEX(HaverPull!$A:$AD,MATCH(CBO_quarterly!$B107,HaverPull!$B:$B,0),MATCH(CBO_quarterly!AA$1,HaverPull!$1:$1,0)),INDEX(CBO_annual!$A:$AH,MATCH(_xlfn.NUMBERVALUE(LEFT($A108,4)),CBO_annual!$A:$A,0),MATCH(AA$1,CBO_annual!$1:$1,0)))</f>
        <v>#N/A</v>
      </c>
      <c r="AB107" s="88">
        <f>INDEX(CBO_annual!$A:$AH,MATCH(_xlfn.NUMBERVALUE(LEFT($A108,4)),CBO_annual!$A:$A,0),MATCH($1:$1,CBO_annual!$1:$1,0))</f>
        <v>10322.049999999999</v>
      </c>
      <c r="AC107" s="84">
        <v>10208.799999999999</v>
      </c>
      <c r="AD107" s="83">
        <f ca="1">IF(YEAR($B107)&lt;=YEAR(TODAY()),INDEX(HaverPull!$A:$AD,MATCH(CBO_quarterly!$B107,HaverPull!$B:$B,0),MATCH(CBO_quarterly!AD$1,HaverPull!$1:$1,0)),INDEX(CBO_annual!$A:$AH,MATCH(_xlfn.NUMBERVALUE(LEFT($A108,4)),CBO_annual!$A:$A,0),MATCH(AD$1,CBO_annual!$1:$1,0)))</f>
        <v>6944.7</v>
      </c>
      <c r="AE107" s="83">
        <f ca="1">IF(YEAR($B107)&lt;=YEAR(TODAY()),INDEX(HaverPull!$A:$AD,MATCH(CBO_quarterly!$B107,HaverPull!$B:$B,0),MATCH(CBO_quarterly!AE$1,HaverPull!$1:$1,0)),INDEX(CBO_annual!$A:$AH,MATCH(_xlfn.NUMBERVALUE(LEFT($A108,4)),CBO_annual!$A:$A,0),MATCH(AE$1,CBO_annual!$1:$1,0)))</f>
        <v>4998.7</v>
      </c>
      <c r="AF107" s="85">
        <v>76.531000000000006</v>
      </c>
      <c r="AG107" s="84">
        <v>7706.5</v>
      </c>
      <c r="AH107" s="84">
        <v>7896.4</v>
      </c>
      <c r="AI107" s="83">
        <f ca="1">IF(YEAR($B107)&lt;YEAR(TODAY()),INDEX(HaverPull!$A:$AD,MATCH(CBO_quarterly!$B107,HaverPull!$B:$B,0),MATCH(CBO_quarterly!AI$1,HaverPull!$1:$1,0)),INDEX(CBO_annual!$A:$AH,MATCH(_xlfn.NUMBERVALUE(LEFT($A108,4)),CBO_annual!$A:$A,0),MATCH(AI$1,CBO_annual!$1:$1,0)))</f>
        <v>1455.7</v>
      </c>
      <c r="AJ107" s="83">
        <f ca="1">IF(YEAR($B107)&lt;YEAR(TODAY()),INDEX(HaverPull!$A:$AD,MATCH(CBO_quarterly!$B107,HaverPull!$B:$B,0),MATCH(CBO_quarterly!AJ$1,HaverPull!$1:$1,0)),INDEX(CBO_annual!$A:$AH,MATCH(_xlfn.NUMBERVALUE(LEFT($A108,4)),CBO_annual!$A:$A,0),MATCH(AJ$1,CBO_annual!$1:$1,0)))</f>
        <v>879.1</v>
      </c>
      <c r="AK107" s="83">
        <f ca="1">IF(YEAR($B107)&lt;YEAR(TODAY()),INDEX(HaverPull!$A:$AD,MATCH(CBO_quarterly!$B107,HaverPull!$B:$B,0),MATCH(CBO_quarterly!AK$1,HaverPull!$1:$1,0)),INDEX(CBO_annual!$A:$AH,MATCH(_xlfn.NUMBERVALUE(LEFT($A108,4)),CBO_annual!$A:$A,0),MATCH(AK$1,CBO_annual!$1:$1,0)))</f>
        <v>1536.4</v>
      </c>
      <c r="AL107" s="83">
        <f ca="1">IF(YEAR($B107)&lt;YEAR(TODAY()),INDEX(HaverPull!$A:$AD,MATCH(CBO_quarterly!$B107,HaverPull!$B:$B,0),MATCH(CBO_quarterly!AL$1,HaverPull!$1:$1,0)),INDEX(CBO_annual!$A:$AH,MATCH(_xlfn.NUMBERVALUE(LEFT($A108,4)),CBO_annual!$A:$A,0),MATCH(AL$1,CBO_annual!$1:$1,0)))</f>
        <v>1455.7</v>
      </c>
      <c r="AM107" s="83">
        <f ca="1">IF(YEAR($B107)&lt;YEAR(TODAY()),INDEX(HaverPull!$A:$AD,MATCH(CBO_quarterly!$B107,HaverPull!$B:$B,0),MATCH(CBO_quarterly!AM$1,HaverPull!$1:$1,0)),INDEX(CBO_annual!$A:$AH,MATCH(_xlfn.NUMBERVALUE(LEFT($A108,4)),CBO_annual!$A:$A,0),MATCH(AM$1,CBO_annual!$1:$1,0)))</f>
        <v>579.29999999999995</v>
      </c>
      <c r="AN107" s="83">
        <f ca="1">IF(YEAR($B107)&lt;YEAR(TODAY()),INDEX(HaverPull!$A:$AD,MATCH(CBO_quarterly!$B107,HaverPull!$B:$B,0),MATCH(CBO_quarterly!AN$1,HaverPull!$1:$1,0)),INDEX(CBO_annual!$A:$AH,MATCH(_xlfn.NUMBERVALUE(LEFT($A108,4)),CBO_annual!$A:$A,0),MATCH(AN$1,CBO_annual!$1:$1,0)))</f>
        <v>876.3</v>
      </c>
      <c r="AO107" s="83" t="e">
        <f ca="1">IF(YEAR($B107)&lt;YEAR(TODAY()),INDEX(HaverPull!$A:$AD,MATCH(CBO_quarterly!$B107,HaverPull!$B:$B,0),MATCH(CBO_quarterly!AO$1,HaverPull!$1:$1,0)),INDEX(CBO_annual!$A:$AH,MATCH(_xlfn.NUMBERVALUE(LEFT($A108,4)),CBO_annual!$A:$A,0),MATCH(AO$1,CBO_annual!$1:$1,0)))</f>
        <v>#N/A</v>
      </c>
      <c r="AP107" s="83" t="e">
        <f ca="1">IF(YEAR($B107)&lt;YEAR(TODAY()),INDEX(HaverPull!$A:$AD,MATCH(CBO_quarterly!$B107,HaverPull!$B:$B,0),MATCH(CBO_quarterly!AP$1,HaverPull!$1:$1,0)),INDEX(CBO_annual!$A:$AH,MATCH(_xlfn.NUMBERVALUE(LEFT($A108,4)),CBO_annual!$A:$A,0),MATCH(AP$1,CBO_annual!$1:$1,0)))</f>
        <v>#N/A</v>
      </c>
    </row>
    <row r="108" spans="1:42">
      <c r="A108" s="83" t="s">
        <v>507</v>
      </c>
      <c r="B108" s="4">
        <v>35064</v>
      </c>
      <c r="C108" s="83">
        <f ca="1">IF(YEAR($B108)&lt;YEAR(TODAY())-1,AVERAGE(C109:C112),INDEX(CBO_annual!$A:$AH,MATCH(_xlfn.NUMBERVALUE(LEFT($A109,4)),CBO_annual!$A:$A,0),MATCH(C$1,CBO_annual!$1:$1,0)))</f>
        <v>2068.1999999999998</v>
      </c>
      <c r="D108" s="83">
        <f ca="1">IF(YEAR($B108)&lt;YEAR(TODAY())-1,AVERAGE(D109:D112),INDEX(CBO_annual!$A:$AH,MATCH(_xlfn.NUMBERVALUE(LEFT($A109,4)),CBO_annual!$A:$A,0),MATCH(D$1,CBO_annual!$1:$1,0)))</f>
        <v>1585.1000000000004</v>
      </c>
      <c r="E108" s="83">
        <f ca="1">IF(YEAR($B108)&lt;YEAR(TODAY())-1,AVERAGE(E109:E112),INDEX(CBO_annual!$A:$AH,MATCH(_xlfn.NUMBERVALUE(LEFT($A109,4)),CBO_annual!$A:$A,0),MATCH(E$1,CBO_annual!$1:$1,0)))</f>
        <v>134.1</v>
      </c>
      <c r="F108" s="83">
        <f ca="1">IF(YEAR($B108)&lt;YEAR(TODAY())-1,AVERAGE(F109:F112),INDEX(CBO_annual!$A:$AH,MATCH(_xlfn.NUMBERVALUE(LEFT($A109,4)),CBO_annual!$A:$A,0),MATCH(F$1,CBO_annual!$1:$1,0)))</f>
        <v>395.69999999999993</v>
      </c>
      <c r="G108" s="83">
        <f ca="1">IF(YEAR($B108)&lt;YEAR(TODAY())-1,AVERAGE(G109:G112),INDEX(CBO_annual!$A:$AH,MATCH(_xlfn.NUMBERVALUE(LEFT($A109,4)),CBO_annual!$A:$A,0),MATCH(G$1,CBO_annual!$1:$1,0)))</f>
        <v>1274.5999999999999</v>
      </c>
      <c r="H108" s="83">
        <f ca="1">IF(YEAR($B108)&lt;YEAR(TODAY())-1,AVERAGE(H109:H112),INDEX(CBO_annual!$A:$AH,MATCH(_xlfn.NUMBERVALUE(LEFT($A109,4)),CBO_annual!$A:$A,0),MATCH(H$1,CBO_annual!$1:$1,0)))</f>
        <v>60.599999999999994</v>
      </c>
      <c r="I108" s="83">
        <f ca="1">IF(YEAR($B108)&lt;YEAR(TODAY())-1,AVERAGE(I109:I112),INDEX(CBO_annual!$A:$AH,MATCH(_xlfn.NUMBERVALUE(LEFT($A109,4)),CBO_annual!$A:$A,0),MATCH(I$1,CBO_annual!$1:$1,0)))</f>
        <v>497.1</v>
      </c>
      <c r="J108" s="83">
        <f ca="1">IF(YEAR($B108)&lt;YEAR(TODAY())-1,INDEX(HaverPull!$A:$AD,MATCH(CBO_quarterly!$B108,HaverPull!$B:$B,0),MATCH(CBO_quarterly!J$1,HaverPull!$1:$1,0)),INDEX(CBO_annual!$A:$AH,MATCH(_xlfn.NUMBERVALUE(LEFT($A109,4)),CBO_annual!$A:$A,0),MATCH(J$1,CBO_annual!$1:$1,0)))</f>
        <v>23.3</v>
      </c>
      <c r="K108" s="83" t="e">
        <f ca="1">IF(YEAR($B108)&lt;YEAR(TODAY())-1,INDEX(HaverPull!$A:$AD,MATCH(CBO_quarterly!$B108,HaverPull!$B:$B,0),MATCH(CBO_quarterly!K$1,HaverPull!$1:$1,0)),INDEX(CBO_annual!$A:$AH,MATCH(_xlfn.NUMBERVALUE(LEFT($A109,4)),CBO_annual!$A:$A,0),MATCH(K$1,CBO_annual!$1:$1,0)))</f>
        <v>#N/A</v>
      </c>
      <c r="L108" s="83" t="e">
        <f ca="1">IF(YEAR($B108)&lt;YEAR(TODAY())-1,INDEX(HaverPull!$A:$AD,MATCH(CBO_quarterly!$B108,HaverPull!$B:$B,0),MATCH(CBO_quarterly!L$1,HaverPull!$1:$1,0)),INDEX(CBO_annual!$A:$AH,MATCH(_xlfn.NUMBERVALUE(LEFT($A109,4)),CBO_annual!$A:$A,0),MATCH(L$1,CBO_annual!$1:$1,0)))</f>
        <v>#N/A</v>
      </c>
      <c r="M108" s="83" t="e">
        <f ca="1">IF(YEAR($B108)&lt;YEAR(TODAY())-1,INDEX(HaverPull!$A:$AD,MATCH(CBO_quarterly!$B108,HaverPull!$B:$B,0),MATCH(CBO_quarterly!M$1,HaverPull!$1:$1,0)),INDEX(CBO_annual!$A:$AH,MATCH(_xlfn.NUMBERVALUE(LEFT($A109,4)),CBO_annual!$A:$A,0),MATCH(M$1,CBO_annual!$1:$1,0)))</f>
        <v>#N/A</v>
      </c>
      <c r="N108" s="83" t="e">
        <f ca="1">IF(YEAR($B108)&lt;YEAR(TODAY())-1,INDEX(HaverPull!$A:$AD,MATCH(CBO_quarterly!$B108,HaverPull!$B:$B,0),MATCH(CBO_quarterly!N$1,HaverPull!$1:$1,0)),INDEX(CBO_annual!$A:$AH,MATCH(_xlfn.NUMBERVALUE(LEFT($A109,4)),CBO_annual!$A:$A,0),MATCH(N$1,CBO_annual!$1:$1,0)))</f>
        <v>#N/A</v>
      </c>
      <c r="O108" s="83" t="e">
        <f ca="1">IF(YEAR($B108)&lt;YEAR(TODAY())-1,INDEX(HaverPull!$A:$AD,MATCH(CBO_quarterly!$B108,HaverPull!$B:$B,0),MATCH(CBO_quarterly!O$1,HaverPull!$1:$1,0)),INDEX(CBO_annual!$A:$AH,MATCH(_xlfn.NUMBERVALUE(LEFT($A109,4)),CBO_annual!$A:$A,0),MATCH(O$1,CBO_annual!$1:$1,0)))</f>
        <v>#N/A</v>
      </c>
      <c r="P108" s="83" t="e">
        <f ca="1">IF(YEAR($B108)&lt;YEAR(TODAY())-1,INDEX(HaverPull!$A:$AD,MATCH(CBO_quarterly!$B108,HaverPull!$B:$B,0),MATCH(CBO_quarterly!P$1,HaverPull!$1:$1,0)),INDEX(CBO_annual!$A:$AH,MATCH(_xlfn.NUMBERVALUE(LEFT($A109,4)),CBO_annual!$A:$A,0),MATCH(P$1,CBO_annual!$1:$1,0)))</f>
        <v>#N/A</v>
      </c>
      <c r="Q108" s="83" t="e">
        <f ca="1">IF(YEAR($B108)&lt;YEAR(TODAY())-1,INDEX(HaverPull!$A:$AD,MATCH(CBO_quarterly!$B108,HaverPull!$B:$B,0),MATCH(CBO_quarterly!Q$1,HaverPull!$1:$1,0)),INDEX(CBO_annual!$A:$AH,MATCH(_xlfn.NUMBERVALUE(LEFT($A109,4)),CBO_annual!$A:$A,0),MATCH(Q$1,CBO_annual!$1:$1,0)))</f>
        <v>#N/A</v>
      </c>
      <c r="R108" s="83" t="e">
        <f ca="1">IF(YEAR($B108)&lt;YEAR(TODAY())-1,INDEX(HaverPull!$A:$AD,MATCH(CBO_quarterly!$B108,HaverPull!$B:$B,0),MATCH(CBO_quarterly!R$1,HaverPull!$1:$1,0)),INDEX(CBO_annual!$A:$AH,MATCH(_xlfn.NUMBERVALUE(LEFT($A109,4)),CBO_annual!$A:$A,0),MATCH(R$1,CBO_annual!$1:$1,0)))</f>
        <v>#N/A</v>
      </c>
      <c r="S108" s="83" t="e">
        <f ca="1">IF(YEAR($B108)&lt;YEAR(TODAY())-1,INDEX(HaverPull!$A:$AD,MATCH(CBO_quarterly!$B108,HaverPull!$B:$B,0),MATCH(CBO_quarterly!S$1,HaverPull!$1:$1,0)),INDEX(CBO_annual!$A:$AH,MATCH(_xlfn.NUMBERVALUE(LEFT($A109,4)),CBO_annual!$A:$A,0),MATCH(S$1,CBO_annual!$1:$1,0)))</f>
        <v>#N/A</v>
      </c>
      <c r="T108" s="83" t="e">
        <f ca="1">IF(YEAR($B108)&lt;YEAR(TODAY())-1,INDEX(HaverPull!$A:$AD,MATCH(CBO_quarterly!$B108,HaverPull!$B:$B,0),MATCH(CBO_quarterly!T$1,HaverPull!$1:$1,0)),INDEX(CBO_annual!$A:$AH,MATCH(_xlfn.NUMBERVALUE(LEFT($A109,4)),CBO_annual!$A:$A,0),MATCH(T$1,CBO_annual!$1:$1,0)))</f>
        <v>#N/A</v>
      </c>
      <c r="U108" s="83" t="e">
        <f ca="1">IF(YEAR($B108)&lt;YEAR(TODAY())-1,INDEX(HaverPull!$A:$AD,MATCH(CBO_quarterly!$B108,HaverPull!$B:$B,0),MATCH(CBO_quarterly!U$1,HaverPull!$1:$1,0)),INDEX(CBO_annual!$A:$AH,MATCH(_xlfn.NUMBERVALUE(LEFT($A109,4)),CBO_annual!$A:$A,0),MATCH(U$1,CBO_annual!$1:$1,0)))</f>
        <v>#N/A</v>
      </c>
      <c r="V108" s="83" t="e">
        <f ca="1">IF(YEAR($B108)&lt;YEAR(TODAY())-1,INDEX(HaverPull!$A:$AD,MATCH(CBO_quarterly!$B108,HaverPull!$B:$B,0),MATCH(CBO_quarterly!V$1,HaverPull!$1:$1,0)),INDEX(CBO_annual!$A:$AH,MATCH(_xlfn.NUMBERVALUE(LEFT($A109,4)),CBO_annual!$A:$A,0),MATCH(V$1,CBO_annual!$1:$1,0)))</f>
        <v>#N/A</v>
      </c>
      <c r="W108" s="83" t="e">
        <f ca="1">IF(YEAR($B108)&lt;YEAR(TODAY())-1,INDEX(HaverPull!$A:$AD,MATCH(CBO_quarterly!$B108,HaverPull!$B:$B,0),MATCH(CBO_quarterly!W$1,HaverPull!$1:$1,0)),INDEX(CBO_annual!$A:$AH,MATCH(_xlfn.NUMBERVALUE(LEFT($A109,4)),CBO_annual!$A:$A,0),MATCH(W$1,CBO_annual!$1:$1,0)))</f>
        <v>#N/A</v>
      </c>
      <c r="X108" s="83" t="e">
        <f ca="1">IF(YEAR($B108)&lt;YEAR(TODAY())-1,INDEX(HaverPull!$A:$AD,MATCH(CBO_quarterly!$B108,HaverPull!$B:$B,0),MATCH(CBO_quarterly!X$1,HaverPull!$1:$1,0)),INDEX(CBO_annual!$A:$AH,MATCH(_xlfn.NUMBERVALUE(LEFT($A109,4)),CBO_annual!$A:$A,0),MATCH(X$1,CBO_annual!$1:$1,0)))</f>
        <v>#N/A</v>
      </c>
      <c r="Y108" s="83" t="e">
        <f ca="1">IF(YEAR($B108)&lt;YEAR(TODAY())-1,INDEX(HaverPull!$A:$AD,MATCH(CBO_quarterly!$B108,HaverPull!$B:$B,0),MATCH(CBO_quarterly!Y$1,HaverPull!$1:$1,0)),INDEX(CBO_annual!$A:$AH,MATCH(_xlfn.NUMBERVALUE(LEFT($A109,4)),CBO_annual!$A:$A,0),MATCH(Y$1,CBO_annual!$1:$1,0)))</f>
        <v>#N/A</v>
      </c>
      <c r="Z108" s="83" t="e">
        <f ca="1">IF(YEAR($B108)&lt;YEAR(TODAY())-1,INDEX(HaverPull!$A:$AD,MATCH(CBO_quarterly!$B108,HaverPull!$B:$B,0),MATCH(CBO_quarterly!Z$1,HaverPull!$1:$1,0)),INDEX(CBO_annual!$A:$AH,MATCH(_xlfn.NUMBERVALUE(LEFT($A109,4)),CBO_annual!$A:$A,0),MATCH(Z$1,CBO_annual!$1:$1,0)))</f>
        <v>#N/A</v>
      </c>
      <c r="AA108" s="83" t="e">
        <f ca="1">IF(YEAR($B108)&lt;YEAR(TODAY())-1,INDEX(HaverPull!$A:$AD,MATCH(CBO_quarterly!$B108,HaverPull!$B:$B,0),MATCH(CBO_quarterly!AA$1,HaverPull!$1:$1,0)),INDEX(CBO_annual!$A:$AH,MATCH(_xlfn.NUMBERVALUE(LEFT($A109,4)),CBO_annual!$A:$A,0),MATCH(AA$1,CBO_annual!$1:$1,0)))</f>
        <v>#N/A</v>
      </c>
      <c r="AB108" s="88">
        <f>INDEX(CBO_annual!$A:$AH,MATCH(_xlfn.NUMBERVALUE(LEFT($A109,4)),CBO_annual!$A:$A,0),MATCH($1:$1,CBO_annual!$1:$1,0))</f>
        <v>10631.375</v>
      </c>
      <c r="AC108" s="84">
        <v>10281.200000000001</v>
      </c>
      <c r="AD108" s="83">
        <f ca="1">IF(YEAR($B108)&lt;=YEAR(TODAY()),INDEX(HaverPull!$A:$AD,MATCH(CBO_quarterly!$B108,HaverPull!$B:$B,0),MATCH(CBO_quarterly!AD$1,HaverPull!$1:$1,0)),INDEX(CBO_annual!$A:$AH,MATCH(_xlfn.NUMBERVALUE(LEFT($A109,4)),CBO_annual!$A:$A,0),MATCH(AD$1,CBO_annual!$1:$1,0)))</f>
        <v>6993.1</v>
      </c>
      <c r="AE108" s="83">
        <f ca="1">IF(YEAR($B108)&lt;=YEAR(TODAY()),INDEX(HaverPull!$A:$AD,MATCH(CBO_quarterly!$B108,HaverPull!$B:$B,0),MATCH(CBO_quarterly!AE$1,HaverPull!$1:$1,0)),INDEX(CBO_annual!$A:$AH,MATCH(_xlfn.NUMBERVALUE(LEFT($A109,4)),CBO_annual!$A:$A,0),MATCH(AE$1,CBO_annual!$1:$1,0)))</f>
        <v>5055.7</v>
      </c>
      <c r="AF108" s="85">
        <v>76.867999999999995</v>
      </c>
      <c r="AG108" s="84">
        <v>7799.5</v>
      </c>
      <c r="AH108" s="84">
        <v>7997.4</v>
      </c>
      <c r="AI108" s="83">
        <f ca="1">IF(YEAR($B108)&lt;YEAR(TODAY()),INDEX(HaverPull!$A:$AD,MATCH(CBO_quarterly!$B108,HaverPull!$B:$B,0),MATCH(CBO_quarterly!AI$1,HaverPull!$1:$1,0)),INDEX(CBO_annual!$A:$AH,MATCH(_xlfn.NUMBERVALUE(LEFT($A109,4)),CBO_annual!$A:$A,0),MATCH(AI$1,CBO_annual!$1:$1,0)))</f>
        <v>1451.6</v>
      </c>
      <c r="AJ108" s="83">
        <f ca="1">IF(YEAR($B108)&lt;YEAR(TODAY()),INDEX(HaverPull!$A:$AD,MATCH(CBO_quarterly!$B108,HaverPull!$B:$B,0),MATCH(CBO_quarterly!AJ$1,HaverPull!$1:$1,0)),INDEX(CBO_annual!$A:$AH,MATCH(_xlfn.NUMBERVALUE(LEFT($A109,4)),CBO_annual!$A:$A,0),MATCH(AJ$1,CBO_annual!$1:$1,0)))</f>
        <v>849.1</v>
      </c>
      <c r="AK108" s="83">
        <f ca="1">IF(YEAR($B108)&lt;YEAR(TODAY()),INDEX(HaverPull!$A:$AD,MATCH(CBO_quarterly!$B108,HaverPull!$B:$B,0),MATCH(CBO_quarterly!AK$1,HaverPull!$1:$1,0)),INDEX(CBO_annual!$A:$AH,MATCH(_xlfn.NUMBERVALUE(LEFT($A109,4)),CBO_annual!$A:$A,0),MATCH(AK$1,CBO_annual!$1:$1,0)))</f>
        <v>1544.4</v>
      </c>
      <c r="AL108" s="83">
        <f ca="1">IF(YEAR($B108)&lt;YEAR(TODAY()),INDEX(HaverPull!$A:$AD,MATCH(CBO_quarterly!$B108,HaverPull!$B:$B,0),MATCH(CBO_quarterly!AL$1,HaverPull!$1:$1,0)),INDEX(CBO_annual!$A:$AH,MATCH(_xlfn.NUMBERVALUE(LEFT($A109,4)),CBO_annual!$A:$A,0),MATCH(AL$1,CBO_annual!$1:$1,0)))</f>
        <v>1451.6</v>
      </c>
      <c r="AM108" s="83">
        <f ca="1">IF(YEAR($B108)&lt;YEAR(TODAY()),INDEX(HaverPull!$A:$AD,MATCH(CBO_quarterly!$B108,HaverPull!$B:$B,0),MATCH(CBO_quarterly!AM$1,HaverPull!$1:$1,0)),INDEX(CBO_annual!$A:$AH,MATCH(_xlfn.NUMBERVALUE(LEFT($A109,4)),CBO_annual!$A:$A,0),MATCH(AM$1,CBO_annual!$1:$1,0)))</f>
        <v>567.29999999999995</v>
      </c>
      <c r="AN108" s="83">
        <f ca="1">IF(YEAR($B108)&lt;YEAR(TODAY()),INDEX(HaverPull!$A:$AD,MATCH(CBO_quarterly!$B108,HaverPull!$B:$B,0),MATCH(CBO_quarterly!AN$1,HaverPull!$1:$1,0)),INDEX(CBO_annual!$A:$AH,MATCH(_xlfn.NUMBERVALUE(LEFT($A109,4)),CBO_annual!$A:$A,0),MATCH(AN$1,CBO_annual!$1:$1,0)))</f>
        <v>884.3</v>
      </c>
      <c r="AO108" s="83" t="e">
        <f ca="1">IF(YEAR($B108)&lt;YEAR(TODAY()),INDEX(HaverPull!$A:$AD,MATCH(CBO_quarterly!$B108,HaverPull!$B:$B,0),MATCH(CBO_quarterly!AO$1,HaverPull!$1:$1,0)),INDEX(CBO_annual!$A:$AH,MATCH(_xlfn.NUMBERVALUE(LEFT($A109,4)),CBO_annual!$A:$A,0),MATCH(AO$1,CBO_annual!$1:$1,0)))</f>
        <v>#N/A</v>
      </c>
      <c r="AP108" s="83" t="e">
        <f ca="1">IF(YEAR($B108)&lt;YEAR(TODAY()),INDEX(HaverPull!$A:$AD,MATCH(CBO_quarterly!$B108,HaverPull!$B:$B,0),MATCH(CBO_quarterly!AP$1,HaverPull!$1:$1,0)),INDEX(CBO_annual!$A:$AH,MATCH(_xlfn.NUMBERVALUE(LEFT($A109,4)),CBO_annual!$A:$A,0),MATCH(AP$1,CBO_annual!$1:$1,0)))</f>
        <v>#N/A</v>
      </c>
    </row>
    <row r="109" spans="1:42">
      <c r="A109" s="83" t="s">
        <v>508</v>
      </c>
      <c r="B109" s="4">
        <v>35155</v>
      </c>
      <c r="C109" s="83">
        <f ca="1">IF(YEAR($B109)&lt;YEAR(TODAY())-1,AVERAGE(C110:C113),INDEX(CBO_annual!$A:$AH,MATCH(_xlfn.NUMBERVALUE(LEFT($A110,4)),CBO_annual!$A:$A,0),MATCH(C$1,CBO_annual!$1:$1,0)))</f>
        <v>2068.1999999999998</v>
      </c>
      <c r="D109" s="83">
        <f ca="1">IF(YEAR($B109)&lt;YEAR(TODAY())-1,AVERAGE(D110:D113),INDEX(CBO_annual!$A:$AH,MATCH(_xlfn.NUMBERVALUE(LEFT($A110,4)),CBO_annual!$A:$A,0),MATCH(D$1,CBO_annual!$1:$1,0)))</f>
        <v>1585.1000000000004</v>
      </c>
      <c r="E109" s="83">
        <f ca="1">IF(YEAR($B109)&lt;YEAR(TODAY())-1,AVERAGE(E110:E113),INDEX(CBO_annual!$A:$AH,MATCH(_xlfn.NUMBERVALUE(LEFT($A110,4)),CBO_annual!$A:$A,0),MATCH(E$1,CBO_annual!$1:$1,0)))</f>
        <v>134.1</v>
      </c>
      <c r="F109" s="83">
        <f ca="1">IF(YEAR($B109)&lt;YEAR(TODAY())-1,AVERAGE(F110:F113),INDEX(CBO_annual!$A:$AH,MATCH(_xlfn.NUMBERVALUE(LEFT($A110,4)),CBO_annual!$A:$A,0),MATCH(F$1,CBO_annual!$1:$1,0)))</f>
        <v>395.69999999999993</v>
      </c>
      <c r="G109" s="83">
        <f ca="1">IF(YEAR($B109)&lt;YEAR(TODAY())-1,AVERAGE(G110:G113),INDEX(CBO_annual!$A:$AH,MATCH(_xlfn.NUMBERVALUE(LEFT($A110,4)),CBO_annual!$A:$A,0),MATCH(G$1,CBO_annual!$1:$1,0)))</f>
        <v>1274.5999999999999</v>
      </c>
      <c r="H109" s="83">
        <f ca="1">IF(YEAR($B109)&lt;YEAR(TODAY())-1,AVERAGE(H110:H113),INDEX(CBO_annual!$A:$AH,MATCH(_xlfn.NUMBERVALUE(LEFT($A110,4)),CBO_annual!$A:$A,0),MATCH(H$1,CBO_annual!$1:$1,0)))</f>
        <v>60.599999999999994</v>
      </c>
      <c r="I109" s="83">
        <f ca="1">IF(YEAR($B109)&lt;YEAR(TODAY())-1,AVERAGE(I110:I113),INDEX(CBO_annual!$A:$AH,MATCH(_xlfn.NUMBERVALUE(LEFT($A110,4)),CBO_annual!$A:$A,0),MATCH(I$1,CBO_annual!$1:$1,0)))</f>
        <v>497.1</v>
      </c>
      <c r="J109" s="83">
        <f ca="1">IF(YEAR($B109)&lt;YEAR(TODAY())-1,INDEX(HaverPull!$A:$AD,MATCH(CBO_quarterly!$B109,HaverPull!$B:$B,0),MATCH(CBO_quarterly!J$1,HaverPull!$1:$1,0)),INDEX(CBO_annual!$A:$AH,MATCH(_xlfn.NUMBERVALUE(LEFT($A110,4)),CBO_annual!$A:$A,0),MATCH(J$1,CBO_annual!$1:$1,0)))</f>
        <v>19.899999999999999</v>
      </c>
      <c r="K109" s="83" t="e">
        <f ca="1">IF(YEAR($B109)&lt;YEAR(TODAY())-1,INDEX(HaverPull!$A:$AD,MATCH(CBO_quarterly!$B109,HaverPull!$B:$B,0),MATCH(CBO_quarterly!K$1,HaverPull!$1:$1,0)),INDEX(CBO_annual!$A:$AH,MATCH(_xlfn.NUMBERVALUE(LEFT($A110,4)),CBO_annual!$A:$A,0),MATCH(K$1,CBO_annual!$1:$1,0)))</f>
        <v>#N/A</v>
      </c>
      <c r="L109" s="83" t="e">
        <f ca="1">IF(YEAR($B109)&lt;YEAR(TODAY())-1,INDEX(HaverPull!$A:$AD,MATCH(CBO_quarterly!$B109,HaverPull!$B:$B,0),MATCH(CBO_quarterly!L$1,HaverPull!$1:$1,0)),INDEX(CBO_annual!$A:$AH,MATCH(_xlfn.NUMBERVALUE(LEFT($A110,4)),CBO_annual!$A:$A,0),MATCH(L$1,CBO_annual!$1:$1,0)))</f>
        <v>#N/A</v>
      </c>
      <c r="M109" s="83" t="e">
        <f ca="1">IF(YEAR($B109)&lt;YEAR(TODAY())-1,INDEX(HaverPull!$A:$AD,MATCH(CBO_quarterly!$B109,HaverPull!$B:$B,0),MATCH(CBO_quarterly!M$1,HaverPull!$1:$1,0)),INDEX(CBO_annual!$A:$AH,MATCH(_xlfn.NUMBERVALUE(LEFT($A110,4)),CBO_annual!$A:$A,0),MATCH(M$1,CBO_annual!$1:$1,0)))</f>
        <v>#N/A</v>
      </c>
      <c r="N109" s="83" t="e">
        <f ca="1">IF(YEAR($B109)&lt;YEAR(TODAY())-1,INDEX(HaverPull!$A:$AD,MATCH(CBO_quarterly!$B109,HaverPull!$B:$B,0),MATCH(CBO_quarterly!N$1,HaverPull!$1:$1,0)),INDEX(CBO_annual!$A:$AH,MATCH(_xlfn.NUMBERVALUE(LEFT($A110,4)),CBO_annual!$A:$A,0),MATCH(N$1,CBO_annual!$1:$1,0)))</f>
        <v>#N/A</v>
      </c>
      <c r="O109" s="83" t="e">
        <f ca="1">IF(YEAR($B109)&lt;YEAR(TODAY())-1,INDEX(HaverPull!$A:$AD,MATCH(CBO_quarterly!$B109,HaverPull!$B:$B,0),MATCH(CBO_quarterly!O$1,HaverPull!$1:$1,0)),INDEX(CBO_annual!$A:$AH,MATCH(_xlfn.NUMBERVALUE(LEFT($A110,4)),CBO_annual!$A:$A,0),MATCH(O$1,CBO_annual!$1:$1,0)))</f>
        <v>#N/A</v>
      </c>
      <c r="P109" s="83" t="e">
        <f ca="1">IF(YEAR($B109)&lt;YEAR(TODAY())-1,INDEX(HaverPull!$A:$AD,MATCH(CBO_quarterly!$B109,HaverPull!$B:$B,0),MATCH(CBO_quarterly!P$1,HaverPull!$1:$1,0)),INDEX(CBO_annual!$A:$AH,MATCH(_xlfn.NUMBERVALUE(LEFT($A110,4)),CBO_annual!$A:$A,0),MATCH(P$1,CBO_annual!$1:$1,0)))</f>
        <v>#N/A</v>
      </c>
      <c r="Q109" s="83" t="e">
        <f ca="1">IF(YEAR($B109)&lt;YEAR(TODAY())-1,INDEX(HaverPull!$A:$AD,MATCH(CBO_quarterly!$B109,HaverPull!$B:$B,0),MATCH(CBO_quarterly!Q$1,HaverPull!$1:$1,0)),INDEX(CBO_annual!$A:$AH,MATCH(_xlfn.NUMBERVALUE(LEFT($A110,4)),CBO_annual!$A:$A,0),MATCH(Q$1,CBO_annual!$1:$1,0)))</f>
        <v>#N/A</v>
      </c>
      <c r="R109" s="83" t="e">
        <f ca="1">IF(YEAR($B109)&lt;YEAR(TODAY())-1,INDEX(HaverPull!$A:$AD,MATCH(CBO_quarterly!$B109,HaverPull!$B:$B,0),MATCH(CBO_quarterly!R$1,HaverPull!$1:$1,0)),INDEX(CBO_annual!$A:$AH,MATCH(_xlfn.NUMBERVALUE(LEFT($A110,4)),CBO_annual!$A:$A,0),MATCH(R$1,CBO_annual!$1:$1,0)))</f>
        <v>#N/A</v>
      </c>
      <c r="S109" s="83" t="e">
        <f ca="1">IF(YEAR($B109)&lt;YEAR(TODAY())-1,INDEX(HaverPull!$A:$AD,MATCH(CBO_quarterly!$B109,HaverPull!$B:$B,0),MATCH(CBO_quarterly!S$1,HaverPull!$1:$1,0)),INDEX(CBO_annual!$A:$AH,MATCH(_xlfn.NUMBERVALUE(LEFT($A110,4)),CBO_annual!$A:$A,0),MATCH(S$1,CBO_annual!$1:$1,0)))</f>
        <v>#N/A</v>
      </c>
      <c r="T109" s="83" t="e">
        <f ca="1">IF(YEAR($B109)&lt;YEAR(TODAY())-1,INDEX(HaverPull!$A:$AD,MATCH(CBO_quarterly!$B109,HaverPull!$B:$B,0),MATCH(CBO_quarterly!T$1,HaverPull!$1:$1,0)),INDEX(CBO_annual!$A:$AH,MATCH(_xlfn.NUMBERVALUE(LEFT($A110,4)),CBO_annual!$A:$A,0),MATCH(T$1,CBO_annual!$1:$1,0)))</f>
        <v>#N/A</v>
      </c>
      <c r="U109" s="83" t="e">
        <f ca="1">IF(YEAR($B109)&lt;YEAR(TODAY())-1,INDEX(HaverPull!$A:$AD,MATCH(CBO_quarterly!$B109,HaverPull!$B:$B,0),MATCH(CBO_quarterly!U$1,HaverPull!$1:$1,0)),INDEX(CBO_annual!$A:$AH,MATCH(_xlfn.NUMBERVALUE(LEFT($A110,4)),CBO_annual!$A:$A,0),MATCH(U$1,CBO_annual!$1:$1,0)))</f>
        <v>#N/A</v>
      </c>
      <c r="V109" s="83" t="e">
        <f ca="1">IF(YEAR($B109)&lt;YEAR(TODAY())-1,INDEX(HaverPull!$A:$AD,MATCH(CBO_quarterly!$B109,HaverPull!$B:$B,0),MATCH(CBO_quarterly!V$1,HaverPull!$1:$1,0)),INDEX(CBO_annual!$A:$AH,MATCH(_xlfn.NUMBERVALUE(LEFT($A110,4)),CBO_annual!$A:$A,0),MATCH(V$1,CBO_annual!$1:$1,0)))</f>
        <v>#N/A</v>
      </c>
      <c r="W109" s="83" t="e">
        <f ca="1">IF(YEAR($B109)&lt;YEAR(TODAY())-1,INDEX(HaverPull!$A:$AD,MATCH(CBO_quarterly!$B109,HaverPull!$B:$B,0),MATCH(CBO_quarterly!W$1,HaverPull!$1:$1,0)),INDEX(CBO_annual!$A:$AH,MATCH(_xlfn.NUMBERVALUE(LEFT($A110,4)),CBO_annual!$A:$A,0),MATCH(W$1,CBO_annual!$1:$1,0)))</f>
        <v>#N/A</v>
      </c>
      <c r="X109" s="83" t="e">
        <f ca="1">IF(YEAR($B109)&lt;YEAR(TODAY())-1,INDEX(HaverPull!$A:$AD,MATCH(CBO_quarterly!$B109,HaverPull!$B:$B,0),MATCH(CBO_quarterly!X$1,HaverPull!$1:$1,0)),INDEX(CBO_annual!$A:$AH,MATCH(_xlfn.NUMBERVALUE(LEFT($A110,4)),CBO_annual!$A:$A,0),MATCH(X$1,CBO_annual!$1:$1,0)))</f>
        <v>#N/A</v>
      </c>
      <c r="Y109" s="83" t="e">
        <f ca="1">IF(YEAR($B109)&lt;YEAR(TODAY())-1,INDEX(HaverPull!$A:$AD,MATCH(CBO_quarterly!$B109,HaverPull!$B:$B,0),MATCH(CBO_quarterly!Y$1,HaverPull!$1:$1,0)),INDEX(CBO_annual!$A:$AH,MATCH(_xlfn.NUMBERVALUE(LEFT($A110,4)),CBO_annual!$A:$A,0),MATCH(Y$1,CBO_annual!$1:$1,0)))</f>
        <v>#N/A</v>
      </c>
      <c r="Z109" s="83" t="e">
        <f ca="1">IF(YEAR($B109)&lt;YEAR(TODAY())-1,INDEX(HaverPull!$A:$AD,MATCH(CBO_quarterly!$B109,HaverPull!$B:$B,0),MATCH(CBO_quarterly!Z$1,HaverPull!$1:$1,0)),INDEX(CBO_annual!$A:$AH,MATCH(_xlfn.NUMBERVALUE(LEFT($A110,4)),CBO_annual!$A:$A,0),MATCH(Z$1,CBO_annual!$1:$1,0)))</f>
        <v>#N/A</v>
      </c>
      <c r="AA109" s="83" t="e">
        <f ca="1">IF(YEAR($B109)&lt;YEAR(TODAY())-1,INDEX(HaverPull!$A:$AD,MATCH(CBO_quarterly!$B109,HaverPull!$B:$B,0),MATCH(CBO_quarterly!AA$1,HaverPull!$1:$1,0)),INDEX(CBO_annual!$A:$AH,MATCH(_xlfn.NUMBERVALUE(LEFT($A110,4)),CBO_annual!$A:$A,0),MATCH(AA$1,CBO_annual!$1:$1,0)))</f>
        <v>#N/A</v>
      </c>
      <c r="AB109" s="88">
        <f>INDEX(CBO_annual!$A:$AH,MATCH(_xlfn.NUMBERVALUE(LEFT($A110,4)),CBO_annual!$A:$A,0),MATCH($1:$1,CBO_annual!$1:$1,0))</f>
        <v>10631.375</v>
      </c>
      <c r="AC109" s="84">
        <v>10348.700000000001</v>
      </c>
      <c r="AD109" s="83">
        <f ca="1">IF(YEAR($B109)&lt;=YEAR(TODAY()),INDEX(HaverPull!$A:$AD,MATCH(CBO_quarterly!$B109,HaverPull!$B:$B,0),MATCH(CBO_quarterly!AD$1,HaverPull!$1:$1,0)),INDEX(CBO_annual!$A:$AH,MATCH(_xlfn.NUMBERVALUE(LEFT($A110,4)),CBO_annual!$A:$A,0),MATCH(AD$1,CBO_annual!$1:$1,0)))</f>
        <v>7057.6</v>
      </c>
      <c r="AE109" s="83">
        <f ca="1">IF(YEAR($B109)&lt;=YEAR(TODAY()),INDEX(HaverPull!$A:$AD,MATCH(CBO_quarterly!$B109,HaverPull!$B:$B,0),MATCH(CBO_quarterly!AE$1,HaverPull!$1:$1,0)),INDEX(CBO_annual!$A:$AH,MATCH(_xlfn.NUMBERVALUE(LEFT($A110,4)),CBO_annual!$A:$A,0),MATCH(AE$1,CBO_annual!$1:$1,0)))</f>
        <v>5130.6000000000004</v>
      </c>
      <c r="AF109" s="85">
        <v>77.299000000000007</v>
      </c>
      <c r="AG109" s="84">
        <v>7893.1</v>
      </c>
      <c r="AH109" s="84">
        <v>8101.7</v>
      </c>
      <c r="AI109" s="83">
        <f ca="1">IF(YEAR($B109)&lt;YEAR(TODAY()),INDEX(HaverPull!$A:$AD,MATCH(CBO_quarterly!$B109,HaverPull!$B:$B,0),MATCH(CBO_quarterly!AI$1,HaverPull!$1:$1,0)),INDEX(CBO_annual!$A:$AH,MATCH(_xlfn.NUMBERVALUE(LEFT($A110,4)),CBO_annual!$A:$A,0),MATCH(AI$1,CBO_annual!$1:$1,0)))</f>
        <v>1471.3</v>
      </c>
      <c r="AJ109" s="83">
        <f ca="1">IF(YEAR($B109)&lt;YEAR(TODAY()),INDEX(HaverPull!$A:$AD,MATCH(CBO_quarterly!$B109,HaverPull!$B:$B,0),MATCH(CBO_quarterly!AJ$1,HaverPull!$1:$1,0)),INDEX(CBO_annual!$A:$AH,MATCH(_xlfn.NUMBERVALUE(LEFT($A110,4)),CBO_annual!$A:$A,0),MATCH(AJ$1,CBO_annual!$1:$1,0)))</f>
        <v>865.9</v>
      </c>
      <c r="AK109" s="83">
        <f ca="1">IF(YEAR($B109)&lt;YEAR(TODAY()),INDEX(HaverPull!$A:$AD,MATCH(CBO_quarterly!$B109,HaverPull!$B:$B,0),MATCH(CBO_quarterly!AK$1,HaverPull!$1:$1,0)),INDEX(CBO_annual!$A:$AH,MATCH(_xlfn.NUMBERVALUE(LEFT($A110,4)),CBO_annual!$A:$A,0),MATCH(AK$1,CBO_annual!$1:$1,0)))</f>
        <v>1541.6</v>
      </c>
      <c r="AL109" s="83">
        <f ca="1">IF(YEAR($B109)&lt;YEAR(TODAY()),INDEX(HaverPull!$A:$AD,MATCH(CBO_quarterly!$B109,HaverPull!$B:$B,0),MATCH(CBO_quarterly!AL$1,HaverPull!$1:$1,0)),INDEX(CBO_annual!$A:$AH,MATCH(_xlfn.NUMBERVALUE(LEFT($A110,4)),CBO_annual!$A:$A,0),MATCH(AL$1,CBO_annual!$1:$1,0)))</f>
        <v>1471.3</v>
      </c>
      <c r="AM109" s="83">
        <f ca="1">IF(YEAR($B109)&lt;YEAR(TODAY()),INDEX(HaverPull!$A:$AD,MATCH(CBO_quarterly!$B109,HaverPull!$B:$B,0),MATCH(CBO_quarterly!AM$1,HaverPull!$1:$1,0)),INDEX(CBO_annual!$A:$AH,MATCH(_xlfn.NUMBERVALUE(LEFT($A110,4)),CBO_annual!$A:$A,0),MATCH(AM$1,CBO_annual!$1:$1,0)))</f>
        <v>579.79999999999995</v>
      </c>
      <c r="AN109" s="83">
        <f ca="1">IF(YEAR($B109)&lt;YEAR(TODAY()),INDEX(HaverPull!$A:$AD,MATCH(CBO_quarterly!$B109,HaverPull!$B:$B,0),MATCH(CBO_quarterly!AN$1,HaverPull!$1:$1,0)),INDEX(CBO_annual!$A:$AH,MATCH(_xlfn.NUMBERVALUE(LEFT($A110,4)),CBO_annual!$A:$A,0),MATCH(AN$1,CBO_annual!$1:$1,0)))</f>
        <v>891.5</v>
      </c>
      <c r="AO109" s="83" t="e">
        <f ca="1">IF(YEAR($B109)&lt;YEAR(TODAY()),INDEX(HaverPull!$A:$AD,MATCH(CBO_quarterly!$B109,HaverPull!$B:$B,0),MATCH(CBO_quarterly!AO$1,HaverPull!$1:$1,0)),INDEX(CBO_annual!$A:$AH,MATCH(_xlfn.NUMBERVALUE(LEFT($A110,4)),CBO_annual!$A:$A,0),MATCH(AO$1,CBO_annual!$1:$1,0)))</f>
        <v>#N/A</v>
      </c>
      <c r="AP109" s="83" t="e">
        <f ca="1">IF(YEAR($B109)&lt;YEAR(TODAY()),INDEX(HaverPull!$A:$AD,MATCH(CBO_quarterly!$B109,HaverPull!$B:$B,0),MATCH(CBO_quarterly!AP$1,HaverPull!$1:$1,0)),INDEX(CBO_annual!$A:$AH,MATCH(_xlfn.NUMBERVALUE(LEFT($A110,4)),CBO_annual!$A:$A,0),MATCH(AP$1,CBO_annual!$1:$1,0)))</f>
        <v>#N/A</v>
      </c>
    </row>
    <row r="110" spans="1:42">
      <c r="A110" s="83" t="s">
        <v>509</v>
      </c>
      <c r="B110" s="4">
        <v>35246</v>
      </c>
      <c r="C110" s="83">
        <f ca="1">IF(YEAR($B110)&lt;YEAR(TODAY())-1,AVERAGE(C111:C114),INDEX(CBO_annual!$A:$AH,MATCH(_xlfn.NUMBERVALUE(LEFT($A111,4)),CBO_annual!$A:$A,0),MATCH(C$1,CBO_annual!$1:$1,0)))</f>
        <v>2068.1999999999998</v>
      </c>
      <c r="D110" s="83">
        <f ca="1">IF(YEAR($B110)&lt;YEAR(TODAY())-1,AVERAGE(D111:D114),INDEX(CBO_annual!$A:$AH,MATCH(_xlfn.NUMBERVALUE(LEFT($A111,4)),CBO_annual!$A:$A,0),MATCH(D$1,CBO_annual!$1:$1,0)))</f>
        <v>1585.1000000000004</v>
      </c>
      <c r="E110" s="83">
        <f ca="1">IF(YEAR($B110)&lt;YEAR(TODAY())-1,AVERAGE(E111:E114),INDEX(CBO_annual!$A:$AH,MATCH(_xlfn.NUMBERVALUE(LEFT($A111,4)),CBO_annual!$A:$A,0),MATCH(E$1,CBO_annual!$1:$1,0)))</f>
        <v>134.1</v>
      </c>
      <c r="F110" s="83">
        <f ca="1">IF(YEAR($B110)&lt;YEAR(TODAY())-1,AVERAGE(F111:F114),INDEX(CBO_annual!$A:$AH,MATCH(_xlfn.NUMBERVALUE(LEFT($A111,4)),CBO_annual!$A:$A,0),MATCH(F$1,CBO_annual!$1:$1,0)))</f>
        <v>395.69999999999993</v>
      </c>
      <c r="G110" s="83">
        <f ca="1">IF(YEAR($B110)&lt;YEAR(TODAY())-1,AVERAGE(G111:G114),INDEX(CBO_annual!$A:$AH,MATCH(_xlfn.NUMBERVALUE(LEFT($A111,4)),CBO_annual!$A:$A,0),MATCH(G$1,CBO_annual!$1:$1,0)))</f>
        <v>1274.5999999999999</v>
      </c>
      <c r="H110" s="83">
        <f ca="1">IF(YEAR($B110)&lt;YEAR(TODAY())-1,AVERAGE(H111:H114),INDEX(CBO_annual!$A:$AH,MATCH(_xlfn.NUMBERVALUE(LEFT($A111,4)),CBO_annual!$A:$A,0),MATCH(H$1,CBO_annual!$1:$1,0)))</f>
        <v>60.599999999999994</v>
      </c>
      <c r="I110" s="83">
        <f ca="1">IF(YEAR($B110)&lt;YEAR(TODAY())-1,AVERAGE(I111:I114),INDEX(CBO_annual!$A:$AH,MATCH(_xlfn.NUMBERVALUE(LEFT($A111,4)),CBO_annual!$A:$A,0),MATCH(I$1,CBO_annual!$1:$1,0)))</f>
        <v>497.1</v>
      </c>
      <c r="J110" s="83">
        <f ca="1">IF(YEAR($B110)&lt;YEAR(TODAY())-1,INDEX(HaverPull!$A:$AD,MATCH(CBO_quarterly!$B110,HaverPull!$B:$B,0),MATCH(CBO_quarterly!J$1,HaverPull!$1:$1,0)),INDEX(CBO_annual!$A:$AH,MATCH(_xlfn.NUMBERVALUE(LEFT($A111,4)),CBO_annual!$A:$A,0),MATCH(J$1,CBO_annual!$1:$1,0)))</f>
        <v>20</v>
      </c>
      <c r="K110" s="83" t="e">
        <f ca="1">IF(YEAR($B110)&lt;YEAR(TODAY())-1,INDEX(HaverPull!$A:$AD,MATCH(CBO_quarterly!$B110,HaverPull!$B:$B,0),MATCH(CBO_quarterly!K$1,HaverPull!$1:$1,0)),INDEX(CBO_annual!$A:$AH,MATCH(_xlfn.NUMBERVALUE(LEFT($A111,4)),CBO_annual!$A:$A,0),MATCH(K$1,CBO_annual!$1:$1,0)))</f>
        <v>#N/A</v>
      </c>
      <c r="L110" s="83" t="e">
        <f ca="1">IF(YEAR($B110)&lt;YEAR(TODAY())-1,INDEX(HaverPull!$A:$AD,MATCH(CBO_quarterly!$B110,HaverPull!$B:$B,0),MATCH(CBO_quarterly!L$1,HaverPull!$1:$1,0)),INDEX(CBO_annual!$A:$AH,MATCH(_xlfn.NUMBERVALUE(LEFT($A111,4)),CBO_annual!$A:$A,0),MATCH(L$1,CBO_annual!$1:$1,0)))</f>
        <v>#N/A</v>
      </c>
      <c r="M110" s="83" t="e">
        <f ca="1">IF(YEAR($B110)&lt;YEAR(TODAY())-1,INDEX(HaverPull!$A:$AD,MATCH(CBO_quarterly!$B110,HaverPull!$B:$B,0),MATCH(CBO_quarterly!M$1,HaverPull!$1:$1,0)),INDEX(CBO_annual!$A:$AH,MATCH(_xlfn.NUMBERVALUE(LEFT($A111,4)),CBO_annual!$A:$A,0),MATCH(M$1,CBO_annual!$1:$1,0)))</f>
        <v>#N/A</v>
      </c>
      <c r="N110" s="83" t="e">
        <f ca="1">IF(YEAR($B110)&lt;YEAR(TODAY())-1,INDEX(HaverPull!$A:$AD,MATCH(CBO_quarterly!$B110,HaverPull!$B:$B,0),MATCH(CBO_quarterly!N$1,HaverPull!$1:$1,0)),INDEX(CBO_annual!$A:$AH,MATCH(_xlfn.NUMBERVALUE(LEFT($A111,4)),CBO_annual!$A:$A,0),MATCH(N$1,CBO_annual!$1:$1,0)))</f>
        <v>#N/A</v>
      </c>
      <c r="O110" s="83" t="e">
        <f ca="1">IF(YEAR($B110)&lt;YEAR(TODAY())-1,INDEX(HaverPull!$A:$AD,MATCH(CBO_quarterly!$B110,HaverPull!$B:$B,0),MATCH(CBO_quarterly!O$1,HaverPull!$1:$1,0)),INDEX(CBO_annual!$A:$AH,MATCH(_xlfn.NUMBERVALUE(LEFT($A111,4)),CBO_annual!$A:$A,0),MATCH(O$1,CBO_annual!$1:$1,0)))</f>
        <v>#N/A</v>
      </c>
      <c r="P110" s="83" t="e">
        <f ca="1">IF(YEAR($B110)&lt;YEAR(TODAY())-1,INDEX(HaverPull!$A:$AD,MATCH(CBO_quarterly!$B110,HaverPull!$B:$B,0),MATCH(CBO_quarterly!P$1,HaverPull!$1:$1,0)),INDEX(CBO_annual!$A:$AH,MATCH(_xlfn.NUMBERVALUE(LEFT($A111,4)),CBO_annual!$A:$A,0),MATCH(P$1,CBO_annual!$1:$1,0)))</f>
        <v>#N/A</v>
      </c>
      <c r="Q110" s="83" t="e">
        <f ca="1">IF(YEAR($B110)&lt;YEAR(TODAY())-1,INDEX(HaverPull!$A:$AD,MATCH(CBO_quarterly!$B110,HaverPull!$B:$B,0),MATCH(CBO_quarterly!Q$1,HaverPull!$1:$1,0)),INDEX(CBO_annual!$A:$AH,MATCH(_xlfn.NUMBERVALUE(LEFT($A111,4)),CBO_annual!$A:$A,0),MATCH(Q$1,CBO_annual!$1:$1,0)))</f>
        <v>#N/A</v>
      </c>
      <c r="R110" s="83" t="e">
        <f ca="1">IF(YEAR($B110)&lt;YEAR(TODAY())-1,INDEX(HaverPull!$A:$AD,MATCH(CBO_quarterly!$B110,HaverPull!$B:$B,0),MATCH(CBO_quarterly!R$1,HaverPull!$1:$1,0)),INDEX(CBO_annual!$A:$AH,MATCH(_xlfn.NUMBERVALUE(LEFT($A111,4)),CBO_annual!$A:$A,0),MATCH(R$1,CBO_annual!$1:$1,0)))</f>
        <v>#N/A</v>
      </c>
      <c r="S110" s="83" t="e">
        <f ca="1">IF(YEAR($B110)&lt;YEAR(TODAY())-1,INDEX(HaverPull!$A:$AD,MATCH(CBO_quarterly!$B110,HaverPull!$B:$B,0),MATCH(CBO_quarterly!S$1,HaverPull!$1:$1,0)),INDEX(CBO_annual!$A:$AH,MATCH(_xlfn.NUMBERVALUE(LEFT($A111,4)),CBO_annual!$A:$A,0),MATCH(S$1,CBO_annual!$1:$1,0)))</f>
        <v>#N/A</v>
      </c>
      <c r="T110" s="83" t="e">
        <f ca="1">IF(YEAR($B110)&lt;YEAR(TODAY())-1,INDEX(HaverPull!$A:$AD,MATCH(CBO_quarterly!$B110,HaverPull!$B:$B,0),MATCH(CBO_quarterly!T$1,HaverPull!$1:$1,0)),INDEX(CBO_annual!$A:$AH,MATCH(_xlfn.NUMBERVALUE(LEFT($A111,4)),CBO_annual!$A:$A,0),MATCH(T$1,CBO_annual!$1:$1,0)))</f>
        <v>#N/A</v>
      </c>
      <c r="U110" s="83" t="e">
        <f ca="1">IF(YEAR($B110)&lt;YEAR(TODAY())-1,INDEX(HaverPull!$A:$AD,MATCH(CBO_quarterly!$B110,HaverPull!$B:$B,0),MATCH(CBO_quarterly!U$1,HaverPull!$1:$1,0)),INDEX(CBO_annual!$A:$AH,MATCH(_xlfn.NUMBERVALUE(LEFT($A111,4)),CBO_annual!$A:$A,0),MATCH(U$1,CBO_annual!$1:$1,0)))</f>
        <v>#N/A</v>
      </c>
      <c r="V110" s="83" t="e">
        <f ca="1">IF(YEAR($B110)&lt;YEAR(TODAY())-1,INDEX(HaverPull!$A:$AD,MATCH(CBO_quarterly!$B110,HaverPull!$B:$B,0),MATCH(CBO_quarterly!V$1,HaverPull!$1:$1,0)),INDEX(CBO_annual!$A:$AH,MATCH(_xlfn.NUMBERVALUE(LEFT($A111,4)),CBO_annual!$A:$A,0),MATCH(V$1,CBO_annual!$1:$1,0)))</f>
        <v>#N/A</v>
      </c>
      <c r="W110" s="83" t="e">
        <f ca="1">IF(YEAR($B110)&lt;YEAR(TODAY())-1,INDEX(HaverPull!$A:$AD,MATCH(CBO_quarterly!$B110,HaverPull!$B:$B,0),MATCH(CBO_quarterly!W$1,HaverPull!$1:$1,0)),INDEX(CBO_annual!$A:$AH,MATCH(_xlfn.NUMBERVALUE(LEFT($A111,4)),CBO_annual!$A:$A,0),MATCH(W$1,CBO_annual!$1:$1,0)))</f>
        <v>#N/A</v>
      </c>
      <c r="X110" s="83" t="e">
        <f ca="1">IF(YEAR($B110)&lt;YEAR(TODAY())-1,INDEX(HaverPull!$A:$AD,MATCH(CBO_quarterly!$B110,HaverPull!$B:$B,0),MATCH(CBO_quarterly!X$1,HaverPull!$1:$1,0)),INDEX(CBO_annual!$A:$AH,MATCH(_xlfn.NUMBERVALUE(LEFT($A111,4)),CBO_annual!$A:$A,0),MATCH(X$1,CBO_annual!$1:$1,0)))</f>
        <v>#N/A</v>
      </c>
      <c r="Y110" s="83" t="e">
        <f ca="1">IF(YEAR($B110)&lt;YEAR(TODAY())-1,INDEX(HaverPull!$A:$AD,MATCH(CBO_quarterly!$B110,HaverPull!$B:$B,0),MATCH(CBO_quarterly!Y$1,HaverPull!$1:$1,0)),INDEX(CBO_annual!$A:$AH,MATCH(_xlfn.NUMBERVALUE(LEFT($A111,4)),CBO_annual!$A:$A,0),MATCH(Y$1,CBO_annual!$1:$1,0)))</f>
        <v>#N/A</v>
      </c>
      <c r="Z110" s="83" t="e">
        <f ca="1">IF(YEAR($B110)&lt;YEAR(TODAY())-1,INDEX(HaverPull!$A:$AD,MATCH(CBO_quarterly!$B110,HaverPull!$B:$B,0),MATCH(CBO_quarterly!Z$1,HaverPull!$1:$1,0)),INDEX(CBO_annual!$A:$AH,MATCH(_xlfn.NUMBERVALUE(LEFT($A111,4)),CBO_annual!$A:$A,0),MATCH(Z$1,CBO_annual!$1:$1,0)))</f>
        <v>#N/A</v>
      </c>
      <c r="AA110" s="83" t="e">
        <f ca="1">IF(YEAR($B110)&lt;YEAR(TODAY())-1,INDEX(HaverPull!$A:$AD,MATCH(CBO_quarterly!$B110,HaverPull!$B:$B,0),MATCH(CBO_quarterly!AA$1,HaverPull!$1:$1,0)),INDEX(CBO_annual!$A:$AH,MATCH(_xlfn.NUMBERVALUE(LEFT($A111,4)),CBO_annual!$A:$A,0),MATCH(AA$1,CBO_annual!$1:$1,0)))</f>
        <v>#N/A</v>
      </c>
      <c r="AB110" s="88">
        <f>INDEX(CBO_annual!$A:$AH,MATCH(_xlfn.NUMBERVALUE(LEFT($A111,4)),CBO_annual!$A:$A,0),MATCH($1:$1,CBO_annual!$1:$1,0))</f>
        <v>10631.375</v>
      </c>
      <c r="AC110" s="84">
        <v>10529.4</v>
      </c>
      <c r="AD110" s="83">
        <f ca="1">IF(YEAR($B110)&lt;=YEAR(TODAY()),INDEX(HaverPull!$A:$AD,MATCH(CBO_quarterly!$B110,HaverPull!$B:$B,0),MATCH(CBO_quarterly!AD$1,HaverPull!$1:$1,0)),INDEX(CBO_annual!$A:$AH,MATCH(_xlfn.NUMBERVALUE(LEFT($A111,4)),CBO_annual!$A:$A,0),MATCH(AD$1,CBO_annual!$1:$1,0)))</f>
        <v>7133.6</v>
      </c>
      <c r="AE110" s="83">
        <f ca="1">IF(YEAR($B110)&lt;=YEAR(TODAY()),INDEX(HaverPull!$A:$AD,MATCH(CBO_quarterly!$B110,HaverPull!$B:$B,0),MATCH(CBO_quarterly!AE$1,HaverPull!$1:$1,0)),INDEX(CBO_annual!$A:$AH,MATCH(_xlfn.NUMBERVALUE(LEFT($A111,4)),CBO_annual!$A:$A,0),MATCH(AE$1,CBO_annual!$1:$1,0)))</f>
        <v>5220.5</v>
      </c>
      <c r="AF110" s="85">
        <v>77.81</v>
      </c>
      <c r="AG110" s="84">
        <v>8061.5</v>
      </c>
      <c r="AH110" s="84">
        <v>8196.1</v>
      </c>
      <c r="AI110" s="83">
        <f ca="1">IF(YEAR($B110)&lt;YEAR(TODAY()),INDEX(HaverPull!$A:$AD,MATCH(CBO_quarterly!$B110,HaverPull!$B:$B,0),MATCH(CBO_quarterly!AI$1,HaverPull!$1:$1,0)),INDEX(CBO_annual!$A:$AH,MATCH(_xlfn.NUMBERVALUE(LEFT($A111,4)),CBO_annual!$A:$A,0),MATCH(AI$1,CBO_annual!$1:$1,0)))</f>
        <v>1487.7</v>
      </c>
      <c r="AJ110" s="83">
        <f ca="1">IF(YEAR($B110)&lt;YEAR(TODAY()),INDEX(HaverPull!$A:$AD,MATCH(CBO_quarterly!$B110,HaverPull!$B:$B,0),MATCH(CBO_quarterly!AJ$1,HaverPull!$1:$1,0)),INDEX(CBO_annual!$A:$AH,MATCH(_xlfn.NUMBERVALUE(LEFT($A111,4)),CBO_annual!$A:$A,0),MATCH(AJ$1,CBO_annual!$1:$1,0)))</f>
        <v>874.1</v>
      </c>
      <c r="AK110" s="83">
        <f ca="1">IF(YEAR($B110)&lt;YEAR(TODAY()),INDEX(HaverPull!$A:$AD,MATCH(CBO_quarterly!$B110,HaverPull!$B:$B,0),MATCH(CBO_quarterly!AK$1,HaverPull!$1:$1,0)),INDEX(CBO_annual!$A:$AH,MATCH(_xlfn.NUMBERVALUE(LEFT($A111,4)),CBO_annual!$A:$A,0),MATCH(AK$1,CBO_annual!$1:$1,0)))</f>
        <v>1563.8</v>
      </c>
      <c r="AL110" s="83">
        <f ca="1">IF(YEAR($B110)&lt;YEAR(TODAY()),INDEX(HaverPull!$A:$AD,MATCH(CBO_quarterly!$B110,HaverPull!$B:$B,0),MATCH(CBO_quarterly!AL$1,HaverPull!$1:$1,0)),INDEX(CBO_annual!$A:$AH,MATCH(_xlfn.NUMBERVALUE(LEFT($A111,4)),CBO_annual!$A:$A,0),MATCH(AL$1,CBO_annual!$1:$1,0)))</f>
        <v>1487.7</v>
      </c>
      <c r="AM110" s="83">
        <f ca="1">IF(YEAR($B110)&lt;YEAR(TODAY()),INDEX(HaverPull!$A:$AD,MATCH(CBO_quarterly!$B110,HaverPull!$B:$B,0),MATCH(CBO_quarterly!AM$1,HaverPull!$1:$1,0)),INDEX(CBO_annual!$A:$AH,MATCH(_xlfn.NUMBERVALUE(LEFT($A111,4)),CBO_annual!$A:$A,0),MATCH(AM$1,CBO_annual!$1:$1,0)))</f>
        <v>582.1</v>
      </c>
      <c r="AN110" s="83">
        <f ca="1">IF(YEAR($B110)&lt;YEAR(TODAY()),INDEX(HaverPull!$A:$AD,MATCH(CBO_quarterly!$B110,HaverPull!$B:$B,0),MATCH(CBO_quarterly!AN$1,HaverPull!$1:$1,0)),INDEX(CBO_annual!$A:$AH,MATCH(_xlfn.NUMBERVALUE(LEFT($A111,4)),CBO_annual!$A:$A,0),MATCH(AN$1,CBO_annual!$1:$1,0)))</f>
        <v>905.5</v>
      </c>
      <c r="AO110" s="83" t="e">
        <f ca="1">IF(YEAR($B110)&lt;YEAR(TODAY()),INDEX(HaverPull!$A:$AD,MATCH(CBO_quarterly!$B110,HaverPull!$B:$B,0),MATCH(CBO_quarterly!AO$1,HaverPull!$1:$1,0)),INDEX(CBO_annual!$A:$AH,MATCH(_xlfn.NUMBERVALUE(LEFT($A111,4)),CBO_annual!$A:$A,0),MATCH(AO$1,CBO_annual!$1:$1,0)))</f>
        <v>#N/A</v>
      </c>
      <c r="AP110" s="83" t="e">
        <f ca="1">IF(YEAR($B110)&lt;YEAR(TODAY()),INDEX(HaverPull!$A:$AD,MATCH(CBO_quarterly!$B110,HaverPull!$B:$B,0),MATCH(CBO_quarterly!AP$1,HaverPull!$1:$1,0)),INDEX(CBO_annual!$A:$AH,MATCH(_xlfn.NUMBERVALUE(LEFT($A111,4)),CBO_annual!$A:$A,0),MATCH(AP$1,CBO_annual!$1:$1,0)))</f>
        <v>#N/A</v>
      </c>
    </row>
    <row r="111" spans="1:42">
      <c r="A111" s="83" t="s">
        <v>510</v>
      </c>
      <c r="B111" s="4">
        <v>35338</v>
      </c>
      <c r="C111" s="83">
        <f ca="1">IF(YEAR($B111)&lt;YEAR(TODAY())-1,AVERAGE(C112:C115),INDEX(CBO_annual!$A:$AH,MATCH(_xlfn.NUMBERVALUE(LEFT($A112,4)),CBO_annual!$A:$A,0),MATCH(C$1,CBO_annual!$1:$1,0)))</f>
        <v>2068.1999999999998</v>
      </c>
      <c r="D111" s="83">
        <f ca="1">IF(YEAR($B111)&lt;YEAR(TODAY())-1,AVERAGE(D112:D115),INDEX(CBO_annual!$A:$AH,MATCH(_xlfn.NUMBERVALUE(LEFT($A112,4)),CBO_annual!$A:$A,0),MATCH(D$1,CBO_annual!$1:$1,0)))</f>
        <v>1585.1000000000004</v>
      </c>
      <c r="E111" s="83">
        <f ca="1">IF(YEAR($B111)&lt;YEAR(TODAY())-1,AVERAGE(E112:E115),INDEX(CBO_annual!$A:$AH,MATCH(_xlfn.NUMBERVALUE(LEFT($A112,4)),CBO_annual!$A:$A,0),MATCH(E$1,CBO_annual!$1:$1,0)))</f>
        <v>134.1</v>
      </c>
      <c r="F111" s="83">
        <f ca="1">IF(YEAR($B111)&lt;YEAR(TODAY())-1,AVERAGE(F112:F115),INDEX(CBO_annual!$A:$AH,MATCH(_xlfn.NUMBERVALUE(LEFT($A112,4)),CBO_annual!$A:$A,0),MATCH(F$1,CBO_annual!$1:$1,0)))</f>
        <v>395.69999999999993</v>
      </c>
      <c r="G111" s="83">
        <f ca="1">IF(YEAR($B111)&lt;YEAR(TODAY())-1,AVERAGE(G112:G115),INDEX(CBO_annual!$A:$AH,MATCH(_xlfn.NUMBERVALUE(LEFT($A112,4)),CBO_annual!$A:$A,0),MATCH(G$1,CBO_annual!$1:$1,0)))</f>
        <v>1274.5999999999999</v>
      </c>
      <c r="H111" s="83">
        <f ca="1">IF(YEAR($B111)&lt;YEAR(TODAY())-1,AVERAGE(H112:H115),INDEX(CBO_annual!$A:$AH,MATCH(_xlfn.NUMBERVALUE(LEFT($A112,4)),CBO_annual!$A:$A,0),MATCH(H$1,CBO_annual!$1:$1,0)))</f>
        <v>60.599999999999994</v>
      </c>
      <c r="I111" s="83">
        <f ca="1">IF(YEAR($B111)&lt;YEAR(TODAY())-1,AVERAGE(I112:I115),INDEX(CBO_annual!$A:$AH,MATCH(_xlfn.NUMBERVALUE(LEFT($A112,4)),CBO_annual!$A:$A,0),MATCH(I$1,CBO_annual!$1:$1,0)))</f>
        <v>497.1</v>
      </c>
      <c r="J111" s="83">
        <f ca="1">IF(YEAR($B111)&lt;YEAR(TODAY())-1,INDEX(HaverPull!$A:$AD,MATCH(CBO_quarterly!$B111,HaverPull!$B:$B,0),MATCH(CBO_quarterly!J$1,HaverPull!$1:$1,0)),INDEX(CBO_annual!$A:$AH,MATCH(_xlfn.NUMBERVALUE(LEFT($A112,4)),CBO_annual!$A:$A,0),MATCH(J$1,CBO_annual!$1:$1,0)))</f>
        <v>20.100000000000001</v>
      </c>
      <c r="K111" s="83" t="e">
        <f ca="1">IF(YEAR($B111)&lt;YEAR(TODAY())-1,INDEX(HaverPull!$A:$AD,MATCH(CBO_quarterly!$B111,HaverPull!$B:$B,0),MATCH(CBO_quarterly!K$1,HaverPull!$1:$1,0)),INDEX(CBO_annual!$A:$AH,MATCH(_xlfn.NUMBERVALUE(LEFT($A112,4)),CBO_annual!$A:$A,0),MATCH(K$1,CBO_annual!$1:$1,0)))</f>
        <v>#N/A</v>
      </c>
      <c r="L111" s="83" t="e">
        <f ca="1">IF(YEAR($B111)&lt;YEAR(TODAY())-1,INDEX(HaverPull!$A:$AD,MATCH(CBO_quarterly!$B111,HaverPull!$B:$B,0),MATCH(CBO_quarterly!L$1,HaverPull!$1:$1,0)),INDEX(CBO_annual!$A:$AH,MATCH(_xlfn.NUMBERVALUE(LEFT($A112,4)),CBO_annual!$A:$A,0),MATCH(L$1,CBO_annual!$1:$1,0)))</f>
        <v>#N/A</v>
      </c>
      <c r="M111" s="83" t="e">
        <f ca="1">IF(YEAR($B111)&lt;YEAR(TODAY())-1,INDEX(HaverPull!$A:$AD,MATCH(CBO_quarterly!$B111,HaverPull!$B:$B,0),MATCH(CBO_quarterly!M$1,HaverPull!$1:$1,0)),INDEX(CBO_annual!$A:$AH,MATCH(_xlfn.NUMBERVALUE(LEFT($A112,4)),CBO_annual!$A:$A,0),MATCH(M$1,CBO_annual!$1:$1,0)))</f>
        <v>#N/A</v>
      </c>
      <c r="N111" s="83" t="e">
        <f ca="1">IF(YEAR($B111)&lt;YEAR(TODAY())-1,INDEX(HaverPull!$A:$AD,MATCH(CBO_quarterly!$B111,HaverPull!$B:$B,0),MATCH(CBO_quarterly!N$1,HaverPull!$1:$1,0)),INDEX(CBO_annual!$A:$AH,MATCH(_xlfn.NUMBERVALUE(LEFT($A112,4)),CBO_annual!$A:$A,0),MATCH(N$1,CBO_annual!$1:$1,0)))</f>
        <v>#N/A</v>
      </c>
      <c r="O111" s="83" t="e">
        <f ca="1">IF(YEAR($B111)&lt;YEAR(TODAY())-1,INDEX(HaverPull!$A:$AD,MATCH(CBO_quarterly!$B111,HaverPull!$B:$B,0),MATCH(CBO_quarterly!O$1,HaverPull!$1:$1,0)),INDEX(CBO_annual!$A:$AH,MATCH(_xlfn.NUMBERVALUE(LEFT($A112,4)),CBO_annual!$A:$A,0),MATCH(O$1,CBO_annual!$1:$1,0)))</f>
        <v>#N/A</v>
      </c>
      <c r="P111" s="83" t="e">
        <f ca="1">IF(YEAR($B111)&lt;YEAR(TODAY())-1,INDEX(HaverPull!$A:$AD,MATCH(CBO_quarterly!$B111,HaverPull!$B:$B,0),MATCH(CBO_quarterly!P$1,HaverPull!$1:$1,0)),INDEX(CBO_annual!$A:$AH,MATCH(_xlfn.NUMBERVALUE(LEFT($A112,4)),CBO_annual!$A:$A,0),MATCH(P$1,CBO_annual!$1:$1,0)))</f>
        <v>#N/A</v>
      </c>
      <c r="Q111" s="83" t="e">
        <f ca="1">IF(YEAR($B111)&lt;YEAR(TODAY())-1,INDEX(HaverPull!$A:$AD,MATCH(CBO_quarterly!$B111,HaverPull!$B:$B,0),MATCH(CBO_quarterly!Q$1,HaverPull!$1:$1,0)),INDEX(CBO_annual!$A:$AH,MATCH(_xlfn.NUMBERVALUE(LEFT($A112,4)),CBO_annual!$A:$A,0),MATCH(Q$1,CBO_annual!$1:$1,0)))</f>
        <v>#N/A</v>
      </c>
      <c r="R111" s="83" t="e">
        <f ca="1">IF(YEAR($B111)&lt;YEAR(TODAY())-1,INDEX(HaverPull!$A:$AD,MATCH(CBO_quarterly!$B111,HaverPull!$B:$B,0),MATCH(CBO_quarterly!R$1,HaverPull!$1:$1,0)),INDEX(CBO_annual!$A:$AH,MATCH(_xlfn.NUMBERVALUE(LEFT($A112,4)),CBO_annual!$A:$A,0),MATCH(R$1,CBO_annual!$1:$1,0)))</f>
        <v>#N/A</v>
      </c>
      <c r="S111" s="83" t="e">
        <f ca="1">IF(YEAR($B111)&lt;YEAR(TODAY())-1,INDEX(HaverPull!$A:$AD,MATCH(CBO_quarterly!$B111,HaverPull!$B:$B,0),MATCH(CBO_quarterly!S$1,HaverPull!$1:$1,0)),INDEX(CBO_annual!$A:$AH,MATCH(_xlfn.NUMBERVALUE(LEFT($A112,4)),CBO_annual!$A:$A,0),MATCH(S$1,CBO_annual!$1:$1,0)))</f>
        <v>#N/A</v>
      </c>
      <c r="T111" s="83" t="e">
        <f ca="1">IF(YEAR($B111)&lt;YEAR(TODAY())-1,INDEX(HaverPull!$A:$AD,MATCH(CBO_quarterly!$B111,HaverPull!$B:$B,0),MATCH(CBO_quarterly!T$1,HaverPull!$1:$1,0)),INDEX(CBO_annual!$A:$AH,MATCH(_xlfn.NUMBERVALUE(LEFT($A112,4)),CBO_annual!$A:$A,0),MATCH(T$1,CBO_annual!$1:$1,0)))</f>
        <v>#N/A</v>
      </c>
      <c r="U111" s="83" t="e">
        <f ca="1">IF(YEAR($B111)&lt;YEAR(TODAY())-1,INDEX(HaverPull!$A:$AD,MATCH(CBO_quarterly!$B111,HaverPull!$B:$B,0),MATCH(CBO_quarterly!U$1,HaverPull!$1:$1,0)),INDEX(CBO_annual!$A:$AH,MATCH(_xlfn.NUMBERVALUE(LEFT($A112,4)),CBO_annual!$A:$A,0),MATCH(U$1,CBO_annual!$1:$1,0)))</f>
        <v>#N/A</v>
      </c>
      <c r="V111" s="83" t="e">
        <f ca="1">IF(YEAR($B111)&lt;YEAR(TODAY())-1,INDEX(HaverPull!$A:$AD,MATCH(CBO_quarterly!$B111,HaverPull!$B:$B,0),MATCH(CBO_quarterly!V$1,HaverPull!$1:$1,0)),INDEX(CBO_annual!$A:$AH,MATCH(_xlfn.NUMBERVALUE(LEFT($A112,4)),CBO_annual!$A:$A,0),MATCH(V$1,CBO_annual!$1:$1,0)))</f>
        <v>#N/A</v>
      </c>
      <c r="W111" s="83" t="e">
        <f ca="1">IF(YEAR($B111)&lt;YEAR(TODAY())-1,INDEX(HaverPull!$A:$AD,MATCH(CBO_quarterly!$B111,HaverPull!$B:$B,0),MATCH(CBO_quarterly!W$1,HaverPull!$1:$1,0)),INDEX(CBO_annual!$A:$AH,MATCH(_xlfn.NUMBERVALUE(LEFT($A112,4)),CBO_annual!$A:$A,0),MATCH(W$1,CBO_annual!$1:$1,0)))</f>
        <v>#N/A</v>
      </c>
      <c r="X111" s="83" t="e">
        <f ca="1">IF(YEAR($B111)&lt;YEAR(TODAY())-1,INDEX(HaverPull!$A:$AD,MATCH(CBO_quarterly!$B111,HaverPull!$B:$B,0),MATCH(CBO_quarterly!X$1,HaverPull!$1:$1,0)),INDEX(CBO_annual!$A:$AH,MATCH(_xlfn.NUMBERVALUE(LEFT($A112,4)),CBO_annual!$A:$A,0),MATCH(X$1,CBO_annual!$1:$1,0)))</f>
        <v>#N/A</v>
      </c>
      <c r="Y111" s="83" t="e">
        <f ca="1">IF(YEAR($B111)&lt;YEAR(TODAY())-1,INDEX(HaverPull!$A:$AD,MATCH(CBO_quarterly!$B111,HaverPull!$B:$B,0),MATCH(CBO_quarterly!Y$1,HaverPull!$1:$1,0)),INDEX(CBO_annual!$A:$AH,MATCH(_xlfn.NUMBERVALUE(LEFT($A112,4)),CBO_annual!$A:$A,0),MATCH(Y$1,CBO_annual!$1:$1,0)))</f>
        <v>#N/A</v>
      </c>
      <c r="Z111" s="83" t="e">
        <f ca="1">IF(YEAR($B111)&lt;YEAR(TODAY())-1,INDEX(HaverPull!$A:$AD,MATCH(CBO_quarterly!$B111,HaverPull!$B:$B,0),MATCH(CBO_quarterly!Z$1,HaverPull!$1:$1,0)),INDEX(CBO_annual!$A:$AH,MATCH(_xlfn.NUMBERVALUE(LEFT($A112,4)),CBO_annual!$A:$A,0),MATCH(Z$1,CBO_annual!$1:$1,0)))</f>
        <v>#N/A</v>
      </c>
      <c r="AA111" s="83" t="e">
        <f ca="1">IF(YEAR($B111)&lt;YEAR(TODAY())-1,INDEX(HaverPull!$A:$AD,MATCH(CBO_quarterly!$B111,HaverPull!$B:$B,0),MATCH(CBO_quarterly!AA$1,HaverPull!$1:$1,0)),INDEX(CBO_annual!$A:$AH,MATCH(_xlfn.NUMBERVALUE(LEFT($A112,4)),CBO_annual!$A:$A,0),MATCH(AA$1,CBO_annual!$1:$1,0)))</f>
        <v>#N/A</v>
      </c>
      <c r="AB111" s="88">
        <f>INDEX(CBO_annual!$A:$AH,MATCH(_xlfn.NUMBERVALUE(LEFT($A112,4)),CBO_annual!$A:$A,0),MATCH($1:$1,CBO_annual!$1:$1,0))</f>
        <v>10631.375</v>
      </c>
      <c r="AC111" s="84">
        <v>10626.8</v>
      </c>
      <c r="AD111" s="83">
        <f ca="1">IF(YEAR($B111)&lt;=YEAR(TODAY()),INDEX(HaverPull!$A:$AD,MATCH(CBO_quarterly!$B111,HaverPull!$B:$B,0),MATCH(CBO_quarterly!AD$1,HaverPull!$1:$1,0)),INDEX(CBO_annual!$A:$AH,MATCH(_xlfn.NUMBERVALUE(LEFT($A112,4)),CBO_annual!$A:$A,0),MATCH(AD$1,CBO_annual!$1:$1,0)))</f>
        <v>7176.8</v>
      </c>
      <c r="AE111" s="83">
        <f ca="1">IF(YEAR($B111)&lt;=YEAR(TODAY()),INDEX(HaverPull!$A:$AD,MATCH(CBO_quarterly!$B111,HaverPull!$B:$B,0),MATCH(CBO_quarterly!AE$1,HaverPull!$1:$1,0)),INDEX(CBO_annual!$A:$AH,MATCH(_xlfn.NUMBERVALUE(LEFT($A112,4)),CBO_annual!$A:$A,0),MATCH(AE$1,CBO_annual!$1:$1,0)))</f>
        <v>5274.5</v>
      </c>
      <c r="AF111" s="85">
        <v>78.141999999999996</v>
      </c>
      <c r="AG111" s="84">
        <v>8159</v>
      </c>
      <c r="AH111" s="84">
        <v>8298.1</v>
      </c>
      <c r="AI111" s="83">
        <f ca="1">IF(YEAR($B111)&lt;YEAR(TODAY()),INDEX(HaverPull!$A:$AD,MATCH(CBO_quarterly!$B111,HaverPull!$B:$B,0),MATCH(CBO_quarterly!AI$1,HaverPull!$1:$1,0)),INDEX(CBO_annual!$A:$AH,MATCH(_xlfn.NUMBERVALUE(LEFT($A112,4)),CBO_annual!$A:$A,0),MATCH(AI$1,CBO_annual!$1:$1,0)))</f>
        <v>1496.7</v>
      </c>
      <c r="AJ111" s="83">
        <f ca="1">IF(YEAR($B111)&lt;YEAR(TODAY()),INDEX(HaverPull!$A:$AD,MATCH(CBO_quarterly!$B111,HaverPull!$B:$B,0),MATCH(CBO_quarterly!AJ$1,HaverPull!$1:$1,0)),INDEX(CBO_annual!$A:$AH,MATCH(_xlfn.NUMBERVALUE(LEFT($A112,4)),CBO_annual!$A:$A,0),MATCH(AJ$1,CBO_annual!$1:$1,0)))</f>
        <v>862.5</v>
      </c>
      <c r="AK111" s="83">
        <f ca="1">IF(YEAR($B111)&lt;YEAR(TODAY()),INDEX(HaverPull!$A:$AD,MATCH(CBO_quarterly!$B111,HaverPull!$B:$B,0),MATCH(CBO_quarterly!AK$1,HaverPull!$1:$1,0)),INDEX(CBO_annual!$A:$AH,MATCH(_xlfn.NUMBERVALUE(LEFT($A112,4)),CBO_annual!$A:$A,0),MATCH(AK$1,CBO_annual!$1:$1,0)))</f>
        <v>1577.1</v>
      </c>
      <c r="AL111" s="83">
        <f ca="1">IF(YEAR($B111)&lt;YEAR(TODAY()),INDEX(HaverPull!$A:$AD,MATCH(CBO_quarterly!$B111,HaverPull!$B:$B,0),MATCH(CBO_quarterly!AL$1,HaverPull!$1:$1,0)),INDEX(CBO_annual!$A:$AH,MATCH(_xlfn.NUMBERVALUE(LEFT($A112,4)),CBO_annual!$A:$A,0),MATCH(AL$1,CBO_annual!$1:$1,0)))</f>
        <v>1496.7</v>
      </c>
      <c r="AM111" s="83">
        <f ca="1">IF(YEAR($B111)&lt;YEAR(TODAY()),INDEX(HaverPull!$A:$AD,MATCH(CBO_quarterly!$B111,HaverPull!$B:$B,0),MATCH(CBO_quarterly!AM$1,HaverPull!$1:$1,0)),INDEX(CBO_annual!$A:$AH,MATCH(_xlfn.NUMBERVALUE(LEFT($A112,4)),CBO_annual!$A:$A,0),MATCH(AM$1,CBO_annual!$1:$1,0)))</f>
        <v>577.79999999999995</v>
      </c>
      <c r="AN111" s="83">
        <f ca="1">IF(YEAR($B111)&lt;YEAR(TODAY()),INDEX(HaverPull!$A:$AD,MATCH(CBO_quarterly!$B111,HaverPull!$B:$B,0),MATCH(CBO_quarterly!AN$1,HaverPull!$1:$1,0)),INDEX(CBO_annual!$A:$AH,MATCH(_xlfn.NUMBERVALUE(LEFT($A112,4)),CBO_annual!$A:$A,0),MATCH(AN$1,CBO_annual!$1:$1,0)))</f>
        <v>919</v>
      </c>
      <c r="AO111" s="83" t="e">
        <f ca="1">IF(YEAR($B111)&lt;YEAR(TODAY()),INDEX(HaverPull!$A:$AD,MATCH(CBO_quarterly!$B111,HaverPull!$B:$B,0),MATCH(CBO_quarterly!AO$1,HaverPull!$1:$1,0)),INDEX(CBO_annual!$A:$AH,MATCH(_xlfn.NUMBERVALUE(LEFT($A112,4)),CBO_annual!$A:$A,0),MATCH(AO$1,CBO_annual!$1:$1,0)))</f>
        <v>#N/A</v>
      </c>
      <c r="AP111" s="83" t="e">
        <f ca="1">IF(YEAR($B111)&lt;YEAR(TODAY()),INDEX(HaverPull!$A:$AD,MATCH(CBO_quarterly!$B111,HaverPull!$B:$B,0),MATCH(CBO_quarterly!AP$1,HaverPull!$1:$1,0)),INDEX(CBO_annual!$A:$AH,MATCH(_xlfn.NUMBERVALUE(LEFT($A112,4)),CBO_annual!$A:$A,0),MATCH(AP$1,CBO_annual!$1:$1,0)))</f>
        <v>#N/A</v>
      </c>
    </row>
    <row r="112" spans="1:42">
      <c r="A112" s="83" t="s">
        <v>511</v>
      </c>
      <c r="B112" s="4">
        <v>35430</v>
      </c>
      <c r="C112" s="83">
        <f ca="1">IF(YEAR($B112)&lt;YEAR(TODAY())-1,AVERAGE(C113:C116),INDEX(CBO_annual!$A:$AH,MATCH(_xlfn.NUMBERVALUE(LEFT($A113,4)),CBO_annual!$A:$A,0),MATCH(C$1,CBO_annual!$1:$1,0)))</f>
        <v>2068.1999999999998</v>
      </c>
      <c r="D112" s="83">
        <f ca="1">IF(YEAR($B112)&lt;YEAR(TODAY())-1,AVERAGE(D113:D116),INDEX(CBO_annual!$A:$AH,MATCH(_xlfn.NUMBERVALUE(LEFT($A113,4)),CBO_annual!$A:$A,0),MATCH(D$1,CBO_annual!$1:$1,0)))</f>
        <v>1585.1000000000004</v>
      </c>
      <c r="E112" s="83">
        <f ca="1">IF(YEAR($B112)&lt;YEAR(TODAY())-1,AVERAGE(E113:E116),INDEX(CBO_annual!$A:$AH,MATCH(_xlfn.NUMBERVALUE(LEFT($A113,4)),CBO_annual!$A:$A,0),MATCH(E$1,CBO_annual!$1:$1,0)))</f>
        <v>134.1</v>
      </c>
      <c r="F112" s="83">
        <f ca="1">IF(YEAR($B112)&lt;YEAR(TODAY())-1,AVERAGE(F113:F116),INDEX(CBO_annual!$A:$AH,MATCH(_xlfn.NUMBERVALUE(LEFT($A113,4)),CBO_annual!$A:$A,0),MATCH(F$1,CBO_annual!$1:$1,0)))</f>
        <v>395.69999999999993</v>
      </c>
      <c r="G112" s="83">
        <f ca="1">IF(YEAR($B112)&lt;YEAR(TODAY())-1,AVERAGE(G113:G116),INDEX(CBO_annual!$A:$AH,MATCH(_xlfn.NUMBERVALUE(LEFT($A113,4)),CBO_annual!$A:$A,0),MATCH(G$1,CBO_annual!$1:$1,0)))</f>
        <v>1274.5999999999999</v>
      </c>
      <c r="H112" s="83">
        <f ca="1">IF(YEAR($B112)&lt;YEAR(TODAY())-1,AVERAGE(H113:H116),INDEX(CBO_annual!$A:$AH,MATCH(_xlfn.NUMBERVALUE(LEFT($A113,4)),CBO_annual!$A:$A,0),MATCH(H$1,CBO_annual!$1:$1,0)))</f>
        <v>60.599999999999994</v>
      </c>
      <c r="I112" s="83">
        <f ca="1">IF(YEAR($B112)&lt;YEAR(TODAY())-1,AVERAGE(I113:I116),INDEX(CBO_annual!$A:$AH,MATCH(_xlfn.NUMBERVALUE(LEFT($A113,4)),CBO_annual!$A:$A,0),MATCH(I$1,CBO_annual!$1:$1,0)))</f>
        <v>497.1</v>
      </c>
      <c r="J112" s="83">
        <f ca="1">IF(YEAR($B112)&lt;YEAR(TODAY())-1,INDEX(HaverPull!$A:$AD,MATCH(CBO_quarterly!$B112,HaverPull!$B:$B,0),MATCH(CBO_quarterly!J$1,HaverPull!$1:$1,0)),INDEX(CBO_annual!$A:$AH,MATCH(_xlfn.NUMBERVALUE(LEFT($A113,4)),CBO_annual!$A:$A,0),MATCH(J$1,CBO_annual!$1:$1,0)))</f>
        <v>20.3</v>
      </c>
      <c r="K112" s="83" t="e">
        <f ca="1">IF(YEAR($B112)&lt;YEAR(TODAY())-1,INDEX(HaverPull!$A:$AD,MATCH(CBO_quarterly!$B112,HaverPull!$B:$B,0),MATCH(CBO_quarterly!K$1,HaverPull!$1:$1,0)),INDEX(CBO_annual!$A:$AH,MATCH(_xlfn.NUMBERVALUE(LEFT($A113,4)),CBO_annual!$A:$A,0),MATCH(K$1,CBO_annual!$1:$1,0)))</f>
        <v>#N/A</v>
      </c>
      <c r="L112" s="83" t="e">
        <f ca="1">IF(YEAR($B112)&lt;YEAR(TODAY())-1,INDEX(HaverPull!$A:$AD,MATCH(CBO_quarterly!$B112,HaverPull!$B:$B,0),MATCH(CBO_quarterly!L$1,HaverPull!$1:$1,0)),INDEX(CBO_annual!$A:$AH,MATCH(_xlfn.NUMBERVALUE(LEFT($A113,4)),CBO_annual!$A:$A,0),MATCH(L$1,CBO_annual!$1:$1,0)))</f>
        <v>#N/A</v>
      </c>
      <c r="M112" s="83" t="e">
        <f ca="1">IF(YEAR($B112)&lt;YEAR(TODAY())-1,INDEX(HaverPull!$A:$AD,MATCH(CBO_quarterly!$B112,HaverPull!$B:$B,0),MATCH(CBO_quarterly!M$1,HaverPull!$1:$1,0)),INDEX(CBO_annual!$A:$AH,MATCH(_xlfn.NUMBERVALUE(LEFT($A113,4)),CBO_annual!$A:$A,0),MATCH(M$1,CBO_annual!$1:$1,0)))</f>
        <v>#N/A</v>
      </c>
      <c r="N112" s="83" t="e">
        <f ca="1">IF(YEAR($B112)&lt;YEAR(TODAY())-1,INDEX(HaverPull!$A:$AD,MATCH(CBO_quarterly!$B112,HaverPull!$B:$B,0),MATCH(CBO_quarterly!N$1,HaverPull!$1:$1,0)),INDEX(CBO_annual!$A:$AH,MATCH(_xlfn.NUMBERVALUE(LEFT($A113,4)),CBO_annual!$A:$A,0),MATCH(N$1,CBO_annual!$1:$1,0)))</f>
        <v>#N/A</v>
      </c>
      <c r="O112" s="83" t="e">
        <f ca="1">IF(YEAR($B112)&lt;YEAR(TODAY())-1,INDEX(HaverPull!$A:$AD,MATCH(CBO_quarterly!$B112,HaverPull!$B:$B,0),MATCH(CBO_quarterly!O$1,HaverPull!$1:$1,0)),INDEX(CBO_annual!$A:$AH,MATCH(_xlfn.NUMBERVALUE(LEFT($A113,4)),CBO_annual!$A:$A,0),MATCH(O$1,CBO_annual!$1:$1,0)))</f>
        <v>#N/A</v>
      </c>
      <c r="P112" s="83" t="e">
        <f ca="1">IF(YEAR($B112)&lt;YEAR(TODAY())-1,INDEX(HaverPull!$A:$AD,MATCH(CBO_quarterly!$B112,HaverPull!$B:$B,0),MATCH(CBO_quarterly!P$1,HaverPull!$1:$1,0)),INDEX(CBO_annual!$A:$AH,MATCH(_xlfn.NUMBERVALUE(LEFT($A113,4)),CBO_annual!$A:$A,0),MATCH(P$1,CBO_annual!$1:$1,0)))</f>
        <v>#N/A</v>
      </c>
      <c r="Q112" s="83" t="e">
        <f ca="1">IF(YEAR($B112)&lt;YEAR(TODAY())-1,INDEX(HaverPull!$A:$AD,MATCH(CBO_quarterly!$B112,HaverPull!$B:$B,0),MATCH(CBO_quarterly!Q$1,HaverPull!$1:$1,0)),INDEX(CBO_annual!$A:$AH,MATCH(_xlfn.NUMBERVALUE(LEFT($A113,4)),CBO_annual!$A:$A,0),MATCH(Q$1,CBO_annual!$1:$1,0)))</f>
        <v>#N/A</v>
      </c>
      <c r="R112" s="83" t="e">
        <f ca="1">IF(YEAR($B112)&lt;YEAR(TODAY())-1,INDEX(HaverPull!$A:$AD,MATCH(CBO_quarterly!$B112,HaverPull!$B:$B,0),MATCH(CBO_quarterly!R$1,HaverPull!$1:$1,0)),INDEX(CBO_annual!$A:$AH,MATCH(_xlfn.NUMBERVALUE(LEFT($A113,4)),CBO_annual!$A:$A,0),MATCH(R$1,CBO_annual!$1:$1,0)))</f>
        <v>#N/A</v>
      </c>
      <c r="S112" s="83" t="e">
        <f ca="1">IF(YEAR($B112)&lt;YEAR(TODAY())-1,INDEX(HaverPull!$A:$AD,MATCH(CBO_quarterly!$B112,HaverPull!$B:$B,0),MATCH(CBO_quarterly!S$1,HaverPull!$1:$1,0)),INDEX(CBO_annual!$A:$AH,MATCH(_xlfn.NUMBERVALUE(LEFT($A113,4)),CBO_annual!$A:$A,0),MATCH(S$1,CBO_annual!$1:$1,0)))</f>
        <v>#N/A</v>
      </c>
      <c r="T112" s="83" t="e">
        <f ca="1">IF(YEAR($B112)&lt;YEAR(TODAY())-1,INDEX(HaverPull!$A:$AD,MATCH(CBO_quarterly!$B112,HaverPull!$B:$B,0),MATCH(CBO_quarterly!T$1,HaverPull!$1:$1,0)),INDEX(CBO_annual!$A:$AH,MATCH(_xlfn.NUMBERVALUE(LEFT($A113,4)),CBO_annual!$A:$A,0),MATCH(T$1,CBO_annual!$1:$1,0)))</f>
        <v>#N/A</v>
      </c>
      <c r="U112" s="83" t="e">
        <f ca="1">IF(YEAR($B112)&lt;YEAR(TODAY())-1,INDEX(HaverPull!$A:$AD,MATCH(CBO_quarterly!$B112,HaverPull!$B:$B,0),MATCH(CBO_quarterly!U$1,HaverPull!$1:$1,0)),INDEX(CBO_annual!$A:$AH,MATCH(_xlfn.NUMBERVALUE(LEFT($A113,4)),CBO_annual!$A:$A,0),MATCH(U$1,CBO_annual!$1:$1,0)))</f>
        <v>#N/A</v>
      </c>
      <c r="V112" s="83" t="e">
        <f ca="1">IF(YEAR($B112)&lt;YEAR(TODAY())-1,INDEX(HaverPull!$A:$AD,MATCH(CBO_quarterly!$B112,HaverPull!$B:$B,0),MATCH(CBO_quarterly!V$1,HaverPull!$1:$1,0)),INDEX(CBO_annual!$A:$AH,MATCH(_xlfn.NUMBERVALUE(LEFT($A113,4)),CBO_annual!$A:$A,0),MATCH(V$1,CBO_annual!$1:$1,0)))</f>
        <v>#N/A</v>
      </c>
      <c r="W112" s="83" t="e">
        <f ca="1">IF(YEAR($B112)&lt;YEAR(TODAY())-1,INDEX(HaverPull!$A:$AD,MATCH(CBO_quarterly!$B112,HaverPull!$B:$B,0),MATCH(CBO_quarterly!W$1,HaverPull!$1:$1,0)),INDEX(CBO_annual!$A:$AH,MATCH(_xlfn.NUMBERVALUE(LEFT($A113,4)),CBO_annual!$A:$A,0),MATCH(W$1,CBO_annual!$1:$1,0)))</f>
        <v>#N/A</v>
      </c>
      <c r="X112" s="83" t="e">
        <f ca="1">IF(YEAR($B112)&lt;YEAR(TODAY())-1,INDEX(HaverPull!$A:$AD,MATCH(CBO_quarterly!$B112,HaverPull!$B:$B,0),MATCH(CBO_quarterly!X$1,HaverPull!$1:$1,0)),INDEX(CBO_annual!$A:$AH,MATCH(_xlfn.NUMBERVALUE(LEFT($A113,4)),CBO_annual!$A:$A,0),MATCH(X$1,CBO_annual!$1:$1,0)))</f>
        <v>#N/A</v>
      </c>
      <c r="Y112" s="83" t="e">
        <f ca="1">IF(YEAR($B112)&lt;YEAR(TODAY())-1,INDEX(HaverPull!$A:$AD,MATCH(CBO_quarterly!$B112,HaverPull!$B:$B,0),MATCH(CBO_quarterly!Y$1,HaverPull!$1:$1,0)),INDEX(CBO_annual!$A:$AH,MATCH(_xlfn.NUMBERVALUE(LEFT($A113,4)),CBO_annual!$A:$A,0),MATCH(Y$1,CBO_annual!$1:$1,0)))</f>
        <v>#N/A</v>
      </c>
      <c r="Z112" s="83" t="e">
        <f ca="1">IF(YEAR($B112)&lt;YEAR(TODAY())-1,INDEX(HaverPull!$A:$AD,MATCH(CBO_quarterly!$B112,HaverPull!$B:$B,0),MATCH(CBO_quarterly!Z$1,HaverPull!$1:$1,0)),INDEX(CBO_annual!$A:$AH,MATCH(_xlfn.NUMBERVALUE(LEFT($A113,4)),CBO_annual!$A:$A,0),MATCH(Z$1,CBO_annual!$1:$1,0)))</f>
        <v>#N/A</v>
      </c>
      <c r="AA112" s="83" t="e">
        <f ca="1">IF(YEAR($B112)&lt;YEAR(TODAY())-1,INDEX(HaverPull!$A:$AD,MATCH(CBO_quarterly!$B112,HaverPull!$B:$B,0),MATCH(CBO_quarterly!AA$1,HaverPull!$1:$1,0)),INDEX(CBO_annual!$A:$AH,MATCH(_xlfn.NUMBERVALUE(LEFT($A113,4)),CBO_annual!$A:$A,0),MATCH(AA$1,CBO_annual!$1:$1,0)))</f>
        <v>#N/A</v>
      </c>
      <c r="AB112" s="88">
        <f>INDEX(CBO_annual!$A:$AH,MATCH(_xlfn.NUMBERVALUE(LEFT($A113,4)),CBO_annual!$A:$A,0),MATCH($1:$1,CBO_annual!$1:$1,0))</f>
        <v>11008.674999999999</v>
      </c>
      <c r="AC112" s="84">
        <v>10739.1</v>
      </c>
      <c r="AD112" s="83">
        <f ca="1">IF(YEAR($B112)&lt;=YEAR(TODAY()),INDEX(HaverPull!$A:$AD,MATCH(CBO_quarterly!$B112,HaverPull!$B:$B,0),MATCH(CBO_quarterly!AD$1,HaverPull!$1:$1,0)),INDEX(CBO_annual!$A:$AH,MATCH(_xlfn.NUMBERVALUE(LEFT($A113,4)),CBO_annual!$A:$A,0),MATCH(AD$1,CBO_annual!$1:$1,0)))</f>
        <v>7233.9</v>
      </c>
      <c r="AE112" s="83">
        <f ca="1">IF(YEAR($B112)&lt;=YEAR(TODAY()),INDEX(HaverPull!$A:$AD,MATCH(CBO_quarterly!$B112,HaverPull!$B:$B,0),MATCH(CBO_quarterly!AE$1,HaverPull!$1:$1,0)),INDEX(CBO_annual!$A:$AH,MATCH(_xlfn.NUMBERVALUE(LEFT($A113,4)),CBO_annual!$A:$A,0),MATCH(AE$1,CBO_annual!$1:$1,0)))</f>
        <v>5352.8</v>
      </c>
      <c r="AF112" s="85">
        <v>78.671000000000006</v>
      </c>
      <c r="AG112" s="84">
        <v>8287.1</v>
      </c>
      <c r="AH112" s="84">
        <v>8399.2000000000007</v>
      </c>
      <c r="AI112" s="83">
        <f ca="1">IF(YEAR($B112)&lt;YEAR(TODAY()),INDEX(HaverPull!$A:$AD,MATCH(CBO_quarterly!$B112,HaverPull!$B:$B,0),MATCH(CBO_quarterly!AI$1,HaverPull!$1:$1,0)),INDEX(CBO_annual!$A:$AH,MATCH(_xlfn.NUMBERVALUE(LEFT($A113,4)),CBO_annual!$A:$A,0),MATCH(AI$1,CBO_annual!$1:$1,0)))</f>
        <v>1515.7</v>
      </c>
      <c r="AJ112" s="83">
        <f ca="1">IF(YEAR($B112)&lt;YEAR(TODAY()),INDEX(HaverPull!$A:$AD,MATCH(CBO_quarterly!$B112,HaverPull!$B:$B,0),MATCH(CBO_quarterly!AJ$1,HaverPull!$1:$1,0)),INDEX(CBO_annual!$A:$AH,MATCH(_xlfn.NUMBERVALUE(LEFT($A113,4)),CBO_annual!$A:$A,0),MATCH(AJ$1,CBO_annual!$1:$1,0)))</f>
        <v>858.3</v>
      </c>
      <c r="AK112" s="83">
        <f ca="1">IF(YEAR($B112)&lt;YEAR(TODAY()),INDEX(HaverPull!$A:$AD,MATCH(CBO_quarterly!$B112,HaverPull!$B:$B,0),MATCH(CBO_quarterly!AK$1,HaverPull!$1:$1,0)),INDEX(CBO_annual!$A:$AH,MATCH(_xlfn.NUMBERVALUE(LEFT($A113,4)),CBO_annual!$A:$A,0),MATCH(AK$1,CBO_annual!$1:$1,0)))</f>
        <v>1599.6</v>
      </c>
      <c r="AL112" s="83">
        <f ca="1">IF(YEAR($B112)&lt;YEAR(TODAY()),INDEX(HaverPull!$A:$AD,MATCH(CBO_quarterly!$B112,HaverPull!$B:$B,0),MATCH(CBO_quarterly!AL$1,HaverPull!$1:$1,0)),INDEX(CBO_annual!$A:$AH,MATCH(_xlfn.NUMBERVALUE(LEFT($A113,4)),CBO_annual!$A:$A,0),MATCH(AL$1,CBO_annual!$1:$1,0)))</f>
        <v>1515.7</v>
      </c>
      <c r="AM112" s="83">
        <f ca="1">IF(YEAR($B112)&lt;YEAR(TODAY()),INDEX(HaverPull!$A:$AD,MATCH(CBO_quarterly!$B112,HaverPull!$B:$B,0),MATCH(CBO_quarterly!AM$1,HaverPull!$1:$1,0)),INDEX(CBO_annual!$A:$AH,MATCH(_xlfn.NUMBERVALUE(LEFT($A113,4)),CBO_annual!$A:$A,0),MATCH(AM$1,CBO_annual!$1:$1,0)))</f>
        <v>576.9</v>
      </c>
      <c r="AN112" s="83">
        <f ca="1">IF(YEAR($B112)&lt;YEAR(TODAY()),INDEX(HaverPull!$A:$AD,MATCH(CBO_quarterly!$B112,HaverPull!$B:$B,0),MATCH(CBO_quarterly!AN$1,HaverPull!$1:$1,0)),INDEX(CBO_annual!$A:$AH,MATCH(_xlfn.NUMBERVALUE(LEFT($A113,4)),CBO_annual!$A:$A,0),MATCH(AN$1,CBO_annual!$1:$1,0)))</f>
        <v>938.8</v>
      </c>
      <c r="AO112" s="83" t="e">
        <f ca="1">IF(YEAR($B112)&lt;YEAR(TODAY()),INDEX(HaverPull!$A:$AD,MATCH(CBO_quarterly!$B112,HaverPull!$B:$B,0),MATCH(CBO_quarterly!AO$1,HaverPull!$1:$1,0)),INDEX(CBO_annual!$A:$AH,MATCH(_xlfn.NUMBERVALUE(LEFT($A113,4)),CBO_annual!$A:$A,0),MATCH(AO$1,CBO_annual!$1:$1,0)))</f>
        <v>#N/A</v>
      </c>
      <c r="AP112" s="83" t="e">
        <f ca="1">IF(YEAR($B112)&lt;YEAR(TODAY()),INDEX(HaverPull!$A:$AD,MATCH(CBO_quarterly!$B112,HaverPull!$B:$B,0),MATCH(CBO_quarterly!AP$1,HaverPull!$1:$1,0)),INDEX(CBO_annual!$A:$AH,MATCH(_xlfn.NUMBERVALUE(LEFT($A113,4)),CBO_annual!$A:$A,0),MATCH(AP$1,CBO_annual!$1:$1,0)))</f>
        <v>#N/A</v>
      </c>
    </row>
    <row r="113" spans="1:42">
      <c r="A113" s="83" t="s">
        <v>512</v>
      </c>
      <c r="B113" s="4">
        <v>35520</v>
      </c>
      <c r="C113" s="83">
        <f ca="1">IF(YEAR($B113)&lt;YEAR(TODAY())-1,AVERAGE(C114:C117),INDEX(CBO_annual!$A:$AH,MATCH(_xlfn.NUMBERVALUE(LEFT($A114,4)),CBO_annual!$A:$A,0),MATCH(C$1,CBO_annual!$1:$1,0)))</f>
        <v>2068.1999999999998</v>
      </c>
      <c r="D113" s="83">
        <f ca="1">IF(YEAR($B113)&lt;YEAR(TODAY())-1,AVERAGE(D114:D117),INDEX(CBO_annual!$A:$AH,MATCH(_xlfn.NUMBERVALUE(LEFT($A114,4)),CBO_annual!$A:$A,0),MATCH(D$1,CBO_annual!$1:$1,0)))</f>
        <v>1585.1000000000004</v>
      </c>
      <c r="E113" s="83">
        <f ca="1">IF(YEAR($B113)&lt;YEAR(TODAY())-1,AVERAGE(E114:E117),INDEX(CBO_annual!$A:$AH,MATCH(_xlfn.NUMBERVALUE(LEFT($A114,4)),CBO_annual!$A:$A,0),MATCH(E$1,CBO_annual!$1:$1,0)))</f>
        <v>134.1</v>
      </c>
      <c r="F113" s="83">
        <f ca="1">IF(YEAR($B113)&lt;YEAR(TODAY())-1,AVERAGE(F114:F117),INDEX(CBO_annual!$A:$AH,MATCH(_xlfn.NUMBERVALUE(LEFT($A114,4)),CBO_annual!$A:$A,0),MATCH(F$1,CBO_annual!$1:$1,0)))</f>
        <v>395.69999999999993</v>
      </c>
      <c r="G113" s="83">
        <f ca="1">IF(YEAR($B113)&lt;YEAR(TODAY())-1,AVERAGE(G114:G117),INDEX(CBO_annual!$A:$AH,MATCH(_xlfn.NUMBERVALUE(LEFT($A114,4)),CBO_annual!$A:$A,0),MATCH(G$1,CBO_annual!$1:$1,0)))</f>
        <v>1274.5999999999999</v>
      </c>
      <c r="H113" s="83">
        <f ca="1">IF(YEAR($B113)&lt;YEAR(TODAY())-1,AVERAGE(H114:H117),INDEX(CBO_annual!$A:$AH,MATCH(_xlfn.NUMBERVALUE(LEFT($A114,4)),CBO_annual!$A:$A,0),MATCH(H$1,CBO_annual!$1:$1,0)))</f>
        <v>60.599999999999994</v>
      </c>
      <c r="I113" s="83">
        <f ca="1">IF(YEAR($B113)&lt;YEAR(TODAY())-1,AVERAGE(I114:I117),INDEX(CBO_annual!$A:$AH,MATCH(_xlfn.NUMBERVALUE(LEFT($A114,4)),CBO_annual!$A:$A,0),MATCH(I$1,CBO_annual!$1:$1,0)))</f>
        <v>497.1</v>
      </c>
      <c r="J113" s="83">
        <f ca="1">IF(YEAR($B113)&lt;YEAR(TODAY())-1,INDEX(HaverPull!$A:$AD,MATCH(CBO_quarterly!$B113,HaverPull!$B:$B,0),MATCH(CBO_quarterly!J$1,HaverPull!$1:$1,0)),INDEX(CBO_annual!$A:$AH,MATCH(_xlfn.NUMBERVALUE(LEFT($A114,4)),CBO_annual!$A:$A,0),MATCH(J$1,CBO_annual!$1:$1,0)))</f>
        <v>20</v>
      </c>
      <c r="K113" s="83" t="e">
        <f ca="1">IF(YEAR($B113)&lt;YEAR(TODAY())-1,INDEX(HaverPull!$A:$AD,MATCH(CBO_quarterly!$B113,HaverPull!$B:$B,0),MATCH(CBO_quarterly!K$1,HaverPull!$1:$1,0)),INDEX(CBO_annual!$A:$AH,MATCH(_xlfn.NUMBERVALUE(LEFT($A114,4)),CBO_annual!$A:$A,0),MATCH(K$1,CBO_annual!$1:$1,0)))</f>
        <v>#N/A</v>
      </c>
      <c r="L113" s="83" t="e">
        <f ca="1">IF(YEAR($B113)&lt;YEAR(TODAY())-1,INDEX(HaverPull!$A:$AD,MATCH(CBO_quarterly!$B113,HaverPull!$B:$B,0),MATCH(CBO_quarterly!L$1,HaverPull!$1:$1,0)),INDEX(CBO_annual!$A:$AH,MATCH(_xlfn.NUMBERVALUE(LEFT($A114,4)),CBO_annual!$A:$A,0),MATCH(L$1,CBO_annual!$1:$1,0)))</f>
        <v>#N/A</v>
      </c>
      <c r="M113" s="83" t="e">
        <f ca="1">IF(YEAR($B113)&lt;YEAR(TODAY())-1,INDEX(HaverPull!$A:$AD,MATCH(CBO_quarterly!$B113,HaverPull!$B:$B,0),MATCH(CBO_quarterly!M$1,HaverPull!$1:$1,0)),INDEX(CBO_annual!$A:$AH,MATCH(_xlfn.NUMBERVALUE(LEFT($A114,4)),CBO_annual!$A:$A,0),MATCH(M$1,CBO_annual!$1:$1,0)))</f>
        <v>#N/A</v>
      </c>
      <c r="N113" s="83" t="e">
        <f ca="1">IF(YEAR($B113)&lt;YEAR(TODAY())-1,INDEX(HaverPull!$A:$AD,MATCH(CBO_quarterly!$B113,HaverPull!$B:$B,0),MATCH(CBO_quarterly!N$1,HaverPull!$1:$1,0)),INDEX(CBO_annual!$A:$AH,MATCH(_xlfn.NUMBERVALUE(LEFT($A114,4)),CBO_annual!$A:$A,0),MATCH(N$1,CBO_annual!$1:$1,0)))</f>
        <v>#N/A</v>
      </c>
      <c r="O113" s="83" t="e">
        <f ca="1">IF(YEAR($B113)&lt;YEAR(TODAY())-1,INDEX(HaverPull!$A:$AD,MATCH(CBO_quarterly!$B113,HaverPull!$B:$B,0),MATCH(CBO_quarterly!O$1,HaverPull!$1:$1,0)),INDEX(CBO_annual!$A:$AH,MATCH(_xlfn.NUMBERVALUE(LEFT($A114,4)),CBO_annual!$A:$A,0),MATCH(O$1,CBO_annual!$1:$1,0)))</f>
        <v>#N/A</v>
      </c>
      <c r="P113" s="83" t="e">
        <f ca="1">IF(YEAR($B113)&lt;YEAR(TODAY())-1,INDEX(HaverPull!$A:$AD,MATCH(CBO_quarterly!$B113,HaverPull!$B:$B,0),MATCH(CBO_quarterly!P$1,HaverPull!$1:$1,0)),INDEX(CBO_annual!$A:$AH,MATCH(_xlfn.NUMBERVALUE(LEFT($A114,4)),CBO_annual!$A:$A,0),MATCH(P$1,CBO_annual!$1:$1,0)))</f>
        <v>#N/A</v>
      </c>
      <c r="Q113" s="83" t="e">
        <f ca="1">IF(YEAR($B113)&lt;YEAR(TODAY())-1,INDEX(HaverPull!$A:$AD,MATCH(CBO_quarterly!$B113,HaverPull!$B:$B,0),MATCH(CBO_quarterly!Q$1,HaverPull!$1:$1,0)),INDEX(CBO_annual!$A:$AH,MATCH(_xlfn.NUMBERVALUE(LEFT($A114,4)),CBO_annual!$A:$A,0),MATCH(Q$1,CBO_annual!$1:$1,0)))</f>
        <v>#N/A</v>
      </c>
      <c r="R113" s="83" t="e">
        <f ca="1">IF(YEAR($B113)&lt;YEAR(TODAY())-1,INDEX(HaverPull!$A:$AD,MATCH(CBO_quarterly!$B113,HaverPull!$B:$B,0),MATCH(CBO_quarterly!R$1,HaverPull!$1:$1,0)),INDEX(CBO_annual!$A:$AH,MATCH(_xlfn.NUMBERVALUE(LEFT($A114,4)),CBO_annual!$A:$A,0),MATCH(R$1,CBO_annual!$1:$1,0)))</f>
        <v>#N/A</v>
      </c>
      <c r="S113" s="83" t="e">
        <f ca="1">IF(YEAR($B113)&lt;YEAR(TODAY())-1,INDEX(HaverPull!$A:$AD,MATCH(CBO_quarterly!$B113,HaverPull!$B:$B,0),MATCH(CBO_quarterly!S$1,HaverPull!$1:$1,0)),INDEX(CBO_annual!$A:$AH,MATCH(_xlfn.NUMBERVALUE(LEFT($A114,4)),CBO_annual!$A:$A,0),MATCH(S$1,CBO_annual!$1:$1,0)))</f>
        <v>#N/A</v>
      </c>
      <c r="T113" s="83" t="e">
        <f ca="1">IF(YEAR($B113)&lt;YEAR(TODAY())-1,INDEX(HaverPull!$A:$AD,MATCH(CBO_quarterly!$B113,HaverPull!$B:$B,0),MATCH(CBO_quarterly!T$1,HaverPull!$1:$1,0)),INDEX(CBO_annual!$A:$AH,MATCH(_xlfn.NUMBERVALUE(LEFT($A114,4)),CBO_annual!$A:$A,0),MATCH(T$1,CBO_annual!$1:$1,0)))</f>
        <v>#N/A</v>
      </c>
      <c r="U113" s="83" t="e">
        <f ca="1">IF(YEAR($B113)&lt;YEAR(TODAY())-1,INDEX(HaverPull!$A:$AD,MATCH(CBO_quarterly!$B113,HaverPull!$B:$B,0),MATCH(CBO_quarterly!U$1,HaverPull!$1:$1,0)),INDEX(CBO_annual!$A:$AH,MATCH(_xlfn.NUMBERVALUE(LEFT($A114,4)),CBO_annual!$A:$A,0),MATCH(U$1,CBO_annual!$1:$1,0)))</f>
        <v>#N/A</v>
      </c>
      <c r="V113" s="83" t="e">
        <f ca="1">IF(YEAR($B113)&lt;YEAR(TODAY())-1,INDEX(HaverPull!$A:$AD,MATCH(CBO_quarterly!$B113,HaverPull!$B:$B,0),MATCH(CBO_quarterly!V$1,HaverPull!$1:$1,0)),INDEX(CBO_annual!$A:$AH,MATCH(_xlfn.NUMBERVALUE(LEFT($A114,4)),CBO_annual!$A:$A,0),MATCH(V$1,CBO_annual!$1:$1,0)))</f>
        <v>#N/A</v>
      </c>
      <c r="W113" s="83" t="e">
        <f ca="1">IF(YEAR($B113)&lt;YEAR(TODAY())-1,INDEX(HaverPull!$A:$AD,MATCH(CBO_quarterly!$B113,HaverPull!$B:$B,0),MATCH(CBO_quarterly!W$1,HaverPull!$1:$1,0)),INDEX(CBO_annual!$A:$AH,MATCH(_xlfn.NUMBERVALUE(LEFT($A114,4)),CBO_annual!$A:$A,0),MATCH(W$1,CBO_annual!$1:$1,0)))</f>
        <v>#N/A</v>
      </c>
      <c r="X113" s="83" t="e">
        <f ca="1">IF(YEAR($B113)&lt;YEAR(TODAY())-1,INDEX(HaverPull!$A:$AD,MATCH(CBO_quarterly!$B113,HaverPull!$B:$B,0),MATCH(CBO_quarterly!X$1,HaverPull!$1:$1,0)),INDEX(CBO_annual!$A:$AH,MATCH(_xlfn.NUMBERVALUE(LEFT($A114,4)),CBO_annual!$A:$A,0),MATCH(X$1,CBO_annual!$1:$1,0)))</f>
        <v>#N/A</v>
      </c>
      <c r="Y113" s="83" t="e">
        <f ca="1">IF(YEAR($B113)&lt;YEAR(TODAY())-1,INDEX(HaverPull!$A:$AD,MATCH(CBO_quarterly!$B113,HaverPull!$B:$B,0),MATCH(CBO_quarterly!Y$1,HaverPull!$1:$1,0)),INDEX(CBO_annual!$A:$AH,MATCH(_xlfn.NUMBERVALUE(LEFT($A114,4)),CBO_annual!$A:$A,0),MATCH(Y$1,CBO_annual!$1:$1,0)))</f>
        <v>#N/A</v>
      </c>
      <c r="Z113" s="83" t="e">
        <f ca="1">IF(YEAR($B113)&lt;YEAR(TODAY())-1,INDEX(HaverPull!$A:$AD,MATCH(CBO_quarterly!$B113,HaverPull!$B:$B,0),MATCH(CBO_quarterly!Z$1,HaverPull!$1:$1,0)),INDEX(CBO_annual!$A:$AH,MATCH(_xlfn.NUMBERVALUE(LEFT($A114,4)),CBO_annual!$A:$A,0),MATCH(Z$1,CBO_annual!$1:$1,0)))</f>
        <v>#N/A</v>
      </c>
      <c r="AA113" s="83" t="e">
        <f ca="1">IF(YEAR($B113)&lt;YEAR(TODAY())-1,INDEX(HaverPull!$A:$AD,MATCH(CBO_quarterly!$B113,HaverPull!$B:$B,0),MATCH(CBO_quarterly!AA$1,HaverPull!$1:$1,0)),INDEX(CBO_annual!$A:$AH,MATCH(_xlfn.NUMBERVALUE(LEFT($A114,4)),CBO_annual!$A:$A,0),MATCH(AA$1,CBO_annual!$1:$1,0)))</f>
        <v>#N/A</v>
      </c>
      <c r="AB113" s="88">
        <f>INDEX(CBO_annual!$A:$AH,MATCH(_xlfn.NUMBERVALUE(LEFT($A114,4)),CBO_annual!$A:$A,0),MATCH($1:$1,CBO_annual!$1:$1,0))</f>
        <v>11008.674999999999</v>
      </c>
      <c r="AC113" s="84">
        <v>10820.9</v>
      </c>
      <c r="AD113" s="83">
        <f ca="1">IF(YEAR($B113)&lt;=YEAR(TODAY()),INDEX(HaverPull!$A:$AD,MATCH(CBO_quarterly!$B113,HaverPull!$B:$B,0),MATCH(CBO_quarterly!AD$1,HaverPull!$1:$1,0)),INDEX(CBO_annual!$A:$AH,MATCH(_xlfn.NUMBERVALUE(LEFT($A114,4)),CBO_annual!$A:$A,0),MATCH(AD$1,CBO_annual!$1:$1,0)))</f>
        <v>7310.2</v>
      </c>
      <c r="AE113" s="83">
        <f ca="1">IF(YEAR($B113)&lt;=YEAR(TODAY()),INDEX(HaverPull!$A:$AD,MATCH(CBO_quarterly!$B113,HaverPull!$B:$B,0),MATCH(CBO_quarterly!AE$1,HaverPull!$1:$1,0)),INDEX(CBO_annual!$A:$AH,MATCH(_xlfn.NUMBERVALUE(LEFT($A114,4)),CBO_annual!$A:$A,0),MATCH(AE$1,CBO_annual!$1:$1,0)))</f>
        <v>5433.1</v>
      </c>
      <c r="AF113" s="85">
        <v>79.016999999999996</v>
      </c>
      <c r="AG113" s="84">
        <v>8402.1</v>
      </c>
      <c r="AH113" s="84">
        <v>8508.4</v>
      </c>
      <c r="AI113" s="83">
        <f ca="1">IF(YEAR($B113)&lt;YEAR(TODAY()),INDEX(HaverPull!$A:$AD,MATCH(CBO_quarterly!$B113,HaverPull!$B:$B,0),MATCH(CBO_quarterly!AI$1,HaverPull!$1:$1,0)),INDEX(CBO_annual!$A:$AH,MATCH(_xlfn.NUMBERVALUE(LEFT($A114,4)),CBO_annual!$A:$A,0),MATCH(AI$1,CBO_annual!$1:$1,0)))</f>
        <v>1516</v>
      </c>
      <c r="AJ113" s="83">
        <f ca="1">IF(YEAR($B113)&lt;YEAR(TODAY()),INDEX(HaverPull!$A:$AD,MATCH(CBO_quarterly!$B113,HaverPull!$B:$B,0),MATCH(CBO_quarterly!AJ$1,HaverPull!$1:$1,0)),INDEX(CBO_annual!$A:$AH,MATCH(_xlfn.NUMBERVALUE(LEFT($A114,4)),CBO_annual!$A:$A,0),MATCH(AJ$1,CBO_annual!$1:$1,0)))</f>
        <v>846.2</v>
      </c>
      <c r="AK113" s="83">
        <f ca="1">IF(YEAR($B113)&lt;YEAR(TODAY()),INDEX(HaverPull!$A:$AD,MATCH(CBO_quarterly!$B113,HaverPull!$B:$B,0),MATCH(CBO_quarterly!AK$1,HaverPull!$1:$1,0)),INDEX(CBO_annual!$A:$AH,MATCH(_xlfn.NUMBERVALUE(LEFT($A114,4)),CBO_annual!$A:$A,0),MATCH(AK$1,CBO_annual!$1:$1,0)))</f>
        <v>1600.1</v>
      </c>
      <c r="AL113" s="83">
        <f ca="1">IF(YEAR($B113)&lt;YEAR(TODAY()),INDEX(HaverPull!$A:$AD,MATCH(CBO_quarterly!$B113,HaverPull!$B:$B,0),MATCH(CBO_quarterly!AL$1,HaverPull!$1:$1,0)),INDEX(CBO_annual!$A:$AH,MATCH(_xlfn.NUMBERVALUE(LEFT($A114,4)),CBO_annual!$A:$A,0),MATCH(AL$1,CBO_annual!$1:$1,0)))</f>
        <v>1516</v>
      </c>
      <c r="AM113" s="83">
        <f ca="1">IF(YEAR($B113)&lt;YEAR(TODAY()),INDEX(HaverPull!$A:$AD,MATCH(CBO_quarterly!$B113,HaverPull!$B:$B,0),MATCH(CBO_quarterly!AM$1,HaverPull!$1:$1,0)),INDEX(CBO_annual!$A:$AH,MATCH(_xlfn.NUMBERVALUE(LEFT($A114,4)),CBO_annual!$A:$A,0),MATCH(AM$1,CBO_annual!$1:$1,0)))</f>
        <v>570.70000000000005</v>
      </c>
      <c r="AN113" s="83">
        <f ca="1">IF(YEAR($B113)&lt;YEAR(TODAY()),INDEX(HaverPull!$A:$AD,MATCH(CBO_quarterly!$B113,HaverPull!$B:$B,0),MATCH(CBO_quarterly!AN$1,HaverPull!$1:$1,0)),INDEX(CBO_annual!$A:$AH,MATCH(_xlfn.NUMBERVALUE(LEFT($A114,4)),CBO_annual!$A:$A,0),MATCH(AN$1,CBO_annual!$1:$1,0)))</f>
        <v>945.3</v>
      </c>
      <c r="AO113" s="83" t="e">
        <f ca="1">IF(YEAR($B113)&lt;YEAR(TODAY()),INDEX(HaverPull!$A:$AD,MATCH(CBO_quarterly!$B113,HaverPull!$B:$B,0),MATCH(CBO_quarterly!AO$1,HaverPull!$1:$1,0)),INDEX(CBO_annual!$A:$AH,MATCH(_xlfn.NUMBERVALUE(LEFT($A114,4)),CBO_annual!$A:$A,0),MATCH(AO$1,CBO_annual!$1:$1,0)))</f>
        <v>#N/A</v>
      </c>
      <c r="AP113" s="83" t="e">
        <f ca="1">IF(YEAR($B113)&lt;YEAR(TODAY()),INDEX(HaverPull!$A:$AD,MATCH(CBO_quarterly!$B113,HaverPull!$B:$B,0),MATCH(CBO_quarterly!AP$1,HaverPull!$1:$1,0)),INDEX(CBO_annual!$A:$AH,MATCH(_xlfn.NUMBERVALUE(LEFT($A114,4)),CBO_annual!$A:$A,0),MATCH(AP$1,CBO_annual!$1:$1,0)))</f>
        <v>#N/A</v>
      </c>
    </row>
    <row r="114" spans="1:42">
      <c r="A114" s="83" t="s">
        <v>513</v>
      </c>
      <c r="B114" s="4">
        <v>35611</v>
      </c>
      <c r="C114" s="83">
        <f ca="1">IF(YEAR($B114)&lt;YEAR(TODAY())-1,AVERAGE(C115:C118),INDEX(CBO_annual!$A:$AH,MATCH(_xlfn.NUMBERVALUE(LEFT($A115,4)),CBO_annual!$A:$A,0),MATCH(C$1,CBO_annual!$1:$1,0)))</f>
        <v>2068.1999999999998</v>
      </c>
      <c r="D114" s="83">
        <f ca="1">IF(YEAR($B114)&lt;YEAR(TODAY())-1,AVERAGE(D115:D118),INDEX(CBO_annual!$A:$AH,MATCH(_xlfn.NUMBERVALUE(LEFT($A115,4)),CBO_annual!$A:$A,0),MATCH(D$1,CBO_annual!$1:$1,0)))</f>
        <v>1585.1000000000004</v>
      </c>
      <c r="E114" s="83">
        <f ca="1">IF(YEAR($B114)&lt;YEAR(TODAY())-1,AVERAGE(E115:E118),INDEX(CBO_annual!$A:$AH,MATCH(_xlfn.NUMBERVALUE(LEFT($A115,4)),CBO_annual!$A:$A,0),MATCH(E$1,CBO_annual!$1:$1,0)))</f>
        <v>134.1</v>
      </c>
      <c r="F114" s="83">
        <f ca="1">IF(YEAR($B114)&lt;YEAR(TODAY())-1,AVERAGE(F115:F118),INDEX(CBO_annual!$A:$AH,MATCH(_xlfn.NUMBERVALUE(LEFT($A115,4)),CBO_annual!$A:$A,0),MATCH(F$1,CBO_annual!$1:$1,0)))</f>
        <v>395.69999999999987</v>
      </c>
      <c r="G114" s="83">
        <f ca="1">IF(YEAR($B114)&lt;YEAR(TODAY())-1,AVERAGE(G115:G118),INDEX(CBO_annual!$A:$AH,MATCH(_xlfn.NUMBERVALUE(LEFT($A115,4)),CBO_annual!$A:$A,0),MATCH(G$1,CBO_annual!$1:$1,0)))</f>
        <v>1274.5999999999999</v>
      </c>
      <c r="H114" s="83">
        <f ca="1">IF(YEAR($B114)&lt;YEAR(TODAY())-1,AVERAGE(H115:H118),INDEX(CBO_annual!$A:$AH,MATCH(_xlfn.NUMBERVALUE(LEFT($A115,4)),CBO_annual!$A:$A,0),MATCH(H$1,CBO_annual!$1:$1,0)))</f>
        <v>60.599999999999994</v>
      </c>
      <c r="I114" s="83">
        <f ca="1">IF(YEAR($B114)&lt;YEAR(TODAY())-1,AVERAGE(I115:I118),INDEX(CBO_annual!$A:$AH,MATCH(_xlfn.NUMBERVALUE(LEFT($A115,4)),CBO_annual!$A:$A,0),MATCH(I$1,CBO_annual!$1:$1,0)))</f>
        <v>497.1</v>
      </c>
      <c r="J114" s="83">
        <f ca="1">IF(YEAR($B114)&lt;YEAR(TODAY())-1,INDEX(HaverPull!$A:$AD,MATCH(CBO_quarterly!$B114,HaverPull!$B:$B,0),MATCH(CBO_quarterly!J$1,HaverPull!$1:$1,0)),INDEX(CBO_annual!$A:$AH,MATCH(_xlfn.NUMBERVALUE(LEFT($A115,4)),CBO_annual!$A:$A,0),MATCH(J$1,CBO_annual!$1:$1,0)))</f>
        <v>20.5</v>
      </c>
      <c r="K114" s="83" t="e">
        <f ca="1">IF(YEAR($B114)&lt;YEAR(TODAY())-1,INDEX(HaverPull!$A:$AD,MATCH(CBO_quarterly!$B114,HaverPull!$B:$B,0),MATCH(CBO_quarterly!K$1,HaverPull!$1:$1,0)),INDEX(CBO_annual!$A:$AH,MATCH(_xlfn.NUMBERVALUE(LEFT($A115,4)),CBO_annual!$A:$A,0),MATCH(K$1,CBO_annual!$1:$1,0)))</f>
        <v>#N/A</v>
      </c>
      <c r="L114" s="83" t="e">
        <f ca="1">IF(YEAR($B114)&lt;YEAR(TODAY())-1,INDEX(HaverPull!$A:$AD,MATCH(CBO_quarterly!$B114,HaverPull!$B:$B,0),MATCH(CBO_quarterly!L$1,HaverPull!$1:$1,0)),INDEX(CBO_annual!$A:$AH,MATCH(_xlfn.NUMBERVALUE(LEFT($A115,4)),CBO_annual!$A:$A,0),MATCH(L$1,CBO_annual!$1:$1,0)))</f>
        <v>#N/A</v>
      </c>
      <c r="M114" s="83" t="e">
        <f ca="1">IF(YEAR($B114)&lt;YEAR(TODAY())-1,INDEX(HaverPull!$A:$AD,MATCH(CBO_quarterly!$B114,HaverPull!$B:$B,0),MATCH(CBO_quarterly!M$1,HaverPull!$1:$1,0)),INDEX(CBO_annual!$A:$AH,MATCH(_xlfn.NUMBERVALUE(LEFT($A115,4)),CBO_annual!$A:$A,0),MATCH(M$1,CBO_annual!$1:$1,0)))</f>
        <v>#N/A</v>
      </c>
      <c r="N114" s="83" t="e">
        <f ca="1">IF(YEAR($B114)&lt;YEAR(TODAY())-1,INDEX(HaverPull!$A:$AD,MATCH(CBO_quarterly!$B114,HaverPull!$B:$B,0),MATCH(CBO_quarterly!N$1,HaverPull!$1:$1,0)),INDEX(CBO_annual!$A:$AH,MATCH(_xlfn.NUMBERVALUE(LEFT($A115,4)),CBO_annual!$A:$A,0),MATCH(N$1,CBO_annual!$1:$1,0)))</f>
        <v>#N/A</v>
      </c>
      <c r="O114" s="83" t="e">
        <f ca="1">IF(YEAR($B114)&lt;YEAR(TODAY())-1,INDEX(HaverPull!$A:$AD,MATCH(CBO_quarterly!$B114,HaverPull!$B:$B,0),MATCH(CBO_quarterly!O$1,HaverPull!$1:$1,0)),INDEX(CBO_annual!$A:$AH,MATCH(_xlfn.NUMBERVALUE(LEFT($A115,4)),CBO_annual!$A:$A,0),MATCH(O$1,CBO_annual!$1:$1,0)))</f>
        <v>#N/A</v>
      </c>
      <c r="P114" s="83" t="e">
        <f ca="1">IF(YEAR($B114)&lt;YEAR(TODAY())-1,INDEX(HaverPull!$A:$AD,MATCH(CBO_quarterly!$B114,HaverPull!$B:$B,0),MATCH(CBO_quarterly!P$1,HaverPull!$1:$1,0)),INDEX(CBO_annual!$A:$AH,MATCH(_xlfn.NUMBERVALUE(LEFT($A115,4)),CBO_annual!$A:$A,0),MATCH(P$1,CBO_annual!$1:$1,0)))</f>
        <v>#N/A</v>
      </c>
      <c r="Q114" s="83" t="e">
        <f ca="1">IF(YEAR($B114)&lt;YEAR(TODAY())-1,INDEX(HaverPull!$A:$AD,MATCH(CBO_quarterly!$B114,HaverPull!$B:$B,0),MATCH(CBO_quarterly!Q$1,HaverPull!$1:$1,0)),INDEX(CBO_annual!$A:$AH,MATCH(_xlfn.NUMBERVALUE(LEFT($A115,4)),CBO_annual!$A:$A,0),MATCH(Q$1,CBO_annual!$1:$1,0)))</f>
        <v>#N/A</v>
      </c>
      <c r="R114" s="83" t="e">
        <f ca="1">IF(YEAR($B114)&lt;YEAR(TODAY())-1,INDEX(HaverPull!$A:$AD,MATCH(CBO_quarterly!$B114,HaverPull!$B:$B,0),MATCH(CBO_quarterly!R$1,HaverPull!$1:$1,0)),INDEX(CBO_annual!$A:$AH,MATCH(_xlfn.NUMBERVALUE(LEFT($A115,4)),CBO_annual!$A:$A,0),MATCH(R$1,CBO_annual!$1:$1,0)))</f>
        <v>#N/A</v>
      </c>
      <c r="S114" s="83" t="e">
        <f ca="1">IF(YEAR($B114)&lt;YEAR(TODAY())-1,INDEX(HaverPull!$A:$AD,MATCH(CBO_quarterly!$B114,HaverPull!$B:$B,0),MATCH(CBO_quarterly!S$1,HaverPull!$1:$1,0)),INDEX(CBO_annual!$A:$AH,MATCH(_xlfn.NUMBERVALUE(LEFT($A115,4)),CBO_annual!$A:$A,0),MATCH(S$1,CBO_annual!$1:$1,0)))</f>
        <v>#N/A</v>
      </c>
      <c r="T114" s="83" t="e">
        <f ca="1">IF(YEAR($B114)&lt;YEAR(TODAY())-1,INDEX(HaverPull!$A:$AD,MATCH(CBO_quarterly!$B114,HaverPull!$B:$B,0),MATCH(CBO_quarterly!T$1,HaverPull!$1:$1,0)),INDEX(CBO_annual!$A:$AH,MATCH(_xlfn.NUMBERVALUE(LEFT($A115,4)),CBO_annual!$A:$A,0),MATCH(T$1,CBO_annual!$1:$1,0)))</f>
        <v>#N/A</v>
      </c>
      <c r="U114" s="83" t="e">
        <f ca="1">IF(YEAR($B114)&lt;YEAR(TODAY())-1,INDEX(HaverPull!$A:$AD,MATCH(CBO_quarterly!$B114,HaverPull!$B:$B,0),MATCH(CBO_quarterly!U$1,HaverPull!$1:$1,0)),INDEX(CBO_annual!$A:$AH,MATCH(_xlfn.NUMBERVALUE(LEFT($A115,4)),CBO_annual!$A:$A,0),MATCH(U$1,CBO_annual!$1:$1,0)))</f>
        <v>#N/A</v>
      </c>
      <c r="V114" s="83" t="e">
        <f ca="1">IF(YEAR($B114)&lt;YEAR(TODAY())-1,INDEX(HaverPull!$A:$AD,MATCH(CBO_quarterly!$B114,HaverPull!$B:$B,0),MATCH(CBO_quarterly!V$1,HaverPull!$1:$1,0)),INDEX(CBO_annual!$A:$AH,MATCH(_xlfn.NUMBERVALUE(LEFT($A115,4)),CBO_annual!$A:$A,0),MATCH(V$1,CBO_annual!$1:$1,0)))</f>
        <v>#N/A</v>
      </c>
      <c r="W114" s="83" t="e">
        <f ca="1">IF(YEAR($B114)&lt;YEAR(TODAY())-1,INDEX(HaverPull!$A:$AD,MATCH(CBO_quarterly!$B114,HaverPull!$B:$B,0),MATCH(CBO_quarterly!W$1,HaverPull!$1:$1,0)),INDEX(CBO_annual!$A:$AH,MATCH(_xlfn.NUMBERVALUE(LEFT($A115,4)),CBO_annual!$A:$A,0),MATCH(W$1,CBO_annual!$1:$1,0)))</f>
        <v>#N/A</v>
      </c>
      <c r="X114" s="83" t="e">
        <f ca="1">IF(YEAR($B114)&lt;YEAR(TODAY())-1,INDEX(HaverPull!$A:$AD,MATCH(CBO_quarterly!$B114,HaverPull!$B:$B,0),MATCH(CBO_quarterly!X$1,HaverPull!$1:$1,0)),INDEX(CBO_annual!$A:$AH,MATCH(_xlfn.NUMBERVALUE(LEFT($A115,4)),CBO_annual!$A:$A,0),MATCH(X$1,CBO_annual!$1:$1,0)))</f>
        <v>#N/A</v>
      </c>
      <c r="Y114" s="83" t="e">
        <f ca="1">IF(YEAR($B114)&lt;YEAR(TODAY())-1,INDEX(HaverPull!$A:$AD,MATCH(CBO_quarterly!$B114,HaverPull!$B:$B,0),MATCH(CBO_quarterly!Y$1,HaverPull!$1:$1,0)),INDEX(CBO_annual!$A:$AH,MATCH(_xlfn.NUMBERVALUE(LEFT($A115,4)),CBO_annual!$A:$A,0),MATCH(Y$1,CBO_annual!$1:$1,0)))</f>
        <v>#N/A</v>
      </c>
      <c r="Z114" s="83" t="e">
        <f ca="1">IF(YEAR($B114)&lt;YEAR(TODAY())-1,INDEX(HaverPull!$A:$AD,MATCH(CBO_quarterly!$B114,HaverPull!$B:$B,0),MATCH(CBO_quarterly!Z$1,HaverPull!$1:$1,0)),INDEX(CBO_annual!$A:$AH,MATCH(_xlfn.NUMBERVALUE(LEFT($A115,4)),CBO_annual!$A:$A,0),MATCH(Z$1,CBO_annual!$1:$1,0)))</f>
        <v>#N/A</v>
      </c>
      <c r="AA114" s="83" t="e">
        <f ca="1">IF(YEAR($B114)&lt;YEAR(TODAY())-1,INDEX(HaverPull!$A:$AD,MATCH(CBO_quarterly!$B114,HaverPull!$B:$B,0),MATCH(CBO_quarterly!AA$1,HaverPull!$1:$1,0)),INDEX(CBO_annual!$A:$AH,MATCH(_xlfn.NUMBERVALUE(LEFT($A115,4)),CBO_annual!$A:$A,0),MATCH(AA$1,CBO_annual!$1:$1,0)))</f>
        <v>#N/A</v>
      </c>
      <c r="AB114" s="88">
        <f>INDEX(CBO_annual!$A:$AH,MATCH(_xlfn.NUMBERVALUE(LEFT($A115,4)),CBO_annual!$A:$A,0),MATCH($1:$1,CBO_annual!$1:$1,0))</f>
        <v>11008.674999999999</v>
      </c>
      <c r="AC114" s="84">
        <v>10984.2</v>
      </c>
      <c r="AD114" s="83">
        <f ca="1">IF(YEAR($B114)&lt;=YEAR(TODAY()),INDEX(HaverPull!$A:$AD,MATCH(CBO_quarterly!$B114,HaverPull!$B:$B,0),MATCH(CBO_quarterly!AD$1,HaverPull!$1:$1,0)),INDEX(CBO_annual!$A:$AH,MATCH(_xlfn.NUMBERVALUE(LEFT($A115,4)),CBO_annual!$A:$A,0),MATCH(AD$1,CBO_annual!$1:$1,0)))</f>
        <v>7343.1</v>
      </c>
      <c r="AE114" s="83">
        <f ca="1">IF(YEAR($B114)&lt;=YEAR(TODAY()),INDEX(HaverPull!$A:$AD,MATCH(CBO_quarterly!$B114,HaverPull!$B:$B,0),MATCH(CBO_quarterly!AE$1,HaverPull!$1:$1,0)),INDEX(CBO_annual!$A:$AH,MATCH(_xlfn.NUMBERVALUE(LEFT($A115,4)),CBO_annual!$A:$A,0),MATCH(AE$1,CBO_annual!$1:$1,0)))</f>
        <v>5471.3</v>
      </c>
      <c r="AF114" s="85">
        <v>79.212000000000003</v>
      </c>
      <c r="AG114" s="84">
        <v>8551.9</v>
      </c>
      <c r="AH114" s="84">
        <v>8617.9</v>
      </c>
      <c r="AI114" s="83">
        <f ca="1">IF(YEAR($B114)&lt;YEAR(TODAY()),INDEX(HaverPull!$A:$AD,MATCH(CBO_quarterly!$B114,HaverPull!$B:$B,0),MATCH(CBO_quarterly!AI$1,HaverPull!$1:$1,0)),INDEX(CBO_annual!$A:$AH,MATCH(_xlfn.NUMBERVALUE(LEFT($A115,4)),CBO_annual!$A:$A,0),MATCH(AI$1,CBO_annual!$1:$1,0)))</f>
        <v>1542.5</v>
      </c>
      <c r="AJ114" s="83">
        <f ca="1">IF(YEAR($B114)&lt;YEAR(TODAY()),INDEX(HaverPull!$A:$AD,MATCH(CBO_quarterly!$B114,HaverPull!$B:$B,0),MATCH(CBO_quarterly!AJ$1,HaverPull!$1:$1,0)),INDEX(CBO_annual!$A:$AH,MATCH(_xlfn.NUMBERVALUE(LEFT($A115,4)),CBO_annual!$A:$A,0),MATCH(AJ$1,CBO_annual!$1:$1,0)))</f>
        <v>865</v>
      </c>
      <c r="AK114" s="83">
        <f ca="1">IF(YEAR($B114)&lt;YEAR(TODAY()),INDEX(HaverPull!$A:$AD,MATCH(CBO_quarterly!$B114,HaverPull!$B:$B,0),MATCH(CBO_quarterly!AK$1,HaverPull!$1:$1,0)),INDEX(CBO_annual!$A:$AH,MATCH(_xlfn.NUMBERVALUE(LEFT($A115,4)),CBO_annual!$A:$A,0),MATCH(AK$1,CBO_annual!$1:$1,0)))</f>
        <v>1611.9</v>
      </c>
      <c r="AL114" s="83">
        <f ca="1">IF(YEAR($B114)&lt;YEAR(TODAY()),INDEX(HaverPull!$A:$AD,MATCH(CBO_quarterly!$B114,HaverPull!$B:$B,0),MATCH(CBO_quarterly!AL$1,HaverPull!$1:$1,0)),INDEX(CBO_annual!$A:$AH,MATCH(_xlfn.NUMBERVALUE(LEFT($A115,4)),CBO_annual!$A:$A,0),MATCH(AL$1,CBO_annual!$1:$1,0)))</f>
        <v>1542.5</v>
      </c>
      <c r="AM114" s="83">
        <f ca="1">IF(YEAR($B114)&lt;YEAR(TODAY()),INDEX(HaverPull!$A:$AD,MATCH(CBO_quarterly!$B114,HaverPull!$B:$B,0),MATCH(CBO_quarterly!AM$1,HaverPull!$1:$1,0)),INDEX(CBO_annual!$A:$AH,MATCH(_xlfn.NUMBERVALUE(LEFT($A115,4)),CBO_annual!$A:$A,0),MATCH(AM$1,CBO_annual!$1:$1,0)))</f>
        <v>587.20000000000005</v>
      </c>
      <c r="AN114" s="83">
        <f ca="1">IF(YEAR($B114)&lt;YEAR(TODAY()),INDEX(HaverPull!$A:$AD,MATCH(CBO_quarterly!$B114,HaverPull!$B:$B,0),MATCH(CBO_quarterly!AN$1,HaverPull!$1:$1,0)),INDEX(CBO_annual!$A:$AH,MATCH(_xlfn.NUMBERVALUE(LEFT($A115,4)),CBO_annual!$A:$A,0),MATCH(AN$1,CBO_annual!$1:$1,0)))</f>
        <v>955.4</v>
      </c>
      <c r="AO114" s="83" t="e">
        <f ca="1">IF(YEAR($B114)&lt;YEAR(TODAY()),INDEX(HaverPull!$A:$AD,MATCH(CBO_quarterly!$B114,HaverPull!$B:$B,0),MATCH(CBO_quarterly!AO$1,HaverPull!$1:$1,0)),INDEX(CBO_annual!$A:$AH,MATCH(_xlfn.NUMBERVALUE(LEFT($A115,4)),CBO_annual!$A:$A,0),MATCH(AO$1,CBO_annual!$1:$1,0)))</f>
        <v>#N/A</v>
      </c>
      <c r="AP114" s="83" t="e">
        <f ca="1">IF(YEAR($B114)&lt;YEAR(TODAY()),INDEX(HaverPull!$A:$AD,MATCH(CBO_quarterly!$B114,HaverPull!$B:$B,0),MATCH(CBO_quarterly!AP$1,HaverPull!$1:$1,0)),INDEX(CBO_annual!$A:$AH,MATCH(_xlfn.NUMBERVALUE(LEFT($A115,4)),CBO_annual!$A:$A,0),MATCH(AP$1,CBO_annual!$1:$1,0)))</f>
        <v>#N/A</v>
      </c>
    </row>
    <row r="115" spans="1:42">
      <c r="A115" s="83" t="s">
        <v>514</v>
      </c>
      <c r="B115" s="4">
        <v>35703</v>
      </c>
      <c r="C115" s="83">
        <f ca="1">IF(YEAR($B115)&lt;YEAR(TODAY())-1,AVERAGE(C116:C119),INDEX(CBO_annual!$A:$AH,MATCH(_xlfn.NUMBERVALUE(LEFT($A116,4)),CBO_annual!$A:$A,0),MATCH(C$1,CBO_annual!$1:$1,0)))</f>
        <v>2068.1999999999998</v>
      </c>
      <c r="D115" s="83">
        <f ca="1">IF(YEAR($B115)&lt;YEAR(TODAY())-1,AVERAGE(D116:D119),INDEX(CBO_annual!$A:$AH,MATCH(_xlfn.NUMBERVALUE(LEFT($A116,4)),CBO_annual!$A:$A,0),MATCH(D$1,CBO_annual!$1:$1,0)))</f>
        <v>1585.1000000000004</v>
      </c>
      <c r="E115" s="83">
        <f ca="1">IF(YEAR($B115)&lt;YEAR(TODAY())-1,AVERAGE(E116:E119),INDEX(CBO_annual!$A:$AH,MATCH(_xlfn.NUMBERVALUE(LEFT($A116,4)),CBO_annual!$A:$A,0),MATCH(E$1,CBO_annual!$1:$1,0)))</f>
        <v>134.1</v>
      </c>
      <c r="F115" s="83">
        <f ca="1">IF(YEAR($B115)&lt;YEAR(TODAY())-1,AVERAGE(F116:F119),INDEX(CBO_annual!$A:$AH,MATCH(_xlfn.NUMBERVALUE(LEFT($A116,4)),CBO_annual!$A:$A,0),MATCH(F$1,CBO_annual!$1:$1,0)))</f>
        <v>395.69999999999993</v>
      </c>
      <c r="G115" s="83">
        <f ca="1">IF(YEAR($B115)&lt;YEAR(TODAY())-1,AVERAGE(G116:G119),INDEX(CBO_annual!$A:$AH,MATCH(_xlfn.NUMBERVALUE(LEFT($A116,4)),CBO_annual!$A:$A,0),MATCH(G$1,CBO_annual!$1:$1,0)))</f>
        <v>1274.5999999999999</v>
      </c>
      <c r="H115" s="83">
        <f ca="1">IF(YEAR($B115)&lt;YEAR(TODAY())-1,AVERAGE(H116:H119),INDEX(CBO_annual!$A:$AH,MATCH(_xlfn.NUMBERVALUE(LEFT($A116,4)),CBO_annual!$A:$A,0),MATCH(H$1,CBO_annual!$1:$1,0)))</f>
        <v>60.599999999999994</v>
      </c>
      <c r="I115" s="83">
        <f ca="1">IF(YEAR($B115)&lt;YEAR(TODAY())-1,AVERAGE(I116:I119),INDEX(CBO_annual!$A:$AH,MATCH(_xlfn.NUMBERVALUE(LEFT($A116,4)),CBO_annual!$A:$A,0),MATCH(I$1,CBO_annual!$1:$1,0)))</f>
        <v>497.1</v>
      </c>
      <c r="J115" s="83">
        <f ca="1">IF(YEAR($B115)&lt;YEAR(TODAY())-1,INDEX(HaverPull!$A:$AD,MATCH(CBO_quarterly!$B115,HaverPull!$B:$B,0),MATCH(CBO_quarterly!J$1,HaverPull!$1:$1,0)),INDEX(CBO_annual!$A:$AH,MATCH(_xlfn.NUMBERVALUE(LEFT($A116,4)),CBO_annual!$A:$A,0),MATCH(J$1,CBO_annual!$1:$1,0)))</f>
        <v>20.9</v>
      </c>
      <c r="K115" s="83" t="e">
        <f ca="1">IF(YEAR($B115)&lt;YEAR(TODAY())-1,INDEX(HaverPull!$A:$AD,MATCH(CBO_quarterly!$B115,HaverPull!$B:$B,0),MATCH(CBO_quarterly!K$1,HaverPull!$1:$1,0)),INDEX(CBO_annual!$A:$AH,MATCH(_xlfn.NUMBERVALUE(LEFT($A116,4)),CBO_annual!$A:$A,0),MATCH(K$1,CBO_annual!$1:$1,0)))</f>
        <v>#N/A</v>
      </c>
      <c r="L115" s="83" t="e">
        <f ca="1">IF(YEAR($B115)&lt;YEAR(TODAY())-1,INDEX(HaverPull!$A:$AD,MATCH(CBO_quarterly!$B115,HaverPull!$B:$B,0),MATCH(CBO_quarterly!L$1,HaverPull!$1:$1,0)),INDEX(CBO_annual!$A:$AH,MATCH(_xlfn.NUMBERVALUE(LEFT($A116,4)),CBO_annual!$A:$A,0),MATCH(L$1,CBO_annual!$1:$1,0)))</f>
        <v>#N/A</v>
      </c>
      <c r="M115" s="83" t="e">
        <f ca="1">IF(YEAR($B115)&lt;YEAR(TODAY())-1,INDEX(HaverPull!$A:$AD,MATCH(CBO_quarterly!$B115,HaverPull!$B:$B,0),MATCH(CBO_quarterly!M$1,HaverPull!$1:$1,0)),INDEX(CBO_annual!$A:$AH,MATCH(_xlfn.NUMBERVALUE(LEFT($A116,4)),CBO_annual!$A:$A,0),MATCH(M$1,CBO_annual!$1:$1,0)))</f>
        <v>#N/A</v>
      </c>
      <c r="N115" s="83" t="e">
        <f ca="1">IF(YEAR($B115)&lt;YEAR(TODAY())-1,INDEX(HaverPull!$A:$AD,MATCH(CBO_quarterly!$B115,HaverPull!$B:$B,0),MATCH(CBO_quarterly!N$1,HaverPull!$1:$1,0)),INDEX(CBO_annual!$A:$AH,MATCH(_xlfn.NUMBERVALUE(LEFT($A116,4)),CBO_annual!$A:$A,0),MATCH(N$1,CBO_annual!$1:$1,0)))</f>
        <v>#N/A</v>
      </c>
      <c r="O115" s="83" t="e">
        <f ca="1">IF(YEAR($B115)&lt;YEAR(TODAY())-1,INDEX(HaverPull!$A:$AD,MATCH(CBO_quarterly!$B115,HaverPull!$B:$B,0),MATCH(CBO_quarterly!O$1,HaverPull!$1:$1,0)),INDEX(CBO_annual!$A:$AH,MATCH(_xlfn.NUMBERVALUE(LEFT($A116,4)),CBO_annual!$A:$A,0),MATCH(O$1,CBO_annual!$1:$1,0)))</f>
        <v>#N/A</v>
      </c>
      <c r="P115" s="83" t="e">
        <f ca="1">IF(YEAR($B115)&lt;YEAR(TODAY())-1,INDEX(HaverPull!$A:$AD,MATCH(CBO_quarterly!$B115,HaverPull!$B:$B,0),MATCH(CBO_quarterly!P$1,HaverPull!$1:$1,0)),INDEX(CBO_annual!$A:$AH,MATCH(_xlfn.NUMBERVALUE(LEFT($A116,4)),CBO_annual!$A:$A,0),MATCH(P$1,CBO_annual!$1:$1,0)))</f>
        <v>#N/A</v>
      </c>
      <c r="Q115" s="83" t="e">
        <f ca="1">IF(YEAR($B115)&lt;YEAR(TODAY())-1,INDEX(HaverPull!$A:$AD,MATCH(CBO_quarterly!$B115,HaverPull!$B:$B,0),MATCH(CBO_quarterly!Q$1,HaverPull!$1:$1,0)),INDEX(CBO_annual!$A:$AH,MATCH(_xlfn.NUMBERVALUE(LEFT($A116,4)),CBO_annual!$A:$A,0),MATCH(Q$1,CBO_annual!$1:$1,0)))</f>
        <v>#N/A</v>
      </c>
      <c r="R115" s="83" t="e">
        <f ca="1">IF(YEAR($B115)&lt;YEAR(TODAY())-1,INDEX(HaverPull!$A:$AD,MATCH(CBO_quarterly!$B115,HaverPull!$B:$B,0),MATCH(CBO_quarterly!R$1,HaverPull!$1:$1,0)),INDEX(CBO_annual!$A:$AH,MATCH(_xlfn.NUMBERVALUE(LEFT($A116,4)),CBO_annual!$A:$A,0),MATCH(R$1,CBO_annual!$1:$1,0)))</f>
        <v>#N/A</v>
      </c>
      <c r="S115" s="83" t="e">
        <f ca="1">IF(YEAR($B115)&lt;YEAR(TODAY())-1,INDEX(HaverPull!$A:$AD,MATCH(CBO_quarterly!$B115,HaverPull!$B:$B,0),MATCH(CBO_quarterly!S$1,HaverPull!$1:$1,0)),INDEX(CBO_annual!$A:$AH,MATCH(_xlfn.NUMBERVALUE(LEFT($A116,4)),CBO_annual!$A:$A,0),MATCH(S$1,CBO_annual!$1:$1,0)))</f>
        <v>#N/A</v>
      </c>
      <c r="T115" s="83" t="e">
        <f ca="1">IF(YEAR($B115)&lt;YEAR(TODAY())-1,INDEX(HaverPull!$A:$AD,MATCH(CBO_quarterly!$B115,HaverPull!$B:$B,0),MATCH(CBO_quarterly!T$1,HaverPull!$1:$1,0)),INDEX(CBO_annual!$A:$AH,MATCH(_xlfn.NUMBERVALUE(LEFT($A116,4)),CBO_annual!$A:$A,0),MATCH(T$1,CBO_annual!$1:$1,0)))</f>
        <v>#N/A</v>
      </c>
      <c r="U115" s="83" t="e">
        <f ca="1">IF(YEAR($B115)&lt;YEAR(TODAY())-1,INDEX(HaverPull!$A:$AD,MATCH(CBO_quarterly!$B115,HaverPull!$B:$B,0),MATCH(CBO_quarterly!U$1,HaverPull!$1:$1,0)),INDEX(CBO_annual!$A:$AH,MATCH(_xlfn.NUMBERVALUE(LEFT($A116,4)),CBO_annual!$A:$A,0),MATCH(U$1,CBO_annual!$1:$1,0)))</f>
        <v>#N/A</v>
      </c>
      <c r="V115" s="83" t="e">
        <f ca="1">IF(YEAR($B115)&lt;YEAR(TODAY())-1,INDEX(HaverPull!$A:$AD,MATCH(CBO_quarterly!$B115,HaverPull!$B:$B,0),MATCH(CBO_quarterly!V$1,HaverPull!$1:$1,0)),INDEX(CBO_annual!$A:$AH,MATCH(_xlfn.NUMBERVALUE(LEFT($A116,4)),CBO_annual!$A:$A,0),MATCH(V$1,CBO_annual!$1:$1,0)))</f>
        <v>#N/A</v>
      </c>
      <c r="W115" s="83" t="e">
        <f ca="1">IF(YEAR($B115)&lt;YEAR(TODAY())-1,INDEX(HaverPull!$A:$AD,MATCH(CBO_quarterly!$B115,HaverPull!$B:$B,0),MATCH(CBO_quarterly!W$1,HaverPull!$1:$1,0)),INDEX(CBO_annual!$A:$AH,MATCH(_xlfn.NUMBERVALUE(LEFT($A116,4)),CBO_annual!$A:$A,0),MATCH(W$1,CBO_annual!$1:$1,0)))</f>
        <v>#N/A</v>
      </c>
      <c r="X115" s="83" t="e">
        <f ca="1">IF(YEAR($B115)&lt;YEAR(TODAY())-1,INDEX(HaverPull!$A:$AD,MATCH(CBO_quarterly!$B115,HaverPull!$B:$B,0),MATCH(CBO_quarterly!X$1,HaverPull!$1:$1,0)),INDEX(CBO_annual!$A:$AH,MATCH(_xlfn.NUMBERVALUE(LEFT($A116,4)),CBO_annual!$A:$A,0),MATCH(X$1,CBO_annual!$1:$1,0)))</f>
        <v>#N/A</v>
      </c>
      <c r="Y115" s="83" t="e">
        <f ca="1">IF(YEAR($B115)&lt;YEAR(TODAY())-1,INDEX(HaverPull!$A:$AD,MATCH(CBO_quarterly!$B115,HaverPull!$B:$B,0),MATCH(CBO_quarterly!Y$1,HaverPull!$1:$1,0)),INDEX(CBO_annual!$A:$AH,MATCH(_xlfn.NUMBERVALUE(LEFT($A116,4)),CBO_annual!$A:$A,0),MATCH(Y$1,CBO_annual!$1:$1,0)))</f>
        <v>#N/A</v>
      </c>
      <c r="Z115" s="83" t="e">
        <f ca="1">IF(YEAR($B115)&lt;YEAR(TODAY())-1,INDEX(HaverPull!$A:$AD,MATCH(CBO_quarterly!$B115,HaverPull!$B:$B,0),MATCH(CBO_quarterly!Z$1,HaverPull!$1:$1,0)),INDEX(CBO_annual!$A:$AH,MATCH(_xlfn.NUMBERVALUE(LEFT($A116,4)),CBO_annual!$A:$A,0),MATCH(Z$1,CBO_annual!$1:$1,0)))</f>
        <v>#N/A</v>
      </c>
      <c r="AA115" s="83" t="e">
        <f ca="1">IF(YEAR($B115)&lt;YEAR(TODAY())-1,INDEX(HaverPull!$A:$AD,MATCH(CBO_quarterly!$B115,HaverPull!$B:$B,0),MATCH(CBO_quarterly!AA$1,HaverPull!$1:$1,0)),INDEX(CBO_annual!$A:$AH,MATCH(_xlfn.NUMBERVALUE(LEFT($A116,4)),CBO_annual!$A:$A,0),MATCH(AA$1,CBO_annual!$1:$1,0)))</f>
        <v>#N/A</v>
      </c>
      <c r="AB115" s="88">
        <f>INDEX(CBO_annual!$A:$AH,MATCH(_xlfn.NUMBERVALUE(LEFT($A116,4)),CBO_annual!$A:$A,0),MATCH($1:$1,CBO_annual!$1:$1,0))</f>
        <v>11008.674999999999</v>
      </c>
      <c r="AC115" s="84">
        <v>11124</v>
      </c>
      <c r="AD115" s="83">
        <f ca="1">IF(YEAR($B115)&lt;=YEAR(TODAY()),INDEX(HaverPull!$A:$AD,MATCH(CBO_quarterly!$B115,HaverPull!$B:$B,0),MATCH(CBO_quarterly!AD$1,HaverPull!$1:$1,0)),INDEX(CBO_annual!$A:$AH,MATCH(_xlfn.NUMBERVALUE(LEFT($A116,4)),CBO_annual!$A:$A,0),MATCH(AD$1,CBO_annual!$1:$1,0)))</f>
        <v>7468.2</v>
      </c>
      <c r="AE115" s="83">
        <f ca="1">IF(YEAR($B115)&lt;=YEAR(TODAY()),INDEX(HaverPull!$A:$AD,MATCH(CBO_quarterly!$B115,HaverPull!$B:$B,0),MATCH(CBO_quarterly!AE$1,HaverPull!$1:$1,0)),INDEX(CBO_annual!$A:$AH,MATCH(_xlfn.NUMBERVALUE(LEFT($A116,4)),CBO_annual!$A:$A,0),MATCH(AE$1,CBO_annual!$1:$1,0)))</f>
        <v>5579.2</v>
      </c>
      <c r="AF115" s="85">
        <v>79.415000000000006</v>
      </c>
      <c r="AG115" s="84">
        <v>8691.7999999999993</v>
      </c>
      <c r="AH115" s="84">
        <v>8714.5</v>
      </c>
      <c r="AI115" s="83">
        <f ca="1">IF(YEAR($B115)&lt;YEAR(TODAY()),INDEX(HaverPull!$A:$AD,MATCH(CBO_quarterly!$B115,HaverPull!$B:$B,0),MATCH(CBO_quarterly!AI$1,HaverPull!$1:$1,0)),INDEX(CBO_annual!$A:$AH,MATCH(_xlfn.NUMBERVALUE(LEFT($A116,4)),CBO_annual!$A:$A,0),MATCH(AI$1,CBO_annual!$1:$1,0)))</f>
        <v>1555.2</v>
      </c>
      <c r="AJ115" s="83">
        <f ca="1">IF(YEAR($B115)&lt;YEAR(TODAY()),INDEX(HaverPull!$A:$AD,MATCH(CBO_quarterly!$B115,HaverPull!$B:$B,0),MATCH(CBO_quarterly!AJ$1,HaverPull!$1:$1,0)),INDEX(CBO_annual!$A:$AH,MATCH(_xlfn.NUMBERVALUE(LEFT($A116,4)),CBO_annual!$A:$A,0),MATCH(AJ$1,CBO_annual!$1:$1,0)))</f>
        <v>861.3</v>
      </c>
      <c r="AK115" s="83">
        <f ca="1">IF(YEAR($B115)&lt;YEAR(TODAY()),INDEX(HaverPull!$A:$AD,MATCH(CBO_quarterly!$B115,HaverPull!$B:$B,0),MATCH(CBO_quarterly!AK$1,HaverPull!$1:$1,0)),INDEX(CBO_annual!$A:$AH,MATCH(_xlfn.NUMBERVALUE(LEFT($A116,4)),CBO_annual!$A:$A,0),MATCH(AK$1,CBO_annual!$1:$1,0)))</f>
        <v>1628.1</v>
      </c>
      <c r="AL115" s="83">
        <f ca="1">IF(YEAR($B115)&lt;YEAR(TODAY()),INDEX(HaverPull!$A:$AD,MATCH(CBO_quarterly!$B115,HaverPull!$B:$B,0),MATCH(CBO_quarterly!AL$1,HaverPull!$1:$1,0)),INDEX(CBO_annual!$A:$AH,MATCH(_xlfn.NUMBERVALUE(LEFT($A116,4)),CBO_annual!$A:$A,0),MATCH(AL$1,CBO_annual!$1:$1,0)))</f>
        <v>1555.2</v>
      </c>
      <c r="AM115" s="83">
        <f ca="1">IF(YEAR($B115)&lt;YEAR(TODAY()),INDEX(HaverPull!$A:$AD,MATCH(CBO_quarterly!$B115,HaverPull!$B:$B,0),MATCH(CBO_quarterly!AM$1,HaverPull!$1:$1,0)),INDEX(CBO_annual!$A:$AH,MATCH(_xlfn.NUMBERVALUE(LEFT($A116,4)),CBO_annual!$A:$A,0),MATCH(AM$1,CBO_annual!$1:$1,0)))</f>
        <v>586</v>
      </c>
      <c r="AN115" s="83">
        <f ca="1">IF(YEAR($B115)&lt;YEAR(TODAY()),INDEX(HaverPull!$A:$AD,MATCH(CBO_quarterly!$B115,HaverPull!$B:$B,0),MATCH(CBO_quarterly!AN$1,HaverPull!$1:$1,0)),INDEX(CBO_annual!$A:$AH,MATCH(_xlfn.NUMBERVALUE(LEFT($A116,4)),CBO_annual!$A:$A,0),MATCH(AN$1,CBO_annual!$1:$1,0)))</f>
        <v>969.2</v>
      </c>
      <c r="AO115" s="83" t="e">
        <f ca="1">IF(YEAR($B115)&lt;YEAR(TODAY()),INDEX(HaverPull!$A:$AD,MATCH(CBO_quarterly!$B115,HaverPull!$B:$B,0),MATCH(CBO_quarterly!AO$1,HaverPull!$1:$1,0)),INDEX(CBO_annual!$A:$AH,MATCH(_xlfn.NUMBERVALUE(LEFT($A116,4)),CBO_annual!$A:$A,0),MATCH(AO$1,CBO_annual!$1:$1,0)))</f>
        <v>#N/A</v>
      </c>
      <c r="AP115" s="83" t="e">
        <f ca="1">IF(YEAR($B115)&lt;YEAR(TODAY()),INDEX(HaverPull!$A:$AD,MATCH(CBO_quarterly!$B115,HaverPull!$B:$B,0),MATCH(CBO_quarterly!AP$1,HaverPull!$1:$1,0)),INDEX(CBO_annual!$A:$AH,MATCH(_xlfn.NUMBERVALUE(LEFT($A116,4)),CBO_annual!$A:$A,0),MATCH(AP$1,CBO_annual!$1:$1,0)))</f>
        <v>#N/A</v>
      </c>
    </row>
    <row r="116" spans="1:42">
      <c r="A116" s="83" t="s">
        <v>515</v>
      </c>
      <c r="B116" s="4">
        <v>35795</v>
      </c>
      <c r="C116" s="83">
        <f ca="1">IF(YEAR($B116)&lt;YEAR(TODAY())-1,AVERAGE(C117:C120),INDEX(CBO_annual!$A:$AH,MATCH(_xlfn.NUMBERVALUE(LEFT($A117,4)),CBO_annual!$A:$A,0),MATCH(C$1,CBO_annual!$1:$1,0)))</f>
        <v>2068.1999999999998</v>
      </c>
      <c r="D116" s="83">
        <f ca="1">IF(YEAR($B116)&lt;YEAR(TODAY())-1,AVERAGE(D117:D120),INDEX(CBO_annual!$A:$AH,MATCH(_xlfn.NUMBERVALUE(LEFT($A117,4)),CBO_annual!$A:$A,0),MATCH(D$1,CBO_annual!$1:$1,0)))</f>
        <v>1585.1000000000004</v>
      </c>
      <c r="E116" s="83">
        <f ca="1">IF(YEAR($B116)&lt;YEAR(TODAY())-1,AVERAGE(E117:E120),INDEX(CBO_annual!$A:$AH,MATCH(_xlfn.NUMBERVALUE(LEFT($A117,4)),CBO_annual!$A:$A,0),MATCH(E$1,CBO_annual!$1:$1,0)))</f>
        <v>134.1</v>
      </c>
      <c r="F116" s="83">
        <f ca="1">IF(YEAR($B116)&lt;YEAR(TODAY())-1,AVERAGE(F117:F120),INDEX(CBO_annual!$A:$AH,MATCH(_xlfn.NUMBERVALUE(LEFT($A117,4)),CBO_annual!$A:$A,0),MATCH(F$1,CBO_annual!$1:$1,0)))</f>
        <v>395.69999999999993</v>
      </c>
      <c r="G116" s="83">
        <f ca="1">IF(YEAR($B116)&lt;YEAR(TODAY())-1,AVERAGE(G117:G120),INDEX(CBO_annual!$A:$AH,MATCH(_xlfn.NUMBERVALUE(LEFT($A117,4)),CBO_annual!$A:$A,0),MATCH(G$1,CBO_annual!$1:$1,0)))</f>
        <v>1274.5999999999999</v>
      </c>
      <c r="H116" s="83">
        <f ca="1">IF(YEAR($B116)&lt;YEAR(TODAY())-1,AVERAGE(H117:H120),INDEX(CBO_annual!$A:$AH,MATCH(_xlfn.NUMBERVALUE(LEFT($A117,4)),CBO_annual!$A:$A,0),MATCH(H$1,CBO_annual!$1:$1,0)))</f>
        <v>60.599999999999994</v>
      </c>
      <c r="I116" s="83">
        <f ca="1">IF(YEAR($B116)&lt;YEAR(TODAY())-1,AVERAGE(I117:I120),INDEX(CBO_annual!$A:$AH,MATCH(_xlfn.NUMBERVALUE(LEFT($A117,4)),CBO_annual!$A:$A,0),MATCH(I$1,CBO_annual!$1:$1,0)))</f>
        <v>497.09999999999997</v>
      </c>
      <c r="J116" s="83">
        <f ca="1">IF(YEAR($B116)&lt;YEAR(TODAY())-1,INDEX(HaverPull!$A:$AD,MATCH(CBO_quarterly!$B116,HaverPull!$B:$B,0),MATCH(CBO_quarterly!J$1,HaverPull!$1:$1,0)),INDEX(CBO_annual!$A:$AH,MATCH(_xlfn.NUMBERVALUE(LEFT($A117,4)),CBO_annual!$A:$A,0),MATCH(J$1,CBO_annual!$1:$1,0)))</f>
        <v>21.3</v>
      </c>
      <c r="K116" s="83" t="e">
        <f ca="1">IF(YEAR($B116)&lt;YEAR(TODAY())-1,INDEX(HaverPull!$A:$AD,MATCH(CBO_quarterly!$B116,HaverPull!$B:$B,0),MATCH(CBO_quarterly!K$1,HaverPull!$1:$1,0)),INDEX(CBO_annual!$A:$AH,MATCH(_xlfn.NUMBERVALUE(LEFT($A117,4)),CBO_annual!$A:$A,0),MATCH(K$1,CBO_annual!$1:$1,0)))</f>
        <v>#N/A</v>
      </c>
      <c r="L116" s="83" t="e">
        <f ca="1">IF(YEAR($B116)&lt;YEAR(TODAY())-1,INDEX(HaverPull!$A:$AD,MATCH(CBO_quarterly!$B116,HaverPull!$B:$B,0),MATCH(CBO_quarterly!L$1,HaverPull!$1:$1,0)),INDEX(CBO_annual!$A:$AH,MATCH(_xlfn.NUMBERVALUE(LEFT($A117,4)),CBO_annual!$A:$A,0),MATCH(L$1,CBO_annual!$1:$1,0)))</f>
        <v>#N/A</v>
      </c>
      <c r="M116" s="83" t="e">
        <f ca="1">IF(YEAR($B116)&lt;YEAR(TODAY())-1,INDEX(HaverPull!$A:$AD,MATCH(CBO_quarterly!$B116,HaverPull!$B:$B,0),MATCH(CBO_quarterly!M$1,HaverPull!$1:$1,0)),INDEX(CBO_annual!$A:$AH,MATCH(_xlfn.NUMBERVALUE(LEFT($A117,4)),CBO_annual!$A:$A,0),MATCH(M$1,CBO_annual!$1:$1,0)))</f>
        <v>#N/A</v>
      </c>
      <c r="N116" s="83" t="e">
        <f ca="1">IF(YEAR($B116)&lt;YEAR(TODAY())-1,INDEX(HaverPull!$A:$AD,MATCH(CBO_quarterly!$B116,HaverPull!$B:$B,0),MATCH(CBO_quarterly!N$1,HaverPull!$1:$1,0)),INDEX(CBO_annual!$A:$AH,MATCH(_xlfn.NUMBERVALUE(LEFT($A117,4)),CBO_annual!$A:$A,0),MATCH(N$1,CBO_annual!$1:$1,0)))</f>
        <v>#N/A</v>
      </c>
      <c r="O116" s="83" t="e">
        <f ca="1">IF(YEAR($B116)&lt;YEAR(TODAY())-1,INDEX(HaverPull!$A:$AD,MATCH(CBO_quarterly!$B116,HaverPull!$B:$B,0),MATCH(CBO_quarterly!O$1,HaverPull!$1:$1,0)),INDEX(CBO_annual!$A:$AH,MATCH(_xlfn.NUMBERVALUE(LEFT($A117,4)),CBO_annual!$A:$A,0),MATCH(O$1,CBO_annual!$1:$1,0)))</f>
        <v>#N/A</v>
      </c>
      <c r="P116" s="83" t="e">
        <f ca="1">IF(YEAR($B116)&lt;YEAR(TODAY())-1,INDEX(HaverPull!$A:$AD,MATCH(CBO_quarterly!$B116,HaverPull!$B:$B,0),MATCH(CBO_quarterly!P$1,HaverPull!$1:$1,0)),INDEX(CBO_annual!$A:$AH,MATCH(_xlfn.NUMBERVALUE(LEFT($A117,4)),CBO_annual!$A:$A,0),MATCH(P$1,CBO_annual!$1:$1,0)))</f>
        <v>#N/A</v>
      </c>
      <c r="Q116" s="83" t="e">
        <f ca="1">IF(YEAR($B116)&lt;YEAR(TODAY())-1,INDEX(HaverPull!$A:$AD,MATCH(CBO_quarterly!$B116,HaverPull!$B:$B,0),MATCH(CBO_quarterly!Q$1,HaverPull!$1:$1,0)),INDEX(CBO_annual!$A:$AH,MATCH(_xlfn.NUMBERVALUE(LEFT($A117,4)),CBO_annual!$A:$A,0),MATCH(Q$1,CBO_annual!$1:$1,0)))</f>
        <v>#N/A</v>
      </c>
      <c r="R116" s="83" t="e">
        <f ca="1">IF(YEAR($B116)&lt;YEAR(TODAY())-1,INDEX(HaverPull!$A:$AD,MATCH(CBO_quarterly!$B116,HaverPull!$B:$B,0),MATCH(CBO_quarterly!R$1,HaverPull!$1:$1,0)),INDEX(CBO_annual!$A:$AH,MATCH(_xlfn.NUMBERVALUE(LEFT($A117,4)),CBO_annual!$A:$A,0),MATCH(R$1,CBO_annual!$1:$1,0)))</f>
        <v>#N/A</v>
      </c>
      <c r="S116" s="83" t="e">
        <f ca="1">IF(YEAR($B116)&lt;YEAR(TODAY())-1,INDEX(HaverPull!$A:$AD,MATCH(CBO_quarterly!$B116,HaverPull!$B:$B,0),MATCH(CBO_quarterly!S$1,HaverPull!$1:$1,0)),INDEX(CBO_annual!$A:$AH,MATCH(_xlfn.NUMBERVALUE(LEFT($A117,4)),CBO_annual!$A:$A,0),MATCH(S$1,CBO_annual!$1:$1,0)))</f>
        <v>#N/A</v>
      </c>
      <c r="T116" s="83" t="e">
        <f ca="1">IF(YEAR($B116)&lt;YEAR(TODAY())-1,INDEX(HaverPull!$A:$AD,MATCH(CBO_quarterly!$B116,HaverPull!$B:$B,0),MATCH(CBO_quarterly!T$1,HaverPull!$1:$1,0)),INDEX(CBO_annual!$A:$AH,MATCH(_xlfn.NUMBERVALUE(LEFT($A117,4)),CBO_annual!$A:$A,0),MATCH(T$1,CBO_annual!$1:$1,0)))</f>
        <v>#N/A</v>
      </c>
      <c r="U116" s="83" t="e">
        <f ca="1">IF(YEAR($B116)&lt;YEAR(TODAY())-1,INDEX(HaverPull!$A:$AD,MATCH(CBO_quarterly!$B116,HaverPull!$B:$B,0),MATCH(CBO_quarterly!U$1,HaverPull!$1:$1,0)),INDEX(CBO_annual!$A:$AH,MATCH(_xlfn.NUMBERVALUE(LEFT($A117,4)),CBO_annual!$A:$A,0),MATCH(U$1,CBO_annual!$1:$1,0)))</f>
        <v>#N/A</v>
      </c>
      <c r="V116" s="83" t="e">
        <f ca="1">IF(YEAR($B116)&lt;YEAR(TODAY())-1,INDEX(HaverPull!$A:$AD,MATCH(CBO_quarterly!$B116,HaverPull!$B:$B,0),MATCH(CBO_quarterly!V$1,HaverPull!$1:$1,0)),INDEX(CBO_annual!$A:$AH,MATCH(_xlfn.NUMBERVALUE(LEFT($A117,4)),CBO_annual!$A:$A,0),MATCH(V$1,CBO_annual!$1:$1,0)))</f>
        <v>#N/A</v>
      </c>
      <c r="W116" s="83" t="e">
        <f ca="1">IF(YEAR($B116)&lt;YEAR(TODAY())-1,INDEX(HaverPull!$A:$AD,MATCH(CBO_quarterly!$B116,HaverPull!$B:$B,0),MATCH(CBO_quarterly!W$1,HaverPull!$1:$1,0)),INDEX(CBO_annual!$A:$AH,MATCH(_xlfn.NUMBERVALUE(LEFT($A117,4)),CBO_annual!$A:$A,0),MATCH(W$1,CBO_annual!$1:$1,0)))</f>
        <v>#N/A</v>
      </c>
      <c r="X116" s="83" t="e">
        <f ca="1">IF(YEAR($B116)&lt;YEAR(TODAY())-1,INDEX(HaverPull!$A:$AD,MATCH(CBO_quarterly!$B116,HaverPull!$B:$B,0),MATCH(CBO_quarterly!X$1,HaverPull!$1:$1,0)),INDEX(CBO_annual!$A:$AH,MATCH(_xlfn.NUMBERVALUE(LEFT($A117,4)),CBO_annual!$A:$A,0),MATCH(X$1,CBO_annual!$1:$1,0)))</f>
        <v>#N/A</v>
      </c>
      <c r="Y116" s="83" t="e">
        <f ca="1">IF(YEAR($B116)&lt;YEAR(TODAY())-1,INDEX(HaverPull!$A:$AD,MATCH(CBO_quarterly!$B116,HaverPull!$B:$B,0),MATCH(CBO_quarterly!Y$1,HaverPull!$1:$1,0)),INDEX(CBO_annual!$A:$AH,MATCH(_xlfn.NUMBERVALUE(LEFT($A117,4)),CBO_annual!$A:$A,0),MATCH(Y$1,CBO_annual!$1:$1,0)))</f>
        <v>#N/A</v>
      </c>
      <c r="Z116" s="83" t="e">
        <f ca="1">IF(YEAR($B116)&lt;YEAR(TODAY())-1,INDEX(HaverPull!$A:$AD,MATCH(CBO_quarterly!$B116,HaverPull!$B:$B,0),MATCH(CBO_quarterly!Z$1,HaverPull!$1:$1,0)),INDEX(CBO_annual!$A:$AH,MATCH(_xlfn.NUMBERVALUE(LEFT($A117,4)),CBO_annual!$A:$A,0),MATCH(Z$1,CBO_annual!$1:$1,0)))</f>
        <v>#N/A</v>
      </c>
      <c r="AA116" s="83" t="e">
        <f ca="1">IF(YEAR($B116)&lt;YEAR(TODAY())-1,INDEX(HaverPull!$A:$AD,MATCH(CBO_quarterly!$B116,HaverPull!$B:$B,0),MATCH(CBO_quarterly!AA$1,HaverPull!$1:$1,0)),INDEX(CBO_annual!$A:$AH,MATCH(_xlfn.NUMBERVALUE(LEFT($A117,4)),CBO_annual!$A:$A,0),MATCH(AA$1,CBO_annual!$1:$1,0)))</f>
        <v>#N/A</v>
      </c>
      <c r="AB116" s="88">
        <f>INDEX(CBO_annual!$A:$AH,MATCH(_xlfn.NUMBERVALUE(LEFT($A117,4)),CBO_annual!$A:$A,0),MATCH($1:$1,CBO_annual!$1:$1,0))</f>
        <v>11453.45</v>
      </c>
      <c r="AC116" s="84">
        <v>11210.3</v>
      </c>
      <c r="AD116" s="83">
        <f ca="1">IF(YEAR($B116)&lt;=YEAR(TODAY()),INDEX(HaverPull!$A:$AD,MATCH(CBO_quarterly!$B116,HaverPull!$B:$B,0),MATCH(CBO_quarterly!AD$1,HaverPull!$1:$1,0)),INDEX(CBO_annual!$A:$AH,MATCH(_xlfn.NUMBERVALUE(LEFT($A117,4)),CBO_annual!$A:$A,0),MATCH(AD$1,CBO_annual!$1:$1,0)))</f>
        <v>7557.4</v>
      </c>
      <c r="AE116" s="83">
        <f ca="1">IF(YEAR($B116)&lt;=YEAR(TODAY()),INDEX(HaverPull!$A:$AD,MATCH(CBO_quarterly!$B116,HaverPull!$B:$B,0),MATCH(CBO_quarterly!AE$1,HaverPull!$1:$1,0)),INDEX(CBO_annual!$A:$AH,MATCH(_xlfn.NUMBERVALUE(LEFT($A117,4)),CBO_annual!$A:$A,0),MATCH(AE$1,CBO_annual!$1:$1,0)))</f>
        <v>5663.6</v>
      </c>
      <c r="AF116" s="85">
        <v>79.662000000000006</v>
      </c>
      <c r="AG116" s="84">
        <v>8788.2999999999993</v>
      </c>
      <c r="AH116" s="84">
        <v>8817.7000000000007</v>
      </c>
      <c r="AI116" s="83">
        <f ca="1">IF(YEAR($B116)&lt;YEAR(TODAY()),INDEX(HaverPull!$A:$AD,MATCH(CBO_quarterly!$B116,HaverPull!$B:$B,0),MATCH(CBO_quarterly!AI$1,HaverPull!$1:$1,0)),INDEX(CBO_annual!$A:$AH,MATCH(_xlfn.NUMBERVALUE(LEFT($A117,4)),CBO_annual!$A:$A,0),MATCH(AI$1,CBO_annual!$1:$1,0)))</f>
        <v>1574.8</v>
      </c>
      <c r="AJ116" s="83">
        <f ca="1">IF(YEAR($B116)&lt;YEAR(TODAY()),INDEX(HaverPull!$A:$AD,MATCH(CBO_quarterly!$B116,HaverPull!$B:$B,0),MATCH(CBO_quarterly!AJ$1,HaverPull!$1:$1,0)),INDEX(CBO_annual!$A:$AH,MATCH(_xlfn.NUMBERVALUE(LEFT($A117,4)),CBO_annual!$A:$A,0),MATCH(AJ$1,CBO_annual!$1:$1,0)))</f>
        <v>859.9</v>
      </c>
      <c r="AK116" s="83">
        <f ca="1">IF(YEAR($B116)&lt;YEAR(TODAY()),INDEX(HaverPull!$A:$AD,MATCH(CBO_quarterly!$B116,HaverPull!$B:$B,0),MATCH(CBO_quarterly!AK$1,HaverPull!$1:$1,0)),INDEX(CBO_annual!$A:$AH,MATCH(_xlfn.NUMBERVALUE(LEFT($A117,4)),CBO_annual!$A:$A,0),MATCH(AK$1,CBO_annual!$1:$1,0)))</f>
        <v>1642.8</v>
      </c>
      <c r="AL116" s="83">
        <f ca="1">IF(YEAR($B116)&lt;YEAR(TODAY()),INDEX(HaverPull!$A:$AD,MATCH(CBO_quarterly!$B116,HaverPull!$B:$B,0),MATCH(CBO_quarterly!AL$1,HaverPull!$1:$1,0)),INDEX(CBO_annual!$A:$AH,MATCH(_xlfn.NUMBERVALUE(LEFT($A117,4)),CBO_annual!$A:$A,0),MATCH(AL$1,CBO_annual!$1:$1,0)))</f>
        <v>1574.8</v>
      </c>
      <c r="AM116" s="83">
        <f ca="1">IF(YEAR($B116)&lt;YEAR(TODAY()),INDEX(HaverPull!$A:$AD,MATCH(CBO_quarterly!$B116,HaverPull!$B:$B,0),MATCH(CBO_quarterly!AM$1,HaverPull!$1:$1,0)),INDEX(CBO_annual!$A:$AH,MATCH(_xlfn.NUMBERVALUE(LEFT($A117,4)),CBO_annual!$A:$A,0),MATCH(AM$1,CBO_annual!$1:$1,0)))</f>
        <v>589.20000000000005</v>
      </c>
      <c r="AN116" s="83">
        <f ca="1">IF(YEAR($B116)&lt;YEAR(TODAY()),INDEX(HaverPull!$A:$AD,MATCH(CBO_quarterly!$B116,HaverPull!$B:$B,0),MATCH(CBO_quarterly!AN$1,HaverPull!$1:$1,0)),INDEX(CBO_annual!$A:$AH,MATCH(_xlfn.NUMBERVALUE(LEFT($A117,4)),CBO_annual!$A:$A,0),MATCH(AN$1,CBO_annual!$1:$1,0)))</f>
        <v>985.6</v>
      </c>
      <c r="AO116" s="83" t="e">
        <f ca="1">IF(YEAR($B116)&lt;YEAR(TODAY()),INDEX(HaverPull!$A:$AD,MATCH(CBO_quarterly!$B116,HaverPull!$B:$B,0),MATCH(CBO_quarterly!AO$1,HaverPull!$1:$1,0)),INDEX(CBO_annual!$A:$AH,MATCH(_xlfn.NUMBERVALUE(LEFT($A117,4)),CBO_annual!$A:$A,0),MATCH(AO$1,CBO_annual!$1:$1,0)))</f>
        <v>#N/A</v>
      </c>
      <c r="AP116" s="83" t="e">
        <f ca="1">IF(YEAR($B116)&lt;YEAR(TODAY()),INDEX(HaverPull!$A:$AD,MATCH(CBO_quarterly!$B116,HaverPull!$B:$B,0),MATCH(CBO_quarterly!AP$1,HaverPull!$1:$1,0)),INDEX(CBO_annual!$A:$AH,MATCH(_xlfn.NUMBERVALUE(LEFT($A117,4)),CBO_annual!$A:$A,0),MATCH(AP$1,CBO_annual!$1:$1,0)))</f>
        <v>#N/A</v>
      </c>
    </row>
    <row r="117" spans="1:42">
      <c r="A117" s="83" t="s">
        <v>516</v>
      </c>
      <c r="B117" s="4">
        <v>35885</v>
      </c>
      <c r="C117" s="83">
        <f ca="1">IF(YEAR($B117)&lt;YEAR(TODAY())-1,AVERAGE(C118:C121),INDEX(CBO_annual!$A:$AH,MATCH(_xlfn.NUMBERVALUE(LEFT($A118,4)),CBO_annual!$A:$A,0),MATCH(C$1,CBO_annual!$1:$1,0)))</f>
        <v>2068.1999999999998</v>
      </c>
      <c r="D117" s="83">
        <f ca="1">IF(YEAR($B117)&lt;YEAR(TODAY())-1,AVERAGE(D118:D121),INDEX(CBO_annual!$A:$AH,MATCH(_xlfn.NUMBERVALUE(LEFT($A118,4)),CBO_annual!$A:$A,0),MATCH(D$1,CBO_annual!$1:$1,0)))</f>
        <v>1585.1000000000004</v>
      </c>
      <c r="E117" s="83">
        <f ca="1">IF(YEAR($B117)&lt;YEAR(TODAY())-1,AVERAGE(E118:E121),INDEX(CBO_annual!$A:$AH,MATCH(_xlfn.NUMBERVALUE(LEFT($A118,4)),CBO_annual!$A:$A,0),MATCH(E$1,CBO_annual!$1:$1,0)))</f>
        <v>134.1</v>
      </c>
      <c r="F117" s="83">
        <f ca="1">IF(YEAR($B117)&lt;YEAR(TODAY())-1,AVERAGE(F118:F121),INDEX(CBO_annual!$A:$AH,MATCH(_xlfn.NUMBERVALUE(LEFT($A118,4)),CBO_annual!$A:$A,0),MATCH(F$1,CBO_annual!$1:$1,0)))</f>
        <v>395.69999999999987</v>
      </c>
      <c r="G117" s="83">
        <f ca="1">IF(YEAR($B117)&lt;YEAR(TODAY())-1,AVERAGE(G118:G121),INDEX(CBO_annual!$A:$AH,MATCH(_xlfn.NUMBERVALUE(LEFT($A118,4)),CBO_annual!$A:$A,0),MATCH(G$1,CBO_annual!$1:$1,0)))</f>
        <v>1274.5999999999999</v>
      </c>
      <c r="H117" s="83">
        <f ca="1">IF(YEAR($B117)&lt;YEAR(TODAY())-1,AVERAGE(H118:H121),INDEX(CBO_annual!$A:$AH,MATCH(_xlfn.NUMBERVALUE(LEFT($A118,4)),CBO_annual!$A:$A,0),MATCH(H$1,CBO_annual!$1:$1,0)))</f>
        <v>60.599999999999994</v>
      </c>
      <c r="I117" s="83">
        <f ca="1">IF(YEAR($B117)&lt;YEAR(TODAY())-1,AVERAGE(I118:I121),INDEX(CBO_annual!$A:$AH,MATCH(_xlfn.NUMBERVALUE(LEFT($A118,4)),CBO_annual!$A:$A,0),MATCH(I$1,CBO_annual!$1:$1,0)))</f>
        <v>497.1</v>
      </c>
      <c r="J117" s="83">
        <f ca="1">IF(YEAR($B117)&lt;YEAR(TODAY())-1,INDEX(HaverPull!$A:$AD,MATCH(CBO_quarterly!$B117,HaverPull!$B:$B,0),MATCH(CBO_quarterly!J$1,HaverPull!$1:$1,0)),INDEX(CBO_annual!$A:$AH,MATCH(_xlfn.NUMBERVALUE(LEFT($A118,4)),CBO_annual!$A:$A,0),MATCH(J$1,CBO_annual!$1:$1,0)))</f>
        <v>26.4</v>
      </c>
      <c r="K117" s="83" t="e">
        <f ca="1">IF(YEAR($B117)&lt;YEAR(TODAY())-1,INDEX(HaverPull!$A:$AD,MATCH(CBO_quarterly!$B117,HaverPull!$B:$B,0),MATCH(CBO_quarterly!K$1,HaverPull!$1:$1,0)),INDEX(CBO_annual!$A:$AH,MATCH(_xlfn.NUMBERVALUE(LEFT($A118,4)),CBO_annual!$A:$A,0),MATCH(K$1,CBO_annual!$1:$1,0)))</f>
        <v>#N/A</v>
      </c>
      <c r="L117" s="83" t="e">
        <f ca="1">IF(YEAR($B117)&lt;YEAR(TODAY())-1,INDEX(HaverPull!$A:$AD,MATCH(CBO_quarterly!$B117,HaverPull!$B:$B,0),MATCH(CBO_quarterly!L$1,HaverPull!$1:$1,0)),INDEX(CBO_annual!$A:$AH,MATCH(_xlfn.NUMBERVALUE(LEFT($A118,4)),CBO_annual!$A:$A,0),MATCH(L$1,CBO_annual!$1:$1,0)))</f>
        <v>#N/A</v>
      </c>
      <c r="M117" s="83" t="e">
        <f ca="1">IF(YEAR($B117)&lt;YEAR(TODAY())-1,INDEX(HaverPull!$A:$AD,MATCH(CBO_quarterly!$B117,HaverPull!$B:$B,0),MATCH(CBO_quarterly!M$1,HaverPull!$1:$1,0)),INDEX(CBO_annual!$A:$AH,MATCH(_xlfn.NUMBERVALUE(LEFT($A118,4)),CBO_annual!$A:$A,0),MATCH(M$1,CBO_annual!$1:$1,0)))</f>
        <v>#N/A</v>
      </c>
      <c r="N117" s="83" t="e">
        <f ca="1">IF(YEAR($B117)&lt;YEAR(TODAY())-1,INDEX(HaverPull!$A:$AD,MATCH(CBO_quarterly!$B117,HaverPull!$B:$B,0),MATCH(CBO_quarterly!N$1,HaverPull!$1:$1,0)),INDEX(CBO_annual!$A:$AH,MATCH(_xlfn.NUMBERVALUE(LEFT($A118,4)),CBO_annual!$A:$A,0),MATCH(N$1,CBO_annual!$1:$1,0)))</f>
        <v>#N/A</v>
      </c>
      <c r="O117" s="83" t="e">
        <f ca="1">IF(YEAR($B117)&lt;YEAR(TODAY())-1,INDEX(HaverPull!$A:$AD,MATCH(CBO_quarterly!$B117,HaverPull!$B:$B,0),MATCH(CBO_quarterly!O$1,HaverPull!$1:$1,0)),INDEX(CBO_annual!$A:$AH,MATCH(_xlfn.NUMBERVALUE(LEFT($A118,4)),CBO_annual!$A:$A,0),MATCH(O$1,CBO_annual!$1:$1,0)))</f>
        <v>#N/A</v>
      </c>
      <c r="P117" s="83" t="e">
        <f ca="1">IF(YEAR($B117)&lt;YEAR(TODAY())-1,INDEX(HaverPull!$A:$AD,MATCH(CBO_quarterly!$B117,HaverPull!$B:$B,0),MATCH(CBO_quarterly!P$1,HaverPull!$1:$1,0)),INDEX(CBO_annual!$A:$AH,MATCH(_xlfn.NUMBERVALUE(LEFT($A118,4)),CBO_annual!$A:$A,0),MATCH(P$1,CBO_annual!$1:$1,0)))</f>
        <v>#N/A</v>
      </c>
      <c r="Q117" s="83" t="e">
        <f ca="1">IF(YEAR($B117)&lt;YEAR(TODAY())-1,INDEX(HaverPull!$A:$AD,MATCH(CBO_quarterly!$B117,HaverPull!$B:$B,0),MATCH(CBO_quarterly!Q$1,HaverPull!$1:$1,0)),INDEX(CBO_annual!$A:$AH,MATCH(_xlfn.NUMBERVALUE(LEFT($A118,4)),CBO_annual!$A:$A,0),MATCH(Q$1,CBO_annual!$1:$1,0)))</f>
        <v>#N/A</v>
      </c>
      <c r="R117" s="83" t="e">
        <f ca="1">IF(YEAR($B117)&lt;YEAR(TODAY())-1,INDEX(HaverPull!$A:$AD,MATCH(CBO_quarterly!$B117,HaverPull!$B:$B,0),MATCH(CBO_quarterly!R$1,HaverPull!$1:$1,0)),INDEX(CBO_annual!$A:$AH,MATCH(_xlfn.NUMBERVALUE(LEFT($A118,4)),CBO_annual!$A:$A,0),MATCH(R$1,CBO_annual!$1:$1,0)))</f>
        <v>#N/A</v>
      </c>
      <c r="S117" s="83" t="e">
        <f ca="1">IF(YEAR($B117)&lt;YEAR(TODAY())-1,INDEX(HaverPull!$A:$AD,MATCH(CBO_quarterly!$B117,HaverPull!$B:$B,0),MATCH(CBO_quarterly!S$1,HaverPull!$1:$1,0)),INDEX(CBO_annual!$A:$AH,MATCH(_xlfn.NUMBERVALUE(LEFT($A118,4)),CBO_annual!$A:$A,0),MATCH(S$1,CBO_annual!$1:$1,0)))</f>
        <v>#N/A</v>
      </c>
      <c r="T117" s="83" t="e">
        <f ca="1">IF(YEAR($B117)&lt;YEAR(TODAY())-1,INDEX(HaverPull!$A:$AD,MATCH(CBO_quarterly!$B117,HaverPull!$B:$B,0),MATCH(CBO_quarterly!T$1,HaverPull!$1:$1,0)),INDEX(CBO_annual!$A:$AH,MATCH(_xlfn.NUMBERVALUE(LEFT($A118,4)),CBO_annual!$A:$A,0),MATCH(T$1,CBO_annual!$1:$1,0)))</f>
        <v>#N/A</v>
      </c>
      <c r="U117" s="83" t="e">
        <f ca="1">IF(YEAR($B117)&lt;YEAR(TODAY())-1,INDEX(HaverPull!$A:$AD,MATCH(CBO_quarterly!$B117,HaverPull!$B:$B,0),MATCH(CBO_quarterly!U$1,HaverPull!$1:$1,0)),INDEX(CBO_annual!$A:$AH,MATCH(_xlfn.NUMBERVALUE(LEFT($A118,4)),CBO_annual!$A:$A,0),MATCH(U$1,CBO_annual!$1:$1,0)))</f>
        <v>#N/A</v>
      </c>
      <c r="V117" s="83" t="e">
        <f ca="1">IF(YEAR($B117)&lt;YEAR(TODAY())-1,INDEX(HaverPull!$A:$AD,MATCH(CBO_quarterly!$B117,HaverPull!$B:$B,0),MATCH(CBO_quarterly!V$1,HaverPull!$1:$1,0)),INDEX(CBO_annual!$A:$AH,MATCH(_xlfn.NUMBERVALUE(LEFT($A118,4)),CBO_annual!$A:$A,0),MATCH(V$1,CBO_annual!$1:$1,0)))</f>
        <v>#N/A</v>
      </c>
      <c r="W117" s="83" t="e">
        <f ca="1">IF(YEAR($B117)&lt;YEAR(TODAY())-1,INDEX(HaverPull!$A:$AD,MATCH(CBO_quarterly!$B117,HaverPull!$B:$B,0),MATCH(CBO_quarterly!W$1,HaverPull!$1:$1,0)),INDEX(CBO_annual!$A:$AH,MATCH(_xlfn.NUMBERVALUE(LEFT($A118,4)),CBO_annual!$A:$A,0),MATCH(W$1,CBO_annual!$1:$1,0)))</f>
        <v>#N/A</v>
      </c>
      <c r="X117" s="83" t="e">
        <f ca="1">IF(YEAR($B117)&lt;YEAR(TODAY())-1,INDEX(HaverPull!$A:$AD,MATCH(CBO_quarterly!$B117,HaverPull!$B:$B,0),MATCH(CBO_quarterly!X$1,HaverPull!$1:$1,0)),INDEX(CBO_annual!$A:$AH,MATCH(_xlfn.NUMBERVALUE(LEFT($A118,4)),CBO_annual!$A:$A,0),MATCH(X$1,CBO_annual!$1:$1,0)))</f>
        <v>#N/A</v>
      </c>
      <c r="Y117" s="83" t="e">
        <f ca="1">IF(YEAR($B117)&lt;YEAR(TODAY())-1,INDEX(HaverPull!$A:$AD,MATCH(CBO_quarterly!$B117,HaverPull!$B:$B,0),MATCH(CBO_quarterly!Y$1,HaverPull!$1:$1,0)),INDEX(CBO_annual!$A:$AH,MATCH(_xlfn.NUMBERVALUE(LEFT($A118,4)),CBO_annual!$A:$A,0),MATCH(Y$1,CBO_annual!$1:$1,0)))</f>
        <v>#N/A</v>
      </c>
      <c r="Z117" s="83" t="e">
        <f ca="1">IF(YEAR($B117)&lt;YEAR(TODAY())-1,INDEX(HaverPull!$A:$AD,MATCH(CBO_quarterly!$B117,HaverPull!$B:$B,0),MATCH(CBO_quarterly!Z$1,HaverPull!$1:$1,0)),INDEX(CBO_annual!$A:$AH,MATCH(_xlfn.NUMBERVALUE(LEFT($A118,4)),CBO_annual!$A:$A,0),MATCH(Z$1,CBO_annual!$1:$1,0)))</f>
        <v>#N/A</v>
      </c>
      <c r="AA117" s="83" t="e">
        <f ca="1">IF(YEAR($B117)&lt;YEAR(TODAY())-1,INDEX(HaverPull!$A:$AD,MATCH(CBO_quarterly!$B117,HaverPull!$B:$B,0),MATCH(CBO_quarterly!AA$1,HaverPull!$1:$1,0)),INDEX(CBO_annual!$A:$AH,MATCH(_xlfn.NUMBERVALUE(LEFT($A118,4)),CBO_annual!$A:$A,0),MATCH(AA$1,CBO_annual!$1:$1,0)))</f>
        <v>#N/A</v>
      </c>
      <c r="AB117" s="88">
        <f>INDEX(CBO_annual!$A:$AH,MATCH(_xlfn.NUMBERVALUE(LEFT($A118,4)),CBO_annual!$A:$A,0),MATCH($1:$1,CBO_annual!$1:$1,0))</f>
        <v>11453.45</v>
      </c>
      <c r="AC117" s="84">
        <v>11321.2</v>
      </c>
      <c r="AD117" s="83">
        <f ca="1">IF(YEAR($B117)&lt;=YEAR(TODAY()),INDEX(HaverPull!$A:$AD,MATCH(CBO_quarterly!$B117,HaverPull!$B:$B,0),MATCH(CBO_quarterly!AD$1,HaverPull!$1:$1,0)),INDEX(CBO_annual!$A:$AH,MATCH(_xlfn.NUMBERVALUE(LEFT($A118,4)),CBO_annual!$A:$A,0),MATCH(AD$1,CBO_annual!$1:$1,0)))</f>
        <v>7633.9</v>
      </c>
      <c r="AE117" s="83">
        <f ca="1">IF(YEAR($B117)&lt;=YEAR(TODAY()),INDEX(HaverPull!$A:$AD,MATCH(CBO_quarterly!$B117,HaverPull!$B:$B,0),MATCH(CBO_quarterly!AE$1,HaverPull!$1:$1,0)),INDEX(CBO_annual!$A:$AH,MATCH(_xlfn.NUMBERVALUE(LEFT($A118,4)),CBO_annual!$A:$A,0),MATCH(AE$1,CBO_annual!$1:$1,0)))</f>
        <v>5721.3</v>
      </c>
      <c r="AF117" s="85">
        <v>79.656999999999996</v>
      </c>
      <c r="AG117" s="84">
        <v>8889.7000000000007</v>
      </c>
      <c r="AH117" s="84">
        <v>8905.7000000000007</v>
      </c>
      <c r="AI117" s="83">
        <f ca="1">IF(YEAR($B117)&lt;YEAR(TODAY()),INDEX(HaverPull!$A:$AD,MATCH(CBO_quarterly!$B117,HaverPull!$B:$B,0),MATCH(CBO_quarterly!AI$1,HaverPull!$1:$1,0)),INDEX(CBO_annual!$A:$AH,MATCH(_xlfn.NUMBERVALUE(LEFT($A118,4)),CBO_annual!$A:$A,0),MATCH(AI$1,CBO_annual!$1:$1,0)))</f>
        <v>1568</v>
      </c>
      <c r="AJ117" s="83">
        <f ca="1">IF(YEAR($B117)&lt;YEAR(TODAY()),INDEX(HaverPull!$A:$AD,MATCH(CBO_quarterly!$B117,HaverPull!$B:$B,0),MATCH(CBO_quarterly!AJ$1,HaverPull!$1:$1,0)),INDEX(CBO_annual!$A:$AH,MATCH(_xlfn.NUMBERVALUE(LEFT($A118,4)),CBO_annual!$A:$A,0),MATCH(AJ$1,CBO_annual!$1:$1,0)))</f>
        <v>838.5</v>
      </c>
      <c r="AK117" s="83">
        <f ca="1">IF(YEAR($B117)&lt;YEAR(TODAY()),INDEX(HaverPull!$A:$AD,MATCH(CBO_quarterly!$B117,HaverPull!$B:$B,0),MATCH(CBO_quarterly!AK$1,HaverPull!$1:$1,0)),INDEX(CBO_annual!$A:$AH,MATCH(_xlfn.NUMBERVALUE(LEFT($A118,4)),CBO_annual!$A:$A,0),MATCH(AK$1,CBO_annual!$1:$1,0)))</f>
        <v>1657.8</v>
      </c>
      <c r="AL117" s="83">
        <f ca="1">IF(YEAR($B117)&lt;YEAR(TODAY()),INDEX(HaverPull!$A:$AD,MATCH(CBO_quarterly!$B117,HaverPull!$B:$B,0),MATCH(CBO_quarterly!AL$1,HaverPull!$1:$1,0)),INDEX(CBO_annual!$A:$AH,MATCH(_xlfn.NUMBERVALUE(LEFT($A118,4)),CBO_annual!$A:$A,0),MATCH(AL$1,CBO_annual!$1:$1,0)))</f>
        <v>1568</v>
      </c>
      <c r="AM117" s="83">
        <f ca="1">IF(YEAR($B117)&lt;YEAR(TODAY()),INDEX(HaverPull!$A:$AD,MATCH(CBO_quarterly!$B117,HaverPull!$B:$B,0),MATCH(CBO_quarterly!AM$1,HaverPull!$1:$1,0)),INDEX(CBO_annual!$A:$AH,MATCH(_xlfn.NUMBERVALUE(LEFT($A118,4)),CBO_annual!$A:$A,0),MATCH(AM$1,CBO_annual!$1:$1,0)))</f>
        <v>572.20000000000005</v>
      </c>
      <c r="AN117" s="83">
        <f ca="1">IF(YEAR($B117)&lt;YEAR(TODAY()),INDEX(HaverPull!$A:$AD,MATCH(CBO_quarterly!$B117,HaverPull!$B:$B,0),MATCH(CBO_quarterly!AN$1,HaverPull!$1:$1,0)),INDEX(CBO_annual!$A:$AH,MATCH(_xlfn.NUMBERVALUE(LEFT($A118,4)),CBO_annual!$A:$A,0),MATCH(AN$1,CBO_annual!$1:$1,0)))</f>
        <v>995.9</v>
      </c>
      <c r="AO117" s="83" t="e">
        <f ca="1">IF(YEAR($B117)&lt;YEAR(TODAY()),INDEX(HaverPull!$A:$AD,MATCH(CBO_quarterly!$B117,HaverPull!$B:$B,0),MATCH(CBO_quarterly!AO$1,HaverPull!$1:$1,0)),INDEX(CBO_annual!$A:$AH,MATCH(_xlfn.NUMBERVALUE(LEFT($A118,4)),CBO_annual!$A:$A,0),MATCH(AO$1,CBO_annual!$1:$1,0)))</f>
        <v>#N/A</v>
      </c>
      <c r="AP117" s="83" t="e">
        <f ca="1">IF(YEAR($B117)&lt;YEAR(TODAY()),INDEX(HaverPull!$A:$AD,MATCH(CBO_quarterly!$B117,HaverPull!$B:$B,0),MATCH(CBO_quarterly!AP$1,HaverPull!$1:$1,0)),INDEX(CBO_annual!$A:$AH,MATCH(_xlfn.NUMBERVALUE(LEFT($A118,4)),CBO_annual!$A:$A,0),MATCH(AP$1,CBO_annual!$1:$1,0)))</f>
        <v>#N/A</v>
      </c>
    </row>
    <row r="118" spans="1:42">
      <c r="A118" s="83" t="s">
        <v>517</v>
      </c>
      <c r="B118" s="4">
        <v>35976</v>
      </c>
      <c r="C118" s="83">
        <f ca="1">IF(YEAR($B118)&lt;YEAR(TODAY())-1,AVERAGE(C119:C122),INDEX(CBO_annual!$A:$AH,MATCH(_xlfn.NUMBERVALUE(LEFT($A119,4)),CBO_annual!$A:$A,0),MATCH(C$1,CBO_annual!$1:$1,0)))</f>
        <v>2068.1999999999998</v>
      </c>
      <c r="D118" s="83">
        <f ca="1">IF(YEAR($B118)&lt;YEAR(TODAY())-1,AVERAGE(D119:D122),INDEX(CBO_annual!$A:$AH,MATCH(_xlfn.NUMBERVALUE(LEFT($A119,4)),CBO_annual!$A:$A,0),MATCH(D$1,CBO_annual!$1:$1,0)))</f>
        <v>1585.1000000000004</v>
      </c>
      <c r="E118" s="83">
        <f ca="1">IF(YEAR($B118)&lt;YEAR(TODAY())-1,AVERAGE(E119:E122),INDEX(CBO_annual!$A:$AH,MATCH(_xlfn.NUMBERVALUE(LEFT($A119,4)),CBO_annual!$A:$A,0),MATCH(E$1,CBO_annual!$1:$1,0)))</f>
        <v>134.1</v>
      </c>
      <c r="F118" s="83">
        <f ca="1">IF(YEAR($B118)&lt;YEAR(TODAY())-1,AVERAGE(F119:F122),INDEX(CBO_annual!$A:$AH,MATCH(_xlfn.NUMBERVALUE(LEFT($A119,4)),CBO_annual!$A:$A,0),MATCH(F$1,CBO_annual!$1:$1,0)))</f>
        <v>395.69999999999982</v>
      </c>
      <c r="G118" s="83">
        <f ca="1">IF(YEAR($B118)&lt;YEAR(TODAY())-1,AVERAGE(G119:G122),INDEX(CBO_annual!$A:$AH,MATCH(_xlfn.NUMBERVALUE(LEFT($A119,4)),CBO_annual!$A:$A,0),MATCH(G$1,CBO_annual!$1:$1,0)))</f>
        <v>1274.5999999999999</v>
      </c>
      <c r="H118" s="83">
        <f ca="1">IF(YEAR($B118)&lt;YEAR(TODAY())-1,AVERAGE(H119:H122),INDEX(CBO_annual!$A:$AH,MATCH(_xlfn.NUMBERVALUE(LEFT($A119,4)),CBO_annual!$A:$A,0),MATCH(H$1,CBO_annual!$1:$1,0)))</f>
        <v>60.6</v>
      </c>
      <c r="I118" s="83">
        <f ca="1">IF(YEAR($B118)&lt;YEAR(TODAY())-1,AVERAGE(I119:I122),INDEX(CBO_annual!$A:$AH,MATCH(_xlfn.NUMBERVALUE(LEFT($A119,4)),CBO_annual!$A:$A,0),MATCH(I$1,CBO_annual!$1:$1,0)))</f>
        <v>497.1</v>
      </c>
      <c r="J118" s="83">
        <f ca="1">IF(YEAR($B118)&lt;YEAR(TODAY())-1,INDEX(HaverPull!$A:$AD,MATCH(CBO_quarterly!$B118,HaverPull!$B:$B,0),MATCH(CBO_quarterly!J$1,HaverPull!$1:$1,0)),INDEX(CBO_annual!$A:$AH,MATCH(_xlfn.NUMBERVALUE(LEFT($A119,4)),CBO_annual!$A:$A,0),MATCH(J$1,CBO_annual!$1:$1,0)))</f>
        <v>26.6</v>
      </c>
      <c r="K118" s="83" t="e">
        <f ca="1">IF(YEAR($B118)&lt;YEAR(TODAY())-1,INDEX(HaverPull!$A:$AD,MATCH(CBO_quarterly!$B118,HaverPull!$B:$B,0),MATCH(CBO_quarterly!K$1,HaverPull!$1:$1,0)),INDEX(CBO_annual!$A:$AH,MATCH(_xlfn.NUMBERVALUE(LEFT($A119,4)),CBO_annual!$A:$A,0),MATCH(K$1,CBO_annual!$1:$1,0)))</f>
        <v>#N/A</v>
      </c>
      <c r="L118" s="83" t="e">
        <f ca="1">IF(YEAR($B118)&lt;YEAR(TODAY())-1,INDEX(HaverPull!$A:$AD,MATCH(CBO_quarterly!$B118,HaverPull!$B:$B,0),MATCH(CBO_quarterly!L$1,HaverPull!$1:$1,0)),INDEX(CBO_annual!$A:$AH,MATCH(_xlfn.NUMBERVALUE(LEFT($A119,4)),CBO_annual!$A:$A,0),MATCH(L$1,CBO_annual!$1:$1,0)))</f>
        <v>#N/A</v>
      </c>
      <c r="M118" s="83" t="e">
        <f ca="1">IF(YEAR($B118)&lt;YEAR(TODAY())-1,INDEX(HaverPull!$A:$AD,MATCH(CBO_quarterly!$B118,HaverPull!$B:$B,0),MATCH(CBO_quarterly!M$1,HaverPull!$1:$1,0)),INDEX(CBO_annual!$A:$AH,MATCH(_xlfn.NUMBERVALUE(LEFT($A119,4)),CBO_annual!$A:$A,0),MATCH(M$1,CBO_annual!$1:$1,0)))</f>
        <v>#N/A</v>
      </c>
      <c r="N118" s="83" t="e">
        <f ca="1">IF(YEAR($B118)&lt;YEAR(TODAY())-1,INDEX(HaverPull!$A:$AD,MATCH(CBO_quarterly!$B118,HaverPull!$B:$B,0),MATCH(CBO_quarterly!N$1,HaverPull!$1:$1,0)),INDEX(CBO_annual!$A:$AH,MATCH(_xlfn.NUMBERVALUE(LEFT($A119,4)),CBO_annual!$A:$A,0),MATCH(N$1,CBO_annual!$1:$1,0)))</f>
        <v>#N/A</v>
      </c>
      <c r="O118" s="83" t="e">
        <f ca="1">IF(YEAR($B118)&lt;YEAR(TODAY())-1,INDEX(HaverPull!$A:$AD,MATCH(CBO_quarterly!$B118,HaverPull!$B:$B,0),MATCH(CBO_quarterly!O$1,HaverPull!$1:$1,0)),INDEX(CBO_annual!$A:$AH,MATCH(_xlfn.NUMBERVALUE(LEFT($A119,4)),CBO_annual!$A:$A,0),MATCH(O$1,CBO_annual!$1:$1,0)))</f>
        <v>#N/A</v>
      </c>
      <c r="P118" s="83" t="e">
        <f ca="1">IF(YEAR($B118)&lt;YEAR(TODAY())-1,INDEX(HaverPull!$A:$AD,MATCH(CBO_quarterly!$B118,HaverPull!$B:$B,0),MATCH(CBO_quarterly!P$1,HaverPull!$1:$1,0)),INDEX(CBO_annual!$A:$AH,MATCH(_xlfn.NUMBERVALUE(LEFT($A119,4)),CBO_annual!$A:$A,0),MATCH(P$1,CBO_annual!$1:$1,0)))</f>
        <v>#N/A</v>
      </c>
      <c r="Q118" s="83" t="e">
        <f ca="1">IF(YEAR($B118)&lt;YEAR(TODAY())-1,INDEX(HaverPull!$A:$AD,MATCH(CBO_quarterly!$B118,HaverPull!$B:$B,0),MATCH(CBO_quarterly!Q$1,HaverPull!$1:$1,0)),INDEX(CBO_annual!$A:$AH,MATCH(_xlfn.NUMBERVALUE(LEFT($A119,4)),CBO_annual!$A:$A,0),MATCH(Q$1,CBO_annual!$1:$1,0)))</f>
        <v>#N/A</v>
      </c>
      <c r="R118" s="83" t="e">
        <f ca="1">IF(YEAR($B118)&lt;YEAR(TODAY())-1,INDEX(HaverPull!$A:$AD,MATCH(CBO_quarterly!$B118,HaverPull!$B:$B,0),MATCH(CBO_quarterly!R$1,HaverPull!$1:$1,0)),INDEX(CBO_annual!$A:$AH,MATCH(_xlfn.NUMBERVALUE(LEFT($A119,4)),CBO_annual!$A:$A,0),MATCH(R$1,CBO_annual!$1:$1,0)))</f>
        <v>#N/A</v>
      </c>
      <c r="S118" s="83" t="e">
        <f ca="1">IF(YEAR($B118)&lt;YEAR(TODAY())-1,INDEX(HaverPull!$A:$AD,MATCH(CBO_quarterly!$B118,HaverPull!$B:$B,0),MATCH(CBO_quarterly!S$1,HaverPull!$1:$1,0)),INDEX(CBO_annual!$A:$AH,MATCH(_xlfn.NUMBERVALUE(LEFT($A119,4)),CBO_annual!$A:$A,0),MATCH(S$1,CBO_annual!$1:$1,0)))</f>
        <v>#N/A</v>
      </c>
      <c r="T118" s="83" t="e">
        <f ca="1">IF(YEAR($B118)&lt;YEAR(TODAY())-1,INDEX(HaverPull!$A:$AD,MATCH(CBO_quarterly!$B118,HaverPull!$B:$B,0),MATCH(CBO_quarterly!T$1,HaverPull!$1:$1,0)),INDEX(CBO_annual!$A:$AH,MATCH(_xlfn.NUMBERVALUE(LEFT($A119,4)),CBO_annual!$A:$A,0),MATCH(T$1,CBO_annual!$1:$1,0)))</f>
        <v>#N/A</v>
      </c>
      <c r="U118" s="83" t="e">
        <f ca="1">IF(YEAR($B118)&lt;YEAR(TODAY())-1,INDEX(HaverPull!$A:$AD,MATCH(CBO_quarterly!$B118,HaverPull!$B:$B,0),MATCH(CBO_quarterly!U$1,HaverPull!$1:$1,0)),INDEX(CBO_annual!$A:$AH,MATCH(_xlfn.NUMBERVALUE(LEFT($A119,4)),CBO_annual!$A:$A,0),MATCH(U$1,CBO_annual!$1:$1,0)))</f>
        <v>#N/A</v>
      </c>
      <c r="V118" s="83" t="e">
        <f ca="1">IF(YEAR($B118)&lt;YEAR(TODAY())-1,INDEX(HaverPull!$A:$AD,MATCH(CBO_quarterly!$B118,HaverPull!$B:$B,0),MATCH(CBO_quarterly!V$1,HaverPull!$1:$1,0)),INDEX(CBO_annual!$A:$AH,MATCH(_xlfn.NUMBERVALUE(LEFT($A119,4)),CBO_annual!$A:$A,0),MATCH(V$1,CBO_annual!$1:$1,0)))</f>
        <v>#N/A</v>
      </c>
      <c r="W118" s="83" t="e">
        <f ca="1">IF(YEAR($B118)&lt;YEAR(TODAY())-1,INDEX(HaverPull!$A:$AD,MATCH(CBO_quarterly!$B118,HaverPull!$B:$B,0),MATCH(CBO_quarterly!W$1,HaverPull!$1:$1,0)),INDEX(CBO_annual!$A:$AH,MATCH(_xlfn.NUMBERVALUE(LEFT($A119,4)),CBO_annual!$A:$A,0),MATCH(W$1,CBO_annual!$1:$1,0)))</f>
        <v>#N/A</v>
      </c>
      <c r="X118" s="83" t="e">
        <f ca="1">IF(YEAR($B118)&lt;YEAR(TODAY())-1,INDEX(HaverPull!$A:$AD,MATCH(CBO_quarterly!$B118,HaverPull!$B:$B,0),MATCH(CBO_quarterly!X$1,HaverPull!$1:$1,0)),INDEX(CBO_annual!$A:$AH,MATCH(_xlfn.NUMBERVALUE(LEFT($A119,4)),CBO_annual!$A:$A,0),MATCH(X$1,CBO_annual!$1:$1,0)))</f>
        <v>#N/A</v>
      </c>
      <c r="Y118" s="83" t="e">
        <f ca="1">IF(YEAR($B118)&lt;YEAR(TODAY())-1,INDEX(HaverPull!$A:$AD,MATCH(CBO_quarterly!$B118,HaverPull!$B:$B,0),MATCH(CBO_quarterly!Y$1,HaverPull!$1:$1,0)),INDEX(CBO_annual!$A:$AH,MATCH(_xlfn.NUMBERVALUE(LEFT($A119,4)),CBO_annual!$A:$A,0),MATCH(Y$1,CBO_annual!$1:$1,0)))</f>
        <v>#N/A</v>
      </c>
      <c r="Z118" s="83" t="e">
        <f ca="1">IF(YEAR($B118)&lt;YEAR(TODAY())-1,INDEX(HaverPull!$A:$AD,MATCH(CBO_quarterly!$B118,HaverPull!$B:$B,0),MATCH(CBO_quarterly!Z$1,HaverPull!$1:$1,0)),INDEX(CBO_annual!$A:$AH,MATCH(_xlfn.NUMBERVALUE(LEFT($A119,4)),CBO_annual!$A:$A,0),MATCH(Z$1,CBO_annual!$1:$1,0)))</f>
        <v>#N/A</v>
      </c>
      <c r="AA118" s="83" t="e">
        <f ca="1">IF(YEAR($B118)&lt;YEAR(TODAY())-1,INDEX(HaverPull!$A:$AD,MATCH(CBO_quarterly!$B118,HaverPull!$B:$B,0),MATCH(CBO_quarterly!AA$1,HaverPull!$1:$1,0)),INDEX(CBO_annual!$A:$AH,MATCH(_xlfn.NUMBERVALUE(LEFT($A119,4)),CBO_annual!$A:$A,0),MATCH(AA$1,CBO_annual!$1:$1,0)))</f>
        <v>#N/A</v>
      </c>
      <c r="AB118" s="88">
        <f>INDEX(CBO_annual!$A:$AH,MATCH(_xlfn.NUMBERVALUE(LEFT($A119,4)),CBO_annual!$A:$A,0),MATCH($1:$1,CBO_annual!$1:$1,0))</f>
        <v>11453.45</v>
      </c>
      <c r="AC118" s="84">
        <v>11431</v>
      </c>
      <c r="AD118" s="83">
        <f ca="1">IF(YEAR($B118)&lt;=YEAR(TODAY()),INDEX(HaverPull!$A:$AD,MATCH(CBO_quarterly!$B118,HaverPull!$B:$B,0),MATCH(CBO_quarterly!AD$1,HaverPull!$1:$1,0)),INDEX(CBO_annual!$A:$AH,MATCH(_xlfn.NUMBERVALUE(LEFT($A119,4)),CBO_annual!$A:$A,0),MATCH(AD$1,CBO_annual!$1:$1,0)))</f>
        <v>7768.3</v>
      </c>
      <c r="AE118" s="83">
        <f ca="1">IF(YEAR($B118)&lt;=YEAR(TODAY()),INDEX(HaverPull!$A:$AD,MATCH(CBO_quarterly!$B118,HaverPull!$B:$B,0),MATCH(CBO_quarterly!AE$1,HaverPull!$1:$1,0)),INDEX(CBO_annual!$A:$AH,MATCH(_xlfn.NUMBERVALUE(LEFT($A119,4)),CBO_annual!$A:$A,0),MATCH(AE$1,CBO_annual!$1:$1,0)))</f>
        <v>5832.6</v>
      </c>
      <c r="AF118" s="85">
        <v>79.799000000000007</v>
      </c>
      <c r="AG118" s="84">
        <v>8994.7000000000007</v>
      </c>
      <c r="AH118" s="84">
        <v>9003.7000000000007</v>
      </c>
      <c r="AI118" s="83">
        <f ca="1">IF(YEAR($B118)&lt;YEAR(TODAY()),INDEX(HaverPull!$A:$AD,MATCH(CBO_quarterly!$B118,HaverPull!$B:$B,0),MATCH(CBO_quarterly!AI$1,HaverPull!$1:$1,0)),INDEX(CBO_annual!$A:$AH,MATCH(_xlfn.NUMBERVALUE(LEFT($A119,4)),CBO_annual!$A:$A,0),MATCH(AI$1,CBO_annual!$1:$1,0)))</f>
        <v>1603.7</v>
      </c>
      <c r="AJ118" s="83">
        <f ca="1">IF(YEAR($B118)&lt;YEAR(TODAY()),INDEX(HaverPull!$A:$AD,MATCH(CBO_quarterly!$B118,HaverPull!$B:$B,0),MATCH(CBO_quarterly!AJ$1,HaverPull!$1:$1,0)),INDEX(CBO_annual!$A:$AH,MATCH(_xlfn.NUMBERVALUE(LEFT($A119,4)),CBO_annual!$A:$A,0),MATCH(AJ$1,CBO_annual!$1:$1,0)))</f>
        <v>854.9</v>
      </c>
      <c r="AK118" s="83">
        <f ca="1">IF(YEAR($B118)&lt;YEAR(TODAY()),INDEX(HaverPull!$A:$AD,MATCH(CBO_quarterly!$B118,HaverPull!$B:$B,0),MATCH(CBO_quarterly!AK$1,HaverPull!$1:$1,0)),INDEX(CBO_annual!$A:$AH,MATCH(_xlfn.NUMBERVALUE(LEFT($A119,4)),CBO_annual!$A:$A,0),MATCH(AK$1,CBO_annual!$1:$1,0)))</f>
        <v>1684.9</v>
      </c>
      <c r="AL118" s="83">
        <f ca="1">IF(YEAR($B118)&lt;YEAR(TODAY()),INDEX(HaverPull!$A:$AD,MATCH(CBO_quarterly!$B118,HaverPull!$B:$B,0),MATCH(CBO_quarterly!AL$1,HaverPull!$1:$1,0)),INDEX(CBO_annual!$A:$AH,MATCH(_xlfn.NUMBERVALUE(LEFT($A119,4)),CBO_annual!$A:$A,0),MATCH(AL$1,CBO_annual!$1:$1,0)))</f>
        <v>1603.7</v>
      </c>
      <c r="AM118" s="83">
        <f ca="1">IF(YEAR($B118)&lt;YEAR(TODAY()),INDEX(HaverPull!$A:$AD,MATCH(CBO_quarterly!$B118,HaverPull!$B:$B,0),MATCH(CBO_quarterly!AM$1,HaverPull!$1:$1,0)),INDEX(CBO_annual!$A:$AH,MATCH(_xlfn.NUMBERVALUE(LEFT($A119,4)),CBO_annual!$A:$A,0),MATCH(AM$1,CBO_annual!$1:$1,0)))</f>
        <v>587.1</v>
      </c>
      <c r="AN118" s="83">
        <f ca="1">IF(YEAR($B118)&lt;YEAR(TODAY()),INDEX(HaverPull!$A:$AD,MATCH(CBO_quarterly!$B118,HaverPull!$B:$B,0),MATCH(CBO_quarterly!AN$1,HaverPull!$1:$1,0)),INDEX(CBO_annual!$A:$AH,MATCH(_xlfn.NUMBERVALUE(LEFT($A119,4)),CBO_annual!$A:$A,0),MATCH(AN$1,CBO_annual!$1:$1,0)))</f>
        <v>1016.6</v>
      </c>
      <c r="AO118" s="83" t="e">
        <f ca="1">IF(YEAR($B118)&lt;YEAR(TODAY()),INDEX(HaverPull!$A:$AD,MATCH(CBO_quarterly!$B118,HaverPull!$B:$B,0),MATCH(CBO_quarterly!AO$1,HaverPull!$1:$1,0)),INDEX(CBO_annual!$A:$AH,MATCH(_xlfn.NUMBERVALUE(LEFT($A119,4)),CBO_annual!$A:$A,0),MATCH(AO$1,CBO_annual!$1:$1,0)))</f>
        <v>#N/A</v>
      </c>
      <c r="AP118" s="83" t="e">
        <f ca="1">IF(YEAR($B118)&lt;YEAR(TODAY()),INDEX(HaverPull!$A:$AD,MATCH(CBO_quarterly!$B118,HaverPull!$B:$B,0),MATCH(CBO_quarterly!AP$1,HaverPull!$1:$1,0)),INDEX(CBO_annual!$A:$AH,MATCH(_xlfn.NUMBERVALUE(LEFT($A119,4)),CBO_annual!$A:$A,0),MATCH(AP$1,CBO_annual!$1:$1,0)))</f>
        <v>#N/A</v>
      </c>
    </row>
    <row r="119" spans="1:42">
      <c r="A119" s="83" t="s">
        <v>518</v>
      </c>
      <c r="B119" s="4">
        <v>36068</v>
      </c>
      <c r="C119" s="83">
        <f ca="1">IF(YEAR($B119)&lt;YEAR(TODAY())-1,AVERAGE(C120:C123),INDEX(CBO_annual!$A:$AH,MATCH(_xlfn.NUMBERVALUE(LEFT($A120,4)),CBO_annual!$A:$A,0),MATCH(C$1,CBO_annual!$1:$1,0)))</f>
        <v>2068.1999999999998</v>
      </c>
      <c r="D119" s="83">
        <f ca="1">IF(YEAR($B119)&lt;YEAR(TODAY())-1,AVERAGE(D120:D123),INDEX(CBO_annual!$A:$AH,MATCH(_xlfn.NUMBERVALUE(LEFT($A120,4)),CBO_annual!$A:$A,0),MATCH(D$1,CBO_annual!$1:$1,0)))</f>
        <v>1585.1000000000004</v>
      </c>
      <c r="E119" s="83">
        <f ca="1">IF(YEAR($B119)&lt;YEAR(TODAY())-1,AVERAGE(E120:E123),INDEX(CBO_annual!$A:$AH,MATCH(_xlfn.NUMBERVALUE(LEFT($A120,4)),CBO_annual!$A:$A,0),MATCH(E$1,CBO_annual!$1:$1,0)))</f>
        <v>134.1</v>
      </c>
      <c r="F119" s="83">
        <f ca="1">IF(YEAR($B119)&lt;YEAR(TODAY())-1,AVERAGE(F120:F123),INDEX(CBO_annual!$A:$AH,MATCH(_xlfn.NUMBERVALUE(LEFT($A120,4)),CBO_annual!$A:$A,0),MATCH(F$1,CBO_annual!$1:$1,0)))</f>
        <v>395.7</v>
      </c>
      <c r="G119" s="83">
        <f ca="1">IF(YEAR($B119)&lt;YEAR(TODAY())-1,AVERAGE(G120:G123),INDEX(CBO_annual!$A:$AH,MATCH(_xlfn.NUMBERVALUE(LEFT($A120,4)),CBO_annual!$A:$A,0),MATCH(G$1,CBO_annual!$1:$1,0)))</f>
        <v>1274.5999999999999</v>
      </c>
      <c r="H119" s="83">
        <f ca="1">IF(YEAR($B119)&lt;YEAR(TODAY())-1,AVERAGE(H120:H123),INDEX(CBO_annual!$A:$AH,MATCH(_xlfn.NUMBERVALUE(LEFT($A120,4)),CBO_annual!$A:$A,0),MATCH(H$1,CBO_annual!$1:$1,0)))</f>
        <v>60.599999999999994</v>
      </c>
      <c r="I119" s="83">
        <f ca="1">IF(YEAR($B119)&lt;YEAR(TODAY())-1,AVERAGE(I120:I123),INDEX(CBO_annual!$A:$AH,MATCH(_xlfn.NUMBERVALUE(LEFT($A120,4)),CBO_annual!$A:$A,0),MATCH(I$1,CBO_annual!$1:$1,0)))</f>
        <v>497.09999999999997</v>
      </c>
      <c r="J119" s="83">
        <f ca="1">IF(YEAR($B119)&lt;YEAR(TODAY())-1,INDEX(HaverPull!$A:$AD,MATCH(CBO_quarterly!$B119,HaverPull!$B:$B,0),MATCH(CBO_quarterly!J$1,HaverPull!$1:$1,0)),INDEX(CBO_annual!$A:$AH,MATCH(_xlfn.NUMBERVALUE(LEFT($A120,4)),CBO_annual!$A:$A,0),MATCH(J$1,CBO_annual!$1:$1,0)))</f>
        <v>26.8</v>
      </c>
      <c r="K119" s="83" t="e">
        <f ca="1">IF(YEAR($B119)&lt;YEAR(TODAY())-1,INDEX(HaverPull!$A:$AD,MATCH(CBO_quarterly!$B119,HaverPull!$B:$B,0),MATCH(CBO_quarterly!K$1,HaverPull!$1:$1,0)),INDEX(CBO_annual!$A:$AH,MATCH(_xlfn.NUMBERVALUE(LEFT($A120,4)),CBO_annual!$A:$A,0),MATCH(K$1,CBO_annual!$1:$1,0)))</f>
        <v>#N/A</v>
      </c>
      <c r="L119" s="83" t="e">
        <f ca="1">IF(YEAR($B119)&lt;YEAR(TODAY())-1,INDEX(HaverPull!$A:$AD,MATCH(CBO_quarterly!$B119,HaverPull!$B:$B,0),MATCH(CBO_quarterly!L$1,HaverPull!$1:$1,0)),INDEX(CBO_annual!$A:$AH,MATCH(_xlfn.NUMBERVALUE(LEFT($A120,4)),CBO_annual!$A:$A,0),MATCH(L$1,CBO_annual!$1:$1,0)))</f>
        <v>#N/A</v>
      </c>
      <c r="M119" s="83" t="e">
        <f ca="1">IF(YEAR($B119)&lt;YEAR(TODAY())-1,INDEX(HaverPull!$A:$AD,MATCH(CBO_quarterly!$B119,HaverPull!$B:$B,0),MATCH(CBO_quarterly!M$1,HaverPull!$1:$1,0)),INDEX(CBO_annual!$A:$AH,MATCH(_xlfn.NUMBERVALUE(LEFT($A120,4)),CBO_annual!$A:$A,0),MATCH(M$1,CBO_annual!$1:$1,0)))</f>
        <v>#N/A</v>
      </c>
      <c r="N119" s="83" t="e">
        <f ca="1">IF(YEAR($B119)&lt;YEAR(TODAY())-1,INDEX(HaverPull!$A:$AD,MATCH(CBO_quarterly!$B119,HaverPull!$B:$B,0),MATCH(CBO_quarterly!N$1,HaverPull!$1:$1,0)),INDEX(CBO_annual!$A:$AH,MATCH(_xlfn.NUMBERVALUE(LEFT($A120,4)),CBO_annual!$A:$A,0),MATCH(N$1,CBO_annual!$1:$1,0)))</f>
        <v>#N/A</v>
      </c>
      <c r="O119" s="83" t="e">
        <f ca="1">IF(YEAR($B119)&lt;YEAR(TODAY())-1,INDEX(HaverPull!$A:$AD,MATCH(CBO_quarterly!$B119,HaverPull!$B:$B,0),MATCH(CBO_quarterly!O$1,HaverPull!$1:$1,0)),INDEX(CBO_annual!$A:$AH,MATCH(_xlfn.NUMBERVALUE(LEFT($A120,4)),CBO_annual!$A:$A,0),MATCH(O$1,CBO_annual!$1:$1,0)))</f>
        <v>#N/A</v>
      </c>
      <c r="P119" s="83" t="e">
        <f ca="1">IF(YEAR($B119)&lt;YEAR(TODAY())-1,INDEX(HaverPull!$A:$AD,MATCH(CBO_quarterly!$B119,HaverPull!$B:$B,0),MATCH(CBO_quarterly!P$1,HaverPull!$1:$1,0)),INDEX(CBO_annual!$A:$AH,MATCH(_xlfn.NUMBERVALUE(LEFT($A120,4)),CBO_annual!$A:$A,0),MATCH(P$1,CBO_annual!$1:$1,0)))</f>
        <v>#N/A</v>
      </c>
      <c r="Q119" s="83" t="e">
        <f ca="1">IF(YEAR($B119)&lt;YEAR(TODAY())-1,INDEX(HaverPull!$A:$AD,MATCH(CBO_quarterly!$B119,HaverPull!$B:$B,0),MATCH(CBO_quarterly!Q$1,HaverPull!$1:$1,0)),INDEX(CBO_annual!$A:$AH,MATCH(_xlfn.NUMBERVALUE(LEFT($A120,4)),CBO_annual!$A:$A,0),MATCH(Q$1,CBO_annual!$1:$1,0)))</f>
        <v>#N/A</v>
      </c>
      <c r="R119" s="83" t="e">
        <f ca="1">IF(YEAR($B119)&lt;YEAR(TODAY())-1,INDEX(HaverPull!$A:$AD,MATCH(CBO_quarterly!$B119,HaverPull!$B:$B,0),MATCH(CBO_quarterly!R$1,HaverPull!$1:$1,0)),INDEX(CBO_annual!$A:$AH,MATCH(_xlfn.NUMBERVALUE(LEFT($A120,4)),CBO_annual!$A:$A,0),MATCH(R$1,CBO_annual!$1:$1,0)))</f>
        <v>#N/A</v>
      </c>
      <c r="S119" s="83" t="e">
        <f ca="1">IF(YEAR($B119)&lt;YEAR(TODAY())-1,INDEX(HaverPull!$A:$AD,MATCH(CBO_quarterly!$B119,HaverPull!$B:$B,0),MATCH(CBO_quarterly!S$1,HaverPull!$1:$1,0)),INDEX(CBO_annual!$A:$AH,MATCH(_xlfn.NUMBERVALUE(LEFT($A120,4)),CBO_annual!$A:$A,0),MATCH(S$1,CBO_annual!$1:$1,0)))</f>
        <v>#N/A</v>
      </c>
      <c r="T119" s="83" t="e">
        <f ca="1">IF(YEAR($B119)&lt;YEAR(TODAY())-1,INDEX(HaverPull!$A:$AD,MATCH(CBO_quarterly!$B119,HaverPull!$B:$B,0),MATCH(CBO_quarterly!T$1,HaverPull!$1:$1,0)),INDEX(CBO_annual!$A:$AH,MATCH(_xlfn.NUMBERVALUE(LEFT($A120,4)),CBO_annual!$A:$A,0),MATCH(T$1,CBO_annual!$1:$1,0)))</f>
        <v>#N/A</v>
      </c>
      <c r="U119" s="83" t="e">
        <f ca="1">IF(YEAR($B119)&lt;YEAR(TODAY())-1,INDEX(HaverPull!$A:$AD,MATCH(CBO_quarterly!$B119,HaverPull!$B:$B,0),MATCH(CBO_quarterly!U$1,HaverPull!$1:$1,0)),INDEX(CBO_annual!$A:$AH,MATCH(_xlfn.NUMBERVALUE(LEFT($A120,4)),CBO_annual!$A:$A,0),MATCH(U$1,CBO_annual!$1:$1,0)))</f>
        <v>#N/A</v>
      </c>
      <c r="V119" s="83" t="e">
        <f ca="1">IF(YEAR($B119)&lt;YEAR(TODAY())-1,INDEX(HaverPull!$A:$AD,MATCH(CBO_quarterly!$B119,HaverPull!$B:$B,0),MATCH(CBO_quarterly!V$1,HaverPull!$1:$1,0)),INDEX(CBO_annual!$A:$AH,MATCH(_xlfn.NUMBERVALUE(LEFT($A120,4)),CBO_annual!$A:$A,0),MATCH(V$1,CBO_annual!$1:$1,0)))</f>
        <v>#N/A</v>
      </c>
      <c r="W119" s="83" t="e">
        <f ca="1">IF(YEAR($B119)&lt;YEAR(TODAY())-1,INDEX(HaverPull!$A:$AD,MATCH(CBO_quarterly!$B119,HaverPull!$B:$B,0),MATCH(CBO_quarterly!W$1,HaverPull!$1:$1,0)),INDEX(CBO_annual!$A:$AH,MATCH(_xlfn.NUMBERVALUE(LEFT($A120,4)),CBO_annual!$A:$A,0),MATCH(W$1,CBO_annual!$1:$1,0)))</f>
        <v>#N/A</v>
      </c>
      <c r="X119" s="83" t="e">
        <f ca="1">IF(YEAR($B119)&lt;YEAR(TODAY())-1,INDEX(HaverPull!$A:$AD,MATCH(CBO_quarterly!$B119,HaverPull!$B:$B,0),MATCH(CBO_quarterly!X$1,HaverPull!$1:$1,0)),INDEX(CBO_annual!$A:$AH,MATCH(_xlfn.NUMBERVALUE(LEFT($A120,4)),CBO_annual!$A:$A,0),MATCH(X$1,CBO_annual!$1:$1,0)))</f>
        <v>#N/A</v>
      </c>
      <c r="Y119" s="83" t="e">
        <f ca="1">IF(YEAR($B119)&lt;YEAR(TODAY())-1,INDEX(HaverPull!$A:$AD,MATCH(CBO_quarterly!$B119,HaverPull!$B:$B,0),MATCH(CBO_quarterly!Y$1,HaverPull!$1:$1,0)),INDEX(CBO_annual!$A:$AH,MATCH(_xlfn.NUMBERVALUE(LEFT($A120,4)),CBO_annual!$A:$A,0),MATCH(Y$1,CBO_annual!$1:$1,0)))</f>
        <v>#N/A</v>
      </c>
      <c r="Z119" s="83" t="e">
        <f ca="1">IF(YEAR($B119)&lt;YEAR(TODAY())-1,INDEX(HaverPull!$A:$AD,MATCH(CBO_quarterly!$B119,HaverPull!$B:$B,0),MATCH(CBO_quarterly!Z$1,HaverPull!$1:$1,0)),INDEX(CBO_annual!$A:$AH,MATCH(_xlfn.NUMBERVALUE(LEFT($A120,4)),CBO_annual!$A:$A,0),MATCH(Z$1,CBO_annual!$1:$1,0)))</f>
        <v>#N/A</v>
      </c>
      <c r="AA119" s="83" t="e">
        <f ca="1">IF(YEAR($B119)&lt;YEAR(TODAY())-1,INDEX(HaverPull!$A:$AD,MATCH(CBO_quarterly!$B119,HaverPull!$B:$B,0),MATCH(CBO_quarterly!AA$1,HaverPull!$1:$1,0)),INDEX(CBO_annual!$A:$AH,MATCH(_xlfn.NUMBERVALUE(LEFT($A120,4)),CBO_annual!$A:$A,0),MATCH(AA$1,CBO_annual!$1:$1,0)))</f>
        <v>#N/A</v>
      </c>
      <c r="AB119" s="88">
        <f>INDEX(CBO_annual!$A:$AH,MATCH(_xlfn.NUMBERVALUE(LEFT($A120,4)),CBO_annual!$A:$A,0),MATCH($1:$1,CBO_annual!$1:$1,0))</f>
        <v>11453.45</v>
      </c>
      <c r="AC119" s="84">
        <v>11580.6</v>
      </c>
      <c r="AD119" s="83">
        <f ca="1">IF(YEAR($B119)&lt;=YEAR(TODAY()),INDEX(HaverPull!$A:$AD,MATCH(CBO_quarterly!$B119,HaverPull!$B:$B,0),MATCH(CBO_quarterly!AD$1,HaverPull!$1:$1,0)),INDEX(CBO_annual!$A:$AH,MATCH(_xlfn.NUMBERVALUE(LEFT($A120,4)),CBO_annual!$A:$A,0),MATCH(AD$1,CBO_annual!$1:$1,0)))</f>
        <v>7869.6</v>
      </c>
      <c r="AE119" s="83">
        <f ca="1">IF(YEAR($B119)&lt;=YEAR(TODAY()),INDEX(HaverPull!$A:$AD,MATCH(CBO_quarterly!$B119,HaverPull!$B:$B,0),MATCH(CBO_quarterly!AE$1,HaverPull!$1:$1,0)),INDEX(CBO_annual!$A:$AH,MATCH(_xlfn.NUMBERVALUE(LEFT($A120,4)),CBO_annual!$A:$A,0),MATCH(AE$1,CBO_annual!$1:$1,0)))</f>
        <v>5926.8</v>
      </c>
      <c r="AF119" s="85">
        <v>80.040999999999997</v>
      </c>
      <c r="AG119" s="84">
        <v>9146.5</v>
      </c>
      <c r="AH119" s="84">
        <v>9115.4</v>
      </c>
      <c r="AI119" s="83">
        <f ca="1">IF(YEAR($B119)&lt;YEAR(TODAY()),INDEX(HaverPull!$A:$AD,MATCH(CBO_quarterly!$B119,HaverPull!$B:$B,0),MATCH(CBO_quarterly!AI$1,HaverPull!$1:$1,0)),INDEX(CBO_annual!$A:$AH,MATCH(_xlfn.NUMBERVALUE(LEFT($A120,4)),CBO_annual!$A:$A,0),MATCH(AI$1,CBO_annual!$1:$1,0)))</f>
        <v>1627.3</v>
      </c>
      <c r="AJ119" s="83">
        <f ca="1">IF(YEAR($B119)&lt;YEAR(TODAY()),INDEX(HaverPull!$A:$AD,MATCH(CBO_quarterly!$B119,HaverPull!$B:$B,0),MATCH(CBO_quarterly!AJ$1,HaverPull!$1:$1,0)),INDEX(CBO_annual!$A:$AH,MATCH(_xlfn.NUMBERVALUE(LEFT($A120,4)),CBO_annual!$A:$A,0),MATCH(AJ$1,CBO_annual!$1:$1,0)))</f>
        <v>851.6</v>
      </c>
      <c r="AK119" s="83">
        <f ca="1">IF(YEAR($B119)&lt;YEAR(TODAY()),INDEX(HaverPull!$A:$AD,MATCH(CBO_quarterly!$B119,HaverPull!$B:$B,0),MATCH(CBO_quarterly!AK$1,HaverPull!$1:$1,0)),INDEX(CBO_annual!$A:$AH,MATCH(_xlfn.NUMBERVALUE(LEFT($A120,4)),CBO_annual!$A:$A,0),MATCH(AK$1,CBO_annual!$1:$1,0)))</f>
        <v>1708.6</v>
      </c>
      <c r="AL119" s="83">
        <f ca="1">IF(YEAR($B119)&lt;YEAR(TODAY()),INDEX(HaverPull!$A:$AD,MATCH(CBO_quarterly!$B119,HaverPull!$B:$B,0),MATCH(CBO_quarterly!AL$1,HaverPull!$1:$1,0)),INDEX(CBO_annual!$A:$AH,MATCH(_xlfn.NUMBERVALUE(LEFT($A120,4)),CBO_annual!$A:$A,0),MATCH(AL$1,CBO_annual!$1:$1,0)))</f>
        <v>1627.3</v>
      </c>
      <c r="AM119" s="83">
        <f ca="1">IF(YEAR($B119)&lt;YEAR(TODAY()),INDEX(HaverPull!$A:$AD,MATCH(CBO_quarterly!$B119,HaverPull!$B:$B,0),MATCH(CBO_quarterly!AM$1,HaverPull!$1:$1,0)),INDEX(CBO_annual!$A:$AH,MATCH(_xlfn.NUMBERVALUE(LEFT($A120,4)),CBO_annual!$A:$A,0),MATCH(AM$1,CBO_annual!$1:$1,0)))</f>
        <v>588.6</v>
      </c>
      <c r="AN119" s="83">
        <f ca="1">IF(YEAR($B119)&lt;YEAR(TODAY()),INDEX(HaverPull!$A:$AD,MATCH(CBO_quarterly!$B119,HaverPull!$B:$B,0),MATCH(CBO_quarterly!AN$1,HaverPull!$1:$1,0)),INDEX(CBO_annual!$A:$AH,MATCH(_xlfn.NUMBERVALUE(LEFT($A120,4)),CBO_annual!$A:$A,0),MATCH(AN$1,CBO_annual!$1:$1,0)))</f>
        <v>1038.5999999999999</v>
      </c>
      <c r="AO119" s="83" t="e">
        <f ca="1">IF(YEAR($B119)&lt;YEAR(TODAY()),INDEX(HaverPull!$A:$AD,MATCH(CBO_quarterly!$B119,HaverPull!$B:$B,0),MATCH(CBO_quarterly!AO$1,HaverPull!$1:$1,0)),INDEX(CBO_annual!$A:$AH,MATCH(_xlfn.NUMBERVALUE(LEFT($A120,4)),CBO_annual!$A:$A,0),MATCH(AO$1,CBO_annual!$1:$1,0)))</f>
        <v>#N/A</v>
      </c>
      <c r="AP119" s="83" t="e">
        <f ca="1">IF(YEAR($B119)&lt;YEAR(TODAY()),INDEX(HaverPull!$A:$AD,MATCH(CBO_quarterly!$B119,HaverPull!$B:$B,0),MATCH(CBO_quarterly!AP$1,HaverPull!$1:$1,0)),INDEX(CBO_annual!$A:$AH,MATCH(_xlfn.NUMBERVALUE(LEFT($A120,4)),CBO_annual!$A:$A,0),MATCH(AP$1,CBO_annual!$1:$1,0)))</f>
        <v>#N/A</v>
      </c>
    </row>
    <row r="120" spans="1:42">
      <c r="A120" s="83" t="s">
        <v>519</v>
      </c>
      <c r="B120" s="4">
        <v>36160</v>
      </c>
      <c r="C120" s="83">
        <f ca="1">IF(YEAR($B120)&lt;YEAR(TODAY())-1,AVERAGE(C121:C124),INDEX(CBO_annual!$A:$AH,MATCH(_xlfn.NUMBERVALUE(LEFT($A121,4)),CBO_annual!$A:$A,0),MATCH(C$1,CBO_annual!$1:$1,0)))</f>
        <v>2068.1999999999998</v>
      </c>
      <c r="D120" s="83">
        <f ca="1">IF(YEAR($B120)&lt;YEAR(TODAY())-1,AVERAGE(D121:D124),INDEX(CBO_annual!$A:$AH,MATCH(_xlfn.NUMBERVALUE(LEFT($A121,4)),CBO_annual!$A:$A,0),MATCH(D$1,CBO_annual!$1:$1,0)))</f>
        <v>1585.1000000000004</v>
      </c>
      <c r="E120" s="83">
        <f ca="1">IF(YEAR($B120)&lt;YEAR(TODAY())-1,AVERAGE(E121:E124),INDEX(CBO_annual!$A:$AH,MATCH(_xlfn.NUMBERVALUE(LEFT($A121,4)),CBO_annual!$A:$A,0),MATCH(E$1,CBO_annual!$1:$1,0)))</f>
        <v>134.1</v>
      </c>
      <c r="F120" s="83">
        <f ca="1">IF(YEAR($B120)&lt;YEAR(TODAY())-1,AVERAGE(F121:F124),INDEX(CBO_annual!$A:$AH,MATCH(_xlfn.NUMBERVALUE(LEFT($A121,4)),CBO_annual!$A:$A,0),MATCH(F$1,CBO_annual!$1:$1,0)))</f>
        <v>395.69999999999993</v>
      </c>
      <c r="G120" s="83">
        <f ca="1">IF(YEAR($B120)&lt;YEAR(TODAY())-1,AVERAGE(G121:G124),INDEX(CBO_annual!$A:$AH,MATCH(_xlfn.NUMBERVALUE(LEFT($A121,4)),CBO_annual!$A:$A,0),MATCH(G$1,CBO_annual!$1:$1,0)))</f>
        <v>1274.5999999999999</v>
      </c>
      <c r="H120" s="83">
        <f ca="1">IF(YEAR($B120)&lt;YEAR(TODAY())-1,AVERAGE(H121:H124),INDEX(CBO_annual!$A:$AH,MATCH(_xlfn.NUMBERVALUE(LEFT($A121,4)),CBO_annual!$A:$A,0),MATCH(H$1,CBO_annual!$1:$1,0)))</f>
        <v>60.599999999999994</v>
      </c>
      <c r="I120" s="83">
        <f ca="1">IF(YEAR($B120)&lt;YEAR(TODAY())-1,AVERAGE(I121:I124),INDEX(CBO_annual!$A:$AH,MATCH(_xlfn.NUMBERVALUE(LEFT($A121,4)),CBO_annual!$A:$A,0),MATCH(I$1,CBO_annual!$1:$1,0)))</f>
        <v>497.09999999999997</v>
      </c>
      <c r="J120" s="83">
        <f ca="1">IF(YEAR($B120)&lt;YEAR(TODAY())-1,INDEX(HaverPull!$A:$AD,MATCH(CBO_quarterly!$B120,HaverPull!$B:$B,0),MATCH(CBO_quarterly!J$1,HaverPull!$1:$1,0)),INDEX(CBO_annual!$A:$AH,MATCH(_xlfn.NUMBERVALUE(LEFT($A121,4)),CBO_annual!$A:$A,0),MATCH(J$1,CBO_annual!$1:$1,0)))</f>
        <v>26.6</v>
      </c>
      <c r="K120" s="83" t="e">
        <f ca="1">IF(YEAR($B120)&lt;YEAR(TODAY())-1,INDEX(HaverPull!$A:$AD,MATCH(CBO_quarterly!$B120,HaverPull!$B:$B,0),MATCH(CBO_quarterly!K$1,HaverPull!$1:$1,0)),INDEX(CBO_annual!$A:$AH,MATCH(_xlfn.NUMBERVALUE(LEFT($A121,4)),CBO_annual!$A:$A,0),MATCH(K$1,CBO_annual!$1:$1,0)))</f>
        <v>#N/A</v>
      </c>
      <c r="L120" s="83" t="e">
        <f ca="1">IF(YEAR($B120)&lt;YEAR(TODAY())-1,INDEX(HaverPull!$A:$AD,MATCH(CBO_quarterly!$B120,HaverPull!$B:$B,0),MATCH(CBO_quarterly!L$1,HaverPull!$1:$1,0)),INDEX(CBO_annual!$A:$AH,MATCH(_xlfn.NUMBERVALUE(LEFT($A121,4)),CBO_annual!$A:$A,0),MATCH(L$1,CBO_annual!$1:$1,0)))</f>
        <v>#N/A</v>
      </c>
      <c r="M120" s="83" t="e">
        <f ca="1">IF(YEAR($B120)&lt;YEAR(TODAY())-1,INDEX(HaverPull!$A:$AD,MATCH(CBO_quarterly!$B120,HaverPull!$B:$B,0),MATCH(CBO_quarterly!M$1,HaverPull!$1:$1,0)),INDEX(CBO_annual!$A:$AH,MATCH(_xlfn.NUMBERVALUE(LEFT($A121,4)),CBO_annual!$A:$A,0),MATCH(M$1,CBO_annual!$1:$1,0)))</f>
        <v>#N/A</v>
      </c>
      <c r="N120" s="83" t="e">
        <f ca="1">IF(YEAR($B120)&lt;YEAR(TODAY())-1,INDEX(HaverPull!$A:$AD,MATCH(CBO_quarterly!$B120,HaverPull!$B:$B,0),MATCH(CBO_quarterly!N$1,HaverPull!$1:$1,0)),INDEX(CBO_annual!$A:$AH,MATCH(_xlfn.NUMBERVALUE(LEFT($A121,4)),CBO_annual!$A:$A,0),MATCH(N$1,CBO_annual!$1:$1,0)))</f>
        <v>#N/A</v>
      </c>
      <c r="O120" s="83" t="e">
        <f ca="1">IF(YEAR($B120)&lt;YEAR(TODAY())-1,INDEX(HaverPull!$A:$AD,MATCH(CBO_quarterly!$B120,HaverPull!$B:$B,0),MATCH(CBO_quarterly!O$1,HaverPull!$1:$1,0)),INDEX(CBO_annual!$A:$AH,MATCH(_xlfn.NUMBERVALUE(LEFT($A121,4)),CBO_annual!$A:$A,0),MATCH(O$1,CBO_annual!$1:$1,0)))</f>
        <v>#N/A</v>
      </c>
      <c r="P120" s="83" t="e">
        <f ca="1">IF(YEAR($B120)&lt;YEAR(TODAY())-1,INDEX(HaverPull!$A:$AD,MATCH(CBO_quarterly!$B120,HaverPull!$B:$B,0),MATCH(CBO_quarterly!P$1,HaverPull!$1:$1,0)),INDEX(CBO_annual!$A:$AH,MATCH(_xlfn.NUMBERVALUE(LEFT($A121,4)),CBO_annual!$A:$A,0),MATCH(P$1,CBO_annual!$1:$1,0)))</f>
        <v>#N/A</v>
      </c>
      <c r="Q120" s="83" t="e">
        <f ca="1">IF(YEAR($B120)&lt;YEAR(TODAY())-1,INDEX(HaverPull!$A:$AD,MATCH(CBO_quarterly!$B120,HaverPull!$B:$B,0),MATCH(CBO_quarterly!Q$1,HaverPull!$1:$1,0)),INDEX(CBO_annual!$A:$AH,MATCH(_xlfn.NUMBERVALUE(LEFT($A121,4)),CBO_annual!$A:$A,0),MATCH(Q$1,CBO_annual!$1:$1,0)))</f>
        <v>#N/A</v>
      </c>
      <c r="R120" s="83" t="e">
        <f ca="1">IF(YEAR($B120)&lt;YEAR(TODAY())-1,INDEX(HaverPull!$A:$AD,MATCH(CBO_quarterly!$B120,HaverPull!$B:$B,0),MATCH(CBO_quarterly!R$1,HaverPull!$1:$1,0)),INDEX(CBO_annual!$A:$AH,MATCH(_xlfn.NUMBERVALUE(LEFT($A121,4)),CBO_annual!$A:$A,0),MATCH(R$1,CBO_annual!$1:$1,0)))</f>
        <v>#N/A</v>
      </c>
      <c r="S120" s="83" t="e">
        <f ca="1">IF(YEAR($B120)&lt;YEAR(TODAY())-1,INDEX(HaverPull!$A:$AD,MATCH(CBO_quarterly!$B120,HaverPull!$B:$B,0),MATCH(CBO_quarterly!S$1,HaverPull!$1:$1,0)),INDEX(CBO_annual!$A:$AH,MATCH(_xlfn.NUMBERVALUE(LEFT($A121,4)),CBO_annual!$A:$A,0),MATCH(S$1,CBO_annual!$1:$1,0)))</f>
        <v>#N/A</v>
      </c>
      <c r="T120" s="83" t="e">
        <f ca="1">IF(YEAR($B120)&lt;YEAR(TODAY())-1,INDEX(HaverPull!$A:$AD,MATCH(CBO_quarterly!$B120,HaverPull!$B:$B,0),MATCH(CBO_quarterly!T$1,HaverPull!$1:$1,0)),INDEX(CBO_annual!$A:$AH,MATCH(_xlfn.NUMBERVALUE(LEFT($A121,4)),CBO_annual!$A:$A,0),MATCH(T$1,CBO_annual!$1:$1,0)))</f>
        <v>#N/A</v>
      </c>
      <c r="U120" s="83" t="e">
        <f ca="1">IF(YEAR($B120)&lt;YEAR(TODAY())-1,INDEX(HaverPull!$A:$AD,MATCH(CBO_quarterly!$B120,HaverPull!$B:$B,0),MATCH(CBO_quarterly!U$1,HaverPull!$1:$1,0)),INDEX(CBO_annual!$A:$AH,MATCH(_xlfn.NUMBERVALUE(LEFT($A121,4)),CBO_annual!$A:$A,0),MATCH(U$1,CBO_annual!$1:$1,0)))</f>
        <v>#N/A</v>
      </c>
      <c r="V120" s="83" t="e">
        <f ca="1">IF(YEAR($B120)&lt;YEAR(TODAY())-1,INDEX(HaverPull!$A:$AD,MATCH(CBO_quarterly!$B120,HaverPull!$B:$B,0),MATCH(CBO_quarterly!V$1,HaverPull!$1:$1,0)),INDEX(CBO_annual!$A:$AH,MATCH(_xlfn.NUMBERVALUE(LEFT($A121,4)),CBO_annual!$A:$A,0),MATCH(V$1,CBO_annual!$1:$1,0)))</f>
        <v>#N/A</v>
      </c>
      <c r="W120" s="83" t="e">
        <f ca="1">IF(YEAR($B120)&lt;YEAR(TODAY())-1,INDEX(HaverPull!$A:$AD,MATCH(CBO_quarterly!$B120,HaverPull!$B:$B,0),MATCH(CBO_quarterly!W$1,HaverPull!$1:$1,0)),INDEX(CBO_annual!$A:$AH,MATCH(_xlfn.NUMBERVALUE(LEFT($A121,4)),CBO_annual!$A:$A,0),MATCH(W$1,CBO_annual!$1:$1,0)))</f>
        <v>#N/A</v>
      </c>
      <c r="X120" s="83" t="e">
        <f ca="1">IF(YEAR($B120)&lt;YEAR(TODAY())-1,INDEX(HaverPull!$A:$AD,MATCH(CBO_quarterly!$B120,HaverPull!$B:$B,0),MATCH(CBO_quarterly!X$1,HaverPull!$1:$1,0)),INDEX(CBO_annual!$A:$AH,MATCH(_xlfn.NUMBERVALUE(LEFT($A121,4)),CBO_annual!$A:$A,0),MATCH(X$1,CBO_annual!$1:$1,0)))</f>
        <v>#N/A</v>
      </c>
      <c r="Y120" s="83" t="e">
        <f ca="1">IF(YEAR($B120)&lt;YEAR(TODAY())-1,INDEX(HaverPull!$A:$AD,MATCH(CBO_quarterly!$B120,HaverPull!$B:$B,0),MATCH(CBO_quarterly!Y$1,HaverPull!$1:$1,0)),INDEX(CBO_annual!$A:$AH,MATCH(_xlfn.NUMBERVALUE(LEFT($A121,4)),CBO_annual!$A:$A,0),MATCH(Y$1,CBO_annual!$1:$1,0)))</f>
        <v>#N/A</v>
      </c>
      <c r="Z120" s="83" t="e">
        <f ca="1">IF(YEAR($B120)&lt;YEAR(TODAY())-1,INDEX(HaverPull!$A:$AD,MATCH(CBO_quarterly!$B120,HaverPull!$B:$B,0),MATCH(CBO_quarterly!Z$1,HaverPull!$1:$1,0)),INDEX(CBO_annual!$A:$AH,MATCH(_xlfn.NUMBERVALUE(LEFT($A121,4)),CBO_annual!$A:$A,0),MATCH(Z$1,CBO_annual!$1:$1,0)))</f>
        <v>#N/A</v>
      </c>
      <c r="AA120" s="83" t="e">
        <f ca="1">IF(YEAR($B120)&lt;YEAR(TODAY())-1,INDEX(HaverPull!$A:$AD,MATCH(CBO_quarterly!$B120,HaverPull!$B:$B,0),MATCH(CBO_quarterly!AA$1,HaverPull!$1:$1,0)),INDEX(CBO_annual!$A:$AH,MATCH(_xlfn.NUMBERVALUE(LEFT($A121,4)),CBO_annual!$A:$A,0),MATCH(AA$1,CBO_annual!$1:$1,0)))</f>
        <v>#N/A</v>
      </c>
      <c r="AB120" s="88">
        <f>INDEX(CBO_annual!$A:$AH,MATCH(_xlfn.NUMBERVALUE(LEFT($A121,4)),CBO_annual!$A:$A,0),MATCH($1:$1,CBO_annual!$1:$1,0))</f>
        <v>11938.95</v>
      </c>
      <c r="AC120" s="84">
        <v>11770.7</v>
      </c>
      <c r="AD120" s="83">
        <f ca="1">IF(YEAR($B120)&lt;=YEAR(TODAY()),INDEX(HaverPull!$A:$AD,MATCH(CBO_quarterly!$B120,HaverPull!$B:$B,0),MATCH(CBO_quarterly!AD$1,HaverPull!$1:$1,0)),INDEX(CBO_annual!$A:$AH,MATCH(_xlfn.NUMBERVALUE(LEFT($A121,4)),CBO_annual!$A:$A,0),MATCH(AD$1,CBO_annual!$1:$1,0)))</f>
        <v>7983.3</v>
      </c>
      <c r="AE120" s="83">
        <f ca="1">IF(YEAR($B120)&lt;=YEAR(TODAY()),INDEX(HaverPull!$A:$AD,MATCH(CBO_quarterly!$B120,HaverPull!$B:$B,0),MATCH(CBO_quarterly!AE$1,HaverPull!$1:$1,0)),INDEX(CBO_annual!$A:$AH,MATCH(_xlfn.NUMBERVALUE(LEFT($A121,4)),CBO_annual!$A:$A,0),MATCH(AE$1,CBO_annual!$1:$1,0)))</f>
        <v>6028.2</v>
      </c>
      <c r="AF120" s="85">
        <v>80.244</v>
      </c>
      <c r="AG120" s="84">
        <v>9325.7000000000007</v>
      </c>
      <c r="AH120" s="84">
        <v>9219.2999999999993</v>
      </c>
      <c r="AI120" s="83">
        <f ca="1">IF(YEAR($B120)&lt;YEAR(TODAY()),INDEX(HaverPull!$A:$AD,MATCH(CBO_quarterly!$B120,HaverPull!$B:$B,0),MATCH(CBO_quarterly!AI$1,HaverPull!$1:$1,0)),INDEX(CBO_annual!$A:$AH,MATCH(_xlfn.NUMBERVALUE(LEFT($A121,4)),CBO_annual!$A:$A,0),MATCH(AI$1,CBO_annual!$1:$1,0)))</f>
        <v>1647.5</v>
      </c>
      <c r="AJ120" s="83">
        <f ca="1">IF(YEAR($B120)&lt;YEAR(TODAY()),INDEX(HaverPull!$A:$AD,MATCH(CBO_quarterly!$B120,HaverPull!$B:$B,0),MATCH(CBO_quarterly!AJ$1,HaverPull!$1:$1,0)),INDEX(CBO_annual!$A:$AH,MATCH(_xlfn.NUMBERVALUE(LEFT($A121,4)),CBO_annual!$A:$A,0),MATCH(AJ$1,CBO_annual!$1:$1,0)))</f>
        <v>857</v>
      </c>
      <c r="AK120" s="83">
        <f ca="1">IF(YEAR($B120)&lt;YEAR(TODAY()),INDEX(HaverPull!$A:$AD,MATCH(CBO_quarterly!$B120,HaverPull!$B:$B,0),MATCH(CBO_quarterly!AK$1,HaverPull!$1:$1,0)),INDEX(CBO_annual!$A:$AH,MATCH(_xlfn.NUMBERVALUE(LEFT($A121,4)),CBO_annual!$A:$A,0),MATCH(AK$1,CBO_annual!$1:$1,0)))</f>
        <v>1718.3</v>
      </c>
      <c r="AL120" s="83">
        <f ca="1">IF(YEAR($B120)&lt;YEAR(TODAY()),INDEX(HaverPull!$A:$AD,MATCH(CBO_quarterly!$B120,HaverPull!$B:$B,0),MATCH(CBO_quarterly!AL$1,HaverPull!$1:$1,0)),INDEX(CBO_annual!$A:$AH,MATCH(_xlfn.NUMBERVALUE(LEFT($A121,4)),CBO_annual!$A:$A,0),MATCH(AL$1,CBO_annual!$1:$1,0)))</f>
        <v>1647.5</v>
      </c>
      <c r="AM120" s="83">
        <f ca="1">IF(YEAR($B120)&lt;YEAR(TODAY()),INDEX(HaverPull!$A:$AD,MATCH(CBO_quarterly!$B120,HaverPull!$B:$B,0),MATCH(CBO_quarterly!AM$1,HaverPull!$1:$1,0)),INDEX(CBO_annual!$A:$AH,MATCH(_xlfn.NUMBERVALUE(LEFT($A121,4)),CBO_annual!$A:$A,0),MATCH(AM$1,CBO_annual!$1:$1,0)))</f>
        <v>594.20000000000005</v>
      </c>
      <c r="AN120" s="83">
        <f ca="1">IF(YEAR($B120)&lt;YEAR(TODAY()),INDEX(HaverPull!$A:$AD,MATCH(CBO_quarterly!$B120,HaverPull!$B:$B,0),MATCH(CBO_quarterly!AN$1,HaverPull!$1:$1,0)),INDEX(CBO_annual!$A:$AH,MATCH(_xlfn.NUMBERVALUE(LEFT($A121,4)),CBO_annual!$A:$A,0),MATCH(AN$1,CBO_annual!$1:$1,0)))</f>
        <v>1053.2</v>
      </c>
      <c r="AO120" s="83" t="e">
        <f ca="1">IF(YEAR($B120)&lt;YEAR(TODAY()),INDEX(HaverPull!$A:$AD,MATCH(CBO_quarterly!$B120,HaverPull!$B:$B,0),MATCH(CBO_quarterly!AO$1,HaverPull!$1:$1,0)),INDEX(CBO_annual!$A:$AH,MATCH(_xlfn.NUMBERVALUE(LEFT($A121,4)),CBO_annual!$A:$A,0),MATCH(AO$1,CBO_annual!$1:$1,0)))</f>
        <v>#N/A</v>
      </c>
      <c r="AP120" s="83" t="e">
        <f ca="1">IF(YEAR($B120)&lt;YEAR(TODAY()),INDEX(HaverPull!$A:$AD,MATCH(CBO_quarterly!$B120,HaverPull!$B:$B,0),MATCH(CBO_quarterly!AP$1,HaverPull!$1:$1,0)),INDEX(CBO_annual!$A:$AH,MATCH(_xlfn.NUMBERVALUE(LEFT($A121,4)),CBO_annual!$A:$A,0),MATCH(AP$1,CBO_annual!$1:$1,0)))</f>
        <v>#N/A</v>
      </c>
    </row>
    <row r="121" spans="1:42">
      <c r="A121" s="83" t="s">
        <v>520</v>
      </c>
      <c r="B121" s="4">
        <v>36250</v>
      </c>
      <c r="C121" s="83">
        <f ca="1">IF(YEAR($B121)&lt;YEAR(TODAY())-1,AVERAGE(C122:C125),INDEX(CBO_annual!$A:$AH,MATCH(_xlfn.NUMBERVALUE(LEFT($A122,4)),CBO_annual!$A:$A,0),MATCH(C$1,CBO_annual!$1:$1,0)))</f>
        <v>2068.2000000000003</v>
      </c>
      <c r="D121" s="83">
        <f ca="1">IF(YEAR($B121)&lt;YEAR(TODAY())-1,AVERAGE(D122:D125),INDEX(CBO_annual!$A:$AH,MATCH(_xlfn.NUMBERVALUE(LEFT($A122,4)),CBO_annual!$A:$A,0),MATCH(D$1,CBO_annual!$1:$1,0)))</f>
        <v>1585.1000000000004</v>
      </c>
      <c r="E121" s="83">
        <f ca="1">IF(YEAR($B121)&lt;YEAR(TODAY())-1,AVERAGE(E122:E125),INDEX(CBO_annual!$A:$AH,MATCH(_xlfn.NUMBERVALUE(LEFT($A122,4)),CBO_annual!$A:$A,0),MATCH(E$1,CBO_annual!$1:$1,0)))</f>
        <v>134.10000000000002</v>
      </c>
      <c r="F121" s="83">
        <f ca="1">IF(YEAR($B121)&lt;YEAR(TODAY())-1,AVERAGE(F122:F125),INDEX(CBO_annual!$A:$AH,MATCH(_xlfn.NUMBERVALUE(LEFT($A122,4)),CBO_annual!$A:$A,0),MATCH(F$1,CBO_annual!$1:$1,0)))</f>
        <v>395.69999999999965</v>
      </c>
      <c r="G121" s="83">
        <f ca="1">IF(YEAR($B121)&lt;YEAR(TODAY())-1,AVERAGE(G122:G125),INDEX(CBO_annual!$A:$AH,MATCH(_xlfn.NUMBERVALUE(LEFT($A122,4)),CBO_annual!$A:$A,0),MATCH(G$1,CBO_annual!$1:$1,0)))</f>
        <v>1274.6000000000001</v>
      </c>
      <c r="H121" s="83">
        <f ca="1">IF(YEAR($B121)&lt;YEAR(TODAY())-1,AVERAGE(H122:H125),INDEX(CBO_annual!$A:$AH,MATCH(_xlfn.NUMBERVALUE(LEFT($A122,4)),CBO_annual!$A:$A,0),MATCH(H$1,CBO_annual!$1:$1,0)))</f>
        <v>60.600000000000009</v>
      </c>
      <c r="I121" s="83">
        <f ca="1">IF(YEAR($B121)&lt;YEAR(TODAY())-1,AVERAGE(I122:I125),INDEX(CBO_annual!$A:$AH,MATCH(_xlfn.NUMBERVALUE(LEFT($A122,4)),CBO_annual!$A:$A,0),MATCH(I$1,CBO_annual!$1:$1,0)))</f>
        <v>497.10000000000008</v>
      </c>
      <c r="J121" s="83">
        <f ca="1">IF(YEAR($B121)&lt;YEAR(TODAY())-1,INDEX(HaverPull!$A:$AD,MATCH(CBO_quarterly!$B121,HaverPull!$B:$B,0),MATCH(CBO_quarterly!J$1,HaverPull!$1:$1,0)),INDEX(CBO_annual!$A:$AH,MATCH(_xlfn.NUMBERVALUE(LEFT($A122,4)),CBO_annual!$A:$A,0),MATCH(J$1,CBO_annual!$1:$1,0)))</f>
        <v>24</v>
      </c>
      <c r="K121" s="83" t="e">
        <f ca="1">IF(YEAR($B121)&lt;YEAR(TODAY())-1,INDEX(HaverPull!$A:$AD,MATCH(CBO_quarterly!$B121,HaverPull!$B:$B,0),MATCH(CBO_quarterly!K$1,HaverPull!$1:$1,0)),INDEX(CBO_annual!$A:$AH,MATCH(_xlfn.NUMBERVALUE(LEFT($A122,4)),CBO_annual!$A:$A,0),MATCH(K$1,CBO_annual!$1:$1,0)))</f>
        <v>#N/A</v>
      </c>
      <c r="L121" s="83" t="e">
        <f ca="1">IF(YEAR($B121)&lt;YEAR(TODAY())-1,INDEX(HaverPull!$A:$AD,MATCH(CBO_quarterly!$B121,HaverPull!$B:$B,0),MATCH(CBO_quarterly!L$1,HaverPull!$1:$1,0)),INDEX(CBO_annual!$A:$AH,MATCH(_xlfn.NUMBERVALUE(LEFT($A122,4)),CBO_annual!$A:$A,0),MATCH(L$1,CBO_annual!$1:$1,0)))</f>
        <v>#N/A</v>
      </c>
      <c r="M121" s="83" t="e">
        <f ca="1">IF(YEAR($B121)&lt;YEAR(TODAY())-1,INDEX(HaverPull!$A:$AD,MATCH(CBO_quarterly!$B121,HaverPull!$B:$B,0),MATCH(CBO_quarterly!M$1,HaverPull!$1:$1,0)),INDEX(CBO_annual!$A:$AH,MATCH(_xlfn.NUMBERVALUE(LEFT($A122,4)),CBO_annual!$A:$A,0),MATCH(M$1,CBO_annual!$1:$1,0)))</f>
        <v>#N/A</v>
      </c>
      <c r="N121" s="83" t="e">
        <f ca="1">IF(YEAR($B121)&lt;YEAR(TODAY())-1,INDEX(HaverPull!$A:$AD,MATCH(CBO_quarterly!$B121,HaverPull!$B:$B,0),MATCH(CBO_quarterly!N$1,HaverPull!$1:$1,0)),INDEX(CBO_annual!$A:$AH,MATCH(_xlfn.NUMBERVALUE(LEFT($A122,4)),CBO_annual!$A:$A,0),MATCH(N$1,CBO_annual!$1:$1,0)))</f>
        <v>#N/A</v>
      </c>
      <c r="O121" s="83" t="e">
        <f ca="1">IF(YEAR($B121)&lt;YEAR(TODAY())-1,INDEX(HaverPull!$A:$AD,MATCH(CBO_quarterly!$B121,HaverPull!$B:$B,0),MATCH(CBO_quarterly!O$1,HaverPull!$1:$1,0)),INDEX(CBO_annual!$A:$AH,MATCH(_xlfn.NUMBERVALUE(LEFT($A122,4)),CBO_annual!$A:$A,0),MATCH(O$1,CBO_annual!$1:$1,0)))</f>
        <v>#N/A</v>
      </c>
      <c r="P121" s="83" t="e">
        <f ca="1">IF(YEAR($B121)&lt;YEAR(TODAY())-1,INDEX(HaverPull!$A:$AD,MATCH(CBO_quarterly!$B121,HaverPull!$B:$B,0),MATCH(CBO_quarterly!P$1,HaverPull!$1:$1,0)),INDEX(CBO_annual!$A:$AH,MATCH(_xlfn.NUMBERVALUE(LEFT($A122,4)),CBO_annual!$A:$A,0),MATCH(P$1,CBO_annual!$1:$1,0)))</f>
        <v>#N/A</v>
      </c>
      <c r="Q121" s="83" t="e">
        <f ca="1">IF(YEAR($B121)&lt;YEAR(TODAY())-1,INDEX(HaverPull!$A:$AD,MATCH(CBO_quarterly!$B121,HaverPull!$B:$B,0),MATCH(CBO_quarterly!Q$1,HaverPull!$1:$1,0)),INDEX(CBO_annual!$A:$AH,MATCH(_xlfn.NUMBERVALUE(LEFT($A122,4)),CBO_annual!$A:$A,0),MATCH(Q$1,CBO_annual!$1:$1,0)))</f>
        <v>#N/A</v>
      </c>
      <c r="R121" s="83" t="e">
        <f ca="1">IF(YEAR($B121)&lt;YEAR(TODAY())-1,INDEX(HaverPull!$A:$AD,MATCH(CBO_quarterly!$B121,HaverPull!$B:$B,0),MATCH(CBO_quarterly!R$1,HaverPull!$1:$1,0)),INDEX(CBO_annual!$A:$AH,MATCH(_xlfn.NUMBERVALUE(LEFT($A122,4)),CBO_annual!$A:$A,0),MATCH(R$1,CBO_annual!$1:$1,0)))</f>
        <v>#N/A</v>
      </c>
      <c r="S121" s="83" t="e">
        <f ca="1">IF(YEAR($B121)&lt;YEAR(TODAY())-1,INDEX(HaverPull!$A:$AD,MATCH(CBO_quarterly!$B121,HaverPull!$B:$B,0),MATCH(CBO_quarterly!S$1,HaverPull!$1:$1,0)),INDEX(CBO_annual!$A:$AH,MATCH(_xlfn.NUMBERVALUE(LEFT($A122,4)),CBO_annual!$A:$A,0),MATCH(S$1,CBO_annual!$1:$1,0)))</f>
        <v>#N/A</v>
      </c>
      <c r="T121" s="83" t="e">
        <f ca="1">IF(YEAR($B121)&lt;YEAR(TODAY())-1,INDEX(HaverPull!$A:$AD,MATCH(CBO_quarterly!$B121,HaverPull!$B:$B,0),MATCH(CBO_quarterly!T$1,HaverPull!$1:$1,0)),INDEX(CBO_annual!$A:$AH,MATCH(_xlfn.NUMBERVALUE(LEFT($A122,4)),CBO_annual!$A:$A,0),MATCH(T$1,CBO_annual!$1:$1,0)))</f>
        <v>#N/A</v>
      </c>
      <c r="U121" s="83" t="e">
        <f ca="1">IF(YEAR($B121)&lt;YEAR(TODAY())-1,INDEX(HaverPull!$A:$AD,MATCH(CBO_quarterly!$B121,HaverPull!$B:$B,0),MATCH(CBO_quarterly!U$1,HaverPull!$1:$1,0)),INDEX(CBO_annual!$A:$AH,MATCH(_xlfn.NUMBERVALUE(LEFT($A122,4)),CBO_annual!$A:$A,0),MATCH(U$1,CBO_annual!$1:$1,0)))</f>
        <v>#N/A</v>
      </c>
      <c r="V121" s="83" t="e">
        <f ca="1">IF(YEAR($B121)&lt;YEAR(TODAY())-1,INDEX(HaverPull!$A:$AD,MATCH(CBO_quarterly!$B121,HaverPull!$B:$B,0),MATCH(CBO_quarterly!V$1,HaverPull!$1:$1,0)),INDEX(CBO_annual!$A:$AH,MATCH(_xlfn.NUMBERVALUE(LEFT($A122,4)),CBO_annual!$A:$A,0),MATCH(V$1,CBO_annual!$1:$1,0)))</f>
        <v>#N/A</v>
      </c>
      <c r="W121" s="83" t="e">
        <f ca="1">IF(YEAR($B121)&lt;YEAR(TODAY())-1,INDEX(HaverPull!$A:$AD,MATCH(CBO_quarterly!$B121,HaverPull!$B:$B,0),MATCH(CBO_quarterly!W$1,HaverPull!$1:$1,0)),INDEX(CBO_annual!$A:$AH,MATCH(_xlfn.NUMBERVALUE(LEFT($A122,4)),CBO_annual!$A:$A,0),MATCH(W$1,CBO_annual!$1:$1,0)))</f>
        <v>#N/A</v>
      </c>
      <c r="X121" s="83" t="e">
        <f ca="1">IF(YEAR($B121)&lt;YEAR(TODAY())-1,INDEX(HaverPull!$A:$AD,MATCH(CBO_quarterly!$B121,HaverPull!$B:$B,0),MATCH(CBO_quarterly!X$1,HaverPull!$1:$1,0)),INDEX(CBO_annual!$A:$AH,MATCH(_xlfn.NUMBERVALUE(LEFT($A122,4)),CBO_annual!$A:$A,0),MATCH(X$1,CBO_annual!$1:$1,0)))</f>
        <v>#N/A</v>
      </c>
      <c r="Y121" s="83" t="e">
        <f ca="1">IF(YEAR($B121)&lt;YEAR(TODAY())-1,INDEX(HaverPull!$A:$AD,MATCH(CBO_quarterly!$B121,HaverPull!$B:$B,0),MATCH(CBO_quarterly!Y$1,HaverPull!$1:$1,0)),INDEX(CBO_annual!$A:$AH,MATCH(_xlfn.NUMBERVALUE(LEFT($A122,4)),CBO_annual!$A:$A,0),MATCH(Y$1,CBO_annual!$1:$1,0)))</f>
        <v>#N/A</v>
      </c>
      <c r="Z121" s="83" t="e">
        <f ca="1">IF(YEAR($B121)&lt;YEAR(TODAY())-1,INDEX(HaverPull!$A:$AD,MATCH(CBO_quarterly!$B121,HaverPull!$B:$B,0),MATCH(CBO_quarterly!Z$1,HaverPull!$1:$1,0)),INDEX(CBO_annual!$A:$AH,MATCH(_xlfn.NUMBERVALUE(LEFT($A122,4)),CBO_annual!$A:$A,0),MATCH(Z$1,CBO_annual!$1:$1,0)))</f>
        <v>#N/A</v>
      </c>
      <c r="AA121" s="83" t="e">
        <f ca="1">IF(YEAR($B121)&lt;YEAR(TODAY())-1,INDEX(HaverPull!$A:$AD,MATCH(CBO_quarterly!$B121,HaverPull!$B:$B,0),MATCH(CBO_quarterly!AA$1,HaverPull!$1:$1,0)),INDEX(CBO_annual!$A:$AH,MATCH(_xlfn.NUMBERVALUE(LEFT($A122,4)),CBO_annual!$A:$A,0),MATCH(AA$1,CBO_annual!$1:$1,0)))</f>
        <v>#N/A</v>
      </c>
      <c r="AB121" s="88">
        <f>INDEX(CBO_annual!$A:$AH,MATCH(_xlfn.NUMBERVALUE(LEFT($A122,4)),CBO_annual!$A:$A,0),MATCH($1:$1,CBO_annual!$1:$1,0))</f>
        <v>11938.95</v>
      </c>
      <c r="AC121" s="84">
        <v>11864.7</v>
      </c>
      <c r="AD121" s="83">
        <f ca="1">IF(YEAR($B121)&lt;=YEAR(TODAY()),INDEX(HaverPull!$A:$AD,MATCH(CBO_quarterly!$B121,HaverPull!$B:$B,0),MATCH(CBO_quarterly!AD$1,HaverPull!$1:$1,0)),INDEX(CBO_annual!$A:$AH,MATCH(_xlfn.NUMBERVALUE(LEFT($A122,4)),CBO_annual!$A:$A,0),MATCH(AD$1,CBO_annual!$1:$1,0)))</f>
        <v>8060.8</v>
      </c>
      <c r="AE121" s="83">
        <f ca="1">IF(YEAR($B121)&lt;=YEAR(TODAY()),INDEX(HaverPull!$A:$AD,MATCH(CBO_quarterly!$B121,HaverPull!$B:$B,0),MATCH(CBO_quarterly!AE$1,HaverPull!$1:$1,0)),INDEX(CBO_annual!$A:$AH,MATCH(_xlfn.NUMBERVALUE(LEFT($A122,4)),CBO_annual!$A:$A,0),MATCH(AE$1,CBO_annual!$1:$1,0)))</f>
        <v>6102.5</v>
      </c>
      <c r="AF121" s="85">
        <v>80.453000000000003</v>
      </c>
      <c r="AG121" s="84">
        <v>9447.1</v>
      </c>
      <c r="AH121" s="84">
        <v>9334.6</v>
      </c>
      <c r="AI121" s="83">
        <f ca="1">IF(YEAR($B121)&lt;YEAR(TODAY()),INDEX(HaverPull!$A:$AD,MATCH(CBO_quarterly!$B121,HaverPull!$B:$B,0),MATCH(CBO_quarterly!AI$1,HaverPull!$1:$1,0)),INDEX(CBO_annual!$A:$AH,MATCH(_xlfn.NUMBERVALUE(LEFT($A122,4)),CBO_annual!$A:$A,0),MATCH(AI$1,CBO_annual!$1:$1,0)))</f>
        <v>1669.4</v>
      </c>
      <c r="AJ121" s="83">
        <f ca="1">IF(YEAR($B121)&lt;YEAR(TODAY()),INDEX(HaverPull!$A:$AD,MATCH(CBO_quarterly!$B121,HaverPull!$B:$B,0),MATCH(CBO_quarterly!AJ$1,HaverPull!$1:$1,0)),INDEX(CBO_annual!$A:$AH,MATCH(_xlfn.NUMBERVALUE(LEFT($A122,4)),CBO_annual!$A:$A,0),MATCH(AJ$1,CBO_annual!$1:$1,0)))</f>
        <v>856.3</v>
      </c>
      <c r="AK121" s="83">
        <f ca="1">IF(YEAR($B121)&lt;YEAR(TODAY()),INDEX(HaverPull!$A:$AD,MATCH(CBO_quarterly!$B121,HaverPull!$B:$B,0),MATCH(CBO_quarterly!AK$1,HaverPull!$1:$1,0)),INDEX(CBO_annual!$A:$AH,MATCH(_xlfn.NUMBERVALUE(LEFT($A122,4)),CBO_annual!$A:$A,0),MATCH(AK$1,CBO_annual!$1:$1,0)))</f>
        <v>1737.3</v>
      </c>
      <c r="AL121" s="83">
        <f ca="1">IF(YEAR($B121)&lt;YEAR(TODAY()),INDEX(HaverPull!$A:$AD,MATCH(CBO_quarterly!$B121,HaverPull!$B:$B,0),MATCH(CBO_quarterly!AL$1,HaverPull!$1:$1,0)),INDEX(CBO_annual!$A:$AH,MATCH(_xlfn.NUMBERVALUE(LEFT($A122,4)),CBO_annual!$A:$A,0),MATCH(AL$1,CBO_annual!$1:$1,0)))</f>
        <v>1669.4</v>
      </c>
      <c r="AM121" s="83">
        <f ca="1">IF(YEAR($B121)&lt;YEAR(TODAY()),INDEX(HaverPull!$A:$AD,MATCH(CBO_quarterly!$B121,HaverPull!$B:$B,0),MATCH(CBO_quarterly!AM$1,HaverPull!$1:$1,0)),INDEX(CBO_annual!$A:$AH,MATCH(_xlfn.NUMBERVALUE(LEFT($A122,4)),CBO_annual!$A:$A,0),MATCH(AM$1,CBO_annual!$1:$1,0)))</f>
        <v>595.5</v>
      </c>
      <c r="AN121" s="83">
        <f ca="1">IF(YEAR($B121)&lt;YEAR(TODAY()),INDEX(HaverPull!$A:$AD,MATCH(CBO_quarterly!$B121,HaverPull!$B:$B,0),MATCH(CBO_quarterly!AN$1,HaverPull!$1:$1,0)),INDEX(CBO_annual!$A:$AH,MATCH(_xlfn.NUMBERVALUE(LEFT($A122,4)),CBO_annual!$A:$A,0),MATCH(AN$1,CBO_annual!$1:$1,0)))</f>
        <v>1073.9000000000001</v>
      </c>
      <c r="AO121" s="83" t="e">
        <f ca="1">IF(YEAR($B121)&lt;YEAR(TODAY()),INDEX(HaverPull!$A:$AD,MATCH(CBO_quarterly!$B121,HaverPull!$B:$B,0),MATCH(CBO_quarterly!AO$1,HaverPull!$1:$1,0)),INDEX(CBO_annual!$A:$AH,MATCH(_xlfn.NUMBERVALUE(LEFT($A122,4)),CBO_annual!$A:$A,0),MATCH(AO$1,CBO_annual!$1:$1,0)))</f>
        <v>#N/A</v>
      </c>
      <c r="AP121" s="83" t="e">
        <f ca="1">IF(YEAR($B121)&lt;YEAR(TODAY()),INDEX(HaverPull!$A:$AD,MATCH(CBO_quarterly!$B121,HaverPull!$B:$B,0),MATCH(CBO_quarterly!AP$1,HaverPull!$1:$1,0)),INDEX(CBO_annual!$A:$AH,MATCH(_xlfn.NUMBERVALUE(LEFT($A122,4)),CBO_annual!$A:$A,0),MATCH(AP$1,CBO_annual!$1:$1,0)))</f>
        <v>#N/A</v>
      </c>
    </row>
    <row r="122" spans="1:42">
      <c r="A122" s="83" t="s">
        <v>521</v>
      </c>
      <c r="B122" s="4">
        <v>36341</v>
      </c>
      <c r="C122" s="83">
        <f ca="1">IF(YEAR($B122)&lt;YEAR(TODAY())-1,AVERAGE(C123:C126),INDEX(CBO_annual!$A:$AH,MATCH(_xlfn.NUMBERVALUE(LEFT($A123,4)),CBO_annual!$A:$A,0),MATCH(C$1,CBO_annual!$1:$1,0)))</f>
        <v>2068.1999999999998</v>
      </c>
      <c r="D122" s="83">
        <f ca="1">IF(YEAR($B122)&lt;YEAR(TODAY())-1,AVERAGE(D123:D126),INDEX(CBO_annual!$A:$AH,MATCH(_xlfn.NUMBERVALUE(LEFT($A123,4)),CBO_annual!$A:$A,0),MATCH(D$1,CBO_annual!$1:$1,0)))</f>
        <v>1585.1000000000004</v>
      </c>
      <c r="E122" s="83">
        <f ca="1">IF(YEAR($B122)&lt;YEAR(TODAY())-1,AVERAGE(E123:E126),INDEX(CBO_annual!$A:$AH,MATCH(_xlfn.NUMBERVALUE(LEFT($A123,4)),CBO_annual!$A:$A,0),MATCH(E$1,CBO_annual!$1:$1,0)))</f>
        <v>134.1</v>
      </c>
      <c r="F122" s="83">
        <f ca="1">IF(YEAR($B122)&lt;YEAR(TODAY())-1,AVERAGE(F123:F126),INDEX(CBO_annual!$A:$AH,MATCH(_xlfn.NUMBERVALUE(LEFT($A123,4)),CBO_annual!$A:$A,0),MATCH(F$1,CBO_annual!$1:$1,0)))</f>
        <v>395.69999999999993</v>
      </c>
      <c r="G122" s="83">
        <f ca="1">IF(YEAR($B122)&lt;YEAR(TODAY())-1,AVERAGE(G123:G126),INDEX(CBO_annual!$A:$AH,MATCH(_xlfn.NUMBERVALUE(LEFT($A123,4)),CBO_annual!$A:$A,0),MATCH(G$1,CBO_annual!$1:$1,0)))</f>
        <v>1274.5999999999999</v>
      </c>
      <c r="H122" s="83">
        <f ca="1">IF(YEAR($B122)&lt;YEAR(TODAY())-1,AVERAGE(H123:H126),INDEX(CBO_annual!$A:$AH,MATCH(_xlfn.NUMBERVALUE(LEFT($A123,4)),CBO_annual!$A:$A,0),MATCH(H$1,CBO_annual!$1:$1,0)))</f>
        <v>60.599999999999994</v>
      </c>
      <c r="I122" s="83">
        <f ca="1">IF(YEAR($B122)&lt;YEAR(TODAY())-1,AVERAGE(I123:I126),INDEX(CBO_annual!$A:$AH,MATCH(_xlfn.NUMBERVALUE(LEFT($A123,4)),CBO_annual!$A:$A,0),MATCH(I$1,CBO_annual!$1:$1,0)))</f>
        <v>497.1</v>
      </c>
      <c r="J122" s="83">
        <f ca="1">IF(YEAR($B122)&lt;YEAR(TODAY())-1,INDEX(HaverPull!$A:$AD,MATCH(CBO_quarterly!$B122,HaverPull!$B:$B,0),MATCH(CBO_quarterly!J$1,HaverPull!$1:$1,0)),INDEX(CBO_annual!$A:$AH,MATCH(_xlfn.NUMBERVALUE(LEFT($A123,4)),CBO_annual!$A:$A,0),MATCH(J$1,CBO_annual!$1:$1,0)))</f>
        <v>24.6</v>
      </c>
      <c r="K122" s="83" t="e">
        <f ca="1">IF(YEAR($B122)&lt;YEAR(TODAY())-1,INDEX(HaverPull!$A:$AD,MATCH(CBO_quarterly!$B122,HaverPull!$B:$B,0),MATCH(CBO_quarterly!K$1,HaverPull!$1:$1,0)),INDEX(CBO_annual!$A:$AH,MATCH(_xlfn.NUMBERVALUE(LEFT($A123,4)),CBO_annual!$A:$A,0),MATCH(K$1,CBO_annual!$1:$1,0)))</f>
        <v>#N/A</v>
      </c>
      <c r="L122" s="83" t="e">
        <f ca="1">IF(YEAR($B122)&lt;YEAR(TODAY())-1,INDEX(HaverPull!$A:$AD,MATCH(CBO_quarterly!$B122,HaverPull!$B:$B,0),MATCH(CBO_quarterly!L$1,HaverPull!$1:$1,0)),INDEX(CBO_annual!$A:$AH,MATCH(_xlfn.NUMBERVALUE(LEFT($A123,4)),CBO_annual!$A:$A,0),MATCH(L$1,CBO_annual!$1:$1,0)))</f>
        <v>#N/A</v>
      </c>
      <c r="M122" s="83" t="e">
        <f ca="1">IF(YEAR($B122)&lt;YEAR(TODAY())-1,INDEX(HaverPull!$A:$AD,MATCH(CBO_quarterly!$B122,HaverPull!$B:$B,0),MATCH(CBO_quarterly!M$1,HaverPull!$1:$1,0)),INDEX(CBO_annual!$A:$AH,MATCH(_xlfn.NUMBERVALUE(LEFT($A123,4)),CBO_annual!$A:$A,0),MATCH(M$1,CBO_annual!$1:$1,0)))</f>
        <v>#N/A</v>
      </c>
      <c r="N122" s="83" t="e">
        <f ca="1">IF(YEAR($B122)&lt;YEAR(TODAY())-1,INDEX(HaverPull!$A:$AD,MATCH(CBO_quarterly!$B122,HaverPull!$B:$B,0),MATCH(CBO_quarterly!N$1,HaverPull!$1:$1,0)),INDEX(CBO_annual!$A:$AH,MATCH(_xlfn.NUMBERVALUE(LEFT($A123,4)),CBO_annual!$A:$A,0),MATCH(N$1,CBO_annual!$1:$1,0)))</f>
        <v>#N/A</v>
      </c>
      <c r="O122" s="83" t="e">
        <f ca="1">IF(YEAR($B122)&lt;YEAR(TODAY())-1,INDEX(HaverPull!$A:$AD,MATCH(CBO_quarterly!$B122,HaverPull!$B:$B,0),MATCH(CBO_quarterly!O$1,HaverPull!$1:$1,0)),INDEX(CBO_annual!$A:$AH,MATCH(_xlfn.NUMBERVALUE(LEFT($A123,4)),CBO_annual!$A:$A,0),MATCH(O$1,CBO_annual!$1:$1,0)))</f>
        <v>#N/A</v>
      </c>
      <c r="P122" s="83" t="e">
        <f ca="1">IF(YEAR($B122)&lt;YEAR(TODAY())-1,INDEX(HaverPull!$A:$AD,MATCH(CBO_quarterly!$B122,HaverPull!$B:$B,0),MATCH(CBO_quarterly!P$1,HaverPull!$1:$1,0)),INDEX(CBO_annual!$A:$AH,MATCH(_xlfn.NUMBERVALUE(LEFT($A123,4)),CBO_annual!$A:$A,0),MATCH(P$1,CBO_annual!$1:$1,0)))</f>
        <v>#N/A</v>
      </c>
      <c r="Q122" s="83" t="e">
        <f ca="1">IF(YEAR($B122)&lt;YEAR(TODAY())-1,INDEX(HaverPull!$A:$AD,MATCH(CBO_quarterly!$B122,HaverPull!$B:$B,0),MATCH(CBO_quarterly!Q$1,HaverPull!$1:$1,0)),INDEX(CBO_annual!$A:$AH,MATCH(_xlfn.NUMBERVALUE(LEFT($A123,4)),CBO_annual!$A:$A,0),MATCH(Q$1,CBO_annual!$1:$1,0)))</f>
        <v>#N/A</v>
      </c>
      <c r="R122" s="83" t="e">
        <f ca="1">IF(YEAR($B122)&lt;YEAR(TODAY())-1,INDEX(HaverPull!$A:$AD,MATCH(CBO_quarterly!$B122,HaverPull!$B:$B,0),MATCH(CBO_quarterly!R$1,HaverPull!$1:$1,0)),INDEX(CBO_annual!$A:$AH,MATCH(_xlfn.NUMBERVALUE(LEFT($A123,4)),CBO_annual!$A:$A,0),MATCH(R$1,CBO_annual!$1:$1,0)))</f>
        <v>#N/A</v>
      </c>
      <c r="S122" s="83" t="e">
        <f ca="1">IF(YEAR($B122)&lt;YEAR(TODAY())-1,INDEX(HaverPull!$A:$AD,MATCH(CBO_quarterly!$B122,HaverPull!$B:$B,0),MATCH(CBO_quarterly!S$1,HaverPull!$1:$1,0)),INDEX(CBO_annual!$A:$AH,MATCH(_xlfn.NUMBERVALUE(LEFT($A123,4)),CBO_annual!$A:$A,0),MATCH(S$1,CBO_annual!$1:$1,0)))</f>
        <v>#N/A</v>
      </c>
      <c r="T122" s="83" t="e">
        <f ca="1">IF(YEAR($B122)&lt;YEAR(TODAY())-1,INDEX(HaverPull!$A:$AD,MATCH(CBO_quarterly!$B122,HaverPull!$B:$B,0),MATCH(CBO_quarterly!T$1,HaverPull!$1:$1,0)),INDEX(CBO_annual!$A:$AH,MATCH(_xlfn.NUMBERVALUE(LEFT($A123,4)),CBO_annual!$A:$A,0),MATCH(T$1,CBO_annual!$1:$1,0)))</f>
        <v>#N/A</v>
      </c>
      <c r="U122" s="83" t="e">
        <f ca="1">IF(YEAR($B122)&lt;YEAR(TODAY())-1,INDEX(HaverPull!$A:$AD,MATCH(CBO_quarterly!$B122,HaverPull!$B:$B,0),MATCH(CBO_quarterly!U$1,HaverPull!$1:$1,0)),INDEX(CBO_annual!$A:$AH,MATCH(_xlfn.NUMBERVALUE(LEFT($A123,4)),CBO_annual!$A:$A,0),MATCH(U$1,CBO_annual!$1:$1,0)))</f>
        <v>#N/A</v>
      </c>
      <c r="V122" s="83" t="e">
        <f ca="1">IF(YEAR($B122)&lt;YEAR(TODAY())-1,INDEX(HaverPull!$A:$AD,MATCH(CBO_quarterly!$B122,HaverPull!$B:$B,0),MATCH(CBO_quarterly!V$1,HaverPull!$1:$1,0)),INDEX(CBO_annual!$A:$AH,MATCH(_xlfn.NUMBERVALUE(LEFT($A123,4)),CBO_annual!$A:$A,0),MATCH(V$1,CBO_annual!$1:$1,0)))</f>
        <v>#N/A</v>
      </c>
      <c r="W122" s="83" t="e">
        <f ca="1">IF(YEAR($B122)&lt;YEAR(TODAY())-1,INDEX(HaverPull!$A:$AD,MATCH(CBO_quarterly!$B122,HaverPull!$B:$B,0),MATCH(CBO_quarterly!W$1,HaverPull!$1:$1,0)),INDEX(CBO_annual!$A:$AH,MATCH(_xlfn.NUMBERVALUE(LEFT($A123,4)),CBO_annual!$A:$A,0),MATCH(W$1,CBO_annual!$1:$1,0)))</f>
        <v>#N/A</v>
      </c>
      <c r="X122" s="83" t="e">
        <f ca="1">IF(YEAR($B122)&lt;YEAR(TODAY())-1,INDEX(HaverPull!$A:$AD,MATCH(CBO_quarterly!$B122,HaverPull!$B:$B,0),MATCH(CBO_quarterly!X$1,HaverPull!$1:$1,0)),INDEX(CBO_annual!$A:$AH,MATCH(_xlfn.NUMBERVALUE(LEFT($A123,4)),CBO_annual!$A:$A,0),MATCH(X$1,CBO_annual!$1:$1,0)))</f>
        <v>#N/A</v>
      </c>
      <c r="Y122" s="83" t="e">
        <f ca="1">IF(YEAR($B122)&lt;YEAR(TODAY())-1,INDEX(HaverPull!$A:$AD,MATCH(CBO_quarterly!$B122,HaverPull!$B:$B,0),MATCH(CBO_quarterly!Y$1,HaverPull!$1:$1,0)),INDEX(CBO_annual!$A:$AH,MATCH(_xlfn.NUMBERVALUE(LEFT($A123,4)),CBO_annual!$A:$A,0),MATCH(Y$1,CBO_annual!$1:$1,0)))</f>
        <v>#N/A</v>
      </c>
      <c r="Z122" s="83" t="e">
        <f ca="1">IF(YEAR($B122)&lt;YEAR(TODAY())-1,INDEX(HaverPull!$A:$AD,MATCH(CBO_quarterly!$B122,HaverPull!$B:$B,0),MATCH(CBO_quarterly!Z$1,HaverPull!$1:$1,0)),INDEX(CBO_annual!$A:$AH,MATCH(_xlfn.NUMBERVALUE(LEFT($A123,4)),CBO_annual!$A:$A,0),MATCH(Z$1,CBO_annual!$1:$1,0)))</f>
        <v>#N/A</v>
      </c>
      <c r="AA122" s="83" t="e">
        <f ca="1">IF(YEAR($B122)&lt;YEAR(TODAY())-1,INDEX(HaverPull!$A:$AD,MATCH(CBO_quarterly!$B122,HaverPull!$B:$B,0),MATCH(CBO_quarterly!AA$1,HaverPull!$1:$1,0)),INDEX(CBO_annual!$A:$AH,MATCH(_xlfn.NUMBERVALUE(LEFT($A123,4)),CBO_annual!$A:$A,0),MATCH(AA$1,CBO_annual!$1:$1,0)))</f>
        <v>#N/A</v>
      </c>
      <c r="AB122" s="88">
        <f>INDEX(CBO_annual!$A:$AH,MATCH(_xlfn.NUMBERVALUE(LEFT($A123,4)),CBO_annual!$A:$A,0),MATCH($1:$1,CBO_annual!$1:$1,0))</f>
        <v>11938.95</v>
      </c>
      <c r="AC122" s="84">
        <v>11962.5</v>
      </c>
      <c r="AD122" s="83">
        <f ca="1">IF(YEAR($B122)&lt;=YEAR(TODAY()),INDEX(HaverPull!$A:$AD,MATCH(CBO_quarterly!$B122,HaverPull!$B:$B,0),MATCH(CBO_quarterly!AD$1,HaverPull!$1:$1,0)),INDEX(CBO_annual!$A:$AH,MATCH(_xlfn.NUMBERVALUE(LEFT($A123,4)),CBO_annual!$A:$A,0),MATCH(AD$1,CBO_annual!$1:$1,0)))</f>
        <v>8178.3</v>
      </c>
      <c r="AE122" s="83">
        <f ca="1">IF(YEAR($B122)&lt;=YEAR(TODAY()),INDEX(HaverPull!$A:$AD,MATCH(CBO_quarterly!$B122,HaverPull!$B:$B,0),MATCH(CBO_quarterly!AE$1,HaverPull!$1:$1,0)),INDEX(CBO_annual!$A:$AH,MATCH(_xlfn.NUMBERVALUE(LEFT($A123,4)),CBO_annual!$A:$A,0),MATCH(AE$1,CBO_annual!$1:$1,0)))</f>
        <v>6225.3</v>
      </c>
      <c r="AF122" s="85">
        <v>80.884</v>
      </c>
      <c r="AG122" s="84">
        <v>9557</v>
      </c>
      <c r="AH122" s="84">
        <v>9453.7999999999993</v>
      </c>
      <c r="AI122" s="83">
        <f ca="1">IF(YEAR($B122)&lt;YEAR(TODAY()),INDEX(HaverPull!$A:$AD,MATCH(CBO_quarterly!$B122,HaverPull!$B:$B,0),MATCH(CBO_quarterly!AI$1,HaverPull!$1:$1,0)),INDEX(CBO_annual!$A:$AH,MATCH(_xlfn.NUMBERVALUE(LEFT($A123,4)),CBO_annual!$A:$A,0),MATCH(AI$1,CBO_annual!$1:$1,0)))</f>
        <v>1695.2</v>
      </c>
      <c r="AJ122" s="83">
        <f ca="1">IF(YEAR($B122)&lt;YEAR(TODAY()),INDEX(HaverPull!$A:$AD,MATCH(CBO_quarterly!$B122,HaverPull!$B:$B,0),MATCH(CBO_quarterly!AJ$1,HaverPull!$1:$1,0)),INDEX(CBO_annual!$A:$AH,MATCH(_xlfn.NUMBERVALUE(LEFT($A123,4)),CBO_annual!$A:$A,0),MATCH(AJ$1,CBO_annual!$1:$1,0)))</f>
        <v>855.4</v>
      </c>
      <c r="AK122" s="83">
        <f ca="1">IF(YEAR($B122)&lt;YEAR(TODAY()),INDEX(HaverPull!$A:$AD,MATCH(CBO_quarterly!$B122,HaverPull!$B:$B,0),MATCH(CBO_quarterly!AK$1,HaverPull!$1:$1,0)),INDEX(CBO_annual!$A:$AH,MATCH(_xlfn.NUMBERVALUE(LEFT($A123,4)),CBO_annual!$A:$A,0),MATCH(AK$1,CBO_annual!$1:$1,0)))</f>
        <v>1748.4</v>
      </c>
      <c r="AL122" s="83">
        <f ca="1">IF(YEAR($B122)&lt;YEAR(TODAY()),INDEX(HaverPull!$A:$AD,MATCH(CBO_quarterly!$B122,HaverPull!$B:$B,0),MATCH(CBO_quarterly!AL$1,HaverPull!$1:$1,0)),INDEX(CBO_annual!$A:$AH,MATCH(_xlfn.NUMBERVALUE(LEFT($A123,4)),CBO_annual!$A:$A,0),MATCH(AL$1,CBO_annual!$1:$1,0)))</f>
        <v>1695.2</v>
      </c>
      <c r="AM122" s="83">
        <f ca="1">IF(YEAR($B122)&lt;YEAR(TODAY()),INDEX(HaverPull!$A:$AD,MATCH(CBO_quarterly!$B122,HaverPull!$B:$B,0),MATCH(CBO_quarterly!AM$1,HaverPull!$1:$1,0)),INDEX(CBO_annual!$A:$AH,MATCH(_xlfn.NUMBERVALUE(LEFT($A123,4)),CBO_annual!$A:$A,0),MATCH(AM$1,CBO_annual!$1:$1,0)))</f>
        <v>599.79999999999995</v>
      </c>
      <c r="AN122" s="83">
        <f ca="1">IF(YEAR($B122)&lt;YEAR(TODAY()),INDEX(HaverPull!$A:$AD,MATCH(CBO_quarterly!$B122,HaverPull!$B:$B,0),MATCH(CBO_quarterly!AN$1,HaverPull!$1:$1,0)),INDEX(CBO_annual!$A:$AH,MATCH(_xlfn.NUMBERVALUE(LEFT($A123,4)),CBO_annual!$A:$A,0),MATCH(AN$1,CBO_annual!$1:$1,0)))</f>
        <v>1095.4000000000001</v>
      </c>
      <c r="AO122" s="83" t="e">
        <f ca="1">IF(YEAR($B122)&lt;YEAR(TODAY()),INDEX(HaverPull!$A:$AD,MATCH(CBO_quarterly!$B122,HaverPull!$B:$B,0),MATCH(CBO_quarterly!AO$1,HaverPull!$1:$1,0)),INDEX(CBO_annual!$A:$AH,MATCH(_xlfn.NUMBERVALUE(LEFT($A123,4)),CBO_annual!$A:$A,0),MATCH(AO$1,CBO_annual!$1:$1,0)))</f>
        <v>#N/A</v>
      </c>
      <c r="AP122" s="83" t="e">
        <f ca="1">IF(YEAR($B122)&lt;YEAR(TODAY()),INDEX(HaverPull!$A:$AD,MATCH(CBO_quarterly!$B122,HaverPull!$B:$B,0),MATCH(CBO_quarterly!AP$1,HaverPull!$1:$1,0)),INDEX(CBO_annual!$A:$AH,MATCH(_xlfn.NUMBERVALUE(LEFT($A123,4)),CBO_annual!$A:$A,0),MATCH(AP$1,CBO_annual!$1:$1,0)))</f>
        <v>#N/A</v>
      </c>
    </row>
    <row r="123" spans="1:42">
      <c r="A123" s="83" t="s">
        <v>522</v>
      </c>
      <c r="B123" s="4">
        <v>36433</v>
      </c>
      <c r="C123" s="83">
        <f ca="1">IF(YEAR($B123)&lt;YEAR(TODAY())-1,AVERAGE(C124:C127),INDEX(CBO_annual!$A:$AH,MATCH(_xlfn.NUMBERVALUE(LEFT($A124,4)),CBO_annual!$A:$A,0),MATCH(C$1,CBO_annual!$1:$1,0)))</f>
        <v>2068.1999999999998</v>
      </c>
      <c r="D123" s="83">
        <f ca="1">IF(YEAR($B123)&lt;YEAR(TODAY())-1,AVERAGE(D124:D127),INDEX(CBO_annual!$A:$AH,MATCH(_xlfn.NUMBERVALUE(LEFT($A124,4)),CBO_annual!$A:$A,0),MATCH(D$1,CBO_annual!$1:$1,0)))</f>
        <v>1585.1000000000001</v>
      </c>
      <c r="E123" s="83">
        <f ca="1">IF(YEAR($B123)&lt;YEAR(TODAY())-1,AVERAGE(E124:E127),INDEX(CBO_annual!$A:$AH,MATCH(_xlfn.NUMBERVALUE(LEFT($A124,4)),CBO_annual!$A:$A,0),MATCH(E$1,CBO_annual!$1:$1,0)))</f>
        <v>134.09999999999994</v>
      </c>
      <c r="F123" s="83">
        <f ca="1">IF(YEAR($B123)&lt;YEAR(TODAY())-1,AVERAGE(F124:F127),INDEX(CBO_annual!$A:$AH,MATCH(_xlfn.NUMBERVALUE(LEFT($A124,4)),CBO_annual!$A:$A,0),MATCH(F$1,CBO_annual!$1:$1,0)))</f>
        <v>395.7000000000005</v>
      </c>
      <c r="G123" s="83">
        <f ca="1">IF(YEAR($B123)&lt;YEAR(TODAY())-1,AVERAGE(G124:G127),INDEX(CBO_annual!$A:$AH,MATCH(_xlfn.NUMBERVALUE(LEFT($A124,4)),CBO_annual!$A:$A,0),MATCH(G$1,CBO_annual!$1:$1,0)))</f>
        <v>1274.5999999999997</v>
      </c>
      <c r="H123" s="83">
        <f ca="1">IF(YEAR($B123)&lt;YEAR(TODAY())-1,AVERAGE(H124:H127),INDEX(CBO_annual!$A:$AH,MATCH(_xlfn.NUMBERVALUE(LEFT($A124,4)),CBO_annual!$A:$A,0),MATCH(H$1,CBO_annual!$1:$1,0)))</f>
        <v>60.599999999999959</v>
      </c>
      <c r="I123" s="83">
        <f ca="1">IF(YEAR($B123)&lt;YEAR(TODAY())-1,AVERAGE(I124:I127),INDEX(CBO_annual!$A:$AH,MATCH(_xlfn.NUMBERVALUE(LEFT($A124,4)),CBO_annual!$A:$A,0),MATCH(I$1,CBO_annual!$1:$1,0)))</f>
        <v>497.09999999999968</v>
      </c>
      <c r="J123" s="83">
        <f ca="1">IF(YEAR($B123)&lt;YEAR(TODAY())-1,INDEX(HaverPull!$A:$AD,MATCH(CBO_quarterly!$B123,HaverPull!$B:$B,0),MATCH(CBO_quarterly!J$1,HaverPull!$1:$1,0)),INDEX(CBO_annual!$A:$AH,MATCH(_xlfn.NUMBERVALUE(LEFT($A124,4)),CBO_annual!$A:$A,0),MATCH(J$1,CBO_annual!$1:$1,0)))</f>
        <v>25.3</v>
      </c>
      <c r="K123" s="83" t="e">
        <f ca="1">IF(YEAR($B123)&lt;YEAR(TODAY())-1,INDEX(HaverPull!$A:$AD,MATCH(CBO_quarterly!$B123,HaverPull!$B:$B,0),MATCH(CBO_quarterly!K$1,HaverPull!$1:$1,0)),INDEX(CBO_annual!$A:$AH,MATCH(_xlfn.NUMBERVALUE(LEFT($A124,4)),CBO_annual!$A:$A,0),MATCH(K$1,CBO_annual!$1:$1,0)))</f>
        <v>#N/A</v>
      </c>
      <c r="L123" s="83" t="e">
        <f ca="1">IF(YEAR($B123)&lt;YEAR(TODAY())-1,INDEX(HaverPull!$A:$AD,MATCH(CBO_quarterly!$B123,HaverPull!$B:$B,0),MATCH(CBO_quarterly!L$1,HaverPull!$1:$1,0)),INDEX(CBO_annual!$A:$AH,MATCH(_xlfn.NUMBERVALUE(LEFT($A124,4)),CBO_annual!$A:$A,0),MATCH(L$1,CBO_annual!$1:$1,0)))</f>
        <v>#N/A</v>
      </c>
      <c r="M123" s="83" t="e">
        <f ca="1">IF(YEAR($B123)&lt;YEAR(TODAY())-1,INDEX(HaverPull!$A:$AD,MATCH(CBO_quarterly!$B123,HaverPull!$B:$B,0),MATCH(CBO_quarterly!M$1,HaverPull!$1:$1,0)),INDEX(CBO_annual!$A:$AH,MATCH(_xlfn.NUMBERVALUE(LEFT($A124,4)),CBO_annual!$A:$A,0),MATCH(M$1,CBO_annual!$1:$1,0)))</f>
        <v>#N/A</v>
      </c>
      <c r="N123" s="83" t="e">
        <f ca="1">IF(YEAR($B123)&lt;YEAR(TODAY())-1,INDEX(HaverPull!$A:$AD,MATCH(CBO_quarterly!$B123,HaverPull!$B:$B,0),MATCH(CBO_quarterly!N$1,HaverPull!$1:$1,0)),INDEX(CBO_annual!$A:$AH,MATCH(_xlfn.NUMBERVALUE(LEFT($A124,4)),CBO_annual!$A:$A,0),MATCH(N$1,CBO_annual!$1:$1,0)))</f>
        <v>#N/A</v>
      </c>
      <c r="O123" s="83" t="e">
        <f ca="1">IF(YEAR($B123)&lt;YEAR(TODAY())-1,INDEX(HaverPull!$A:$AD,MATCH(CBO_quarterly!$B123,HaverPull!$B:$B,0),MATCH(CBO_quarterly!O$1,HaverPull!$1:$1,0)),INDEX(CBO_annual!$A:$AH,MATCH(_xlfn.NUMBERVALUE(LEFT($A124,4)),CBO_annual!$A:$A,0),MATCH(O$1,CBO_annual!$1:$1,0)))</f>
        <v>#N/A</v>
      </c>
      <c r="P123" s="83" t="e">
        <f ca="1">IF(YEAR($B123)&lt;YEAR(TODAY())-1,INDEX(HaverPull!$A:$AD,MATCH(CBO_quarterly!$B123,HaverPull!$B:$B,0),MATCH(CBO_quarterly!P$1,HaverPull!$1:$1,0)),INDEX(CBO_annual!$A:$AH,MATCH(_xlfn.NUMBERVALUE(LEFT($A124,4)),CBO_annual!$A:$A,0),MATCH(P$1,CBO_annual!$1:$1,0)))</f>
        <v>#N/A</v>
      </c>
      <c r="Q123" s="83" t="e">
        <f ca="1">IF(YEAR($B123)&lt;YEAR(TODAY())-1,INDEX(HaverPull!$A:$AD,MATCH(CBO_quarterly!$B123,HaverPull!$B:$B,0),MATCH(CBO_quarterly!Q$1,HaverPull!$1:$1,0)),INDEX(CBO_annual!$A:$AH,MATCH(_xlfn.NUMBERVALUE(LEFT($A124,4)),CBO_annual!$A:$A,0),MATCH(Q$1,CBO_annual!$1:$1,0)))</f>
        <v>#N/A</v>
      </c>
      <c r="R123" s="83" t="e">
        <f ca="1">IF(YEAR($B123)&lt;YEAR(TODAY())-1,INDEX(HaverPull!$A:$AD,MATCH(CBO_quarterly!$B123,HaverPull!$B:$B,0),MATCH(CBO_quarterly!R$1,HaverPull!$1:$1,0)),INDEX(CBO_annual!$A:$AH,MATCH(_xlfn.NUMBERVALUE(LEFT($A124,4)),CBO_annual!$A:$A,0),MATCH(R$1,CBO_annual!$1:$1,0)))</f>
        <v>#N/A</v>
      </c>
      <c r="S123" s="83" t="e">
        <f ca="1">IF(YEAR($B123)&lt;YEAR(TODAY())-1,INDEX(HaverPull!$A:$AD,MATCH(CBO_quarterly!$B123,HaverPull!$B:$B,0),MATCH(CBO_quarterly!S$1,HaverPull!$1:$1,0)),INDEX(CBO_annual!$A:$AH,MATCH(_xlfn.NUMBERVALUE(LEFT($A124,4)),CBO_annual!$A:$A,0),MATCH(S$1,CBO_annual!$1:$1,0)))</f>
        <v>#N/A</v>
      </c>
      <c r="T123" s="83" t="e">
        <f ca="1">IF(YEAR($B123)&lt;YEAR(TODAY())-1,INDEX(HaverPull!$A:$AD,MATCH(CBO_quarterly!$B123,HaverPull!$B:$B,0),MATCH(CBO_quarterly!T$1,HaverPull!$1:$1,0)),INDEX(CBO_annual!$A:$AH,MATCH(_xlfn.NUMBERVALUE(LEFT($A124,4)),CBO_annual!$A:$A,0),MATCH(T$1,CBO_annual!$1:$1,0)))</f>
        <v>#N/A</v>
      </c>
      <c r="U123" s="83" t="e">
        <f ca="1">IF(YEAR($B123)&lt;YEAR(TODAY())-1,INDEX(HaverPull!$A:$AD,MATCH(CBO_quarterly!$B123,HaverPull!$B:$B,0),MATCH(CBO_quarterly!U$1,HaverPull!$1:$1,0)),INDEX(CBO_annual!$A:$AH,MATCH(_xlfn.NUMBERVALUE(LEFT($A124,4)),CBO_annual!$A:$A,0),MATCH(U$1,CBO_annual!$1:$1,0)))</f>
        <v>#N/A</v>
      </c>
      <c r="V123" s="83" t="e">
        <f ca="1">IF(YEAR($B123)&lt;YEAR(TODAY())-1,INDEX(HaverPull!$A:$AD,MATCH(CBO_quarterly!$B123,HaverPull!$B:$B,0),MATCH(CBO_quarterly!V$1,HaverPull!$1:$1,0)),INDEX(CBO_annual!$A:$AH,MATCH(_xlfn.NUMBERVALUE(LEFT($A124,4)),CBO_annual!$A:$A,0),MATCH(V$1,CBO_annual!$1:$1,0)))</f>
        <v>#N/A</v>
      </c>
      <c r="W123" s="83" t="e">
        <f ca="1">IF(YEAR($B123)&lt;YEAR(TODAY())-1,INDEX(HaverPull!$A:$AD,MATCH(CBO_quarterly!$B123,HaverPull!$B:$B,0),MATCH(CBO_quarterly!W$1,HaverPull!$1:$1,0)),INDEX(CBO_annual!$A:$AH,MATCH(_xlfn.NUMBERVALUE(LEFT($A124,4)),CBO_annual!$A:$A,0),MATCH(W$1,CBO_annual!$1:$1,0)))</f>
        <v>#N/A</v>
      </c>
      <c r="X123" s="83" t="e">
        <f ca="1">IF(YEAR($B123)&lt;YEAR(TODAY())-1,INDEX(HaverPull!$A:$AD,MATCH(CBO_quarterly!$B123,HaverPull!$B:$B,0),MATCH(CBO_quarterly!X$1,HaverPull!$1:$1,0)),INDEX(CBO_annual!$A:$AH,MATCH(_xlfn.NUMBERVALUE(LEFT($A124,4)),CBO_annual!$A:$A,0),MATCH(X$1,CBO_annual!$1:$1,0)))</f>
        <v>#N/A</v>
      </c>
      <c r="Y123" s="83" t="e">
        <f ca="1">IF(YEAR($B123)&lt;YEAR(TODAY())-1,INDEX(HaverPull!$A:$AD,MATCH(CBO_quarterly!$B123,HaverPull!$B:$B,0),MATCH(CBO_quarterly!Y$1,HaverPull!$1:$1,0)),INDEX(CBO_annual!$A:$AH,MATCH(_xlfn.NUMBERVALUE(LEFT($A124,4)),CBO_annual!$A:$A,0),MATCH(Y$1,CBO_annual!$1:$1,0)))</f>
        <v>#N/A</v>
      </c>
      <c r="Z123" s="83" t="e">
        <f ca="1">IF(YEAR($B123)&lt;YEAR(TODAY())-1,INDEX(HaverPull!$A:$AD,MATCH(CBO_quarterly!$B123,HaverPull!$B:$B,0),MATCH(CBO_quarterly!Z$1,HaverPull!$1:$1,0)),INDEX(CBO_annual!$A:$AH,MATCH(_xlfn.NUMBERVALUE(LEFT($A124,4)),CBO_annual!$A:$A,0),MATCH(Z$1,CBO_annual!$1:$1,0)))</f>
        <v>#N/A</v>
      </c>
      <c r="AA123" s="83" t="e">
        <f ca="1">IF(YEAR($B123)&lt;YEAR(TODAY())-1,INDEX(HaverPull!$A:$AD,MATCH(CBO_quarterly!$B123,HaverPull!$B:$B,0),MATCH(CBO_quarterly!AA$1,HaverPull!$1:$1,0)),INDEX(CBO_annual!$A:$AH,MATCH(_xlfn.NUMBERVALUE(LEFT($A124,4)),CBO_annual!$A:$A,0),MATCH(AA$1,CBO_annual!$1:$1,0)))</f>
        <v>#N/A</v>
      </c>
      <c r="AB123" s="88">
        <f>INDEX(CBO_annual!$A:$AH,MATCH(_xlfn.NUMBERVALUE(LEFT($A124,4)),CBO_annual!$A:$A,0),MATCH($1:$1,CBO_annual!$1:$1,0))</f>
        <v>11938.95</v>
      </c>
      <c r="AC123" s="84">
        <v>12113.1</v>
      </c>
      <c r="AD123" s="83">
        <f ca="1">IF(YEAR($B123)&lt;=YEAR(TODAY()),INDEX(HaverPull!$A:$AD,MATCH(CBO_quarterly!$B123,HaverPull!$B:$B,0),MATCH(CBO_quarterly!AD$1,HaverPull!$1:$1,0)),INDEX(CBO_annual!$A:$AH,MATCH(_xlfn.NUMBERVALUE(LEFT($A124,4)),CBO_annual!$A:$A,0),MATCH(AD$1,CBO_annual!$1:$1,0)))</f>
        <v>8270.6</v>
      </c>
      <c r="AE123" s="83">
        <f ca="1">IF(YEAR($B123)&lt;=YEAR(TODAY()),INDEX(HaverPull!$A:$AD,MATCH(CBO_quarterly!$B123,HaverPull!$B:$B,0),MATCH(CBO_quarterly!AE$1,HaverPull!$1:$1,0)),INDEX(CBO_annual!$A:$AH,MATCH(_xlfn.NUMBERVALUE(LEFT($A124,4)),CBO_annual!$A:$A,0),MATCH(AE$1,CBO_annual!$1:$1,0)))</f>
        <v>6328.9</v>
      </c>
      <c r="AF123" s="85">
        <v>81.31</v>
      </c>
      <c r="AG123" s="84">
        <v>9712.2999999999993</v>
      </c>
      <c r="AH123" s="84">
        <v>9568.2000000000007</v>
      </c>
      <c r="AI123" s="83">
        <f ca="1">IF(YEAR($B123)&lt;YEAR(TODAY()),INDEX(HaverPull!$A:$AD,MATCH(CBO_quarterly!$B123,HaverPull!$B:$B,0),MATCH(CBO_quarterly!AI$1,HaverPull!$1:$1,0)),INDEX(CBO_annual!$A:$AH,MATCH(_xlfn.NUMBERVALUE(LEFT($A124,4)),CBO_annual!$A:$A,0),MATCH(AI$1,CBO_annual!$1:$1,0)))</f>
        <v>1734.5</v>
      </c>
      <c r="AJ123" s="83">
        <f ca="1">IF(YEAR($B123)&lt;YEAR(TODAY()),INDEX(HaverPull!$A:$AD,MATCH(CBO_quarterly!$B123,HaverPull!$B:$B,0),MATCH(CBO_quarterly!AJ$1,HaverPull!$1:$1,0)),INDEX(CBO_annual!$A:$AH,MATCH(_xlfn.NUMBERVALUE(LEFT($A124,4)),CBO_annual!$A:$A,0),MATCH(AJ$1,CBO_annual!$1:$1,0)))</f>
        <v>869</v>
      </c>
      <c r="AK123" s="83">
        <f ca="1">IF(YEAR($B123)&lt;YEAR(TODAY()),INDEX(HaverPull!$A:$AD,MATCH(CBO_quarterly!$B123,HaverPull!$B:$B,0),MATCH(CBO_quarterly!AK$1,HaverPull!$1:$1,0)),INDEX(CBO_annual!$A:$AH,MATCH(_xlfn.NUMBERVALUE(LEFT($A124,4)),CBO_annual!$A:$A,0),MATCH(AK$1,CBO_annual!$1:$1,0)))</f>
        <v>1766</v>
      </c>
      <c r="AL123" s="83">
        <f ca="1">IF(YEAR($B123)&lt;YEAR(TODAY()),INDEX(HaverPull!$A:$AD,MATCH(CBO_quarterly!$B123,HaverPull!$B:$B,0),MATCH(CBO_quarterly!AL$1,HaverPull!$1:$1,0)),INDEX(CBO_annual!$A:$AH,MATCH(_xlfn.NUMBERVALUE(LEFT($A124,4)),CBO_annual!$A:$A,0),MATCH(AL$1,CBO_annual!$1:$1,0)))</f>
        <v>1734.5</v>
      </c>
      <c r="AM123" s="83">
        <f ca="1">IF(YEAR($B123)&lt;YEAR(TODAY()),INDEX(HaverPull!$A:$AD,MATCH(CBO_quarterly!$B123,HaverPull!$B:$B,0),MATCH(CBO_quarterly!AM$1,HaverPull!$1:$1,0)),INDEX(CBO_annual!$A:$AH,MATCH(_xlfn.NUMBERVALUE(LEFT($A124,4)),CBO_annual!$A:$A,0),MATCH(AM$1,CBO_annual!$1:$1,0)))</f>
        <v>614.9</v>
      </c>
      <c r="AN123" s="83">
        <f ca="1">IF(YEAR($B123)&lt;YEAR(TODAY()),INDEX(HaverPull!$A:$AD,MATCH(CBO_quarterly!$B123,HaverPull!$B:$B,0),MATCH(CBO_quarterly!AN$1,HaverPull!$1:$1,0)),INDEX(CBO_annual!$A:$AH,MATCH(_xlfn.NUMBERVALUE(LEFT($A124,4)),CBO_annual!$A:$A,0),MATCH(AN$1,CBO_annual!$1:$1,0)))</f>
        <v>1119.5999999999999</v>
      </c>
      <c r="AO123" s="83" t="e">
        <f ca="1">IF(YEAR($B123)&lt;YEAR(TODAY()),INDEX(HaverPull!$A:$AD,MATCH(CBO_quarterly!$B123,HaverPull!$B:$B,0),MATCH(CBO_quarterly!AO$1,HaverPull!$1:$1,0)),INDEX(CBO_annual!$A:$AH,MATCH(_xlfn.NUMBERVALUE(LEFT($A124,4)),CBO_annual!$A:$A,0),MATCH(AO$1,CBO_annual!$1:$1,0)))</f>
        <v>#N/A</v>
      </c>
      <c r="AP123" s="83" t="e">
        <f ca="1">IF(YEAR($B123)&lt;YEAR(TODAY()),INDEX(HaverPull!$A:$AD,MATCH(CBO_quarterly!$B123,HaverPull!$B:$B,0),MATCH(CBO_quarterly!AP$1,HaverPull!$1:$1,0)),INDEX(CBO_annual!$A:$AH,MATCH(_xlfn.NUMBERVALUE(LEFT($A124,4)),CBO_annual!$A:$A,0),MATCH(AP$1,CBO_annual!$1:$1,0)))</f>
        <v>#N/A</v>
      </c>
    </row>
    <row r="124" spans="1:42">
      <c r="A124" s="83" t="s">
        <v>523</v>
      </c>
      <c r="B124" s="4">
        <v>36525</v>
      </c>
      <c r="C124" s="83">
        <f ca="1">IF(YEAR($B124)&lt;YEAR(TODAY())-1,AVERAGE(C125:C128),INDEX(CBO_annual!$A:$AH,MATCH(_xlfn.NUMBERVALUE(LEFT($A125,4)),CBO_annual!$A:$A,0),MATCH(C$1,CBO_annual!$1:$1,0)))</f>
        <v>2068.2000000000003</v>
      </c>
      <c r="D124" s="83">
        <f ca="1">IF(YEAR($B124)&lt;YEAR(TODAY())-1,AVERAGE(D125:D128),INDEX(CBO_annual!$A:$AH,MATCH(_xlfn.NUMBERVALUE(LEFT($A125,4)),CBO_annual!$A:$A,0),MATCH(D$1,CBO_annual!$1:$1,0)))</f>
        <v>1585.1000000000004</v>
      </c>
      <c r="E124" s="83">
        <f ca="1">IF(YEAR($B124)&lt;YEAR(TODAY())-1,AVERAGE(E125:E128),INDEX(CBO_annual!$A:$AH,MATCH(_xlfn.NUMBERVALUE(LEFT($A125,4)),CBO_annual!$A:$A,0),MATCH(E$1,CBO_annual!$1:$1,0)))</f>
        <v>134.10000000000002</v>
      </c>
      <c r="F124" s="83">
        <f ca="1">IF(YEAR($B124)&lt;YEAR(TODAY())-1,AVERAGE(F125:F128),INDEX(CBO_annual!$A:$AH,MATCH(_xlfn.NUMBERVALUE(LEFT($A125,4)),CBO_annual!$A:$A,0),MATCH(F$1,CBO_annual!$1:$1,0)))</f>
        <v>395.6999999999997</v>
      </c>
      <c r="G124" s="83">
        <f ca="1">IF(YEAR($B124)&lt;YEAR(TODAY())-1,AVERAGE(G125:G128),INDEX(CBO_annual!$A:$AH,MATCH(_xlfn.NUMBERVALUE(LEFT($A125,4)),CBO_annual!$A:$A,0),MATCH(G$1,CBO_annual!$1:$1,0)))</f>
        <v>1274.5999999999999</v>
      </c>
      <c r="H124" s="83">
        <f ca="1">IF(YEAR($B124)&lt;YEAR(TODAY())-1,AVERAGE(H125:H128),INDEX(CBO_annual!$A:$AH,MATCH(_xlfn.NUMBERVALUE(LEFT($A125,4)),CBO_annual!$A:$A,0),MATCH(H$1,CBO_annual!$1:$1,0)))</f>
        <v>60.600000000000009</v>
      </c>
      <c r="I124" s="83">
        <f ca="1">IF(YEAR($B124)&lt;YEAR(TODAY())-1,AVERAGE(I125:I128),INDEX(CBO_annual!$A:$AH,MATCH(_xlfn.NUMBERVALUE(LEFT($A125,4)),CBO_annual!$A:$A,0),MATCH(I$1,CBO_annual!$1:$1,0)))</f>
        <v>497.10000000000008</v>
      </c>
      <c r="J124" s="83">
        <f ca="1">IF(YEAR($B124)&lt;YEAR(TODAY())-1,INDEX(HaverPull!$A:$AD,MATCH(CBO_quarterly!$B124,HaverPull!$B:$B,0),MATCH(CBO_quarterly!J$1,HaverPull!$1:$1,0)),INDEX(CBO_annual!$A:$AH,MATCH(_xlfn.NUMBERVALUE(LEFT($A125,4)),CBO_annual!$A:$A,0),MATCH(J$1,CBO_annual!$1:$1,0)))</f>
        <v>27.7</v>
      </c>
      <c r="K124" s="83" t="e">
        <f ca="1">IF(YEAR($B124)&lt;YEAR(TODAY())-1,INDEX(HaverPull!$A:$AD,MATCH(CBO_quarterly!$B124,HaverPull!$B:$B,0),MATCH(CBO_quarterly!K$1,HaverPull!$1:$1,0)),INDEX(CBO_annual!$A:$AH,MATCH(_xlfn.NUMBERVALUE(LEFT($A125,4)),CBO_annual!$A:$A,0),MATCH(K$1,CBO_annual!$1:$1,0)))</f>
        <v>#N/A</v>
      </c>
      <c r="L124" s="83" t="e">
        <f ca="1">IF(YEAR($B124)&lt;YEAR(TODAY())-1,INDEX(HaverPull!$A:$AD,MATCH(CBO_quarterly!$B124,HaverPull!$B:$B,0),MATCH(CBO_quarterly!L$1,HaverPull!$1:$1,0)),INDEX(CBO_annual!$A:$AH,MATCH(_xlfn.NUMBERVALUE(LEFT($A125,4)),CBO_annual!$A:$A,0),MATCH(L$1,CBO_annual!$1:$1,0)))</f>
        <v>#N/A</v>
      </c>
      <c r="M124" s="83" t="e">
        <f ca="1">IF(YEAR($B124)&lt;YEAR(TODAY())-1,INDEX(HaverPull!$A:$AD,MATCH(CBO_quarterly!$B124,HaverPull!$B:$B,0),MATCH(CBO_quarterly!M$1,HaverPull!$1:$1,0)),INDEX(CBO_annual!$A:$AH,MATCH(_xlfn.NUMBERVALUE(LEFT($A125,4)),CBO_annual!$A:$A,0),MATCH(M$1,CBO_annual!$1:$1,0)))</f>
        <v>#N/A</v>
      </c>
      <c r="N124" s="83" t="e">
        <f ca="1">IF(YEAR($B124)&lt;YEAR(TODAY())-1,INDEX(HaverPull!$A:$AD,MATCH(CBO_quarterly!$B124,HaverPull!$B:$B,0),MATCH(CBO_quarterly!N$1,HaverPull!$1:$1,0)),INDEX(CBO_annual!$A:$AH,MATCH(_xlfn.NUMBERVALUE(LEFT($A125,4)),CBO_annual!$A:$A,0),MATCH(N$1,CBO_annual!$1:$1,0)))</f>
        <v>#N/A</v>
      </c>
      <c r="O124" s="83" t="e">
        <f ca="1">IF(YEAR($B124)&lt;YEAR(TODAY())-1,INDEX(HaverPull!$A:$AD,MATCH(CBO_quarterly!$B124,HaverPull!$B:$B,0),MATCH(CBO_quarterly!O$1,HaverPull!$1:$1,0)),INDEX(CBO_annual!$A:$AH,MATCH(_xlfn.NUMBERVALUE(LEFT($A125,4)),CBO_annual!$A:$A,0),MATCH(O$1,CBO_annual!$1:$1,0)))</f>
        <v>#N/A</v>
      </c>
      <c r="P124" s="83" t="e">
        <f ca="1">IF(YEAR($B124)&lt;YEAR(TODAY())-1,INDEX(HaverPull!$A:$AD,MATCH(CBO_quarterly!$B124,HaverPull!$B:$B,0),MATCH(CBO_quarterly!P$1,HaverPull!$1:$1,0)),INDEX(CBO_annual!$A:$AH,MATCH(_xlfn.NUMBERVALUE(LEFT($A125,4)),CBO_annual!$A:$A,0),MATCH(P$1,CBO_annual!$1:$1,0)))</f>
        <v>#N/A</v>
      </c>
      <c r="Q124" s="83" t="e">
        <f ca="1">IF(YEAR($B124)&lt;YEAR(TODAY())-1,INDEX(HaverPull!$A:$AD,MATCH(CBO_quarterly!$B124,HaverPull!$B:$B,0),MATCH(CBO_quarterly!Q$1,HaverPull!$1:$1,0)),INDEX(CBO_annual!$A:$AH,MATCH(_xlfn.NUMBERVALUE(LEFT($A125,4)),CBO_annual!$A:$A,0),MATCH(Q$1,CBO_annual!$1:$1,0)))</f>
        <v>#N/A</v>
      </c>
      <c r="R124" s="83" t="e">
        <f ca="1">IF(YEAR($B124)&lt;YEAR(TODAY())-1,INDEX(HaverPull!$A:$AD,MATCH(CBO_quarterly!$B124,HaverPull!$B:$B,0),MATCH(CBO_quarterly!R$1,HaverPull!$1:$1,0)),INDEX(CBO_annual!$A:$AH,MATCH(_xlfn.NUMBERVALUE(LEFT($A125,4)),CBO_annual!$A:$A,0),MATCH(R$1,CBO_annual!$1:$1,0)))</f>
        <v>#N/A</v>
      </c>
      <c r="S124" s="83" t="e">
        <f ca="1">IF(YEAR($B124)&lt;YEAR(TODAY())-1,INDEX(HaverPull!$A:$AD,MATCH(CBO_quarterly!$B124,HaverPull!$B:$B,0),MATCH(CBO_quarterly!S$1,HaverPull!$1:$1,0)),INDEX(CBO_annual!$A:$AH,MATCH(_xlfn.NUMBERVALUE(LEFT($A125,4)),CBO_annual!$A:$A,0),MATCH(S$1,CBO_annual!$1:$1,0)))</f>
        <v>#N/A</v>
      </c>
      <c r="T124" s="83" t="e">
        <f ca="1">IF(YEAR($B124)&lt;YEAR(TODAY())-1,INDEX(HaverPull!$A:$AD,MATCH(CBO_quarterly!$B124,HaverPull!$B:$B,0),MATCH(CBO_quarterly!T$1,HaverPull!$1:$1,0)),INDEX(CBO_annual!$A:$AH,MATCH(_xlfn.NUMBERVALUE(LEFT($A125,4)),CBO_annual!$A:$A,0),MATCH(T$1,CBO_annual!$1:$1,0)))</f>
        <v>#N/A</v>
      </c>
      <c r="U124" s="83" t="e">
        <f ca="1">IF(YEAR($B124)&lt;YEAR(TODAY())-1,INDEX(HaverPull!$A:$AD,MATCH(CBO_quarterly!$B124,HaverPull!$B:$B,0),MATCH(CBO_quarterly!U$1,HaverPull!$1:$1,0)),INDEX(CBO_annual!$A:$AH,MATCH(_xlfn.NUMBERVALUE(LEFT($A125,4)),CBO_annual!$A:$A,0),MATCH(U$1,CBO_annual!$1:$1,0)))</f>
        <v>#N/A</v>
      </c>
      <c r="V124" s="83" t="e">
        <f ca="1">IF(YEAR($B124)&lt;YEAR(TODAY())-1,INDEX(HaverPull!$A:$AD,MATCH(CBO_quarterly!$B124,HaverPull!$B:$B,0),MATCH(CBO_quarterly!V$1,HaverPull!$1:$1,0)),INDEX(CBO_annual!$A:$AH,MATCH(_xlfn.NUMBERVALUE(LEFT($A125,4)),CBO_annual!$A:$A,0),MATCH(V$1,CBO_annual!$1:$1,0)))</f>
        <v>#N/A</v>
      </c>
      <c r="W124" s="83" t="e">
        <f ca="1">IF(YEAR($B124)&lt;YEAR(TODAY())-1,INDEX(HaverPull!$A:$AD,MATCH(CBO_quarterly!$B124,HaverPull!$B:$B,0),MATCH(CBO_quarterly!W$1,HaverPull!$1:$1,0)),INDEX(CBO_annual!$A:$AH,MATCH(_xlfn.NUMBERVALUE(LEFT($A125,4)),CBO_annual!$A:$A,0),MATCH(W$1,CBO_annual!$1:$1,0)))</f>
        <v>#N/A</v>
      </c>
      <c r="X124" s="83" t="e">
        <f ca="1">IF(YEAR($B124)&lt;YEAR(TODAY())-1,INDEX(HaverPull!$A:$AD,MATCH(CBO_quarterly!$B124,HaverPull!$B:$B,0),MATCH(CBO_quarterly!X$1,HaverPull!$1:$1,0)),INDEX(CBO_annual!$A:$AH,MATCH(_xlfn.NUMBERVALUE(LEFT($A125,4)),CBO_annual!$A:$A,0),MATCH(X$1,CBO_annual!$1:$1,0)))</f>
        <v>#N/A</v>
      </c>
      <c r="Y124" s="83" t="e">
        <f ca="1">IF(YEAR($B124)&lt;YEAR(TODAY())-1,INDEX(HaverPull!$A:$AD,MATCH(CBO_quarterly!$B124,HaverPull!$B:$B,0),MATCH(CBO_quarterly!Y$1,HaverPull!$1:$1,0)),INDEX(CBO_annual!$A:$AH,MATCH(_xlfn.NUMBERVALUE(LEFT($A125,4)),CBO_annual!$A:$A,0),MATCH(Y$1,CBO_annual!$1:$1,0)))</f>
        <v>#N/A</v>
      </c>
      <c r="Z124" s="83" t="e">
        <f ca="1">IF(YEAR($B124)&lt;YEAR(TODAY())-1,INDEX(HaverPull!$A:$AD,MATCH(CBO_quarterly!$B124,HaverPull!$B:$B,0),MATCH(CBO_quarterly!Z$1,HaverPull!$1:$1,0)),INDEX(CBO_annual!$A:$AH,MATCH(_xlfn.NUMBERVALUE(LEFT($A125,4)),CBO_annual!$A:$A,0),MATCH(Z$1,CBO_annual!$1:$1,0)))</f>
        <v>#N/A</v>
      </c>
      <c r="AA124" s="83" t="e">
        <f ca="1">IF(YEAR($B124)&lt;YEAR(TODAY())-1,INDEX(HaverPull!$A:$AD,MATCH(CBO_quarterly!$B124,HaverPull!$B:$B,0),MATCH(CBO_quarterly!AA$1,HaverPull!$1:$1,0)),INDEX(CBO_annual!$A:$AH,MATCH(_xlfn.NUMBERVALUE(LEFT($A125,4)),CBO_annual!$A:$A,0),MATCH(AA$1,CBO_annual!$1:$1,0)))</f>
        <v>#N/A</v>
      </c>
      <c r="AB124" s="88">
        <f>INDEX(CBO_annual!$A:$AH,MATCH(_xlfn.NUMBERVALUE(LEFT($A125,4)),CBO_annual!$A:$A,0),MATCH($1:$1,CBO_annual!$1:$1,0))</f>
        <v>12437.8</v>
      </c>
      <c r="AC124" s="84">
        <v>12323.3</v>
      </c>
      <c r="AD124" s="83">
        <f ca="1">IF(YEAR($B124)&lt;=YEAR(TODAY()),INDEX(HaverPull!$A:$AD,MATCH(CBO_quarterly!$B124,HaverPull!$B:$B,0),MATCH(CBO_quarterly!AD$1,HaverPull!$1:$1,0)),INDEX(CBO_annual!$A:$AH,MATCH(_xlfn.NUMBERVALUE(LEFT($A125,4)),CBO_annual!$A:$A,0),MATCH(AD$1,CBO_annual!$1:$1,0)))</f>
        <v>8391.7999999999993</v>
      </c>
      <c r="AE124" s="83">
        <f ca="1">IF(YEAR($B124)&lt;=YEAR(TODAY()),INDEX(HaverPull!$A:$AD,MATCH(CBO_quarterly!$B124,HaverPull!$B:$B,0),MATCH(CBO_quarterly!AE$1,HaverPull!$1:$1,0)),INDEX(CBO_annual!$A:$AH,MATCH(_xlfn.NUMBERVALUE(LEFT($A125,4)),CBO_annual!$A:$A,0),MATCH(AE$1,CBO_annual!$1:$1,0)))</f>
        <v>6459.6</v>
      </c>
      <c r="AF124" s="85">
        <v>81.792000000000002</v>
      </c>
      <c r="AG124" s="84">
        <v>9926.1</v>
      </c>
      <c r="AH124" s="84">
        <v>9697.5</v>
      </c>
      <c r="AI124" s="83">
        <f ca="1">IF(YEAR($B124)&lt;YEAR(TODAY()),INDEX(HaverPull!$A:$AD,MATCH(CBO_quarterly!$B124,HaverPull!$B:$B,0),MATCH(CBO_quarterly!AI$1,HaverPull!$1:$1,0)),INDEX(CBO_annual!$A:$AH,MATCH(_xlfn.NUMBERVALUE(LEFT($A125,4)),CBO_annual!$A:$A,0),MATCH(AI$1,CBO_annual!$1:$1,0)))</f>
        <v>1782.3</v>
      </c>
      <c r="AJ124" s="83">
        <f ca="1">IF(YEAR($B124)&lt;YEAR(TODAY()),INDEX(HaverPull!$A:$AD,MATCH(CBO_quarterly!$B124,HaverPull!$B:$B,0),MATCH(CBO_quarterly!AJ$1,HaverPull!$1:$1,0)),INDEX(CBO_annual!$A:$AH,MATCH(_xlfn.NUMBERVALUE(LEFT($A125,4)),CBO_annual!$A:$A,0),MATCH(AJ$1,CBO_annual!$1:$1,0)))</f>
        <v>886.8</v>
      </c>
      <c r="AK124" s="83">
        <f ca="1">IF(YEAR($B124)&lt;YEAR(TODAY()),INDEX(HaverPull!$A:$AD,MATCH(CBO_quarterly!$B124,HaverPull!$B:$B,0),MATCH(CBO_quarterly!AK$1,HaverPull!$1:$1,0)),INDEX(CBO_annual!$A:$AH,MATCH(_xlfn.NUMBERVALUE(LEFT($A125,4)),CBO_annual!$A:$A,0),MATCH(AK$1,CBO_annual!$1:$1,0)))</f>
        <v>1788.9</v>
      </c>
      <c r="AL124" s="83">
        <f ca="1">IF(YEAR($B124)&lt;YEAR(TODAY()),INDEX(HaverPull!$A:$AD,MATCH(CBO_quarterly!$B124,HaverPull!$B:$B,0),MATCH(CBO_quarterly!AL$1,HaverPull!$1:$1,0)),INDEX(CBO_annual!$A:$AH,MATCH(_xlfn.NUMBERVALUE(LEFT($A125,4)),CBO_annual!$A:$A,0),MATCH(AL$1,CBO_annual!$1:$1,0)))</f>
        <v>1782.3</v>
      </c>
      <c r="AM124" s="83">
        <f ca="1">IF(YEAR($B124)&lt;YEAR(TODAY()),INDEX(HaverPull!$A:$AD,MATCH(CBO_quarterly!$B124,HaverPull!$B:$B,0),MATCH(CBO_quarterly!AM$1,HaverPull!$1:$1,0)),INDEX(CBO_annual!$A:$AH,MATCH(_xlfn.NUMBERVALUE(LEFT($A125,4)),CBO_annual!$A:$A,0),MATCH(AM$1,CBO_annual!$1:$1,0)))</f>
        <v>635.20000000000005</v>
      </c>
      <c r="AN124" s="83">
        <f ca="1">IF(YEAR($B124)&lt;YEAR(TODAY()),INDEX(HaverPull!$A:$AD,MATCH(CBO_quarterly!$B124,HaverPull!$B:$B,0),MATCH(CBO_quarterly!AN$1,HaverPull!$1:$1,0)),INDEX(CBO_annual!$A:$AH,MATCH(_xlfn.NUMBERVALUE(LEFT($A125,4)),CBO_annual!$A:$A,0),MATCH(AN$1,CBO_annual!$1:$1,0)))</f>
        <v>1147.0999999999999</v>
      </c>
      <c r="AO124" s="83" t="e">
        <f ca="1">IF(YEAR($B124)&lt;YEAR(TODAY()),INDEX(HaverPull!$A:$AD,MATCH(CBO_quarterly!$B124,HaverPull!$B:$B,0),MATCH(CBO_quarterly!AO$1,HaverPull!$1:$1,0)),INDEX(CBO_annual!$A:$AH,MATCH(_xlfn.NUMBERVALUE(LEFT($A125,4)),CBO_annual!$A:$A,0),MATCH(AO$1,CBO_annual!$1:$1,0)))</f>
        <v>#N/A</v>
      </c>
      <c r="AP124" s="83" t="e">
        <f ca="1">IF(YEAR($B124)&lt;YEAR(TODAY()),INDEX(HaverPull!$A:$AD,MATCH(CBO_quarterly!$B124,HaverPull!$B:$B,0),MATCH(CBO_quarterly!AP$1,HaverPull!$1:$1,0)),INDEX(CBO_annual!$A:$AH,MATCH(_xlfn.NUMBERVALUE(LEFT($A125,4)),CBO_annual!$A:$A,0),MATCH(AP$1,CBO_annual!$1:$1,0)))</f>
        <v>#N/A</v>
      </c>
    </row>
    <row r="125" spans="1:42">
      <c r="A125" s="83" t="s">
        <v>524</v>
      </c>
      <c r="B125" s="4">
        <v>36616</v>
      </c>
      <c r="C125" s="83">
        <f ca="1">IF(YEAR($B125)&lt;YEAR(TODAY())-1,AVERAGE(C126:C129),INDEX(CBO_annual!$A:$AH,MATCH(_xlfn.NUMBERVALUE(LEFT($A126,4)),CBO_annual!$A:$A,0),MATCH(C$1,CBO_annual!$1:$1,0)))</f>
        <v>2068.2000000000012</v>
      </c>
      <c r="D125" s="83">
        <f ca="1">IF(YEAR($B125)&lt;YEAR(TODAY())-1,AVERAGE(D126:D129),INDEX(CBO_annual!$A:$AH,MATCH(_xlfn.NUMBERVALUE(LEFT($A126,4)),CBO_annual!$A:$A,0),MATCH(D$1,CBO_annual!$1:$1,0)))</f>
        <v>1585.1000000000006</v>
      </c>
      <c r="E125" s="83">
        <f ca="1">IF(YEAR($B125)&lt;YEAR(TODAY())-1,AVERAGE(E126:E129),INDEX(CBO_annual!$A:$AH,MATCH(_xlfn.NUMBERVALUE(LEFT($A126,4)),CBO_annual!$A:$A,0),MATCH(E$1,CBO_annual!$1:$1,0)))</f>
        <v>134.10000000000014</v>
      </c>
      <c r="F125" s="83">
        <f ca="1">IF(YEAR($B125)&lt;YEAR(TODAY())-1,AVERAGE(F126:F129),INDEX(CBO_annual!$A:$AH,MATCH(_xlfn.NUMBERVALUE(LEFT($A126,4)),CBO_annual!$A:$A,0),MATCH(F$1,CBO_annual!$1:$1,0)))</f>
        <v>395.69999999999851</v>
      </c>
      <c r="G125" s="83">
        <f ca="1">IF(YEAR($B125)&lt;YEAR(TODAY())-1,AVERAGE(G126:G129),INDEX(CBO_annual!$A:$AH,MATCH(_xlfn.NUMBERVALUE(LEFT($A126,4)),CBO_annual!$A:$A,0),MATCH(G$1,CBO_annual!$1:$1,0)))</f>
        <v>1274.6000000000008</v>
      </c>
      <c r="H125" s="83">
        <f ca="1">IF(YEAR($B125)&lt;YEAR(TODAY())-1,AVERAGE(H126:H129),INDEX(CBO_annual!$A:$AH,MATCH(_xlfn.NUMBERVALUE(LEFT($A126,4)),CBO_annual!$A:$A,0),MATCH(H$1,CBO_annual!$1:$1,0)))</f>
        <v>60.600000000000072</v>
      </c>
      <c r="I125" s="83">
        <f ca="1">IF(YEAR($B125)&lt;YEAR(TODAY())-1,AVERAGE(I126:I129),INDEX(CBO_annual!$A:$AH,MATCH(_xlfn.NUMBERVALUE(LEFT($A126,4)),CBO_annual!$A:$A,0),MATCH(I$1,CBO_annual!$1:$1,0)))</f>
        <v>497.10000000000065</v>
      </c>
      <c r="J125" s="83">
        <f ca="1">IF(YEAR($B125)&lt;YEAR(TODAY())-1,INDEX(HaverPull!$A:$AD,MATCH(CBO_quarterly!$B125,HaverPull!$B:$B,0),MATCH(CBO_quarterly!J$1,HaverPull!$1:$1,0)),INDEX(CBO_annual!$A:$AH,MATCH(_xlfn.NUMBERVALUE(LEFT($A126,4)),CBO_annual!$A:$A,0),MATCH(J$1,CBO_annual!$1:$1,0)))</f>
        <v>24.7</v>
      </c>
      <c r="K125" s="83" t="e">
        <f ca="1">IF(YEAR($B125)&lt;YEAR(TODAY())-1,INDEX(HaverPull!$A:$AD,MATCH(CBO_quarterly!$B125,HaverPull!$B:$B,0),MATCH(CBO_quarterly!K$1,HaverPull!$1:$1,0)),INDEX(CBO_annual!$A:$AH,MATCH(_xlfn.NUMBERVALUE(LEFT($A126,4)),CBO_annual!$A:$A,0),MATCH(K$1,CBO_annual!$1:$1,0)))</f>
        <v>#N/A</v>
      </c>
      <c r="L125" s="83" t="e">
        <f ca="1">IF(YEAR($B125)&lt;YEAR(TODAY())-1,INDEX(HaverPull!$A:$AD,MATCH(CBO_quarterly!$B125,HaverPull!$B:$B,0),MATCH(CBO_quarterly!L$1,HaverPull!$1:$1,0)),INDEX(CBO_annual!$A:$AH,MATCH(_xlfn.NUMBERVALUE(LEFT($A126,4)),CBO_annual!$A:$A,0),MATCH(L$1,CBO_annual!$1:$1,0)))</f>
        <v>#N/A</v>
      </c>
      <c r="M125" s="83" t="e">
        <f ca="1">IF(YEAR($B125)&lt;YEAR(TODAY())-1,INDEX(HaverPull!$A:$AD,MATCH(CBO_quarterly!$B125,HaverPull!$B:$B,0),MATCH(CBO_quarterly!M$1,HaverPull!$1:$1,0)),INDEX(CBO_annual!$A:$AH,MATCH(_xlfn.NUMBERVALUE(LEFT($A126,4)),CBO_annual!$A:$A,0),MATCH(M$1,CBO_annual!$1:$1,0)))</f>
        <v>#N/A</v>
      </c>
      <c r="N125" s="83" t="e">
        <f ca="1">IF(YEAR($B125)&lt;YEAR(TODAY())-1,INDEX(HaverPull!$A:$AD,MATCH(CBO_quarterly!$B125,HaverPull!$B:$B,0),MATCH(CBO_quarterly!N$1,HaverPull!$1:$1,0)),INDEX(CBO_annual!$A:$AH,MATCH(_xlfn.NUMBERVALUE(LEFT($A126,4)),CBO_annual!$A:$A,0),MATCH(N$1,CBO_annual!$1:$1,0)))</f>
        <v>#N/A</v>
      </c>
      <c r="O125" s="83" t="e">
        <f ca="1">IF(YEAR($B125)&lt;YEAR(TODAY())-1,INDEX(HaverPull!$A:$AD,MATCH(CBO_quarterly!$B125,HaverPull!$B:$B,0),MATCH(CBO_quarterly!O$1,HaverPull!$1:$1,0)),INDEX(CBO_annual!$A:$AH,MATCH(_xlfn.NUMBERVALUE(LEFT($A126,4)),CBO_annual!$A:$A,0),MATCH(O$1,CBO_annual!$1:$1,0)))</f>
        <v>#N/A</v>
      </c>
      <c r="P125" s="83" t="e">
        <f ca="1">IF(YEAR($B125)&lt;YEAR(TODAY())-1,INDEX(HaverPull!$A:$AD,MATCH(CBO_quarterly!$B125,HaverPull!$B:$B,0),MATCH(CBO_quarterly!P$1,HaverPull!$1:$1,0)),INDEX(CBO_annual!$A:$AH,MATCH(_xlfn.NUMBERVALUE(LEFT($A126,4)),CBO_annual!$A:$A,0),MATCH(P$1,CBO_annual!$1:$1,0)))</f>
        <v>#N/A</v>
      </c>
      <c r="Q125" s="83" t="e">
        <f ca="1">IF(YEAR($B125)&lt;YEAR(TODAY())-1,INDEX(HaverPull!$A:$AD,MATCH(CBO_quarterly!$B125,HaverPull!$B:$B,0),MATCH(CBO_quarterly!Q$1,HaverPull!$1:$1,0)),INDEX(CBO_annual!$A:$AH,MATCH(_xlfn.NUMBERVALUE(LEFT($A126,4)),CBO_annual!$A:$A,0),MATCH(Q$1,CBO_annual!$1:$1,0)))</f>
        <v>#N/A</v>
      </c>
      <c r="R125" s="83" t="e">
        <f ca="1">IF(YEAR($B125)&lt;YEAR(TODAY())-1,INDEX(HaverPull!$A:$AD,MATCH(CBO_quarterly!$B125,HaverPull!$B:$B,0),MATCH(CBO_quarterly!R$1,HaverPull!$1:$1,0)),INDEX(CBO_annual!$A:$AH,MATCH(_xlfn.NUMBERVALUE(LEFT($A126,4)),CBO_annual!$A:$A,0),MATCH(R$1,CBO_annual!$1:$1,0)))</f>
        <v>#N/A</v>
      </c>
      <c r="S125" s="83" t="e">
        <f ca="1">IF(YEAR($B125)&lt;YEAR(TODAY())-1,INDEX(HaverPull!$A:$AD,MATCH(CBO_quarterly!$B125,HaverPull!$B:$B,0),MATCH(CBO_quarterly!S$1,HaverPull!$1:$1,0)),INDEX(CBO_annual!$A:$AH,MATCH(_xlfn.NUMBERVALUE(LEFT($A126,4)),CBO_annual!$A:$A,0),MATCH(S$1,CBO_annual!$1:$1,0)))</f>
        <v>#N/A</v>
      </c>
      <c r="T125" s="83" t="e">
        <f ca="1">IF(YEAR($B125)&lt;YEAR(TODAY())-1,INDEX(HaverPull!$A:$AD,MATCH(CBO_quarterly!$B125,HaverPull!$B:$B,0),MATCH(CBO_quarterly!T$1,HaverPull!$1:$1,0)),INDEX(CBO_annual!$A:$AH,MATCH(_xlfn.NUMBERVALUE(LEFT($A126,4)),CBO_annual!$A:$A,0),MATCH(T$1,CBO_annual!$1:$1,0)))</f>
        <v>#N/A</v>
      </c>
      <c r="U125" s="83" t="e">
        <f ca="1">IF(YEAR($B125)&lt;YEAR(TODAY())-1,INDEX(HaverPull!$A:$AD,MATCH(CBO_quarterly!$B125,HaverPull!$B:$B,0),MATCH(CBO_quarterly!U$1,HaverPull!$1:$1,0)),INDEX(CBO_annual!$A:$AH,MATCH(_xlfn.NUMBERVALUE(LEFT($A126,4)),CBO_annual!$A:$A,0),MATCH(U$1,CBO_annual!$1:$1,0)))</f>
        <v>#N/A</v>
      </c>
      <c r="V125" s="83" t="e">
        <f ca="1">IF(YEAR($B125)&lt;YEAR(TODAY())-1,INDEX(HaverPull!$A:$AD,MATCH(CBO_quarterly!$B125,HaverPull!$B:$B,0),MATCH(CBO_quarterly!V$1,HaverPull!$1:$1,0)),INDEX(CBO_annual!$A:$AH,MATCH(_xlfn.NUMBERVALUE(LEFT($A126,4)),CBO_annual!$A:$A,0),MATCH(V$1,CBO_annual!$1:$1,0)))</f>
        <v>#N/A</v>
      </c>
      <c r="W125" s="83" t="e">
        <f ca="1">IF(YEAR($B125)&lt;YEAR(TODAY())-1,INDEX(HaverPull!$A:$AD,MATCH(CBO_quarterly!$B125,HaverPull!$B:$B,0),MATCH(CBO_quarterly!W$1,HaverPull!$1:$1,0)),INDEX(CBO_annual!$A:$AH,MATCH(_xlfn.NUMBERVALUE(LEFT($A126,4)),CBO_annual!$A:$A,0),MATCH(W$1,CBO_annual!$1:$1,0)))</f>
        <v>#N/A</v>
      </c>
      <c r="X125" s="83" t="e">
        <f ca="1">IF(YEAR($B125)&lt;YEAR(TODAY())-1,INDEX(HaverPull!$A:$AD,MATCH(CBO_quarterly!$B125,HaverPull!$B:$B,0),MATCH(CBO_quarterly!X$1,HaverPull!$1:$1,0)),INDEX(CBO_annual!$A:$AH,MATCH(_xlfn.NUMBERVALUE(LEFT($A126,4)),CBO_annual!$A:$A,0),MATCH(X$1,CBO_annual!$1:$1,0)))</f>
        <v>#N/A</v>
      </c>
      <c r="Y125" s="83" t="e">
        <f ca="1">IF(YEAR($B125)&lt;YEAR(TODAY())-1,INDEX(HaverPull!$A:$AD,MATCH(CBO_quarterly!$B125,HaverPull!$B:$B,0),MATCH(CBO_quarterly!Y$1,HaverPull!$1:$1,0)),INDEX(CBO_annual!$A:$AH,MATCH(_xlfn.NUMBERVALUE(LEFT($A126,4)),CBO_annual!$A:$A,0),MATCH(Y$1,CBO_annual!$1:$1,0)))</f>
        <v>#N/A</v>
      </c>
      <c r="Z125" s="83" t="e">
        <f ca="1">IF(YEAR($B125)&lt;YEAR(TODAY())-1,INDEX(HaverPull!$A:$AD,MATCH(CBO_quarterly!$B125,HaverPull!$B:$B,0),MATCH(CBO_quarterly!Z$1,HaverPull!$1:$1,0)),INDEX(CBO_annual!$A:$AH,MATCH(_xlfn.NUMBERVALUE(LEFT($A126,4)),CBO_annual!$A:$A,0),MATCH(Z$1,CBO_annual!$1:$1,0)))</f>
        <v>#N/A</v>
      </c>
      <c r="AA125" s="83" t="e">
        <f ca="1">IF(YEAR($B125)&lt;YEAR(TODAY())-1,INDEX(HaverPull!$A:$AD,MATCH(CBO_quarterly!$B125,HaverPull!$B:$B,0),MATCH(CBO_quarterly!AA$1,HaverPull!$1:$1,0)),INDEX(CBO_annual!$A:$AH,MATCH(_xlfn.NUMBERVALUE(LEFT($A126,4)),CBO_annual!$A:$A,0),MATCH(AA$1,CBO_annual!$1:$1,0)))</f>
        <v>#N/A</v>
      </c>
      <c r="AB125" s="88">
        <f>INDEX(CBO_annual!$A:$AH,MATCH(_xlfn.NUMBERVALUE(LEFT($A126,4)),CBO_annual!$A:$A,0),MATCH($1:$1,CBO_annual!$1:$1,0))</f>
        <v>12437.8</v>
      </c>
      <c r="AC125" s="84">
        <v>12359.1</v>
      </c>
      <c r="AD125" s="83">
        <f ca="1">IF(YEAR($B125)&lt;=YEAR(TODAY()),INDEX(HaverPull!$A:$AD,MATCH(CBO_quarterly!$B125,HaverPull!$B:$B,0),MATCH(CBO_quarterly!AD$1,HaverPull!$1:$1,0)),INDEX(CBO_annual!$A:$AH,MATCH(_xlfn.NUMBERVALUE(LEFT($A126,4)),CBO_annual!$A:$A,0),MATCH(AD$1,CBO_annual!$1:$1,0)))</f>
        <v>8520.7000000000007</v>
      </c>
      <c r="AE125" s="83">
        <f ca="1">IF(YEAR($B125)&lt;=YEAR(TODAY()),INDEX(HaverPull!$A:$AD,MATCH(CBO_quarterly!$B125,HaverPull!$B:$B,0),MATCH(CBO_quarterly!AE$1,HaverPull!$1:$1,0)),INDEX(CBO_annual!$A:$AH,MATCH(_xlfn.NUMBERVALUE(LEFT($A126,4)),CBO_annual!$A:$A,0),MATCH(AE$1,CBO_annual!$1:$1,0)))</f>
        <v>6613.6</v>
      </c>
      <c r="AF125" s="85">
        <v>82.475999999999999</v>
      </c>
      <c r="AG125" s="84">
        <v>10031</v>
      </c>
      <c r="AH125" s="84">
        <v>9852.9</v>
      </c>
      <c r="AI125" s="83">
        <f ca="1">IF(YEAR($B125)&lt;YEAR(TODAY()),INDEX(HaverPull!$A:$AD,MATCH(CBO_quarterly!$B125,HaverPull!$B:$B,0),MATCH(CBO_quarterly!AI$1,HaverPull!$1:$1,0)),INDEX(CBO_annual!$A:$AH,MATCH(_xlfn.NUMBERVALUE(LEFT($A126,4)),CBO_annual!$A:$A,0),MATCH(AI$1,CBO_annual!$1:$1,0)))</f>
        <v>1790.7</v>
      </c>
      <c r="AJ125" s="83">
        <f ca="1">IF(YEAR($B125)&lt;YEAR(TODAY()),INDEX(HaverPull!$A:$AD,MATCH(CBO_quarterly!$B125,HaverPull!$B:$B,0),MATCH(CBO_quarterly!AJ$1,HaverPull!$1:$1,0)),INDEX(CBO_annual!$A:$AH,MATCH(_xlfn.NUMBERVALUE(LEFT($A126,4)),CBO_annual!$A:$A,0),MATCH(AJ$1,CBO_annual!$1:$1,0)))</f>
        <v>857.6</v>
      </c>
      <c r="AK125" s="83">
        <f ca="1">IF(YEAR($B125)&lt;YEAR(TODAY()),INDEX(HaverPull!$A:$AD,MATCH(CBO_quarterly!$B125,HaverPull!$B:$B,0),MATCH(CBO_quarterly!AK$1,HaverPull!$1:$1,0)),INDEX(CBO_annual!$A:$AH,MATCH(_xlfn.NUMBERVALUE(LEFT($A126,4)),CBO_annual!$A:$A,0),MATCH(AK$1,CBO_annual!$1:$1,0)))</f>
        <v>1801.7</v>
      </c>
      <c r="AL125" s="83">
        <f ca="1">IF(YEAR($B125)&lt;YEAR(TODAY()),INDEX(HaverPull!$A:$AD,MATCH(CBO_quarterly!$B125,HaverPull!$B:$B,0),MATCH(CBO_quarterly!AL$1,HaverPull!$1:$1,0)),INDEX(CBO_annual!$A:$AH,MATCH(_xlfn.NUMBERVALUE(LEFT($A126,4)),CBO_annual!$A:$A,0),MATCH(AL$1,CBO_annual!$1:$1,0)))</f>
        <v>1790.7</v>
      </c>
      <c r="AM125" s="83">
        <f ca="1">IF(YEAR($B125)&lt;YEAR(TODAY()),INDEX(HaverPull!$A:$AD,MATCH(CBO_quarterly!$B125,HaverPull!$B:$B,0),MATCH(CBO_quarterly!AM$1,HaverPull!$1:$1,0)),INDEX(CBO_annual!$A:$AH,MATCH(_xlfn.NUMBERVALUE(LEFT($A126,4)),CBO_annual!$A:$A,0),MATCH(AM$1,CBO_annual!$1:$1,0)))</f>
        <v>620.4</v>
      </c>
      <c r="AN125" s="83">
        <f ca="1">IF(YEAR($B125)&lt;YEAR(TODAY()),INDEX(HaverPull!$A:$AD,MATCH(CBO_quarterly!$B125,HaverPull!$B:$B,0),MATCH(CBO_quarterly!AN$1,HaverPull!$1:$1,0)),INDEX(CBO_annual!$A:$AH,MATCH(_xlfn.NUMBERVALUE(LEFT($A126,4)),CBO_annual!$A:$A,0),MATCH(AN$1,CBO_annual!$1:$1,0)))</f>
        <v>1170.4000000000001</v>
      </c>
      <c r="AO125" s="83" t="e">
        <f ca="1">IF(YEAR($B125)&lt;YEAR(TODAY()),INDEX(HaverPull!$A:$AD,MATCH(CBO_quarterly!$B125,HaverPull!$B:$B,0),MATCH(CBO_quarterly!AO$1,HaverPull!$1:$1,0)),INDEX(CBO_annual!$A:$AH,MATCH(_xlfn.NUMBERVALUE(LEFT($A126,4)),CBO_annual!$A:$A,0),MATCH(AO$1,CBO_annual!$1:$1,0)))</f>
        <v>#N/A</v>
      </c>
      <c r="AP125" s="83" t="e">
        <f ca="1">IF(YEAR($B125)&lt;YEAR(TODAY()),INDEX(HaverPull!$A:$AD,MATCH(CBO_quarterly!$B125,HaverPull!$B:$B,0),MATCH(CBO_quarterly!AP$1,HaverPull!$1:$1,0)),INDEX(CBO_annual!$A:$AH,MATCH(_xlfn.NUMBERVALUE(LEFT($A126,4)),CBO_annual!$A:$A,0),MATCH(AP$1,CBO_annual!$1:$1,0)))</f>
        <v>#N/A</v>
      </c>
    </row>
    <row r="126" spans="1:42">
      <c r="A126" s="83" t="s">
        <v>525</v>
      </c>
      <c r="B126" s="4">
        <v>36707</v>
      </c>
      <c r="C126" s="83">
        <f ca="1">IF(YEAR($B126)&lt;YEAR(TODAY())-1,AVERAGE(C127:C130),INDEX(CBO_annual!$A:$AH,MATCH(_xlfn.NUMBERVALUE(LEFT($A127,4)),CBO_annual!$A:$A,0),MATCH(C$1,CBO_annual!$1:$1,0)))</f>
        <v>2068.1999999999994</v>
      </c>
      <c r="D126" s="83">
        <f ca="1">IF(YEAR($B126)&lt;YEAR(TODAY())-1,AVERAGE(D127:D130),INDEX(CBO_annual!$A:$AH,MATCH(_xlfn.NUMBERVALUE(LEFT($A127,4)),CBO_annual!$A:$A,0),MATCH(D$1,CBO_annual!$1:$1,0)))</f>
        <v>1585.1</v>
      </c>
      <c r="E126" s="83">
        <f ca="1">IF(YEAR($B126)&lt;YEAR(TODAY())-1,AVERAGE(E127:E130),INDEX(CBO_annual!$A:$AH,MATCH(_xlfn.NUMBERVALUE(LEFT($A127,4)),CBO_annual!$A:$A,0),MATCH(E$1,CBO_annual!$1:$1,0)))</f>
        <v>134.09999999999991</v>
      </c>
      <c r="F126" s="83">
        <f ca="1">IF(YEAR($B126)&lt;YEAR(TODAY())-1,AVERAGE(F127:F130),INDEX(CBO_annual!$A:$AH,MATCH(_xlfn.NUMBERVALUE(LEFT($A127,4)),CBO_annual!$A:$A,0),MATCH(F$1,CBO_annual!$1:$1,0)))</f>
        <v>395.70000000000084</v>
      </c>
      <c r="G126" s="83">
        <f ca="1">IF(YEAR($B126)&lt;YEAR(TODAY())-1,AVERAGE(G127:G130),INDEX(CBO_annual!$A:$AH,MATCH(_xlfn.NUMBERVALUE(LEFT($A127,4)),CBO_annual!$A:$A,0),MATCH(G$1,CBO_annual!$1:$1,0)))</f>
        <v>1274.5999999999995</v>
      </c>
      <c r="H126" s="83">
        <f ca="1">IF(YEAR($B126)&lt;YEAR(TODAY())-1,AVERAGE(H127:H130),INDEX(CBO_annual!$A:$AH,MATCH(_xlfn.NUMBERVALUE(LEFT($A127,4)),CBO_annual!$A:$A,0),MATCH(H$1,CBO_annual!$1:$1,0)))</f>
        <v>60.599999999999952</v>
      </c>
      <c r="I126" s="83">
        <f ca="1">IF(YEAR($B126)&lt;YEAR(TODAY())-1,AVERAGE(I127:I130),INDEX(CBO_annual!$A:$AH,MATCH(_xlfn.NUMBERVALUE(LEFT($A127,4)),CBO_annual!$A:$A,0),MATCH(I$1,CBO_annual!$1:$1,0)))</f>
        <v>497.09999999999957</v>
      </c>
      <c r="J126" s="83">
        <f ca="1">IF(YEAR($B126)&lt;YEAR(TODAY())-1,INDEX(HaverPull!$A:$AD,MATCH(CBO_quarterly!$B126,HaverPull!$B:$B,0),MATCH(CBO_quarterly!J$1,HaverPull!$1:$1,0)),INDEX(CBO_annual!$A:$AH,MATCH(_xlfn.NUMBERVALUE(LEFT($A127,4)),CBO_annual!$A:$A,0),MATCH(J$1,CBO_annual!$1:$1,0)))</f>
        <v>25</v>
      </c>
      <c r="K126" s="83" t="e">
        <f ca="1">IF(YEAR($B126)&lt;YEAR(TODAY())-1,INDEX(HaverPull!$A:$AD,MATCH(CBO_quarterly!$B126,HaverPull!$B:$B,0),MATCH(CBO_quarterly!K$1,HaverPull!$1:$1,0)),INDEX(CBO_annual!$A:$AH,MATCH(_xlfn.NUMBERVALUE(LEFT($A127,4)),CBO_annual!$A:$A,0),MATCH(K$1,CBO_annual!$1:$1,0)))</f>
        <v>#N/A</v>
      </c>
      <c r="L126" s="83" t="e">
        <f ca="1">IF(YEAR($B126)&lt;YEAR(TODAY())-1,INDEX(HaverPull!$A:$AD,MATCH(CBO_quarterly!$B126,HaverPull!$B:$B,0),MATCH(CBO_quarterly!L$1,HaverPull!$1:$1,0)),INDEX(CBO_annual!$A:$AH,MATCH(_xlfn.NUMBERVALUE(LEFT($A127,4)),CBO_annual!$A:$A,0),MATCH(L$1,CBO_annual!$1:$1,0)))</f>
        <v>#N/A</v>
      </c>
      <c r="M126" s="83" t="e">
        <f ca="1">IF(YEAR($B126)&lt;YEAR(TODAY())-1,INDEX(HaverPull!$A:$AD,MATCH(CBO_quarterly!$B126,HaverPull!$B:$B,0),MATCH(CBO_quarterly!M$1,HaverPull!$1:$1,0)),INDEX(CBO_annual!$A:$AH,MATCH(_xlfn.NUMBERVALUE(LEFT($A127,4)),CBO_annual!$A:$A,0),MATCH(M$1,CBO_annual!$1:$1,0)))</f>
        <v>#N/A</v>
      </c>
      <c r="N126" s="83" t="e">
        <f ca="1">IF(YEAR($B126)&lt;YEAR(TODAY())-1,INDEX(HaverPull!$A:$AD,MATCH(CBO_quarterly!$B126,HaverPull!$B:$B,0),MATCH(CBO_quarterly!N$1,HaverPull!$1:$1,0)),INDEX(CBO_annual!$A:$AH,MATCH(_xlfn.NUMBERVALUE(LEFT($A127,4)),CBO_annual!$A:$A,0),MATCH(N$1,CBO_annual!$1:$1,0)))</f>
        <v>#N/A</v>
      </c>
      <c r="O126" s="83" t="e">
        <f ca="1">IF(YEAR($B126)&lt;YEAR(TODAY())-1,INDEX(HaverPull!$A:$AD,MATCH(CBO_quarterly!$B126,HaverPull!$B:$B,0),MATCH(CBO_quarterly!O$1,HaverPull!$1:$1,0)),INDEX(CBO_annual!$A:$AH,MATCH(_xlfn.NUMBERVALUE(LEFT($A127,4)),CBO_annual!$A:$A,0),MATCH(O$1,CBO_annual!$1:$1,0)))</f>
        <v>#N/A</v>
      </c>
      <c r="P126" s="83" t="e">
        <f ca="1">IF(YEAR($B126)&lt;YEAR(TODAY())-1,INDEX(HaverPull!$A:$AD,MATCH(CBO_quarterly!$B126,HaverPull!$B:$B,0),MATCH(CBO_quarterly!P$1,HaverPull!$1:$1,0)),INDEX(CBO_annual!$A:$AH,MATCH(_xlfn.NUMBERVALUE(LEFT($A127,4)),CBO_annual!$A:$A,0),MATCH(P$1,CBO_annual!$1:$1,0)))</f>
        <v>#N/A</v>
      </c>
      <c r="Q126" s="83" t="e">
        <f ca="1">IF(YEAR($B126)&lt;YEAR(TODAY())-1,INDEX(HaverPull!$A:$AD,MATCH(CBO_quarterly!$B126,HaverPull!$B:$B,0),MATCH(CBO_quarterly!Q$1,HaverPull!$1:$1,0)),INDEX(CBO_annual!$A:$AH,MATCH(_xlfn.NUMBERVALUE(LEFT($A127,4)),CBO_annual!$A:$A,0),MATCH(Q$1,CBO_annual!$1:$1,0)))</f>
        <v>#N/A</v>
      </c>
      <c r="R126" s="83" t="e">
        <f ca="1">IF(YEAR($B126)&lt;YEAR(TODAY())-1,INDEX(HaverPull!$A:$AD,MATCH(CBO_quarterly!$B126,HaverPull!$B:$B,0),MATCH(CBO_quarterly!R$1,HaverPull!$1:$1,0)),INDEX(CBO_annual!$A:$AH,MATCH(_xlfn.NUMBERVALUE(LEFT($A127,4)),CBO_annual!$A:$A,0),MATCH(R$1,CBO_annual!$1:$1,0)))</f>
        <v>#N/A</v>
      </c>
      <c r="S126" s="83" t="e">
        <f ca="1">IF(YEAR($B126)&lt;YEAR(TODAY())-1,INDEX(HaverPull!$A:$AD,MATCH(CBO_quarterly!$B126,HaverPull!$B:$B,0),MATCH(CBO_quarterly!S$1,HaverPull!$1:$1,0)),INDEX(CBO_annual!$A:$AH,MATCH(_xlfn.NUMBERVALUE(LEFT($A127,4)),CBO_annual!$A:$A,0),MATCH(S$1,CBO_annual!$1:$1,0)))</f>
        <v>#N/A</v>
      </c>
      <c r="T126" s="83" t="e">
        <f ca="1">IF(YEAR($B126)&lt;YEAR(TODAY())-1,INDEX(HaverPull!$A:$AD,MATCH(CBO_quarterly!$B126,HaverPull!$B:$B,0),MATCH(CBO_quarterly!T$1,HaverPull!$1:$1,0)),INDEX(CBO_annual!$A:$AH,MATCH(_xlfn.NUMBERVALUE(LEFT($A127,4)),CBO_annual!$A:$A,0),MATCH(T$1,CBO_annual!$1:$1,0)))</f>
        <v>#N/A</v>
      </c>
      <c r="U126" s="83" t="e">
        <f ca="1">IF(YEAR($B126)&lt;YEAR(TODAY())-1,INDEX(HaverPull!$A:$AD,MATCH(CBO_quarterly!$B126,HaverPull!$B:$B,0),MATCH(CBO_quarterly!U$1,HaverPull!$1:$1,0)),INDEX(CBO_annual!$A:$AH,MATCH(_xlfn.NUMBERVALUE(LEFT($A127,4)),CBO_annual!$A:$A,0),MATCH(U$1,CBO_annual!$1:$1,0)))</f>
        <v>#N/A</v>
      </c>
      <c r="V126" s="83" t="e">
        <f ca="1">IF(YEAR($B126)&lt;YEAR(TODAY())-1,INDEX(HaverPull!$A:$AD,MATCH(CBO_quarterly!$B126,HaverPull!$B:$B,0),MATCH(CBO_quarterly!V$1,HaverPull!$1:$1,0)),INDEX(CBO_annual!$A:$AH,MATCH(_xlfn.NUMBERVALUE(LEFT($A127,4)),CBO_annual!$A:$A,0),MATCH(V$1,CBO_annual!$1:$1,0)))</f>
        <v>#N/A</v>
      </c>
      <c r="W126" s="83" t="e">
        <f ca="1">IF(YEAR($B126)&lt;YEAR(TODAY())-1,INDEX(HaverPull!$A:$AD,MATCH(CBO_quarterly!$B126,HaverPull!$B:$B,0),MATCH(CBO_quarterly!W$1,HaverPull!$1:$1,0)),INDEX(CBO_annual!$A:$AH,MATCH(_xlfn.NUMBERVALUE(LEFT($A127,4)),CBO_annual!$A:$A,0),MATCH(W$1,CBO_annual!$1:$1,0)))</f>
        <v>#N/A</v>
      </c>
      <c r="X126" s="83" t="e">
        <f ca="1">IF(YEAR($B126)&lt;YEAR(TODAY())-1,INDEX(HaverPull!$A:$AD,MATCH(CBO_quarterly!$B126,HaverPull!$B:$B,0),MATCH(CBO_quarterly!X$1,HaverPull!$1:$1,0)),INDEX(CBO_annual!$A:$AH,MATCH(_xlfn.NUMBERVALUE(LEFT($A127,4)),CBO_annual!$A:$A,0),MATCH(X$1,CBO_annual!$1:$1,0)))</f>
        <v>#N/A</v>
      </c>
      <c r="Y126" s="83" t="e">
        <f ca="1">IF(YEAR($B126)&lt;YEAR(TODAY())-1,INDEX(HaverPull!$A:$AD,MATCH(CBO_quarterly!$B126,HaverPull!$B:$B,0),MATCH(CBO_quarterly!Y$1,HaverPull!$1:$1,0)),INDEX(CBO_annual!$A:$AH,MATCH(_xlfn.NUMBERVALUE(LEFT($A127,4)),CBO_annual!$A:$A,0),MATCH(Y$1,CBO_annual!$1:$1,0)))</f>
        <v>#N/A</v>
      </c>
      <c r="Z126" s="83" t="e">
        <f ca="1">IF(YEAR($B126)&lt;YEAR(TODAY())-1,INDEX(HaverPull!$A:$AD,MATCH(CBO_quarterly!$B126,HaverPull!$B:$B,0),MATCH(CBO_quarterly!Z$1,HaverPull!$1:$1,0)),INDEX(CBO_annual!$A:$AH,MATCH(_xlfn.NUMBERVALUE(LEFT($A127,4)),CBO_annual!$A:$A,0),MATCH(Z$1,CBO_annual!$1:$1,0)))</f>
        <v>#N/A</v>
      </c>
      <c r="AA126" s="83" t="e">
        <f ca="1">IF(YEAR($B126)&lt;YEAR(TODAY())-1,INDEX(HaverPull!$A:$AD,MATCH(CBO_quarterly!$B126,HaverPull!$B:$B,0),MATCH(CBO_quarterly!AA$1,HaverPull!$1:$1,0)),INDEX(CBO_annual!$A:$AH,MATCH(_xlfn.NUMBERVALUE(LEFT($A127,4)),CBO_annual!$A:$A,0),MATCH(AA$1,CBO_annual!$1:$1,0)))</f>
        <v>#N/A</v>
      </c>
      <c r="AB126" s="88">
        <f>INDEX(CBO_annual!$A:$AH,MATCH(_xlfn.NUMBERVALUE(LEFT($A127,4)),CBO_annual!$A:$A,0),MATCH($1:$1,CBO_annual!$1:$1,0))</f>
        <v>12437.8</v>
      </c>
      <c r="AC126" s="84">
        <v>12592.5</v>
      </c>
      <c r="AD126" s="83">
        <f ca="1">IF(YEAR($B126)&lt;=YEAR(TODAY()),INDEX(HaverPull!$A:$AD,MATCH(CBO_quarterly!$B126,HaverPull!$B:$B,0),MATCH(CBO_quarterly!AD$1,HaverPull!$1:$1,0)),INDEX(CBO_annual!$A:$AH,MATCH(_xlfn.NUMBERVALUE(LEFT($A127,4)),CBO_annual!$A:$A,0),MATCH(AD$1,CBO_annual!$1:$1,0)))</f>
        <v>8603</v>
      </c>
      <c r="AE126" s="83">
        <f ca="1">IF(YEAR($B126)&lt;=YEAR(TODAY()),INDEX(HaverPull!$A:$AD,MATCH(CBO_quarterly!$B126,HaverPull!$B:$B,0),MATCH(CBO_quarterly!AE$1,HaverPull!$1:$1,0)),INDEX(CBO_annual!$A:$AH,MATCH(_xlfn.NUMBERVALUE(LEFT($A127,4)),CBO_annual!$A:$A,0),MATCH(AE$1,CBO_annual!$1:$1,0)))</f>
        <v>6707.5</v>
      </c>
      <c r="AF126" s="85">
        <v>82.852999999999994</v>
      </c>
      <c r="AG126" s="84">
        <v>10278.299999999999</v>
      </c>
      <c r="AH126" s="84">
        <v>9994.7000000000007</v>
      </c>
      <c r="AI126" s="83">
        <f ca="1">IF(YEAR($B126)&lt;YEAR(TODAY()),INDEX(HaverPull!$A:$AD,MATCH(CBO_quarterly!$B126,HaverPull!$B:$B,0),MATCH(CBO_quarterly!AI$1,HaverPull!$1:$1,0)),INDEX(CBO_annual!$A:$AH,MATCH(_xlfn.NUMBERVALUE(LEFT($A127,4)),CBO_annual!$A:$A,0),MATCH(AI$1,CBO_annual!$1:$1,0)))</f>
        <v>1823.1</v>
      </c>
      <c r="AJ126" s="83">
        <f ca="1">IF(YEAR($B126)&lt;YEAR(TODAY()),INDEX(HaverPull!$A:$AD,MATCH(CBO_quarterly!$B126,HaverPull!$B:$B,0),MATCH(CBO_quarterly!AJ$1,HaverPull!$1:$1,0)),INDEX(CBO_annual!$A:$AH,MATCH(_xlfn.NUMBERVALUE(LEFT($A127,4)),CBO_annual!$A:$A,0),MATCH(AJ$1,CBO_annual!$1:$1,0)))</f>
        <v>884.1</v>
      </c>
      <c r="AK126" s="83">
        <f ca="1">IF(YEAR($B126)&lt;YEAR(TODAY()),INDEX(HaverPull!$A:$AD,MATCH(CBO_quarterly!$B126,HaverPull!$B:$B,0),MATCH(CBO_quarterly!AK$1,HaverPull!$1:$1,0)),INDEX(CBO_annual!$A:$AH,MATCH(_xlfn.NUMBERVALUE(LEFT($A127,4)),CBO_annual!$A:$A,0),MATCH(AK$1,CBO_annual!$1:$1,0)))</f>
        <v>1799.2</v>
      </c>
      <c r="AL126" s="83">
        <f ca="1">IF(YEAR($B126)&lt;YEAR(TODAY()),INDEX(HaverPull!$A:$AD,MATCH(CBO_quarterly!$B126,HaverPull!$B:$B,0),MATCH(CBO_quarterly!AL$1,HaverPull!$1:$1,0)),INDEX(CBO_annual!$A:$AH,MATCH(_xlfn.NUMBERVALUE(LEFT($A127,4)),CBO_annual!$A:$A,0),MATCH(AL$1,CBO_annual!$1:$1,0)))</f>
        <v>1823.1</v>
      </c>
      <c r="AM126" s="83">
        <f ca="1">IF(YEAR($B126)&lt;YEAR(TODAY()),INDEX(HaverPull!$A:$AD,MATCH(CBO_quarterly!$B126,HaverPull!$B:$B,0),MATCH(CBO_quarterly!AM$1,HaverPull!$1:$1,0)),INDEX(CBO_annual!$A:$AH,MATCH(_xlfn.NUMBERVALUE(LEFT($A127,4)),CBO_annual!$A:$A,0),MATCH(AM$1,CBO_annual!$1:$1,0)))</f>
        <v>642</v>
      </c>
      <c r="AN126" s="83">
        <f ca="1">IF(YEAR($B126)&lt;YEAR(TODAY()),INDEX(HaverPull!$A:$AD,MATCH(CBO_quarterly!$B126,HaverPull!$B:$B,0),MATCH(CBO_quarterly!AN$1,HaverPull!$1:$1,0)),INDEX(CBO_annual!$A:$AH,MATCH(_xlfn.NUMBERVALUE(LEFT($A127,4)),CBO_annual!$A:$A,0),MATCH(AN$1,CBO_annual!$1:$1,0)))</f>
        <v>1181.0999999999999</v>
      </c>
      <c r="AO126" s="83" t="e">
        <f ca="1">IF(YEAR($B126)&lt;YEAR(TODAY()),INDEX(HaverPull!$A:$AD,MATCH(CBO_quarterly!$B126,HaverPull!$B:$B,0),MATCH(CBO_quarterly!AO$1,HaverPull!$1:$1,0)),INDEX(CBO_annual!$A:$AH,MATCH(_xlfn.NUMBERVALUE(LEFT($A127,4)),CBO_annual!$A:$A,0),MATCH(AO$1,CBO_annual!$1:$1,0)))</f>
        <v>#N/A</v>
      </c>
      <c r="AP126" s="83" t="e">
        <f ca="1">IF(YEAR($B126)&lt;YEAR(TODAY()),INDEX(HaverPull!$A:$AD,MATCH(CBO_quarterly!$B126,HaverPull!$B:$B,0),MATCH(CBO_quarterly!AP$1,HaverPull!$1:$1,0)),INDEX(CBO_annual!$A:$AH,MATCH(_xlfn.NUMBERVALUE(LEFT($A127,4)),CBO_annual!$A:$A,0),MATCH(AP$1,CBO_annual!$1:$1,0)))</f>
        <v>#N/A</v>
      </c>
    </row>
    <row r="127" spans="1:42">
      <c r="A127" s="83" t="s">
        <v>526</v>
      </c>
      <c r="B127" s="4">
        <v>36799</v>
      </c>
      <c r="C127" s="83">
        <f ca="1">IF(YEAR($B127)&lt;YEAR(TODAY())-1,AVERAGE(C128:C131),INDEX(CBO_annual!$A:$AH,MATCH(_xlfn.NUMBERVALUE(LEFT($A128,4)),CBO_annual!$A:$A,0),MATCH(C$1,CBO_annual!$1:$1,0)))</f>
        <v>2068.199999999998</v>
      </c>
      <c r="D127" s="83">
        <f ca="1">IF(YEAR($B127)&lt;YEAR(TODAY())-1,AVERAGE(D128:D131),INDEX(CBO_annual!$A:$AH,MATCH(_xlfn.NUMBERVALUE(LEFT($A128,4)),CBO_annual!$A:$A,0),MATCH(D$1,CBO_annual!$1:$1,0)))</f>
        <v>1585.0999999999992</v>
      </c>
      <c r="E127" s="83">
        <f ca="1">IF(YEAR($B127)&lt;YEAR(TODAY())-1,AVERAGE(E128:E131),INDEX(CBO_annual!$A:$AH,MATCH(_xlfn.NUMBERVALUE(LEFT($A128,4)),CBO_annual!$A:$A,0),MATCH(E$1,CBO_annual!$1:$1,0)))</f>
        <v>134.09999999999968</v>
      </c>
      <c r="F127" s="83">
        <f ca="1">IF(YEAR($B127)&lt;YEAR(TODAY())-1,AVERAGE(F128:F131),INDEX(CBO_annual!$A:$AH,MATCH(_xlfn.NUMBERVALUE(LEFT($A128,4)),CBO_annual!$A:$A,0),MATCH(F$1,CBO_annual!$1:$1,0)))</f>
        <v>395.70000000000306</v>
      </c>
      <c r="G127" s="83">
        <f ca="1">IF(YEAR($B127)&lt;YEAR(TODAY())-1,AVERAGE(G128:G131),INDEX(CBO_annual!$A:$AH,MATCH(_xlfn.NUMBERVALUE(LEFT($A128,4)),CBO_annual!$A:$A,0),MATCH(G$1,CBO_annual!$1:$1,0)))</f>
        <v>1274.5999999999983</v>
      </c>
      <c r="H127" s="83">
        <f ca="1">IF(YEAR($B127)&lt;YEAR(TODAY())-1,AVERAGE(H128:H131),INDEX(CBO_annual!$A:$AH,MATCH(_xlfn.NUMBERVALUE(LEFT($A128,4)),CBO_annual!$A:$A,0),MATCH(H$1,CBO_annual!$1:$1,0)))</f>
        <v>60.599999999999831</v>
      </c>
      <c r="I127" s="83">
        <f ca="1">IF(YEAR($B127)&lt;YEAR(TODAY())-1,AVERAGE(I128:I131),INDEX(CBO_annual!$A:$AH,MATCH(_xlfn.NUMBERVALUE(LEFT($A128,4)),CBO_annual!$A:$A,0),MATCH(I$1,CBO_annual!$1:$1,0)))</f>
        <v>497.0999999999986</v>
      </c>
      <c r="J127" s="83">
        <f ca="1">IF(YEAR($B127)&lt;YEAR(TODAY())-1,INDEX(HaverPull!$A:$AD,MATCH(CBO_quarterly!$B127,HaverPull!$B:$B,0),MATCH(CBO_quarterly!J$1,HaverPull!$1:$1,0)),INDEX(CBO_annual!$A:$AH,MATCH(_xlfn.NUMBERVALUE(LEFT($A128,4)),CBO_annual!$A:$A,0),MATCH(J$1,CBO_annual!$1:$1,0)))</f>
        <v>25.6</v>
      </c>
      <c r="K127" s="83" t="e">
        <f ca="1">IF(YEAR($B127)&lt;YEAR(TODAY())-1,INDEX(HaverPull!$A:$AD,MATCH(CBO_quarterly!$B127,HaverPull!$B:$B,0),MATCH(CBO_quarterly!K$1,HaverPull!$1:$1,0)),INDEX(CBO_annual!$A:$AH,MATCH(_xlfn.NUMBERVALUE(LEFT($A128,4)),CBO_annual!$A:$A,0),MATCH(K$1,CBO_annual!$1:$1,0)))</f>
        <v>#N/A</v>
      </c>
      <c r="L127" s="83" t="e">
        <f ca="1">IF(YEAR($B127)&lt;YEAR(TODAY())-1,INDEX(HaverPull!$A:$AD,MATCH(CBO_quarterly!$B127,HaverPull!$B:$B,0),MATCH(CBO_quarterly!L$1,HaverPull!$1:$1,0)),INDEX(CBO_annual!$A:$AH,MATCH(_xlfn.NUMBERVALUE(LEFT($A128,4)),CBO_annual!$A:$A,0),MATCH(L$1,CBO_annual!$1:$1,0)))</f>
        <v>#N/A</v>
      </c>
      <c r="M127" s="83" t="e">
        <f ca="1">IF(YEAR($B127)&lt;YEAR(TODAY())-1,INDEX(HaverPull!$A:$AD,MATCH(CBO_quarterly!$B127,HaverPull!$B:$B,0),MATCH(CBO_quarterly!M$1,HaverPull!$1:$1,0)),INDEX(CBO_annual!$A:$AH,MATCH(_xlfn.NUMBERVALUE(LEFT($A128,4)),CBO_annual!$A:$A,0),MATCH(M$1,CBO_annual!$1:$1,0)))</f>
        <v>#N/A</v>
      </c>
      <c r="N127" s="83" t="e">
        <f ca="1">IF(YEAR($B127)&lt;YEAR(TODAY())-1,INDEX(HaverPull!$A:$AD,MATCH(CBO_quarterly!$B127,HaverPull!$B:$B,0),MATCH(CBO_quarterly!N$1,HaverPull!$1:$1,0)),INDEX(CBO_annual!$A:$AH,MATCH(_xlfn.NUMBERVALUE(LEFT($A128,4)),CBO_annual!$A:$A,0),MATCH(N$1,CBO_annual!$1:$1,0)))</f>
        <v>#N/A</v>
      </c>
      <c r="O127" s="83" t="e">
        <f ca="1">IF(YEAR($B127)&lt;YEAR(TODAY())-1,INDEX(HaverPull!$A:$AD,MATCH(CBO_quarterly!$B127,HaverPull!$B:$B,0),MATCH(CBO_quarterly!O$1,HaverPull!$1:$1,0)),INDEX(CBO_annual!$A:$AH,MATCH(_xlfn.NUMBERVALUE(LEFT($A128,4)),CBO_annual!$A:$A,0),MATCH(O$1,CBO_annual!$1:$1,0)))</f>
        <v>#N/A</v>
      </c>
      <c r="P127" s="83" t="e">
        <f ca="1">IF(YEAR($B127)&lt;YEAR(TODAY())-1,INDEX(HaverPull!$A:$AD,MATCH(CBO_quarterly!$B127,HaverPull!$B:$B,0),MATCH(CBO_quarterly!P$1,HaverPull!$1:$1,0)),INDEX(CBO_annual!$A:$AH,MATCH(_xlfn.NUMBERVALUE(LEFT($A128,4)),CBO_annual!$A:$A,0),MATCH(P$1,CBO_annual!$1:$1,0)))</f>
        <v>#N/A</v>
      </c>
      <c r="Q127" s="83" t="e">
        <f ca="1">IF(YEAR($B127)&lt;YEAR(TODAY())-1,INDEX(HaverPull!$A:$AD,MATCH(CBO_quarterly!$B127,HaverPull!$B:$B,0),MATCH(CBO_quarterly!Q$1,HaverPull!$1:$1,0)),INDEX(CBO_annual!$A:$AH,MATCH(_xlfn.NUMBERVALUE(LEFT($A128,4)),CBO_annual!$A:$A,0),MATCH(Q$1,CBO_annual!$1:$1,0)))</f>
        <v>#N/A</v>
      </c>
      <c r="R127" s="83" t="e">
        <f ca="1">IF(YEAR($B127)&lt;YEAR(TODAY())-1,INDEX(HaverPull!$A:$AD,MATCH(CBO_quarterly!$B127,HaverPull!$B:$B,0),MATCH(CBO_quarterly!R$1,HaverPull!$1:$1,0)),INDEX(CBO_annual!$A:$AH,MATCH(_xlfn.NUMBERVALUE(LEFT($A128,4)),CBO_annual!$A:$A,0),MATCH(R$1,CBO_annual!$1:$1,0)))</f>
        <v>#N/A</v>
      </c>
      <c r="S127" s="83" t="e">
        <f ca="1">IF(YEAR($B127)&lt;YEAR(TODAY())-1,INDEX(HaverPull!$A:$AD,MATCH(CBO_quarterly!$B127,HaverPull!$B:$B,0),MATCH(CBO_quarterly!S$1,HaverPull!$1:$1,0)),INDEX(CBO_annual!$A:$AH,MATCH(_xlfn.NUMBERVALUE(LEFT($A128,4)),CBO_annual!$A:$A,0),MATCH(S$1,CBO_annual!$1:$1,0)))</f>
        <v>#N/A</v>
      </c>
      <c r="T127" s="83" t="e">
        <f ca="1">IF(YEAR($B127)&lt;YEAR(TODAY())-1,INDEX(HaverPull!$A:$AD,MATCH(CBO_quarterly!$B127,HaverPull!$B:$B,0),MATCH(CBO_quarterly!T$1,HaverPull!$1:$1,0)),INDEX(CBO_annual!$A:$AH,MATCH(_xlfn.NUMBERVALUE(LEFT($A128,4)),CBO_annual!$A:$A,0),MATCH(T$1,CBO_annual!$1:$1,0)))</f>
        <v>#N/A</v>
      </c>
      <c r="U127" s="83" t="e">
        <f ca="1">IF(YEAR($B127)&lt;YEAR(TODAY())-1,INDEX(HaverPull!$A:$AD,MATCH(CBO_quarterly!$B127,HaverPull!$B:$B,0),MATCH(CBO_quarterly!U$1,HaverPull!$1:$1,0)),INDEX(CBO_annual!$A:$AH,MATCH(_xlfn.NUMBERVALUE(LEFT($A128,4)),CBO_annual!$A:$A,0),MATCH(U$1,CBO_annual!$1:$1,0)))</f>
        <v>#N/A</v>
      </c>
      <c r="V127" s="83" t="e">
        <f ca="1">IF(YEAR($B127)&lt;YEAR(TODAY())-1,INDEX(HaverPull!$A:$AD,MATCH(CBO_quarterly!$B127,HaverPull!$B:$B,0),MATCH(CBO_quarterly!V$1,HaverPull!$1:$1,0)),INDEX(CBO_annual!$A:$AH,MATCH(_xlfn.NUMBERVALUE(LEFT($A128,4)),CBO_annual!$A:$A,0),MATCH(V$1,CBO_annual!$1:$1,0)))</f>
        <v>#N/A</v>
      </c>
      <c r="W127" s="83" t="e">
        <f ca="1">IF(YEAR($B127)&lt;YEAR(TODAY())-1,INDEX(HaverPull!$A:$AD,MATCH(CBO_quarterly!$B127,HaverPull!$B:$B,0),MATCH(CBO_quarterly!W$1,HaverPull!$1:$1,0)),INDEX(CBO_annual!$A:$AH,MATCH(_xlfn.NUMBERVALUE(LEFT($A128,4)),CBO_annual!$A:$A,0),MATCH(W$1,CBO_annual!$1:$1,0)))</f>
        <v>#N/A</v>
      </c>
      <c r="X127" s="83" t="e">
        <f ca="1">IF(YEAR($B127)&lt;YEAR(TODAY())-1,INDEX(HaverPull!$A:$AD,MATCH(CBO_quarterly!$B127,HaverPull!$B:$B,0),MATCH(CBO_quarterly!X$1,HaverPull!$1:$1,0)),INDEX(CBO_annual!$A:$AH,MATCH(_xlfn.NUMBERVALUE(LEFT($A128,4)),CBO_annual!$A:$A,0),MATCH(X$1,CBO_annual!$1:$1,0)))</f>
        <v>#N/A</v>
      </c>
      <c r="Y127" s="83" t="e">
        <f ca="1">IF(YEAR($B127)&lt;YEAR(TODAY())-1,INDEX(HaverPull!$A:$AD,MATCH(CBO_quarterly!$B127,HaverPull!$B:$B,0),MATCH(CBO_quarterly!Y$1,HaverPull!$1:$1,0)),INDEX(CBO_annual!$A:$AH,MATCH(_xlfn.NUMBERVALUE(LEFT($A128,4)),CBO_annual!$A:$A,0),MATCH(Y$1,CBO_annual!$1:$1,0)))</f>
        <v>#N/A</v>
      </c>
      <c r="Z127" s="83" t="e">
        <f ca="1">IF(YEAR($B127)&lt;YEAR(TODAY())-1,INDEX(HaverPull!$A:$AD,MATCH(CBO_quarterly!$B127,HaverPull!$B:$B,0),MATCH(CBO_quarterly!Z$1,HaverPull!$1:$1,0)),INDEX(CBO_annual!$A:$AH,MATCH(_xlfn.NUMBERVALUE(LEFT($A128,4)),CBO_annual!$A:$A,0),MATCH(Z$1,CBO_annual!$1:$1,0)))</f>
        <v>#N/A</v>
      </c>
      <c r="AA127" s="83" t="e">
        <f ca="1">IF(YEAR($B127)&lt;YEAR(TODAY())-1,INDEX(HaverPull!$A:$AD,MATCH(CBO_quarterly!$B127,HaverPull!$B:$B,0),MATCH(CBO_quarterly!AA$1,HaverPull!$1:$1,0)),INDEX(CBO_annual!$A:$AH,MATCH(_xlfn.NUMBERVALUE(LEFT($A128,4)),CBO_annual!$A:$A,0),MATCH(AA$1,CBO_annual!$1:$1,0)))</f>
        <v>#N/A</v>
      </c>
      <c r="AB127" s="88">
        <f>INDEX(CBO_annual!$A:$AH,MATCH(_xlfn.NUMBERVALUE(LEFT($A128,4)),CBO_annual!$A:$A,0),MATCH($1:$1,CBO_annual!$1:$1,0))</f>
        <v>12437.8</v>
      </c>
      <c r="AC127" s="84">
        <v>12607.7</v>
      </c>
      <c r="AD127" s="83">
        <f ca="1">IF(YEAR($B127)&lt;=YEAR(TODAY()),INDEX(HaverPull!$A:$AD,MATCH(CBO_quarterly!$B127,HaverPull!$B:$B,0),MATCH(CBO_quarterly!AD$1,HaverPull!$1:$1,0)),INDEX(CBO_annual!$A:$AH,MATCH(_xlfn.NUMBERVALUE(LEFT($A128,4)),CBO_annual!$A:$A,0),MATCH(AD$1,CBO_annual!$1:$1,0)))</f>
        <v>8687.5</v>
      </c>
      <c r="AE127" s="83">
        <f ca="1">IF(YEAR($B127)&lt;=YEAR(TODAY()),INDEX(HaverPull!$A:$AD,MATCH(CBO_quarterly!$B127,HaverPull!$B:$B,0),MATCH(CBO_quarterly!AE$1,HaverPull!$1:$1,0)),INDEX(CBO_annual!$A:$AH,MATCH(_xlfn.NUMBERVALUE(LEFT($A128,4)),CBO_annual!$A:$A,0),MATCH(AE$1,CBO_annual!$1:$1,0)))</f>
        <v>6815.4</v>
      </c>
      <c r="AF127" s="85">
        <v>83.367999999999995</v>
      </c>
      <c r="AG127" s="84">
        <v>10357.4</v>
      </c>
      <c r="AH127" s="84">
        <v>10148.299999999999</v>
      </c>
      <c r="AI127" s="83">
        <f ca="1">IF(YEAR($B127)&lt;YEAR(TODAY()),INDEX(HaverPull!$A:$AD,MATCH(CBO_quarterly!$B127,HaverPull!$B:$B,0),MATCH(CBO_quarterly!AI$1,HaverPull!$1:$1,0)),INDEX(CBO_annual!$A:$AH,MATCH(_xlfn.NUMBERVALUE(LEFT($A128,4)),CBO_annual!$A:$A,0),MATCH(AI$1,CBO_annual!$1:$1,0)))</f>
        <v>1832.3</v>
      </c>
      <c r="AJ127" s="83">
        <f ca="1">IF(YEAR($B127)&lt;YEAR(TODAY()),INDEX(HaverPull!$A:$AD,MATCH(CBO_quarterly!$B127,HaverPull!$B:$B,0),MATCH(CBO_quarterly!AJ$1,HaverPull!$1:$1,0)),INDEX(CBO_annual!$A:$AH,MATCH(_xlfn.NUMBERVALUE(LEFT($A128,4)),CBO_annual!$A:$A,0),MATCH(AJ$1,CBO_annual!$1:$1,0)))</f>
        <v>867</v>
      </c>
      <c r="AK127" s="83">
        <f ca="1">IF(YEAR($B127)&lt;YEAR(TODAY()),INDEX(HaverPull!$A:$AD,MATCH(CBO_quarterly!$B127,HaverPull!$B:$B,0),MATCH(CBO_quarterly!AK$1,HaverPull!$1:$1,0)),INDEX(CBO_annual!$A:$AH,MATCH(_xlfn.NUMBERVALUE(LEFT($A128,4)),CBO_annual!$A:$A,0),MATCH(AK$1,CBO_annual!$1:$1,0)))</f>
        <v>1806.2</v>
      </c>
      <c r="AL127" s="83">
        <f ca="1">IF(YEAR($B127)&lt;YEAR(TODAY()),INDEX(HaverPull!$A:$AD,MATCH(CBO_quarterly!$B127,HaverPull!$B:$B,0),MATCH(CBO_quarterly!AL$1,HaverPull!$1:$1,0)),INDEX(CBO_annual!$A:$AH,MATCH(_xlfn.NUMBERVALUE(LEFT($A128,4)),CBO_annual!$A:$A,0),MATCH(AL$1,CBO_annual!$1:$1,0)))</f>
        <v>1832.3</v>
      </c>
      <c r="AM127" s="83">
        <f ca="1">IF(YEAR($B127)&lt;YEAR(TODAY()),INDEX(HaverPull!$A:$AD,MATCH(CBO_quarterly!$B127,HaverPull!$B:$B,0),MATCH(CBO_quarterly!AM$1,HaverPull!$1:$1,0)),INDEX(CBO_annual!$A:$AH,MATCH(_xlfn.NUMBERVALUE(LEFT($A128,4)),CBO_annual!$A:$A,0),MATCH(AM$1,CBO_annual!$1:$1,0)))</f>
        <v>634.1</v>
      </c>
      <c r="AN127" s="83">
        <f ca="1">IF(YEAR($B127)&lt;YEAR(TODAY()),INDEX(HaverPull!$A:$AD,MATCH(CBO_quarterly!$B127,HaverPull!$B:$B,0),MATCH(CBO_quarterly!AN$1,HaverPull!$1:$1,0)),INDEX(CBO_annual!$A:$AH,MATCH(_xlfn.NUMBERVALUE(LEFT($A128,4)),CBO_annual!$A:$A,0),MATCH(AN$1,CBO_annual!$1:$1,0)))</f>
        <v>1198.3</v>
      </c>
      <c r="AO127" s="83" t="e">
        <f ca="1">IF(YEAR($B127)&lt;YEAR(TODAY()),INDEX(HaverPull!$A:$AD,MATCH(CBO_quarterly!$B127,HaverPull!$B:$B,0),MATCH(CBO_quarterly!AO$1,HaverPull!$1:$1,0)),INDEX(CBO_annual!$A:$AH,MATCH(_xlfn.NUMBERVALUE(LEFT($A128,4)),CBO_annual!$A:$A,0),MATCH(AO$1,CBO_annual!$1:$1,0)))</f>
        <v>#N/A</v>
      </c>
      <c r="AP127" s="83" t="e">
        <f ca="1">IF(YEAR($B127)&lt;YEAR(TODAY()),INDEX(HaverPull!$A:$AD,MATCH(CBO_quarterly!$B127,HaverPull!$B:$B,0),MATCH(CBO_quarterly!AP$1,HaverPull!$1:$1,0)),INDEX(CBO_annual!$A:$AH,MATCH(_xlfn.NUMBERVALUE(LEFT($A128,4)),CBO_annual!$A:$A,0),MATCH(AP$1,CBO_annual!$1:$1,0)))</f>
        <v>#N/A</v>
      </c>
    </row>
    <row r="128" spans="1:42">
      <c r="A128" s="83" t="s">
        <v>527</v>
      </c>
      <c r="B128" s="4">
        <v>36891</v>
      </c>
      <c r="C128" s="83">
        <f ca="1">IF(YEAR($B128)&lt;YEAR(TODAY())-1,AVERAGE(C129:C132),INDEX(CBO_annual!$A:$AH,MATCH(_xlfn.NUMBERVALUE(LEFT($A129,4)),CBO_annual!$A:$A,0),MATCH(C$1,CBO_annual!$1:$1,0)))</f>
        <v>2068.2000000000025</v>
      </c>
      <c r="D128" s="83">
        <f ca="1">IF(YEAR($B128)&lt;YEAR(TODAY())-1,AVERAGE(D129:D132),INDEX(CBO_annual!$A:$AH,MATCH(_xlfn.NUMBERVALUE(LEFT($A129,4)),CBO_annual!$A:$A,0),MATCH(D$1,CBO_annual!$1:$1,0)))</f>
        <v>1585.100000000001</v>
      </c>
      <c r="E128" s="83">
        <f ca="1">IF(YEAR($B128)&lt;YEAR(TODAY())-1,AVERAGE(E129:E132),INDEX(CBO_annual!$A:$AH,MATCH(_xlfn.NUMBERVALUE(LEFT($A129,4)),CBO_annual!$A:$A,0),MATCH(E$1,CBO_annual!$1:$1,0)))</f>
        <v>134.10000000000034</v>
      </c>
      <c r="F128" s="83">
        <f ca="1">IF(YEAR($B128)&lt;YEAR(TODAY())-1,AVERAGE(F129:F132),INDEX(CBO_annual!$A:$AH,MATCH(_xlfn.NUMBERVALUE(LEFT($A129,4)),CBO_annual!$A:$A,0),MATCH(F$1,CBO_annual!$1:$1,0)))</f>
        <v>395.69999999999641</v>
      </c>
      <c r="G128" s="83">
        <f ca="1">IF(YEAR($B128)&lt;YEAR(TODAY())-1,AVERAGE(G129:G132),INDEX(CBO_annual!$A:$AH,MATCH(_xlfn.NUMBERVALUE(LEFT($A129,4)),CBO_annual!$A:$A,0),MATCH(G$1,CBO_annual!$1:$1,0)))</f>
        <v>1274.6000000000017</v>
      </c>
      <c r="H128" s="83">
        <f ca="1">IF(YEAR($B128)&lt;YEAR(TODAY())-1,AVERAGE(H129:H132),INDEX(CBO_annual!$A:$AH,MATCH(_xlfn.NUMBERVALUE(LEFT($A129,4)),CBO_annual!$A:$A,0),MATCH(H$1,CBO_annual!$1:$1,0)))</f>
        <v>60.600000000000179</v>
      </c>
      <c r="I128" s="83">
        <f ca="1">IF(YEAR($B128)&lt;YEAR(TODAY())-1,AVERAGE(I129:I132),INDEX(CBO_annual!$A:$AH,MATCH(_xlfn.NUMBERVALUE(LEFT($A129,4)),CBO_annual!$A:$A,0),MATCH(I$1,CBO_annual!$1:$1,0)))</f>
        <v>497.10000000000156</v>
      </c>
      <c r="J128" s="83">
        <f ca="1">IF(YEAR($B128)&lt;YEAR(TODAY())-1,INDEX(HaverPull!$A:$AD,MATCH(CBO_quarterly!$B128,HaverPull!$B:$B,0),MATCH(CBO_quarterly!J$1,HaverPull!$1:$1,0)),INDEX(CBO_annual!$A:$AH,MATCH(_xlfn.NUMBERVALUE(LEFT($A129,4)),CBO_annual!$A:$A,0),MATCH(J$1,CBO_annual!$1:$1,0)))</f>
        <v>26.1</v>
      </c>
      <c r="K128" s="83" t="e">
        <f ca="1">IF(YEAR($B128)&lt;YEAR(TODAY())-1,INDEX(HaverPull!$A:$AD,MATCH(CBO_quarterly!$B128,HaverPull!$B:$B,0),MATCH(CBO_quarterly!K$1,HaverPull!$1:$1,0)),INDEX(CBO_annual!$A:$AH,MATCH(_xlfn.NUMBERVALUE(LEFT($A129,4)),CBO_annual!$A:$A,0),MATCH(K$1,CBO_annual!$1:$1,0)))</f>
        <v>#N/A</v>
      </c>
      <c r="L128" s="83" t="e">
        <f ca="1">IF(YEAR($B128)&lt;YEAR(TODAY())-1,INDEX(HaverPull!$A:$AD,MATCH(CBO_quarterly!$B128,HaverPull!$B:$B,0),MATCH(CBO_quarterly!L$1,HaverPull!$1:$1,0)),INDEX(CBO_annual!$A:$AH,MATCH(_xlfn.NUMBERVALUE(LEFT($A129,4)),CBO_annual!$A:$A,0),MATCH(L$1,CBO_annual!$1:$1,0)))</f>
        <v>#N/A</v>
      </c>
      <c r="M128" s="83" t="e">
        <f ca="1">IF(YEAR($B128)&lt;YEAR(TODAY())-1,INDEX(HaverPull!$A:$AD,MATCH(CBO_quarterly!$B128,HaverPull!$B:$B,0),MATCH(CBO_quarterly!M$1,HaverPull!$1:$1,0)),INDEX(CBO_annual!$A:$AH,MATCH(_xlfn.NUMBERVALUE(LEFT($A129,4)),CBO_annual!$A:$A,0),MATCH(M$1,CBO_annual!$1:$1,0)))</f>
        <v>#N/A</v>
      </c>
      <c r="N128" s="83" t="e">
        <f ca="1">IF(YEAR($B128)&lt;YEAR(TODAY())-1,INDEX(HaverPull!$A:$AD,MATCH(CBO_quarterly!$B128,HaverPull!$B:$B,0),MATCH(CBO_quarterly!N$1,HaverPull!$1:$1,0)),INDEX(CBO_annual!$A:$AH,MATCH(_xlfn.NUMBERVALUE(LEFT($A129,4)),CBO_annual!$A:$A,0),MATCH(N$1,CBO_annual!$1:$1,0)))</f>
        <v>#N/A</v>
      </c>
      <c r="O128" s="83" t="e">
        <f ca="1">IF(YEAR($B128)&lt;YEAR(TODAY())-1,INDEX(HaverPull!$A:$AD,MATCH(CBO_quarterly!$B128,HaverPull!$B:$B,0),MATCH(CBO_quarterly!O$1,HaverPull!$1:$1,0)),INDEX(CBO_annual!$A:$AH,MATCH(_xlfn.NUMBERVALUE(LEFT($A129,4)),CBO_annual!$A:$A,0),MATCH(O$1,CBO_annual!$1:$1,0)))</f>
        <v>#N/A</v>
      </c>
      <c r="P128" s="83" t="e">
        <f ca="1">IF(YEAR($B128)&lt;YEAR(TODAY())-1,INDEX(HaverPull!$A:$AD,MATCH(CBO_quarterly!$B128,HaverPull!$B:$B,0),MATCH(CBO_quarterly!P$1,HaverPull!$1:$1,0)),INDEX(CBO_annual!$A:$AH,MATCH(_xlfn.NUMBERVALUE(LEFT($A129,4)),CBO_annual!$A:$A,0),MATCH(P$1,CBO_annual!$1:$1,0)))</f>
        <v>#N/A</v>
      </c>
      <c r="Q128" s="83" t="e">
        <f ca="1">IF(YEAR($B128)&lt;YEAR(TODAY())-1,INDEX(HaverPull!$A:$AD,MATCH(CBO_quarterly!$B128,HaverPull!$B:$B,0),MATCH(CBO_quarterly!Q$1,HaverPull!$1:$1,0)),INDEX(CBO_annual!$A:$AH,MATCH(_xlfn.NUMBERVALUE(LEFT($A129,4)),CBO_annual!$A:$A,0),MATCH(Q$1,CBO_annual!$1:$1,0)))</f>
        <v>#N/A</v>
      </c>
      <c r="R128" s="83" t="e">
        <f ca="1">IF(YEAR($B128)&lt;YEAR(TODAY())-1,INDEX(HaverPull!$A:$AD,MATCH(CBO_quarterly!$B128,HaverPull!$B:$B,0),MATCH(CBO_quarterly!R$1,HaverPull!$1:$1,0)),INDEX(CBO_annual!$A:$AH,MATCH(_xlfn.NUMBERVALUE(LEFT($A129,4)),CBO_annual!$A:$A,0),MATCH(R$1,CBO_annual!$1:$1,0)))</f>
        <v>#N/A</v>
      </c>
      <c r="S128" s="83" t="e">
        <f ca="1">IF(YEAR($B128)&lt;YEAR(TODAY())-1,INDEX(HaverPull!$A:$AD,MATCH(CBO_quarterly!$B128,HaverPull!$B:$B,0),MATCH(CBO_quarterly!S$1,HaverPull!$1:$1,0)),INDEX(CBO_annual!$A:$AH,MATCH(_xlfn.NUMBERVALUE(LEFT($A129,4)),CBO_annual!$A:$A,0),MATCH(S$1,CBO_annual!$1:$1,0)))</f>
        <v>#N/A</v>
      </c>
      <c r="T128" s="83" t="e">
        <f ca="1">IF(YEAR($B128)&lt;YEAR(TODAY())-1,INDEX(HaverPull!$A:$AD,MATCH(CBO_quarterly!$B128,HaverPull!$B:$B,0),MATCH(CBO_quarterly!T$1,HaverPull!$1:$1,0)),INDEX(CBO_annual!$A:$AH,MATCH(_xlfn.NUMBERVALUE(LEFT($A129,4)),CBO_annual!$A:$A,0),MATCH(T$1,CBO_annual!$1:$1,0)))</f>
        <v>#N/A</v>
      </c>
      <c r="U128" s="83" t="e">
        <f ca="1">IF(YEAR($B128)&lt;YEAR(TODAY())-1,INDEX(HaverPull!$A:$AD,MATCH(CBO_quarterly!$B128,HaverPull!$B:$B,0),MATCH(CBO_quarterly!U$1,HaverPull!$1:$1,0)),INDEX(CBO_annual!$A:$AH,MATCH(_xlfn.NUMBERVALUE(LEFT($A129,4)),CBO_annual!$A:$A,0),MATCH(U$1,CBO_annual!$1:$1,0)))</f>
        <v>#N/A</v>
      </c>
      <c r="V128" s="83" t="e">
        <f ca="1">IF(YEAR($B128)&lt;YEAR(TODAY())-1,INDEX(HaverPull!$A:$AD,MATCH(CBO_quarterly!$B128,HaverPull!$B:$B,0),MATCH(CBO_quarterly!V$1,HaverPull!$1:$1,0)),INDEX(CBO_annual!$A:$AH,MATCH(_xlfn.NUMBERVALUE(LEFT($A129,4)),CBO_annual!$A:$A,0),MATCH(V$1,CBO_annual!$1:$1,0)))</f>
        <v>#N/A</v>
      </c>
      <c r="W128" s="83" t="e">
        <f ca="1">IF(YEAR($B128)&lt;YEAR(TODAY())-1,INDEX(HaverPull!$A:$AD,MATCH(CBO_quarterly!$B128,HaverPull!$B:$B,0),MATCH(CBO_quarterly!W$1,HaverPull!$1:$1,0)),INDEX(CBO_annual!$A:$AH,MATCH(_xlfn.NUMBERVALUE(LEFT($A129,4)),CBO_annual!$A:$A,0),MATCH(W$1,CBO_annual!$1:$1,0)))</f>
        <v>#N/A</v>
      </c>
      <c r="X128" s="83" t="e">
        <f ca="1">IF(YEAR($B128)&lt;YEAR(TODAY())-1,INDEX(HaverPull!$A:$AD,MATCH(CBO_quarterly!$B128,HaverPull!$B:$B,0),MATCH(CBO_quarterly!X$1,HaverPull!$1:$1,0)),INDEX(CBO_annual!$A:$AH,MATCH(_xlfn.NUMBERVALUE(LEFT($A129,4)),CBO_annual!$A:$A,0),MATCH(X$1,CBO_annual!$1:$1,0)))</f>
        <v>#N/A</v>
      </c>
      <c r="Y128" s="83" t="e">
        <f ca="1">IF(YEAR($B128)&lt;YEAR(TODAY())-1,INDEX(HaverPull!$A:$AD,MATCH(CBO_quarterly!$B128,HaverPull!$B:$B,0),MATCH(CBO_quarterly!Y$1,HaverPull!$1:$1,0)),INDEX(CBO_annual!$A:$AH,MATCH(_xlfn.NUMBERVALUE(LEFT($A129,4)),CBO_annual!$A:$A,0),MATCH(Y$1,CBO_annual!$1:$1,0)))</f>
        <v>#N/A</v>
      </c>
      <c r="Z128" s="83" t="e">
        <f ca="1">IF(YEAR($B128)&lt;YEAR(TODAY())-1,INDEX(HaverPull!$A:$AD,MATCH(CBO_quarterly!$B128,HaverPull!$B:$B,0),MATCH(CBO_quarterly!Z$1,HaverPull!$1:$1,0)),INDEX(CBO_annual!$A:$AH,MATCH(_xlfn.NUMBERVALUE(LEFT($A129,4)),CBO_annual!$A:$A,0),MATCH(Z$1,CBO_annual!$1:$1,0)))</f>
        <v>#N/A</v>
      </c>
      <c r="AA128" s="83" t="e">
        <f ca="1">IF(YEAR($B128)&lt;YEAR(TODAY())-1,INDEX(HaverPull!$A:$AD,MATCH(CBO_quarterly!$B128,HaverPull!$B:$B,0),MATCH(CBO_quarterly!AA$1,HaverPull!$1:$1,0)),INDEX(CBO_annual!$A:$AH,MATCH(_xlfn.NUMBERVALUE(LEFT($A129,4)),CBO_annual!$A:$A,0),MATCH(AA$1,CBO_annual!$1:$1,0)))</f>
        <v>#N/A</v>
      </c>
      <c r="AB128" s="88">
        <f>INDEX(CBO_annual!$A:$AH,MATCH(_xlfn.NUMBERVALUE(LEFT($A129,4)),CBO_annual!$A:$A,0),MATCH($1:$1,CBO_annual!$1:$1,0))</f>
        <v>12891.674999999999</v>
      </c>
      <c r="AC128" s="84">
        <v>12679.3</v>
      </c>
      <c r="AD128" s="83">
        <f ca="1">IF(YEAR($B128)&lt;=YEAR(TODAY()),INDEX(HaverPull!$A:$AD,MATCH(CBO_quarterly!$B128,HaverPull!$B:$B,0),MATCH(CBO_quarterly!AD$1,HaverPull!$1:$1,0)),INDEX(CBO_annual!$A:$AH,MATCH(_xlfn.NUMBERVALUE(LEFT($A129,4)),CBO_annual!$A:$A,0),MATCH(AD$1,CBO_annual!$1:$1,0)))</f>
        <v>8762.2000000000007</v>
      </c>
      <c r="AE128" s="83">
        <f ca="1">IF(YEAR($B128)&lt;=YEAR(TODAY()),INDEX(HaverPull!$A:$AD,MATCH(CBO_quarterly!$B128,HaverPull!$B:$B,0),MATCH(CBO_quarterly!AE$1,HaverPull!$1:$1,0)),INDEX(CBO_annual!$A:$AH,MATCH(_xlfn.NUMBERVALUE(LEFT($A129,4)),CBO_annual!$A:$A,0),MATCH(AE$1,CBO_annual!$1:$1,0)))</f>
        <v>6912.1</v>
      </c>
      <c r="AF128" s="85">
        <v>83.828999999999994</v>
      </c>
      <c r="AG128" s="84">
        <v>10472.299999999999</v>
      </c>
      <c r="AH128" s="84">
        <v>10293.4</v>
      </c>
      <c r="AI128" s="83">
        <f ca="1">IF(YEAR($B128)&lt;YEAR(TODAY()),INDEX(HaverPull!$A:$AD,MATCH(CBO_quarterly!$B128,HaverPull!$B:$B,0),MATCH(CBO_quarterly!AI$1,HaverPull!$1:$1,0)),INDEX(CBO_annual!$A:$AH,MATCH(_xlfn.NUMBERVALUE(LEFT($A129,4)),CBO_annual!$A:$A,0),MATCH(AI$1,CBO_annual!$1:$1,0)))</f>
        <v>1861.2</v>
      </c>
      <c r="AJ128" s="83">
        <f ca="1">IF(YEAR($B128)&lt;YEAR(TODAY()),INDEX(HaverPull!$A:$AD,MATCH(CBO_quarterly!$B128,HaverPull!$B:$B,0),MATCH(CBO_quarterly!AJ$1,HaverPull!$1:$1,0)),INDEX(CBO_annual!$A:$AH,MATCH(_xlfn.NUMBERVALUE(LEFT($A129,4)),CBO_annual!$A:$A,0),MATCH(AJ$1,CBO_annual!$1:$1,0)))</f>
        <v>868.9</v>
      </c>
      <c r="AK128" s="83">
        <f ca="1">IF(YEAR($B128)&lt;YEAR(TODAY()),INDEX(HaverPull!$A:$AD,MATCH(CBO_quarterly!$B128,HaverPull!$B:$B,0),MATCH(CBO_quarterly!AK$1,HaverPull!$1:$1,0)),INDEX(CBO_annual!$A:$AH,MATCH(_xlfn.NUMBERVALUE(LEFT($A129,4)),CBO_annual!$A:$A,0),MATCH(AK$1,CBO_annual!$1:$1,0)))</f>
        <v>1820.6</v>
      </c>
      <c r="AL128" s="83">
        <f ca="1">IF(YEAR($B128)&lt;YEAR(TODAY()),INDEX(HaverPull!$A:$AD,MATCH(CBO_quarterly!$B128,HaverPull!$B:$B,0),MATCH(CBO_quarterly!AL$1,HaverPull!$1:$1,0)),INDEX(CBO_annual!$A:$AH,MATCH(_xlfn.NUMBERVALUE(LEFT($A129,4)),CBO_annual!$A:$A,0),MATCH(AL$1,CBO_annual!$1:$1,0)))</f>
        <v>1861.2</v>
      </c>
      <c r="AM128" s="83">
        <f ca="1">IF(YEAR($B128)&lt;YEAR(TODAY()),INDEX(HaverPull!$A:$AD,MATCH(CBO_quarterly!$B128,HaverPull!$B:$B,0),MATCH(CBO_quarterly!AM$1,HaverPull!$1:$1,0)),INDEX(CBO_annual!$A:$AH,MATCH(_xlfn.NUMBERVALUE(LEFT($A129,4)),CBO_annual!$A:$A,0),MATCH(AM$1,CBO_annual!$1:$1,0)))</f>
        <v>638.4</v>
      </c>
      <c r="AN128" s="83">
        <f ca="1">IF(YEAR($B128)&lt;YEAR(TODAY()),INDEX(HaverPull!$A:$AD,MATCH(CBO_quarterly!$B128,HaverPull!$B:$B,0),MATCH(CBO_quarterly!AN$1,HaverPull!$1:$1,0)),INDEX(CBO_annual!$A:$AH,MATCH(_xlfn.NUMBERVALUE(LEFT($A129,4)),CBO_annual!$A:$A,0),MATCH(AN$1,CBO_annual!$1:$1,0)))</f>
        <v>1222.9000000000001</v>
      </c>
      <c r="AO128" s="83" t="e">
        <f ca="1">IF(YEAR($B128)&lt;YEAR(TODAY()),INDEX(HaverPull!$A:$AD,MATCH(CBO_quarterly!$B128,HaverPull!$B:$B,0),MATCH(CBO_quarterly!AO$1,HaverPull!$1:$1,0)),INDEX(CBO_annual!$A:$AH,MATCH(_xlfn.NUMBERVALUE(LEFT($A129,4)),CBO_annual!$A:$A,0),MATCH(AO$1,CBO_annual!$1:$1,0)))</f>
        <v>#N/A</v>
      </c>
      <c r="AP128" s="83" t="e">
        <f ca="1">IF(YEAR($B128)&lt;YEAR(TODAY()),INDEX(HaverPull!$A:$AD,MATCH(CBO_quarterly!$B128,HaverPull!$B:$B,0),MATCH(CBO_quarterly!AP$1,HaverPull!$1:$1,0)),INDEX(CBO_annual!$A:$AH,MATCH(_xlfn.NUMBERVALUE(LEFT($A129,4)),CBO_annual!$A:$A,0),MATCH(AP$1,CBO_annual!$1:$1,0)))</f>
        <v>#N/A</v>
      </c>
    </row>
    <row r="129" spans="1:42">
      <c r="A129" s="83" t="s">
        <v>528</v>
      </c>
      <c r="B129" s="4">
        <v>36981</v>
      </c>
      <c r="C129" s="83">
        <f ca="1">IF(YEAR($B129)&lt;YEAR(TODAY())-1,AVERAGE(C130:C133),INDEX(CBO_annual!$A:$AH,MATCH(_xlfn.NUMBERVALUE(LEFT($A130,4)),CBO_annual!$A:$A,0),MATCH(C$1,CBO_annual!$1:$1,0)))</f>
        <v>2068.2000000000044</v>
      </c>
      <c r="D129" s="83">
        <f ca="1">IF(YEAR($B129)&lt;YEAR(TODAY())-1,AVERAGE(D130:D133),INDEX(CBO_annual!$A:$AH,MATCH(_xlfn.NUMBERVALUE(LEFT($A130,4)),CBO_annual!$A:$A,0),MATCH(D$1,CBO_annual!$1:$1,0)))</f>
        <v>1585.100000000002</v>
      </c>
      <c r="E129" s="83">
        <f ca="1">IF(YEAR($B129)&lt;YEAR(TODAY())-1,AVERAGE(E130:E133),INDEX(CBO_annual!$A:$AH,MATCH(_xlfn.NUMBERVALUE(LEFT($A130,4)),CBO_annual!$A:$A,0),MATCH(E$1,CBO_annual!$1:$1,0)))</f>
        <v>134.10000000000059</v>
      </c>
      <c r="F129" s="83">
        <f ca="1">IF(YEAR($B129)&lt;YEAR(TODAY())-1,AVERAGE(F130:F133),INDEX(CBO_annual!$A:$AH,MATCH(_xlfn.NUMBERVALUE(LEFT($A130,4)),CBO_annual!$A:$A,0),MATCH(F$1,CBO_annual!$1:$1,0)))</f>
        <v>395.69999999999374</v>
      </c>
      <c r="G129" s="83">
        <f ca="1">IF(YEAR($B129)&lt;YEAR(TODAY())-1,AVERAGE(G130:G133),INDEX(CBO_annual!$A:$AH,MATCH(_xlfn.NUMBERVALUE(LEFT($A130,4)),CBO_annual!$A:$A,0),MATCH(G$1,CBO_annual!$1:$1,0)))</f>
        <v>1274.6000000000031</v>
      </c>
      <c r="H129" s="83">
        <f ca="1">IF(YEAR($B129)&lt;YEAR(TODAY())-1,AVERAGE(H130:H133),INDEX(CBO_annual!$A:$AH,MATCH(_xlfn.NUMBERVALUE(LEFT($A130,4)),CBO_annual!$A:$A,0),MATCH(H$1,CBO_annual!$1:$1,0)))</f>
        <v>60.600000000000328</v>
      </c>
      <c r="I129" s="83">
        <f ca="1">IF(YEAR($B129)&lt;YEAR(TODAY())-1,AVERAGE(I130:I133),INDEX(CBO_annual!$A:$AH,MATCH(_xlfn.NUMBERVALUE(LEFT($A130,4)),CBO_annual!$A:$A,0),MATCH(I$1,CBO_annual!$1:$1,0)))</f>
        <v>497.10000000000281</v>
      </c>
      <c r="J129" s="83">
        <f ca="1">IF(YEAR($B129)&lt;YEAR(TODAY())-1,INDEX(HaverPull!$A:$AD,MATCH(CBO_quarterly!$B129,HaverPull!$B:$B,0),MATCH(CBO_quarterly!J$1,HaverPull!$1:$1,0)),INDEX(CBO_annual!$A:$AH,MATCH(_xlfn.NUMBERVALUE(LEFT($A130,4)),CBO_annual!$A:$A,0),MATCH(J$1,CBO_annual!$1:$1,0)))</f>
        <v>29.8</v>
      </c>
      <c r="K129" s="83" t="e">
        <f ca="1">IF(YEAR($B129)&lt;YEAR(TODAY())-1,INDEX(HaverPull!$A:$AD,MATCH(CBO_quarterly!$B129,HaverPull!$B:$B,0),MATCH(CBO_quarterly!K$1,HaverPull!$1:$1,0)),INDEX(CBO_annual!$A:$AH,MATCH(_xlfn.NUMBERVALUE(LEFT($A130,4)),CBO_annual!$A:$A,0),MATCH(K$1,CBO_annual!$1:$1,0)))</f>
        <v>#N/A</v>
      </c>
      <c r="L129" s="83" t="e">
        <f ca="1">IF(YEAR($B129)&lt;YEAR(TODAY())-1,INDEX(HaverPull!$A:$AD,MATCH(CBO_quarterly!$B129,HaverPull!$B:$B,0),MATCH(CBO_quarterly!L$1,HaverPull!$1:$1,0)),INDEX(CBO_annual!$A:$AH,MATCH(_xlfn.NUMBERVALUE(LEFT($A130,4)),CBO_annual!$A:$A,0),MATCH(L$1,CBO_annual!$1:$1,0)))</f>
        <v>#N/A</v>
      </c>
      <c r="M129" s="83" t="e">
        <f ca="1">IF(YEAR($B129)&lt;YEAR(TODAY())-1,INDEX(HaverPull!$A:$AD,MATCH(CBO_quarterly!$B129,HaverPull!$B:$B,0),MATCH(CBO_quarterly!M$1,HaverPull!$1:$1,0)),INDEX(CBO_annual!$A:$AH,MATCH(_xlfn.NUMBERVALUE(LEFT($A130,4)),CBO_annual!$A:$A,0),MATCH(M$1,CBO_annual!$1:$1,0)))</f>
        <v>#N/A</v>
      </c>
      <c r="N129" s="83" t="e">
        <f ca="1">IF(YEAR($B129)&lt;YEAR(TODAY())-1,INDEX(HaverPull!$A:$AD,MATCH(CBO_quarterly!$B129,HaverPull!$B:$B,0),MATCH(CBO_quarterly!N$1,HaverPull!$1:$1,0)),INDEX(CBO_annual!$A:$AH,MATCH(_xlfn.NUMBERVALUE(LEFT($A130,4)),CBO_annual!$A:$A,0),MATCH(N$1,CBO_annual!$1:$1,0)))</f>
        <v>#N/A</v>
      </c>
      <c r="O129" s="83" t="e">
        <f ca="1">IF(YEAR($B129)&lt;YEAR(TODAY())-1,INDEX(HaverPull!$A:$AD,MATCH(CBO_quarterly!$B129,HaverPull!$B:$B,0),MATCH(CBO_quarterly!O$1,HaverPull!$1:$1,0)),INDEX(CBO_annual!$A:$AH,MATCH(_xlfn.NUMBERVALUE(LEFT($A130,4)),CBO_annual!$A:$A,0),MATCH(O$1,CBO_annual!$1:$1,0)))</f>
        <v>#N/A</v>
      </c>
      <c r="P129" s="83" t="e">
        <f ca="1">IF(YEAR($B129)&lt;YEAR(TODAY())-1,INDEX(HaverPull!$A:$AD,MATCH(CBO_quarterly!$B129,HaverPull!$B:$B,0),MATCH(CBO_quarterly!P$1,HaverPull!$1:$1,0)),INDEX(CBO_annual!$A:$AH,MATCH(_xlfn.NUMBERVALUE(LEFT($A130,4)),CBO_annual!$A:$A,0),MATCH(P$1,CBO_annual!$1:$1,0)))</f>
        <v>#N/A</v>
      </c>
      <c r="Q129" s="83" t="e">
        <f ca="1">IF(YEAR($B129)&lt;YEAR(TODAY())-1,INDEX(HaverPull!$A:$AD,MATCH(CBO_quarterly!$B129,HaverPull!$B:$B,0),MATCH(CBO_quarterly!Q$1,HaverPull!$1:$1,0)),INDEX(CBO_annual!$A:$AH,MATCH(_xlfn.NUMBERVALUE(LEFT($A130,4)),CBO_annual!$A:$A,0),MATCH(Q$1,CBO_annual!$1:$1,0)))</f>
        <v>#N/A</v>
      </c>
      <c r="R129" s="83" t="e">
        <f ca="1">IF(YEAR($B129)&lt;YEAR(TODAY())-1,INDEX(HaverPull!$A:$AD,MATCH(CBO_quarterly!$B129,HaverPull!$B:$B,0),MATCH(CBO_quarterly!R$1,HaverPull!$1:$1,0)),INDEX(CBO_annual!$A:$AH,MATCH(_xlfn.NUMBERVALUE(LEFT($A130,4)),CBO_annual!$A:$A,0),MATCH(R$1,CBO_annual!$1:$1,0)))</f>
        <v>#N/A</v>
      </c>
      <c r="S129" s="83" t="e">
        <f ca="1">IF(YEAR($B129)&lt;YEAR(TODAY())-1,INDEX(HaverPull!$A:$AD,MATCH(CBO_quarterly!$B129,HaverPull!$B:$B,0),MATCH(CBO_quarterly!S$1,HaverPull!$1:$1,0)),INDEX(CBO_annual!$A:$AH,MATCH(_xlfn.NUMBERVALUE(LEFT($A130,4)),CBO_annual!$A:$A,0),MATCH(S$1,CBO_annual!$1:$1,0)))</f>
        <v>#N/A</v>
      </c>
      <c r="T129" s="83" t="e">
        <f ca="1">IF(YEAR($B129)&lt;YEAR(TODAY())-1,INDEX(HaverPull!$A:$AD,MATCH(CBO_quarterly!$B129,HaverPull!$B:$B,0),MATCH(CBO_quarterly!T$1,HaverPull!$1:$1,0)),INDEX(CBO_annual!$A:$AH,MATCH(_xlfn.NUMBERVALUE(LEFT($A130,4)),CBO_annual!$A:$A,0),MATCH(T$1,CBO_annual!$1:$1,0)))</f>
        <v>#N/A</v>
      </c>
      <c r="U129" s="83" t="e">
        <f ca="1">IF(YEAR($B129)&lt;YEAR(TODAY())-1,INDEX(HaverPull!$A:$AD,MATCH(CBO_quarterly!$B129,HaverPull!$B:$B,0),MATCH(CBO_quarterly!U$1,HaverPull!$1:$1,0)),INDEX(CBO_annual!$A:$AH,MATCH(_xlfn.NUMBERVALUE(LEFT($A130,4)),CBO_annual!$A:$A,0),MATCH(U$1,CBO_annual!$1:$1,0)))</f>
        <v>#N/A</v>
      </c>
      <c r="V129" s="83" t="e">
        <f ca="1">IF(YEAR($B129)&lt;YEAR(TODAY())-1,INDEX(HaverPull!$A:$AD,MATCH(CBO_quarterly!$B129,HaverPull!$B:$B,0),MATCH(CBO_quarterly!V$1,HaverPull!$1:$1,0)),INDEX(CBO_annual!$A:$AH,MATCH(_xlfn.NUMBERVALUE(LEFT($A130,4)),CBO_annual!$A:$A,0),MATCH(V$1,CBO_annual!$1:$1,0)))</f>
        <v>#N/A</v>
      </c>
      <c r="W129" s="83" t="e">
        <f ca="1">IF(YEAR($B129)&lt;YEAR(TODAY())-1,INDEX(HaverPull!$A:$AD,MATCH(CBO_quarterly!$B129,HaverPull!$B:$B,0),MATCH(CBO_quarterly!W$1,HaverPull!$1:$1,0)),INDEX(CBO_annual!$A:$AH,MATCH(_xlfn.NUMBERVALUE(LEFT($A130,4)),CBO_annual!$A:$A,0),MATCH(W$1,CBO_annual!$1:$1,0)))</f>
        <v>#N/A</v>
      </c>
      <c r="X129" s="83" t="e">
        <f ca="1">IF(YEAR($B129)&lt;YEAR(TODAY())-1,INDEX(HaverPull!$A:$AD,MATCH(CBO_quarterly!$B129,HaverPull!$B:$B,0),MATCH(CBO_quarterly!X$1,HaverPull!$1:$1,0)),INDEX(CBO_annual!$A:$AH,MATCH(_xlfn.NUMBERVALUE(LEFT($A130,4)),CBO_annual!$A:$A,0),MATCH(X$1,CBO_annual!$1:$1,0)))</f>
        <v>#N/A</v>
      </c>
      <c r="Y129" s="83" t="e">
        <f ca="1">IF(YEAR($B129)&lt;YEAR(TODAY())-1,INDEX(HaverPull!$A:$AD,MATCH(CBO_quarterly!$B129,HaverPull!$B:$B,0),MATCH(CBO_quarterly!Y$1,HaverPull!$1:$1,0)),INDEX(CBO_annual!$A:$AH,MATCH(_xlfn.NUMBERVALUE(LEFT($A130,4)),CBO_annual!$A:$A,0),MATCH(Y$1,CBO_annual!$1:$1,0)))</f>
        <v>#N/A</v>
      </c>
      <c r="Z129" s="83" t="e">
        <f ca="1">IF(YEAR($B129)&lt;YEAR(TODAY())-1,INDEX(HaverPull!$A:$AD,MATCH(CBO_quarterly!$B129,HaverPull!$B:$B,0),MATCH(CBO_quarterly!Z$1,HaverPull!$1:$1,0)),INDEX(CBO_annual!$A:$AH,MATCH(_xlfn.NUMBERVALUE(LEFT($A130,4)),CBO_annual!$A:$A,0),MATCH(Z$1,CBO_annual!$1:$1,0)))</f>
        <v>#N/A</v>
      </c>
      <c r="AA129" s="83" t="e">
        <f ca="1">IF(YEAR($B129)&lt;YEAR(TODAY())-1,INDEX(HaverPull!$A:$AD,MATCH(CBO_quarterly!$B129,HaverPull!$B:$B,0),MATCH(CBO_quarterly!AA$1,HaverPull!$1:$1,0)),INDEX(CBO_annual!$A:$AH,MATCH(_xlfn.NUMBERVALUE(LEFT($A130,4)),CBO_annual!$A:$A,0),MATCH(AA$1,CBO_annual!$1:$1,0)))</f>
        <v>#N/A</v>
      </c>
      <c r="AB129" s="88">
        <f>INDEX(CBO_annual!$A:$AH,MATCH(_xlfn.NUMBERVALUE(LEFT($A130,4)),CBO_annual!$A:$A,0),MATCH($1:$1,CBO_annual!$1:$1,0))</f>
        <v>12891.674999999999</v>
      </c>
      <c r="AC129" s="84">
        <v>12643.3</v>
      </c>
      <c r="AD129" s="83">
        <f ca="1">IF(YEAR($B129)&lt;=YEAR(TODAY()),INDEX(HaverPull!$A:$AD,MATCH(CBO_quarterly!$B129,HaverPull!$B:$B,0),MATCH(CBO_quarterly!AD$1,HaverPull!$1:$1,0)),INDEX(CBO_annual!$A:$AH,MATCH(_xlfn.NUMBERVALUE(LEFT($A130,4)),CBO_annual!$A:$A,0),MATCH(AD$1,CBO_annual!$1:$1,0)))</f>
        <v>8797.2999999999993</v>
      </c>
      <c r="AE129" s="83">
        <f ca="1">IF(YEAR($B129)&lt;=YEAR(TODAY()),INDEX(HaverPull!$A:$AD,MATCH(CBO_quarterly!$B129,HaverPull!$B:$B,0),MATCH(CBO_quarterly!AE$1,HaverPull!$1:$1,0)),INDEX(CBO_annual!$A:$AH,MATCH(_xlfn.NUMBERVALUE(LEFT($A130,4)),CBO_annual!$A:$A,0),MATCH(AE$1,CBO_annual!$1:$1,0)))</f>
        <v>6986.9</v>
      </c>
      <c r="AF129" s="85">
        <v>84.387</v>
      </c>
      <c r="AG129" s="84">
        <v>10508.1</v>
      </c>
      <c r="AH129" s="84">
        <v>10453</v>
      </c>
      <c r="AI129" s="83">
        <f ca="1">IF(YEAR($B129)&lt;YEAR(TODAY()),INDEX(HaverPull!$A:$AD,MATCH(CBO_quarterly!$B129,HaverPull!$B:$B,0),MATCH(CBO_quarterly!AI$1,HaverPull!$1:$1,0)),INDEX(CBO_annual!$A:$AH,MATCH(_xlfn.NUMBERVALUE(LEFT($A130,4)),CBO_annual!$A:$A,0),MATCH(AI$1,CBO_annual!$1:$1,0)))</f>
        <v>1905.4</v>
      </c>
      <c r="AJ129" s="83">
        <f ca="1">IF(YEAR($B129)&lt;YEAR(TODAY()),INDEX(HaverPull!$A:$AD,MATCH(CBO_quarterly!$B129,HaverPull!$B:$B,0),MATCH(CBO_quarterly!AJ$1,HaverPull!$1:$1,0)),INDEX(CBO_annual!$A:$AH,MATCH(_xlfn.NUMBERVALUE(LEFT($A130,4)),CBO_annual!$A:$A,0),MATCH(AJ$1,CBO_annual!$1:$1,0)))</f>
        <v>887.5</v>
      </c>
      <c r="AK129" s="83">
        <f ca="1">IF(YEAR($B129)&lt;YEAR(TODAY()),INDEX(HaverPull!$A:$AD,MATCH(CBO_quarterly!$B129,HaverPull!$B:$B,0),MATCH(CBO_quarterly!AK$1,HaverPull!$1:$1,0)),INDEX(CBO_annual!$A:$AH,MATCH(_xlfn.NUMBERVALUE(LEFT($A130,4)),CBO_annual!$A:$A,0),MATCH(AK$1,CBO_annual!$1:$1,0)))</f>
        <v>1842.9</v>
      </c>
      <c r="AL129" s="83">
        <f ca="1">IF(YEAR($B129)&lt;YEAR(TODAY()),INDEX(HaverPull!$A:$AD,MATCH(CBO_quarterly!$B129,HaverPull!$B:$B,0),MATCH(CBO_quarterly!AL$1,HaverPull!$1:$1,0)),INDEX(CBO_annual!$A:$AH,MATCH(_xlfn.NUMBERVALUE(LEFT($A130,4)),CBO_annual!$A:$A,0),MATCH(AL$1,CBO_annual!$1:$1,0)))</f>
        <v>1905.4</v>
      </c>
      <c r="AM129" s="83">
        <f ca="1">IF(YEAR($B129)&lt;YEAR(TODAY()),INDEX(HaverPull!$A:$AD,MATCH(CBO_quarterly!$B129,HaverPull!$B:$B,0),MATCH(CBO_quarterly!AM$1,HaverPull!$1:$1,0)),INDEX(CBO_annual!$A:$AH,MATCH(_xlfn.NUMBERVALUE(LEFT($A130,4)),CBO_annual!$A:$A,0),MATCH(AM$1,CBO_annual!$1:$1,0)))</f>
        <v>653.1</v>
      </c>
      <c r="AN129" s="83">
        <f ca="1">IF(YEAR($B129)&lt;YEAR(TODAY()),INDEX(HaverPull!$A:$AD,MATCH(CBO_quarterly!$B129,HaverPull!$B:$B,0),MATCH(CBO_quarterly!AN$1,HaverPull!$1:$1,0)),INDEX(CBO_annual!$A:$AH,MATCH(_xlfn.NUMBERVALUE(LEFT($A130,4)),CBO_annual!$A:$A,0),MATCH(AN$1,CBO_annual!$1:$1,0)))</f>
        <v>1252.3</v>
      </c>
      <c r="AO129" s="83" t="e">
        <f ca="1">IF(YEAR($B129)&lt;YEAR(TODAY()),INDEX(HaverPull!$A:$AD,MATCH(CBO_quarterly!$B129,HaverPull!$B:$B,0),MATCH(CBO_quarterly!AO$1,HaverPull!$1:$1,0)),INDEX(CBO_annual!$A:$AH,MATCH(_xlfn.NUMBERVALUE(LEFT($A130,4)),CBO_annual!$A:$A,0),MATCH(AO$1,CBO_annual!$1:$1,0)))</f>
        <v>#N/A</v>
      </c>
      <c r="AP129" s="83" t="e">
        <f ca="1">IF(YEAR($B129)&lt;YEAR(TODAY()),INDEX(HaverPull!$A:$AD,MATCH(CBO_quarterly!$B129,HaverPull!$B:$B,0),MATCH(CBO_quarterly!AP$1,HaverPull!$1:$1,0)),INDEX(CBO_annual!$A:$AH,MATCH(_xlfn.NUMBERVALUE(LEFT($A130,4)),CBO_annual!$A:$A,0),MATCH(AP$1,CBO_annual!$1:$1,0)))</f>
        <v>#N/A</v>
      </c>
    </row>
    <row r="130" spans="1:42">
      <c r="A130" s="83" t="s">
        <v>529</v>
      </c>
      <c r="B130" s="4">
        <v>37072</v>
      </c>
      <c r="C130" s="83">
        <f ca="1">IF(YEAR($B130)&lt;YEAR(TODAY())-1,AVERAGE(C131:C134),INDEX(CBO_annual!$A:$AH,MATCH(_xlfn.NUMBERVALUE(LEFT($A131,4)),CBO_annual!$A:$A,0),MATCH(C$1,CBO_annual!$1:$1,0)))</f>
        <v>2068.1999999999925</v>
      </c>
      <c r="D130" s="83">
        <f ca="1">IF(YEAR($B130)&lt;YEAR(TODAY())-1,AVERAGE(D131:D134),INDEX(CBO_annual!$A:$AH,MATCH(_xlfn.NUMBERVALUE(LEFT($A131,4)),CBO_annual!$A:$A,0),MATCH(D$1,CBO_annual!$1:$1,0)))</f>
        <v>1585.0999999999972</v>
      </c>
      <c r="E130" s="83">
        <f ca="1">IF(YEAR($B130)&lt;YEAR(TODAY())-1,AVERAGE(E131:E134),INDEX(CBO_annual!$A:$AH,MATCH(_xlfn.NUMBERVALUE(LEFT($A131,4)),CBO_annual!$A:$A,0),MATCH(E$1,CBO_annual!$1:$1,0)))</f>
        <v>134.09999999999897</v>
      </c>
      <c r="F130" s="83">
        <f ca="1">IF(YEAR($B130)&lt;YEAR(TODAY())-1,AVERAGE(F131:F134),INDEX(CBO_annual!$A:$AH,MATCH(_xlfn.NUMBERVALUE(LEFT($A131,4)),CBO_annual!$A:$A,0),MATCH(F$1,CBO_annual!$1:$1,0)))</f>
        <v>395.70000000001033</v>
      </c>
      <c r="G130" s="83">
        <f ca="1">IF(YEAR($B130)&lt;YEAR(TODAY())-1,AVERAGE(G131:G134),INDEX(CBO_annual!$A:$AH,MATCH(_xlfn.NUMBERVALUE(LEFT($A131,4)),CBO_annual!$A:$A,0),MATCH(G$1,CBO_annual!$1:$1,0)))</f>
        <v>1274.5999999999947</v>
      </c>
      <c r="H130" s="83">
        <f ca="1">IF(YEAR($B130)&lt;YEAR(TODAY())-1,AVERAGE(H131:H134),INDEX(CBO_annual!$A:$AH,MATCH(_xlfn.NUMBERVALUE(LEFT($A131,4)),CBO_annual!$A:$A,0),MATCH(H$1,CBO_annual!$1:$1,0)))</f>
        <v>60.59999999999944</v>
      </c>
      <c r="I130" s="83">
        <f ca="1">IF(YEAR($B130)&lt;YEAR(TODAY())-1,AVERAGE(I131:I134),INDEX(CBO_annual!$A:$AH,MATCH(_xlfn.NUMBERVALUE(LEFT($A131,4)),CBO_annual!$A:$A,0),MATCH(I$1,CBO_annual!$1:$1,0)))</f>
        <v>497.0999999999953</v>
      </c>
      <c r="J130" s="83">
        <f ca="1">IF(YEAR($B130)&lt;YEAR(TODAY())-1,INDEX(HaverPull!$A:$AD,MATCH(CBO_quarterly!$B130,HaverPull!$B:$B,0),MATCH(CBO_quarterly!J$1,HaverPull!$1:$1,0)),INDEX(CBO_annual!$A:$AH,MATCH(_xlfn.NUMBERVALUE(LEFT($A131,4)),CBO_annual!$A:$A,0),MATCH(J$1,CBO_annual!$1:$1,0)))</f>
        <v>28</v>
      </c>
      <c r="K130" s="83" t="e">
        <f ca="1">IF(YEAR($B130)&lt;YEAR(TODAY())-1,INDEX(HaverPull!$A:$AD,MATCH(CBO_quarterly!$B130,HaverPull!$B:$B,0),MATCH(CBO_quarterly!K$1,HaverPull!$1:$1,0)),INDEX(CBO_annual!$A:$AH,MATCH(_xlfn.NUMBERVALUE(LEFT($A131,4)),CBO_annual!$A:$A,0),MATCH(K$1,CBO_annual!$1:$1,0)))</f>
        <v>#N/A</v>
      </c>
      <c r="L130" s="83" t="e">
        <f ca="1">IF(YEAR($B130)&lt;YEAR(TODAY())-1,INDEX(HaverPull!$A:$AD,MATCH(CBO_quarterly!$B130,HaverPull!$B:$B,0),MATCH(CBO_quarterly!L$1,HaverPull!$1:$1,0)),INDEX(CBO_annual!$A:$AH,MATCH(_xlfn.NUMBERVALUE(LEFT($A131,4)),CBO_annual!$A:$A,0),MATCH(L$1,CBO_annual!$1:$1,0)))</f>
        <v>#N/A</v>
      </c>
      <c r="M130" s="83" t="e">
        <f ca="1">IF(YEAR($B130)&lt;YEAR(TODAY())-1,INDEX(HaverPull!$A:$AD,MATCH(CBO_quarterly!$B130,HaverPull!$B:$B,0),MATCH(CBO_quarterly!M$1,HaverPull!$1:$1,0)),INDEX(CBO_annual!$A:$AH,MATCH(_xlfn.NUMBERVALUE(LEFT($A131,4)),CBO_annual!$A:$A,0),MATCH(M$1,CBO_annual!$1:$1,0)))</f>
        <v>#N/A</v>
      </c>
      <c r="N130" s="83" t="e">
        <f ca="1">IF(YEAR($B130)&lt;YEAR(TODAY())-1,INDEX(HaverPull!$A:$AD,MATCH(CBO_quarterly!$B130,HaverPull!$B:$B,0),MATCH(CBO_quarterly!N$1,HaverPull!$1:$1,0)),INDEX(CBO_annual!$A:$AH,MATCH(_xlfn.NUMBERVALUE(LEFT($A131,4)),CBO_annual!$A:$A,0),MATCH(N$1,CBO_annual!$1:$1,0)))</f>
        <v>#N/A</v>
      </c>
      <c r="O130" s="83" t="e">
        <f ca="1">IF(YEAR($B130)&lt;YEAR(TODAY())-1,INDEX(HaverPull!$A:$AD,MATCH(CBO_quarterly!$B130,HaverPull!$B:$B,0),MATCH(CBO_quarterly!O$1,HaverPull!$1:$1,0)),INDEX(CBO_annual!$A:$AH,MATCH(_xlfn.NUMBERVALUE(LEFT($A131,4)),CBO_annual!$A:$A,0),MATCH(O$1,CBO_annual!$1:$1,0)))</f>
        <v>#N/A</v>
      </c>
      <c r="P130" s="83" t="e">
        <f ca="1">IF(YEAR($B130)&lt;YEAR(TODAY())-1,INDEX(HaverPull!$A:$AD,MATCH(CBO_quarterly!$B130,HaverPull!$B:$B,0),MATCH(CBO_quarterly!P$1,HaverPull!$1:$1,0)),INDEX(CBO_annual!$A:$AH,MATCH(_xlfn.NUMBERVALUE(LEFT($A131,4)),CBO_annual!$A:$A,0),MATCH(P$1,CBO_annual!$1:$1,0)))</f>
        <v>#N/A</v>
      </c>
      <c r="Q130" s="83" t="e">
        <f ca="1">IF(YEAR($B130)&lt;YEAR(TODAY())-1,INDEX(HaverPull!$A:$AD,MATCH(CBO_quarterly!$B130,HaverPull!$B:$B,0),MATCH(CBO_quarterly!Q$1,HaverPull!$1:$1,0)),INDEX(CBO_annual!$A:$AH,MATCH(_xlfn.NUMBERVALUE(LEFT($A131,4)),CBO_annual!$A:$A,0),MATCH(Q$1,CBO_annual!$1:$1,0)))</f>
        <v>#N/A</v>
      </c>
      <c r="R130" s="83" t="e">
        <f ca="1">IF(YEAR($B130)&lt;YEAR(TODAY())-1,INDEX(HaverPull!$A:$AD,MATCH(CBO_quarterly!$B130,HaverPull!$B:$B,0),MATCH(CBO_quarterly!R$1,HaverPull!$1:$1,0)),INDEX(CBO_annual!$A:$AH,MATCH(_xlfn.NUMBERVALUE(LEFT($A131,4)),CBO_annual!$A:$A,0),MATCH(R$1,CBO_annual!$1:$1,0)))</f>
        <v>#N/A</v>
      </c>
      <c r="S130" s="83" t="e">
        <f ca="1">IF(YEAR($B130)&lt;YEAR(TODAY())-1,INDEX(HaverPull!$A:$AD,MATCH(CBO_quarterly!$B130,HaverPull!$B:$B,0),MATCH(CBO_quarterly!S$1,HaverPull!$1:$1,0)),INDEX(CBO_annual!$A:$AH,MATCH(_xlfn.NUMBERVALUE(LEFT($A131,4)),CBO_annual!$A:$A,0),MATCH(S$1,CBO_annual!$1:$1,0)))</f>
        <v>#N/A</v>
      </c>
      <c r="T130" s="83" t="e">
        <f ca="1">IF(YEAR($B130)&lt;YEAR(TODAY())-1,INDEX(HaverPull!$A:$AD,MATCH(CBO_quarterly!$B130,HaverPull!$B:$B,0),MATCH(CBO_quarterly!T$1,HaverPull!$1:$1,0)),INDEX(CBO_annual!$A:$AH,MATCH(_xlfn.NUMBERVALUE(LEFT($A131,4)),CBO_annual!$A:$A,0),MATCH(T$1,CBO_annual!$1:$1,0)))</f>
        <v>#N/A</v>
      </c>
      <c r="U130" s="83" t="e">
        <f ca="1">IF(YEAR($B130)&lt;YEAR(TODAY())-1,INDEX(HaverPull!$A:$AD,MATCH(CBO_quarterly!$B130,HaverPull!$B:$B,0),MATCH(CBO_quarterly!U$1,HaverPull!$1:$1,0)),INDEX(CBO_annual!$A:$AH,MATCH(_xlfn.NUMBERVALUE(LEFT($A131,4)),CBO_annual!$A:$A,0),MATCH(U$1,CBO_annual!$1:$1,0)))</f>
        <v>#N/A</v>
      </c>
      <c r="V130" s="83" t="e">
        <f ca="1">IF(YEAR($B130)&lt;YEAR(TODAY())-1,INDEX(HaverPull!$A:$AD,MATCH(CBO_quarterly!$B130,HaverPull!$B:$B,0),MATCH(CBO_quarterly!V$1,HaverPull!$1:$1,0)),INDEX(CBO_annual!$A:$AH,MATCH(_xlfn.NUMBERVALUE(LEFT($A131,4)),CBO_annual!$A:$A,0),MATCH(V$1,CBO_annual!$1:$1,0)))</f>
        <v>#N/A</v>
      </c>
      <c r="W130" s="83" t="e">
        <f ca="1">IF(YEAR($B130)&lt;YEAR(TODAY())-1,INDEX(HaverPull!$A:$AD,MATCH(CBO_quarterly!$B130,HaverPull!$B:$B,0),MATCH(CBO_quarterly!W$1,HaverPull!$1:$1,0)),INDEX(CBO_annual!$A:$AH,MATCH(_xlfn.NUMBERVALUE(LEFT($A131,4)),CBO_annual!$A:$A,0),MATCH(W$1,CBO_annual!$1:$1,0)))</f>
        <v>#N/A</v>
      </c>
      <c r="X130" s="83" t="e">
        <f ca="1">IF(YEAR($B130)&lt;YEAR(TODAY())-1,INDEX(HaverPull!$A:$AD,MATCH(CBO_quarterly!$B130,HaverPull!$B:$B,0),MATCH(CBO_quarterly!X$1,HaverPull!$1:$1,0)),INDEX(CBO_annual!$A:$AH,MATCH(_xlfn.NUMBERVALUE(LEFT($A131,4)),CBO_annual!$A:$A,0),MATCH(X$1,CBO_annual!$1:$1,0)))</f>
        <v>#N/A</v>
      </c>
      <c r="Y130" s="83" t="e">
        <f ca="1">IF(YEAR($B130)&lt;YEAR(TODAY())-1,INDEX(HaverPull!$A:$AD,MATCH(CBO_quarterly!$B130,HaverPull!$B:$B,0),MATCH(CBO_quarterly!Y$1,HaverPull!$1:$1,0)),INDEX(CBO_annual!$A:$AH,MATCH(_xlfn.NUMBERVALUE(LEFT($A131,4)),CBO_annual!$A:$A,0),MATCH(Y$1,CBO_annual!$1:$1,0)))</f>
        <v>#N/A</v>
      </c>
      <c r="Z130" s="83" t="e">
        <f ca="1">IF(YEAR($B130)&lt;YEAR(TODAY())-1,INDEX(HaverPull!$A:$AD,MATCH(CBO_quarterly!$B130,HaverPull!$B:$B,0),MATCH(CBO_quarterly!Z$1,HaverPull!$1:$1,0)),INDEX(CBO_annual!$A:$AH,MATCH(_xlfn.NUMBERVALUE(LEFT($A131,4)),CBO_annual!$A:$A,0),MATCH(Z$1,CBO_annual!$1:$1,0)))</f>
        <v>#N/A</v>
      </c>
      <c r="AA130" s="83" t="e">
        <f ca="1">IF(YEAR($B130)&lt;YEAR(TODAY())-1,INDEX(HaverPull!$A:$AD,MATCH(CBO_quarterly!$B130,HaverPull!$B:$B,0),MATCH(CBO_quarterly!AA$1,HaverPull!$1:$1,0)),INDEX(CBO_annual!$A:$AH,MATCH(_xlfn.NUMBERVALUE(LEFT($A131,4)),CBO_annual!$A:$A,0),MATCH(AA$1,CBO_annual!$1:$1,0)))</f>
        <v>#N/A</v>
      </c>
      <c r="AB130" s="88">
        <f>INDEX(CBO_annual!$A:$AH,MATCH(_xlfn.NUMBERVALUE(LEFT($A131,4)),CBO_annual!$A:$A,0),MATCH($1:$1,CBO_annual!$1:$1,0))</f>
        <v>12891.674999999999</v>
      </c>
      <c r="AC130" s="84">
        <v>12710.3</v>
      </c>
      <c r="AD130" s="83">
        <f ca="1">IF(YEAR($B130)&lt;=YEAR(TODAY()),INDEX(HaverPull!$A:$AD,MATCH(CBO_quarterly!$B130,HaverPull!$B:$B,0),MATCH(CBO_quarterly!AD$1,HaverPull!$1:$1,0)),INDEX(CBO_annual!$A:$AH,MATCH(_xlfn.NUMBERVALUE(LEFT($A131,4)),CBO_annual!$A:$A,0),MATCH(AD$1,CBO_annual!$1:$1,0)))</f>
        <v>8818.1</v>
      </c>
      <c r="AE130" s="83">
        <f ca="1">IF(YEAR($B130)&lt;=YEAR(TODAY()),INDEX(HaverPull!$A:$AD,MATCH(CBO_quarterly!$B130,HaverPull!$B:$B,0),MATCH(CBO_quarterly!AE$1,HaverPull!$1:$1,0)),INDEX(CBO_annual!$A:$AH,MATCH(_xlfn.NUMBERVALUE(LEFT($A131,4)),CBO_annual!$A:$A,0),MATCH(AE$1,CBO_annual!$1:$1,0)))</f>
        <v>7036.3</v>
      </c>
      <c r="AF130" s="85">
        <v>84.79</v>
      </c>
      <c r="AG130" s="84">
        <v>10638.4</v>
      </c>
      <c r="AH130" s="84">
        <v>10620.6</v>
      </c>
      <c r="AI130" s="83">
        <f ca="1">IF(YEAR($B130)&lt;YEAR(TODAY()),INDEX(HaverPull!$A:$AD,MATCH(CBO_quarterly!$B130,HaverPull!$B:$B,0),MATCH(CBO_quarterly!AI$1,HaverPull!$1:$1,0)),INDEX(CBO_annual!$A:$AH,MATCH(_xlfn.NUMBERVALUE(LEFT($A131,4)),CBO_annual!$A:$A,0),MATCH(AI$1,CBO_annual!$1:$1,0)))</f>
        <v>1947</v>
      </c>
      <c r="AJ130" s="83">
        <f ca="1">IF(YEAR($B130)&lt;YEAR(TODAY()),INDEX(HaverPull!$A:$AD,MATCH(CBO_quarterly!$B130,HaverPull!$B:$B,0),MATCH(CBO_quarterly!AJ$1,HaverPull!$1:$1,0)),INDEX(CBO_annual!$A:$AH,MATCH(_xlfn.NUMBERVALUE(LEFT($A131,4)),CBO_annual!$A:$A,0),MATCH(AJ$1,CBO_annual!$1:$1,0)))</f>
        <v>900.4</v>
      </c>
      <c r="AK130" s="83">
        <f ca="1">IF(YEAR($B130)&lt;YEAR(TODAY()),INDEX(HaverPull!$A:$AD,MATCH(CBO_quarterly!$B130,HaverPull!$B:$B,0),MATCH(CBO_quarterly!AK$1,HaverPull!$1:$1,0)),INDEX(CBO_annual!$A:$AH,MATCH(_xlfn.NUMBERVALUE(LEFT($A131,4)),CBO_annual!$A:$A,0),MATCH(AK$1,CBO_annual!$1:$1,0)))</f>
        <v>1877.7</v>
      </c>
      <c r="AL130" s="83">
        <f ca="1">IF(YEAR($B130)&lt;YEAR(TODAY()),INDEX(HaverPull!$A:$AD,MATCH(CBO_quarterly!$B130,HaverPull!$B:$B,0),MATCH(CBO_quarterly!AL$1,HaverPull!$1:$1,0)),INDEX(CBO_annual!$A:$AH,MATCH(_xlfn.NUMBERVALUE(LEFT($A131,4)),CBO_annual!$A:$A,0),MATCH(AL$1,CBO_annual!$1:$1,0)))</f>
        <v>1947</v>
      </c>
      <c r="AM130" s="83">
        <f ca="1">IF(YEAR($B130)&lt;YEAR(TODAY()),INDEX(HaverPull!$A:$AD,MATCH(CBO_quarterly!$B130,HaverPull!$B:$B,0),MATCH(CBO_quarterly!AM$1,HaverPull!$1:$1,0)),INDEX(CBO_annual!$A:$AH,MATCH(_xlfn.NUMBERVALUE(LEFT($A131,4)),CBO_annual!$A:$A,0),MATCH(AM$1,CBO_annual!$1:$1,0)))</f>
        <v>666.1</v>
      </c>
      <c r="AN130" s="83">
        <f ca="1">IF(YEAR($B130)&lt;YEAR(TODAY()),INDEX(HaverPull!$A:$AD,MATCH(CBO_quarterly!$B130,HaverPull!$B:$B,0),MATCH(CBO_quarterly!AN$1,HaverPull!$1:$1,0)),INDEX(CBO_annual!$A:$AH,MATCH(_xlfn.NUMBERVALUE(LEFT($A131,4)),CBO_annual!$A:$A,0),MATCH(AN$1,CBO_annual!$1:$1,0)))</f>
        <v>1280.9000000000001</v>
      </c>
      <c r="AO130" s="83" t="e">
        <f ca="1">IF(YEAR($B130)&lt;YEAR(TODAY()),INDEX(HaverPull!$A:$AD,MATCH(CBO_quarterly!$B130,HaverPull!$B:$B,0),MATCH(CBO_quarterly!AO$1,HaverPull!$1:$1,0)),INDEX(CBO_annual!$A:$AH,MATCH(_xlfn.NUMBERVALUE(LEFT($A131,4)),CBO_annual!$A:$A,0),MATCH(AO$1,CBO_annual!$1:$1,0)))</f>
        <v>#N/A</v>
      </c>
      <c r="AP130" s="83" t="e">
        <f ca="1">IF(YEAR($B130)&lt;YEAR(TODAY()),INDEX(HaverPull!$A:$AD,MATCH(CBO_quarterly!$B130,HaverPull!$B:$B,0),MATCH(CBO_quarterly!AP$1,HaverPull!$1:$1,0)),INDEX(CBO_annual!$A:$AH,MATCH(_xlfn.NUMBERVALUE(LEFT($A131,4)),CBO_annual!$A:$A,0),MATCH(AP$1,CBO_annual!$1:$1,0)))</f>
        <v>#N/A</v>
      </c>
    </row>
    <row r="131" spans="1:42">
      <c r="A131" s="83" t="s">
        <v>530</v>
      </c>
      <c r="B131" s="4">
        <v>37164</v>
      </c>
      <c r="C131" s="83">
        <f ca="1">IF(YEAR($B131)&lt;YEAR(TODAY())-1,AVERAGE(C132:C135),INDEX(CBO_annual!$A:$AH,MATCH(_xlfn.NUMBERVALUE(LEFT($A132,4)),CBO_annual!$A:$A,0),MATCH(C$1,CBO_annual!$1:$1,0)))</f>
        <v>2068.1999999999916</v>
      </c>
      <c r="D131" s="83">
        <f ca="1">IF(YEAR($B131)&lt;YEAR(TODAY())-1,AVERAGE(D132:D135),INDEX(CBO_annual!$A:$AH,MATCH(_xlfn.NUMBERVALUE(LEFT($A132,4)),CBO_annual!$A:$A,0),MATCH(D$1,CBO_annual!$1:$1,0)))</f>
        <v>1585.0999999999967</v>
      </c>
      <c r="E131" s="83">
        <f ca="1">IF(YEAR($B131)&lt;YEAR(TODAY())-1,AVERAGE(E132:E135),INDEX(CBO_annual!$A:$AH,MATCH(_xlfn.NUMBERVALUE(LEFT($A132,4)),CBO_annual!$A:$A,0),MATCH(E$1,CBO_annual!$1:$1,0)))</f>
        <v>134.09999999999883</v>
      </c>
      <c r="F131" s="83">
        <f ca="1">IF(YEAR($B131)&lt;YEAR(TODAY())-1,AVERAGE(F132:F135),INDEX(CBO_annual!$A:$AH,MATCH(_xlfn.NUMBERVALUE(LEFT($A132,4)),CBO_annual!$A:$A,0),MATCH(F$1,CBO_annual!$1:$1,0)))</f>
        <v>395.70000000001187</v>
      </c>
      <c r="G131" s="83">
        <f ca="1">IF(YEAR($B131)&lt;YEAR(TODAY())-1,AVERAGE(G132:G135),INDEX(CBO_annual!$A:$AH,MATCH(_xlfn.NUMBERVALUE(LEFT($A132,4)),CBO_annual!$A:$A,0),MATCH(G$1,CBO_annual!$1:$1,0)))</f>
        <v>1274.599999999994</v>
      </c>
      <c r="H131" s="83">
        <f ca="1">IF(YEAR($B131)&lt;YEAR(TODAY())-1,AVERAGE(H132:H135),INDEX(CBO_annual!$A:$AH,MATCH(_xlfn.NUMBERVALUE(LEFT($A132,4)),CBO_annual!$A:$A,0),MATCH(H$1,CBO_annual!$1:$1,0)))</f>
        <v>60.599999999999369</v>
      </c>
      <c r="I131" s="83">
        <f ca="1">IF(YEAR($B131)&lt;YEAR(TODAY())-1,AVERAGE(I132:I135),INDEX(CBO_annual!$A:$AH,MATCH(_xlfn.NUMBERVALUE(LEFT($A132,4)),CBO_annual!$A:$A,0),MATCH(I$1,CBO_annual!$1:$1,0)))</f>
        <v>497.09999999999462</v>
      </c>
      <c r="J131" s="83">
        <f ca="1">IF(YEAR($B131)&lt;YEAR(TODAY())-1,INDEX(HaverPull!$A:$AD,MATCH(CBO_quarterly!$B131,HaverPull!$B:$B,0),MATCH(CBO_quarterly!J$1,HaverPull!$1:$1,0)),INDEX(CBO_annual!$A:$AH,MATCH(_xlfn.NUMBERVALUE(LEFT($A132,4)),CBO_annual!$A:$A,0),MATCH(J$1,CBO_annual!$1:$1,0)))</f>
        <v>26.4</v>
      </c>
      <c r="K131" s="83" t="e">
        <f ca="1">IF(YEAR($B131)&lt;YEAR(TODAY())-1,INDEX(HaverPull!$A:$AD,MATCH(CBO_quarterly!$B131,HaverPull!$B:$B,0),MATCH(CBO_quarterly!K$1,HaverPull!$1:$1,0)),INDEX(CBO_annual!$A:$AH,MATCH(_xlfn.NUMBERVALUE(LEFT($A132,4)),CBO_annual!$A:$A,0),MATCH(K$1,CBO_annual!$1:$1,0)))</f>
        <v>#N/A</v>
      </c>
      <c r="L131" s="83" t="e">
        <f ca="1">IF(YEAR($B131)&lt;YEAR(TODAY())-1,INDEX(HaverPull!$A:$AD,MATCH(CBO_quarterly!$B131,HaverPull!$B:$B,0),MATCH(CBO_quarterly!L$1,HaverPull!$1:$1,0)),INDEX(CBO_annual!$A:$AH,MATCH(_xlfn.NUMBERVALUE(LEFT($A132,4)),CBO_annual!$A:$A,0),MATCH(L$1,CBO_annual!$1:$1,0)))</f>
        <v>#N/A</v>
      </c>
      <c r="M131" s="83" t="e">
        <f ca="1">IF(YEAR($B131)&lt;YEAR(TODAY())-1,INDEX(HaverPull!$A:$AD,MATCH(CBO_quarterly!$B131,HaverPull!$B:$B,0),MATCH(CBO_quarterly!M$1,HaverPull!$1:$1,0)),INDEX(CBO_annual!$A:$AH,MATCH(_xlfn.NUMBERVALUE(LEFT($A132,4)),CBO_annual!$A:$A,0),MATCH(M$1,CBO_annual!$1:$1,0)))</f>
        <v>#N/A</v>
      </c>
      <c r="N131" s="83" t="e">
        <f ca="1">IF(YEAR($B131)&lt;YEAR(TODAY())-1,INDEX(HaverPull!$A:$AD,MATCH(CBO_quarterly!$B131,HaverPull!$B:$B,0),MATCH(CBO_quarterly!N$1,HaverPull!$1:$1,0)),INDEX(CBO_annual!$A:$AH,MATCH(_xlfn.NUMBERVALUE(LEFT($A132,4)),CBO_annual!$A:$A,0),MATCH(N$1,CBO_annual!$1:$1,0)))</f>
        <v>#N/A</v>
      </c>
      <c r="O131" s="83" t="e">
        <f ca="1">IF(YEAR($B131)&lt;YEAR(TODAY())-1,INDEX(HaverPull!$A:$AD,MATCH(CBO_quarterly!$B131,HaverPull!$B:$B,0),MATCH(CBO_quarterly!O$1,HaverPull!$1:$1,0)),INDEX(CBO_annual!$A:$AH,MATCH(_xlfn.NUMBERVALUE(LEFT($A132,4)),CBO_annual!$A:$A,0),MATCH(O$1,CBO_annual!$1:$1,0)))</f>
        <v>#N/A</v>
      </c>
      <c r="P131" s="83" t="e">
        <f ca="1">IF(YEAR($B131)&lt;YEAR(TODAY())-1,INDEX(HaverPull!$A:$AD,MATCH(CBO_quarterly!$B131,HaverPull!$B:$B,0),MATCH(CBO_quarterly!P$1,HaverPull!$1:$1,0)),INDEX(CBO_annual!$A:$AH,MATCH(_xlfn.NUMBERVALUE(LEFT($A132,4)),CBO_annual!$A:$A,0),MATCH(P$1,CBO_annual!$1:$1,0)))</f>
        <v>#N/A</v>
      </c>
      <c r="Q131" s="83" t="e">
        <f ca="1">IF(YEAR($B131)&lt;YEAR(TODAY())-1,INDEX(HaverPull!$A:$AD,MATCH(CBO_quarterly!$B131,HaverPull!$B:$B,0),MATCH(CBO_quarterly!Q$1,HaverPull!$1:$1,0)),INDEX(CBO_annual!$A:$AH,MATCH(_xlfn.NUMBERVALUE(LEFT($A132,4)),CBO_annual!$A:$A,0),MATCH(Q$1,CBO_annual!$1:$1,0)))</f>
        <v>#N/A</v>
      </c>
      <c r="R131" s="83" t="e">
        <f ca="1">IF(YEAR($B131)&lt;YEAR(TODAY())-1,INDEX(HaverPull!$A:$AD,MATCH(CBO_quarterly!$B131,HaverPull!$B:$B,0),MATCH(CBO_quarterly!R$1,HaverPull!$1:$1,0)),INDEX(CBO_annual!$A:$AH,MATCH(_xlfn.NUMBERVALUE(LEFT($A132,4)),CBO_annual!$A:$A,0),MATCH(R$1,CBO_annual!$1:$1,0)))</f>
        <v>#N/A</v>
      </c>
      <c r="S131" s="83" t="e">
        <f ca="1">IF(YEAR($B131)&lt;YEAR(TODAY())-1,INDEX(HaverPull!$A:$AD,MATCH(CBO_quarterly!$B131,HaverPull!$B:$B,0),MATCH(CBO_quarterly!S$1,HaverPull!$1:$1,0)),INDEX(CBO_annual!$A:$AH,MATCH(_xlfn.NUMBERVALUE(LEFT($A132,4)),CBO_annual!$A:$A,0),MATCH(S$1,CBO_annual!$1:$1,0)))</f>
        <v>#N/A</v>
      </c>
      <c r="T131" s="83" t="e">
        <f ca="1">IF(YEAR($B131)&lt;YEAR(TODAY())-1,INDEX(HaverPull!$A:$AD,MATCH(CBO_quarterly!$B131,HaverPull!$B:$B,0),MATCH(CBO_quarterly!T$1,HaverPull!$1:$1,0)),INDEX(CBO_annual!$A:$AH,MATCH(_xlfn.NUMBERVALUE(LEFT($A132,4)),CBO_annual!$A:$A,0),MATCH(T$1,CBO_annual!$1:$1,0)))</f>
        <v>#N/A</v>
      </c>
      <c r="U131" s="83" t="e">
        <f ca="1">IF(YEAR($B131)&lt;YEAR(TODAY())-1,INDEX(HaverPull!$A:$AD,MATCH(CBO_quarterly!$B131,HaverPull!$B:$B,0),MATCH(CBO_quarterly!U$1,HaverPull!$1:$1,0)),INDEX(CBO_annual!$A:$AH,MATCH(_xlfn.NUMBERVALUE(LEFT($A132,4)),CBO_annual!$A:$A,0),MATCH(U$1,CBO_annual!$1:$1,0)))</f>
        <v>#N/A</v>
      </c>
      <c r="V131" s="83" t="e">
        <f ca="1">IF(YEAR($B131)&lt;YEAR(TODAY())-1,INDEX(HaverPull!$A:$AD,MATCH(CBO_quarterly!$B131,HaverPull!$B:$B,0),MATCH(CBO_quarterly!V$1,HaverPull!$1:$1,0)),INDEX(CBO_annual!$A:$AH,MATCH(_xlfn.NUMBERVALUE(LEFT($A132,4)),CBO_annual!$A:$A,0),MATCH(V$1,CBO_annual!$1:$1,0)))</f>
        <v>#N/A</v>
      </c>
      <c r="W131" s="83" t="e">
        <f ca="1">IF(YEAR($B131)&lt;YEAR(TODAY())-1,INDEX(HaverPull!$A:$AD,MATCH(CBO_quarterly!$B131,HaverPull!$B:$B,0),MATCH(CBO_quarterly!W$1,HaverPull!$1:$1,0)),INDEX(CBO_annual!$A:$AH,MATCH(_xlfn.NUMBERVALUE(LEFT($A132,4)),CBO_annual!$A:$A,0),MATCH(W$1,CBO_annual!$1:$1,0)))</f>
        <v>#N/A</v>
      </c>
      <c r="X131" s="83" t="e">
        <f ca="1">IF(YEAR($B131)&lt;YEAR(TODAY())-1,INDEX(HaverPull!$A:$AD,MATCH(CBO_quarterly!$B131,HaverPull!$B:$B,0),MATCH(CBO_quarterly!X$1,HaverPull!$1:$1,0)),INDEX(CBO_annual!$A:$AH,MATCH(_xlfn.NUMBERVALUE(LEFT($A132,4)),CBO_annual!$A:$A,0),MATCH(X$1,CBO_annual!$1:$1,0)))</f>
        <v>#N/A</v>
      </c>
      <c r="Y131" s="83" t="e">
        <f ca="1">IF(YEAR($B131)&lt;YEAR(TODAY())-1,INDEX(HaverPull!$A:$AD,MATCH(CBO_quarterly!$B131,HaverPull!$B:$B,0),MATCH(CBO_quarterly!Y$1,HaverPull!$1:$1,0)),INDEX(CBO_annual!$A:$AH,MATCH(_xlfn.NUMBERVALUE(LEFT($A132,4)),CBO_annual!$A:$A,0),MATCH(Y$1,CBO_annual!$1:$1,0)))</f>
        <v>#N/A</v>
      </c>
      <c r="Z131" s="83" t="e">
        <f ca="1">IF(YEAR($B131)&lt;YEAR(TODAY())-1,INDEX(HaverPull!$A:$AD,MATCH(CBO_quarterly!$B131,HaverPull!$B:$B,0),MATCH(CBO_quarterly!Z$1,HaverPull!$1:$1,0)),INDEX(CBO_annual!$A:$AH,MATCH(_xlfn.NUMBERVALUE(LEFT($A132,4)),CBO_annual!$A:$A,0),MATCH(Z$1,CBO_annual!$1:$1,0)))</f>
        <v>#N/A</v>
      </c>
      <c r="AA131" s="83" t="e">
        <f ca="1">IF(YEAR($B131)&lt;YEAR(TODAY())-1,INDEX(HaverPull!$A:$AD,MATCH(CBO_quarterly!$B131,HaverPull!$B:$B,0),MATCH(CBO_quarterly!AA$1,HaverPull!$1:$1,0)),INDEX(CBO_annual!$A:$AH,MATCH(_xlfn.NUMBERVALUE(LEFT($A132,4)),CBO_annual!$A:$A,0),MATCH(AA$1,CBO_annual!$1:$1,0)))</f>
        <v>#N/A</v>
      </c>
      <c r="AB131" s="88">
        <f>INDEX(CBO_annual!$A:$AH,MATCH(_xlfn.NUMBERVALUE(LEFT($A132,4)),CBO_annual!$A:$A,0),MATCH($1:$1,CBO_annual!$1:$1,0))</f>
        <v>12891.674999999999</v>
      </c>
      <c r="AC131" s="84">
        <v>12670.1</v>
      </c>
      <c r="AD131" s="83">
        <f ca="1">IF(YEAR($B131)&lt;=YEAR(TODAY()),INDEX(HaverPull!$A:$AD,MATCH(CBO_quarterly!$B131,HaverPull!$B:$B,0),MATCH(CBO_quarterly!AD$1,HaverPull!$1:$1,0)),INDEX(CBO_annual!$A:$AH,MATCH(_xlfn.NUMBERVALUE(LEFT($A132,4)),CBO_annual!$A:$A,0),MATCH(AD$1,CBO_annual!$1:$1,0)))</f>
        <v>8848.2999999999993</v>
      </c>
      <c r="AE131" s="83">
        <f ca="1">IF(YEAR($B131)&lt;=YEAR(TODAY()),INDEX(HaverPull!$A:$AD,MATCH(CBO_quarterly!$B131,HaverPull!$B:$B,0),MATCH(CBO_quarterly!AE$1,HaverPull!$1:$1,0)),INDEX(CBO_annual!$A:$AH,MATCH(_xlfn.NUMBERVALUE(LEFT($A132,4)),CBO_annual!$A:$A,0),MATCH(AE$1,CBO_annual!$1:$1,0)))</f>
        <v>7064.7</v>
      </c>
      <c r="AF131" s="85">
        <v>84.855000000000004</v>
      </c>
      <c r="AG131" s="84">
        <v>10639.5</v>
      </c>
      <c r="AH131" s="84">
        <v>10749.1</v>
      </c>
      <c r="AI131" s="83">
        <f ca="1">IF(YEAR($B131)&lt;YEAR(TODAY()),INDEX(HaverPull!$A:$AD,MATCH(CBO_quarterly!$B131,HaverPull!$B:$B,0),MATCH(CBO_quarterly!AI$1,HaverPull!$1:$1,0)),INDEX(CBO_annual!$A:$AH,MATCH(_xlfn.NUMBERVALUE(LEFT($A132,4)),CBO_annual!$A:$A,0),MATCH(AI$1,CBO_annual!$1:$1,0)))</f>
        <v>1952.7</v>
      </c>
      <c r="AJ131" s="83">
        <f ca="1">IF(YEAR($B131)&lt;YEAR(TODAY()),INDEX(HaverPull!$A:$AD,MATCH(CBO_quarterly!$B131,HaverPull!$B:$B,0),MATCH(CBO_quarterly!AJ$1,HaverPull!$1:$1,0)),INDEX(CBO_annual!$A:$AH,MATCH(_xlfn.NUMBERVALUE(LEFT($A132,4)),CBO_annual!$A:$A,0),MATCH(AJ$1,CBO_annual!$1:$1,0)))</f>
        <v>905.8</v>
      </c>
      <c r="AK131" s="83">
        <f ca="1">IF(YEAR($B131)&lt;YEAR(TODAY()),INDEX(HaverPull!$A:$AD,MATCH(CBO_quarterly!$B131,HaverPull!$B:$B,0),MATCH(CBO_quarterly!AK$1,HaverPull!$1:$1,0)),INDEX(CBO_annual!$A:$AH,MATCH(_xlfn.NUMBERVALUE(LEFT($A132,4)),CBO_annual!$A:$A,0),MATCH(AK$1,CBO_annual!$1:$1,0)))</f>
        <v>1869</v>
      </c>
      <c r="AL131" s="83">
        <f ca="1">IF(YEAR($B131)&lt;YEAR(TODAY()),INDEX(HaverPull!$A:$AD,MATCH(CBO_quarterly!$B131,HaverPull!$B:$B,0),MATCH(CBO_quarterly!AL$1,HaverPull!$1:$1,0)),INDEX(CBO_annual!$A:$AH,MATCH(_xlfn.NUMBERVALUE(LEFT($A132,4)),CBO_annual!$A:$A,0),MATCH(AL$1,CBO_annual!$1:$1,0)))</f>
        <v>1952.7</v>
      </c>
      <c r="AM131" s="83">
        <f ca="1">IF(YEAR($B131)&lt;YEAR(TODAY()),INDEX(HaverPull!$A:$AD,MATCH(CBO_quarterly!$B131,HaverPull!$B:$B,0),MATCH(CBO_quarterly!AM$1,HaverPull!$1:$1,0)),INDEX(CBO_annual!$A:$AH,MATCH(_xlfn.NUMBERVALUE(LEFT($A132,4)),CBO_annual!$A:$A,0),MATCH(AM$1,CBO_annual!$1:$1,0)))</f>
        <v>674.3</v>
      </c>
      <c r="AN131" s="83">
        <f ca="1">IF(YEAR($B131)&lt;YEAR(TODAY()),INDEX(HaverPull!$A:$AD,MATCH(CBO_quarterly!$B131,HaverPull!$B:$B,0),MATCH(CBO_quarterly!AN$1,HaverPull!$1:$1,0)),INDEX(CBO_annual!$A:$AH,MATCH(_xlfn.NUMBERVALUE(LEFT($A132,4)),CBO_annual!$A:$A,0),MATCH(AN$1,CBO_annual!$1:$1,0)))</f>
        <v>1278.4000000000001</v>
      </c>
      <c r="AO131" s="83" t="e">
        <f ca="1">IF(YEAR($B131)&lt;YEAR(TODAY()),INDEX(HaverPull!$A:$AD,MATCH(CBO_quarterly!$B131,HaverPull!$B:$B,0),MATCH(CBO_quarterly!AO$1,HaverPull!$1:$1,0)),INDEX(CBO_annual!$A:$AH,MATCH(_xlfn.NUMBERVALUE(LEFT($A132,4)),CBO_annual!$A:$A,0),MATCH(AO$1,CBO_annual!$1:$1,0)))</f>
        <v>#N/A</v>
      </c>
      <c r="AP131" s="83" t="e">
        <f ca="1">IF(YEAR($B131)&lt;YEAR(TODAY()),INDEX(HaverPull!$A:$AD,MATCH(CBO_quarterly!$B131,HaverPull!$B:$B,0),MATCH(CBO_quarterly!AP$1,HaverPull!$1:$1,0)),INDEX(CBO_annual!$A:$AH,MATCH(_xlfn.NUMBERVALUE(LEFT($A132,4)),CBO_annual!$A:$A,0),MATCH(AP$1,CBO_annual!$1:$1,0)))</f>
        <v>#N/A</v>
      </c>
    </row>
    <row r="132" spans="1:42">
      <c r="A132" s="83" t="s">
        <v>531</v>
      </c>
      <c r="B132" s="4">
        <v>37256</v>
      </c>
      <c r="C132" s="83">
        <f ca="1">IF(YEAR($B132)&lt;YEAR(TODAY())-1,AVERAGE(C133:C136),INDEX(CBO_annual!$A:$AH,MATCH(_xlfn.NUMBERVALUE(LEFT($A133,4)),CBO_annual!$A:$A,0),MATCH(C$1,CBO_annual!$1:$1,0)))</f>
        <v>2068.2000000000221</v>
      </c>
      <c r="D132" s="83">
        <f ca="1">IF(YEAR($B132)&lt;YEAR(TODAY())-1,AVERAGE(D133:D136),INDEX(CBO_annual!$A:$AH,MATCH(_xlfn.NUMBERVALUE(LEFT($A133,4)),CBO_annual!$A:$A,0),MATCH(D$1,CBO_annual!$1:$1,0)))</f>
        <v>1585.1000000000085</v>
      </c>
      <c r="E132" s="83">
        <f ca="1">IF(YEAR($B132)&lt;YEAR(TODAY())-1,AVERAGE(E133:E136),INDEX(CBO_annual!$A:$AH,MATCH(_xlfn.NUMBERVALUE(LEFT($A133,4)),CBO_annual!$A:$A,0),MATCH(E$1,CBO_annual!$1:$1,0)))</f>
        <v>134.10000000000292</v>
      </c>
      <c r="F132" s="83">
        <f ca="1">IF(YEAR($B132)&lt;YEAR(TODAY())-1,AVERAGE(F133:F136),INDEX(CBO_annual!$A:$AH,MATCH(_xlfn.NUMBERVALUE(LEFT($A133,4)),CBO_annual!$A:$A,0),MATCH(F$1,CBO_annual!$1:$1,0)))</f>
        <v>395.6999999999698</v>
      </c>
      <c r="G132" s="83">
        <f ca="1">IF(YEAR($B132)&lt;YEAR(TODAY())-1,AVERAGE(G133:G136),INDEX(CBO_annual!$A:$AH,MATCH(_xlfn.NUMBERVALUE(LEFT($A133,4)),CBO_annual!$A:$A,0),MATCH(G$1,CBO_annual!$1:$1,0)))</f>
        <v>1274.6000000000149</v>
      </c>
      <c r="H132" s="83">
        <f ca="1">IF(YEAR($B132)&lt;YEAR(TODAY())-1,AVERAGE(H133:H136),INDEX(CBO_annual!$A:$AH,MATCH(_xlfn.NUMBERVALUE(LEFT($A133,4)),CBO_annual!$A:$A,0),MATCH(H$1,CBO_annual!$1:$1,0)))</f>
        <v>60.6000000000016</v>
      </c>
      <c r="I132" s="83">
        <f ca="1">IF(YEAR($B132)&lt;YEAR(TODAY())-1,AVERAGE(I133:I136),INDEX(CBO_annual!$A:$AH,MATCH(_xlfn.NUMBERVALUE(LEFT($A133,4)),CBO_annual!$A:$A,0),MATCH(I$1,CBO_annual!$1:$1,0)))</f>
        <v>497.10000000001361</v>
      </c>
      <c r="J132" s="83">
        <f ca="1">IF(YEAR($B132)&lt;YEAR(TODAY())-1,INDEX(HaverPull!$A:$AD,MATCH(CBO_quarterly!$B132,HaverPull!$B:$B,0),MATCH(CBO_quarterly!J$1,HaverPull!$1:$1,0)),INDEX(CBO_annual!$A:$AH,MATCH(_xlfn.NUMBERVALUE(LEFT($A133,4)),CBO_annual!$A:$A,0),MATCH(J$1,CBO_annual!$1:$1,0)))</f>
        <v>24.2</v>
      </c>
      <c r="K132" s="83" t="e">
        <f ca="1">IF(YEAR($B132)&lt;YEAR(TODAY())-1,INDEX(HaverPull!$A:$AD,MATCH(CBO_quarterly!$B132,HaverPull!$B:$B,0),MATCH(CBO_quarterly!K$1,HaverPull!$1:$1,0)),INDEX(CBO_annual!$A:$AH,MATCH(_xlfn.NUMBERVALUE(LEFT($A133,4)),CBO_annual!$A:$A,0),MATCH(K$1,CBO_annual!$1:$1,0)))</f>
        <v>#N/A</v>
      </c>
      <c r="L132" s="83" t="e">
        <f ca="1">IF(YEAR($B132)&lt;YEAR(TODAY())-1,INDEX(HaverPull!$A:$AD,MATCH(CBO_quarterly!$B132,HaverPull!$B:$B,0),MATCH(CBO_quarterly!L$1,HaverPull!$1:$1,0)),INDEX(CBO_annual!$A:$AH,MATCH(_xlfn.NUMBERVALUE(LEFT($A133,4)),CBO_annual!$A:$A,0),MATCH(L$1,CBO_annual!$1:$1,0)))</f>
        <v>#N/A</v>
      </c>
      <c r="M132" s="83" t="e">
        <f ca="1">IF(YEAR($B132)&lt;YEAR(TODAY())-1,INDEX(HaverPull!$A:$AD,MATCH(CBO_quarterly!$B132,HaverPull!$B:$B,0),MATCH(CBO_quarterly!M$1,HaverPull!$1:$1,0)),INDEX(CBO_annual!$A:$AH,MATCH(_xlfn.NUMBERVALUE(LEFT($A133,4)),CBO_annual!$A:$A,0),MATCH(M$1,CBO_annual!$1:$1,0)))</f>
        <v>#N/A</v>
      </c>
      <c r="N132" s="83" t="e">
        <f ca="1">IF(YEAR($B132)&lt;YEAR(TODAY())-1,INDEX(HaverPull!$A:$AD,MATCH(CBO_quarterly!$B132,HaverPull!$B:$B,0),MATCH(CBO_quarterly!N$1,HaverPull!$1:$1,0)),INDEX(CBO_annual!$A:$AH,MATCH(_xlfn.NUMBERVALUE(LEFT($A133,4)),CBO_annual!$A:$A,0),MATCH(N$1,CBO_annual!$1:$1,0)))</f>
        <v>#N/A</v>
      </c>
      <c r="O132" s="83" t="e">
        <f ca="1">IF(YEAR($B132)&lt;YEAR(TODAY())-1,INDEX(HaverPull!$A:$AD,MATCH(CBO_quarterly!$B132,HaverPull!$B:$B,0),MATCH(CBO_quarterly!O$1,HaverPull!$1:$1,0)),INDEX(CBO_annual!$A:$AH,MATCH(_xlfn.NUMBERVALUE(LEFT($A133,4)),CBO_annual!$A:$A,0),MATCH(O$1,CBO_annual!$1:$1,0)))</f>
        <v>#N/A</v>
      </c>
      <c r="P132" s="83" t="e">
        <f ca="1">IF(YEAR($B132)&lt;YEAR(TODAY())-1,INDEX(HaverPull!$A:$AD,MATCH(CBO_quarterly!$B132,HaverPull!$B:$B,0),MATCH(CBO_quarterly!P$1,HaverPull!$1:$1,0)),INDEX(CBO_annual!$A:$AH,MATCH(_xlfn.NUMBERVALUE(LEFT($A133,4)),CBO_annual!$A:$A,0),MATCH(P$1,CBO_annual!$1:$1,0)))</f>
        <v>#N/A</v>
      </c>
      <c r="Q132" s="83" t="e">
        <f ca="1">IF(YEAR($B132)&lt;YEAR(TODAY())-1,INDEX(HaverPull!$A:$AD,MATCH(CBO_quarterly!$B132,HaverPull!$B:$B,0),MATCH(CBO_quarterly!Q$1,HaverPull!$1:$1,0)),INDEX(CBO_annual!$A:$AH,MATCH(_xlfn.NUMBERVALUE(LEFT($A133,4)),CBO_annual!$A:$A,0),MATCH(Q$1,CBO_annual!$1:$1,0)))</f>
        <v>#N/A</v>
      </c>
      <c r="R132" s="83" t="e">
        <f ca="1">IF(YEAR($B132)&lt;YEAR(TODAY())-1,INDEX(HaverPull!$A:$AD,MATCH(CBO_quarterly!$B132,HaverPull!$B:$B,0),MATCH(CBO_quarterly!R$1,HaverPull!$1:$1,0)),INDEX(CBO_annual!$A:$AH,MATCH(_xlfn.NUMBERVALUE(LEFT($A133,4)),CBO_annual!$A:$A,0),MATCH(R$1,CBO_annual!$1:$1,0)))</f>
        <v>#N/A</v>
      </c>
      <c r="S132" s="83" t="e">
        <f ca="1">IF(YEAR($B132)&lt;YEAR(TODAY())-1,INDEX(HaverPull!$A:$AD,MATCH(CBO_quarterly!$B132,HaverPull!$B:$B,0),MATCH(CBO_quarterly!S$1,HaverPull!$1:$1,0)),INDEX(CBO_annual!$A:$AH,MATCH(_xlfn.NUMBERVALUE(LEFT($A133,4)),CBO_annual!$A:$A,0),MATCH(S$1,CBO_annual!$1:$1,0)))</f>
        <v>#N/A</v>
      </c>
      <c r="T132" s="83" t="e">
        <f ca="1">IF(YEAR($B132)&lt;YEAR(TODAY())-1,INDEX(HaverPull!$A:$AD,MATCH(CBO_quarterly!$B132,HaverPull!$B:$B,0),MATCH(CBO_quarterly!T$1,HaverPull!$1:$1,0)),INDEX(CBO_annual!$A:$AH,MATCH(_xlfn.NUMBERVALUE(LEFT($A133,4)),CBO_annual!$A:$A,0),MATCH(T$1,CBO_annual!$1:$1,0)))</f>
        <v>#N/A</v>
      </c>
      <c r="U132" s="83" t="e">
        <f ca="1">IF(YEAR($B132)&lt;YEAR(TODAY())-1,INDEX(HaverPull!$A:$AD,MATCH(CBO_quarterly!$B132,HaverPull!$B:$B,0),MATCH(CBO_quarterly!U$1,HaverPull!$1:$1,0)),INDEX(CBO_annual!$A:$AH,MATCH(_xlfn.NUMBERVALUE(LEFT($A133,4)),CBO_annual!$A:$A,0),MATCH(U$1,CBO_annual!$1:$1,0)))</f>
        <v>#N/A</v>
      </c>
      <c r="V132" s="83" t="e">
        <f ca="1">IF(YEAR($B132)&lt;YEAR(TODAY())-1,INDEX(HaverPull!$A:$AD,MATCH(CBO_quarterly!$B132,HaverPull!$B:$B,0),MATCH(CBO_quarterly!V$1,HaverPull!$1:$1,0)),INDEX(CBO_annual!$A:$AH,MATCH(_xlfn.NUMBERVALUE(LEFT($A133,4)),CBO_annual!$A:$A,0),MATCH(V$1,CBO_annual!$1:$1,0)))</f>
        <v>#N/A</v>
      </c>
      <c r="W132" s="83" t="e">
        <f ca="1">IF(YEAR($B132)&lt;YEAR(TODAY())-1,INDEX(HaverPull!$A:$AD,MATCH(CBO_quarterly!$B132,HaverPull!$B:$B,0),MATCH(CBO_quarterly!W$1,HaverPull!$1:$1,0)),INDEX(CBO_annual!$A:$AH,MATCH(_xlfn.NUMBERVALUE(LEFT($A133,4)),CBO_annual!$A:$A,0),MATCH(W$1,CBO_annual!$1:$1,0)))</f>
        <v>#N/A</v>
      </c>
      <c r="X132" s="83" t="e">
        <f ca="1">IF(YEAR($B132)&lt;YEAR(TODAY())-1,INDEX(HaverPull!$A:$AD,MATCH(CBO_quarterly!$B132,HaverPull!$B:$B,0),MATCH(CBO_quarterly!X$1,HaverPull!$1:$1,0)),INDEX(CBO_annual!$A:$AH,MATCH(_xlfn.NUMBERVALUE(LEFT($A133,4)),CBO_annual!$A:$A,0),MATCH(X$1,CBO_annual!$1:$1,0)))</f>
        <v>#N/A</v>
      </c>
      <c r="Y132" s="83" t="e">
        <f ca="1">IF(YEAR($B132)&lt;YEAR(TODAY())-1,INDEX(HaverPull!$A:$AD,MATCH(CBO_quarterly!$B132,HaverPull!$B:$B,0),MATCH(CBO_quarterly!Y$1,HaverPull!$1:$1,0)),INDEX(CBO_annual!$A:$AH,MATCH(_xlfn.NUMBERVALUE(LEFT($A133,4)),CBO_annual!$A:$A,0),MATCH(Y$1,CBO_annual!$1:$1,0)))</f>
        <v>#N/A</v>
      </c>
      <c r="Z132" s="83" t="e">
        <f ca="1">IF(YEAR($B132)&lt;YEAR(TODAY())-1,INDEX(HaverPull!$A:$AD,MATCH(CBO_quarterly!$B132,HaverPull!$B:$B,0),MATCH(CBO_quarterly!Z$1,HaverPull!$1:$1,0)),INDEX(CBO_annual!$A:$AH,MATCH(_xlfn.NUMBERVALUE(LEFT($A133,4)),CBO_annual!$A:$A,0),MATCH(Z$1,CBO_annual!$1:$1,0)))</f>
        <v>#N/A</v>
      </c>
      <c r="AA132" s="83" t="e">
        <f ca="1">IF(YEAR($B132)&lt;YEAR(TODAY())-1,INDEX(HaverPull!$A:$AD,MATCH(CBO_quarterly!$B132,HaverPull!$B:$B,0),MATCH(CBO_quarterly!AA$1,HaverPull!$1:$1,0)),INDEX(CBO_annual!$A:$AH,MATCH(_xlfn.NUMBERVALUE(LEFT($A133,4)),CBO_annual!$A:$A,0),MATCH(AA$1,CBO_annual!$1:$1,0)))</f>
        <v>#N/A</v>
      </c>
      <c r="AB132" s="88">
        <f>INDEX(CBO_annual!$A:$AH,MATCH(_xlfn.NUMBERVALUE(LEFT($A133,4)),CBO_annual!$A:$A,0),MATCH($1:$1,CBO_annual!$1:$1,0))</f>
        <v>13269.424999999999</v>
      </c>
      <c r="AC132" s="84">
        <v>12705.3</v>
      </c>
      <c r="AD132" s="83">
        <f ca="1">IF(YEAR($B132)&lt;=YEAR(TODAY()),INDEX(HaverPull!$A:$AD,MATCH(CBO_quarterly!$B132,HaverPull!$B:$B,0),MATCH(CBO_quarterly!AD$1,HaverPull!$1:$1,0)),INDEX(CBO_annual!$A:$AH,MATCH(_xlfn.NUMBERVALUE(LEFT($A133,4)),CBO_annual!$A:$A,0),MATCH(AD$1,CBO_annual!$1:$1,0)))</f>
        <v>8980.6</v>
      </c>
      <c r="AE132" s="83">
        <f ca="1">IF(YEAR($B132)&lt;=YEAR(TODAY()),INDEX(HaverPull!$A:$AD,MATCH(CBO_quarterly!$B132,HaverPull!$B:$B,0),MATCH(CBO_quarterly!AE$1,HaverPull!$1:$1,0)),INDEX(CBO_annual!$A:$AH,MATCH(_xlfn.NUMBERVALUE(LEFT($A133,4)),CBO_annual!$A:$A,0),MATCH(AE$1,CBO_annual!$1:$1,0)))</f>
        <v>7174.7</v>
      </c>
      <c r="AF132" s="85">
        <v>84.911000000000001</v>
      </c>
      <c r="AG132" s="84">
        <v>10701.3</v>
      </c>
      <c r="AH132" s="84">
        <v>10875.7</v>
      </c>
      <c r="AI132" s="83">
        <f ca="1">IF(YEAR($B132)&lt;YEAR(TODAY()),INDEX(HaverPull!$A:$AD,MATCH(CBO_quarterly!$B132,HaverPull!$B:$B,0),MATCH(CBO_quarterly!AI$1,HaverPull!$1:$1,0)),INDEX(CBO_annual!$A:$AH,MATCH(_xlfn.NUMBERVALUE(LEFT($A133,4)),CBO_annual!$A:$A,0),MATCH(AI$1,CBO_annual!$1:$1,0)))</f>
        <v>1992</v>
      </c>
      <c r="AJ132" s="83">
        <f ca="1">IF(YEAR($B132)&lt;YEAR(TODAY()),INDEX(HaverPull!$A:$AD,MATCH(CBO_quarterly!$B132,HaverPull!$B:$B,0),MATCH(CBO_quarterly!AJ$1,HaverPull!$1:$1,0)),INDEX(CBO_annual!$A:$AH,MATCH(_xlfn.NUMBERVALUE(LEFT($A133,4)),CBO_annual!$A:$A,0),MATCH(AJ$1,CBO_annual!$1:$1,0)))</f>
        <v>916.6</v>
      </c>
      <c r="AK132" s="83">
        <f ca="1">IF(YEAR($B132)&lt;YEAR(TODAY()),INDEX(HaverPull!$A:$AD,MATCH(CBO_quarterly!$B132,HaverPull!$B:$B,0),MATCH(CBO_quarterly!AK$1,HaverPull!$1:$1,0)),INDEX(CBO_annual!$A:$AH,MATCH(_xlfn.NUMBERVALUE(LEFT($A133,4)),CBO_annual!$A:$A,0),MATCH(AK$1,CBO_annual!$1:$1,0)))</f>
        <v>1904.3</v>
      </c>
      <c r="AL132" s="83">
        <f ca="1">IF(YEAR($B132)&lt;YEAR(TODAY()),INDEX(HaverPull!$A:$AD,MATCH(CBO_quarterly!$B132,HaverPull!$B:$B,0),MATCH(CBO_quarterly!AL$1,HaverPull!$1:$1,0)),INDEX(CBO_annual!$A:$AH,MATCH(_xlfn.NUMBERVALUE(LEFT($A133,4)),CBO_annual!$A:$A,0),MATCH(AL$1,CBO_annual!$1:$1,0)))</f>
        <v>1992</v>
      </c>
      <c r="AM132" s="83">
        <f ca="1">IF(YEAR($B132)&lt;YEAR(TODAY()),INDEX(HaverPull!$A:$AD,MATCH(CBO_quarterly!$B132,HaverPull!$B:$B,0),MATCH(CBO_quarterly!AM$1,HaverPull!$1:$1,0)),INDEX(CBO_annual!$A:$AH,MATCH(_xlfn.NUMBERVALUE(LEFT($A133,4)),CBO_annual!$A:$A,0),MATCH(AM$1,CBO_annual!$1:$1,0)))</f>
        <v>686.8</v>
      </c>
      <c r="AN132" s="83">
        <f ca="1">IF(YEAR($B132)&lt;YEAR(TODAY()),INDEX(HaverPull!$A:$AD,MATCH(CBO_quarterly!$B132,HaverPull!$B:$B,0),MATCH(CBO_quarterly!AN$1,HaverPull!$1:$1,0)),INDEX(CBO_annual!$A:$AH,MATCH(_xlfn.NUMBERVALUE(LEFT($A133,4)),CBO_annual!$A:$A,0),MATCH(AN$1,CBO_annual!$1:$1,0)))</f>
        <v>1305.2</v>
      </c>
      <c r="AO132" s="83" t="e">
        <f ca="1">IF(YEAR($B132)&lt;YEAR(TODAY()),INDEX(HaverPull!$A:$AD,MATCH(CBO_quarterly!$B132,HaverPull!$B:$B,0),MATCH(CBO_quarterly!AO$1,HaverPull!$1:$1,0)),INDEX(CBO_annual!$A:$AH,MATCH(_xlfn.NUMBERVALUE(LEFT($A133,4)),CBO_annual!$A:$A,0),MATCH(AO$1,CBO_annual!$1:$1,0)))</f>
        <v>#N/A</v>
      </c>
      <c r="AP132" s="83" t="e">
        <f ca="1">IF(YEAR($B132)&lt;YEAR(TODAY()),INDEX(HaverPull!$A:$AD,MATCH(CBO_quarterly!$B132,HaverPull!$B:$B,0),MATCH(CBO_quarterly!AP$1,HaverPull!$1:$1,0)),INDEX(CBO_annual!$A:$AH,MATCH(_xlfn.NUMBERVALUE(LEFT($A133,4)),CBO_annual!$A:$A,0),MATCH(AP$1,CBO_annual!$1:$1,0)))</f>
        <v>#N/A</v>
      </c>
    </row>
    <row r="133" spans="1:42">
      <c r="A133" s="83" t="s">
        <v>532</v>
      </c>
      <c r="B133" s="4">
        <v>37346</v>
      </c>
      <c r="C133" s="83">
        <f ca="1">IF(YEAR($B133)&lt;YEAR(TODAY())-1,AVERAGE(C134:C137),INDEX(CBO_annual!$A:$AH,MATCH(_xlfn.NUMBERVALUE(LEFT($A134,4)),CBO_annual!$A:$A,0),MATCH(C$1,CBO_annual!$1:$1,0)))</f>
        <v>2068.2000000000126</v>
      </c>
      <c r="D133" s="83">
        <f ca="1">IF(YEAR($B133)&lt;YEAR(TODAY())-1,AVERAGE(D134:D137),INDEX(CBO_annual!$A:$AH,MATCH(_xlfn.NUMBERVALUE(LEFT($A134,4)),CBO_annual!$A:$A,0),MATCH(D$1,CBO_annual!$1:$1,0)))</f>
        <v>1585.1000000000049</v>
      </c>
      <c r="E133" s="83">
        <f ca="1">IF(YEAR($B133)&lt;YEAR(TODAY())-1,AVERAGE(E134:E137),INDEX(CBO_annual!$A:$AH,MATCH(_xlfn.NUMBERVALUE(LEFT($A134,4)),CBO_annual!$A:$A,0),MATCH(E$1,CBO_annual!$1:$1,0)))</f>
        <v>134.10000000000164</v>
      </c>
      <c r="F133" s="83">
        <f ca="1">IF(YEAR($B133)&lt;YEAR(TODAY())-1,AVERAGE(F134:F137),INDEX(CBO_annual!$A:$AH,MATCH(_xlfn.NUMBERVALUE(LEFT($A134,4)),CBO_annual!$A:$A,0),MATCH(F$1,CBO_annual!$1:$1,0)))</f>
        <v>395.69999999998299</v>
      </c>
      <c r="G133" s="83">
        <f ca="1">IF(YEAR($B133)&lt;YEAR(TODAY())-1,AVERAGE(G134:G137),INDEX(CBO_annual!$A:$AH,MATCH(_xlfn.NUMBERVALUE(LEFT($A134,4)),CBO_annual!$A:$A,0),MATCH(G$1,CBO_annual!$1:$1,0)))</f>
        <v>1274.6000000000081</v>
      </c>
      <c r="H133" s="83">
        <f ca="1">IF(YEAR($B133)&lt;YEAR(TODAY())-1,AVERAGE(H134:H137),INDEX(CBO_annual!$A:$AH,MATCH(_xlfn.NUMBERVALUE(LEFT($A134,4)),CBO_annual!$A:$A,0),MATCH(H$1,CBO_annual!$1:$1,0)))</f>
        <v>60.600000000000897</v>
      </c>
      <c r="I133" s="83">
        <f ca="1">IF(YEAR($B133)&lt;YEAR(TODAY())-1,AVERAGE(I134:I137),INDEX(CBO_annual!$A:$AH,MATCH(_xlfn.NUMBERVALUE(LEFT($A134,4)),CBO_annual!$A:$A,0),MATCH(I$1,CBO_annual!$1:$1,0)))</f>
        <v>497.10000000000764</v>
      </c>
      <c r="J133" s="83">
        <f ca="1">IF(YEAR($B133)&lt;YEAR(TODAY())-1,INDEX(HaverPull!$A:$AD,MATCH(CBO_quarterly!$B133,HaverPull!$B:$B,0),MATCH(CBO_quarterly!J$1,HaverPull!$1:$1,0)),INDEX(CBO_annual!$A:$AH,MATCH(_xlfn.NUMBERVALUE(LEFT($A134,4)),CBO_annual!$A:$A,0),MATCH(J$1,CBO_annual!$1:$1,0)))</f>
        <v>25.3</v>
      </c>
      <c r="K133" s="83" t="e">
        <f ca="1">IF(YEAR($B133)&lt;YEAR(TODAY())-1,INDEX(HaverPull!$A:$AD,MATCH(CBO_quarterly!$B133,HaverPull!$B:$B,0),MATCH(CBO_quarterly!K$1,HaverPull!$1:$1,0)),INDEX(CBO_annual!$A:$AH,MATCH(_xlfn.NUMBERVALUE(LEFT($A134,4)),CBO_annual!$A:$A,0),MATCH(K$1,CBO_annual!$1:$1,0)))</f>
        <v>#N/A</v>
      </c>
      <c r="L133" s="83" t="e">
        <f ca="1">IF(YEAR($B133)&lt;YEAR(TODAY())-1,INDEX(HaverPull!$A:$AD,MATCH(CBO_quarterly!$B133,HaverPull!$B:$B,0),MATCH(CBO_quarterly!L$1,HaverPull!$1:$1,0)),INDEX(CBO_annual!$A:$AH,MATCH(_xlfn.NUMBERVALUE(LEFT($A134,4)),CBO_annual!$A:$A,0),MATCH(L$1,CBO_annual!$1:$1,0)))</f>
        <v>#N/A</v>
      </c>
      <c r="M133" s="83" t="e">
        <f ca="1">IF(YEAR($B133)&lt;YEAR(TODAY())-1,INDEX(HaverPull!$A:$AD,MATCH(CBO_quarterly!$B133,HaverPull!$B:$B,0),MATCH(CBO_quarterly!M$1,HaverPull!$1:$1,0)),INDEX(CBO_annual!$A:$AH,MATCH(_xlfn.NUMBERVALUE(LEFT($A134,4)),CBO_annual!$A:$A,0),MATCH(M$1,CBO_annual!$1:$1,0)))</f>
        <v>#N/A</v>
      </c>
      <c r="N133" s="83" t="e">
        <f ca="1">IF(YEAR($B133)&lt;YEAR(TODAY())-1,INDEX(HaverPull!$A:$AD,MATCH(CBO_quarterly!$B133,HaverPull!$B:$B,0),MATCH(CBO_quarterly!N$1,HaverPull!$1:$1,0)),INDEX(CBO_annual!$A:$AH,MATCH(_xlfn.NUMBERVALUE(LEFT($A134,4)),CBO_annual!$A:$A,0),MATCH(N$1,CBO_annual!$1:$1,0)))</f>
        <v>#N/A</v>
      </c>
      <c r="O133" s="83" t="e">
        <f ca="1">IF(YEAR($B133)&lt;YEAR(TODAY())-1,INDEX(HaverPull!$A:$AD,MATCH(CBO_quarterly!$B133,HaverPull!$B:$B,0),MATCH(CBO_quarterly!O$1,HaverPull!$1:$1,0)),INDEX(CBO_annual!$A:$AH,MATCH(_xlfn.NUMBERVALUE(LEFT($A134,4)),CBO_annual!$A:$A,0),MATCH(O$1,CBO_annual!$1:$1,0)))</f>
        <v>#N/A</v>
      </c>
      <c r="P133" s="83" t="e">
        <f ca="1">IF(YEAR($B133)&lt;YEAR(TODAY())-1,INDEX(HaverPull!$A:$AD,MATCH(CBO_quarterly!$B133,HaverPull!$B:$B,0),MATCH(CBO_quarterly!P$1,HaverPull!$1:$1,0)),INDEX(CBO_annual!$A:$AH,MATCH(_xlfn.NUMBERVALUE(LEFT($A134,4)),CBO_annual!$A:$A,0),MATCH(P$1,CBO_annual!$1:$1,0)))</f>
        <v>#N/A</v>
      </c>
      <c r="Q133" s="83" t="e">
        <f ca="1">IF(YEAR($B133)&lt;YEAR(TODAY())-1,INDEX(HaverPull!$A:$AD,MATCH(CBO_quarterly!$B133,HaverPull!$B:$B,0),MATCH(CBO_quarterly!Q$1,HaverPull!$1:$1,0)),INDEX(CBO_annual!$A:$AH,MATCH(_xlfn.NUMBERVALUE(LEFT($A134,4)),CBO_annual!$A:$A,0),MATCH(Q$1,CBO_annual!$1:$1,0)))</f>
        <v>#N/A</v>
      </c>
      <c r="R133" s="83" t="e">
        <f ca="1">IF(YEAR($B133)&lt;YEAR(TODAY())-1,INDEX(HaverPull!$A:$AD,MATCH(CBO_quarterly!$B133,HaverPull!$B:$B,0),MATCH(CBO_quarterly!R$1,HaverPull!$1:$1,0)),INDEX(CBO_annual!$A:$AH,MATCH(_xlfn.NUMBERVALUE(LEFT($A134,4)),CBO_annual!$A:$A,0),MATCH(R$1,CBO_annual!$1:$1,0)))</f>
        <v>#N/A</v>
      </c>
      <c r="S133" s="83" t="e">
        <f ca="1">IF(YEAR($B133)&lt;YEAR(TODAY())-1,INDEX(HaverPull!$A:$AD,MATCH(CBO_quarterly!$B133,HaverPull!$B:$B,0),MATCH(CBO_quarterly!S$1,HaverPull!$1:$1,0)),INDEX(CBO_annual!$A:$AH,MATCH(_xlfn.NUMBERVALUE(LEFT($A134,4)),CBO_annual!$A:$A,0),MATCH(S$1,CBO_annual!$1:$1,0)))</f>
        <v>#N/A</v>
      </c>
      <c r="T133" s="83" t="e">
        <f ca="1">IF(YEAR($B133)&lt;YEAR(TODAY())-1,INDEX(HaverPull!$A:$AD,MATCH(CBO_quarterly!$B133,HaverPull!$B:$B,0),MATCH(CBO_quarterly!T$1,HaverPull!$1:$1,0)),INDEX(CBO_annual!$A:$AH,MATCH(_xlfn.NUMBERVALUE(LEFT($A134,4)),CBO_annual!$A:$A,0),MATCH(T$1,CBO_annual!$1:$1,0)))</f>
        <v>#N/A</v>
      </c>
      <c r="U133" s="83" t="e">
        <f ca="1">IF(YEAR($B133)&lt;YEAR(TODAY())-1,INDEX(HaverPull!$A:$AD,MATCH(CBO_quarterly!$B133,HaverPull!$B:$B,0),MATCH(CBO_quarterly!U$1,HaverPull!$1:$1,0)),INDEX(CBO_annual!$A:$AH,MATCH(_xlfn.NUMBERVALUE(LEFT($A134,4)),CBO_annual!$A:$A,0),MATCH(U$1,CBO_annual!$1:$1,0)))</f>
        <v>#N/A</v>
      </c>
      <c r="V133" s="83" t="e">
        <f ca="1">IF(YEAR($B133)&lt;YEAR(TODAY())-1,INDEX(HaverPull!$A:$AD,MATCH(CBO_quarterly!$B133,HaverPull!$B:$B,0),MATCH(CBO_quarterly!V$1,HaverPull!$1:$1,0)),INDEX(CBO_annual!$A:$AH,MATCH(_xlfn.NUMBERVALUE(LEFT($A134,4)),CBO_annual!$A:$A,0),MATCH(V$1,CBO_annual!$1:$1,0)))</f>
        <v>#N/A</v>
      </c>
      <c r="W133" s="83" t="e">
        <f ca="1">IF(YEAR($B133)&lt;YEAR(TODAY())-1,INDEX(HaverPull!$A:$AD,MATCH(CBO_quarterly!$B133,HaverPull!$B:$B,0),MATCH(CBO_quarterly!W$1,HaverPull!$1:$1,0)),INDEX(CBO_annual!$A:$AH,MATCH(_xlfn.NUMBERVALUE(LEFT($A134,4)),CBO_annual!$A:$A,0),MATCH(W$1,CBO_annual!$1:$1,0)))</f>
        <v>#N/A</v>
      </c>
      <c r="X133" s="83" t="e">
        <f ca="1">IF(YEAR($B133)&lt;YEAR(TODAY())-1,INDEX(HaverPull!$A:$AD,MATCH(CBO_quarterly!$B133,HaverPull!$B:$B,0),MATCH(CBO_quarterly!X$1,HaverPull!$1:$1,0)),INDEX(CBO_annual!$A:$AH,MATCH(_xlfn.NUMBERVALUE(LEFT($A134,4)),CBO_annual!$A:$A,0),MATCH(X$1,CBO_annual!$1:$1,0)))</f>
        <v>#N/A</v>
      </c>
      <c r="Y133" s="83" t="e">
        <f ca="1">IF(YEAR($B133)&lt;YEAR(TODAY())-1,INDEX(HaverPull!$A:$AD,MATCH(CBO_quarterly!$B133,HaverPull!$B:$B,0),MATCH(CBO_quarterly!Y$1,HaverPull!$1:$1,0)),INDEX(CBO_annual!$A:$AH,MATCH(_xlfn.NUMBERVALUE(LEFT($A134,4)),CBO_annual!$A:$A,0),MATCH(Y$1,CBO_annual!$1:$1,0)))</f>
        <v>#N/A</v>
      </c>
      <c r="Z133" s="83" t="e">
        <f ca="1">IF(YEAR($B133)&lt;YEAR(TODAY())-1,INDEX(HaverPull!$A:$AD,MATCH(CBO_quarterly!$B133,HaverPull!$B:$B,0),MATCH(CBO_quarterly!Z$1,HaverPull!$1:$1,0)),INDEX(CBO_annual!$A:$AH,MATCH(_xlfn.NUMBERVALUE(LEFT($A134,4)),CBO_annual!$A:$A,0),MATCH(Z$1,CBO_annual!$1:$1,0)))</f>
        <v>#N/A</v>
      </c>
      <c r="AA133" s="83" t="e">
        <f ca="1">IF(YEAR($B133)&lt;YEAR(TODAY())-1,INDEX(HaverPull!$A:$AD,MATCH(CBO_quarterly!$B133,HaverPull!$B:$B,0),MATCH(CBO_quarterly!AA$1,HaverPull!$1:$1,0)),INDEX(CBO_annual!$A:$AH,MATCH(_xlfn.NUMBERVALUE(LEFT($A134,4)),CBO_annual!$A:$A,0),MATCH(AA$1,CBO_annual!$1:$1,0)))</f>
        <v>#N/A</v>
      </c>
      <c r="AB133" s="88">
        <f>INDEX(CBO_annual!$A:$AH,MATCH(_xlfn.NUMBERVALUE(LEFT($A134,4)),CBO_annual!$A:$A,0),MATCH($1:$1,CBO_annual!$1:$1,0))</f>
        <v>13269.424999999999</v>
      </c>
      <c r="AC133" s="84">
        <v>12822.3</v>
      </c>
      <c r="AD133" s="83">
        <f ca="1">IF(YEAR($B133)&lt;=YEAR(TODAY()),INDEX(HaverPull!$A:$AD,MATCH(CBO_quarterly!$B133,HaverPull!$B:$B,0),MATCH(CBO_quarterly!AD$1,HaverPull!$1:$1,0)),INDEX(CBO_annual!$A:$AH,MATCH(_xlfn.NUMBERVALUE(LEFT($A134,4)),CBO_annual!$A:$A,0),MATCH(AD$1,CBO_annual!$1:$1,0)))</f>
        <v>9008.1</v>
      </c>
      <c r="AE133" s="83">
        <f ca="1">IF(YEAR($B133)&lt;=YEAR(TODAY()),INDEX(HaverPull!$A:$AD,MATCH(CBO_quarterly!$B133,HaverPull!$B:$B,0),MATCH(CBO_quarterly!AE$1,HaverPull!$1:$1,0)),INDEX(CBO_annual!$A:$AH,MATCH(_xlfn.NUMBERVALUE(LEFT($A134,4)),CBO_annual!$A:$A,0),MATCH(AE$1,CBO_annual!$1:$1,0)))</f>
        <v>7209.9</v>
      </c>
      <c r="AF133" s="85">
        <v>85.066999999999993</v>
      </c>
      <c r="AG133" s="84">
        <v>10834.4</v>
      </c>
      <c r="AH133" s="84">
        <v>10996.7</v>
      </c>
      <c r="AI133" s="83">
        <f ca="1">IF(YEAR($B133)&lt;YEAR(TODAY()),INDEX(HaverPull!$A:$AD,MATCH(CBO_quarterly!$B133,HaverPull!$B:$B,0),MATCH(CBO_quarterly!AI$1,HaverPull!$1:$1,0)),INDEX(CBO_annual!$A:$AH,MATCH(_xlfn.NUMBERVALUE(LEFT($A134,4)),CBO_annual!$A:$A,0),MATCH(AI$1,CBO_annual!$1:$1,0)))</f>
        <v>2038.9</v>
      </c>
      <c r="AJ133" s="83">
        <f ca="1">IF(YEAR($B133)&lt;YEAR(TODAY()),INDEX(HaverPull!$A:$AD,MATCH(CBO_quarterly!$B133,HaverPull!$B:$B,0),MATCH(CBO_quarterly!AJ$1,HaverPull!$1:$1,0)),INDEX(CBO_annual!$A:$AH,MATCH(_xlfn.NUMBERVALUE(LEFT($A134,4)),CBO_annual!$A:$A,0),MATCH(AJ$1,CBO_annual!$1:$1,0)))</f>
        <v>946.9</v>
      </c>
      <c r="AK133" s="83">
        <f ca="1">IF(YEAR($B133)&lt;YEAR(TODAY()),INDEX(HaverPull!$A:$AD,MATCH(CBO_quarterly!$B133,HaverPull!$B:$B,0),MATCH(CBO_quarterly!AK$1,HaverPull!$1:$1,0)),INDEX(CBO_annual!$A:$AH,MATCH(_xlfn.NUMBERVALUE(LEFT($A134,4)),CBO_annual!$A:$A,0),MATCH(AK$1,CBO_annual!$1:$1,0)))</f>
        <v>1921.6</v>
      </c>
      <c r="AL133" s="83">
        <f ca="1">IF(YEAR($B133)&lt;YEAR(TODAY()),INDEX(HaverPull!$A:$AD,MATCH(CBO_quarterly!$B133,HaverPull!$B:$B,0),MATCH(CBO_quarterly!AL$1,HaverPull!$1:$1,0)),INDEX(CBO_annual!$A:$AH,MATCH(_xlfn.NUMBERVALUE(LEFT($A134,4)),CBO_annual!$A:$A,0),MATCH(AL$1,CBO_annual!$1:$1,0)))</f>
        <v>2038.9</v>
      </c>
      <c r="AM133" s="83">
        <f ca="1">IF(YEAR($B133)&lt;YEAR(TODAY()),INDEX(HaverPull!$A:$AD,MATCH(CBO_quarterly!$B133,HaverPull!$B:$B,0),MATCH(CBO_quarterly!AM$1,HaverPull!$1:$1,0)),INDEX(CBO_annual!$A:$AH,MATCH(_xlfn.NUMBERVALUE(LEFT($A134,4)),CBO_annual!$A:$A,0),MATCH(AM$1,CBO_annual!$1:$1,0)))</f>
        <v>713.9</v>
      </c>
      <c r="AN133" s="83">
        <f ca="1">IF(YEAR($B133)&lt;YEAR(TODAY()),INDEX(HaverPull!$A:$AD,MATCH(CBO_quarterly!$B133,HaverPull!$B:$B,0),MATCH(CBO_quarterly!AN$1,HaverPull!$1:$1,0)),INDEX(CBO_annual!$A:$AH,MATCH(_xlfn.NUMBERVALUE(LEFT($A134,4)),CBO_annual!$A:$A,0),MATCH(AN$1,CBO_annual!$1:$1,0)))</f>
        <v>1325</v>
      </c>
      <c r="AO133" s="83" t="e">
        <f ca="1">IF(YEAR($B133)&lt;YEAR(TODAY()),INDEX(HaverPull!$A:$AD,MATCH(CBO_quarterly!$B133,HaverPull!$B:$B,0),MATCH(CBO_quarterly!AO$1,HaverPull!$1:$1,0)),INDEX(CBO_annual!$A:$AH,MATCH(_xlfn.NUMBERVALUE(LEFT($A134,4)),CBO_annual!$A:$A,0),MATCH(AO$1,CBO_annual!$1:$1,0)))</f>
        <v>#N/A</v>
      </c>
      <c r="AP133" s="83" t="e">
        <f ca="1">IF(YEAR($B133)&lt;YEAR(TODAY()),INDEX(HaverPull!$A:$AD,MATCH(CBO_quarterly!$B133,HaverPull!$B:$B,0),MATCH(CBO_quarterly!AP$1,HaverPull!$1:$1,0)),INDEX(CBO_annual!$A:$AH,MATCH(_xlfn.NUMBERVALUE(LEFT($A134,4)),CBO_annual!$A:$A,0),MATCH(AP$1,CBO_annual!$1:$1,0)))</f>
        <v>#N/A</v>
      </c>
    </row>
    <row r="134" spans="1:42">
      <c r="A134" s="83" t="s">
        <v>533</v>
      </c>
      <c r="B134" s="4">
        <v>37437</v>
      </c>
      <c r="C134" s="83">
        <f ca="1">IF(YEAR($B134)&lt;YEAR(TODAY())-1,AVERAGE(C135:C138),INDEX(CBO_annual!$A:$AH,MATCH(_xlfn.NUMBERVALUE(LEFT($A135,4)),CBO_annual!$A:$A,0),MATCH(C$1,CBO_annual!$1:$1,0)))</f>
        <v>2068.1999999999443</v>
      </c>
      <c r="D134" s="83">
        <f ca="1">IF(YEAR($B134)&lt;YEAR(TODAY())-1,AVERAGE(D135:D138),INDEX(CBO_annual!$A:$AH,MATCH(_xlfn.NUMBERVALUE(LEFT($A135,4)),CBO_annual!$A:$A,0),MATCH(D$1,CBO_annual!$1:$1,0)))</f>
        <v>1585.099999999979</v>
      </c>
      <c r="E134" s="83">
        <f ca="1">IF(YEAR($B134)&lt;YEAR(TODAY())-1,AVERAGE(E135:E138),INDEX(CBO_annual!$A:$AH,MATCH(_xlfn.NUMBERVALUE(LEFT($A135,4)),CBO_annual!$A:$A,0),MATCH(E$1,CBO_annual!$1:$1,0)))</f>
        <v>134.09999999999252</v>
      </c>
      <c r="F134" s="83">
        <f ca="1">IF(YEAR($B134)&lt;YEAR(TODAY())-1,AVERAGE(F135:F138),INDEX(CBO_annual!$A:$AH,MATCH(_xlfn.NUMBERVALUE(LEFT($A135,4)),CBO_annual!$A:$A,0),MATCH(F$1,CBO_annual!$1:$1,0)))</f>
        <v>395.70000000007673</v>
      </c>
      <c r="G134" s="83">
        <f ca="1">IF(YEAR($B134)&lt;YEAR(TODAY())-1,AVERAGE(G135:G138),INDEX(CBO_annual!$A:$AH,MATCH(_xlfn.NUMBERVALUE(LEFT($A135,4)),CBO_annual!$A:$A,0),MATCH(G$1,CBO_annual!$1:$1,0)))</f>
        <v>1274.5999999999617</v>
      </c>
      <c r="H134" s="83">
        <f ca="1">IF(YEAR($B134)&lt;YEAR(TODAY())-1,AVERAGE(H135:H138),INDEX(CBO_annual!$A:$AH,MATCH(_xlfn.NUMBERVALUE(LEFT($A135,4)),CBO_annual!$A:$A,0),MATCH(H$1,CBO_annual!$1:$1,0)))</f>
        <v>60.599999999995916</v>
      </c>
      <c r="I134" s="83">
        <f ca="1">IF(YEAR($B134)&lt;YEAR(TODAY())-1,AVERAGE(I135:I138),INDEX(CBO_annual!$A:$AH,MATCH(_xlfn.NUMBERVALUE(LEFT($A135,4)),CBO_annual!$A:$A,0),MATCH(I$1,CBO_annual!$1:$1,0)))</f>
        <v>497.09999999996535</v>
      </c>
      <c r="J134" s="83">
        <f ca="1">IF(YEAR($B134)&lt;YEAR(TODAY())-1,INDEX(HaverPull!$A:$AD,MATCH(CBO_quarterly!$B134,HaverPull!$B:$B,0),MATCH(CBO_quarterly!J$1,HaverPull!$1:$1,0)),INDEX(CBO_annual!$A:$AH,MATCH(_xlfn.NUMBERVALUE(LEFT($A135,4)),CBO_annual!$A:$A,0),MATCH(J$1,CBO_annual!$1:$1,0)))</f>
        <v>25.3</v>
      </c>
      <c r="K134" s="83" t="e">
        <f ca="1">IF(YEAR($B134)&lt;YEAR(TODAY())-1,INDEX(HaverPull!$A:$AD,MATCH(CBO_quarterly!$B134,HaverPull!$B:$B,0),MATCH(CBO_quarterly!K$1,HaverPull!$1:$1,0)),INDEX(CBO_annual!$A:$AH,MATCH(_xlfn.NUMBERVALUE(LEFT($A135,4)),CBO_annual!$A:$A,0),MATCH(K$1,CBO_annual!$1:$1,0)))</f>
        <v>#N/A</v>
      </c>
      <c r="L134" s="83" t="e">
        <f ca="1">IF(YEAR($B134)&lt;YEAR(TODAY())-1,INDEX(HaverPull!$A:$AD,MATCH(CBO_quarterly!$B134,HaverPull!$B:$B,0),MATCH(CBO_quarterly!L$1,HaverPull!$1:$1,0)),INDEX(CBO_annual!$A:$AH,MATCH(_xlfn.NUMBERVALUE(LEFT($A135,4)),CBO_annual!$A:$A,0),MATCH(L$1,CBO_annual!$1:$1,0)))</f>
        <v>#N/A</v>
      </c>
      <c r="M134" s="83" t="e">
        <f ca="1">IF(YEAR($B134)&lt;YEAR(TODAY())-1,INDEX(HaverPull!$A:$AD,MATCH(CBO_quarterly!$B134,HaverPull!$B:$B,0),MATCH(CBO_quarterly!M$1,HaverPull!$1:$1,0)),INDEX(CBO_annual!$A:$AH,MATCH(_xlfn.NUMBERVALUE(LEFT($A135,4)),CBO_annual!$A:$A,0),MATCH(M$1,CBO_annual!$1:$1,0)))</f>
        <v>#N/A</v>
      </c>
      <c r="N134" s="83" t="e">
        <f ca="1">IF(YEAR($B134)&lt;YEAR(TODAY())-1,INDEX(HaverPull!$A:$AD,MATCH(CBO_quarterly!$B134,HaverPull!$B:$B,0),MATCH(CBO_quarterly!N$1,HaverPull!$1:$1,0)),INDEX(CBO_annual!$A:$AH,MATCH(_xlfn.NUMBERVALUE(LEFT($A135,4)),CBO_annual!$A:$A,0),MATCH(N$1,CBO_annual!$1:$1,0)))</f>
        <v>#N/A</v>
      </c>
      <c r="O134" s="83" t="e">
        <f ca="1">IF(YEAR($B134)&lt;YEAR(TODAY())-1,INDEX(HaverPull!$A:$AD,MATCH(CBO_quarterly!$B134,HaverPull!$B:$B,0),MATCH(CBO_quarterly!O$1,HaverPull!$1:$1,0)),INDEX(CBO_annual!$A:$AH,MATCH(_xlfn.NUMBERVALUE(LEFT($A135,4)),CBO_annual!$A:$A,0),MATCH(O$1,CBO_annual!$1:$1,0)))</f>
        <v>#N/A</v>
      </c>
      <c r="P134" s="83" t="e">
        <f ca="1">IF(YEAR($B134)&lt;YEAR(TODAY())-1,INDEX(HaverPull!$A:$AD,MATCH(CBO_quarterly!$B134,HaverPull!$B:$B,0),MATCH(CBO_quarterly!P$1,HaverPull!$1:$1,0)),INDEX(CBO_annual!$A:$AH,MATCH(_xlfn.NUMBERVALUE(LEFT($A135,4)),CBO_annual!$A:$A,0),MATCH(P$1,CBO_annual!$1:$1,0)))</f>
        <v>#N/A</v>
      </c>
      <c r="Q134" s="83" t="e">
        <f ca="1">IF(YEAR($B134)&lt;YEAR(TODAY())-1,INDEX(HaverPull!$A:$AD,MATCH(CBO_quarterly!$B134,HaverPull!$B:$B,0),MATCH(CBO_quarterly!Q$1,HaverPull!$1:$1,0)),INDEX(CBO_annual!$A:$AH,MATCH(_xlfn.NUMBERVALUE(LEFT($A135,4)),CBO_annual!$A:$A,0),MATCH(Q$1,CBO_annual!$1:$1,0)))</f>
        <v>#N/A</v>
      </c>
      <c r="R134" s="83" t="e">
        <f ca="1">IF(YEAR($B134)&lt;YEAR(TODAY())-1,INDEX(HaverPull!$A:$AD,MATCH(CBO_quarterly!$B134,HaverPull!$B:$B,0),MATCH(CBO_quarterly!R$1,HaverPull!$1:$1,0)),INDEX(CBO_annual!$A:$AH,MATCH(_xlfn.NUMBERVALUE(LEFT($A135,4)),CBO_annual!$A:$A,0),MATCH(R$1,CBO_annual!$1:$1,0)))</f>
        <v>#N/A</v>
      </c>
      <c r="S134" s="83" t="e">
        <f ca="1">IF(YEAR($B134)&lt;YEAR(TODAY())-1,INDEX(HaverPull!$A:$AD,MATCH(CBO_quarterly!$B134,HaverPull!$B:$B,0),MATCH(CBO_quarterly!S$1,HaverPull!$1:$1,0)),INDEX(CBO_annual!$A:$AH,MATCH(_xlfn.NUMBERVALUE(LEFT($A135,4)),CBO_annual!$A:$A,0),MATCH(S$1,CBO_annual!$1:$1,0)))</f>
        <v>#N/A</v>
      </c>
      <c r="T134" s="83" t="e">
        <f ca="1">IF(YEAR($B134)&lt;YEAR(TODAY())-1,INDEX(HaverPull!$A:$AD,MATCH(CBO_quarterly!$B134,HaverPull!$B:$B,0),MATCH(CBO_quarterly!T$1,HaverPull!$1:$1,0)),INDEX(CBO_annual!$A:$AH,MATCH(_xlfn.NUMBERVALUE(LEFT($A135,4)),CBO_annual!$A:$A,0),MATCH(T$1,CBO_annual!$1:$1,0)))</f>
        <v>#N/A</v>
      </c>
      <c r="U134" s="83" t="e">
        <f ca="1">IF(YEAR($B134)&lt;YEAR(TODAY())-1,INDEX(HaverPull!$A:$AD,MATCH(CBO_quarterly!$B134,HaverPull!$B:$B,0),MATCH(CBO_quarterly!U$1,HaverPull!$1:$1,0)),INDEX(CBO_annual!$A:$AH,MATCH(_xlfn.NUMBERVALUE(LEFT($A135,4)),CBO_annual!$A:$A,0),MATCH(U$1,CBO_annual!$1:$1,0)))</f>
        <v>#N/A</v>
      </c>
      <c r="V134" s="83" t="e">
        <f ca="1">IF(YEAR($B134)&lt;YEAR(TODAY())-1,INDEX(HaverPull!$A:$AD,MATCH(CBO_quarterly!$B134,HaverPull!$B:$B,0),MATCH(CBO_quarterly!V$1,HaverPull!$1:$1,0)),INDEX(CBO_annual!$A:$AH,MATCH(_xlfn.NUMBERVALUE(LEFT($A135,4)),CBO_annual!$A:$A,0),MATCH(V$1,CBO_annual!$1:$1,0)))</f>
        <v>#N/A</v>
      </c>
      <c r="W134" s="83" t="e">
        <f ca="1">IF(YEAR($B134)&lt;YEAR(TODAY())-1,INDEX(HaverPull!$A:$AD,MATCH(CBO_quarterly!$B134,HaverPull!$B:$B,0),MATCH(CBO_quarterly!W$1,HaverPull!$1:$1,0)),INDEX(CBO_annual!$A:$AH,MATCH(_xlfn.NUMBERVALUE(LEFT($A135,4)),CBO_annual!$A:$A,0),MATCH(W$1,CBO_annual!$1:$1,0)))</f>
        <v>#N/A</v>
      </c>
      <c r="X134" s="83" t="e">
        <f ca="1">IF(YEAR($B134)&lt;YEAR(TODAY())-1,INDEX(HaverPull!$A:$AD,MATCH(CBO_quarterly!$B134,HaverPull!$B:$B,0),MATCH(CBO_quarterly!X$1,HaverPull!$1:$1,0)),INDEX(CBO_annual!$A:$AH,MATCH(_xlfn.NUMBERVALUE(LEFT($A135,4)),CBO_annual!$A:$A,0),MATCH(X$1,CBO_annual!$1:$1,0)))</f>
        <v>#N/A</v>
      </c>
      <c r="Y134" s="83" t="e">
        <f ca="1">IF(YEAR($B134)&lt;YEAR(TODAY())-1,INDEX(HaverPull!$A:$AD,MATCH(CBO_quarterly!$B134,HaverPull!$B:$B,0),MATCH(CBO_quarterly!Y$1,HaverPull!$1:$1,0)),INDEX(CBO_annual!$A:$AH,MATCH(_xlfn.NUMBERVALUE(LEFT($A135,4)),CBO_annual!$A:$A,0),MATCH(Y$1,CBO_annual!$1:$1,0)))</f>
        <v>#N/A</v>
      </c>
      <c r="Z134" s="83" t="e">
        <f ca="1">IF(YEAR($B134)&lt;YEAR(TODAY())-1,INDEX(HaverPull!$A:$AD,MATCH(CBO_quarterly!$B134,HaverPull!$B:$B,0),MATCH(CBO_quarterly!Z$1,HaverPull!$1:$1,0)),INDEX(CBO_annual!$A:$AH,MATCH(_xlfn.NUMBERVALUE(LEFT($A135,4)),CBO_annual!$A:$A,0),MATCH(Z$1,CBO_annual!$1:$1,0)))</f>
        <v>#N/A</v>
      </c>
      <c r="AA134" s="83" t="e">
        <f ca="1">IF(YEAR($B134)&lt;YEAR(TODAY())-1,INDEX(HaverPull!$A:$AD,MATCH(CBO_quarterly!$B134,HaverPull!$B:$B,0),MATCH(CBO_quarterly!AA$1,HaverPull!$1:$1,0)),INDEX(CBO_annual!$A:$AH,MATCH(_xlfn.NUMBERVALUE(LEFT($A135,4)),CBO_annual!$A:$A,0),MATCH(AA$1,CBO_annual!$1:$1,0)))</f>
        <v>#N/A</v>
      </c>
      <c r="AB134" s="88">
        <f>INDEX(CBO_annual!$A:$AH,MATCH(_xlfn.NUMBERVALUE(LEFT($A135,4)),CBO_annual!$A:$A,0),MATCH($1:$1,CBO_annual!$1:$1,0))</f>
        <v>13269.424999999999</v>
      </c>
      <c r="AC134" s="84">
        <v>12893</v>
      </c>
      <c r="AD134" s="83">
        <f ca="1">IF(YEAR($B134)&lt;=YEAR(TODAY()),INDEX(HaverPull!$A:$AD,MATCH(CBO_quarterly!$B134,HaverPull!$B:$B,0),MATCH(CBO_quarterly!AD$1,HaverPull!$1:$1,0)),INDEX(CBO_annual!$A:$AH,MATCH(_xlfn.NUMBERVALUE(LEFT($A135,4)),CBO_annual!$A:$A,0),MATCH(AD$1,CBO_annual!$1:$1,0)))</f>
        <v>9054.2999999999993</v>
      </c>
      <c r="AE134" s="83">
        <f ca="1">IF(YEAR($B134)&lt;=YEAR(TODAY()),INDEX(HaverPull!$A:$AD,MATCH(CBO_quarterly!$B134,HaverPull!$B:$B,0),MATCH(CBO_quarterly!AE$1,HaverPull!$1:$1,0)),INDEX(CBO_annual!$A:$AH,MATCH(_xlfn.NUMBERVALUE(LEFT($A135,4)),CBO_annual!$A:$A,0),MATCH(AE$1,CBO_annual!$1:$1,0)))</f>
        <v>7302.1</v>
      </c>
      <c r="AF134" s="85">
        <v>85.721999999999994</v>
      </c>
      <c r="AG134" s="84">
        <v>10934.8</v>
      </c>
      <c r="AH134" s="84">
        <v>11130.1</v>
      </c>
      <c r="AI134" s="83">
        <f ca="1">IF(YEAR($B134)&lt;YEAR(TODAY()),INDEX(HaverPull!$A:$AD,MATCH(CBO_quarterly!$B134,HaverPull!$B:$B,0),MATCH(CBO_quarterly!AI$1,HaverPull!$1:$1,0)),INDEX(CBO_annual!$A:$AH,MATCH(_xlfn.NUMBERVALUE(LEFT($A135,4)),CBO_annual!$A:$A,0),MATCH(AI$1,CBO_annual!$1:$1,0)))</f>
        <v>2073.5</v>
      </c>
      <c r="AJ134" s="83">
        <f ca="1">IF(YEAR($B134)&lt;YEAR(TODAY()),INDEX(HaverPull!$A:$AD,MATCH(CBO_quarterly!$B134,HaverPull!$B:$B,0),MATCH(CBO_quarterly!AJ$1,HaverPull!$1:$1,0)),INDEX(CBO_annual!$A:$AH,MATCH(_xlfn.NUMBERVALUE(LEFT($A135,4)),CBO_annual!$A:$A,0),MATCH(AJ$1,CBO_annual!$1:$1,0)))</f>
        <v>965.3</v>
      </c>
      <c r="AK134" s="83">
        <f ca="1">IF(YEAR($B134)&lt;YEAR(TODAY()),INDEX(HaverPull!$A:$AD,MATCH(CBO_quarterly!$B134,HaverPull!$B:$B,0),MATCH(CBO_quarterly!AK$1,HaverPull!$1:$1,0)),INDEX(CBO_annual!$A:$AH,MATCH(_xlfn.NUMBERVALUE(LEFT($A135,4)),CBO_annual!$A:$A,0),MATCH(AK$1,CBO_annual!$1:$1,0)))</f>
        <v>1924.2</v>
      </c>
      <c r="AL134" s="83">
        <f ca="1">IF(YEAR($B134)&lt;YEAR(TODAY()),INDEX(HaverPull!$A:$AD,MATCH(CBO_quarterly!$B134,HaverPull!$B:$B,0),MATCH(CBO_quarterly!AL$1,HaverPull!$1:$1,0)),INDEX(CBO_annual!$A:$AH,MATCH(_xlfn.NUMBERVALUE(LEFT($A135,4)),CBO_annual!$A:$A,0),MATCH(AL$1,CBO_annual!$1:$1,0)))</f>
        <v>2073.5</v>
      </c>
      <c r="AM134" s="83">
        <f ca="1">IF(YEAR($B134)&lt;YEAR(TODAY()),INDEX(HaverPull!$A:$AD,MATCH(CBO_quarterly!$B134,HaverPull!$B:$B,0),MATCH(CBO_quarterly!AM$1,HaverPull!$1:$1,0)),INDEX(CBO_annual!$A:$AH,MATCH(_xlfn.NUMBERVALUE(LEFT($A135,4)),CBO_annual!$A:$A,0),MATCH(AM$1,CBO_annual!$1:$1,0)))</f>
        <v>734.7</v>
      </c>
      <c r="AN134" s="83">
        <f ca="1">IF(YEAR($B134)&lt;YEAR(TODAY()),INDEX(HaverPull!$A:$AD,MATCH(CBO_quarterly!$B134,HaverPull!$B:$B,0),MATCH(CBO_quarterly!AN$1,HaverPull!$1:$1,0)),INDEX(CBO_annual!$A:$AH,MATCH(_xlfn.NUMBERVALUE(LEFT($A135,4)),CBO_annual!$A:$A,0),MATCH(AN$1,CBO_annual!$1:$1,0)))</f>
        <v>1338.8</v>
      </c>
      <c r="AO134" s="83" t="e">
        <f ca="1">IF(YEAR($B134)&lt;YEAR(TODAY()),INDEX(HaverPull!$A:$AD,MATCH(CBO_quarterly!$B134,HaverPull!$B:$B,0),MATCH(CBO_quarterly!AO$1,HaverPull!$1:$1,0)),INDEX(CBO_annual!$A:$AH,MATCH(_xlfn.NUMBERVALUE(LEFT($A135,4)),CBO_annual!$A:$A,0),MATCH(AO$1,CBO_annual!$1:$1,0)))</f>
        <v>#N/A</v>
      </c>
      <c r="AP134" s="83" t="e">
        <f ca="1">IF(YEAR($B134)&lt;YEAR(TODAY()),INDEX(HaverPull!$A:$AD,MATCH(CBO_quarterly!$B134,HaverPull!$B:$B,0),MATCH(CBO_quarterly!AP$1,HaverPull!$1:$1,0)),INDEX(CBO_annual!$A:$AH,MATCH(_xlfn.NUMBERVALUE(LEFT($A135,4)),CBO_annual!$A:$A,0),MATCH(AP$1,CBO_annual!$1:$1,0)))</f>
        <v>#N/A</v>
      </c>
    </row>
    <row r="135" spans="1:42">
      <c r="A135" s="83" t="s">
        <v>534</v>
      </c>
      <c r="B135" s="4">
        <v>37529</v>
      </c>
      <c r="C135" s="83">
        <f ca="1">IF(YEAR($B135)&lt;YEAR(TODAY())-1,AVERAGE(C136:C139),INDEX(CBO_annual!$A:$AH,MATCH(_xlfn.NUMBERVALUE(LEFT($A136,4)),CBO_annual!$A:$A,0),MATCH(C$1,CBO_annual!$1:$1,0)))</f>
        <v>2068.1999999999871</v>
      </c>
      <c r="D135" s="83">
        <f ca="1">IF(YEAR($B135)&lt;YEAR(TODAY())-1,AVERAGE(D136:D139),INDEX(CBO_annual!$A:$AH,MATCH(_xlfn.NUMBERVALUE(LEFT($A136,4)),CBO_annual!$A:$A,0),MATCH(D$1,CBO_annual!$1:$1,0)))</f>
        <v>1585.0999999999951</v>
      </c>
      <c r="E135" s="83">
        <f ca="1">IF(YEAR($B135)&lt;YEAR(TODAY())-1,AVERAGE(E136:E139),INDEX(CBO_annual!$A:$AH,MATCH(_xlfn.NUMBERVALUE(LEFT($A136,4)),CBO_annual!$A:$A,0),MATCH(E$1,CBO_annual!$1:$1,0)))</f>
        <v>134.09999999999826</v>
      </c>
      <c r="F135" s="83">
        <f ca="1">IF(YEAR($B135)&lt;YEAR(TODAY())-1,AVERAGE(F136:F139),INDEX(CBO_annual!$A:$AH,MATCH(_xlfn.NUMBERVALUE(LEFT($A136,4)),CBO_annual!$A:$A,0),MATCH(F$1,CBO_annual!$1:$1,0)))</f>
        <v>395.70000000001801</v>
      </c>
      <c r="G135" s="83">
        <f ca="1">IF(YEAR($B135)&lt;YEAR(TODAY())-1,AVERAGE(G136:G139),INDEX(CBO_annual!$A:$AH,MATCH(_xlfn.NUMBERVALUE(LEFT($A136,4)),CBO_annual!$A:$A,0),MATCH(G$1,CBO_annual!$1:$1,0)))</f>
        <v>1274.599999999991</v>
      </c>
      <c r="H135" s="83">
        <f ca="1">IF(YEAR($B135)&lt;YEAR(TODAY())-1,AVERAGE(H136:H139),INDEX(CBO_annual!$A:$AH,MATCH(_xlfn.NUMBERVALUE(LEFT($A136,4)),CBO_annual!$A:$A,0),MATCH(H$1,CBO_annual!$1:$1,0)))</f>
        <v>60.599999999999042</v>
      </c>
      <c r="I135" s="83">
        <f ca="1">IF(YEAR($B135)&lt;YEAR(TODAY())-1,AVERAGE(I136:I139),INDEX(CBO_annual!$A:$AH,MATCH(_xlfn.NUMBERVALUE(LEFT($A136,4)),CBO_annual!$A:$A,0),MATCH(I$1,CBO_annual!$1:$1,0)))</f>
        <v>497.09999999999189</v>
      </c>
      <c r="J135" s="83">
        <f ca="1">IF(YEAR($B135)&lt;YEAR(TODAY())-1,INDEX(HaverPull!$A:$AD,MATCH(CBO_quarterly!$B135,HaverPull!$B:$B,0),MATCH(CBO_quarterly!J$1,HaverPull!$1:$1,0)),INDEX(CBO_annual!$A:$AH,MATCH(_xlfn.NUMBERVALUE(LEFT($A136,4)),CBO_annual!$A:$A,0),MATCH(J$1,CBO_annual!$1:$1,0)))</f>
        <v>24.3</v>
      </c>
      <c r="K135" s="83" t="e">
        <f ca="1">IF(YEAR($B135)&lt;YEAR(TODAY())-1,INDEX(HaverPull!$A:$AD,MATCH(CBO_quarterly!$B135,HaverPull!$B:$B,0),MATCH(CBO_quarterly!K$1,HaverPull!$1:$1,0)),INDEX(CBO_annual!$A:$AH,MATCH(_xlfn.NUMBERVALUE(LEFT($A136,4)),CBO_annual!$A:$A,0),MATCH(K$1,CBO_annual!$1:$1,0)))</f>
        <v>#N/A</v>
      </c>
      <c r="L135" s="83" t="e">
        <f ca="1">IF(YEAR($B135)&lt;YEAR(TODAY())-1,INDEX(HaverPull!$A:$AD,MATCH(CBO_quarterly!$B135,HaverPull!$B:$B,0),MATCH(CBO_quarterly!L$1,HaverPull!$1:$1,0)),INDEX(CBO_annual!$A:$AH,MATCH(_xlfn.NUMBERVALUE(LEFT($A136,4)),CBO_annual!$A:$A,0),MATCH(L$1,CBO_annual!$1:$1,0)))</f>
        <v>#N/A</v>
      </c>
      <c r="M135" s="83" t="e">
        <f ca="1">IF(YEAR($B135)&lt;YEAR(TODAY())-1,INDEX(HaverPull!$A:$AD,MATCH(CBO_quarterly!$B135,HaverPull!$B:$B,0),MATCH(CBO_quarterly!M$1,HaverPull!$1:$1,0)),INDEX(CBO_annual!$A:$AH,MATCH(_xlfn.NUMBERVALUE(LEFT($A136,4)),CBO_annual!$A:$A,0),MATCH(M$1,CBO_annual!$1:$1,0)))</f>
        <v>#N/A</v>
      </c>
      <c r="N135" s="83" t="e">
        <f ca="1">IF(YEAR($B135)&lt;YEAR(TODAY())-1,INDEX(HaverPull!$A:$AD,MATCH(CBO_quarterly!$B135,HaverPull!$B:$B,0),MATCH(CBO_quarterly!N$1,HaverPull!$1:$1,0)),INDEX(CBO_annual!$A:$AH,MATCH(_xlfn.NUMBERVALUE(LEFT($A136,4)),CBO_annual!$A:$A,0),MATCH(N$1,CBO_annual!$1:$1,0)))</f>
        <v>#N/A</v>
      </c>
      <c r="O135" s="83" t="e">
        <f ca="1">IF(YEAR($B135)&lt;YEAR(TODAY())-1,INDEX(HaverPull!$A:$AD,MATCH(CBO_quarterly!$B135,HaverPull!$B:$B,0),MATCH(CBO_quarterly!O$1,HaverPull!$1:$1,0)),INDEX(CBO_annual!$A:$AH,MATCH(_xlfn.NUMBERVALUE(LEFT($A136,4)),CBO_annual!$A:$A,0),MATCH(O$1,CBO_annual!$1:$1,0)))</f>
        <v>#N/A</v>
      </c>
      <c r="P135" s="83" t="e">
        <f ca="1">IF(YEAR($B135)&lt;YEAR(TODAY())-1,INDEX(HaverPull!$A:$AD,MATCH(CBO_quarterly!$B135,HaverPull!$B:$B,0),MATCH(CBO_quarterly!P$1,HaverPull!$1:$1,0)),INDEX(CBO_annual!$A:$AH,MATCH(_xlfn.NUMBERVALUE(LEFT($A136,4)),CBO_annual!$A:$A,0),MATCH(P$1,CBO_annual!$1:$1,0)))</f>
        <v>#N/A</v>
      </c>
      <c r="Q135" s="83" t="e">
        <f ca="1">IF(YEAR($B135)&lt;YEAR(TODAY())-1,INDEX(HaverPull!$A:$AD,MATCH(CBO_quarterly!$B135,HaverPull!$B:$B,0),MATCH(CBO_quarterly!Q$1,HaverPull!$1:$1,0)),INDEX(CBO_annual!$A:$AH,MATCH(_xlfn.NUMBERVALUE(LEFT($A136,4)),CBO_annual!$A:$A,0),MATCH(Q$1,CBO_annual!$1:$1,0)))</f>
        <v>#N/A</v>
      </c>
      <c r="R135" s="83" t="e">
        <f ca="1">IF(YEAR($B135)&lt;YEAR(TODAY())-1,INDEX(HaverPull!$A:$AD,MATCH(CBO_quarterly!$B135,HaverPull!$B:$B,0),MATCH(CBO_quarterly!R$1,HaverPull!$1:$1,0)),INDEX(CBO_annual!$A:$AH,MATCH(_xlfn.NUMBERVALUE(LEFT($A136,4)),CBO_annual!$A:$A,0),MATCH(R$1,CBO_annual!$1:$1,0)))</f>
        <v>#N/A</v>
      </c>
      <c r="S135" s="83" t="e">
        <f ca="1">IF(YEAR($B135)&lt;YEAR(TODAY())-1,INDEX(HaverPull!$A:$AD,MATCH(CBO_quarterly!$B135,HaverPull!$B:$B,0),MATCH(CBO_quarterly!S$1,HaverPull!$1:$1,0)),INDEX(CBO_annual!$A:$AH,MATCH(_xlfn.NUMBERVALUE(LEFT($A136,4)),CBO_annual!$A:$A,0),MATCH(S$1,CBO_annual!$1:$1,0)))</f>
        <v>#N/A</v>
      </c>
      <c r="T135" s="83" t="e">
        <f ca="1">IF(YEAR($B135)&lt;YEAR(TODAY())-1,INDEX(HaverPull!$A:$AD,MATCH(CBO_quarterly!$B135,HaverPull!$B:$B,0),MATCH(CBO_quarterly!T$1,HaverPull!$1:$1,0)),INDEX(CBO_annual!$A:$AH,MATCH(_xlfn.NUMBERVALUE(LEFT($A136,4)),CBO_annual!$A:$A,0),MATCH(T$1,CBO_annual!$1:$1,0)))</f>
        <v>#N/A</v>
      </c>
      <c r="U135" s="83" t="e">
        <f ca="1">IF(YEAR($B135)&lt;YEAR(TODAY())-1,INDEX(HaverPull!$A:$AD,MATCH(CBO_quarterly!$B135,HaverPull!$B:$B,0),MATCH(CBO_quarterly!U$1,HaverPull!$1:$1,0)),INDEX(CBO_annual!$A:$AH,MATCH(_xlfn.NUMBERVALUE(LEFT($A136,4)),CBO_annual!$A:$A,0),MATCH(U$1,CBO_annual!$1:$1,0)))</f>
        <v>#N/A</v>
      </c>
      <c r="V135" s="83" t="e">
        <f ca="1">IF(YEAR($B135)&lt;YEAR(TODAY())-1,INDEX(HaverPull!$A:$AD,MATCH(CBO_quarterly!$B135,HaverPull!$B:$B,0),MATCH(CBO_quarterly!V$1,HaverPull!$1:$1,0)),INDEX(CBO_annual!$A:$AH,MATCH(_xlfn.NUMBERVALUE(LEFT($A136,4)),CBO_annual!$A:$A,0),MATCH(V$1,CBO_annual!$1:$1,0)))</f>
        <v>#N/A</v>
      </c>
      <c r="W135" s="83" t="e">
        <f ca="1">IF(YEAR($B135)&lt;YEAR(TODAY())-1,INDEX(HaverPull!$A:$AD,MATCH(CBO_quarterly!$B135,HaverPull!$B:$B,0),MATCH(CBO_quarterly!W$1,HaverPull!$1:$1,0)),INDEX(CBO_annual!$A:$AH,MATCH(_xlfn.NUMBERVALUE(LEFT($A136,4)),CBO_annual!$A:$A,0),MATCH(W$1,CBO_annual!$1:$1,0)))</f>
        <v>#N/A</v>
      </c>
      <c r="X135" s="83" t="e">
        <f ca="1">IF(YEAR($B135)&lt;YEAR(TODAY())-1,INDEX(HaverPull!$A:$AD,MATCH(CBO_quarterly!$B135,HaverPull!$B:$B,0),MATCH(CBO_quarterly!X$1,HaverPull!$1:$1,0)),INDEX(CBO_annual!$A:$AH,MATCH(_xlfn.NUMBERVALUE(LEFT($A136,4)),CBO_annual!$A:$A,0),MATCH(X$1,CBO_annual!$1:$1,0)))</f>
        <v>#N/A</v>
      </c>
      <c r="Y135" s="83" t="e">
        <f ca="1">IF(YEAR($B135)&lt;YEAR(TODAY())-1,INDEX(HaverPull!$A:$AD,MATCH(CBO_quarterly!$B135,HaverPull!$B:$B,0),MATCH(CBO_quarterly!Y$1,HaverPull!$1:$1,0)),INDEX(CBO_annual!$A:$AH,MATCH(_xlfn.NUMBERVALUE(LEFT($A136,4)),CBO_annual!$A:$A,0),MATCH(Y$1,CBO_annual!$1:$1,0)))</f>
        <v>#N/A</v>
      </c>
      <c r="Z135" s="83" t="e">
        <f ca="1">IF(YEAR($B135)&lt;YEAR(TODAY())-1,INDEX(HaverPull!$A:$AD,MATCH(CBO_quarterly!$B135,HaverPull!$B:$B,0),MATCH(CBO_quarterly!Z$1,HaverPull!$1:$1,0)),INDEX(CBO_annual!$A:$AH,MATCH(_xlfn.NUMBERVALUE(LEFT($A136,4)),CBO_annual!$A:$A,0),MATCH(Z$1,CBO_annual!$1:$1,0)))</f>
        <v>#N/A</v>
      </c>
      <c r="AA135" s="83" t="e">
        <f ca="1">IF(YEAR($B135)&lt;YEAR(TODAY())-1,INDEX(HaverPull!$A:$AD,MATCH(CBO_quarterly!$B135,HaverPull!$B:$B,0),MATCH(CBO_quarterly!AA$1,HaverPull!$1:$1,0)),INDEX(CBO_annual!$A:$AH,MATCH(_xlfn.NUMBERVALUE(LEFT($A136,4)),CBO_annual!$A:$A,0),MATCH(AA$1,CBO_annual!$1:$1,0)))</f>
        <v>#N/A</v>
      </c>
      <c r="AB135" s="88">
        <f>INDEX(CBO_annual!$A:$AH,MATCH(_xlfn.NUMBERVALUE(LEFT($A136,4)),CBO_annual!$A:$A,0),MATCH($1:$1,CBO_annual!$1:$1,0))</f>
        <v>13269.424999999999</v>
      </c>
      <c r="AC135" s="84">
        <v>12955.8</v>
      </c>
      <c r="AD135" s="83">
        <f ca="1">IF(YEAR($B135)&lt;=YEAR(TODAY()),INDEX(HaverPull!$A:$AD,MATCH(CBO_quarterly!$B135,HaverPull!$B:$B,0),MATCH(CBO_quarterly!AD$1,HaverPull!$1:$1,0)),INDEX(CBO_annual!$A:$AH,MATCH(_xlfn.NUMBERVALUE(LEFT($A136,4)),CBO_annual!$A:$A,0),MATCH(AD$1,CBO_annual!$1:$1,0)))</f>
        <v>9119.9</v>
      </c>
      <c r="AE135" s="83">
        <f ca="1">IF(YEAR($B135)&lt;=YEAR(TODAY()),INDEX(HaverPull!$A:$AD,MATCH(CBO_quarterly!$B135,HaverPull!$B:$B,0),MATCH(CBO_quarterly!AE$1,HaverPull!$1:$1,0)),INDEX(CBO_annual!$A:$AH,MATCH(_xlfn.NUMBERVALUE(LEFT($A136,4)),CBO_annual!$A:$A,0),MATCH(AE$1,CBO_annual!$1:$1,0)))</f>
        <v>7390.9</v>
      </c>
      <c r="AF135" s="85">
        <v>86.155000000000001</v>
      </c>
      <c r="AG135" s="84">
        <v>11037.1</v>
      </c>
      <c r="AH135" s="84">
        <v>11265.5</v>
      </c>
      <c r="AI135" s="83">
        <f ca="1">IF(YEAR($B135)&lt;YEAR(TODAY()),INDEX(HaverPull!$A:$AD,MATCH(CBO_quarterly!$B135,HaverPull!$B:$B,0),MATCH(CBO_quarterly!AI$1,HaverPull!$1:$1,0)),INDEX(CBO_annual!$A:$AH,MATCH(_xlfn.NUMBERVALUE(LEFT($A136,4)),CBO_annual!$A:$A,0),MATCH(AI$1,CBO_annual!$1:$1,0)))</f>
        <v>2100.4</v>
      </c>
      <c r="AJ135" s="83">
        <f ca="1">IF(YEAR($B135)&lt;YEAR(TODAY()),INDEX(HaverPull!$A:$AD,MATCH(CBO_quarterly!$B135,HaverPull!$B:$B,0),MATCH(CBO_quarterly!AJ$1,HaverPull!$1:$1,0)),INDEX(CBO_annual!$A:$AH,MATCH(_xlfn.NUMBERVALUE(LEFT($A136,4)),CBO_annual!$A:$A,0),MATCH(AJ$1,CBO_annual!$1:$1,0)))</f>
        <v>974.8</v>
      </c>
      <c r="AK135" s="83">
        <f ca="1">IF(YEAR($B135)&lt;YEAR(TODAY()),INDEX(HaverPull!$A:$AD,MATCH(CBO_quarterly!$B135,HaverPull!$B:$B,0),MATCH(CBO_quarterly!AK$1,HaverPull!$1:$1,0)),INDEX(CBO_annual!$A:$AH,MATCH(_xlfn.NUMBERVALUE(LEFT($A136,4)),CBO_annual!$A:$A,0),MATCH(AK$1,CBO_annual!$1:$1,0)))</f>
        <v>1929.8</v>
      </c>
      <c r="AL135" s="83">
        <f ca="1">IF(YEAR($B135)&lt;YEAR(TODAY()),INDEX(HaverPull!$A:$AD,MATCH(CBO_quarterly!$B135,HaverPull!$B:$B,0),MATCH(CBO_quarterly!AL$1,HaverPull!$1:$1,0)),INDEX(CBO_annual!$A:$AH,MATCH(_xlfn.NUMBERVALUE(LEFT($A136,4)),CBO_annual!$A:$A,0),MATCH(AL$1,CBO_annual!$1:$1,0)))</f>
        <v>2100.4</v>
      </c>
      <c r="AM135" s="83">
        <f ca="1">IF(YEAR($B135)&lt;YEAR(TODAY()),INDEX(HaverPull!$A:$AD,MATCH(CBO_quarterly!$B135,HaverPull!$B:$B,0),MATCH(CBO_quarterly!AM$1,HaverPull!$1:$1,0)),INDEX(CBO_annual!$A:$AH,MATCH(_xlfn.NUMBERVALUE(LEFT($A136,4)),CBO_annual!$A:$A,0),MATCH(AM$1,CBO_annual!$1:$1,0)))</f>
        <v>748.2</v>
      </c>
      <c r="AN135" s="83">
        <f ca="1">IF(YEAR($B135)&lt;YEAR(TODAY()),INDEX(HaverPull!$A:$AD,MATCH(CBO_quarterly!$B135,HaverPull!$B:$B,0),MATCH(CBO_quarterly!AN$1,HaverPull!$1:$1,0)),INDEX(CBO_annual!$A:$AH,MATCH(_xlfn.NUMBERVALUE(LEFT($A136,4)),CBO_annual!$A:$A,0),MATCH(AN$1,CBO_annual!$1:$1,0)))</f>
        <v>1352.2</v>
      </c>
      <c r="AO135" s="83" t="e">
        <f ca="1">IF(YEAR($B135)&lt;YEAR(TODAY()),INDEX(HaverPull!$A:$AD,MATCH(CBO_quarterly!$B135,HaverPull!$B:$B,0),MATCH(CBO_quarterly!AO$1,HaverPull!$1:$1,0)),INDEX(CBO_annual!$A:$AH,MATCH(_xlfn.NUMBERVALUE(LEFT($A136,4)),CBO_annual!$A:$A,0),MATCH(AO$1,CBO_annual!$1:$1,0)))</f>
        <v>#N/A</v>
      </c>
      <c r="AP135" s="83" t="e">
        <f ca="1">IF(YEAR($B135)&lt;YEAR(TODAY()),INDEX(HaverPull!$A:$AD,MATCH(CBO_quarterly!$B135,HaverPull!$B:$B,0),MATCH(CBO_quarterly!AP$1,HaverPull!$1:$1,0)),INDEX(CBO_annual!$A:$AH,MATCH(_xlfn.NUMBERVALUE(LEFT($A136,4)),CBO_annual!$A:$A,0),MATCH(AP$1,CBO_annual!$1:$1,0)))</f>
        <v>#N/A</v>
      </c>
    </row>
    <row r="136" spans="1:42">
      <c r="A136" s="83" t="s">
        <v>535</v>
      </c>
      <c r="B136" s="4">
        <v>37621</v>
      </c>
      <c r="C136" s="83">
        <f ca="1">IF(YEAR($B136)&lt;YEAR(TODAY())-1,AVERAGE(C137:C140),INDEX(CBO_annual!$A:$AH,MATCH(_xlfn.NUMBERVALUE(LEFT($A137,4)),CBO_annual!$A:$A,0),MATCH(C$1,CBO_annual!$1:$1,0)))</f>
        <v>2068.200000000144</v>
      </c>
      <c r="D136" s="83">
        <f ca="1">IF(YEAR($B136)&lt;YEAR(TODAY())-1,AVERAGE(D137:D140),INDEX(CBO_annual!$A:$AH,MATCH(_xlfn.NUMBERVALUE(LEFT($A137,4)),CBO_annual!$A:$A,0),MATCH(D$1,CBO_annual!$1:$1,0)))</f>
        <v>1585.1000000000547</v>
      </c>
      <c r="E136" s="83">
        <f ca="1">IF(YEAR($B136)&lt;YEAR(TODAY())-1,AVERAGE(E137:E140),INDEX(CBO_annual!$A:$AH,MATCH(_xlfn.NUMBERVALUE(LEFT($A137,4)),CBO_annual!$A:$A,0),MATCH(E$1,CBO_annual!$1:$1,0)))</f>
        <v>134.10000000001932</v>
      </c>
      <c r="F136" s="83">
        <f ca="1">IF(YEAR($B136)&lt;YEAR(TODAY())-1,AVERAGE(F137:F140),INDEX(CBO_annual!$A:$AH,MATCH(_xlfn.NUMBERVALUE(LEFT($A137,4)),CBO_annual!$A:$A,0),MATCH(F$1,CBO_annual!$1:$1,0)))</f>
        <v>395.69999999980155</v>
      </c>
      <c r="G136" s="83">
        <f ca="1">IF(YEAR($B136)&lt;YEAR(TODAY())-1,AVERAGE(G137:G140),INDEX(CBO_annual!$A:$AH,MATCH(_xlfn.NUMBERVALUE(LEFT($A137,4)),CBO_annual!$A:$A,0),MATCH(G$1,CBO_annual!$1:$1,0)))</f>
        <v>1274.6000000000981</v>
      </c>
      <c r="H136" s="83">
        <f ca="1">IF(YEAR($B136)&lt;YEAR(TODAY())-1,AVERAGE(H137:H140),INDEX(CBO_annual!$A:$AH,MATCH(_xlfn.NUMBERVALUE(LEFT($A137,4)),CBO_annual!$A:$A,0),MATCH(H$1,CBO_annual!$1:$1,0)))</f>
        <v>60.600000000010532</v>
      </c>
      <c r="I136" s="83">
        <f ca="1">IF(YEAR($B136)&lt;YEAR(TODAY())-1,AVERAGE(I137:I140),INDEX(CBO_annual!$A:$AH,MATCH(_xlfn.NUMBERVALUE(LEFT($A137,4)),CBO_annual!$A:$A,0),MATCH(I$1,CBO_annual!$1:$1,0)))</f>
        <v>497.10000000008955</v>
      </c>
      <c r="J136" s="83">
        <f ca="1">IF(YEAR($B136)&lt;YEAR(TODAY())-1,INDEX(HaverPull!$A:$AD,MATCH(CBO_quarterly!$B136,HaverPull!$B:$B,0),MATCH(CBO_quarterly!J$1,HaverPull!$1:$1,0)),INDEX(CBO_annual!$A:$AH,MATCH(_xlfn.NUMBERVALUE(LEFT($A137,4)),CBO_annual!$A:$A,0),MATCH(J$1,CBO_annual!$1:$1,0)))</f>
        <v>23.1</v>
      </c>
      <c r="K136" s="83" t="e">
        <f ca="1">IF(YEAR($B136)&lt;YEAR(TODAY())-1,INDEX(HaverPull!$A:$AD,MATCH(CBO_quarterly!$B136,HaverPull!$B:$B,0),MATCH(CBO_quarterly!K$1,HaverPull!$1:$1,0)),INDEX(CBO_annual!$A:$AH,MATCH(_xlfn.NUMBERVALUE(LEFT($A137,4)),CBO_annual!$A:$A,0),MATCH(K$1,CBO_annual!$1:$1,0)))</f>
        <v>#N/A</v>
      </c>
      <c r="L136" s="83" t="e">
        <f ca="1">IF(YEAR($B136)&lt;YEAR(TODAY())-1,INDEX(HaverPull!$A:$AD,MATCH(CBO_quarterly!$B136,HaverPull!$B:$B,0),MATCH(CBO_quarterly!L$1,HaverPull!$1:$1,0)),INDEX(CBO_annual!$A:$AH,MATCH(_xlfn.NUMBERVALUE(LEFT($A137,4)),CBO_annual!$A:$A,0),MATCH(L$1,CBO_annual!$1:$1,0)))</f>
        <v>#N/A</v>
      </c>
      <c r="M136" s="83" t="e">
        <f ca="1">IF(YEAR($B136)&lt;YEAR(TODAY())-1,INDEX(HaverPull!$A:$AD,MATCH(CBO_quarterly!$B136,HaverPull!$B:$B,0),MATCH(CBO_quarterly!M$1,HaverPull!$1:$1,0)),INDEX(CBO_annual!$A:$AH,MATCH(_xlfn.NUMBERVALUE(LEFT($A137,4)),CBO_annual!$A:$A,0),MATCH(M$1,CBO_annual!$1:$1,0)))</f>
        <v>#N/A</v>
      </c>
      <c r="N136" s="83" t="e">
        <f ca="1">IF(YEAR($B136)&lt;YEAR(TODAY())-1,INDEX(HaverPull!$A:$AD,MATCH(CBO_quarterly!$B136,HaverPull!$B:$B,0),MATCH(CBO_quarterly!N$1,HaverPull!$1:$1,0)),INDEX(CBO_annual!$A:$AH,MATCH(_xlfn.NUMBERVALUE(LEFT($A137,4)),CBO_annual!$A:$A,0),MATCH(N$1,CBO_annual!$1:$1,0)))</f>
        <v>#N/A</v>
      </c>
      <c r="O136" s="83" t="e">
        <f ca="1">IF(YEAR($B136)&lt;YEAR(TODAY())-1,INDEX(HaverPull!$A:$AD,MATCH(CBO_quarterly!$B136,HaverPull!$B:$B,0),MATCH(CBO_quarterly!O$1,HaverPull!$1:$1,0)),INDEX(CBO_annual!$A:$AH,MATCH(_xlfn.NUMBERVALUE(LEFT($A137,4)),CBO_annual!$A:$A,0),MATCH(O$1,CBO_annual!$1:$1,0)))</f>
        <v>#N/A</v>
      </c>
      <c r="P136" s="83" t="e">
        <f ca="1">IF(YEAR($B136)&lt;YEAR(TODAY())-1,INDEX(HaverPull!$A:$AD,MATCH(CBO_quarterly!$B136,HaverPull!$B:$B,0),MATCH(CBO_quarterly!P$1,HaverPull!$1:$1,0)),INDEX(CBO_annual!$A:$AH,MATCH(_xlfn.NUMBERVALUE(LEFT($A137,4)),CBO_annual!$A:$A,0),MATCH(P$1,CBO_annual!$1:$1,0)))</f>
        <v>#N/A</v>
      </c>
      <c r="Q136" s="83" t="e">
        <f ca="1">IF(YEAR($B136)&lt;YEAR(TODAY())-1,INDEX(HaverPull!$A:$AD,MATCH(CBO_quarterly!$B136,HaverPull!$B:$B,0),MATCH(CBO_quarterly!Q$1,HaverPull!$1:$1,0)),INDEX(CBO_annual!$A:$AH,MATCH(_xlfn.NUMBERVALUE(LEFT($A137,4)),CBO_annual!$A:$A,0),MATCH(Q$1,CBO_annual!$1:$1,0)))</f>
        <v>#N/A</v>
      </c>
      <c r="R136" s="83" t="e">
        <f ca="1">IF(YEAR($B136)&lt;YEAR(TODAY())-1,INDEX(HaverPull!$A:$AD,MATCH(CBO_quarterly!$B136,HaverPull!$B:$B,0),MATCH(CBO_quarterly!R$1,HaverPull!$1:$1,0)),INDEX(CBO_annual!$A:$AH,MATCH(_xlfn.NUMBERVALUE(LEFT($A137,4)),CBO_annual!$A:$A,0),MATCH(R$1,CBO_annual!$1:$1,0)))</f>
        <v>#N/A</v>
      </c>
      <c r="S136" s="83" t="e">
        <f ca="1">IF(YEAR($B136)&lt;YEAR(TODAY())-1,INDEX(HaverPull!$A:$AD,MATCH(CBO_quarterly!$B136,HaverPull!$B:$B,0),MATCH(CBO_quarterly!S$1,HaverPull!$1:$1,0)),INDEX(CBO_annual!$A:$AH,MATCH(_xlfn.NUMBERVALUE(LEFT($A137,4)),CBO_annual!$A:$A,0),MATCH(S$1,CBO_annual!$1:$1,0)))</f>
        <v>#N/A</v>
      </c>
      <c r="T136" s="83" t="e">
        <f ca="1">IF(YEAR($B136)&lt;YEAR(TODAY())-1,INDEX(HaverPull!$A:$AD,MATCH(CBO_quarterly!$B136,HaverPull!$B:$B,0),MATCH(CBO_quarterly!T$1,HaverPull!$1:$1,0)),INDEX(CBO_annual!$A:$AH,MATCH(_xlfn.NUMBERVALUE(LEFT($A137,4)),CBO_annual!$A:$A,0),MATCH(T$1,CBO_annual!$1:$1,0)))</f>
        <v>#N/A</v>
      </c>
      <c r="U136" s="83" t="e">
        <f ca="1">IF(YEAR($B136)&lt;YEAR(TODAY())-1,INDEX(HaverPull!$A:$AD,MATCH(CBO_quarterly!$B136,HaverPull!$B:$B,0),MATCH(CBO_quarterly!U$1,HaverPull!$1:$1,0)),INDEX(CBO_annual!$A:$AH,MATCH(_xlfn.NUMBERVALUE(LEFT($A137,4)),CBO_annual!$A:$A,0),MATCH(U$1,CBO_annual!$1:$1,0)))</f>
        <v>#N/A</v>
      </c>
      <c r="V136" s="83" t="e">
        <f ca="1">IF(YEAR($B136)&lt;YEAR(TODAY())-1,INDEX(HaverPull!$A:$AD,MATCH(CBO_quarterly!$B136,HaverPull!$B:$B,0),MATCH(CBO_quarterly!V$1,HaverPull!$1:$1,0)),INDEX(CBO_annual!$A:$AH,MATCH(_xlfn.NUMBERVALUE(LEFT($A137,4)),CBO_annual!$A:$A,0),MATCH(V$1,CBO_annual!$1:$1,0)))</f>
        <v>#N/A</v>
      </c>
      <c r="W136" s="83" t="e">
        <f ca="1">IF(YEAR($B136)&lt;YEAR(TODAY())-1,INDEX(HaverPull!$A:$AD,MATCH(CBO_quarterly!$B136,HaverPull!$B:$B,0),MATCH(CBO_quarterly!W$1,HaverPull!$1:$1,0)),INDEX(CBO_annual!$A:$AH,MATCH(_xlfn.NUMBERVALUE(LEFT($A137,4)),CBO_annual!$A:$A,0),MATCH(W$1,CBO_annual!$1:$1,0)))</f>
        <v>#N/A</v>
      </c>
      <c r="X136" s="83" t="e">
        <f ca="1">IF(YEAR($B136)&lt;YEAR(TODAY())-1,INDEX(HaverPull!$A:$AD,MATCH(CBO_quarterly!$B136,HaverPull!$B:$B,0),MATCH(CBO_quarterly!X$1,HaverPull!$1:$1,0)),INDEX(CBO_annual!$A:$AH,MATCH(_xlfn.NUMBERVALUE(LEFT($A137,4)),CBO_annual!$A:$A,0),MATCH(X$1,CBO_annual!$1:$1,0)))</f>
        <v>#N/A</v>
      </c>
      <c r="Y136" s="83" t="e">
        <f ca="1">IF(YEAR($B136)&lt;YEAR(TODAY())-1,INDEX(HaverPull!$A:$AD,MATCH(CBO_quarterly!$B136,HaverPull!$B:$B,0),MATCH(CBO_quarterly!Y$1,HaverPull!$1:$1,0)),INDEX(CBO_annual!$A:$AH,MATCH(_xlfn.NUMBERVALUE(LEFT($A137,4)),CBO_annual!$A:$A,0),MATCH(Y$1,CBO_annual!$1:$1,0)))</f>
        <v>#N/A</v>
      </c>
      <c r="Z136" s="83" t="e">
        <f ca="1">IF(YEAR($B136)&lt;YEAR(TODAY())-1,INDEX(HaverPull!$A:$AD,MATCH(CBO_quarterly!$B136,HaverPull!$B:$B,0),MATCH(CBO_quarterly!Z$1,HaverPull!$1:$1,0)),INDEX(CBO_annual!$A:$AH,MATCH(_xlfn.NUMBERVALUE(LEFT($A137,4)),CBO_annual!$A:$A,0),MATCH(Z$1,CBO_annual!$1:$1,0)))</f>
        <v>#N/A</v>
      </c>
      <c r="AA136" s="83" t="e">
        <f ca="1">IF(YEAR($B136)&lt;YEAR(TODAY())-1,INDEX(HaverPull!$A:$AD,MATCH(CBO_quarterly!$B136,HaverPull!$B:$B,0),MATCH(CBO_quarterly!AA$1,HaverPull!$1:$1,0)),INDEX(CBO_annual!$A:$AH,MATCH(_xlfn.NUMBERVALUE(LEFT($A137,4)),CBO_annual!$A:$A,0),MATCH(AA$1,CBO_annual!$1:$1,0)))</f>
        <v>#N/A</v>
      </c>
      <c r="AB136" s="88">
        <f>INDEX(CBO_annual!$A:$AH,MATCH(_xlfn.NUMBERVALUE(LEFT($A137,4)),CBO_annual!$A:$A,0),MATCH($1:$1,CBO_annual!$1:$1,0))</f>
        <v>13613.025</v>
      </c>
      <c r="AC136" s="84">
        <v>12964</v>
      </c>
      <c r="AD136" s="83">
        <f ca="1">IF(YEAR($B136)&lt;=YEAR(TODAY()),INDEX(HaverPull!$A:$AD,MATCH(CBO_quarterly!$B136,HaverPull!$B:$B,0),MATCH(CBO_quarterly!AD$1,HaverPull!$1:$1,0)),INDEX(CBO_annual!$A:$AH,MATCH(_xlfn.NUMBERVALUE(LEFT($A137,4)),CBO_annual!$A:$A,0),MATCH(AD$1,CBO_annual!$1:$1,0)))</f>
        <v>9172.4</v>
      </c>
      <c r="AE136" s="83">
        <f ca="1">IF(YEAR($B136)&lt;=YEAR(TODAY()),INDEX(HaverPull!$A:$AD,MATCH(CBO_quarterly!$B136,HaverPull!$B:$B,0),MATCH(CBO_quarterly!AE$1,HaverPull!$1:$1,0)),INDEX(CBO_annual!$A:$AH,MATCH(_xlfn.NUMBERVALUE(LEFT($A137,4)),CBO_annual!$A:$A,0),MATCH(AE$1,CBO_annual!$1:$1,0)))</f>
        <v>7467.7</v>
      </c>
      <c r="AF136" s="85">
        <v>86.55</v>
      </c>
      <c r="AG136" s="84">
        <v>11103.8</v>
      </c>
      <c r="AH136" s="84">
        <v>11408.6</v>
      </c>
      <c r="AI136" s="83">
        <f ca="1">IF(YEAR($B136)&lt;YEAR(TODAY()),INDEX(HaverPull!$A:$AD,MATCH(CBO_quarterly!$B136,HaverPull!$B:$B,0),MATCH(CBO_quarterly!AI$1,HaverPull!$1:$1,0)),INDEX(CBO_annual!$A:$AH,MATCH(_xlfn.NUMBERVALUE(LEFT($A137,4)),CBO_annual!$A:$A,0),MATCH(AI$1,CBO_annual!$1:$1,0)))</f>
        <v>2142</v>
      </c>
      <c r="AJ136" s="83">
        <f ca="1">IF(YEAR($B136)&lt;YEAR(TODAY()),INDEX(HaverPull!$A:$AD,MATCH(CBO_quarterly!$B136,HaverPull!$B:$B,0),MATCH(CBO_quarterly!AJ$1,HaverPull!$1:$1,0)),INDEX(CBO_annual!$A:$AH,MATCH(_xlfn.NUMBERVALUE(LEFT($A137,4)),CBO_annual!$A:$A,0),MATCH(AJ$1,CBO_annual!$1:$1,0)))</f>
        <v>991.3</v>
      </c>
      <c r="AK136" s="83">
        <f ca="1">IF(YEAR($B136)&lt;YEAR(TODAY()),INDEX(HaverPull!$A:$AD,MATCH(CBO_quarterly!$B136,HaverPull!$B:$B,0),MATCH(CBO_quarterly!AK$1,HaverPull!$1:$1,0)),INDEX(CBO_annual!$A:$AH,MATCH(_xlfn.NUMBERVALUE(LEFT($A137,4)),CBO_annual!$A:$A,0),MATCH(AK$1,CBO_annual!$1:$1,0)))</f>
        <v>1934.7</v>
      </c>
      <c r="AL136" s="83">
        <f ca="1">IF(YEAR($B136)&lt;YEAR(TODAY()),INDEX(HaverPull!$A:$AD,MATCH(CBO_quarterly!$B136,HaverPull!$B:$B,0),MATCH(CBO_quarterly!AL$1,HaverPull!$1:$1,0)),INDEX(CBO_annual!$A:$AH,MATCH(_xlfn.NUMBERVALUE(LEFT($A137,4)),CBO_annual!$A:$A,0),MATCH(AL$1,CBO_annual!$1:$1,0)))</f>
        <v>2142</v>
      </c>
      <c r="AM136" s="83">
        <f ca="1">IF(YEAR($B136)&lt;YEAR(TODAY()),INDEX(HaverPull!$A:$AD,MATCH(CBO_quarterly!$B136,HaverPull!$B:$B,0),MATCH(CBO_quarterly!AM$1,HaverPull!$1:$1,0)),INDEX(CBO_annual!$A:$AH,MATCH(_xlfn.NUMBERVALUE(LEFT($A137,4)),CBO_annual!$A:$A,0),MATCH(AM$1,CBO_annual!$1:$1,0)))</f>
        <v>775.1</v>
      </c>
      <c r="AN136" s="83">
        <f ca="1">IF(YEAR($B136)&lt;YEAR(TODAY()),INDEX(HaverPull!$A:$AD,MATCH(CBO_quarterly!$B136,HaverPull!$B:$B,0),MATCH(CBO_quarterly!AN$1,HaverPull!$1:$1,0)),INDEX(CBO_annual!$A:$AH,MATCH(_xlfn.NUMBERVALUE(LEFT($A137,4)),CBO_annual!$A:$A,0),MATCH(AN$1,CBO_annual!$1:$1,0)))</f>
        <v>1366.9</v>
      </c>
      <c r="AO136" s="83" t="e">
        <f ca="1">IF(YEAR($B136)&lt;YEAR(TODAY()),INDEX(HaverPull!$A:$AD,MATCH(CBO_quarterly!$B136,HaverPull!$B:$B,0),MATCH(CBO_quarterly!AO$1,HaverPull!$1:$1,0)),INDEX(CBO_annual!$A:$AH,MATCH(_xlfn.NUMBERVALUE(LEFT($A137,4)),CBO_annual!$A:$A,0),MATCH(AO$1,CBO_annual!$1:$1,0)))</f>
        <v>#N/A</v>
      </c>
      <c r="AP136" s="83" t="e">
        <f ca="1">IF(YEAR($B136)&lt;YEAR(TODAY()),INDEX(HaverPull!$A:$AD,MATCH(CBO_quarterly!$B136,HaverPull!$B:$B,0),MATCH(CBO_quarterly!AP$1,HaverPull!$1:$1,0)),INDEX(CBO_annual!$A:$AH,MATCH(_xlfn.NUMBERVALUE(LEFT($A137,4)),CBO_annual!$A:$A,0),MATCH(AP$1,CBO_annual!$1:$1,0)))</f>
        <v>#N/A</v>
      </c>
    </row>
    <row r="137" spans="1:42">
      <c r="A137" s="83" t="s">
        <v>536</v>
      </c>
      <c r="B137" s="4">
        <v>37711</v>
      </c>
      <c r="C137" s="83">
        <f ca="1">IF(YEAR($B137)&lt;YEAR(TODAY())-1,AVERAGE(C138:C141),INDEX(CBO_annual!$A:$AH,MATCH(_xlfn.NUMBERVALUE(LEFT($A138,4)),CBO_annual!$A:$A,0),MATCH(C$1,CBO_annual!$1:$1,0)))</f>
        <v>2068.1999999999744</v>
      </c>
      <c r="D137" s="83">
        <f ca="1">IF(YEAR($B137)&lt;YEAR(TODAY())-1,AVERAGE(D138:D141),INDEX(CBO_annual!$A:$AH,MATCH(_xlfn.NUMBERVALUE(LEFT($A138,4)),CBO_annual!$A:$A,0),MATCH(D$1,CBO_annual!$1:$1,0)))</f>
        <v>1585.0999999999904</v>
      </c>
      <c r="E137" s="83">
        <f ca="1">IF(YEAR($B137)&lt;YEAR(TODAY())-1,AVERAGE(E138:E141),INDEX(CBO_annual!$A:$AH,MATCH(_xlfn.NUMBERVALUE(LEFT($A138,4)),CBO_annual!$A:$A,0),MATCH(E$1,CBO_annual!$1:$1,0)))</f>
        <v>134.09999999999653</v>
      </c>
      <c r="F137" s="83">
        <f ca="1">IF(YEAR($B137)&lt;YEAR(TODAY())-1,AVERAGE(F138:F141),INDEX(CBO_annual!$A:$AH,MATCH(_xlfn.NUMBERVALUE(LEFT($A138,4)),CBO_annual!$A:$A,0),MATCH(F$1,CBO_annual!$1:$1,0)))</f>
        <v>395.7000000000358</v>
      </c>
      <c r="G137" s="83">
        <f ca="1">IF(YEAR($B137)&lt;YEAR(TODAY())-1,AVERAGE(G138:G141),INDEX(CBO_annual!$A:$AH,MATCH(_xlfn.NUMBERVALUE(LEFT($A138,4)),CBO_annual!$A:$A,0),MATCH(G$1,CBO_annual!$1:$1,0)))</f>
        <v>1274.5999999999822</v>
      </c>
      <c r="H137" s="83">
        <f ca="1">IF(YEAR($B137)&lt;YEAR(TODAY())-1,AVERAGE(H138:H141),INDEX(CBO_annual!$A:$AH,MATCH(_xlfn.NUMBERVALUE(LEFT($A138,4)),CBO_annual!$A:$A,0),MATCH(H$1,CBO_annual!$1:$1,0)))</f>
        <v>60.59999999999809</v>
      </c>
      <c r="I137" s="83">
        <f ca="1">IF(YEAR($B137)&lt;YEAR(TODAY())-1,AVERAGE(I138:I141),INDEX(CBO_annual!$A:$AH,MATCH(_xlfn.NUMBERVALUE(LEFT($A138,4)),CBO_annual!$A:$A,0),MATCH(I$1,CBO_annual!$1:$1,0)))</f>
        <v>497.09999999998382</v>
      </c>
      <c r="J137" s="83">
        <f ca="1">IF(YEAR($B137)&lt;YEAR(TODAY())-1,INDEX(HaverPull!$A:$AD,MATCH(CBO_quarterly!$B137,HaverPull!$B:$B,0),MATCH(CBO_quarterly!J$1,HaverPull!$1:$1,0)),INDEX(CBO_annual!$A:$AH,MATCH(_xlfn.NUMBERVALUE(LEFT($A138,4)),CBO_annual!$A:$A,0),MATCH(J$1,CBO_annual!$1:$1,0)))</f>
        <v>23.8</v>
      </c>
      <c r="K137" s="83" t="e">
        <f ca="1">IF(YEAR($B137)&lt;YEAR(TODAY())-1,INDEX(HaverPull!$A:$AD,MATCH(CBO_quarterly!$B137,HaverPull!$B:$B,0),MATCH(CBO_quarterly!K$1,HaverPull!$1:$1,0)),INDEX(CBO_annual!$A:$AH,MATCH(_xlfn.NUMBERVALUE(LEFT($A138,4)),CBO_annual!$A:$A,0),MATCH(K$1,CBO_annual!$1:$1,0)))</f>
        <v>#N/A</v>
      </c>
      <c r="L137" s="83" t="e">
        <f ca="1">IF(YEAR($B137)&lt;YEAR(TODAY())-1,INDEX(HaverPull!$A:$AD,MATCH(CBO_quarterly!$B137,HaverPull!$B:$B,0),MATCH(CBO_quarterly!L$1,HaverPull!$1:$1,0)),INDEX(CBO_annual!$A:$AH,MATCH(_xlfn.NUMBERVALUE(LEFT($A138,4)),CBO_annual!$A:$A,0),MATCH(L$1,CBO_annual!$1:$1,0)))</f>
        <v>#N/A</v>
      </c>
      <c r="M137" s="83" t="e">
        <f ca="1">IF(YEAR($B137)&lt;YEAR(TODAY())-1,INDEX(HaverPull!$A:$AD,MATCH(CBO_quarterly!$B137,HaverPull!$B:$B,0),MATCH(CBO_quarterly!M$1,HaverPull!$1:$1,0)),INDEX(CBO_annual!$A:$AH,MATCH(_xlfn.NUMBERVALUE(LEFT($A138,4)),CBO_annual!$A:$A,0),MATCH(M$1,CBO_annual!$1:$1,0)))</f>
        <v>#N/A</v>
      </c>
      <c r="N137" s="83" t="e">
        <f ca="1">IF(YEAR($B137)&lt;YEAR(TODAY())-1,INDEX(HaverPull!$A:$AD,MATCH(CBO_quarterly!$B137,HaverPull!$B:$B,0),MATCH(CBO_quarterly!N$1,HaverPull!$1:$1,0)),INDEX(CBO_annual!$A:$AH,MATCH(_xlfn.NUMBERVALUE(LEFT($A138,4)),CBO_annual!$A:$A,0),MATCH(N$1,CBO_annual!$1:$1,0)))</f>
        <v>#N/A</v>
      </c>
      <c r="O137" s="83" t="e">
        <f ca="1">IF(YEAR($B137)&lt;YEAR(TODAY())-1,INDEX(HaverPull!$A:$AD,MATCH(CBO_quarterly!$B137,HaverPull!$B:$B,0),MATCH(CBO_quarterly!O$1,HaverPull!$1:$1,0)),INDEX(CBO_annual!$A:$AH,MATCH(_xlfn.NUMBERVALUE(LEFT($A138,4)),CBO_annual!$A:$A,0),MATCH(O$1,CBO_annual!$1:$1,0)))</f>
        <v>#N/A</v>
      </c>
      <c r="P137" s="83" t="e">
        <f ca="1">IF(YEAR($B137)&lt;YEAR(TODAY())-1,INDEX(HaverPull!$A:$AD,MATCH(CBO_quarterly!$B137,HaverPull!$B:$B,0),MATCH(CBO_quarterly!P$1,HaverPull!$1:$1,0)),INDEX(CBO_annual!$A:$AH,MATCH(_xlfn.NUMBERVALUE(LEFT($A138,4)),CBO_annual!$A:$A,0),MATCH(P$1,CBO_annual!$1:$1,0)))</f>
        <v>#N/A</v>
      </c>
      <c r="Q137" s="83" t="e">
        <f ca="1">IF(YEAR($B137)&lt;YEAR(TODAY())-1,INDEX(HaverPull!$A:$AD,MATCH(CBO_quarterly!$B137,HaverPull!$B:$B,0),MATCH(CBO_quarterly!Q$1,HaverPull!$1:$1,0)),INDEX(CBO_annual!$A:$AH,MATCH(_xlfn.NUMBERVALUE(LEFT($A138,4)),CBO_annual!$A:$A,0),MATCH(Q$1,CBO_annual!$1:$1,0)))</f>
        <v>#N/A</v>
      </c>
      <c r="R137" s="83" t="e">
        <f ca="1">IF(YEAR($B137)&lt;YEAR(TODAY())-1,INDEX(HaverPull!$A:$AD,MATCH(CBO_quarterly!$B137,HaverPull!$B:$B,0),MATCH(CBO_quarterly!R$1,HaverPull!$1:$1,0)),INDEX(CBO_annual!$A:$AH,MATCH(_xlfn.NUMBERVALUE(LEFT($A138,4)),CBO_annual!$A:$A,0),MATCH(R$1,CBO_annual!$1:$1,0)))</f>
        <v>#N/A</v>
      </c>
      <c r="S137" s="83" t="e">
        <f ca="1">IF(YEAR($B137)&lt;YEAR(TODAY())-1,INDEX(HaverPull!$A:$AD,MATCH(CBO_quarterly!$B137,HaverPull!$B:$B,0),MATCH(CBO_quarterly!S$1,HaverPull!$1:$1,0)),INDEX(CBO_annual!$A:$AH,MATCH(_xlfn.NUMBERVALUE(LEFT($A138,4)),CBO_annual!$A:$A,0),MATCH(S$1,CBO_annual!$1:$1,0)))</f>
        <v>#N/A</v>
      </c>
      <c r="T137" s="83" t="e">
        <f ca="1">IF(YEAR($B137)&lt;YEAR(TODAY())-1,INDEX(HaverPull!$A:$AD,MATCH(CBO_quarterly!$B137,HaverPull!$B:$B,0),MATCH(CBO_quarterly!T$1,HaverPull!$1:$1,0)),INDEX(CBO_annual!$A:$AH,MATCH(_xlfn.NUMBERVALUE(LEFT($A138,4)),CBO_annual!$A:$A,0),MATCH(T$1,CBO_annual!$1:$1,0)))</f>
        <v>#N/A</v>
      </c>
      <c r="U137" s="83" t="e">
        <f ca="1">IF(YEAR($B137)&lt;YEAR(TODAY())-1,INDEX(HaverPull!$A:$AD,MATCH(CBO_quarterly!$B137,HaverPull!$B:$B,0),MATCH(CBO_quarterly!U$1,HaverPull!$1:$1,0)),INDEX(CBO_annual!$A:$AH,MATCH(_xlfn.NUMBERVALUE(LEFT($A138,4)),CBO_annual!$A:$A,0),MATCH(U$1,CBO_annual!$1:$1,0)))</f>
        <v>#N/A</v>
      </c>
      <c r="V137" s="83" t="e">
        <f ca="1">IF(YEAR($B137)&lt;YEAR(TODAY())-1,INDEX(HaverPull!$A:$AD,MATCH(CBO_quarterly!$B137,HaverPull!$B:$B,0),MATCH(CBO_quarterly!V$1,HaverPull!$1:$1,0)),INDEX(CBO_annual!$A:$AH,MATCH(_xlfn.NUMBERVALUE(LEFT($A138,4)),CBO_annual!$A:$A,0),MATCH(V$1,CBO_annual!$1:$1,0)))</f>
        <v>#N/A</v>
      </c>
      <c r="W137" s="83" t="e">
        <f ca="1">IF(YEAR($B137)&lt;YEAR(TODAY())-1,INDEX(HaverPull!$A:$AD,MATCH(CBO_quarterly!$B137,HaverPull!$B:$B,0),MATCH(CBO_quarterly!W$1,HaverPull!$1:$1,0)),INDEX(CBO_annual!$A:$AH,MATCH(_xlfn.NUMBERVALUE(LEFT($A138,4)),CBO_annual!$A:$A,0),MATCH(W$1,CBO_annual!$1:$1,0)))</f>
        <v>#N/A</v>
      </c>
      <c r="X137" s="83" t="e">
        <f ca="1">IF(YEAR($B137)&lt;YEAR(TODAY())-1,INDEX(HaverPull!$A:$AD,MATCH(CBO_quarterly!$B137,HaverPull!$B:$B,0),MATCH(CBO_quarterly!X$1,HaverPull!$1:$1,0)),INDEX(CBO_annual!$A:$AH,MATCH(_xlfn.NUMBERVALUE(LEFT($A138,4)),CBO_annual!$A:$A,0),MATCH(X$1,CBO_annual!$1:$1,0)))</f>
        <v>#N/A</v>
      </c>
      <c r="Y137" s="83" t="e">
        <f ca="1">IF(YEAR($B137)&lt;YEAR(TODAY())-1,INDEX(HaverPull!$A:$AD,MATCH(CBO_quarterly!$B137,HaverPull!$B:$B,0),MATCH(CBO_quarterly!Y$1,HaverPull!$1:$1,0)),INDEX(CBO_annual!$A:$AH,MATCH(_xlfn.NUMBERVALUE(LEFT($A138,4)),CBO_annual!$A:$A,0),MATCH(Y$1,CBO_annual!$1:$1,0)))</f>
        <v>#N/A</v>
      </c>
      <c r="Z137" s="83" t="e">
        <f ca="1">IF(YEAR($B137)&lt;YEAR(TODAY())-1,INDEX(HaverPull!$A:$AD,MATCH(CBO_quarterly!$B137,HaverPull!$B:$B,0),MATCH(CBO_quarterly!Z$1,HaverPull!$1:$1,0)),INDEX(CBO_annual!$A:$AH,MATCH(_xlfn.NUMBERVALUE(LEFT($A138,4)),CBO_annual!$A:$A,0),MATCH(Z$1,CBO_annual!$1:$1,0)))</f>
        <v>#N/A</v>
      </c>
      <c r="AA137" s="83" t="e">
        <f ca="1">IF(YEAR($B137)&lt;YEAR(TODAY())-1,INDEX(HaverPull!$A:$AD,MATCH(CBO_quarterly!$B137,HaverPull!$B:$B,0),MATCH(CBO_quarterly!AA$1,HaverPull!$1:$1,0)),INDEX(CBO_annual!$A:$AH,MATCH(_xlfn.NUMBERVALUE(LEFT($A138,4)),CBO_annual!$A:$A,0),MATCH(AA$1,CBO_annual!$1:$1,0)))</f>
        <v>#N/A</v>
      </c>
      <c r="AB137" s="88">
        <f>INDEX(CBO_annual!$A:$AH,MATCH(_xlfn.NUMBERVALUE(LEFT($A138,4)),CBO_annual!$A:$A,0),MATCH($1:$1,CBO_annual!$1:$1,0))</f>
        <v>13613.025</v>
      </c>
      <c r="AC137" s="84">
        <v>13031.2</v>
      </c>
      <c r="AD137" s="83">
        <f ca="1">IF(YEAR($B137)&lt;=YEAR(TODAY()),INDEX(HaverPull!$A:$AD,MATCH(CBO_quarterly!$B137,HaverPull!$B:$B,0),MATCH(CBO_quarterly!AD$1,HaverPull!$1:$1,0)),INDEX(CBO_annual!$A:$AH,MATCH(_xlfn.NUMBERVALUE(LEFT($A138,4)),CBO_annual!$A:$A,0),MATCH(AD$1,CBO_annual!$1:$1,0)))</f>
        <v>9215.5</v>
      </c>
      <c r="AE137" s="83">
        <f ca="1">IF(YEAR($B137)&lt;=YEAR(TODAY()),INDEX(HaverPull!$A:$AD,MATCH(CBO_quarterly!$B137,HaverPull!$B:$B,0),MATCH(CBO_quarterly!AE$1,HaverPull!$1:$1,0)),INDEX(CBO_annual!$A:$AH,MATCH(_xlfn.NUMBERVALUE(LEFT($A138,4)),CBO_annual!$A:$A,0),MATCH(AE$1,CBO_annual!$1:$1,0)))</f>
        <v>7555.8</v>
      </c>
      <c r="AF137" s="85">
        <v>87.161000000000001</v>
      </c>
      <c r="AG137" s="84">
        <v>11230.1</v>
      </c>
      <c r="AH137" s="84">
        <v>11562.3</v>
      </c>
      <c r="AI137" s="83">
        <f ca="1">IF(YEAR($B137)&lt;YEAR(TODAY()),INDEX(HaverPull!$A:$AD,MATCH(CBO_quarterly!$B137,HaverPull!$B:$B,0),MATCH(CBO_quarterly!AI$1,HaverPull!$1:$1,0)),INDEX(CBO_annual!$A:$AH,MATCH(_xlfn.NUMBERVALUE(LEFT($A138,4)),CBO_annual!$A:$A,0),MATCH(AI$1,CBO_annual!$1:$1,0)))</f>
        <v>2172.4</v>
      </c>
      <c r="AJ137" s="83">
        <f ca="1">IF(YEAR($B137)&lt;YEAR(TODAY()),INDEX(HaverPull!$A:$AD,MATCH(CBO_quarterly!$B137,HaverPull!$B:$B,0),MATCH(CBO_quarterly!AJ$1,HaverPull!$1:$1,0)),INDEX(CBO_annual!$A:$AH,MATCH(_xlfn.NUMBERVALUE(LEFT($A138,4)),CBO_annual!$A:$A,0),MATCH(AJ$1,CBO_annual!$1:$1,0)))</f>
        <v>1002.2</v>
      </c>
      <c r="AK137" s="83">
        <f ca="1">IF(YEAR($B137)&lt;YEAR(TODAY()),INDEX(HaverPull!$A:$AD,MATCH(CBO_quarterly!$B137,HaverPull!$B:$B,0),MATCH(CBO_quarterly!AK$1,HaverPull!$1:$1,0)),INDEX(CBO_annual!$A:$AH,MATCH(_xlfn.NUMBERVALUE(LEFT($A138,4)),CBO_annual!$A:$A,0),MATCH(AK$1,CBO_annual!$1:$1,0)))</f>
        <v>1926.2</v>
      </c>
      <c r="AL137" s="83">
        <f ca="1">IF(YEAR($B137)&lt;YEAR(TODAY()),INDEX(HaverPull!$A:$AD,MATCH(CBO_quarterly!$B137,HaverPull!$B:$B,0),MATCH(CBO_quarterly!AL$1,HaverPull!$1:$1,0)),INDEX(CBO_annual!$A:$AH,MATCH(_xlfn.NUMBERVALUE(LEFT($A138,4)),CBO_annual!$A:$A,0),MATCH(AL$1,CBO_annual!$1:$1,0)))</f>
        <v>2172.4</v>
      </c>
      <c r="AM137" s="83">
        <f ca="1">IF(YEAR($B137)&lt;YEAR(TODAY()),INDEX(HaverPull!$A:$AD,MATCH(CBO_quarterly!$B137,HaverPull!$B:$B,0),MATCH(CBO_quarterly!AM$1,HaverPull!$1:$1,0)),INDEX(CBO_annual!$A:$AH,MATCH(_xlfn.NUMBERVALUE(LEFT($A138,4)),CBO_annual!$A:$A,0),MATCH(AM$1,CBO_annual!$1:$1,0)))</f>
        <v>792.3</v>
      </c>
      <c r="AN137" s="83">
        <f ca="1">IF(YEAR($B137)&lt;YEAR(TODAY()),INDEX(HaverPull!$A:$AD,MATCH(CBO_quarterly!$B137,HaverPull!$B:$B,0),MATCH(CBO_quarterly!AN$1,HaverPull!$1:$1,0)),INDEX(CBO_annual!$A:$AH,MATCH(_xlfn.NUMBERVALUE(LEFT($A138,4)),CBO_annual!$A:$A,0),MATCH(AN$1,CBO_annual!$1:$1,0)))</f>
        <v>1380</v>
      </c>
      <c r="AO137" s="83" t="e">
        <f ca="1">IF(YEAR($B137)&lt;YEAR(TODAY()),INDEX(HaverPull!$A:$AD,MATCH(CBO_quarterly!$B137,HaverPull!$B:$B,0),MATCH(CBO_quarterly!AO$1,HaverPull!$1:$1,0)),INDEX(CBO_annual!$A:$AH,MATCH(_xlfn.NUMBERVALUE(LEFT($A138,4)),CBO_annual!$A:$A,0),MATCH(AO$1,CBO_annual!$1:$1,0)))</f>
        <v>#N/A</v>
      </c>
      <c r="AP137" s="83" t="e">
        <f ca="1">IF(YEAR($B137)&lt;YEAR(TODAY()),INDEX(HaverPull!$A:$AD,MATCH(CBO_quarterly!$B137,HaverPull!$B:$B,0),MATCH(CBO_quarterly!AP$1,HaverPull!$1:$1,0)),INDEX(CBO_annual!$A:$AH,MATCH(_xlfn.NUMBERVALUE(LEFT($A138,4)),CBO_annual!$A:$A,0),MATCH(AP$1,CBO_annual!$1:$1,0)))</f>
        <v>#N/A</v>
      </c>
    </row>
    <row r="138" spans="1:42">
      <c r="A138" s="83" t="s">
        <v>537</v>
      </c>
      <c r="B138" s="4">
        <v>37802</v>
      </c>
      <c r="C138" s="83">
        <f ca="1">IF(YEAR($B138)&lt;YEAR(TODAY())-1,AVERAGE(C139:C142),INDEX(CBO_annual!$A:$AH,MATCH(_xlfn.NUMBERVALUE(LEFT($A139,4)),CBO_annual!$A:$A,0),MATCH(C$1,CBO_annual!$1:$1,0)))</f>
        <v>2068.1999999996724</v>
      </c>
      <c r="D138" s="83">
        <f ca="1">IF(YEAR($B138)&lt;YEAR(TODAY())-1,AVERAGE(D139:D142),INDEX(CBO_annual!$A:$AH,MATCH(_xlfn.NUMBERVALUE(LEFT($A139,4)),CBO_annual!$A:$A,0),MATCH(D$1,CBO_annual!$1:$1,0)))</f>
        <v>1585.0999999998762</v>
      </c>
      <c r="E138" s="83">
        <f ca="1">IF(YEAR($B138)&lt;YEAR(TODAY())-1,AVERAGE(E139:E142),INDEX(CBO_annual!$A:$AH,MATCH(_xlfn.NUMBERVALUE(LEFT($A139,4)),CBO_annual!$A:$A,0),MATCH(E$1,CBO_annual!$1:$1,0)))</f>
        <v>134.09999999995605</v>
      </c>
      <c r="F138" s="83">
        <f ca="1">IF(YEAR($B138)&lt;YEAR(TODAY())-1,AVERAGE(F139:F142),INDEX(CBO_annual!$A:$AH,MATCH(_xlfn.NUMBERVALUE(LEFT($A139,4)),CBO_annual!$A:$A,0),MATCH(F$1,CBO_annual!$1:$1,0)))</f>
        <v>395.70000000045161</v>
      </c>
      <c r="G138" s="83">
        <f ca="1">IF(YEAR($B138)&lt;YEAR(TODAY())-1,AVERAGE(G139:G142),INDEX(CBO_annual!$A:$AH,MATCH(_xlfn.NUMBERVALUE(LEFT($A139,4)),CBO_annual!$A:$A,0),MATCH(G$1,CBO_annual!$1:$1,0)))</f>
        <v>1274.5999999997762</v>
      </c>
      <c r="H138" s="83">
        <f ca="1">IF(YEAR($B138)&lt;YEAR(TODAY())-1,AVERAGE(H139:H142),INDEX(CBO_annual!$A:$AH,MATCH(_xlfn.NUMBERVALUE(LEFT($A139,4)),CBO_annual!$A:$A,0),MATCH(H$1,CBO_annual!$1:$1,0)))</f>
        <v>60.599999999976021</v>
      </c>
      <c r="I138" s="83">
        <f ca="1">IF(YEAR($B138)&lt;YEAR(TODAY())-1,AVERAGE(I139:I142),INDEX(CBO_annual!$A:$AH,MATCH(_xlfn.NUMBERVALUE(LEFT($A139,4)),CBO_annual!$A:$A,0),MATCH(I$1,CBO_annual!$1:$1,0)))</f>
        <v>497.09999999979618</v>
      </c>
      <c r="J138" s="83">
        <f ca="1">IF(YEAR($B138)&lt;YEAR(TODAY())-1,INDEX(HaverPull!$A:$AD,MATCH(CBO_quarterly!$B138,HaverPull!$B:$B,0),MATCH(CBO_quarterly!J$1,HaverPull!$1:$1,0)),INDEX(CBO_annual!$A:$AH,MATCH(_xlfn.NUMBERVALUE(LEFT($A139,4)),CBO_annual!$A:$A,0),MATCH(J$1,CBO_annual!$1:$1,0)))</f>
        <v>22.8</v>
      </c>
      <c r="K138" s="83" t="e">
        <f ca="1">IF(YEAR($B138)&lt;YEAR(TODAY())-1,INDEX(HaverPull!$A:$AD,MATCH(CBO_quarterly!$B138,HaverPull!$B:$B,0),MATCH(CBO_quarterly!K$1,HaverPull!$1:$1,0)),INDEX(CBO_annual!$A:$AH,MATCH(_xlfn.NUMBERVALUE(LEFT($A139,4)),CBO_annual!$A:$A,0),MATCH(K$1,CBO_annual!$1:$1,0)))</f>
        <v>#N/A</v>
      </c>
      <c r="L138" s="83" t="e">
        <f ca="1">IF(YEAR($B138)&lt;YEAR(TODAY())-1,INDEX(HaverPull!$A:$AD,MATCH(CBO_quarterly!$B138,HaverPull!$B:$B,0),MATCH(CBO_quarterly!L$1,HaverPull!$1:$1,0)),INDEX(CBO_annual!$A:$AH,MATCH(_xlfn.NUMBERVALUE(LEFT($A139,4)),CBO_annual!$A:$A,0),MATCH(L$1,CBO_annual!$1:$1,0)))</f>
        <v>#N/A</v>
      </c>
      <c r="M138" s="83" t="e">
        <f ca="1">IF(YEAR($B138)&lt;YEAR(TODAY())-1,INDEX(HaverPull!$A:$AD,MATCH(CBO_quarterly!$B138,HaverPull!$B:$B,0),MATCH(CBO_quarterly!M$1,HaverPull!$1:$1,0)),INDEX(CBO_annual!$A:$AH,MATCH(_xlfn.NUMBERVALUE(LEFT($A139,4)),CBO_annual!$A:$A,0),MATCH(M$1,CBO_annual!$1:$1,0)))</f>
        <v>#N/A</v>
      </c>
      <c r="N138" s="83" t="e">
        <f ca="1">IF(YEAR($B138)&lt;YEAR(TODAY())-1,INDEX(HaverPull!$A:$AD,MATCH(CBO_quarterly!$B138,HaverPull!$B:$B,0),MATCH(CBO_quarterly!N$1,HaverPull!$1:$1,0)),INDEX(CBO_annual!$A:$AH,MATCH(_xlfn.NUMBERVALUE(LEFT($A139,4)),CBO_annual!$A:$A,0),MATCH(N$1,CBO_annual!$1:$1,0)))</f>
        <v>#N/A</v>
      </c>
      <c r="O138" s="83" t="e">
        <f ca="1">IF(YEAR($B138)&lt;YEAR(TODAY())-1,INDEX(HaverPull!$A:$AD,MATCH(CBO_quarterly!$B138,HaverPull!$B:$B,0),MATCH(CBO_quarterly!O$1,HaverPull!$1:$1,0)),INDEX(CBO_annual!$A:$AH,MATCH(_xlfn.NUMBERVALUE(LEFT($A139,4)),CBO_annual!$A:$A,0),MATCH(O$1,CBO_annual!$1:$1,0)))</f>
        <v>#N/A</v>
      </c>
      <c r="P138" s="83" t="e">
        <f ca="1">IF(YEAR($B138)&lt;YEAR(TODAY())-1,INDEX(HaverPull!$A:$AD,MATCH(CBO_quarterly!$B138,HaverPull!$B:$B,0),MATCH(CBO_quarterly!P$1,HaverPull!$1:$1,0)),INDEX(CBO_annual!$A:$AH,MATCH(_xlfn.NUMBERVALUE(LEFT($A139,4)),CBO_annual!$A:$A,0),MATCH(P$1,CBO_annual!$1:$1,0)))</f>
        <v>#N/A</v>
      </c>
      <c r="Q138" s="83" t="e">
        <f ca="1">IF(YEAR($B138)&lt;YEAR(TODAY())-1,INDEX(HaverPull!$A:$AD,MATCH(CBO_quarterly!$B138,HaverPull!$B:$B,0),MATCH(CBO_quarterly!Q$1,HaverPull!$1:$1,0)),INDEX(CBO_annual!$A:$AH,MATCH(_xlfn.NUMBERVALUE(LEFT($A139,4)),CBO_annual!$A:$A,0),MATCH(Q$1,CBO_annual!$1:$1,0)))</f>
        <v>#N/A</v>
      </c>
      <c r="R138" s="83" t="e">
        <f ca="1">IF(YEAR($B138)&lt;YEAR(TODAY())-1,INDEX(HaverPull!$A:$AD,MATCH(CBO_quarterly!$B138,HaverPull!$B:$B,0),MATCH(CBO_quarterly!R$1,HaverPull!$1:$1,0)),INDEX(CBO_annual!$A:$AH,MATCH(_xlfn.NUMBERVALUE(LEFT($A139,4)),CBO_annual!$A:$A,0),MATCH(R$1,CBO_annual!$1:$1,0)))</f>
        <v>#N/A</v>
      </c>
      <c r="S138" s="83" t="e">
        <f ca="1">IF(YEAR($B138)&lt;YEAR(TODAY())-1,INDEX(HaverPull!$A:$AD,MATCH(CBO_quarterly!$B138,HaverPull!$B:$B,0),MATCH(CBO_quarterly!S$1,HaverPull!$1:$1,0)),INDEX(CBO_annual!$A:$AH,MATCH(_xlfn.NUMBERVALUE(LEFT($A139,4)),CBO_annual!$A:$A,0),MATCH(S$1,CBO_annual!$1:$1,0)))</f>
        <v>#N/A</v>
      </c>
      <c r="T138" s="83" t="e">
        <f ca="1">IF(YEAR($B138)&lt;YEAR(TODAY())-1,INDEX(HaverPull!$A:$AD,MATCH(CBO_quarterly!$B138,HaverPull!$B:$B,0),MATCH(CBO_quarterly!T$1,HaverPull!$1:$1,0)),INDEX(CBO_annual!$A:$AH,MATCH(_xlfn.NUMBERVALUE(LEFT($A139,4)),CBO_annual!$A:$A,0),MATCH(T$1,CBO_annual!$1:$1,0)))</f>
        <v>#N/A</v>
      </c>
      <c r="U138" s="83" t="e">
        <f ca="1">IF(YEAR($B138)&lt;YEAR(TODAY())-1,INDEX(HaverPull!$A:$AD,MATCH(CBO_quarterly!$B138,HaverPull!$B:$B,0),MATCH(CBO_quarterly!U$1,HaverPull!$1:$1,0)),INDEX(CBO_annual!$A:$AH,MATCH(_xlfn.NUMBERVALUE(LEFT($A139,4)),CBO_annual!$A:$A,0),MATCH(U$1,CBO_annual!$1:$1,0)))</f>
        <v>#N/A</v>
      </c>
      <c r="V138" s="83" t="e">
        <f ca="1">IF(YEAR($B138)&lt;YEAR(TODAY())-1,INDEX(HaverPull!$A:$AD,MATCH(CBO_quarterly!$B138,HaverPull!$B:$B,0),MATCH(CBO_quarterly!V$1,HaverPull!$1:$1,0)),INDEX(CBO_annual!$A:$AH,MATCH(_xlfn.NUMBERVALUE(LEFT($A139,4)),CBO_annual!$A:$A,0),MATCH(V$1,CBO_annual!$1:$1,0)))</f>
        <v>#N/A</v>
      </c>
      <c r="W138" s="83" t="e">
        <f ca="1">IF(YEAR($B138)&lt;YEAR(TODAY())-1,INDEX(HaverPull!$A:$AD,MATCH(CBO_quarterly!$B138,HaverPull!$B:$B,0),MATCH(CBO_quarterly!W$1,HaverPull!$1:$1,0)),INDEX(CBO_annual!$A:$AH,MATCH(_xlfn.NUMBERVALUE(LEFT($A139,4)),CBO_annual!$A:$A,0),MATCH(W$1,CBO_annual!$1:$1,0)))</f>
        <v>#N/A</v>
      </c>
      <c r="X138" s="83" t="e">
        <f ca="1">IF(YEAR($B138)&lt;YEAR(TODAY())-1,INDEX(HaverPull!$A:$AD,MATCH(CBO_quarterly!$B138,HaverPull!$B:$B,0),MATCH(CBO_quarterly!X$1,HaverPull!$1:$1,0)),INDEX(CBO_annual!$A:$AH,MATCH(_xlfn.NUMBERVALUE(LEFT($A139,4)),CBO_annual!$A:$A,0),MATCH(X$1,CBO_annual!$1:$1,0)))</f>
        <v>#N/A</v>
      </c>
      <c r="Y138" s="83" t="e">
        <f ca="1">IF(YEAR($B138)&lt;YEAR(TODAY())-1,INDEX(HaverPull!$A:$AD,MATCH(CBO_quarterly!$B138,HaverPull!$B:$B,0),MATCH(CBO_quarterly!Y$1,HaverPull!$1:$1,0)),INDEX(CBO_annual!$A:$AH,MATCH(_xlfn.NUMBERVALUE(LEFT($A139,4)),CBO_annual!$A:$A,0),MATCH(Y$1,CBO_annual!$1:$1,0)))</f>
        <v>#N/A</v>
      </c>
      <c r="Z138" s="83" t="e">
        <f ca="1">IF(YEAR($B138)&lt;YEAR(TODAY())-1,INDEX(HaverPull!$A:$AD,MATCH(CBO_quarterly!$B138,HaverPull!$B:$B,0),MATCH(CBO_quarterly!Z$1,HaverPull!$1:$1,0)),INDEX(CBO_annual!$A:$AH,MATCH(_xlfn.NUMBERVALUE(LEFT($A139,4)),CBO_annual!$A:$A,0),MATCH(Z$1,CBO_annual!$1:$1,0)))</f>
        <v>#N/A</v>
      </c>
      <c r="AA138" s="83" t="e">
        <f ca="1">IF(YEAR($B138)&lt;YEAR(TODAY())-1,INDEX(HaverPull!$A:$AD,MATCH(CBO_quarterly!$B138,HaverPull!$B:$B,0),MATCH(CBO_quarterly!AA$1,HaverPull!$1:$1,0)),INDEX(CBO_annual!$A:$AH,MATCH(_xlfn.NUMBERVALUE(LEFT($A139,4)),CBO_annual!$A:$A,0),MATCH(AA$1,CBO_annual!$1:$1,0)))</f>
        <v>#N/A</v>
      </c>
      <c r="AB138" s="88">
        <f>INDEX(CBO_annual!$A:$AH,MATCH(_xlfn.NUMBERVALUE(LEFT($A139,4)),CBO_annual!$A:$A,0),MATCH($1:$1,CBO_annual!$1:$1,0))</f>
        <v>13613.025</v>
      </c>
      <c r="AC138" s="84">
        <v>13152.1</v>
      </c>
      <c r="AD138" s="83">
        <f ca="1">IF(YEAR($B138)&lt;=YEAR(TODAY()),INDEX(HaverPull!$A:$AD,MATCH(CBO_quarterly!$B138,HaverPull!$B:$B,0),MATCH(CBO_quarterly!AD$1,HaverPull!$1:$1,0)),INDEX(CBO_annual!$A:$AH,MATCH(_xlfn.NUMBERVALUE(LEFT($A139,4)),CBO_annual!$A:$A,0),MATCH(AD$1,CBO_annual!$1:$1,0)))</f>
        <v>9319</v>
      </c>
      <c r="AE138" s="83">
        <f ca="1">IF(YEAR($B138)&lt;=YEAR(TODAY()),INDEX(HaverPull!$A:$AD,MATCH(CBO_quarterly!$B138,HaverPull!$B:$B,0),MATCH(CBO_quarterly!AE$1,HaverPull!$1:$1,0)),INDEX(CBO_annual!$A:$AH,MATCH(_xlfn.NUMBERVALUE(LEFT($A139,4)),CBO_annual!$A:$A,0),MATCH(AE$1,CBO_annual!$1:$1,0)))</f>
        <v>7642.6</v>
      </c>
      <c r="AF138" s="85">
        <v>87.234999999999999</v>
      </c>
      <c r="AG138" s="84">
        <v>11370.7</v>
      </c>
      <c r="AH138" s="84">
        <v>11678.6</v>
      </c>
      <c r="AI138" s="83">
        <f ca="1">IF(YEAR($B138)&lt;YEAR(TODAY()),INDEX(HaverPull!$A:$AD,MATCH(CBO_quarterly!$B138,HaverPull!$B:$B,0),MATCH(CBO_quarterly!AI$1,HaverPull!$1:$1,0)),INDEX(CBO_annual!$A:$AH,MATCH(_xlfn.NUMBERVALUE(LEFT($A139,4)),CBO_annual!$A:$A,0),MATCH(AI$1,CBO_annual!$1:$1,0)))</f>
        <v>2199.4</v>
      </c>
      <c r="AJ138" s="83">
        <f ca="1">IF(YEAR($B138)&lt;YEAR(TODAY()),INDEX(HaverPull!$A:$AD,MATCH(CBO_quarterly!$B138,HaverPull!$B:$B,0),MATCH(CBO_quarterly!AJ$1,HaverPull!$1:$1,0)),INDEX(CBO_annual!$A:$AH,MATCH(_xlfn.NUMBERVALUE(LEFT($A139,4)),CBO_annual!$A:$A,0),MATCH(AJ$1,CBO_annual!$1:$1,0)))</f>
        <v>1036.7</v>
      </c>
      <c r="AK138" s="83">
        <f ca="1">IF(YEAR($B138)&lt;YEAR(TODAY()),INDEX(HaverPull!$A:$AD,MATCH(CBO_quarterly!$B138,HaverPull!$B:$B,0),MATCH(CBO_quarterly!AK$1,HaverPull!$1:$1,0)),INDEX(CBO_annual!$A:$AH,MATCH(_xlfn.NUMBERVALUE(LEFT($A139,4)),CBO_annual!$A:$A,0),MATCH(AK$1,CBO_annual!$1:$1,0)))</f>
        <v>1916.7</v>
      </c>
      <c r="AL138" s="83">
        <f ca="1">IF(YEAR($B138)&lt;YEAR(TODAY()),INDEX(HaverPull!$A:$AD,MATCH(CBO_quarterly!$B138,HaverPull!$B:$B,0),MATCH(CBO_quarterly!AL$1,HaverPull!$1:$1,0)),INDEX(CBO_annual!$A:$AH,MATCH(_xlfn.NUMBERVALUE(LEFT($A139,4)),CBO_annual!$A:$A,0),MATCH(AL$1,CBO_annual!$1:$1,0)))</f>
        <v>2199.4</v>
      </c>
      <c r="AM138" s="83">
        <f ca="1">IF(YEAR($B138)&lt;YEAR(TODAY()),INDEX(HaverPull!$A:$AD,MATCH(CBO_quarterly!$B138,HaverPull!$B:$B,0),MATCH(CBO_quarterly!AM$1,HaverPull!$1:$1,0)),INDEX(CBO_annual!$A:$AH,MATCH(_xlfn.NUMBERVALUE(LEFT($A139,4)),CBO_annual!$A:$A,0),MATCH(AM$1,CBO_annual!$1:$1,0)))</f>
        <v>825.5</v>
      </c>
      <c r="AN138" s="83">
        <f ca="1">IF(YEAR($B138)&lt;YEAR(TODAY()),INDEX(HaverPull!$A:$AD,MATCH(CBO_quarterly!$B138,HaverPull!$B:$B,0),MATCH(CBO_quarterly!AN$1,HaverPull!$1:$1,0)),INDEX(CBO_annual!$A:$AH,MATCH(_xlfn.NUMBERVALUE(LEFT($A139,4)),CBO_annual!$A:$A,0),MATCH(AN$1,CBO_annual!$1:$1,0)))</f>
        <v>1374</v>
      </c>
      <c r="AO138" s="83" t="e">
        <f ca="1">IF(YEAR($B138)&lt;YEAR(TODAY()),INDEX(HaverPull!$A:$AD,MATCH(CBO_quarterly!$B138,HaverPull!$B:$B,0),MATCH(CBO_quarterly!AO$1,HaverPull!$1:$1,0)),INDEX(CBO_annual!$A:$AH,MATCH(_xlfn.NUMBERVALUE(LEFT($A139,4)),CBO_annual!$A:$A,0),MATCH(AO$1,CBO_annual!$1:$1,0)))</f>
        <v>#N/A</v>
      </c>
      <c r="AP138" s="83" t="e">
        <f ca="1">IF(YEAR($B138)&lt;YEAR(TODAY()),INDEX(HaverPull!$A:$AD,MATCH(CBO_quarterly!$B138,HaverPull!$B:$B,0),MATCH(CBO_quarterly!AP$1,HaverPull!$1:$1,0)),INDEX(CBO_annual!$A:$AH,MATCH(_xlfn.NUMBERVALUE(LEFT($A139,4)),CBO_annual!$A:$A,0),MATCH(AP$1,CBO_annual!$1:$1,0)))</f>
        <v>#N/A</v>
      </c>
    </row>
    <row r="139" spans="1:42">
      <c r="A139" s="83" t="s">
        <v>538</v>
      </c>
      <c r="B139" s="4">
        <v>37894</v>
      </c>
      <c r="C139" s="83">
        <f ca="1">IF(YEAR($B139)&lt;YEAR(TODAY())-1,AVERAGE(C140:C143),INDEX(CBO_annual!$A:$AH,MATCH(_xlfn.NUMBERVALUE(LEFT($A140,4)),CBO_annual!$A:$A,0),MATCH(C$1,CBO_annual!$1:$1,0)))</f>
        <v>2068.2000000001576</v>
      </c>
      <c r="D139" s="83">
        <f ca="1">IF(YEAR($B139)&lt;YEAR(TODAY())-1,AVERAGE(D140:D143),INDEX(CBO_annual!$A:$AH,MATCH(_xlfn.NUMBERVALUE(LEFT($A140,4)),CBO_annual!$A:$A,0),MATCH(D$1,CBO_annual!$1:$1,0)))</f>
        <v>1585.1000000000597</v>
      </c>
      <c r="E139" s="83">
        <f ca="1">IF(YEAR($B139)&lt;YEAR(TODAY())-1,AVERAGE(E140:E143),INDEX(CBO_annual!$A:$AH,MATCH(_xlfn.NUMBERVALUE(LEFT($A140,4)),CBO_annual!$A:$A,0),MATCH(E$1,CBO_annual!$1:$1,0)))</f>
        <v>134.10000000002111</v>
      </c>
      <c r="F139" s="83">
        <f ca="1">IF(YEAR($B139)&lt;YEAR(TODAY())-1,AVERAGE(F140:F143),INDEX(CBO_annual!$A:$AH,MATCH(_xlfn.NUMBERVALUE(LEFT($A140,4)),CBO_annual!$A:$A,0),MATCH(F$1,CBO_annual!$1:$1,0)))</f>
        <v>395.69999999978302</v>
      </c>
      <c r="G139" s="83">
        <f ca="1">IF(YEAR($B139)&lt;YEAR(TODAY())-1,AVERAGE(G140:G143),INDEX(CBO_annual!$A:$AH,MATCH(_xlfn.NUMBERVALUE(LEFT($A140,4)),CBO_annual!$A:$A,0),MATCH(G$1,CBO_annual!$1:$1,0)))</f>
        <v>1274.6000000001075</v>
      </c>
      <c r="H139" s="83">
        <f ca="1">IF(YEAR($B139)&lt;YEAR(TODAY())-1,AVERAGE(H140:H143),INDEX(CBO_annual!$A:$AH,MATCH(_xlfn.NUMBERVALUE(LEFT($A140,4)),CBO_annual!$A:$A,0),MATCH(H$1,CBO_annual!$1:$1,0)))</f>
        <v>60.600000000011519</v>
      </c>
      <c r="I139" s="83">
        <f ca="1">IF(YEAR($B139)&lt;YEAR(TODAY())-1,AVERAGE(I140:I143),INDEX(CBO_annual!$A:$AH,MATCH(_xlfn.NUMBERVALUE(LEFT($A140,4)),CBO_annual!$A:$A,0),MATCH(I$1,CBO_annual!$1:$1,0)))</f>
        <v>497.10000000009791</v>
      </c>
      <c r="J139" s="83">
        <f ca="1">IF(YEAR($B139)&lt;YEAR(TODAY())-1,INDEX(HaverPull!$A:$AD,MATCH(CBO_quarterly!$B139,HaverPull!$B:$B,0),MATCH(CBO_quarterly!J$1,HaverPull!$1:$1,0)),INDEX(CBO_annual!$A:$AH,MATCH(_xlfn.NUMBERVALUE(LEFT($A140,4)),CBO_annual!$A:$A,0),MATCH(J$1,CBO_annual!$1:$1,0)))</f>
        <v>21.4</v>
      </c>
      <c r="K139" s="83" t="e">
        <f ca="1">IF(YEAR($B139)&lt;YEAR(TODAY())-1,INDEX(HaverPull!$A:$AD,MATCH(CBO_quarterly!$B139,HaverPull!$B:$B,0),MATCH(CBO_quarterly!K$1,HaverPull!$1:$1,0)),INDEX(CBO_annual!$A:$AH,MATCH(_xlfn.NUMBERVALUE(LEFT($A140,4)),CBO_annual!$A:$A,0),MATCH(K$1,CBO_annual!$1:$1,0)))</f>
        <v>#N/A</v>
      </c>
      <c r="L139" s="83" t="e">
        <f ca="1">IF(YEAR($B139)&lt;YEAR(TODAY())-1,INDEX(HaverPull!$A:$AD,MATCH(CBO_quarterly!$B139,HaverPull!$B:$B,0),MATCH(CBO_quarterly!L$1,HaverPull!$1:$1,0)),INDEX(CBO_annual!$A:$AH,MATCH(_xlfn.NUMBERVALUE(LEFT($A140,4)),CBO_annual!$A:$A,0),MATCH(L$1,CBO_annual!$1:$1,0)))</f>
        <v>#N/A</v>
      </c>
      <c r="M139" s="83" t="e">
        <f ca="1">IF(YEAR($B139)&lt;YEAR(TODAY())-1,INDEX(HaverPull!$A:$AD,MATCH(CBO_quarterly!$B139,HaverPull!$B:$B,0),MATCH(CBO_quarterly!M$1,HaverPull!$1:$1,0)),INDEX(CBO_annual!$A:$AH,MATCH(_xlfn.NUMBERVALUE(LEFT($A140,4)),CBO_annual!$A:$A,0),MATCH(M$1,CBO_annual!$1:$1,0)))</f>
        <v>#N/A</v>
      </c>
      <c r="N139" s="83" t="e">
        <f ca="1">IF(YEAR($B139)&lt;YEAR(TODAY())-1,INDEX(HaverPull!$A:$AD,MATCH(CBO_quarterly!$B139,HaverPull!$B:$B,0),MATCH(CBO_quarterly!N$1,HaverPull!$1:$1,0)),INDEX(CBO_annual!$A:$AH,MATCH(_xlfn.NUMBERVALUE(LEFT($A140,4)),CBO_annual!$A:$A,0),MATCH(N$1,CBO_annual!$1:$1,0)))</f>
        <v>#N/A</v>
      </c>
      <c r="O139" s="83" t="e">
        <f ca="1">IF(YEAR($B139)&lt;YEAR(TODAY())-1,INDEX(HaverPull!$A:$AD,MATCH(CBO_quarterly!$B139,HaverPull!$B:$B,0),MATCH(CBO_quarterly!O$1,HaverPull!$1:$1,0)),INDEX(CBO_annual!$A:$AH,MATCH(_xlfn.NUMBERVALUE(LEFT($A140,4)),CBO_annual!$A:$A,0),MATCH(O$1,CBO_annual!$1:$1,0)))</f>
        <v>#N/A</v>
      </c>
      <c r="P139" s="83" t="e">
        <f ca="1">IF(YEAR($B139)&lt;YEAR(TODAY())-1,INDEX(HaverPull!$A:$AD,MATCH(CBO_quarterly!$B139,HaverPull!$B:$B,0),MATCH(CBO_quarterly!P$1,HaverPull!$1:$1,0)),INDEX(CBO_annual!$A:$AH,MATCH(_xlfn.NUMBERVALUE(LEFT($A140,4)),CBO_annual!$A:$A,0),MATCH(P$1,CBO_annual!$1:$1,0)))</f>
        <v>#N/A</v>
      </c>
      <c r="Q139" s="83" t="e">
        <f ca="1">IF(YEAR($B139)&lt;YEAR(TODAY())-1,INDEX(HaverPull!$A:$AD,MATCH(CBO_quarterly!$B139,HaverPull!$B:$B,0),MATCH(CBO_quarterly!Q$1,HaverPull!$1:$1,0)),INDEX(CBO_annual!$A:$AH,MATCH(_xlfn.NUMBERVALUE(LEFT($A140,4)),CBO_annual!$A:$A,0),MATCH(Q$1,CBO_annual!$1:$1,0)))</f>
        <v>#N/A</v>
      </c>
      <c r="R139" s="83" t="e">
        <f ca="1">IF(YEAR($B139)&lt;YEAR(TODAY())-1,INDEX(HaverPull!$A:$AD,MATCH(CBO_quarterly!$B139,HaverPull!$B:$B,0),MATCH(CBO_quarterly!R$1,HaverPull!$1:$1,0)),INDEX(CBO_annual!$A:$AH,MATCH(_xlfn.NUMBERVALUE(LEFT($A140,4)),CBO_annual!$A:$A,0),MATCH(R$1,CBO_annual!$1:$1,0)))</f>
        <v>#N/A</v>
      </c>
      <c r="S139" s="83" t="e">
        <f ca="1">IF(YEAR($B139)&lt;YEAR(TODAY())-1,INDEX(HaverPull!$A:$AD,MATCH(CBO_quarterly!$B139,HaverPull!$B:$B,0),MATCH(CBO_quarterly!S$1,HaverPull!$1:$1,0)),INDEX(CBO_annual!$A:$AH,MATCH(_xlfn.NUMBERVALUE(LEFT($A140,4)),CBO_annual!$A:$A,0),MATCH(S$1,CBO_annual!$1:$1,0)))</f>
        <v>#N/A</v>
      </c>
      <c r="T139" s="83" t="e">
        <f ca="1">IF(YEAR($B139)&lt;YEAR(TODAY())-1,INDEX(HaverPull!$A:$AD,MATCH(CBO_quarterly!$B139,HaverPull!$B:$B,0),MATCH(CBO_quarterly!T$1,HaverPull!$1:$1,0)),INDEX(CBO_annual!$A:$AH,MATCH(_xlfn.NUMBERVALUE(LEFT($A140,4)),CBO_annual!$A:$A,0),MATCH(T$1,CBO_annual!$1:$1,0)))</f>
        <v>#N/A</v>
      </c>
      <c r="U139" s="83" t="e">
        <f ca="1">IF(YEAR($B139)&lt;YEAR(TODAY())-1,INDEX(HaverPull!$A:$AD,MATCH(CBO_quarterly!$B139,HaverPull!$B:$B,0),MATCH(CBO_quarterly!U$1,HaverPull!$1:$1,0)),INDEX(CBO_annual!$A:$AH,MATCH(_xlfn.NUMBERVALUE(LEFT($A140,4)),CBO_annual!$A:$A,0),MATCH(U$1,CBO_annual!$1:$1,0)))</f>
        <v>#N/A</v>
      </c>
      <c r="V139" s="83" t="e">
        <f ca="1">IF(YEAR($B139)&lt;YEAR(TODAY())-1,INDEX(HaverPull!$A:$AD,MATCH(CBO_quarterly!$B139,HaverPull!$B:$B,0),MATCH(CBO_quarterly!V$1,HaverPull!$1:$1,0)),INDEX(CBO_annual!$A:$AH,MATCH(_xlfn.NUMBERVALUE(LEFT($A140,4)),CBO_annual!$A:$A,0),MATCH(V$1,CBO_annual!$1:$1,0)))</f>
        <v>#N/A</v>
      </c>
      <c r="W139" s="83" t="e">
        <f ca="1">IF(YEAR($B139)&lt;YEAR(TODAY())-1,INDEX(HaverPull!$A:$AD,MATCH(CBO_quarterly!$B139,HaverPull!$B:$B,0),MATCH(CBO_quarterly!W$1,HaverPull!$1:$1,0)),INDEX(CBO_annual!$A:$AH,MATCH(_xlfn.NUMBERVALUE(LEFT($A140,4)),CBO_annual!$A:$A,0),MATCH(W$1,CBO_annual!$1:$1,0)))</f>
        <v>#N/A</v>
      </c>
      <c r="X139" s="83" t="e">
        <f ca="1">IF(YEAR($B139)&lt;YEAR(TODAY())-1,INDEX(HaverPull!$A:$AD,MATCH(CBO_quarterly!$B139,HaverPull!$B:$B,0),MATCH(CBO_quarterly!X$1,HaverPull!$1:$1,0)),INDEX(CBO_annual!$A:$AH,MATCH(_xlfn.NUMBERVALUE(LEFT($A140,4)),CBO_annual!$A:$A,0),MATCH(X$1,CBO_annual!$1:$1,0)))</f>
        <v>#N/A</v>
      </c>
      <c r="Y139" s="83" t="e">
        <f ca="1">IF(YEAR($B139)&lt;YEAR(TODAY())-1,INDEX(HaverPull!$A:$AD,MATCH(CBO_quarterly!$B139,HaverPull!$B:$B,0),MATCH(CBO_quarterly!Y$1,HaverPull!$1:$1,0)),INDEX(CBO_annual!$A:$AH,MATCH(_xlfn.NUMBERVALUE(LEFT($A140,4)),CBO_annual!$A:$A,0),MATCH(Y$1,CBO_annual!$1:$1,0)))</f>
        <v>#N/A</v>
      </c>
      <c r="Z139" s="83" t="e">
        <f ca="1">IF(YEAR($B139)&lt;YEAR(TODAY())-1,INDEX(HaverPull!$A:$AD,MATCH(CBO_quarterly!$B139,HaverPull!$B:$B,0),MATCH(CBO_quarterly!Z$1,HaverPull!$1:$1,0)),INDEX(CBO_annual!$A:$AH,MATCH(_xlfn.NUMBERVALUE(LEFT($A140,4)),CBO_annual!$A:$A,0),MATCH(Z$1,CBO_annual!$1:$1,0)))</f>
        <v>#N/A</v>
      </c>
      <c r="AA139" s="83" t="e">
        <f ca="1">IF(YEAR($B139)&lt;YEAR(TODAY())-1,INDEX(HaverPull!$A:$AD,MATCH(CBO_quarterly!$B139,HaverPull!$B:$B,0),MATCH(CBO_quarterly!AA$1,HaverPull!$1:$1,0)),INDEX(CBO_annual!$A:$AH,MATCH(_xlfn.NUMBERVALUE(LEFT($A140,4)),CBO_annual!$A:$A,0),MATCH(AA$1,CBO_annual!$1:$1,0)))</f>
        <v>#N/A</v>
      </c>
      <c r="AB139" s="88">
        <f>INDEX(CBO_annual!$A:$AH,MATCH(_xlfn.NUMBERVALUE(LEFT($A140,4)),CBO_annual!$A:$A,0),MATCH($1:$1,CBO_annual!$1:$1,0))</f>
        <v>13613.025</v>
      </c>
      <c r="AC139" s="84">
        <v>13372.4</v>
      </c>
      <c r="AD139" s="83">
        <f ca="1">IF(YEAR($B139)&lt;=YEAR(TODAY()),INDEX(HaverPull!$A:$AD,MATCH(CBO_quarterly!$B139,HaverPull!$B:$B,0),MATCH(CBO_quarterly!AD$1,HaverPull!$1:$1,0)),INDEX(CBO_annual!$A:$AH,MATCH(_xlfn.NUMBERVALUE(LEFT($A140,4)),CBO_annual!$A:$A,0),MATCH(AD$1,CBO_annual!$1:$1,0)))</f>
        <v>9455.7000000000007</v>
      </c>
      <c r="AE139" s="83">
        <f ca="1">IF(YEAR($B139)&lt;=YEAR(TODAY()),INDEX(HaverPull!$A:$AD,MATCH(CBO_quarterly!$B139,HaverPull!$B:$B,0),MATCH(CBO_quarterly!AE$1,HaverPull!$1:$1,0)),INDEX(CBO_annual!$A:$AH,MATCH(_xlfn.NUMBERVALUE(LEFT($A140,4)),CBO_annual!$A:$A,0),MATCH(AE$1,CBO_annual!$1:$1,0)))</f>
        <v>7802.6</v>
      </c>
      <c r="AF139" s="85">
        <v>87.769000000000005</v>
      </c>
      <c r="AG139" s="84">
        <v>11625.1</v>
      </c>
      <c r="AH139" s="84">
        <v>11818.5</v>
      </c>
      <c r="AI139" s="83">
        <f ca="1">IF(YEAR($B139)&lt;YEAR(TODAY()),INDEX(HaverPull!$A:$AD,MATCH(CBO_quarterly!$B139,HaverPull!$B:$B,0),MATCH(CBO_quarterly!AI$1,HaverPull!$1:$1,0)),INDEX(CBO_annual!$A:$AH,MATCH(_xlfn.NUMBERVALUE(LEFT($A140,4)),CBO_annual!$A:$A,0),MATCH(AI$1,CBO_annual!$1:$1,0)))</f>
        <v>2221.1999999999998</v>
      </c>
      <c r="AJ139" s="83">
        <f ca="1">IF(YEAR($B139)&lt;YEAR(TODAY()),INDEX(HaverPull!$A:$AD,MATCH(CBO_quarterly!$B139,HaverPull!$B:$B,0),MATCH(CBO_quarterly!AJ$1,HaverPull!$1:$1,0)),INDEX(CBO_annual!$A:$AH,MATCH(_xlfn.NUMBERVALUE(LEFT($A140,4)),CBO_annual!$A:$A,0),MATCH(AJ$1,CBO_annual!$1:$1,0)))</f>
        <v>1036.4000000000001</v>
      </c>
      <c r="AK139" s="83">
        <f ca="1">IF(YEAR($B139)&lt;YEAR(TODAY()),INDEX(HaverPull!$A:$AD,MATCH(CBO_quarterly!$B139,HaverPull!$B:$B,0),MATCH(CBO_quarterly!AK$1,HaverPull!$1:$1,0)),INDEX(CBO_annual!$A:$AH,MATCH(_xlfn.NUMBERVALUE(LEFT($A140,4)),CBO_annual!$A:$A,0),MATCH(AK$1,CBO_annual!$1:$1,0)))</f>
        <v>1924.3</v>
      </c>
      <c r="AL139" s="83">
        <f ca="1">IF(YEAR($B139)&lt;YEAR(TODAY()),INDEX(HaverPull!$A:$AD,MATCH(CBO_quarterly!$B139,HaverPull!$B:$B,0),MATCH(CBO_quarterly!AL$1,HaverPull!$1:$1,0)),INDEX(CBO_annual!$A:$AH,MATCH(_xlfn.NUMBERVALUE(LEFT($A140,4)),CBO_annual!$A:$A,0),MATCH(AL$1,CBO_annual!$1:$1,0)))</f>
        <v>2221.1999999999998</v>
      </c>
      <c r="AM139" s="83">
        <f ca="1">IF(YEAR($B139)&lt;YEAR(TODAY()),INDEX(HaverPull!$A:$AD,MATCH(CBO_quarterly!$B139,HaverPull!$B:$B,0),MATCH(CBO_quarterly!AM$1,HaverPull!$1:$1,0)),INDEX(CBO_annual!$A:$AH,MATCH(_xlfn.NUMBERVALUE(LEFT($A140,4)),CBO_annual!$A:$A,0),MATCH(AM$1,CBO_annual!$1:$1,0)))</f>
        <v>832.7</v>
      </c>
      <c r="AN139" s="83">
        <f ca="1">IF(YEAR($B139)&lt;YEAR(TODAY()),INDEX(HaverPull!$A:$AD,MATCH(CBO_quarterly!$B139,HaverPull!$B:$B,0),MATCH(CBO_quarterly!AN$1,HaverPull!$1:$1,0)),INDEX(CBO_annual!$A:$AH,MATCH(_xlfn.NUMBERVALUE(LEFT($A140,4)),CBO_annual!$A:$A,0),MATCH(AN$1,CBO_annual!$1:$1,0)))</f>
        <v>1388.5</v>
      </c>
      <c r="AO139" s="83" t="e">
        <f ca="1">IF(YEAR($B139)&lt;YEAR(TODAY()),INDEX(HaverPull!$A:$AD,MATCH(CBO_quarterly!$B139,HaverPull!$B:$B,0),MATCH(CBO_quarterly!AO$1,HaverPull!$1:$1,0)),INDEX(CBO_annual!$A:$AH,MATCH(_xlfn.NUMBERVALUE(LEFT($A140,4)),CBO_annual!$A:$A,0),MATCH(AO$1,CBO_annual!$1:$1,0)))</f>
        <v>#N/A</v>
      </c>
      <c r="AP139" s="83" t="e">
        <f ca="1">IF(YEAR($B139)&lt;YEAR(TODAY()),INDEX(HaverPull!$A:$AD,MATCH(CBO_quarterly!$B139,HaverPull!$B:$B,0),MATCH(CBO_quarterly!AP$1,HaverPull!$1:$1,0)),INDEX(CBO_annual!$A:$AH,MATCH(_xlfn.NUMBERVALUE(LEFT($A140,4)),CBO_annual!$A:$A,0),MATCH(AP$1,CBO_annual!$1:$1,0)))</f>
        <v>#N/A</v>
      </c>
    </row>
    <row r="140" spans="1:42">
      <c r="A140" s="83" t="s">
        <v>539</v>
      </c>
      <c r="B140" s="4">
        <v>37986</v>
      </c>
      <c r="C140" s="83">
        <f ca="1">IF(YEAR($B140)&lt;YEAR(TODAY())-1,AVERAGE(C141:C144),INDEX(CBO_annual!$A:$AH,MATCH(_xlfn.NUMBERVALUE(LEFT($A141,4)),CBO_annual!$A:$A,0),MATCH(C$1,CBO_annual!$1:$1,0)))</f>
        <v>2068.2000000007724</v>
      </c>
      <c r="D140" s="83">
        <f ca="1">IF(YEAR($B140)&lt;YEAR(TODAY())-1,AVERAGE(D141:D144),INDEX(CBO_annual!$A:$AH,MATCH(_xlfn.NUMBERVALUE(LEFT($A141,4)),CBO_annual!$A:$A,0),MATCH(D$1,CBO_annual!$1:$1,0)))</f>
        <v>1585.1000000002921</v>
      </c>
      <c r="E140" s="83">
        <f ca="1">IF(YEAR($B140)&lt;YEAR(TODAY())-1,AVERAGE(E141:E144),INDEX(CBO_annual!$A:$AH,MATCH(_xlfn.NUMBERVALUE(LEFT($A141,4)),CBO_annual!$A:$A,0),MATCH(E$1,CBO_annual!$1:$1,0)))</f>
        <v>134.10000000010362</v>
      </c>
      <c r="F140" s="83">
        <f ca="1">IF(YEAR($B140)&lt;YEAR(TODAY())-1,AVERAGE(F141:F144),INDEX(CBO_annual!$A:$AH,MATCH(_xlfn.NUMBERVALUE(LEFT($A141,4)),CBO_annual!$A:$A,0),MATCH(F$1,CBO_annual!$1:$1,0)))</f>
        <v>395.69999999893571</v>
      </c>
      <c r="G140" s="83">
        <f ca="1">IF(YEAR($B140)&lt;YEAR(TODAY())-1,AVERAGE(G141:G144),INDEX(CBO_annual!$A:$AH,MATCH(_xlfn.NUMBERVALUE(LEFT($A141,4)),CBO_annual!$A:$A,0),MATCH(G$1,CBO_annual!$1:$1,0)))</f>
        <v>1274.6000000005274</v>
      </c>
      <c r="H140" s="83">
        <f ca="1">IF(YEAR($B140)&lt;YEAR(TODAY())-1,AVERAGE(H141:H144),INDEX(CBO_annual!$A:$AH,MATCH(_xlfn.NUMBERVALUE(LEFT($A141,4)),CBO_annual!$A:$A,0),MATCH(H$1,CBO_annual!$1:$1,0)))</f>
        <v>60.600000000056504</v>
      </c>
      <c r="I140" s="83">
        <f ca="1">IF(YEAR($B140)&lt;YEAR(TODAY())-1,AVERAGE(I141:I144),INDEX(CBO_annual!$A:$AH,MATCH(_xlfn.NUMBERVALUE(LEFT($A141,4)),CBO_annual!$A:$A,0),MATCH(I$1,CBO_annual!$1:$1,0)))</f>
        <v>497.10000000048035</v>
      </c>
      <c r="J140" s="83">
        <f ca="1">IF(YEAR($B140)&lt;YEAR(TODAY())-1,INDEX(HaverPull!$A:$AD,MATCH(CBO_quarterly!$B140,HaverPull!$B:$B,0),MATCH(CBO_quarterly!J$1,HaverPull!$1:$1,0)),INDEX(CBO_annual!$A:$AH,MATCH(_xlfn.NUMBERVALUE(LEFT($A141,4)),CBO_annual!$A:$A,0),MATCH(J$1,CBO_annual!$1:$1,0)))</f>
        <v>20.100000000000001</v>
      </c>
      <c r="K140" s="83" t="e">
        <f ca="1">IF(YEAR($B140)&lt;YEAR(TODAY())-1,INDEX(HaverPull!$A:$AD,MATCH(CBO_quarterly!$B140,HaverPull!$B:$B,0),MATCH(CBO_quarterly!K$1,HaverPull!$1:$1,0)),INDEX(CBO_annual!$A:$AH,MATCH(_xlfn.NUMBERVALUE(LEFT($A141,4)),CBO_annual!$A:$A,0),MATCH(K$1,CBO_annual!$1:$1,0)))</f>
        <v>#N/A</v>
      </c>
      <c r="L140" s="83" t="e">
        <f ca="1">IF(YEAR($B140)&lt;YEAR(TODAY())-1,INDEX(HaverPull!$A:$AD,MATCH(CBO_quarterly!$B140,HaverPull!$B:$B,0),MATCH(CBO_quarterly!L$1,HaverPull!$1:$1,0)),INDEX(CBO_annual!$A:$AH,MATCH(_xlfn.NUMBERVALUE(LEFT($A141,4)),CBO_annual!$A:$A,0),MATCH(L$1,CBO_annual!$1:$1,0)))</f>
        <v>#N/A</v>
      </c>
      <c r="M140" s="83" t="e">
        <f ca="1">IF(YEAR($B140)&lt;YEAR(TODAY())-1,INDEX(HaverPull!$A:$AD,MATCH(CBO_quarterly!$B140,HaverPull!$B:$B,0),MATCH(CBO_quarterly!M$1,HaverPull!$1:$1,0)),INDEX(CBO_annual!$A:$AH,MATCH(_xlfn.NUMBERVALUE(LEFT($A141,4)),CBO_annual!$A:$A,0),MATCH(M$1,CBO_annual!$1:$1,0)))</f>
        <v>#N/A</v>
      </c>
      <c r="N140" s="83" t="e">
        <f ca="1">IF(YEAR($B140)&lt;YEAR(TODAY())-1,INDEX(HaverPull!$A:$AD,MATCH(CBO_quarterly!$B140,HaverPull!$B:$B,0),MATCH(CBO_quarterly!N$1,HaverPull!$1:$1,0)),INDEX(CBO_annual!$A:$AH,MATCH(_xlfn.NUMBERVALUE(LEFT($A141,4)),CBO_annual!$A:$A,0),MATCH(N$1,CBO_annual!$1:$1,0)))</f>
        <v>#N/A</v>
      </c>
      <c r="O140" s="83" t="e">
        <f ca="1">IF(YEAR($B140)&lt;YEAR(TODAY())-1,INDEX(HaverPull!$A:$AD,MATCH(CBO_quarterly!$B140,HaverPull!$B:$B,0),MATCH(CBO_quarterly!O$1,HaverPull!$1:$1,0)),INDEX(CBO_annual!$A:$AH,MATCH(_xlfn.NUMBERVALUE(LEFT($A141,4)),CBO_annual!$A:$A,0),MATCH(O$1,CBO_annual!$1:$1,0)))</f>
        <v>#N/A</v>
      </c>
      <c r="P140" s="83" t="e">
        <f ca="1">IF(YEAR($B140)&lt;YEAR(TODAY())-1,INDEX(HaverPull!$A:$AD,MATCH(CBO_quarterly!$B140,HaverPull!$B:$B,0),MATCH(CBO_quarterly!P$1,HaverPull!$1:$1,0)),INDEX(CBO_annual!$A:$AH,MATCH(_xlfn.NUMBERVALUE(LEFT($A141,4)),CBO_annual!$A:$A,0),MATCH(P$1,CBO_annual!$1:$1,0)))</f>
        <v>#N/A</v>
      </c>
      <c r="Q140" s="83" t="e">
        <f ca="1">IF(YEAR($B140)&lt;YEAR(TODAY())-1,INDEX(HaverPull!$A:$AD,MATCH(CBO_quarterly!$B140,HaverPull!$B:$B,0),MATCH(CBO_quarterly!Q$1,HaverPull!$1:$1,0)),INDEX(CBO_annual!$A:$AH,MATCH(_xlfn.NUMBERVALUE(LEFT($A141,4)),CBO_annual!$A:$A,0),MATCH(Q$1,CBO_annual!$1:$1,0)))</f>
        <v>#N/A</v>
      </c>
      <c r="R140" s="83" t="e">
        <f ca="1">IF(YEAR($B140)&lt;YEAR(TODAY())-1,INDEX(HaverPull!$A:$AD,MATCH(CBO_quarterly!$B140,HaverPull!$B:$B,0),MATCH(CBO_quarterly!R$1,HaverPull!$1:$1,0)),INDEX(CBO_annual!$A:$AH,MATCH(_xlfn.NUMBERVALUE(LEFT($A141,4)),CBO_annual!$A:$A,0),MATCH(R$1,CBO_annual!$1:$1,0)))</f>
        <v>#N/A</v>
      </c>
      <c r="S140" s="83" t="e">
        <f ca="1">IF(YEAR($B140)&lt;YEAR(TODAY())-1,INDEX(HaverPull!$A:$AD,MATCH(CBO_quarterly!$B140,HaverPull!$B:$B,0),MATCH(CBO_quarterly!S$1,HaverPull!$1:$1,0)),INDEX(CBO_annual!$A:$AH,MATCH(_xlfn.NUMBERVALUE(LEFT($A141,4)),CBO_annual!$A:$A,0),MATCH(S$1,CBO_annual!$1:$1,0)))</f>
        <v>#N/A</v>
      </c>
      <c r="T140" s="83" t="e">
        <f ca="1">IF(YEAR($B140)&lt;YEAR(TODAY())-1,INDEX(HaverPull!$A:$AD,MATCH(CBO_quarterly!$B140,HaverPull!$B:$B,0),MATCH(CBO_quarterly!T$1,HaverPull!$1:$1,0)),INDEX(CBO_annual!$A:$AH,MATCH(_xlfn.NUMBERVALUE(LEFT($A141,4)),CBO_annual!$A:$A,0),MATCH(T$1,CBO_annual!$1:$1,0)))</f>
        <v>#N/A</v>
      </c>
      <c r="U140" s="83" t="e">
        <f ca="1">IF(YEAR($B140)&lt;YEAR(TODAY())-1,INDEX(HaverPull!$A:$AD,MATCH(CBO_quarterly!$B140,HaverPull!$B:$B,0),MATCH(CBO_quarterly!U$1,HaverPull!$1:$1,0)),INDEX(CBO_annual!$A:$AH,MATCH(_xlfn.NUMBERVALUE(LEFT($A141,4)),CBO_annual!$A:$A,0),MATCH(U$1,CBO_annual!$1:$1,0)))</f>
        <v>#N/A</v>
      </c>
      <c r="V140" s="83" t="e">
        <f ca="1">IF(YEAR($B140)&lt;YEAR(TODAY())-1,INDEX(HaverPull!$A:$AD,MATCH(CBO_quarterly!$B140,HaverPull!$B:$B,0),MATCH(CBO_quarterly!V$1,HaverPull!$1:$1,0)),INDEX(CBO_annual!$A:$AH,MATCH(_xlfn.NUMBERVALUE(LEFT($A141,4)),CBO_annual!$A:$A,0),MATCH(V$1,CBO_annual!$1:$1,0)))</f>
        <v>#N/A</v>
      </c>
      <c r="W140" s="83" t="e">
        <f ca="1">IF(YEAR($B140)&lt;YEAR(TODAY())-1,INDEX(HaverPull!$A:$AD,MATCH(CBO_quarterly!$B140,HaverPull!$B:$B,0),MATCH(CBO_quarterly!W$1,HaverPull!$1:$1,0)),INDEX(CBO_annual!$A:$AH,MATCH(_xlfn.NUMBERVALUE(LEFT($A141,4)),CBO_annual!$A:$A,0),MATCH(W$1,CBO_annual!$1:$1,0)))</f>
        <v>#N/A</v>
      </c>
      <c r="X140" s="83" t="e">
        <f ca="1">IF(YEAR($B140)&lt;YEAR(TODAY())-1,INDEX(HaverPull!$A:$AD,MATCH(CBO_quarterly!$B140,HaverPull!$B:$B,0),MATCH(CBO_quarterly!X$1,HaverPull!$1:$1,0)),INDEX(CBO_annual!$A:$AH,MATCH(_xlfn.NUMBERVALUE(LEFT($A141,4)),CBO_annual!$A:$A,0),MATCH(X$1,CBO_annual!$1:$1,0)))</f>
        <v>#N/A</v>
      </c>
      <c r="Y140" s="83" t="e">
        <f ca="1">IF(YEAR($B140)&lt;YEAR(TODAY())-1,INDEX(HaverPull!$A:$AD,MATCH(CBO_quarterly!$B140,HaverPull!$B:$B,0),MATCH(CBO_quarterly!Y$1,HaverPull!$1:$1,0)),INDEX(CBO_annual!$A:$AH,MATCH(_xlfn.NUMBERVALUE(LEFT($A141,4)),CBO_annual!$A:$A,0),MATCH(Y$1,CBO_annual!$1:$1,0)))</f>
        <v>#N/A</v>
      </c>
      <c r="Z140" s="83" t="e">
        <f ca="1">IF(YEAR($B140)&lt;YEAR(TODAY())-1,INDEX(HaverPull!$A:$AD,MATCH(CBO_quarterly!$B140,HaverPull!$B:$B,0),MATCH(CBO_quarterly!Z$1,HaverPull!$1:$1,0)),INDEX(CBO_annual!$A:$AH,MATCH(_xlfn.NUMBERVALUE(LEFT($A141,4)),CBO_annual!$A:$A,0),MATCH(Z$1,CBO_annual!$1:$1,0)))</f>
        <v>#N/A</v>
      </c>
      <c r="AA140" s="83" t="e">
        <f ca="1">IF(YEAR($B140)&lt;YEAR(TODAY())-1,INDEX(HaverPull!$A:$AD,MATCH(CBO_quarterly!$B140,HaverPull!$B:$B,0),MATCH(CBO_quarterly!AA$1,HaverPull!$1:$1,0)),INDEX(CBO_annual!$A:$AH,MATCH(_xlfn.NUMBERVALUE(LEFT($A141,4)),CBO_annual!$A:$A,0),MATCH(AA$1,CBO_annual!$1:$1,0)))</f>
        <v>#N/A</v>
      </c>
      <c r="AB140" s="88">
        <f>INDEX(CBO_annual!$A:$AH,MATCH(_xlfn.NUMBERVALUE(LEFT($A141,4)),CBO_annual!$A:$A,0),MATCH($1:$1,CBO_annual!$1:$1,0))</f>
        <v>13959.45</v>
      </c>
      <c r="AC140" s="84">
        <v>13528.7</v>
      </c>
      <c r="AD140" s="83">
        <f ca="1">IF(YEAR($B140)&lt;=YEAR(TODAY()),INDEX(HaverPull!$A:$AD,MATCH(CBO_quarterly!$B140,HaverPull!$B:$B,0),MATCH(CBO_quarterly!AD$1,HaverPull!$1:$1,0)),INDEX(CBO_annual!$A:$AH,MATCH(_xlfn.NUMBERVALUE(LEFT($A141,4)),CBO_annual!$A:$A,0),MATCH(AD$1,CBO_annual!$1:$1,0)))</f>
        <v>9519.7999999999993</v>
      </c>
      <c r="AE140" s="83">
        <f ca="1">IF(YEAR($B140)&lt;=YEAR(TODAY()),INDEX(HaverPull!$A:$AD,MATCH(CBO_quarterly!$B140,HaverPull!$B:$B,0),MATCH(CBO_quarterly!AE$1,HaverPull!$1:$1,0)),INDEX(CBO_annual!$A:$AH,MATCH(_xlfn.NUMBERVALUE(LEFT($A141,4)),CBO_annual!$A:$A,0),MATCH(AE$1,CBO_annual!$1:$1,0)))</f>
        <v>7891.5</v>
      </c>
      <c r="AF140" s="85">
        <v>88.123999999999995</v>
      </c>
      <c r="AG140" s="84">
        <v>11816.8</v>
      </c>
      <c r="AH140" s="84">
        <v>11951.4</v>
      </c>
      <c r="AI140" s="83">
        <f ca="1">IF(YEAR($B140)&lt;YEAR(TODAY()),INDEX(HaverPull!$A:$AD,MATCH(CBO_quarterly!$B140,HaverPull!$B:$B,0),MATCH(CBO_quarterly!AI$1,HaverPull!$1:$1,0)),INDEX(CBO_annual!$A:$AH,MATCH(_xlfn.NUMBERVALUE(LEFT($A141,4)),CBO_annual!$A:$A,0),MATCH(AI$1,CBO_annual!$1:$1,0)))</f>
        <v>2251.8000000000002</v>
      </c>
      <c r="AJ140" s="83">
        <f ca="1">IF(YEAR($B140)&lt;YEAR(TODAY()),INDEX(HaverPull!$A:$AD,MATCH(CBO_quarterly!$B140,HaverPull!$B:$B,0),MATCH(CBO_quarterly!AJ$1,HaverPull!$1:$1,0)),INDEX(CBO_annual!$A:$AH,MATCH(_xlfn.NUMBERVALUE(LEFT($A141,4)),CBO_annual!$A:$A,0),MATCH(AJ$1,CBO_annual!$1:$1,0)))</f>
        <v>1055.7</v>
      </c>
      <c r="AK140" s="83">
        <f ca="1">IF(YEAR($B140)&lt;YEAR(TODAY()),INDEX(HaverPull!$A:$AD,MATCH(CBO_quarterly!$B140,HaverPull!$B:$B,0),MATCH(CBO_quarterly!AK$1,HaverPull!$1:$1,0)),INDEX(CBO_annual!$A:$AH,MATCH(_xlfn.NUMBERVALUE(LEFT($A141,4)),CBO_annual!$A:$A,0),MATCH(AK$1,CBO_annual!$1:$1,0)))</f>
        <v>1921.6</v>
      </c>
      <c r="AL140" s="83">
        <f ca="1">IF(YEAR($B140)&lt;YEAR(TODAY()),INDEX(HaverPull!$A:$AD,MATCH(CBO_quarterly!$B140,HaverPull!$B:$B,0),MATCH(CBO_quarterly!AL$1,HaverPull!$1:$1,0)),INDEX(CBO_annual!$A:$AH,MATCH(_xlfn.NUMBERVALUE(LEFT($A141,4)),CBO_annual!$A:$A,0),MATCH(AL$1,CBO_annual!$1:$1,0)))</f>
        <v>2251.8000000000002</v>
      </c>
      <c r="AM140" s="83">
        <f ca="1">IF(YEAR($B140)&lt;YEAR(TODAY()),INDEX(HaverPull!$A:$AD,MATCH(CBO_quarterly!$B140,HaverPull!$B:$B,0),MATCH(CBO_quarterly!AM$1,HaverPull!$1:$1,0)),INDEX(CBO_annual!$A:$AH,MATCH(_xlfn.NUMBERVALUE(LEFT($A141,4)),CBO_annual!$A:$A,0),MATCH(AM$1,CBO_annual!$1:$1,0)))</f>
        <v>854.6</v>
      </c>
      <c r="AN140" s="83">
        <f ca="1">IF(YEAR($B140)&lt;YEAR(TODAY()),INDEX(HaverPull!$A:$AD,MATCH(CBO_quarterly!$B140,HaverPull!$B:$B,0),MATCH(CBO_quarterly!AN$1,HaverPull!$1:$1,0)),INDEX(CBO_annual!$A:$AH,MATCH(_xlfn.NUMBERVALUE(LEFT($A141,4)),CBO_annual!$A:$A,0),MATCH(AN$1,CBO_annual!$1:$1,0)))</f>
        <v>1397.3</v>
      </c>
      <c r="AO140" s="83" t="e">
        <f ca="1">IF(YEAR($B140)&lt;YEAR(TODAY()),INDEX(HaverPull!$A:$AD,MATCH(CBO_quarterly!$B140,HaverPull!$B:$B,0),MATCH(CBO_quarterly!AO$1,HaverPull!$1:$1,0)),INDEX(CBO_annual!$A:$AH,MATCH(_xlfn.NUMBERVALUE(LEFT($A141,4)),CBO_annual!$A:$A,0),MATCH(AO$1,CBO_annual!$1:$1,0)))</f>
        <v>#N/A</v>
      </c>
      <c r="AP140" s="83" t="e">
        <f ca="1">IF(YEAR($B140)&lt;YEAR(TODAY()),INDEX(HaverPull!$A:$AD,MATCH(CBO_quarterly!$B140,HaverPull!$B:$B,0),MATCH(CBO_quarterly!AP$1,HaverPull!$1:$1,0)),INDEX(CBO_annual!$A:$AH,MATCH(_xlfn.NUMBERVALUE(LEFT($A141,4)),CBO_annual!$A:$A,0),MATCH(AP$1,CBO_annual!$1:$1,0)))</f>
        <v>#N/A</v>
      </c>
    </row>
    <row r="141" spans="1:42">
      <c r="A141" s="83" t="s">
        <v>540</v>
      </c>
      <c r="B141" s="4">
        <v>38077</v>
      </c>
      <c r="C141" s="83">
        <f ca="1">IF(YEAR($B141)&lt;YEAR(TODAY())-1,AVERAGE(C142:C145),INDEX(CBO_annual!$A:$AH,MATCH(_xlfn.NUMBERVALUE(LEFT($A142,4)),CBO_annual!$A:$A,0),MATCH(C$1,CBO_annual!$1:$1,0)))</f>
        <v>2068.1999999992941</v>
      </c>
      <c r="D141" s="83">
        <f ca="1">IF(YEAR($B141)&lt;YEAR(TODAY())-1,AVERAGE(D142:D145),INDEX(CBO_annual!$A:$AH,MATCH(_xlfn.NUMBERVALUE(LEFT($A142,4)),CBO_annual!$A:$A,0),MATCH(D$1,CBO_annual!$1:$1,0)))</f>
        <v>1585.0999999997334</v>
      </c>
      <c r="E141" s="83">
        <f ca="1">IF(YEAR($B141)&lt;YEAR(TODAY())-1,AVERAGE(E142:E145),INDEX(CBO_annual!$A:$AH,MATCH(_xlfn.NUMBERVALUE(LEFT($A142,4)),CBO_annual!$A:$A,0),MATCH(E$1,CBO_annual!$1:$1,0)))</f>
        <v>134.09999999990532</v>
      </c>
      <c r="F141" s="83">
        <f ca="1">IF(YEAR($B141)&lt;YEAR(TODAY())-1,AVERAGE(F142:F145),INDEX(CBO_annual!$A:$AH,MATCH(_xlfn.NUMBERVALUE(LEFT($A142,4)),CBO_annual!$A:$A,0),MATCH(F$1,CBO_annual!$1:$1,0)))</f>
        <v>395.70000000097281</v>
      </c>
      <c r="G141" s="83">
        <f ca="1">IF(YEAR($B141)&lt;YEAR(TODAY())-1,AVERAGE(G142:G145),INDEX(CBO_annual!$A:$AH,MATCH(_xlfn.NUMBERVALUE(LEFT($A142,4)),CBO_annual!$A:$A,0),MATCH(G$1,CBO_annual!$1:$1,0)))</f>
        <v>1274.5999999995179</v>
      </c>
      <c r="H141" s="83">
        <f ca="1">IF(YEAR($B141)&lt;YEAR(TODAY())-1,AVERAGE(H142:H145),INDEX(CBO_annual!$A:$AH,MATCH(_xlfn.NUMBERVALUE(LEFT($A142,4)),CBO_annual!$A:$A,0),MATCH(H$1,CBO_annual!$1:$1,0)))</f>
        <v>60.599999999948338</v>
      </c>
      <c r="I141" s="83">
        <f ca="1">IF(YEAR($B141)&lt;YEAR(TODAY())-1,AVERAGE(I142:I145),INDEX(CBO_annual!$A:$AH,MATCH(_xlfn.NUMBERVALUE(LEFT($A142,4)),CBO_annual!$A:$A,0),MATCH(I$1,CBO_annual!$1:$1,0)))</f>
        <v>497.09999999956091</v>
      </c>
      <c r="J141" s="83">
        <f ca="1">IF(YEAR($B141)&lt;YEAR(TODAY())-1,INDEX(HaverPull!$A:$AD,MATCH(CBO_quarterly!$B141,HaverPull!$B:$B,0),MATCH(CBO_quarterly!J$1,HaverPull!$1:$1,0)),INDEX(CBO_annual!$A:$AH,MATCH(_xlfn.NUMBERVALUE(LEFT($A142,4)),CBO_annual!$A:$A,0),MATCH(J$1,CBO_annual!$1:$1,0)))</f>
        <v>17.2</v>
      </c>
      <c r="K141" s="83" t="e">
        <f ca="1">IF(YEAR($B141)&lt;YEAR(TODAY())-1,INDEX(HaverPull!$A:$AD,MATCH(CBO_quarterly!$B141,HaverPull!$B:$B,0),MATCH(CBO_quarterly!K$1,HaverPull!$1:$1,0)),INDEX(CBO_annual!$A:$AH,MATCH(_xlfn.NUMBERVALUE(LEFT($A142,4)),CBO_annual!$A:$A,0),MATCH(K$1,CBO_annual!$1:$1,0)))</f>
        <v>#N/A</v>
      </c>
      <c r="L141" s="83" t="e">
        <f ca="1">IF(YEAR($B141)&lt;YEAR(TODAY())-1,INDEX(HaverPull!$A:$AD,MATCH(CBO_quarterly!$B141,HaverPull!$B:$B,0),MATCH(CBO_quarterly!L$1,HaverPull!$1:$1,0)),INDEX(CBO_annual!$A:$AH,MATCH(_xlfn.NUMBERVALUE(LEFT($A142,4)),CBO_annual!$A:$A,0),MATCH(L$1,CBO_annual!$1:$1,0)))</f>
        <v>#N/A</v>
      </c>
      <c r="M141" s="83" t="e">
        <f ca="1">IF(YEAR($B141)&lt;YEAR(TODAY())-1,INDEX(HaverPull!$A:$AD,MATCH(CBO_quarterly!$B141,HaverPull!$B:$B,0),MATCH(CBO_quarterly!M$1,HaverPull!$1:$1,0)),INDEX(CBO_annual!$A:$AH,MATCH(_xlfn.NUMBERVALUE(LEFT($A142,4)),CBO_annual!$A:$A,0),MATCH(M$1,CBO_annual!$1:$1,0)))</f>
        <v>#N/A</v>
      </c>
      <c r="N141" s="83" t="e">
        <f ca="1">IF(YEAR($B141)&lt;YEAR(TODAY())-1,INDEX(HaverPull!$A:$AD,MATCH(CBO_quarterly!$B141,HaverPull!$B:$B,0),MATCH(CBO_quarterly!N$1,HaverPull!$1:$1,0)),INDEX(CBO_annual!$A:$AH,MATCH(_xlfn.NUMBERVALUE(LEFT($A142,4)),CBO_annual!$A:$A,0),MATCH(N$1,CBO_annual!$1:$1,0)))</f>
        <v>#N/A</v>
      </c>
      <c r="O141" s="83" t="e">
        <f ca="1">IF(YEAR($B141)&lt;YEAR(TODAY())-1,INDEX(HaverPull!$A:$AD,MATCH(CBO_quarterly!$B141,HaverPull!$B:$B,0),MATCH(CBO_quarterly!O$1,HaverPull!$1:$1,0)),INDEX(CBO_annual!$A:$AH,MATCH(_xlfn.NUMBERVALUE(LEFT($A142,4)),CBO_annual!$A:$A,0),MATCH(O$1,CBO_annual!$1:$1,0)))</f>
        <v>#N/A</v>
      </c>
      <c r="P141" s="83" t="e">
        <f ca="1">IF(YEAR($B141)&lt;YEAR(TODAY())-1,INDEX(HaverPull!$A:$AD,MATCH(CBO_quarterly!$B141,HaverPull!$B:$B,0),MATCH(CBO_quarterly!P$1,HaverPull!$1:$1,0)),INDEX(CBO_annual!$A:$AH,MATCH(_xlfn.NUMBERVALUE(LEFT($A142,4)),CBO_annual!$A:$A,0),MATCH(P$1,CBO_annual!$1:$1,0)))</f>
        <v>#N/A</v>
      </c>
      <c r="Q141" s="83" t="e">
        <f ca="1">IF(YEAR($B141)&lt;YEAR(TODAY())-1,INDEX(HaverPull!$A:$AD,MATCH(CBO_quarterly!$B141,HaverPull!$B:$B,0),MATCH(CBO_quarterly!Q$1,HaverPull!$1:$1,0)),INDEX(CBO_annual!$A:$AH,MATCH(_xlfn.NUMBERVALUE(LEFT($A142,4)),CBO_annual!$A:$A,0),MATCH(Q$1,CBO_annual!$1:$1,0)))</f>
        <v>#N/A</v>
      </c>
      <c r="R141" s="83" t="e">
        <f ca="1">IF(YEAR($B141)&lt;YEAR(TODAY())-1,INDEX(HaverPull!$A:$AD,MATCH(CBO_quarterly!$B141,HaverPull!$B:$B,0),MATCH(CBO_quarterly!R$1,HaverPull!$1:$1,0)),INDEX(CBO_annual!$A:$AH,MATCH(_xlfn.NUMBERVALUE(LEFT($A142,4)),CBO_annual!$A:$A,0),MATCH(R$1,CBO_annual!$1:$1,0)))</f>
        <v>#N/A</v>
      </c>
      <c r="S141" s="83" t="e">
        <f ca="1">IF(YEAR($B141)&lt;YEAR(TODAY())-1,INDEX(HaverPull!$A:$AD,MATCH(CBO_quarterly!$B141,HaverPull!$B:$B,0),MATCH(CBO_quarterly!S$1,HaverPull!$1:$1,0)),INDEX(CBO_annual!$A:$AH,MATCH(_xlfn.NUMBERVALUE(LEFT($A142,4)),CBO_annual!$A:$A,0),MATCH(S$1,CBO_annual!$1:$1,0)))</f>
        <v>#N/A</v>
      </c>
      <c r="T141" s="83" t="e">
        <f ca="1">IF(YEAR($B141)&lt;YEAR(TODAY())-1,INDEX(HaverPull!$A:$AD,MATCH(CBO_quarterly!$B141,HaverPull!$B:$B,0),MATCH(CBO_quarterly!T$1,HaverPull!$1:$1,0)),INDEX(CBO_annual!$A:$AH,MATCH(_xlfn.NUMBERVALUE(LEFT($A142,4)),CBO_annual!$A:$A,0),MATCH(T$1,CBO_annual!$1:$1,0)))</f>
        <v>#N/A</v>
      </c>
      <c r="U141" s="83" t="e">
        <f ca="1">IF(YEAR($B141)&lt;YEAR(TODAY())-1,INDEX(HaverPull!$A:$AD,MATCH(CBO_quarterly!$B141,HaverPull!$B:$B,0),MATCH(CBO_quarterly!U$1,HaverPull!$1:$1,0)),INDEX(CBO_annual!$A:$AH,MATCH(_xlfn.NUMBERVALUE(LEFT($A142,4)),CBO_annual!$A:$A,0),MATCH(U$1,CBO_annual!$1:$1,0)))</f>
        <v>#N/A</v>
      </c>
      <c r="V141" s="83" t="e">
        <f ca="1">IF(YEAR($B141)&lt;YEAR(TODAY())-1,INDEX(HaverPull!$A:$AD,MATCH(CBO_quarterly!$B141,HaverPull!$B:$B,0),MATCH(CBO_quarterly!V$1,HaverPull!$1:$1,0)),INDEX(CBO_annual!$A:$AH,MATCH(_xlfn.NUMBERVALUE(LEFT($A142,4)),CBO_annual!$A:$A,0),MATCH(V$1,CBO_annual!$1:$1,0)))</f>
        <v>#N/A</v>
      </c>
      <c r="W141" s="83" t="e">
        <f ca="1">IF(YEAR($B141)&lt;YEAR(TODAY())-1,INDEX(HaverPull!$A:$AD,MATCH(CBO_quarterly!$B141,HaverPull!$B:$B,0),MATCH(CBO_quarterly!W$1,HaverPull!$1:$1,0)),INDEX(CBO_annual!$A:$AH,MATCH(_xlfn.NUMBERVALUE(LEFT($A142,4)),CBO_annual!$A:$A,0),MATCH(W$1,CBO_annual!$1:$1,0)))</f>
        <v>#N/A</v>
      </c>
      <c r="X141" s="83" t="e">
        <f ca="1">IF(YEAR($B141)&lt;YEAR(TODAY())-1,INDEX(HaverPull!$A:$AD,MATCH(CBO_quarterly!$B141,HaverPull!$B:$B,0),MATCH(CBO_quarterly!X$1,HaverPull!$1:$1,0)),INDEX(CBO_annual!$A:$AH,MATCH(_xlfn.NUMBERVALUE(LEFT($A142,4)),CBO_annual!$A:$A,0),MATCH(X$1,CBO_annual!$1:$1,0)))</f>
        <v>#N/A</v>
      </c>
      <c r="Y141" s="83" t="e">
        <f ca="1">IF(YEAR($B141)&lt;YEAR(TODAY())-1,INDEX(HaverPull!$A:$AD,MATCH(CBO_quarterly!$B141,HaverPull!$B:$B,0),MATCH(CBO_quarterly!Y$1,HaverPull!$1:$1,0)),INDEX(CBO_annual!$A:$AH,MATCH(_xlfn.NUMBERVALUE(LEFT($A142,4)),CBO_annual!$A:$A,0),MATCH(Y$1,CBO_annual!$1:$1,0)))</f>
        <v>#N/A</v>
      </c>
      <c r="Z141" s="83" t="e">
        <f ca="1">IF(YEAR($B141)&lt;YEAR(TODAY())-1,INDEX(HaverPull!$A:$AD,MATCH(CBO_quarterly!$B141,HaverPull!$B:$B,0),MATCH(CBO_quarterly!Z$1,HaverPull!$1:$1,0)),INDEX(CBO_annual!$A:$AH,MATCH(_xlfn.NUMBERVALUE(LEFT($A142,4)),CBO_annual!$A:$A,0),MATCH(Z$1,CBO_annual!$1:$1,0)))</f>
        <v>#N/A</v>
      </c>
      <c r="AA141" s="83" t="e">
        <f ca="1">IF(YEAR($B141)&lt;YEAR(TODAY())-1,INDEX(HaverPull!$A:$AD,MATCH(CBO_quarterly!$B141,HaverPull!$B:$B,0),MATCH(CBO_quarterly!AA$1,HaverPull!$1:$1,0)),INDEX(CBO_annual!$A:$AH,MATCH(_xlfn.NUMBERVALUE(LEFT($A142,4)),CBO_annual!$A:$A,0),MATCH(AA$1,CBO_annual!$1:$1,0)))</f>
        <v>#N/A</v>
      </c>
      <c r="AB141" s="88">
        <f>INDEX(CBO_annual!$A:$AH,MATCH(_xlfn.NUMBERVALUE(LEFT($A142,4)),CBO_annual!$A:$A,0),MATCH($1:$1,CBO_annual!$1:$1,0))</f>
        <v>13959.45</v>
      </c>
      <c r="AC141" s="84">
        <v>13606.5</v>
      </c>
      <c r="AD141" s="83">
        <f ca="1">IF(YEAR($B141)&lt;=YEAR(TODAY()),INDEX(HaverPull!$A:$AD,MATCH(CBO_quarterly!$B141,HaverPull!$B:$B,0),MATCH(CBO_quarterly!AD$1,HaverPull!$1:$1,0)),INDEX(CBO_annual!$A:$AH,MATCH(_xlfn.NUMBERVALUE(LEFT($A142,4)),CBO_annual!$A:$A,0),MATCH(AD$1,CBO_annual!$1:$1,0)))</f>
        <v>9604.5</v>
      </c>
      <c r="AE141" s="83">
        <f ca="1">IF(YEAR($B141)&lt;=YEAR(TODAY()),INDEX(HaverPull!$A:$AD,MATCH(CBO_quarterly!$B141,HaverPull!$B:$B,0),MATCH(CBO_quarterly!AE$1,HaverPull!$1:$1,0)),INDEX(CBO_annual!$A:$AH,MATCH(_xlfn.NUMBERVALUE(LEFT($A142,4)),CBO_annual!$A:$A,0),MATCH(AE$1,CBO_annual!$1:$1,0)))</f>
        <v>8027.7</v>
      </c>
      <c r="AF141" s="85">
        <v>88.796999999999997</v>
      </c>
      <c r="AG141" s="84">
        <v>11988.4</v>
      </c>
      <c r="AH141" s="84">
        <v>12125.9</v>
      </c>
      <c r="AI141" s="83">
        <f ca="1">IF(YEAR($B141)&lt;YEAR(TODAY()),INDEX(HaverPull!$A:$AD,MATCH(CBO_quarterly!$B141,HaverPull!$B:$B,0),MATCH(CBO_quarterly!AI$1,HaverPull!$1:$1,0)),INDEX(CBO_annual!$A:$AH,MATCH(_xlfn.NUMBERVALUE(LEFT($A142,4)),CBO_annual!$A:$A,0),MATCH(AI$1,CBO_annual!$1:$1,0)))</f>
        <v>2287.3000000000002</v>
      </c>
      <c r="AJ141" s="83">
        <f ca="1">IF(YEAR($B141)&lt;YEAR(TODAY()),INDEX(HaverPull!$A:$AD,MATCH(CBO_quarterly!$B141,HaverPull!$B:$B,0),MATCH(CBO_quarterly!AJ$1,HaverPull!$1:$1,0)),INDEX(CBO_annual!$A:$AH,MATCH(_xlfn.NUMBERVALUE(LEFT($A142,4)),CBO_annual!$A:$A,0),MATCH(AJ$1,CBO_annual!$1:$1,0)))</f>
        <v>1067.2</v>
      </c>
      <c r="AK141" s="83">
        <f ca="1">IF(YEAR($B141)&lt;YEAR(TODAY()),INDEX(HaverPull!$A:$AD,MATCH(CBO_quarterly!$B141,HaverPull!$B:$B,0),MATCH(CBO_quarterly!AK$1,HaverPull!$1:$1,0)),INDEX(CBO_annual!$A:$AH,MATCH(_xlfn.NUMBERVALUE(LEFT($A142,4)),CBO_annual!$A:$A,0),MATCH(AK$1,CBO_annual!$1:$1,0)))</f>
        <v>1922.7</v>
      </c>
      <c r="AL141" s="83">
        <f ca="1">IF(YEAR($B141)&lt;YEAR(TODAY()),INDEX(HaverPull!$A:$AD,MATCH(CBO_quarterly!$B141,HaverPull!$B:$B,0),MATCH(CBO_quarterly!AL$1,HaverPull!$1:$1,0)),INDEX(CBO_annual!$A:$AH,MATCH(_xlfn.NUMBERVALUE(LEFT($A142,4)),CBO_annual!$A:$A,0),MATCH(AL$1,CBO_annual!$1:$1,0)))</f>
        <v>2287.3000000000002</v>
      </c>
      <c r="AM141" s="83">
        <f ca="1">IF(YEAR($B141)&lt;YEAR(TODAY()),INDEX(HaverPull!$A:$AD,MATCH(CBO_quarterly!$B141,HaverPull!$B:$B,0),MATCH(CBO_quarterly!AM$1,HaverPull!$1:$1,0)),INDEX(CBO_annual!$A:$AH,MATCH(_xlfn.NUMBERVALUE(LEFT($A142,4)),CBO_annual!$A:$A,0),MATCH(AM$1,CBO_annual!$1:$1,0)))</f>
        <v>871.3</v>
      </c>
      <c r="AN141" s="83">
        <f ca="1">IF(YEAR($B141)&lt;YEAR(TODAY()),INDEX(HaverPull!$A:$AD,MATCH(CBO_quarterly!$B141,HaverPull!$B:$B,0),MATCH(CBO_quarterly!AN$1,HaverPull!$1:$1,0)),INDEX(CBO_annual!$A:$AH,MATCH(_xlfn.NUMBERVALUE(LEFT($A142,4)),CBO_annual!$A:$A,0),MATCH(AN$1,CBO_annual!$1:$1,0)))</f>
        <v>1416</v>
      </c>
      <c r="AO141" s="83" t="e">
        <f ca="1">IF(YEAR($B141)&lt;YEAR(TODAY()),INDEX(HaverPull!$A:$AD,MATCH(CBO_quarterly!$B141,HaverPull!$B:$B,0),MATCH(CBO_quarterly!AO$1,HaverPull!$1:$1,0)),INDEX(CBO_annual!$A:$AH,MATCH(_xlfn.NUMBERVALUE(LEFT($A142,4)),CBO_annual!$A:$A,0),MATCH(AO$1,CBO_annual!$1:$1,0)))</f>
        <v>#N/A</v>
      </c>
      <c r="AP141" s="83" t="e">
        <f ca="1">IF(YEAR($B141)&lt;YEAR(TODAY()),INDEX(HaverPull!$A:$AD,MATCH(CBO_quarterly!$B141,HaverPull!$B:$B,0),MATCH(CBO_quarterly!AP$1,HaverPull!$1:$1,0)),INDEX(CBO_annual!$A:$AH,MATCH(_xlfn.NUMBERVALUE(LEFT($A142,4)),CBO_annual!$A:$A,0),MATCH(AP$1,CBO_annual!$1:$1,0)))</f>
        <v>#N/A</v>
      </c>
    </row>
    <row r="142" spans="1:42">
      <c r="A142" s="83" t="s">
        <v>541</v>
      </c>
      <c r="B142" s="4">
        <v>38168</v>
      </c>
      <c r="C142" s="83">
        <f ca="1">IF(YEAR($B142)&lt;YEAR(TODAY())-1,AVERAGE(C143:C146),INDEX(CBO_annual!$A:$AH,MATCH(_xlfn.NUMBERVALUE(LEFT($A143,4)),CBO_annual!$A:$A,0),MATCH(C$1,CBO_annual!$1:$1,0)))</f>
        <v>2068.1999999984655</v>
      </c>
      <c r="D142" s="83">
        <f ca="1">IF(YEAR($B142)&lt;YEAR(TODAY())-1,AVERAGE(D143:D146),INDEX(CBO_annual!$A:$AH,MATCH(_xlfn.NUMBERVALUE(LEFT($A143,4)),CBO_annual!$A:$A,0),MATCH(D$1,CBO_annual!$1:$1,0)))</f>
        <v>1585.0999999994201</v>
      </c>
      <c r="E142" s="83">
        <f ca="1">IF(YEAR($B142)&lt;YEAR(TODAY())-1,AVERAGE(E143:E146),INDEX(CBO_annual!$A:$AH,MATCH(_xlfn.NUMBERVALUE(LEFT($A143,4)),CBO_annual!$A:$A,0),MATCH(E$1,CBO_annual!$1:$1,0)))</f>
        <v>134.09999999979414</v>
      </c>
      <c r="F142" s="83">
        <f ca="1">IF(YEAR($B142)&lt;YEAR(TODAY())-1,AVERAGE(F143:F146),INDEX(CBO_annual!$A:$AH,MATCH(_xlfn.NUMBERVALUE(LEFT($A143,4)),CBO_annual!$A:$A,0),MATCH(F$1,CBO_annual!$1:$1,0)))</f>
        <v>395.70000000211485</v>
      </c>
      <c r="G142" s="83">
        <f ca="1">IF(YEAR($B142)&lt;YEAR(TODAY())-1,AVERAGE(G143:G146),INDEX(CBO_annual!$A:$AH,MATCH(_xlfn.NUMBERVALUE(LEFT($A143,4)),CBO_annual!$A:$A,0),MATCH(G$1,CBO_annual!$1:$1,0)))</f>
        <v>1274.5999999989519</v>
      </c>
      <c r="H142" s="83">
        <f ca="1">IF(YEAR($B142)&lt;YEAR(TODAY())-1,AVERAGE(H143:H146),INDEX(CBO_annual!$A:$AH,MATCH(_xlfn.NUMBERVALUE(LEFT($A143,4)),CBO_annual!$A:$A,0),MATCH(H$1,CBO_annual!$1:$1,0)))</f>
        <v>60.599999999887693</v>
      </c>
      <c r="I142" s="83">
        <f ca="1">IF(YEAR($B142)&lt;YEAR(TODAY())-1,AVERAGE(I143:I146),INDEX(CBO_annual!$A:$AH,MATCH(_xlfn.NUMBERVALUE(LEFT($A143,4)),CBO_annual!$A:$A,0),MATCH(I$1,CBO_annual!$1:$1,0)))</f>
        <v>497.09999999904551</v>
      </c>
      <c r="J142" s="83">
        <f ca="1">IF(YEAR($B142)&lt;YEAR(TODAY())-1,INDEX(HaverPull!$A:$AD,MATCH(CBO_quarterly!$B142,HaverPull!$B:$B,0),MATCH(CBO_quarterly!J$1,HaverPull!$1:$1,0)),INDEX(CBO_annual!$A:$AH,MATCH(_xlfn.NUMBERVALUE(LEFT($A143,4)),CBO_annual!$A:$A,0),MATCH(J$1,CBO_annual!$1:$1,0)))</f>
        <v>17.2</v>
      </c>
      <c r="K142" s="83" t="e">
        <f ca="1">IF(YEAR($B142)&lt;YEAR(TODAY())-1,INDEX(HaverPull!$A:$AD,MATCH(CBO_quarterly!$B142,HaverPull!$B:$B,0),MATCH(CBO_quarterly!K$1,HaverPull!$1:$1,0)),INDEX(CBO_annual!$A:$AH,MATCH(_xlfn.NUMBERVALUE(LEFT($A143,4)),CBO_annual!$A:$A,0),MATCH(K$1,CBO_annual!$1:$1,0)))</f>
        <v>#N/A</v>
      </c>
      <c r="L142" s="83" t="e">
        <f ca="1">IF(YEAR($B142)&lt;YEAR(TODAY())-1,INDEX(HaverPull!$A:$AD,MATCH(CBO_quarterly!$B142,HaverPull!$B:$B,0),MATCH(CBO_quarterly!L$1,HaverPull!$1:$1,0)),INDEX(CBO_annual!$A:$AH,MATCH(_xlfn.NUMBERVALUE(LEFT($A143,4)),CBO_annual!$A:$A,0),MATCH(L$1,CBO_annual!$1:$1,0)))</f>
        <v>#N/A</v>
      </c>
      <c r="M142" s="83" t="e">
        <f ca="1">IF(YEAR($B142)&lt;YEAR(TODAY())-1,INDEX(HaverPull!$A:$AD,MATCH(CBO_quarterly!$B142,HaverPull!$B:$B,0),MATCH(CBO_quarterly!M$1,HaverPull!$1:$1,0)),INDEX(CBO_annual!$A:$AH,MATCH(_xlfn.NUMBERVALUE(LEFT($A143,4)),CBO_annual!$A:$A,0),MATCH(M$1,CBO_annual!$1:$1,0)))</f>
        <v>#N/A</v>
      </c>
      <c r="N142" s="83" t="e">
        <f ca="1">IF(YEAR($B142)&lt;YEAR(TODAY())-1,INDEX(HaverPull!$A:$AD,MATCH(CBO_quarterly!$B142,HaverPull!$B:$B,0),MATCH(CBO_quarterly!N$1,HaverPull!$1:$1,0)),INDEX(CBO_annual!$A:$AH,MATCH(_xlfn.NUMBERVALUE(LEFT($A143,4)),CBO_annual!$A:$A,0),MATCH(N$1,CBO_annual!$1:$1,0)))</f>
        <v>#N/A</v>
      </c>
      <c r="O142" s="83" t="e">
        <f ca="1">IF(YEAR($B142)&lt;YEAR(TODAY())-1,INDEX(HaverPull!$A:$AD,MATCH(CBO_quarterly!$B142,HaverPull!$B:$B,0),MATCH(CBO_quarterly!O$1,HaverPull!$1:$1,0)),INDEX(CBO_annual!$A:$AH,MATCH(_xlfn.NUMBERVALUE(LEFT($A143,4)),CBO_annual!$A:$A,0),MATCH(O$1,CBO_annual!$1:$1,0)))</f>
        <v>#N/A</v>
      </c>
      <c r="P142" s="83" t="e">
        <f ca="1">IF(YEAR($B142)&lt;YEAR(TODAY())-1,INDEX(HaverPull!$A:$AD,MATCH(CBO_quarterly!$B142,HaverPull!$B:$B,0),MATCH(CBO_quarterly!P$1,HaverPull!$1:$1,0)),INDEX(CBO_annual!$A:$AH,MATCH(_xlfn.NUMBERVALUE(LEFT($A143,4)),CBO_annual!$A:$A,0),MATCH(P$1,CBO_annual!$1:$1,0)))</f>
        <v>#N/A</v>
      </c>
      <c r="Q142" s="83" t="e">
        <f ca="1">IF(YEAR($B142)&lt;YEAR(TODAY())-1,INDEX(HaverPull!$A:$AD,MATCH(CBO_quarterly!$B142,HaverPull!$B:$B,0),MATCH(CBO_quarterly!Q$1,HaverPull!$1:$1,0)),INDEX(CBO_annual!$A:$AH,MATCH(_xlfn.NUMBERVALUE(LEFT($A143,4)),CBO_annual!$A:$A,0),MATCH(Q$1,CBO_annual!$1:$1,0)))</f>
        <v>#N/A</v>
      </c>
      <c r="R142" s="83" t="e">
        <f ca="1">IF(YEAR($B142)&lt;YEAR(TODAY())-1,INDEX(HaverPull!$A:$AD,MATCH(CBO_quarterly!$B142,HaverPull!$B:$B,0),MATCH(CBO_quarterly!R$1,HaverPull!$1:$1,0)),INDEX(CBO_annual!$A:$AH,MATCH(_xlfn.NUMBERVALUE(LEFT($A143,4)),CBO_annual!$A:$A,0),MATCH(R$1,CBO_annual!$1:$1,0)))</f>
        <v>#N/A</v>
      </c>
      <c r="S142" s="83" t="e">
        <f ca="1">IF(YEAR($B142)&lt;YEAR(TODAY())-1,INDEX(HaverPull!$A:$AD,MATCH(CBO_quarterly!$B142,HaverPull!$B:$B,0),MATCH(CBO_quarterly!S$1,HaverPull!$1:$1,0)),INDEX(CBO_annual!$A:$AH,MATCH(_xlfn.NUMBERVALUE(LEFT($A143,4)),CBO_annual!$A:$A,0),MATCH(S$1,CBO_annual!$1:$1,0)))</f>
        <v>#N/A</v>
      </c>
      <c r="T142" s="83" t="e">
        <f ca="1">IF(YEAR($B142)&lt;YEAR(TODAY())-1,INDEX(HaverPull!$A:$AD,MATCH(CBO_quarterly!$B142,HaverPull!$B:$B,0),MATCH(CBO_quarterly!T$1,HaverPull!$1:$1,0)),INDEX(CBO_annual!$A:$AH,MATCH(_xlfn.NUMBERVALUE(LEFT($A143,4)),CBO_annual!$A:$A,0),MATCH(T$1,CBO_annual!$1:$1,0)))</f>
        <v>#N/A</v>
      </c>
      <c r="U142" s="83" t="e">
        <f ca="1">IF(YEAR($B142)&lt;YEAR(TODAY())-1,INDEX(HaverPull!$A:$AD,MATCH(CBO_quarterly!$B142,HaverPull!$B:$B,0),MATCH(CBO_quarterly!U$1,HaverPull!$1:$1,0)),INDEX(CBO_annual!$A:$AH,MATCH(_xlfn.NUMBERVALUE(LEFT($A143,4)),CBO_annual!$A:$A,0),MATCH(U$1,CBO_annual!$1:$1,0)))</f>
        <v>#N/A</v>
      </c>
      <c r="V142" s="83" t="e">
        <f ca="1">IF(YEAR($B142)&lt;YEAR(TODAY())-1,INDEX(HaverPull!$A:$AD,MATCH(CBO_quarterly!$B142,HaverPull!$B:$B,0),MATCH(CBO_quarterly!V$1,HaverPull!$1:$1,0)),INDEX(CBO_annual!$A:$AH,MATCH(_xlfn.NUMBERVALUE(LEFT($A143,4)),CBO_annual!$A:$A,0),MATCH(V$1,CBO_annual!$1:$1,0)))</f>
        <v>#N/A</v>
      </c>
      <c r="W142" s="83" t="e">
        <f ca="1">IF(YEAR($B142)&lt;YEAR(TODAY())-1,INDEX(HaverPull!$A:$AD,MATCH(CBO_quarterly!$B142,HaverPull!$B:$B,0),MATCH(CBO_quarterly!W$1,HaverPull!$1:$1,0)),INDEX(CBO_annual!$A:$AH,MATCH(_xlfn.NUMBERVALUE(LEFT($A143,4)),CBO_annual!$A:$A,0),MATCH(W$1,CBO_annual!$1:$1,0)))</f>
        <v>#N/A</v>
      </c>
      <c r="X142" s="83" t="e">
        <f ca="1">IF(YEAR($B142)&lt;YEAR(TODAY())-1,INDEX(HaverPull!$A:$AD,MATCH(CBO_quarterly!$B142,HaverPull!$B:$B,0),MATCH(CBO_quarterly!X$1,HaverPull!$1:$1,0)),INDEX(CBO_annual!$A:$AH,MATCH(_xlfn.NUMBERVALUE(LEFT($A143,4)),CBO_annual!$A:$A,0),MATCH(X$1,CBO_annual!$1:$1,0)))</f>
        <v>#N/A</v>
      </c>
      <c r="Y142" s="83" t="e">
        <f ca="1">IF(YEAR($B142)&lt;YEAR(TODAY())-1,INDEX(HaverPull!$A:$AD,MATCH(CBO_quarterly!$B142,HaverPull!$B:$B,0),MATCH(CBO_quarterly!Y$1,HaverPull!$1:$1,0)),INDEX(CBO_annual!$A:$AH,MATCH(_xlfn.NUMBERVALUE(LEFT($A143,4)),CBO_annual!$A:$A,0),MATCH(Y$1,CBO_annual!$1:$1,0)))</f>
        <v>#N/A</v>
      </c>
      <c r="Z142" s="83" t="e">
        <f ca="1">IF(YEAR($B142)&lt;YEAR(TODAY())-1,INDEX(HaverPull!$A:$AD,MATCH(CBO_quarterly!$B142,HaverPull!$B:$B,0),MATCH(CBO_quarterly!Z$1,HaverPull!$1:$1,0)),INDEX(CBO_annual!$A:$AH,MATCH(_xlfn.NUMBERVALUE(LEFT($A143,4)),CBO_annual!$A:$A,0),MATCH(Z$1,CBO_annual!$1:$1,0)))</f>
        <v>#N/A</v>
      </c>
      <c r="AA142" s="83" t="e">
        <f ca="1">IF(YEAR($B142)&lt;YEAR(TODAY())-1,INDEX(HaverPull!$A:$AD,MATCH(CBO_quarterly!$B142,HaverPull!$B:$B,0),MATCH(CBO_quarterly!AA$1,HaverPull!$1:$1,0)),INDEX(CBO_annual!$A:$AH,MATCH(_xlfn.NUMBERVALUE(LEFT($A143,4)),CBO_annual!$A:$A,0),MATCH(AA$1,CBO_annual!$1:$1,0)))</f>
        <v>#N/A</v>
      </c>
      <c r="AB142" s="88">
        <f>INDEX(CBO_annual!$A:$AH,MATCH(_xlfn.NUMBERVALUE(LEFT($A143,4)),CBO_annual!$A:$A,0),MATCH($1:$1,CBO_annual!$1:$1,0))</f>
        <v>13959.45</v>
      </c>
      <c r="AC142" s="84">
        <v>13706.2</v>
      </c>
      <c r="AD142" s="83">
        <f ca="1">IF(YEAR($B142)&lt;=YEAR(TODAY()),INDEX(HaverPull!$A:$AD,MATCH(CBO_quarterly!$B142,HaverPull!$B:$B,0),MATCH(CBO_quarterly!AD$1,HaverPull!$1:$1,0)),INDEX(CBO_annual!$A:$AH,MATCH(_xlfn.NUMBERVALUE(LEFT($A143,4)),CBO_annual!$A:$A,0),MATCH(AD$1,CBO_annual!$1:$1,0)))</f>
        <v>9664.2999999999993</v>
      </c>
      <c r="AE142" s="83">
        <f ca="1">IF(YEAR($B142)&lt;=YEAR(TODAY()),INDEX(HaverPull!$A:$AD,MATCH(CBO_quarterly!$B142,HaverPull!$B:$B,0),MATCH(CBO_quarterly!AE$1,HaverPull!$1:$1,0)),INDEX(CBO_annual!$A:$AH,MATCH(_xlfn.NUMBERVALUE(LEFT($A143,4)),CBO_annual!$A:$A,0),MATCH(AE$1,CBO_annual!$1:$1,0)))</f>
        <v>8133</v>
      </c>
      <c r="AF142" s="85">
        <v>89.421000000000006</v>
      </c>
      <c r="AG142" s="84">
        <v>12181.4</v>
      </c>
      <c r="AH142" s="84">
        <v>12297.1</v>
      </c>
      <c r="AI142" s="83">
        <f ca="1">IF(YEAR($B142)&lt;YEAR(TODAY()),INDEX(HaverPull!$A:$AD,MATCH(CBO_quarterly!$B142,HaverPull!$B:$B,0),MATCH(CBO_quarterly!AI$1,HaverPull!$1:$1,0)),INDEX(CBO_annual!$A:$AH,MATCH(_xlfn.NUMBERVALUE(LEFT($A143,4)),CBO_annual!$A:$A,0),MATCH(AI$1,CBO_annual!$1:$1,0)))</f>
        <v>2321.4</v>
      </c>
      <c r="AJ142" s="83">
        <f ca="1">IF(YEAR($B142)&lt;YEAR(TODAY()),INDEX(HaverPull!$A:$AD,MATCH(CBO_quarterly!$B142,HaverPull!$B:$B,0),MATCH(CBO_quarterly!AJ$1,HaverPull!$1:$1,0)),INDEX(CBO_annual!$A:$AH,MATCH(_xlfn.NUMBERVALUE(LEFT($A143,4)),CBO_annual!$A:$A,0),MATCH(AJ$1,CBO_annual!$1:$1,0)))</f>
        <v>1073.5999999999999</v>
      </c>
      <c r="AK142" s="83">
        <f ca="1">IF(YEAR($B142)&lt;YEAR(TODAY()),INDEX(HaverPull!$A:$AD,MATCH(CBO_quarterly!$B142,HaverPull!$B:$B,0),MATCH(CBO_quarterly!AK$1,HaverPull!$1:$1,0)),INDEX(CBO_annual!$A:$AH,MATCH(_xlfn.NUMBERVALUE(LEFT($A143,4)),CBO_annual!$A:$A,0),MATCH(AK$1,CBO_annual!$1:$1,0)))</f>
        <v>1924</v>
      </c>
      <c r="AL142" s="83">
        <f ca="1">IF(YEAR($B142)&lt;YEAR(TODAY()),INDEX(HaverPull!$A:$AD,MATCH(CBO_quarterly!$B142,HaverPull!$B:$B,0),MATCH(CBO_quarterly!AL$1,HaverPull!$1:$1,0)),INDEX(CBO_annual!$A:$AH,MATCH(_xlfn.NUMBERVALUE(LEFT($A143,4)),CBO_annual!$A:$A,0),MATCH(AL$1,CBO_annual!$1:$1,0)))</f>
        <v>2321.4</v>
      </c>
      <c r="AM142" s="83">
        <f ca="1">IF(YEAR($B142)&lt;YEAR(TODAY()),INDEX(HaverPull!$A:$AD,MATCH(CBO_quarterly!$B142,HaverPull!$B:$B,0),MATCH(CBO_quarterly!AM$1,HaverPull!$1:$1,0)),INDEX(CBO_annual!$A:$AH,MATCH(_xlfn.NUMBERVALUE(LEFT($A143,4)),CBO_annual!$A:$A,0),MATCH(AM$1,CBO_annual!$1:$1,0)))</f>
        <v>884.2</v>
      </c>
      <c r="AN142" s="83">
        <f ca="1">IF(YEAR($B142)&lt;YEAR(TODAY()),INDEX(HaverPull!$A:$AD,MATCH(CBO_quarterly!$B142,HaverPull!$B:$B,0),MATCH(CBO_quarterly!AN$1,HaverPull!$1:$1,0)),INDEX(CBO_annual!$A:$AH,MATCH(_xlfn.NUMBERVALUE(LEFT($A143,4)),CBO_annual!$A:$A,0),MATCH(AN$1,CBO_annual!$1:$1,0)))</f>
        <v>1437.2</v>
      </c>
      <c r="AO142" s="83" t="e">
        <f ca="1">IF(YEAR($B142)&lt;YEAR(TODAY()),INDEX(HaverPull!$A:$AD,MATCH(CBO_quarterly!$B142,HaverPull!$B:$B,0),MATCH(CBO_quarterly!AO$1,HaverPull!$1:$1,0)),INDEX(CBO_annual!$A:$AH,MATCH(_xlfn.NUMBERVALUE(LEFT($A143,4)),CBO_annual!$A:$A,0),MATCH(AO$1,CBO_annual!$1:$1,0)))</f>
        <v>#N/A</v>
      </c>
      <c r="AP142" s="83" t="e">
        <f ca="1">IF(YEAR($B142)&lt;YEAR(TODAY()),INDEX(HaverPull!$A:$AD,MATCH(CBO_quarterly!$B142,HaverPull!$B:$B,0),MATCH(CBO_quarterly!AP$1,HaverPull!$1:$1,0)),INDEX(CBO_annual!$A:$AH,MATCH(_xlfn.NUMBERVALUE(LEFT($A143,4)),CBO_annual!$A:$A,0),MATCH(AP$1,CBO_annual!$1:$1,0)))</f>
        <v>#N/A</v>
      </c>
    </row>
    <row r="143" spans="1:42">
      <c r="A143" s="83" t="s">
        <v>542</v>
      </c>
      <c r="B143" s="4">
        <v>38260</v>
      </c>
      <c r="C143" s="83">
        <f ca="1">IF(YEAR($B143)&lt;YEAR(TODAY())-1,AVERAGE(C144:C147),INDEX(CBO_annual!$A:$AH,MATCH(_xlfn.NUMBERVALUE(LEFT($A144,4)),CBO_annual!$A:$A,0),MATCH(C$1,CBO_annual!$1:$1,0)))</f>
        <v>2068.200000002098</v>
      </c>
      <c r="D143" s="83">
        <f ca="1">IF(YEAR($B143)&lt;YEAR(TODAY())-1,AVERAGE(D144:D147),INDEX(CBO_annual!$A:$AH,MATCH(_xlfn.NUMBERVALUE(LEFT($A144,4)),CBO_annual!$A:$A,0),MATCH(D$1,CBO_annual!$1:$1,0)))</f>
        <v>1585.1000000007934</v>
      </c>
      <c r="E143" s="83">
        <f ca="1">IF(YEAR($B143)&lt;YEAR(TODAY())-1,AVERAGE(E144:E147),INDEX(CBO_annual!$A:$AH,MATCH(_xlfn.NUMBERVALUE(LEFT($A144,4)),CBO_annual!$A:$A,0),MATCH(E$1,CBO_annual!$1:$1,0)))</f>
        <v>134.10000000028145</v>
      </c>
      <c r="F143" s="83">
        <f ca="1">IF(YEAR($B143)&lt;YEAR(TODAY())-1,AVERAGE(F144:F147),INDEX(CBO_annual!$A:$AH,MATCH(_xlfn.NUMBERVALUE(LEFT($A144,4)),CBO_annual!$A:$A,0),MATCH(F$1,CBO_annual!$1:$1,0)))</f>
        <v>395.6999999971087</v>
      </c>
      <c r="G143" s="83">
        <f ca="1">IF(YEAR($B143)&lt;YEAR(TODAY())-1,AVERAGE(G144:G147),INDEX(CBO_annual!$A:$AH,MATCH(_xlfn.NUMBERVALUE(LEFT($A144,4)),CBO_annual!$A:$A,0),MATCH(G$1,CBO_annual!$1:$1,0)))</f>
        <v>1274.6000000014328</v>
      </c>
      <c r="H143" s="83">
        <f ca="1">IF(YEAR($B143)&lt;YEAR(TODAY())-1,AVERAGE(H144:H147),INDEX(CBO_annual!$A:$AH,MATCH(_xlfn.NUMBERVALUE(LEFT($A144,4)),CBO_annual!$A:$A,0),MATCH(H$1,CBO_annual!$1:$1,0)))</f>
        <v>60.600000000153514</v>
      </c>
      <c r="I143" s="83">
        <f ca="1">IF(YEAR($B143)&lt;YEAR(TODAY())-1,AVERAGE(I144:I147),INDEX(CBO_annual!$A:$AH,MATCH(_xlfn.NUMBERVALUE(LEFT($A144,4)),CBO_annual!$A:$A,0),MATCH(I$1,CBO_annual!$1:$1,0)))</f>
        <v>497.10000000130492</v>
      </c>
      <c r="J143" s="83">
        <f ca="1">IF(YEAR($B143)&lt;YEAR(TODAY())-1,INDEX(HaverPull!$A:$AD,MATCH(CBO_quarterly!$B143,HaverPull!$B:$B,0),MATCH(CBO_quarterly!J$1,HaverPull!$1:$1,0)),INDEX(CBO_annual!$A:$AH,MATCH(_xlfn.NUMBERVALUE(LEFT($A144,4)),CBO_annual!$A:$A,0),MATCH(J$1,CBO_annual!$1:$1,0)))</f>
        <v>18.100000000000001</v>
      </c>
      <c r="K143" s="83" t="e">
        <f ca="1">IF(YEAR($B143)&lt;YEAR(TODAY())-1,INDEX(HaverPull!$A:$AD,MATCH(CBO_quarterly!$B143,HaverPull!$B:$B,0),MATCH(CBO_quarterly!K$1,HaverPull!$1:$1,0)),INDEX(CBO_annual!$A:$AH,MATCH(_xlfn.NUMBERVALUE(LEFT($A144,4)),CBO_annual!$A:$A,0),MATCH(K$1,CBO_annual!$1:$1,0)))</f>
        <v>#N/A</v>
      </c>
      <c r="L143" s="83" t="e">
        <f ca="1">IF(YEAR($B143)&lt;YEAR(TODAY())-1,INDEX(HaverPull!$A:$AD,MATCH(CBO_quarterly!$B143,HaverPull!$B:$B,0),MATCH(CBO_quarterly!L$1,HaverPull!$1:$1,0)),INDEX(CBO_annual!$A:$AH,MATCH(_xlfn.NUMBERVALUE(LEFT($A144,4)),CBO_annual!$A:$A,0),MATCH(L$1,CBO_annual!$1:$1,0)))</f>
        <v>#N/A</v>
      </c>
      <c r="M143" s="83" t="e">
        <f ca="1">IF(YEAR($B143)&lt;YEAR(TODAY())-1,INDEX(HaverPull!$A:$AD,MATCH(CBO_quarterly!$B143,HaverPull!$B:$B,0),MATCH(CBO_quarterly!M$1,HaverPull!$1:$1,0)),INDEX(CBO_annual!$A:$AH,MATCH(_xlfn.NUMBERVALUE(LEFT($A144,4)),CBO_annual!$A:$A,0),MATCH(M$1,CBO_annual!$1:$1,0)))</f>
        <v>#N/A</v>
      </c>
      <c r="N143" s="83" t="e">
        <f ca="1">IF(YEAR($B143)&lt;YEAR(TODAY())-1,INDEX(HaverPull!$A:$AD,MATCH(CBO_quarterly!$B143,HaverPull!$B:$B,0),MATCH(CBO_quarterly!N$1,HaverPull!$1:$1,0)),INDEX(CBO_annual!$A:$AH,MATCH(_xlfn.NUMBERVALUE(LEFT($A144,4)),CBO_annual!$A:$A,0),MATCH(N$1,CBO_annual!$1:$1,0)))</f>
        <v>#N/A</v>
      </c>
      <c r="O143" s="83" t="e">
        <f ca="1">IF(YEAR($B143)&lt;YEAR(TODAY())-1,INDEX(HaverPull!$A:$AD,MATCH(CBO_quarterly!$B143,HaverPull!$B:$B,0),MATCH(CBO_quarterly!O$1,HaverPull!$1:$1,0)),INDEX(CBO_annual!$A:$AH,MATCH(_xlfn.NUMBERVALUE(LEFT($A144,4)),CBO_annual!$A:$A,0),MATCH(O$1,CBO_annual!$1:$1,0)))</f>
        <v>#N/A</v>
      </c>
      <c r="P143" s="83" t="e">
        <f ca="1">IF(YEAR($B143)&lt;YEAR(TODAY())-1,INDEX(HaverPull!$A:$AD,MATCH(CBO_quarterly!$B143,HaverPull!$B:$B,0),MATCH(CBO_quarterly!P$1,HaverPull!$1:$1,0)),INDEX(CBO_annual!$A:$AH,MATCH(_xlfn.NUMBERVALUE(LEFT($A144,4)),CBO_annual!$A:$A,0),MATCH(P$1,CBO_annual!$1:$1,0)))</f>
        <v>#N/A</v>
      </c>
      <c r="Q143" s="83" t="e">
        <f ca="1">IF(YEAR($B143)&lt;YEAR(TODAY())-1,INDEX(HaverPull!$A:$AD,MATCH(CBO_quarterly!$B143,HaverPull!$B:$B,0),MATCH(CBO_quarterly!Q$1,HaverPull!$1:$1,0)),INDEX(CBO_annual!$A:$AH,MATCH(_xlfn.NUMBERVALUE(LEFT($A144,4)),CBO_annual!$A:$A,0),MATCH(Q$1,CBO_annual!$1:$1,0)))</f>
        <v>#N/A</v>
      </c>
      <c r="R143" s="83" t="e">
        <f ca="1">IF(YEAR($B143)&lt;YEAR(TODAY())-1,INDEX(HaverPull!$A:$AD,MATCH(CBO_quarterly!$B143,HaverPull!$B:$B,0),MATCH(CBO_quarterly!R$1,HaverPull!$1:$1,0)),INDEX(CBO_annual!$A:$AH,MATCH(_xlfn.NUMBERVALUE(LEFT($A144,4)),CBO_annual!$A:$A,0),MATCH(R$1,CBO_annual!$1:$1,0)))</f>
        <v>#N/A</v>
      </c>
      <c r="S143" s="83" t="e">
        <f ca="1">IF(YEAR($B143)&lt;YEAR(TODAY())-1,INDEX(HaverPull!$A:$AD,MATCH(CBO_quarterly!$B143,HaverPull!$B:$B,0),MATCH(CBO_quarterly!S$1,HaverPull!$1:$1,0)),INDEX(CBO_annual!$A:$AH,MATCH(_xlfn.NUMBERVALUE(LEFT($A144,4)),CBO_annual!$A:$A,0),MATCH(S$1,CBO_annual!$1:$1,0)))</f>
        <v>#N/A</v>
      </c>
      <c r="T143" s="83" t="e">
        <f ca="1">IF(YEAR($B143)&lt;YEAR(TODAY())-1,INDEX(HaverPull!$A:$AD,MATCH(CBO_quarterly!$B143,HaverPull!$B:$B,0),MATCH(CBO_quarterly!T$1,HaverPull!$1:$1,0)),INDEX(CBO_annual!$A:$AH,MATCH(_xlfn.NUMBERVALUE(LEFT($A144,4)),CBO_annual!$A:$A,0),MATCH(T$1,CBO_annual!$1:$1,0)))</f>
        <v>#N/A</v>
      </c>
      <c r="U143" s="83" t="e">
        <f ca="1">IF(YEAR($B143)&lt;YEAR(TODAY())-1,INDEX(HaverPull!$A:$AD,MATCH(CBO_quarterly!$B143,HaverPull!$B:$B,0),MATCH(CBO_quarterly!U$1,HaverPull!$1:$1,0)),INDEX(CBO_annual!$A:$AH,MATCH(_xlfn.NUMBERVALUE(LEFT($A144,4)),CBO_annual!$A:$A,0),MATCH(U$1,CBO_annual!$1:$1,0)))</f>
        <v>#N/A</v>
      </c>
      <c r="V143" s="83" t="e">
        <f ca="1">IF(YEAR($B143)&lt;YEAR(TODAY())-1,INDEX(HaverPull!$A:$AD,MATCH(CBO_quarterly!$B143,HaverPull!$B:$B,0),MATCH(CBO_quarterly!V$1,HaverPull!$1:$1,0)),INDEX(CBO_annual!$A:$AH,MATCH(_xlfn.NUMBERVALUE(LEFT($A144,4)),CBO_annual!$A:$A,0),MATCH(V$1,CBO_annual!$1:$1,0)))</f>
        <v>#N/A</v>
      </c>
      <c r="W143" s="83" t="e">
        <f ca="1">IF(YEAR($B143)&lt;YEAR(TODAY())-1,INDEX(HaverPull!$A:$AD,MATCH(CBO_quarterly!$B143,HaverPull!$B:$B,0),MATCH(CBO_quarterly!W$1,HaverPull!$1:$1,0)),INDEX(CBO_annual!$A:$AH,MATCH(_xlfn.NUMBERVALUE(LEFT($A144,4)),CBO_annual!$A:$A,0),MATCH(W$1,CBO_annual!$1:$1,0)))</f>
        <v>#N/A</v>
      </c>
      <c r="X143" s="83" t="e">
        <f ca="1">IF(YEAR($B143)&lt;YEAR(TODAY())-1,INDEX(HaverPull!$A:$AD,MATCH(CBO_quarterly!$B143,HaverPull!$B:$B,0),MATCH(CBO_quarterly!X$1,HaverPull!$1:$1,0)),INDEX(CBO_annual!$A:$AH,MATCH(_xlfn.NUMBERVALUE(LEFT($A144,4)),CBO_annual!$A:$A,0),MATCH(X$1,CBO_annual!$1:$1,0)))</f>
        <v>#N/A</v>
      </c>
      <c r="Y143" s="83" t="e">
        <f ca="1">IF(YEAR($B143)&lt;YEAR(TODAY())-1,INDEX(HaverPull!$A:$AD,MATCH(CBO_quarterly!$B143,HaverPull!$B:$B,0),MATCH(CBO_quarterly!Y$1,HaverPull!$1:$1,0)),INDEX(CBO_annual!$A:$AH,MATCH(_xlfn.NUMBERVALUE(LEFT($A144,4)),CBO_annual!$A:$A,0),MATCH(Y$1,CBO_annual!$1:$1,0)))</f>
        <v>#N/A</v>
      </c>
      <c r="Z143" s="83" t="e">
        <f ca="1">IF(YEAR($B143)&lt;YEAR(TODAY())-1,INDEX(HaverPull!$A:$AD,MATCH(CBO_quarterly!$B143,HaverPull!$B:$B,0),MATCH(CBO_quarterly!Z$1,HaverPull!$1:$1,0)),INDEX(CBO_annual!$A:$AH,MATCH(_xlfn.NUMBERVALUE(LEFT($A144,4)),CBO_annual!$A:$A,0),MATCH(Z$1,CBO_annual!$1:$1,0)))</f>
        <v>#N/A</v>
      </c>
      <c r="AA143" s="83" t="e">
        <f ca="1">IF(YEAR($B143)&lt;YEAR(TODAY())-1,INDEX(HaverPull!$A:$AD,MATCH(CBO_quarterly!$B143,HaverPull!$B:$B,0),MATCH(CBO_quarterly!AA$1,HaverPull!$1:$1,0)),INDEX(CBO_annual!$A:$AH,MATCH(_xlfn.NUMBERVALUE(LEFT($A144,4)),CBO_annual!$A:$A,0),MATCH(AA$1,CBO_annual!$1:$1,0)))</f>
        <v>#N/A</v>
      </c>
      <c r="AB143" s="88">
        <f>INDEX(CBO_annual!$A:$AH,MATCH(_xlfn.NUMBERVALUE(LEFT($A144,4)),CBO_annual!$A:$A,0),MATCH($1:$1,CBO_annual!$1:$1,0))</f>
        <v>13959.45</v>
      </c>
      <c r="AC143" s="84">
        <v>13830.8</v>
      </c>
      <c r="AD143" s="83">
        <f ca="1">IF(YEAR($B143)&lt;=YEAR(TODAY()),INDEX(HaverPull!$A:$AD,MATCH(CBO_quarterly!$B143,HaverPull!$B:$B,0),MATCH(CBO_quarterly!AD$1,HaverPull!$1:$1,0)),INDEX(CBO_annual!$A:$AH,MATCH(_xlfn.NUMBERVALUE(LEFT($A144,4)),CBO_annual!$A:$A,0),MATCH(AD$1,CBO_annual!$1:$1,0)))</f>
        <v>9771.1</v>
      </c>
      <c r="AE143" s="83">
        <f ca="1">IF(YEAR($B143)&lt;=YEAR(TODAY()),INDEX(HaverPull!$A:$AD,MATCH(CBO_quarterly!$B143,HaverPull!$B:$B,0),MATCH(CBO_quarterly!AE$1,HaverPull!$1:$1,0)),INDEX(CBO_annual!$A:$AH,MATCH(_xlfn.NUMBERVALUE(LEFT($A144,4)),CBO_annual!$A:$A,0),MATCH(AE$1,CBO_annual!$1:$1,0)))</f>
        <v>8264.2999999999993</v>
      </c>
      <c r="AF143" s="85">
        <v>89.941999999999993</v>
      </c>
      <c r="AG143" s="84">
        <v>12367.7</v>
      </c>
      <c r="AH143" s="84">
        <v>12445.8</v>
      </c>
      <c r="AI143" s="83">
        <f ca="1">IF(YEAR($B143)&lt;YEAR(TODAY()),INDEX(HaverPull!$A:$AD,MATCH(CBO_quarterly!$B143,HaverPull!$B:$B,0),MATCH(CBO_quarterly!AI$1,HaverPull!$1:$1,0)),INDEX(CBO_annual!$A:$AH,MATCH(_xlfn.NUMBERVALUE(LEFT($A144,4)),CBO_annual!$A:$A,0),MATCH(AI$1,CBO_annual!$1:$1,0)))</f>
        <v>2357.1999999999998</v>
      </c>
      <c r="AJ143" s="83">
        <f ca="1">IF(YEAR($B143)&lt;YEAR(TODAY()),INDEX(HaverPull!$A:$AD,MATCH(CBO_quarterly!$B143,HaverPull!$B:$B,0),MATCH(CBO_quarterly!AJ$1,HaverPull!$1:$1,0)),INDEX(CBO_annual!$A:$AH,MATCH(_xlfn.NUMBERVALUE(LEFT($A144,4)),CBO_annual!$A:$A,0),MATCH(AJ$1,CBO_annual!$1:$1,0)))</f>
        <v>1085.5</v>
      </c>
      <c r="AK143" s="83">
        <f ca="1">IF(YEAR($B143)&lt;YEAR(TODAY()),INDEX(HaverPull!$A:$AD,MATCH(CBO_quarterly!$B143,HaverPull!$B:$B,0),MATCH(CBO_quarterly!AK$1,HaverPull!$1:$1,0)),INDEX(CBO_annual!$A:$AH,MATCH(_xlfn.NUMBERVALUE(LEFT($A144,4)),CBO_annual!$A:$A,0),MATCH(AK$1,CBO_annual!$1:$1,0)))</f>
        <v>1916.6</v>
      </c>
      <c r="AL143" s="83">
        <f ca="1">IF(YEAR($B143)&lt;YEAR(TODAY()),INDEX(HaverPull!$A:$AD,MATCH(CBO_quarterly!$B143,HaverPull!$B:$B,0),MATCH(CBO_quarterly!AL$1,HaverPull!$1:$1,0)),INDEX(CBO_annual!$A:$AH,MATCH(_xlfn.NUMBERVALUE(LEFT($A144,4)),CBO_annual!$A:$A,0),MATCH(AL$1,CBO_annual!$1:$1,0)))</f>
        <v>2357.1999999999998</v>
      </c>
      <c r="AM143" s="83">
        <f ca="1">IF(YEAR($B143)&lt;YEAR(TODAY()),INDEX(HaverPull!$A:$AD,MATCH(CBO_quarterly!$B143,HaverPull!$B:$B,0),MATCH(CBO_quarterly!AM$1,HaverPull!$1:$1,0)),INDEX(CBO_annual!$A:$AH,MATCH(_xlfn.NUMBERVALUE(LEFT($A144,4)),CBO_annual!$A:$A,0),MATCH(AM$1,CBO_annual!$1:$1,0)))</f>
        <v>902.2</v>
      </c>
      <c r="AN143" s="83">
        <f ca="1">IF(YEAR($B143)&lt;YEAR(TODAY()),INDEX(HaverPull!$A:$AD,MATCH(CBO_quarterly!$B143,HaverPull!$B:$B,0),MATCH(CBO_quarterly!AN$1,HaverPull!$1:$1,0)),INDEX(CBO_annual!$A:$AH,MATCH(_xlfn.NUMBERVALUE(LEFT($A144,4)),CBO_annual!$A:$A,0),MATCH(AN$1,CBO_annual!$1:$1,0)))</f>
        <v>1455</v>
      </c>
      <c r="AO143" s="83" t="e">
        <f ca="1">IF(YEAR($B143)&lt;YEAR(TODAY()),INDEX(HaverPull!$A:$AD,MATCH(CBO_quarterly!$B143,HaverPull!$B:$B,0),MATCH(CBO_quarterly!AO$1,HaverPull!$1:$1,0)),INDEX(CBO_annual!$A:$AH,MATCH(_xlfn.NUMBERVALUE(LEFT($A144,4)),CBO_annual!$A:$A,0),MATCH(AO$1,CBO_annual!$1:$1,0)))</f>
        <v>#N/A</v>
      </c>
      <c r="AP143" s="83" t="e">
        <f ca="1">IF(YEAR($B143)&lt;YEAR(TODAY()),INDEX(HaverPull!$A:$AD,MATCH(CBO_quarterly!$B143,HaverPull!$B:$B,0),MATCH(CBO_quarterly!AP$1,HaverPull!$1:$1,0)),INDEX(CBO_annual!$A:$AH,MATCH(_xlfn.NUMBERVALUE(LEFT($A144,4)),CBO_annual!$A:$A,0),MATCH(AP$1,CBO_annual!$1:$1,0)))</f>
        <v>#N/A</v>
      </c>
    </row>
    <row r="144" spans="1:42">
      <c r="A144" s="83" t="s">
        <v>543</v>
      </c>
      <c r="B144" s="4">
        <v>38352</v>
      </c>
      <c r="C144" s="83">
        <f ca="1">IF(YEAR($B144)&lt;YEAR(TODAY())-1,AVERAGE(C145:C148),INDEX(CBO_annual!$A:$AH,MATCH(_xlfn.NUMBERVALUE(LEFT($A145,4)),CBO_annual!$A:$A,0),MATCH(C$1,CBO_annual!$1:$1,0)))</f>
        <v>2068.2000000032317</v>
      </c>
      <c r="D144" s="83">
        <f ca="1">IF(YEAR($B144)&lt;YEAR(TODAY())-1,AVERAGE(D145:D148),INDEX(CBO_annual!$A:$AH,MATCH(_xlfn.NUMBERVALUE(LEFT($A145,4)),CBO_annual!$A:$A,0),MATCH(D$1,CBO_annual!$1:$1,0)))</f>
        <v>1585.100000001222</v>
      </c>
      <c r="E144" s="83">
        <f ca="1">IF(YEAR($B144)&lt;YEAR(TODAY())-1,AVERAGE(E145:E148),INDEX(CBO_annual!$A:$AH,MATCH(_xlfn.NUMBERVALUE(LEFT($A145,4)),CBO_annual!$A:$A,0),MATCH(E$1,CBO_annual!$1:$1,0)))</f>
        <v>134.10000000043354</v>
      </c>
      <c r="F144" s="83">
        <f ca="1">IF(YEAR($B144)&lt;YEAR(TODAY())-1,AVERAGE(F145:F148),INDEX(CBO_annual!$A:$AH,MATCH(_xlfn.NUMBERVALUE(LEFT($A145,4)),CBO_annual!$A:$A,0),MATCH(F$1,CBO_annual!$1:$1,0)))</f>
        <v>395.69999999554642</v>
      </c>
      <c r="G144" s="83">
        <f ca="1">IF(YEAR($B144)&lt;YEAR(TODAY())-1,AVERAGE(G145:G148),INDEX(CBO_annual!$A:$AH,MATCH(_xlfn.NUMBERVALUE(LEFT($A145,4)),CBO_annual!$A:$A,0),MATCH(G$1,CBO_annual!$1:$1,0)))</f>
        <v>1274.6000000022073</v>
      </c>
      <c r="H144" s="83">
        <f ca="1">IF(YEAR($B144)&lt;YEAR(TODAY())-1,AVERAGE(H145:H148),INDEX(CBO_annual!$A:$AH,MATCH(_xlfn.NUMBERVALUE(LEFT($A145,4)),CBO_annual!$A:$A,0),MATCH(H$1,CBO_annual!$1:$1,0)))</f>
        <v>60.600000000236463</v>
      </c>
      <c r="I144" s="83">
        <f ca="1">IF(YEAR($B144)&lt;YEAR(TODAY())-1,AVERAGE(I145:I148),INDEX(CBO_annual!$A:$AH,MATCH(_xlfn.NUMBERVALUE(LEFT($A145,4)),CBO_annual!$A:$A,0),MATCH(I$1,CBO_annual!$1:$1,0)))</f>
        <v>497.10000000201001</v>
      </c>
      <c r="J144" s="83">
        <f ca="1">IF(YEAR($B144)&lt;YEAR(TODAY())-1,INDEX(HaverPull!$A:$AD,MATCH(CBO_quarterly!$B144,HaverPull!$B:$B,0),MATCH(CBO_quarterly!J$1,HaverPull!$1:$1,0)),INDEX(CBO_annual!$A:$AH,MATCH(_xlfn.NUMBERVALUE(LEFT($A145,4)),CBO_annual!$A:$A,0),MATCH(J$1,CBO_annual!$1:$1,0)))</f>
        <v>19.8</v>
      </c>
      <c r="K144" s="83" t="e">
        <f ca="1">IF(YEAR($B144)&lt;YEAR(TODAY())-1,INDEX(HaverPull!$A:$AD,MATCH(CBO_quarterly!$B144,HaverPull!$B:$B,0),MATCH(CBO_quarterly!K$1,HaverPull!$1:$1,0)),INDEX(CBO_annual!$A:$AH,MATCH(_xlfn.NUMBERVALUE(LEFT($A145,4)),CBO_annual!$A:$A,0),MATCH(K$1,CBO_annual!$1:$1,0)))</f>
        <v>#N/A</v>
      </c>
      <c r="L144" s="83" t="e">
        <f ca="1">IF(YEAR($B144)&lt;YEAR(TODAY())-1,INDEX(HaverPull!$A:$AD,MATCH(CBO_quarterly!$B144,HaverPull!$B:$B,0),MATCH(CBO_quarterly!L$1,HaverPull!$1:$1,0)),INDEX(CBO_annual!$A:$AH,MATCH(_xlfn.NUMBERVALUE(LEFT($A145,4)),CBO_annual!$A:$A,0),MATCH(L$1,CBO_annual!$1:$1,0)))</f>
        <v>#N/A</v>
      </c>
      <c r="M144" s="83" t="e">
        <f ca="1">IF(YEAR($B144)&lt;YEAR(TODAY())-1,INDEX(HaverPull!$A:$AD,MATCH(CBO_quarterly!$B144,HaverPull!$B:$B,0),MATCH(CBO_quarterly!M$1,HaverPull!$1:$1,0)),INDEX(CBO_annual!$A:$AH,MATCH(_xlfn.NUMBERVALUE(LEFT($A145,4)),CBO_annual!$A:$A,0),MATCH(M$1,CBO_annual!$1:$1,0)))</f>
        <v>#N/A</v>
      </c>
      <c r="N144" s="83" t="e">
        <f ca="1">IF(YEAR($B144)&lt;YEAR(TODAY())-1,INDEX(HaverPull!$A:$AD,MATCH(CBO_quarterly!$B144,HaverPull!$B:$B,0),MATCH(CBO_quarterly!N$1,HaverPull!$1:$1,0)),INDEX(CBO_annual!$A:$AH,MATCH(_xlfn.NUMBERVALUE(LEFT($A145,4)),CBO_annual!$A:$A,0),MATCH(N$1,CBO_annual!$1:$1,0)))</f>
        <v>#N/A</v>
      </c>
      <c r="O144" s="83" t="e">
        <f ca="1">IF(YEAR($B144)&lt;YEAR(TODAY())-1,INDEX(HaverPull!$A:$AD,MATCH(CBO_quarterly!$B144,HaverPull!$B:$B,0),MATCH(CBO_quarterly!O$1,HaverPull!$1:$1,0)),INDEX(CBO_annual!$A:$AH,MATCH(_xlfn.NUMBERVALUE(LEFT($A145,4)),CBO_annual!$A:$A,0),MATCH(O$1,CBO_annual!$1:$1,0)))</f>
        <v>#N/A</v>
      </c>
      <c r="P144" s="83" t="e">
        <f ca="1">IF(YEAR($B144)&lt;YEAR(TODAY())-1,INDEX(HaverPull!$A:$AD,MATCH(CBO_quarterly!$B144,HaverPull!$B:$B,0),MATCH(CBO_quarterly!P$1,HaverPull!$1:$1,0)),INDEX(CBO_annual!$A:$AH,MATCH(_xlfn.NUMBERVALUE(LEFT($A145,4)),CBO_annual!$A:$A,0),MATCH(P$1,CBO_annual!$1:$1,0)))</f>
        <v>#N/A</v>
      </c>
      <c r="Q144" s="83" t="e">
        <f ca="1">IF(YEAR($B144)&lt;YEAR(TODAY())-1,INDEX(HaverPull!$A:$AD,MATCH(CBO_quarterly!$B144,HaverPull!$B:$B,0),MATCH(CBO_quarterly!Q$1,HaverPull!$1:$1,0)),INDEX(CBO_annual!$A:$AH,MATCH(_xlfn.NUMBERVALUE(LEFT($A145,4)),CBO_annual!$A:$A,0),MATCH(Q$1,CBO_annual!$1:$1,0)))</f>
        <v>#N/A</v>
      </c>
      <c r="R144" s="83" t="e">
        <f ca="1">IF(YEAR($B144)&lt;YEAR(TODAY())-1,INDEX(HaverPull!$A:$AD,MATCH(CBO_quarterly!$B144,HaverPull!$B:$B,0),MATCH(CBO_quarterly!R$1,HaverPull!$1:$1,0)),INDEX(CBO_annual!$A:$AH,MATCH(_xlfn.NUMBERVALUE(LEFT($A145,4)),CBO_annual!$A:$A,0),MATCH(R$1,CBO_annual!$1:$1,0)))</f>
        <v>#N/A</v>
      </c>
      <c r="S144" s="83" t="e">
        <f ca="1">IF(YEAR($B144)&lt;YEAR(TODAY())-1,INDEX(HaverPull!$A:$AD,MATCH(CBO_quarterly!$B144,HaverPull!$B:$B,0),MATCH(CBO_quarterly!S$1,HaverPull!$1:$1,0)),INDEX(CBO_annual!$A:$AH,MATCH(_xlfn.NUMBERVALUE(LEFT($A145,4)),CBO_annual!$A:$A,0),MATCH(S$1,CBO_annual!$1:$1,0)))</f>
        <v>#N/A</v>
      </c>
      <c r="T144" s="83" t="e">
        <f ca="1">IF(YEAR($B144)&lt;YEAR(TODAY())-1,INDEX(HaverPull!$A:$AD,MATCH(CBO_quarterly!$B144,HaverPull!$B:$B,0),MATCH(CBO_quarterly!T$1,HaverPull!$1:$1,0)),INDEX(CBO_annual!$A:$AH,MATCH(_xlfn.NUMBERVALUE(LEFT($A145,4)),CBO_annual!$A:$A,0),MATCH(T$1,CBO_annual!$1:$1,0)))</f>
        <v>#N/A</v>
      </c>
      <c r="U144" s="83" t="e">
        <f ca="1">IF(YEAR($B144)&lt;YEAR(TODAY())-1,INDEX(HaverPull!$A:$AD,MATCH(CBO_quarterly!$B144,HaverPull!$B:$B,0),MATCH(CBO_quarterly!U$1,HaverPull!$1:$1,0)),INDEX(CBO_annual!$A:$AH,MATCH(_xlfn.NUMBERVALUE(LEFT($A145,4)),CBO_annual!$A:$A,0),MATCH(U$1,CBO_annual!$1:$1,0)))</f>
        <v>#N/A</v>
      </c>
      <c r="V144" s="83" t="e">
        <f ca="1">IF(YEAR($B144)&lt;YEAR(TODAY())-1,INDEX(HaverPull!$A:$AD,MATCH(CBO_quarterly!$B144,HaverPull!$B:$B,0),MATCH(CBO_quarterly!V$1,HaverPull!$1:$1,0)),INDEX(CBO_annual!$A:$AH,MATCH(_xlfn.NUMBERVALUE(LEFT($A145,4)),CBO_annual!$A:$A,0),MATCH(V$1,CBO_annual!$1:$1,0)))</f>
        <v>#N/A</v>
      </c>
      <c r="W144" s="83" t="e">
        <f ca="1">IF(YEAR($B144)&lt;YEAR(TODAY())-1,INDEX(HaverPull!$A:$AD,MATCH(CBO_quarterly!$B144,HaverPull!$B:$B,0),MATCH(CBO_quarterly!W$1,HaverPull!$1:$1,0)),INDEX(CBO_annual!$A:$AH,MATCH(_xlfn.NUMBERVALUE(LEFT($A145,4)),CBO_annual!$A:$A,0),MATCH(W$1,CBO_annual!$1:$1,0)))</f>
        <v>#N/A</v>
      </c>
      <c r="X144" s="83" t="e">
        <f ca="1">IF(YEAR($B144)&lt;YEAR(TODAY())-1,INDEX(HaverPull!$A:$AD,MATCH(CBO_quarterly!$B144,HaverPull!$B:$B,0),MATCH(CBO_quarterly!X$1,HaverPull!$1:$1,0)),INDEX(CBO_annual!$A:$AH,MATCH(_xlfn.NUMBERVALUE(LEFT($A145,4)),CBO_annual!$A:$A,0),MATCH(X$1,CBO_annual!$1:$1,0)))</f>
        <v>#N/A</v>
      </c>
      <c r="Y144" s="83" t="e">
        <f ca="1">IF(YEAR($B144)&lt;YEAR(TODAY())-1,INDEX(HaverPull!$A:$AD,MATCH(CBO_quarterly!$B144,HaverPull!$B:$B,0),MATCH(CBO_quarterly!Y$1,HaverPull!$1:$1,0)),INDEX(CBO_annual!$A:$AH,MATCH(_xlfn.NUMBERVALUE(LEFT($A145,4)),CBO_annual!$A:$A,0),MATCH(Y$1,CBO_annual!$1:$1,0)))</f>
        <v>#N/A</v>
      </c>
      <c r="Z144" s="83" t="e">
        <f ca="1">IF(YEAR($B144)&lt;YEAR(TODAY())-1,INDEX(HaverPull!$A:$AD,MATCH(CBO_quarterly!$B144,HaverPull!$B:$B,0),MATCH(CBO_quarterly!Z$1,HaverPull!$1:$1,0)),INDEX(CBO_annual!$A:$AH,MATCH(_xlfn.NUMBERVALUE(LEFT($A145,4)),CBO_annual!$A:$A,0),MATCH(Z$1,CBO_annual!$1:$1,0)))</f>
        <v>#N/A</v>
      </c>
      <c r="AA144" s="83" t="e">
        <f ca="1">IF(YEAR($B144)&lt;YEAR(TODAY())-1,INDEX(HaverPull!$A:$AD,MATCH(CBO_quarterly!$B144,HaverPull!$B:$B,0),MATCH(CBO_quarterly!AA$1,HaverPull!$1:$1,0)),INDEX(CBO_annual!$A:$AH,MATCH(_xlfn.NUMBERVALUE(LEFT($A145,4)),CBO_annual!$A:$A,0),MATCH(AA$1,CBO_annual!$1:$1,0)))</f>
        <v>#N/A</v>
      </c>
      <c r="AB144" s="88">
        <f>INDEX(CBO_annual!$A:$AH,MATCH(_xlfn.NUMBERVALUE(LEFT($A145,4)),CBO_annual!$A:$A,0),MATCH($1:$1,CBO_annual!$1:$1,0))</f>
        <v>14304.7</v>
      </c>
      <c r="AC144" s="84">
        <v>13950.4</v>
      </c>
      <c r="AD144" s="83">
        <f ca="1">IF(YEAR($B144)&lt;=YEAR(TODAY()),INDEX(HaverPull!$A:$AD,MATCH(CBO_quarterly!$B144,HaverPull!$B:$B,0),MATCH(CBO_quarterly!AD$1,HaverPull!$1:$1,0)),INDEX(CBO_annual!$A:$AH,MATCH(_xlfn.NUMBERVALUE(LEFT($A145,4)),CBO_annual!$A:$A,0),MATCH(AD$1,CBO_annual!$1:$1,0)))</f>
        <v>9877.4</v>
      </c>
      <c r="AE144" s="83">
        <f ca="1">IF(YEAR($B144)&lt;=YEAR(TODAY()),INDEX(HaverPull!$A:$AD,MATCH(CBO_quarterly!$B144,HaverPull!$B:$B,0),MATCH(CBO_quarterly!AE$1,HaverPull!$1:$1,0)),INDEX(CBO_annual!$A:$AH,MATCH(_xlfn.NUMBERVALUE(LEFT($A145,4)),CBO_annual!$A:$A,0),MATCH(AE$1,CBO_annual!$1:$1,0)))</f>
        <v>8425.6</v>
      </c>
      <c r="AF144" s="85">
        <v>90.652000000000001</v>
      </c>
      <c r="AG144" s="84">
        <v>12562.2</v>
      </c>
      <c r="AH144" s="84">
        <v>12600.6</v>
      </c>
      <c r="AI144" s="83">
        <f ca="1">IF(YEAR($B144)&lt;YEAR(TODAY()),INDEX(HaverPull!$A:$AD,MATCH(CBO_quarterly!$B144,HaverPull!$B:$B,0),MATCH(CBO_quarterly!AI$1,HaverPull!$1:$1,0)),INDEX(CBO_annual!$A:$AH,MATCH(_xlfn.NUMBERVALUE(LEFT($A145,4)),CBO_annual!$A:$A,0),MATCH(AI$1,CBO_annual!$1:$1,0)))</f>
        <v>2389.6999999999998</v>
      </c>
      <c r="AJ144" s="83">
        <f ca="1">IF(YEAR($B144)&lt;YEAR(TODAY()),INDEX(HaverPull!$A:$AD,MATCH(CBO_quarterly!$B144,HaverPull!$B:$B,0),MATCH(CBO_quarterly!AJ$1,HaverPull!$1:$1,0)),INDEX(CBO_annual!$A:$AH,MATCH(_xlfn.NUMBERVALUE(LEFT($A145,4)),CBO_annual!$A:$A,0),MATCH(AJ$1,CBO_annual!$1:$1,0)))</f>
        <v>1083.5999999999999</v>
      </c>
      <c r="AK144" s="83">
        <f ca="1">IF(YEAR($B144)&lt;YEAR(TODAY()),INDEX(HaverPull!$A:$AD,MATCH(CBO_quarterly!$B144,HaverPull!$B:$B,0),MATCH(CBO_quarterly!AK$1,HaverPull!$1:$1,0)),INDEX(CBO_annual!$A:$AH,MATCH(_xlfn.NUMBERVALUE(LEFT($A145,4)),CBO_annual!$A:$A,0),MATCH(AK$1,CBO_annual!$1:$1,0)))</f>
        <v>1917</v>
      </c>
      <c r="AL144" s="83">
        <f ca="1">IF(YEAR($B144)&lt;YEAR(TODAY()),INDEX(HaverPull!$A:$AD,MATCH(CBO_quarterly!$B144,HaverPull!$B:$B,0),MATCH(CBO_quarterly!AL$1,HaverPull!$1:$1,0)),INDEX(CBO_annual!$A:$AH,MATCH(_xlfn.NUMBERVALUE(LEFT($A145,4)),CBO_annual!$A:$A,0),MATCH(AL$1,CBO_annual!$1:$1,0)))</f>
        <v>2389.6999999999998</v>
      </c>
      <c r="AM144" s="83">
        <f ca="1">IF(YEAR($B144)&lt;YEAR(TODAY()),INDEX(HaverPull!$A:$AD,MATCH(CBO_quarterly!$B144,HaverPull!$B:$B,0),MATCH(CBO_quarterly!AM$1,HaverPull!$1:$1,0)),INDEX(CBO_annual!$A:$AH,MATCH(_xlfn.NUMBERVALUE(LEFT($A145,4)),CBO_annual!$A:$A,0),MATCH(AM$1,CBO_annual!$1:$1,0)))</f>
        <v>909.3</v>
      </c>
      <c r="AN144" s="83">
        <f ca="1">IF(YEAR($B144)&lt;YEAR(TODAY()),INDEX(HaverPull!$A:$AD,MATCH(CBO_quarterly!$B144,HaverPull!$B:$B,0),MATCH(CBO_quarterly!AN$1,HaverPull!$1:$1,0)),INDEX(CBO_annual!$A:$AH,MATCH(_xlfn.NUMBERVALUE(LEFT($A145,4)),CBO_annual!$A:$A,0),MATCH(AN$1,CBO_annual!$1:$1,0)))</f>
        <v>1480.3</v>
      </c>
      <c r="AO144" s="83" t="e">
        <f ca="1">IF(YEAR($B144)&lt;YEAR(TODAY()),INDEX(HaverPull!$A:$AD,MATCH(CBO_quarterly!$B144,HaverPull!$B:$B,0),MATCH(CBO_quarterly!AO$1,HaverPull!$1:$1,0)),INDEX(CBO_annual!$A:$AH,MATCH(_xlfn.NUMBERVALUE(LEFT($A145,4)),CBO_annual!$A:$A,0),MATCH(AO$1,CBO_annual!$1:$1,0)))</f>
        <v>#N/A</v>
      </c>
      <c r="AP144" s="83" t="e">
        <f ca="1">IF(YEAR($B144)&lt;YEAR(TODAY()),INDEX(HaverPull!$A:$AD,MATCH(CBO_quarterly!$B144,HaverPull!$B:$B,0),MATCH(CBO_quarterly!AP$1,HaverPull!$1:$1,0)),INDEX(CBO_annual!$A:$AH,MATCH(_xlfn.NUMBERVALUE(LEFT($A145,4)),CBO_annual!$A:$A,0),MATCH(AP$1,CBO_annual!$1:$1,0)))</f>
        <v>#N/A</v>
      </c>
    </row>
    <row r="145" spans="1:42">
      <c r="A145" s="83" t="s">
        <v>544</v>
      </c>
      <c r="B145" s="4">
        <v>38442</v>
      </c>
      <c r="C145" s="83">
        <f ca="1">IF(YEAR($B145)&lt;YEAR(TODAY())-1,AVERAGE(C146:C149),INDEX(CBO_annual!$A:$AH,MATCH(_xlfn.NUMBERVALUE(LEFT($A146,4)),CBO_annual!$A:$A,0),MATCH(C$1,CBO_annual!$1:$1,0)))</f>
        <v>2068.199999993381</v>
      </c>
      <c r="D145" s="83">
        <f ca="1">IF(YEAR($B145)&lt;YEAR(TODAY())-1,AVERAGE(D146:D149),INDEX(CBO_annual!$A:$AH,MATCH(_xlfn.NUMBERVALUE(LEFT($A146,4)),CBO_annual!$A:$A,0),MATCH(D$1,CBO_annual!$1:$1,0)))</f>
        <v>1585.0999999974979</v>
      </c>
      <c r="E145" s="83">
        <f ca="1">IF(YEAR($B145)&lt;YEAR(TODAY())-1,AVERAGE(E146:E149),INDEX(CBO_annual!$A:$AH,MATCH(_xlfn.NUMBERVALUE(LEFT($A146,4)),CBO_annual!$A:$A,0),MATCH(E$1,CBO_annual!$1:$1,0)))</f>
        <v>134.0999999991121</v>
      </c>
      <c r="F145" s="83">
        <f ca="1">IF(YEAR($B145)&lt;YEAR(TODAY())-1,AVERAGE(F146:F149),INDEX(CBO_annual!$A:$AH,MATCH(_xlfn.NUMBERVALUE(LEFT($A146,4)),CBO_annual!$A:$A,0),MATCH(F$1,CBO_annual!$1:$1,0)))</f>
        <v>395.70000000912114</v>
      </c>
      <c r="G145" s="83">
        <f ca="1">IF(YEAR($B145)&lt;YEAR(TODAY())-1,AVERAGE(G146:G149),INDEX(CBO_annual!$A:$AH,MATCH(_xlfn.NUMBERVALUE(LEFT($A146,4)),CBO_annual!$A:$A,0),MATCH(G$1,CBO_annual!$1:$1,0)))</f>
        <v>1274.5999999954797</v>
      </c>
      <c r="H145" s="83">
        <f ca="1">IF(YEAR($B145)&lt;YEAR(TODAY())-1,AVERAGE(H146:H149),INDEX(CBO_annual!$A:$AH,MATCH(_xlfn.NUMBERVALUE(LEFT($A146,4)),CBO_annual!$A:$A,0),MATCH(H$1,CBO_annual!$1:$1,0)))</f>
        <v>60.599999999515688</v>
      </c>
      <c r="I145" s="83">
        <f ca="1">IF(YEAR($B145)&lt;YEAR(TODAY())-1,AVERAGE(I146:I149),INDEX(CBO_annual!$A:$AH,MATCH(_xlfn.NUMBERVALUE(LEFT($A146,4)),CBO_annual!$A:$A,0),MATCH(I$1,CBO_annual!$1:$1,0)))</f>
        <v>497.09999999588337</v>
      </c>
      <c r="J145" s="83">
        <f ca="1">IF(YEAR($B145)&lt;YEAR(TODAY())-1,INDEX(HaverPull!$A:$AD,MATCH(CBO_quarterly!$B145,HaverPull!$B:$B,0),MATCH(CBO_quarterly!J$1,HaverPull!$1:$1,0)),INDEX(CBO_annual!$A:$AH,MATCH(_xlfn.NUMBERVALUE(LEFT($A146,4)),CBO_annual!$A:$A,0),MATCH(J$1,CBO_annual!$1:$1,0)))</f>
        <v>18.5</v>
      </c>
      <c r="K145" s="83" t="e">
        <f ca="1">IF(YEAR($B145)&lt;YEAR(TODAY())-1,INDEX(HaverPull!$A:$AD,MATCH(CBO_quarterly!$B145,HaverPull!$B:$B,0),MATCH(CBO_quarterly!K$1,HaverPull!$1:$1,0)),INDEX(CBO_annual!$A:$AH,MATCH(_xlfn.NUMBERVALUE(LEFT($A146,4)),CBO_annual!$A:$A,0),MATCH(K$1,CBO_annual!$1:$1,0)))</f>
        <v>#N/A</v>
      </c>
      <c r="L145" s="83" t="e">
        <f ca="1">IF(YEAR($B145)&lt;YEAR(TODAY())-1,INDEX(HaverPull!$A:$AD,MATCH(CBO_quarterly!$B145,HaverPull!$B:$B,0),MATCH(CBO_quarterly!L$1,HaverPull!$1:$1,0)),INDEX(CBO_annual!$A:$AH,MATCH(_xlfn.NUMBERVALUE(LEFT($A146,4)),CBO_annual!$A:$A,0),MATCH(L$1,CBO_annual!$1:$1,0)))</f>
        <v>#N/A</v>
      </c>
      <c r="M145" s="83" t="e">
        <f ca="1">IF(YEAR($B145)&lt;YEAR(TODAY())-1,INDEX(HaverPull!$A:$AD,MATCH(CBO_quarterly!$B145,HaverPull!$B:$B,0),MATCH(CBO_quarterly!M$1,HaverPull!$1:$1,0)),INDEX(CBO_annual!$A:$AH,MATCH(_xlfn.NUMBERVALUE(LEFT($A146,4)),CBO_annual!$A:$A,0),MATCH(M$1,CBO_annual!$1:$1,0)))</f>
        <v>#N/A</v>
      </c>
      <c r="N145" s="83" t="e">
        <f ca="1">IF(YEAR($B145)&lt;YEAR(TODAY())-1,INDEX(HaverPull!$A:$AD,MATCH(CBO_quarterly!$B145,HaverPull!$B:$B,0),MATCH(CBO_quarterly!N$1,HaverPull!$1:$1,0)),INDEX(CBO_annual!$A:$AH,MATCH(_xlfn.NUMBERVALUE(LEFT($A146,4)),CBO_annual!$A:$A,0),MATCH(N$1,CBO_annual!$1:$1,0)))</f>
        <v>#N/A</v>
      </c>
      <c r="O145" s="83" t="e">
        <f ca="1">IF(YEAR($B145)&lt;YEAR(TODAY())-1,INDEX(HaverPull!$A:$AD,MATCH(CBO_quarterly!$B145,HaverPull!$B:$B,0),MATCH(CBO_quarterly!O$1,HaverPull!$1:$1,0)),INDEX(CBO_annual!$A:$AH,MATCH(_xlfn.NUMBERVALUE(LEFT($A146,4)),CBO_annual!$A:$A,0),MATCH(O$1,CBO_annual!$1:$1,0)))</f>
        <v>#N/A</v>
      </c>
      <c r="P145" s="83" t="e">
        <f ca="1">IF(YEAR($B145)&lt;YEAR(TODAY())-1,INDEX(HaverPull!$A:$AD,MATCH(CBO_quarterly!$B145,HaverPull!$B:$B,0),MATCH(CBO_quarterly!P$1,HaverPull!$1:$1,0)),INDEX(CBO_annual!$A:$AH,MATCH(_xlfn.NUMBERVALUE(LEFT($A146,4)),CBO_annual!$A:$A,0),MATCH(P$1,CBO_annual!$1:$1,0)))</f>
        <v>#N/A</v>
      </c>
      <c r="Q145" s="83" t="e">
        <f ca="1">IF(YEAR($B145)&lt;YEAR(TODAY())-1,INDEX(HaverPull!$A:$AD,MATCH(CBO_quarterly!$B145,HaverPull!$B:$B,0),MATCH(CBO_quarterly!Q$1,HaverPull!$1:$1,0)),INDEX(CBO_annual!$A:$AH,MATCH(_xlfn.NUMBERVALUE(LEFT($A146,4)),CBO_annual!$A:$A,0),MATCH(Q$1,CBO_annual!$1:$1,0)))</f>
        <v>#N/A</v>
      </c>
      <c r="R145" s="83" t="e">
        <f ca="1">IF(YEAR($B145)&lt;YEAR(TODAY())-1,INDEX(HaverPull!$A:$AD,MATCH(CBO_quarterly!$B145,HaverPull!$B:$B,0),MATCH(CBO_quarterly!R$1,HaverPull!$1:$1,0)),INDEX(CBO_annual!$A:$AH,MATCH(_xlfn.NUMBERVALUE(LEFT($A146,4)),CBO_annual!$A:$A,0),MATCH(R$1,CBO_annual!$1:$1,0)))</f>
        <v>#N/A</v>
      </c>
      <c r="S145" s="83" t="e">
        <f ca="1">IF(YEAR($B145)&lt;YEAR(TODAY())-1,INDEX(HaverPull!$A:$AD,MATCH(CBO_quarterly!$B145,HaverPull!$B:$B,0),MATCH(CBO_quarterly!S$1,HaverPull!$1:$1,0)),INDEX(CBO_annual!$A:$AH,MATCH(_xlfn.NUMBERVALUE(LEFT($A146,4)),CBO_annual!$A:$A,0),MATCH(S$1,CBO_annual!$1:$1,0)))</f>
        <v>#N/A</v>
      </c>
      <c r="T145" s="83" t="e">
        <f ca="1">IF(YEAR($B145)&lt;YEAR(TODAY())-1,INDEX(HaverPull!$A:$AD,MATCH(CBO_quarterly!$B145,HaverPull!$B:$B,0),MATCH(CBO_quarterly!T$1,HaverPull!$1:$1,0)),INDEX(CBO_annual!$A:$AH,MATCH(_xlfn.NUMBERVALUE(LEFT($A146,4)),CBO_annual!$A:$A,0),MATCH(T$1,CBO_annual!$1:$1,0)))</f>
        <v>#N/A</v>
      </c>
      <c r="U145" s="83" t="e">
        <f ca="1">IF(YEAR($B145)&lt;YEAR(TODAY())-1,INDEX(HaverPull!$A:$AD,MATCH(CBO_quarterly!$B145,HaverPull!$B:$B,0),MATCH(CBO_quarterly!U$1,HaverPull!$1:$1,0)),INDEX(CBO_annual!$A:$AH,MATCH(_xlfn.NUMBERVALUE(LEFT($A146,4)),CBO_annual!$A:$A,0),MATCH(U$1,CBO_annual!$1:$1,0)))</f>
        <v>#N/A</v>
      </c>
      <c r="V145" s="83" t="e">
        <f ca="1">IF(YEAR($B145)&lt;YEAR(TODAY())-1,INDEX(HaverPull!$A:$AD,MATCH(CBO_quarterly!$B145,HaverPull!$B:$B,0),MATCH(CBO_quarterly!V$1,HaverPull!$1:$1,0)),INDEX(CBO_annual!$A:$AH,MATCH(_xlfn.NUMBERVALUE(LEFT($A146,4)),CBO_annual!$A:$A,0),MATCH(V$1,CBO_annual!$1:$1,0)))</f>
        <v>#N/A</v>
      </c>
      <c r="W145" s="83" t="e">
        <f ca="1">IF(YEAR($B145)&lt;YEAR(TODAY())-1,INDEX(HaverPull!$A:$AD,MATCH(CBO_quarterly!$B145,HaverPull!$B:$B,0),MATCH(CBO_quarterly!W$1,HaverPull!$1:$1,0)),INDEX(CBO_annual!$A:$AH,MATCH(_xlfn.NUMBERVALUE(LEFT($A146,4)),CBO_annual!$A:$A,0),MATCH(W$1,CBO_annual!$1:$1,0)))</f>
        <v>#N/A</v>
      </c>
      <c r="X145" s="83" t="e">
        <f ca="1">IF(YEAR($B145)&lt;YEAR(TODAY())-1,INDEX(HaverPull!$A:$AD,MATCH(CBO_quarterly!$B145,HaverPull!$B:$B,0),MATCH(CBO_quarterly!X$1,HaverPull!$1:$1,0)),INDEX(CBO_annual!$A:$AH,MATCH(_xlfn.NUMBERVALUE(LEFT($A146,4)),CBO_annual!$A:$A,0),MATCH(X$1,CBO_annual!$1:$1,0)))</f>
        <v>#N/A</v>
      </c>
      <c r="Y145" s="83" t="e">
        <f ca="1">IF(YEAR($B145)&lt;YEAR(TODAY())-1,INDEX(HaverPull!$A:$AD,MATCH(CBO_quarterly!$B145,HaverPull!$B:$B,0),MATCH(CBO_quarterly!Y$1,HaverPull!$1:$1,0)),INDEX(CBO_annual!$A:$AH,MATCH(_xlfn.NUMBERVALUE(LEFT($A146,4)),CBO_annual!$A:$A,0),MATCH(Y$1,CBO_annual!$1:$1,0)))</f>
        <v>#N/A</v>
      </c>
      <c r="Z145" s="83" t="e">
        <f ca="1">IF(YEAR($B145)&lt;YEAR(TODAY())-1,INDEX(HaverPull!$A:$AD,MATCH(CBO_quarterly!$B145,HaverPull!$B:$B,0),MATCH(CBO_quarterly!Z$1,HaverPull!$1:$1,0)),INDEX(CBO_annual!$A:$AH,MATCH(_xlfn.NUMBERVALUE(LEFT($A146,4)),CBO_annual!$A:$A,0),MATCH(Z$1,CBO_annual!$1:$1,0)))</f>
        <v>#N/A</v>
      </c>
      <c r="AA145" s="83" t="e">
        <f ca="1">IF(YEAR($B145)&lt;YEAR(TODAY())-1,INDEX(HaverPull!$A:$AD,MATCH(CBO_quarterly!$B145,HaverPull!$B:$B,0),MATCH(CBO_quarterly!AA$1,HaverPull!$1:$1,0)),INDEX(CBO_annual!$A:$AH,MATCH(_xlfn.NUMBERVALUE(LEFT($A146,4)),CBO_annual!$A:$A,0),MATCH(AA$1,CBO_annual!$1:$1,0)))</f>
        <v>#N/A</v>
      </c>
      <c r="AB145" s="88">
        <f>INDEX(CBO_annual!$A:$AH,MATCH(_xlfn.NUMBERVALUE(LEFT($A146,4)),CBO_annual!$A:$A,0),MATCH($1:$1,CBO_annual!$1:$1,0))</f>
        <v>14304.7</v>
      </c>
      <c r="AC145" s="84">
        <v>14099.1</v>
      </c>
      <c r="AD145" s="83">
        <f ca="1">IF(YEAR($B145)&lt;=YEAR(TODAY()),INDEX(HaverPull!$A:$AD,MATCH(CBO_quarterly!$B145,HaverPull!$B:$B,0),MATCH(CBO_quarterly!AD$1,HaverPull!$1:$1,0)),INDEX(CBO_annual!$A:$AH,MATCH(_xlfn.NUMBERVALUE(LEFT($A146,4)),CBO_annual!$A:$A,0),MATCH(AD$1,CBO_annual!$1:$1,0)))</f>
        <v>9935</v>
      </c>
      <c r="AE145" s="83">
        <f ca="1">IF(YEAR($B145)&lt;=YEAR(TODAY()),INDEX(HaverPull!$A:$AD,MATCH(CBO_quarterly!$B145,HaverPull!$B:$B,0),MATCH(CBO_quarterly!AE$1,HaverPull!$1:$1,0)),INDEX(CBO_annual!$A:$AH,MATCH(_xlfn.NUMBERVALUE(LEFT($A146,4)),CBO_annual!$A:$A,0),MATCH(AE$1,CBO_annual!$1:$1,0)))</f>
        <v>8523</v>
      </c>
      <c r="AF145" s="85">
        <v>91.122</v>
      </c>
      <c r="AG145" s="84">
        <v>12813.7</v>
      </c>
      <c r="AH145" s="84">
        <v>12786.4</v>
      </c>
      <c r="AI145" s="83">
        <f ca="1">IF(YEAR($B145)&lt;YEAR(TODAY()),INDEX(HaverPull!$A:$AD,MATCH(CBO_quarterly!$B145,HaverPull!$B:$B,0),MATCH(CBO_quarterly!AI$1,HaverPull!$1:$1,0)),INDEX(CBO_annual!$A:$AH,MATCH(_xlfn.NUMBERVALUE(LEFT($A146,4)),CBO_annual!$A:$A,0),MATCH(AI$1,CBO_annual!$1:$1,0)))</f>
        <v>2426.9</v>
      </c>
      <c r="AJ145" s="83">
        <f ca="1">IF(YEAR($B145)&lt;YEAR(TODAY()),INDEX(HaverPull!$A:$AD,MATCH(CBO_quarterly!$B145,HaverPull!$B:$B,0),MATCH(CBO_quarterly!AJ$1,HaverPull!$1:$1,0)),INDEX(CBO_annual!$A:$AH,MATCH(_xlfn.NUMBERVALUE(LEFT($A146,4)),CBO_annual!$A:$A,0),MATCH(AJ$1,CBO_annual!$1:$1,0)))</f>
        <v>1095.7</v>
      </c>
      <c r="AK145" s="83">
        <f ca="1">IF(YEAR($B145)&lt;YEAR(TODAY()),INDEX(HaverPull!$A:$AD,MATCH(CBO_quarterly!$B145,HaverPull!$B:$B,0),MATCH(CBO_quarterly!AK$1,HaverPull!$1:$1,0)),INDEX(CBO_annual!$A:$AH,MATCH(_xlfn.NUMBERVALUE(LEFT($A146,4)),CBO_annual!$A:$A,0),MATCH(AK$1,CBO_annual!$1:$1,0)))</f>
        <v>1919.3</v>
      </c>
      <c r="AL145" s="83">
        <f ca="1">IF(YEAR($B145)&lt;YEAR(TODAY()),INDEX(HaverPull!$A:$AD,MATCH(CBO_quarterly!$B145,HaverPull!$B:$B,0),MATCH(CBO_quarterly!AL$1,HaverPull!$1:$1,0)),INDEX(CBO_annual!$A:$AH,MATCH(_xlfn.NUMBERVALUE(LEFT($A146,4)),CBO_annual!$A:$A,0),MATCH(AL$1,CBO_annual!$1:$1,0)))</f>
        <v>2426.9</v>
      </c>
      <c r="AM145" s="83">
        <f ca="1">IF(YEAR($B145)&lt;YEAR(TODAY()),INDEX(HaverPull!$A:$AD,MATCH(CBO_quarterly!$B145,HaverPull!$B:$B,0),MATCH(CBO_quarterly!AM$1,HaverPull!$1:$1,0)),INDEX(CBO_annual!$A:$AH,MATCH(_xlfn.NUMBERVALUE(LEFT($A146,4)),CBO_annual!$A:$A,0),MATCH(AM$1,CBO_annual!$1:$1,0)))</f>
        <v>931.5</v>
      </c>
      <c r="AN145" s="83">
        <f ca="1">IF(YEAR($B145)&lt;YEAR(TODAY()),INDEX(HaverPull!$A:$AD,MATCH(CBO_quarterly!$B145,HaverPull!$B:$B,0),MATCH(CBO_quarterly!AN$1,HaverPull!$1:$1,0)),INDEX(CBO_annual!$A:$AH,MATCH(_xlfn.NUMBERVALUE(LEFT($A146,4)),CBO_annual!$A:$A,0),MATCH(AN$1,CBO_annual!$1:$1,0)))</f>
        <v>1495.4</v>
      </c>
      <c r="AO145" s="83" t="e">
        <f ca="1">IF(YEAR($B145)&lt;YEAR(TODAY()),INDEX(HaverPull!$A:$AD,MATCH(CBO_quarterly!$B145,HaverPull!$B:$B,0),MATCH(CBO_quarterly!AO$1,HaverPull!$1:$1,0)),INDEX(CBO_annual!$A:$AH,MATCH(_xlfn.NUMBERVALUE(LEFT($A146,4)),CBO_annual!$A:$A,0),MATCH(AO$1,CBO_annual!$1:$1,0)))</f>
        <v>#N/A</v>
      </c>
      <c r="AP145" s="83" t="e">
        <f ca="1">IF(YEAR($B145)&lt;YEAR(TODAY()),INDEX(HaverPull!$A:$AD,MATCH(CBO_quarterly!$B145,HaverPull!$B:$B,0),MATCH(CBO_quarterly!AP$1,HaverPull!$1:$1,0)),INDEX(CBO_annual!$A:$AH,MATCH(_xlfn.NUMBERVALUE(LEFT($A146,4)),CBO_annual!$A:$A,0),MATCH(AP$1,CBO_annual!$1:$1,0)))</f>
        <v>#N/A</v>
      </c>
    </row>
    <row r="146" spans="1:42">
      <c r="A146" s="83" t="s">
        <v>545</v>
      </c>
      <c r="B146" s="4">
        <v>38533</v>
      </c>
      <c r="C146" s="83">
        <f ca="1">IF(YEAR($B146)&lt;YEAR(TODAY())-1,AVERAGE(C147:C150),INDEX(CBO_annual!$A:$AH,MATCH(_xlfn.NUMBERVALUE(LEFT($A147,4)),CBO_annual!$A:$A,0),MATCH(C$1,CBO_annual!$1:$1,0)))</f>
        <v>2068.1999999951504</v>
      </c>
      <c r="D146" s="83">
        <f ca="1">IF(YEAR($B146)&lt;YEAR(TODAY())-1,AVERAGE(D147:D150),INDEX(CBO_annual!$A:$AH,MATCH(_xlfn.NUMBERVALUE(LEFT($A147,4)),CBO_annual!$A:$A,0),MATCH(D$1,CBO_annual!$1:$1,0)))</f>
        <v>1585.0999999981668</v>
      </c>
      <c r="E146" s="83">
        <f ca="1">IF(YEAR($B146)&lt;YEAR(TODAY())-1,AVERAGE(E147:E150),INDEX(CBO_annual!$A:$AH,MATCH(_xlfn.NUMBERVALUE(LEFT($A147,4)),CBO_annual!$A:$A,0),MATCH(E$1,CBO_annual!$1:$1,0)))</f>
        <v>134.09999999934942</v>
      </c>
      <c r="F146" s="83">
        <f ca="1">IF(YEAR($B146)&lt;YEAR(TODAY())-1,AVERAGE(F147:F150),INDEX(CBO_annual!$A:$AH,MATCH(_xlfn.NUMBERVALUE(LEFT($A147,4)),CBO_annual!$A:$A,0),MATCH(F$1,CBO_annual!$1:$1,0)))</f>
        <v>395.7000000066833</v>
      </c>
      <c r="G146" s="83">
        <f ca="1">IF(YEAR($B146)&lt;YEAR(TODAY())-1,AVERAGE(G147:G150),INDEX(CBO_annual!$A:$AH,MATCH(_xlfn.NUMBERVALUE(LEFT($A147,4)),CBO_annual!$A:$A,0),MATCH(G$1,CBO_annual!$1:$1,0)))</f>
        <v>1274.599999996688</v>
      </c>
      <c r="H146" s="83">
        <f ca="1">IF(YEAR($B146)&lt;YEAR(TODAY())-1,AVERAGE(H147:H150),INDEX(CBO_annual!$A:$AH,MATCH(_xlfn.NUMBERVALUE(LEFT($A147,4)),CBO_annual!$A:$A,0),MATCH(H$1,CBO_annual!$1:$1,0)))</f>
        <v>60.599999999645128</v>
      </c>
      <c r="I146" s="83">
        <f ca="1">IF(YEAR($B146)&lt;YEAR(TODAY())-1,AVERAGE(I147:I150),INDEX(CBO_annual!$A:$AH,MATCH(_xlfn.NUMBERVALUE(LEFT($A147,4)),CBO_annual!$A:$A,0),MATCH(I$1,CBO_annual!$1:$1,0)))</f>
        <v>497.09999999698368</v>
      </c>
      <c r="J146" s="83">
        <f ca="1">IF(YEAR($B146)&lt;YEAR(TODAY())-1,INDEX(HaverPull!$A:$AD,MATCH(CBO_quarterly!$B146,HaverPull!$B:$B,0),MATCH(CBO_quarterly!J$1,HaverPull!$1:$1,0)),INDEX(CBO_annual!$A:$AH,MATCH(_xlfn.NUMBERVALUE(LEFT($A147,4)),CBO_annual!$A:$A,0),MATCH(J$1,CBO_annual!$1:$1,0)))</f>
        <v>20.6</v>
      </c>
      <c r="K146" s="83" t="e">
        <f ca="1">IF(YEAR($B146)&lt;YEAR(TODAY())-1,INDEX(HaverPull!$A:$AD,MATCH(CBO_quarterly!$B146,HaverPull!$B:$B,0),MATCH(CBO_quarterly!K$1,HaverPull!$1:$1,0)),INDEX(CBO_annual!$A:$AH,MATCH(_xlfn.NUMBERVALUE(LEFT($A147,4)),CBO_annual!$A:$A,0),MATCH(K$1,CBO_annual!$1:$1,0)))</f>
        <v>#N/A</v>
      </c>
      <c r="L146" s="83" t="e">
        <f ca="1">IF(YEAR($B146)&lt;YEAR(TODAY())-1,INDEX(HaverPull!$A:$AD,MATCH(CBO_quarterly!$B146,HaverPull!$B:$B,0),MATCH(CBO_quarterly!L$1,HaverPull!$1:$1,0)),INDEX(CBO_annual!$A:$AH,MATCH(_xlfn.NUMBERVALUE(LEFT($A147,4)),CBO_annual!$A:$A,0),MATCH(L$1,CBO_annual!$1:$1,0)))</f>
        <v>#N/A</v>
      </c>
      <c r="M146" s="83" t="e">
        <f ca="1">IF(YEAR($B146)&lt;YEAR(TODAY())-1,INDEX(HaverPull!$A:$AD,MATCH(CBO_quarterly!$B146,HaverPull!$B:$B,0),MATCH(CBO_quarterly!M$1,HaverPull!$1:$1,0)),INDEX(CBO_annual!$A:$AH,MATCH(_xlfn.NUMBERVALUE(LEFT($A147,4)),CBO_annual!$A:$A,0),MATCH(M$1,CBO_annual!$1:$1,0)))</f>
        <v>#N/A</v>
      </c>
      <c r="N146" s="83" t="e">
        <f ca="1">IF(YEAR($B146)&lt;YEAR(TODAY())-1,INDEX(HaverPull!$A:$AD,MATCH(CBO_quarterly!$B146,HaverPull!$B:$B,0),MATCH(CBO_quarterly!N$1,HaverPull!$1:$1,0)),INDEX(CBO_annual!$A:$AH,MATCH(_xlfn.NUMBERVALUE(LEFT($A147,4)),CBO_annual!$A:$A,0),MATCH(N$1,CBO_annual!$1:$1,0)))</f>
        <v>#N/A</v>
      </c>
      <c r="O146" s="83" t="e">
        <f ca="1">IF(YEAR($B146)&lt;YEAR(TODAY())-1,INDEX(HaverPull!$A:$AD,MATCH(CBO_quarterly!$B146,HaverPull!$B:$B,0),MATCH(CBO_quarterly!O$1,HaverPull!$1:$1,0)),INDEX(CBO_annual!$A:$AH,MATCH(_xlfn.NUMBERVALUE(LEFT($A147,4)),CBO_annual!$A:$A,0),MATCH(O$1,CBO_annual!$1:$1,0)))</f>
        <v>#N/A</v>
      </c>
      <c r="P146" s="83" t="e">
        <f ca="1">IF(YEAR($B146)&lt;YEAR(TODAY())-1,INDEX(HaverPull!$A:$AD,MATCH(CBO_quarterly!$B146,HaverPull!$B:$B,0),MATCH(CBO_quarterly!P$1,HaverPull!$1:$1,0)),INDEX(CBO_annual!$A:$AH,MATCH(_xlfn.NUMBERVALUE(LEFT($A147,4)),CBO_annual!$A:$A,0),MATCH(P$1,CBO_annual!$1:$1,0)))</f>
        <v>#N/A</v>
      </c>
      <c r="Q146" s="83" t="e">
        <f ca="1">IF(YEAR($B146)&lt;YEAR(TODAY())-1,INDEX(HaverPull!$A:$AD,MATCH(CBO_quarterly!$B146,HaverPull!$B:$B,0),MATCH(CBO_quarterly!Q$1,HaverPull!$1:$1,0)),INDEX(CBO_annual!$A:$AH,MATCH(_xlfn.NUMBERVALUE(LEFT($A147,4)),CBO_annual!$A:$A,0),MATCH(Q$1,CBO_annual!$1:$1,0)))</f>
        <v>#N/A</v>
      </c>
      <c r="R146" s="83" t="e">
        <f ca="1">IF(YEAR($B146)&lt;YEAR(TODAY())-1,INDEX(HaverPull!$A:$AD,MATCH(CBO_quarterly!$B146,HaverPull!$B:$B,0),MATCH(CBO_quarterly!R$1,HaverPull!$1:$1,0)),INDEX(CBO_annual!$A:$AH,MATCH(_xlfn.NUMBERVALUE(LEFT($A147,4)),CBO_annual!$A:$A,0),MATCH(R$1,CBO_annual!$1:$1,0)))</f>
        <v>#N/A</v>
      </c>
      <c r="S146" s="83" t="e">
        <f ca="1">IF(YEAR($B146)&lt;YEAR(TODAY())-1,INDEX(HaverPull!$A:$AD,MATCH(CBO_quarterly!$B146,HaverPull!$B:$B,0),MATCH(CBO_quarterly!S$1,HaverPull!$1:$1,0)),INDEX(CBO_annual!$A:$AH,MATCH(_xlfn.NUMBERVALUE(LEFT($A147,4)),CBO_annual!$A:$A,0),MATCH(S$1,CBO_annual!$1:$1,0)))</f>
        <v>#N/A</v>
      </c>
      <c r="T146" s="83" t="e">
        <f ca="1">IF(YEAR($B146)&lt;YEAR(TODAY())-1,INDEX(HaverPull!$A:$AD,MATCH(CBO_quarterly!$B146,HaverPull!$B:$B,0),MATCH(CBO_quarterly!T$1,HaverPull!$1:$1,0)),INDEX(CBO_annual!$A:$AH,MATCH(_xlfn.NUMBERVALUE(LEFT($A147,4)),CBO_annual!$A:$A,0),MATCH(T$1,CBO_annual!$1:$1,0)))</f>
        <v>#N/A</v>
      </c>
      <c r="U146" s="83" t="e">
        <f ca="1">IF(YEAR($B146)&lt;YEAR(TODAY())-1,INDEX(HaverPull!$A:$AD,MATCH(CBO_quarterly!$B146,HaverPull!$B:$B,0),MATCH(CBO_quarterly!U$1,HaverPull!$1:$1,0)),INDEX(CBO_annual!$A:$AH,MATCH(_xlfn.NUMBERVALUE(LEFT($A147,4)),CBO_annual!$A:$A,0),MATCH(U$1,CBO_annual!$1:$1,0)))</f>
        <v>#N/A</v>
      </c>
      <c r="V146" s="83" t="e">
        <f ca="1">IF(YEAR($B146)&lt;YEAR(TODAY())-1,INDEX(HaverPull!$A:$AD,MATCH(CBO_quarterly!$B146,HaverPull!$B:$B,0),MATCH(CBO_quarterly!V$1,HaverPull!$1:$1,0)),INDEX(CBO_annual!$A:$AH,MATCH(_xlfn.NUMBERVALUE(LEFT($A147,4)),CBO_annual!$A:$A,0),MATCH(V$1,CBO_annual!$1:$1,0)))</f>
        <v>#N/A</v>
      </c>
      <c r="W146" s="83" t="e">
        <f ca="1">IF(YEAR($B146)&lt;YEAR(TODAY())-1,INDEX(HaverPull!$A:$AD,MATCH(CBO_quarterly!$B146,HaverPull!$B:$B,0),MATCH(CBO_quarterly!W$1,HaverPull!$1:$1,0)),INDEX(CBO_annual!$A:$AH,MATCH(_xlfn.NUMBERVALUE(LEFT($A147,4)),CBO_annual!$A:$A,0),MATCH(W$1,CBO_annual!$1:$1,0)))</f>
        <v>#N/A</v>
      </c>
      <c r="X146" s="83" t="e">
        <f ca="1">IF(YEAR($B146)&lt;YEAR(TODAY())-1,INDEX(HaverPull!$A:$AD,MATCH(CBO_quarterly!$B146,HaverPull!$B:$B,0),MATCH(CBO_quarterly!X$1,HaverPull!$1:$1,0)),INDEX(CBO_annual!$A:$AH,MATCH(_xlfn.NUMBERVALUE(LEFT($A147,4)),CBO_annual!$A:$A,0),MATCH(X$1,CBO_annual!$1:$1,0)))</f>
        <v>#N/A</v>
      </c>
      <c r="Y146" s="83" t="e">
        <f ca="1">IF(YEAR($B146)&lt;YEAR(TODAY())-1,INDEX(HaverPull!$A:$AD,MATCH(CBO_quarterly!$B146,HaverPull!$B:$B,0),MATCH(CBO_quarterly!Y$1,HaverPull!$1:$1,0)),INDEX(CBO_annual!$A:$AH,MATCH(_xlfn.NUMBERVALUE(LEFT($A147,4)),CBO_annual!$A:$A,0),MATCH(Y$1,CBO_annual!$1:$1,0)))</f>
        <v>#N/A</v>
      </c>
      <c r="Z146" s="83" t="e">
        <f ca="1">IF(YEAR($B146)&lt;YEAR(TODAY())-1,INDEX(HaverPull!$A:$AD,MATCH(CBO_quarterly!$B146,HaverPull!$B:$B,0),MATCH(CBO_quarterly!Z$1,HaverPull!$1:$1,0)),INDEX(CBO_annual!$A:$AH,MATCH(_xlfn.NUMBERVALUE(LEFT($A147,4)),CBO_annual!$A:$A,0),MATCH(Z$1,CBO_annual!$1:$1,0)))</f>
        <v>#N/A</v>
      </c>
      <c r="AA146" s="83" t="e">
        <f ca="1">IF(YEAR($B146)&lt;YEAR(TODAY())-1,INDEX(HaverPull!$A:$AD,MATCH(CBO_quarterly!$B146,HaverPull!$B:$B,0),MATCH(CBO_quarterly!AA$1,HaverPull!$1:$1,0)),INDEX(CBO_annual!$A:$AH,MATCH(_xlfn.NUMBERVALUE(LEFT($A147,4)),CBO_annual!$A:$A,0),MATCH(AA$1,CBO_annual!$1:$1,0)))</f>
        <v>#N/A</v>
      </c>
      <c r="AB146" s="88">
        <f>INDEX(CBO_annual!$A:$AH,MATCH(_xlfn.NUMBERVALUE(LEFT($A147,4)),CBO_annual!$A:$A,0),MATCH($1:$1,CBO_annual!$1:$1,0))</f>
        <v>14304.7</v>
      </c>
      <c r="AC146" s="84">
        <v>14172.7</v>
      </c>
      <c r="AD146" s="83">
        <f ca="1">IF(YEAR($B146)&lt;=YEAR(TODAY()),INDEX(HaverPull!$A:$AD,MATCH(CBO_quarterly!$B146,HaverPull!$B:$B,0),MATCH(CBO_quarterly!AD$1,HaverPull!$1:$1,0)),INDEX(CBO_annual!$A:$AH,MATCH(_xlfn.NUMBERVALUE(LEFT($A147,4)),CBO_annual!$A:$A,0),MATCH(AD$1,CBO_annual!$1:$1,0)))</f>
        <v>10047.799999999999</v>
      </c>
      <c r="AE146" s="83">
        <f ca="1">IF(YEAR($B146)&lt;=YEAR(TODAY()),INDEX(HaverPull!$A:$AD,MATCH(CBO_quarterly!$B146,HaverPull!$B:$B,0),MATCH(CBO_quarterly!AE$1,HaverPull!$1:$1,0)),INDEX(CBO_annual!$A:$AH,MATCH(_xlfn.NUMBERVALUE(LEFT($A147,4)),CBO_annual!$A:$A,0),MATCH(AE$1,CBO_annual!$1:$1,0)))</f>
        <v>8671.4</v>
      </c>
      <c r="AF146" s="85">
        <v>91.727999999999994</v>
      </c>
      <c r="AG146" s="84">
        <v>12974.1</v>
      </c>
      <c r="AH146" s="84">
        <v>12949.2</v>
      </c>
      <c r="AI146" s="83">
        <f ca="1">IF(YEAR($B146)&lt;YEAR(TODAY()),INDEX(HaverPull!$A:$AD,MATCH(CBO_quarterly!$B146,HaverPull!$B:$B,0),MATCH(CBO_quarterly!AI$1,HaverPull!$1:$1,0)),INDEX(CBO_annual!$A:$AH,MATCH(_xlfn.NUMBERVALUE(LEFT($A147,4)),CBO_annual!$A:$A,0),MATCH(AI$1,CBO_annual!$1:$1,0)))</f>
        <v>2452.9</v>
      </c>
      <c r="AJ146" s="83">
        <f ca="1">IF(YEAR($B146)&lt;YEAR(TODAY()),INDEX(HaverPull!$A:$AD,MATCH(CBO_quarterly!$B146,HaverPull!$B:$B,0),MATCH(CBO_quarterly!AJ$1,HaverPull!$1:$1,0)),INDEX(CBO_annual!$A:$AH,MATCH(_xlfn.NUMBERVALUE(LEFT($A147,4)),CBO_annual!$A:$A,0),MATCH(AJ$1,CBO_annual!$1:$1,0)))</f>
        <v>1094.5</v>
      </c>
      <c r="AK146" s="83">
        <f ca="1">IF(YEAR($B146)&lt;YEAR(TODAY()),INDEX(HaverPull!$A:$AD,MATCH(CBO_quarterly!$B146,HaverPull!$B:$B,0),MATCH(CBO_quarterly!AK$1,HaverPull!$1:$1,0)),INDEX(CBO_annual!$A:$AH,MATCH(_xlfn.NUMBERVALUE(LEFT($A147,4)),CBO_annual!$A:$A,0),MATCH(AK$1,CBO_annual!$1:$1,0)))</f>
        <v>1918.8</v>
      </c>
      <c r="AL146" s="83">
        <f ca="1">IF(YEAR($B146)&lt;YEAR(TODAY()),INDEX(HaverPull!$A:$AD,MATCH(CBO_quarterly!$B146,HaverPull!$B:$B,0),MATCH(CBO_quarterly!AL$1,HaverPull!$1:$1,0)),INDEX(CBO_annual!$A:$AH,MATCH(_xlfn.NUMBERVALUE(LEFT($A147,4)),CBO_annual!$A:$A,0),MATCH(AL$1,CBO_annual!$1:$1,0)))</f>
        <v>2452.9</v>
      </c>
      <c r="AM146" s="83">
        <f ca="1">IF(YEAR($B146)&lt;YEAR(TODAY()),INDEX(HaverPull!$A:$AD,MATCH(CBO_quarterly!$B146,HaverPull!$B:$B,0),MATCH(CBO_quarterly!AM$1,HaverPull!$1:$1,0)),INDEX(CBO_annual!$A:$AH,MATCH(_xlfn.NUMBERVALUE(LEFT($A147,4)),CBO_annual!$A:$A,0),MATCH(AM$1,CBO_annual!$1:$1,0)))</f>
        <v>939</v>
      </c>
      <c r="AN146" s="83">
        <f ca="1">IF(YEAR($B146)&lt;YEAR(TODAY()),INDEX(HaverPull!$A:$AD,MATCH(CBO_quarterly!$B146,HaverPull!$B:$B,0),MATCH(CBO_quarterly!AN$1,HaverPull!$1:$1,0)),INDEX(CBO_annual!$A:$AH,MATCH(_xlfn.NUMBERVALUE(LEFT($A147,4)),CBO_annual!$A:$A,0),MATCH(AN$1,CBO_annual!$1:$1,0)))</f>
        <v>1513.9</v>
      </c>
      <c r="AO146" s="83" t="e">
        <f ca="1">IF(YEAR($B146)&lt;YEAR(TODAY()),INDEX(HaverPull!$A:$AD,MATCH(CBO_quarterly!$B146,HaverPull!$B:$B,0),MATCH(CBO_quarterly!AO$1,HaverPull!$1:$1,0)),INDEX(CBO_annual!$A:$AH,MATCH(_xlfn.NUMBERVALUE(LEFT($A147,4)),CBO_annual!$A:$A,0),MATCH(AO$1,CBO_annual!$1:$1,0)))</f>
        <v>#N/A</v>
      </c>
      <c r="AP146" s="83" t="e">
        <f ca="1">IF(YEAR($B146)&lt;YEAR(TODAY()),INDEX(HaverPull!$A:$AD,MATCH(CBO_quarterly!$B146,HaverPull!$B:$B,0),MATCH(CBO_quarterly!AP$1,HaverPull!$1:$1,0)),INDEX(CBO_annual!$A:$AH,MATCH(_xlfn.NUMBERVALUE(LEFT($A147,4)),CBO_annual!$A:$A,0),MATCH(AP$1,CBO_annual!$1:$1,0)))</f>
        <v>#N/A</v>
      </c>
    </row>
    <row r="147" spans="1:42">
      <c r="A147" s="83" t="s">
        <v>546</v>
      </c>
      <c r="B147" s="4">
        <v>38625</v>
      </c>
      <c r="C147" s="83">
        <f ca="1">IF(YEAR($B147)&lt;YEAR(TODAY())-1,AVERAGE(C148:C151),INDEX(CBO_annual!$A:$AH,MATCH(_xlfn.NUMBERVALUE(LEFT($A148,4)),CBO_annual!$A:$A,0),MATCH(C$1,CBO_annual!$1:$1,0)))</f>
        <v>2068.200000016629</v>
      </c>
      <c r="D147" s="83">
        <f ca="1">IF(YEAR($B147)&lt;YEAR(TODAY())-1,AVERAGE(D148:D151),INDEX(CBO_annual!$A:$AH,MATCH(_xlfn.NUMBERVALUE(LEFT($A148,4)),CBO_annual!$A:$A,0),MATCH(D$1,CBO_annual!$1:$1,0)))</f>
        <v>1585.100000006287</v>
      </c>
      <c r="E147" s="83">
        <f ca="1">IF(YEAR($B147)&lt;YEAR(TODAY())-1,AVERAGE(E148:E151),INDEX(CBO_annual!$A:$AH,MATCH(_xlfn.NUMBERVALUE(LEFT($A148,4)),CBO_annual!$A:$A,0),MATCH(E$1,CBO_annual!$1:$1,0)))</f>
        <v>134.10000000223076</v>
      </c>
      <c r="F147" s="83">
        <f ca="1">IF(YEAR($B147)&lt;YEAR(TODAY())-1,AVERAGE(F148:F151),INDEX(CBO_annual!$A:$AH,MATCH(_xlfn.NUMBERVALUE(LEFT($A148,4)),CBO_annual!$A:$A,0),MATCH(F$1,CBO_annual!$1:$1,0)))</f>
        <v>395.69999997708396</v>
      </c>
      <c r="G147" s="83">
        <f ca="1">IF(YEAR($B147)&lt;YEAR(TODAY())-1,AVERAGE(G148:G151),INDEX(CBO_annual!$A:$AH,MATCH(_xlfn.NUMBERVALUE(LEFT($A148,4)),CBO_annual!$A:$A,0),MATCH(G$1,CBO_annual!$1:$1,0)))</f>
        <v>1274.6000000113568</v>
      </c>
      <c r="H147" s="83">
        <f ca="1">IF(YEAR($B147)&lt;YEAR(TODAY())-1,AVERAGE(H148:H151),INDEX(CBO_annual!$A:$AH,MATCH(_xlfn.NUMBERVALUE(LEFT($A148,4)),CBO_annual!$A:$A,0),MATCH(H$1,CBO_annual!$1:$1,0)))</f>
        <v>60.60000000121677</v>
      </c>
      <c r="I147" s="83">
        <f ca="1">IF(YEAR($B147)&lt;YEAR(TODAY())-1,AVERAGE(I148:I151),INDEX(CBO_annual!$A:$AH,MATCH(_xlfn.NUMBERVALUE(LEFT($A148,4)),CBO_annual!$A:$A,0),MATCH(I$1,CBO_annual!$1:$1,0)))</f>
        <v>497.10000001034268</v>
      </c>
      <c r="J147" s="83">
        <f ca="1">IF(YEAR($B147)&lt;YEAR(TODAY())-1,INDEX(HaverPull!$A:$AD,MATCH(CBO_quarterly!$B147,HaverPull!$B:$B,0),MATCH(CBO_quarterly!J$1,HaverPull!$1:$1,0)),INDEX(CBO_annual!$A:$AH,MATCH(_xlfn.NUMBERVALUE(LEFT($A148,4)),CBO_annual!$A:$A,0),MATCH(J$1,CBO_annual!$1:$1,0)))</f>
        <v>21.6</v>
      </c>
      <c r="K147" s="83" t="e">
        <f ca="1">IF(YEAR($B147)&lt;YEAR(TODAY())-1,INDEX(HaverPull!$A:$AD,MATCH(CBO_quarterly!$B147,HaverPull!$B:$B,0),MATCH(CBO_quarterly!K$1,HaverPull!$1:$1,0)),INDEX(CBO_annual!$A:$AH,MATCH(_xlfn.NUMBERVALUE(LEFT($A148,4)),CBO_annual!$A:$A,0),MATCH(K$1,CBO_annual!$1:$1,0)))</f>
        <v>#N/A</v>
      </c>
      <c r="L147" s="83" t="e">
        <f ca="1">IF(YEAR($B147)&lt;YEAR(TODAY())-1,INDEX(HaverPull!$A:$AD,MATCH(CBO_quarterly!$B147,HaverPull!$B:$B,0),MATCH(CBO_quarterly!L$1,HaverPull!$1:$1,0)),INDEX(CBO_annual!$A:$AH,MATCH(_xlfn.NUMBERVALUE(LEFT($A148,4)),CBO_annual!$A:$A,0),MATCH(L$1,CBO_annual!$1:$1,0)))</f>
        <v>#N/A</v>
      </c>
      <c r="M147" s="83" t="e">
        <f ca="1">IF(YEAR($B147)&lt;YEAR(TODAY())-1,INDEX(HaverPull!$A:$AD,MATCH(CBO_quarterly!$B147,HaverPull!$B:$B,0),MATCH(CBO_quarterly!M$1,HaverPull!$1:$1,0)),INDEX(CBO_annual!$A:$AH,MATCH(_xlfn.NUMBERVALUE(LEFT($A148,4)),CBO_annual!$A:$A,0),MATCH(M$1,CBO_annual!$1:$1,0)))</f>
        <v>#N/A</v>
      </c>
      <c r="N147" s="83" t="e">
        <f ca="1">IF(YEAR($B147)&lt;YEAR(TODAY())-1,INDEX(HaverPull!$A:$AD,MATCH(CBO_quarterly!$B147,HaverPull!$B:$B,0),MATCH(CBO_quarterly!N$1,HaverPull!$1:$1,0)),INDEX(CBO_annual!$A:$AH,MATCH(_xlfn.NUMBERVALUE(LEFT($A148,4)),CBO_annual!$A:$A,0),MATCH(N$1,CBO_annual!$1:$1,0)))</f>
        <v>#N/A</v>
      </c>
      <c r="O147" s="83" t="e">
        <f ca="1">IF(YEAR($B147)&lt;YEAR(TODAY())-1,INDEX(HaverPull!$A:$AD,MATCH(CBO_quarterly!$B147,HaverPull!$B:$B,0),MATCH(CBO_quarterly!O$1,HaverPull!$1:$1,0)),INDEX(CBO_annual!$A:$AH,MATCH(_xlfn.NUMBERVALUE(LEFT($A148,4)),CBO_annual!$A:$A,0),MATCH(O$1,CBO_annual!$1:$1,0)))</f>
        <v>#N/A</v>
      </c>
      <c r="P147" s="83" t="e">
        <f ca="1">IF(YEAR($B147)&lt;YEAR(TODAY())-1,INDEX(HaverPull!$A:$AD,MATCH(CBO_quarterly!$B147,HaverPull!$B:$B,0),MATCH(CBO_quarterly!P$1,HaverPull!$1:$1,0)),INDEX(CBO_annual!$A:$AH,MATCH(_xlfn.NUMBERVALUE(LEFT($A148,4)),CBO_annual!$A:$A,0),MATCH(P$1,CBO_annual!$1:$1,0)))</f>
        <v>#N/A</v>
      </c>
      <c r="Q147" s="83" t="e">
        <f ca="1">IF(YEAR($B147)&lt;YEAR(TODAY())-1,INDEX(HaverPull!$A:$AD,MATCH(CBO_quarterly!$B147,HaverPull!$B:$B,0),MATCH(CBO_quarterly!Q$1,HaverPull!$1:$1,0)),INDEX(CBO_annual!$A:$AH,MATCH(_xlfn.NUMBERVALUE(LEFT($A148,4)),CBO_annual!$A:$A,0),MATCH(Q$1,CBO_annual!$1:$1,0)))</f>
        <v>#N/A</v>
      </c>
      <c r="R147" s="83" t="e">
        <f ca="1">IF(YEAR($B147)&lt;YEAR(TODAY())-1,INDEX(HaverPull!$A:$AD,MATCH(CBO_quarterly!$B147,HaverPull!$B:$B,0),MATCH(CBO_quarterly!R$1,HaverPull!$1:$1,0)),INDEX(CBO_annual!$A:$AH,MATCH(_xlfn.NUMBERVALUE(LEFT($A148,4)),CBO_annual!$A:$A,0),MATCH(R$1,CBO_annual!$1:$1,0)))</f>
        <v>#N/A</v>
      </c>
      <c r="S147" s="83" t="e">
        <f ca="1">IF(YEAR($B147)&lt;YEAR(TODAY())-1,INDEX(HaverPull!$A:$AD,MATCH(CBO_quarterly!$B147,HaverPull!$B:$B,0),MATCH(CBO_quarterly!S$1,HaverPull!$1:$1,0)),INDEX(CBO_annual!$A:$AH,MATCH(_xlfn.NUMBERVALUE(LEFT($A148,4)),CBO_annual!$A:$A,0),MATCH(S$1,CBO_annual!$1:$1,0)))</f>
        <v>#N/A</v>
      </c>
      <c r="T147" s="83" t="e">
        <f ca="1">IF(YEAR($B147)&lt;YEAR(TODAY())-1,INDEX(HaverPull!$A:$AD,MATCH(CBO_quarterly!$B147,HaverPull!$B:$B,0),MATCH(CBO_quarterly!T$1,HaverPull!$1:$1,0)),INDEX(CBO_annual!$A:$AH,MATCH(_xlfn.NUMBERVALUE(LEFT($A148,4)),CBO_annual!$A:$A,0),MATCH(T$1,CBO_annual!$1:$1,0)))</f>
        <v>#N/A</v>
      </c>
      <c r="U147" s="83" t="e">
        <f ca="1">IF(YEAR($B147)&lt;YEAR(TODAY())-1,INDEX(HaverPull!$A:$AD,MATCH(CBO_quarterly!$B147,HaverPull!$B:$B,0),MATCH(CBO_quarterly!U$1,HaverPull!$1:$1,0)),INDEX(CBO_annual!$A:$AH,MATCH(_xlfn.NUMBERVALUE(LEFT($A148,4)),CBO_annual!$A:$A,0),MATCH(U$1,CBO_annual!$1:$1,0)))</f>
        <v>#N/A</v>
      </c>
      <c r="V147" s="83" t="e">
        <f ca="1">IF(YEAR($B147)&lt;YEAR(TODAY())-1,INDEX(HaverPull!$A:$AD,MATCH(CBO_quarterly!$B147,HaverPull!$B:$B,0),MATCH(CBO_quarterly!V$1,HaverPull!$1:$1,0)),INDEX(CBO_annual!$A:$AH,MATCH(_xlfn.NUMBERVALUE(LEFT($A148,4)),CBO_annual!$A:$A,0),MATCH(V$1,CBO_annual!$1:$1,0)))</f>
        <v>#N/A</v>
      </c>
      <c r="W147" s="83" t="e">
        <f ca="1">IF(YEAR($B147)&lt;YEAR(TODAY())-1,INDEX(HaverPull!$A:$AD,MATCH(CBO_quarterly!$B147,HaverPull!$B:$B,0),MATCH(CBO_quarterly!W$1,HaverPull!$1:$1,0)),INDEX(CBO_annual!$A:$AH,MATCH(_xlfn.NUMBERVALUE(LEFT($A148,4)),CBO_annual!$A:$A,0),MATCH(W$1,CBO_annual!$1:$1,0)))</f>
        <v>#N/A</v>
      </c>
      <c r="X147" s="83" t="e">
        <f ca="1">IF(YEAR($B147)&lt;YEAR(TODAY())-1,INDEX(HaverPull!$A:$AD,MATCH(CBO_quarterly!$B147,HaverPull!$B:$B,0),MATCH(CBO_quarterly!X$1,HaverPull!$1:$1,0)),INDEX(CBO_annual!$A:$AH,MATCH(_xlfn.NUMBERVALUE(LEFT($A148,4)),CBO_annual!$A:$A,0),MATCH(X$1,CBO_annual!$1:$1,0)))</f>
        <v>#N/A</v>
      </c>
      <c r="Y147" s="83" t="e">
        <f ca="1">IF(YEAR($B147)&lt;YEAR(TODAY())-1,INDEX(HaverPull!$A:$AD,MATCH(CBO_quarterly!$B147,HaverPull!$B:$B,0),MATCH(CBO_quarterly!Y$1,HaverPull!$1:$1,0)),INDEX(CBO_annual!$A:$AH,MATCH(_xlfn.NUMBERVALUE(LEFT($A148,4)),CBO_annual!$A:$A,0),MATCH(Y$1,CBO_annual!$1:$1,0)))</f>
        <v>#N/A</v>
      </c>
      <c r="Z147" s="83" t="e">
        <f ca="1">IF(YEAR($B147)&lt;YEAR(TODAY())-1,INDEX(HaverPull!$A:$AD,MATCH(CBO_quarterly!$B147,HaverPull!$B:$B,0),MATCH(CBO_quarterly!Z$1,HaverPull!$1:$1,0)),INDEX(CBO_annual!$A:$AH,MATCH(_xlfn.NUMBERVALUE(LEFT($A148,4)),CBO_annual!$A:$A,0),MATCH(Z$1,CBO_annual!$1:$1,0)))</f>
        <v>#N/A</v>
      </c>
      <c r="AA147" s="83" t="e">
        <f ca="1">IF(YEAR($B147)&lt;YEAR(TODAY())-1,INDEX(HaverPull!$A:$AD,MATCH(CBO_quarterly!$B147,HaverPull!$B:$B,0),MATCH(CBO_quarterly!AA$1,HaverPull!$1:$1,0)),INDEX(CBO_annual!$A:$AH,MATCH(_xlfn.NUMBERVALUE(LEFT($A148,4)),CBO_annual!$A:$A,0),MATCH(AA$1,CBO_annual!$1:$1,0)))</f>
        <v>#N/A</v>
      </c>
      <c r="AB147" s="88">
        <f>INDEX(CBO_annual!$A:$AH,MATCH(_xlfn.NUMBERVALUE(LEFT($A148,4)),CBO_annual!$A:$A,0),MATCH($1:$1,CBO_annual!$1:$1,0))</f>
        <v>14304.7</v>
      </c>
      <c r="AC147" s="84">
        <v>14291.8</v>
      </c>
      <c r="AD147" s="83">
        <f ca="1">IF(YEAR($B147)&lt;=YEAR(TODAY()),INDEX(HaverPull!$A:$AD,MATCH(CBO_quarterly!$B147,HaverPull!$B:$B,0),MATCH(CBO_quarterly!AD$1,HaverPull!$1:$1,0)),INDEX(CBO_annual!$A:$AH,MATCH(_xlfn.NUMBERVALUE(LEFT($A148,4)),CBO_annual!$A:$A,0),MATCH(AD$1,CBO_annual!$1:$1,0)))</f>
        <v>10145.299999999999</v>
      </c>
      <c r="AE147" s="83">
        <f ca="1">IF(YEAR($B147)&lt;=YEAR(TODAY()),INDEX(HaverPull!$A:$AD,MATCH(CBO_quarterly!$B147,HaverPull!$B:$B,0),MATCH(CBO_quarterly!AE$1,HaverPull!$1:$1,0)),INDEX(CBO_annual!$A:$AH,MATCH(_xlfn.NUMBERVALUE(LEFT($A148,4)),CBO_annual!$A:$A,0),MATCH(AE$1,CBO_annual!$1:$1,0)))</f>
        <v>8849.2000000000007</v>
      </c>
      <c r="AF147" s="85">
        <v>92.733999999999995</v>
      </c>
      <c r="AG147" s="84">
        <v>13205.4</v>
      </c>
      <c r="AH147" s="84">
        <v>13141.1</v>
      </c>
      <c r="AI147" s="83">
        <f ca="1">IF(YEAR($B147)&lt;YEAR(TODAY()),INDEX(HaverPull!$A:$AD,MATCH(CBO_quarterly!$B147,HaverPull!$B:$B,0),MATCH(CBO_quarterly!AI$1,HaverPull!$1:$1,0)),INDEX(CBO_annual!$A:$AH,MATCH(_xlfn.NUMBERVALUE(LEFT($A148,4)),CBO_annual!$A:$A,0),MATCH(AI$1,CBO_annual!$1:$1,0)))</f>
        <v>2495.1</v>
      </c>
      <c r="AJ147" s="83">
        <f ca="1">IF(YEAR($B147)&lt;YEAR(TODAY()),INDEX(HaverPull!$A:$AD,MATCH(CBO_quarterly!$B147,HaverPull!$B:$B,0),MATCH(CBO_quarterly!AJ$1,HaverPull!$1:$1,0)),INDEX(CBO_annual!$A:$AH,MATCH(_xlfn.NUMBERVALUE(LEFT($A148,4)),CBO_annual!$A:$A,0),MATCH(AJ$1,CBO_annual!$1:$1,0)))</f>
        <v>1102.9000000000001</v>
      </c>
      <c r="AK147" s="83">
        <f ca="1">IF(YEAR($B147)&lt;YEAR(TODAY()),INDEX(HaverPull!$A:$AD,MATCH(CBO_quarterly!$B147,HaverPull!$B:$B,0),MATCH(CBO_quarterly!AK$1,HaverPull!$1:$1,0)),INDEX(CBO_annual!$A:$AH,MATCH(_xlfn.NUMBERVALUE(LEFT($A148,4)),CBO_annual!$A:$A,0),MATCH(AK$1,CBO_annual!$1:$1,0)))</f>
        <v>1920</v>
      </c>
      <c r="AL147" s="83">
        <f ca="1">IF(YEAR($B147)&lt;YEAR(TODAY()),INDEX(HaverPull!$A:$AD,MATCH(CBO_quarterly!$B147,HaverPull!$B:$B,0),MATCH(CBO_quarterly!AL$1,HaverPull!$1:$1,0)),INDEX(CBO_annual!$A:$AH,MATCH(_xlfn.NUMBERVALUE(LEFT($A148,4)),CBO_annual!$A:$A,0),MATCH(AL$1,CBO_annual!$1:$1,0)))</f>
        <v>2495.1</v>
      </c>
      <c r="AM147" s="83">
        <f ca="1">IF(YEAR($B147)&lt;YEAR(TODAY()),INDEX(HaverPull!$A:$AD,MATCH(CBO_quarterly!$B147,HaverPull!$B:$B,0),MATCH(CBO_quarterly!AM$1,HaverPull!$1:$1,0)),INDEX(CBO_annual!$A:$AH,MATCH(_xlfn.NUMBERVALUE(LEFT($A148,4)),CBO_annual!$A:$A,0),MATCH(AM$1,CBO_annual!$1:$1,0)))</f>
        <v>956.1</v>
      </c>
      <c r="AN147" s="83">
        <f ca="1">IF(YEAR($B147)&lt;YEAR(TODAY()),INDEX(HaverPull!$A:$AD,MATCH(CBO_quarterly!$B147,HaverPull!$B:$B,0),MATCH(CBO_quarterly!AN$1,HaverPull!$1:$1,0)),INDEX(CBO_annual!$A:$AH,MATCH(_xlfn.NUMBERVALUE(LEFT($A148,4)),CBO_annual!$A:$A,0),MATCH(AN$1,CBO_annual!$1:$1,0)))</f>
        <v>1539</v>
      </c>
      <c r="AO147" s="83" t="e">
        <f ca="1">IF(YEAR($B147)&lt;YEAR(TODAY()),INDEX(HaverPull!$A:$AD,MATCH(CBO_quarterly!$B147,HaverPull!$B:$B,0),MATCH(CBO_quarterly!AO$1,HaverPull!$1:$1,0)),INDEX(CBO_annual!$A:$AH,MATCH(_xlfn.NUMBERVALUE(LEFT($A148,4)),CBO_annual!$A:$A,0),MATCH(AO$1,CBO_annual!$1:$1,0)))</f>
        <v>#N/A</v>
      </c>
      <c r="AP147" s="83" t="e">
        <f ca="1">IF(YEAR($B147)&lt;YEAR(TODAY()),INDEX(HaverPull!$A:$AD,MATCH(CBO_quarterly!$B147,HaverPull!$B:$B,0),MATCH(CBO_quarterly!AP$1,HaverPull!$1:$1,0)),INDEX(CBO_annual!$A:$AH,MATCH(_xlfn.NUMBERVALUE(LEFT($A148,4)),CBO_annual!$A:$A,0),MATCH(AP$1,CBO_annual!$1:$1,0)))</f>
        <v>#N/A</v>
      </c>
    </row>
    <row r="148" spans="1:42">
      <c r="A148" s="83" t="s">
        <v>547</v>
      </c>
      <c r="B148" s="4">
        <v>38717</v>
      </c>
      <c r="C148" s="83">
        <f ca="1">IF(YEAR($B148)&lt;YEAR(TODAY())-1,AVERAGE(C149:C152),INDEX(CBO_annual!$A:$AH,MATCH(_xlfn.NUMBERVALUE(LEFT($A149,4)),CBO_annual!$A:$A,0),MATCH(C$1,CBO_annual!$1:$1,0)))</f>
        <v>2068.2000000077664</v>
      </c>
      <c r="D148" s="83">
        <f ca="1">IF(YEAR($B148)&lt;YEAR(TODAY())-1,AVERAGE(D149:D152),INDEX(CBO_annual!$A:$AH,MATCH(_xlfn.NUMBERVALUE(LEFT($A149,4)),CBO_annual!$A:$A,0),MATCH(D$1,CBO_annual!$1:$1,0)))</f>
        <v>1585.1000000029364</v>
      </c>
      <c r="E148" s="83">
        <f ca="1">IF(YEAR($B148)&lt;YEAR(TODAY())-1,AVERAGE(E149:E152),INDEX(CBO_annual!$A:$AH,MATCH(_xlfn.NUMBERVALUE(LEFT($A149,4)),CBO_annual!$A:$A,0),MATCH(E$1,CBO_annual!$1:$1,0)))</f>
        <v>134.10000000104185</v>
      </c>
      <c r="F148" s="83">
        <f ca="1">IF(YEAR($B148)&lt;YEAR(TODAY())-1,AVERAGE(F149:F152),INDEX(CBO_annual!$A:$AH,MATCH(_xlfn.NUMBERVALUE(LEFT($A149,4)),CBO_annual!$A:$A,0),MATCH(F$1,CBO_annual!$1:$1,0)))</f>
        <v>395.69999998929734</v>
      </c>
      <c r="G148" s="83">
        <f ca="1">IF(YEAR($B148)&lt;YEAR(TODAY())-1,AVERAGE(G149:G152),INDEX(CBO_annual!$A:$AH,MATCH(_xlfn.NUMBERVALUE(LEFT($A149,4)),CBO_annual!$A:$A,0),MATCH(G$1,CBO_annual!$1:$1,0)))</f>
        <v>1274.6000000053041</v>
      </c>
      <c r="H148" s="83">
        <f ca="1">IF(YEAR($B148)&lt;YEAR(TODAY())-1,AVERAGE(H149:H152),INDEX(CBO_annual!$A:$AH,MATCH(_xlfn.NUMBERVALUE(LEFT($A149,4)),CBO_annual!$A:$A,0),MATCH(H$1,CBO_annual!$1:$1,0)))</f>
        <v>60.600000000568272</v>
      </c>
      <c r="I148" s="83">
        <f ca="1">IF(YEAR($B148)&lt;YEAR(TODAY())-1,AVERAGE(I149:I152),INDEX(CBO_annual!$A:$AH,MATCH(_xlfn.NUMBERVALUE(LEFT($A149,4)),CBO_annual!$A:$A,0),MATCH(I$1,CBO_annual!$1:$1,0)))</f>
        <v>497.10000000483035</v>
      </c>
      <c r="J148" s="83">
        <f ca="1">IF(YEAR($B148)&lt;YEAR(TODAY())-1,INDEX(HaverPull!$A:$AD,MATCH(CBO_quarterly!$B148,HaverPull!$B:$B,0),MATCH(CBO_quarterly!J$1,HaverPull!$1:$1,0)),INDEX(CBO_annual!$A:$AH,MATCH(_xlfn.NUMBERVALUE(LEFT($A149,4)),CBO_annual!$A:$A,0),MATCH(J$1,CBO_annual!$1:$1,0)))</f>
        <v>25.1</v>
      </c>
      <c r="K148" s="83" t="e">
        <f ca="1">IF(YEAR($B148)&lt;YEAR(TODAY())-1,INDEX(HaverPull!$A:$AD,MATCH(CBO_quarterly!$B148,HaverPull!$B:$B,0),MATCH(CBO_quarterly!K$1,HaverPull!$1:$1,0)),INDEX(CBO_annual!$A:$AH,MATCH(_xlfn.NUMBERVALUE(LEFT($A149,4)),CBO_annual!$A:$A,0),MATCH(K$1,CBO_annual!$1:$1,0)))</f>
        <v>#N/A</v>
      </c>
      <c r="L148" s="83" t="e">
        <f ca="1">IF(YEAR($B148)&lt;YEAR(TODAY())-1,INDEX(HaverPull!$A:$AD,MATCH(CBO_quarterly!$B148,HaverPull!$B:$B,0),MATCH(CBO_quarterly!L$1,HaverPull!$1:$1,0)),INDEX(CBO_annual!$A:$AH,MATCH(_xlfn.NUMBERVALUE(LEFT($A149,4)),CBO_annual!$A:$A,0),MATCH(L$1,CBO_annual!$1:$1,0)))</f>
        <v>#N/A</v>
      </c>
      <c r="M148" s="83" t="e">
        <f ca="1">IF(YEAR($B148)&lt;YEAR(TODAY())-1,INDEX(HaverPull!$A:$AD,MATCH(CBO_quarterly!$B148,HaverPull!$B:$B,0),MATCH(CBO_quarterly!M$1,HaverPull!$1:$1,0)),INDEX(CBO_annual!$A:$AH,MATCH(_xlfn.NUMBERVALUE(LEFT($A149,4)),CBO_annual!$A:$A,0),MATCH(M$1,CBO_annual!$1:$1,0)))</f>
        <v>#N/A</v>
      </c>
      <c r="N148" s="83" t="e">
        <f ca="1">IF(YEAR($B148)&lt;YEAR(TODAY())-1,INDEX(HaverPull!$A:$AD,MATCH(CBO_quarterly!$B148,HaverPull!$B:$B,0),MATCH(CBO_quarterly!N$1,HaverPull!$1:$1,0)),INDEX(CBO_annual!$A:$AH,MATCH(_xlfn.NUMBERVALUE(LEFT($A149,4)),CBO_annual!$A:$A,0),MATCH(N$1,CBO_annual!$1:$1,0)))</f>
        <v>#N/A</v>
      </c>
      <c r="O148" s="83" t="e">
        <f ca="1">IF(YEAR($B148)&lt;YEAR(TODAY())-1,INDEX(HaverPull!$A:$AD,MATCH(CBO_quarterly!$B148,HaverPull!$B:$B,0),MATCH(CBO_quarterly!O$1,HaverPull!$1:$1,0)),INDEX(CBO_annual!$A:$AH,MATCH(_xlfn.NUMBERVALUE(LEFT($A149,4)),CBO_annual!$A:$A,0),MATCH(O$1,CBO_annual!$1:$1,0)))</f>
        <v>#N/A</v>
      </c>
      <c r="P148" s="83" t="e">
        <f ca="1">IF(YEAR($B148)&lt;YEAR(TODAY())-1,INDEX(HaverPull!$A:$AD,MATCH(CBO_quarterly!$B148,HaverPull!$B:$B,0),MATCH(CBO_quarterly!P$1,HaverPull!$1:$1,0)),INDEX(CBO_annual!$A:$AH,MATCH(_xlfn.NUMBERVALUE(LEFT($A149,4)),CBO_annual!$A:$A,0),MATCH(P$1,CBO_annual!$1:$1,0)))</f>
        <v>#N/A</v>
      </c>
      <c r="Q148" s="83" t="e">
        <f ca="1">IF(YEAR($B148)&lt;YEAR(TODAY())-1,INDEX(HaverPull!$A:$AD,MATCH(CBO_quarterly!$B148,HaverPull!$B:$B,0),MATCH(CBO_quarterly!Q$1,HaverPull!$1:$1,0)),INDEX(CBO_annual!$A:$AH,MATCH(_xlfn.NUMBERVALUE(LEFT($A149,4)),CBO_annual!$A:$A,0),MATCH(Q$1,CBO_annual!$1:$1,0)))</f>
        <v>#N/A</v>
      </c>
      <c r="R148" s="83" t="e">
        <f ca="1">IF(YEAR($B148)&lt;YEAR(TODAY())-1,INDEX(HaverPull!$A:$AD,MATCH(CBO_quarterly!$B148,HaverPull!$B:$B,0),MATCH(CBO_quarterly!R$1,HaverPull!$1:$1,0)),INDEX(CBO_annual!$A:$AH,MATCH(_xlfn.NUMBERVALUE(LEFT($A149,4)),CBO_annual!$A:$A,0),MATCH(R$1,CBO_annual!$1:$1,0)))</f>
        <v>#N/A</v>
      </c>
      <c r="S148" s="83" t="e">
        <f ca="1">IF(YEAR($B148)&lt;YEAR(TODAY())-1,INDEX(HaverPull!$A:$AD,MATCH(CBO_quarterly!$B148,HaverPull!$B:$B,0),MATCH(CBO_quarterly!S$1,HaverPull!$1:$1,0)),INDEX(CBO_annual!$A:$AH,MATCH(_xlfn.NUMBERVALUE(LEFT($A149,4)),CBO_annual!$A:$A,0),MATCH(S$1,CBO_annual!$1:$1,0)))</f>
        <v>#N/A</v>
      </c>
      <c r="T148" s="83" t="e">
        <f ca="1">IF(YEAR($B148)&lt;YEAR(TODAY())-1,INDEX(HaverPull!$A:$AD,MATCH(CBO_quarterly!$B148,HaverPull!$B:$B,0),MATCH(CBO_quarterly!T$1,HaverPull!$1:$1,0)),INDEX(CBO_annual!$A:$AH,MATCH(_xlfn.NUMBERVALUE(LEFT($A149,4)),CBO_annual!$A:$A,0),MATCH(T$1,CBO_annual!$1:$1,0)))</f>
        <v>#N/A</v>
      </c>
      <c r="U148" s="83" t="e">
        <f ca="1">IF(YEAR($B148)&lt;YEAR(TODAY())-1,INDEX(HaverPull!$A:$AD,MATCH(CBO_quarterly!$B148,HaverPull!$B:$B,0),MATCH(CBO_quarterly!U$1,HaverPull!$1:$1,0)),INDEX(CBO_annual!$A:$AH,MATCH(_xlfn.NUMBERVALUE(LEFT($A149,4)),CBO_annual!$A:$A,0),MATCH(U$1,CBO_annual!$1:$1,0)))</f>
        <v>#N/A</v>
      </c>
      <c r="V148" s="83" t="e">
        <f ca="1">IF(YEAR($B148)&lt;YEAR(TODAY())-1,INDEX(HaverPull!$A:$AD,MATCH(CBO_quarterly!$B148,HaverPull!$B:$B,0),MATCH(CBO_quarterly!V$1,HaverPull!$1:$1,0)),INDEX(CBO_annual!$A:$AH,MATCH(_xlfn.NUMBERVALUE(LEFT($A149,4)),CBO_annual!$A:$A,0),MATCH(V$1,CBO_annual!$1:$1,0)))</f>
        <v>#N/A</v>
      </c>
      <c r="W148" s="83" t="e">
        <f ca="1">IF(YEAR($B148)&lt;YEAR(TODAY())-1,INDEX(HaverPull!$A:$AD,MATCH(CBO_quarterly!$B148,HaverPull!$B:$B,0),MATCH(CBO_quarterly!W$1,HaverPull!$1:$1,0)),INDEX(CBO_annual!$A:$AH,MATCH(_xlfn.NUMBERVALUE(LEFT($A149,4)),CBO_annual!$A:$A,0),MATCH(W$1,CBO_annual!$1:$1,0)))</f>
        <v>#N/A</v>
      </c>
      <c r="X148" s="83" t="e">
        <f ca="1">IF(YEAR($B148)&lt;YEAR(TODAY())-1,INDEX(HaverPull!$A:$AD,MATCH(CBO_quarterly!$B148,HaverPull!$B:$B,0),MATCH(CBO_quarterly!X$1,HaverPull!$1:$1,0)),INDEX(CBO_annual!$A:$AH,MATCH(_xlfn.NUMBERVALUE(LEFT($A149,4)),CBO_annual!$A:$A,0),MATCH(X$1,CBO_annual!$1:$1,0)))</f>
        <v>#N/A</v>
      </c>
      <c r="Y148" s="83" t="e">
        <f ca="1">IF(YEAR($B148)&lt;YEAR(TODAY())-1,INDEX(HaverPull!$A:$AD,MATCH(CBO_quarterly!$B148,HaverPull!$B:$B,0),MATCH(CBO_quarterly!Y$1,HaverPull!$1:$1,0)),INDEX(CBO_annual!$A:$AH,MATCH(_xlfn.NUMBERVALUE(LEFT($A149,4)),CBO_annual!$A:$A,0),MATCH(Y$1,CBO_annual!$1:$1,0)))</f>
        <v>#N/A</v>
      </c>
      <c r="Z148" s="83" t="e">
        <f ca="1">IF(YEAR($B148)&lt;YEAR(TODAY())-1,INDEX(HaverPull!$A:$AD,MATCH(CBO_quarterly!$B148,HaverPull!$B:$B,0),MATCH(CBO_quarterly!Z$1,HaverPull!$1:$1,0)),INDEX(CBO_annual!$A:$AH,MATCH(_xlfn.NUMBERVALUE(LEFT($A149,4)),CBO_annual!$A:$A,0),MATCH(Z$1,CBO_annual!$1:$1,0)))</f>
        <v>#N/A</v>
      </c>
      <c r="AA148" s="83" t="e">
        <f ca="1">IF(YEAR($B148)&lt;YEAR(TODAY())-1,INDEX(HaverPull!$A:$AD,MATCH(CBO_quarterly!$B148,HaverPull!$B:$B,0),MATCH(CBO_quarterly!AA$1,HaverPull!$1:$1,0)),INDEX(CBO_annual!$A:$AH,MATCH(_xlfn.NUMBERVALUE(LEFT($A149,4)),CBO_annual!$A:$A,0),MATCH(AA$1,CBO_annual!$1:$1,0)))</f>
        <v>#N/A</v>
      </c>
      <c r="AB148" s="88">
        <f>INDEX(CBO_annual!$A:$AH,MATCH(_xlfn.NUMBERVALUE(LEFT($A149,4)),CBO_annual!$A:$A,0),MATCH($1:$1,CBO_annual!$1:$1,0))</f>
        <v>14609.225</v>
      </c>
      <c r="AC148" s="84">
        <v>14373.4</v>
      </c>
      <c r="AD148" s="83">
        <f ca="1">IF(YEAR($B148)&lt;=YEAR(TODAY()),INDEX(HaverPull!$A:$AD,MATCH(CBO_quarterly!$B148,HaverPull!$B:$B,0),MATCH(CBO_quarterly!AD$1,HaverPull!$1:$1,0)),INDEX(CBO_annual!$A:$AH,MATCH(_xlfn.NUMBERVALUE(LEFT($A149,4)),CBO_annual!$A:$A,0),MATCH(AD$1,CBO_annual!$1:$1,0)))</f>
        <v>10175.4</v>
      </c>
      <c r="AE148" s="83">
        <f ca="1">IF(YEAR($B148)&lt;=YEAR(TODAY()),INDEX(HaverPull!$A:$AD,MATCH(CBO_quarterly!$B148,HaverPull!$B:$B,0),MATCH(CBO_quarterly!AE$1,HaverPull!$1:$1,0)),INDEX(CBO_annual!$A:$AH,MATCH(_xlfn.NUMBERVALUE(LEFT($A149,4)),CBO_annual!$A:$A,0),MATCH(AE$1,CBO_annual!$1:$1,0)))</f>
        <v>8944.9</v>
      </c>
      <c r="AF148" s="85">
        <v>93.457999999999998</v>
      </c>
      <c r="AG148" s="84">
        <v>13381.6</v>
      </c>
      <c r="AH148" s="84">
        <v>13313.4</v>
      </c>
      <c r="AI148" s="83">
        <f ca="1">IF(YEAR($B148)&lt;YEAR(TODAY()),INDEX(HaverPull!$A:$AD,MATCH(CBO_quarterly!$B148,HaverPull!$B:$B,0),MATCH(CBO_quarterly!AI$1,HaverPull!$1:$1,0)),INDEX(CBO_annual!$A:$AH,MATCH(_xlfn.NUMBERVALUE(LEFT($A149,4)),CBO_annual!$A:$A,0),MATCH(AI$1,CBO_annual!$1:$1,0)))</f>
        <v>2529.1</v>
      </c>
      <c r="AJ148" s="83">
        <f ca="1">IF(YEAR($B148)&lt;YEAR(TODAY()),INDEX(HaverPull!$A:$AD,MATCH(CBO_quarterly!$B148,HaverPull!$B:$B,0),MATCH(CBO_quarterly!AJ$1,HaverPull!$1:$1,0)),INDEX(CBO_annual!$A:$AH,MATCH(_xlfn.NUMBERVALUE(LEFT($A149,4)),CBO_annual!$A:$A,0),MATCH(AJ$1,CBO_annual!$1:$1,0)))</f>
        <v>1103.3</v>
      </c>
      <c r="AK148" s="83">
        <f ca="1">IF(YEAR($B148)&lt;YEAR(TODAY()),INDEX(HaverPull!$A:$AD,MATCH(CBO_quarterly!$B148,HaverPull!$B:$B,0),MATCH(CBO_quarterly!AK$1,HaverPull!$1:$1,0)),INDEX(CBO_annual!$A:$AH,MATCH(_xlfn.NUMBERVALUE(LEFT($A149,4)),CBO_annual!$A:$A,0),MATCH(AK$1,CBO_annual!$1:$1,0)))</f>
        <v>1922.1</v>
      </c>
      <c r="AL148" s="83">
        <f ca="1">IF(YEAR($B148)&lt;YEAR(TODAY()),INDEX(HaverPull!$A:$AD,MATCH(CBO_quarterly!$B148,HaverPull!$B:$B,0),MATCH(CBO_quarterly!AL$1,HaverPull!$1:$1,0)),INDEX(CBO_annual!$A:$AH,MATCH(_xlfn.NUMBERVALUE(LEFT($A149,4)),CBO_annual!$A:$A,0),MATCH(AL$1,CBO_annual!$1:$1,0)))</f>
        <v>2529.1</v>
      </c>
      <c r="AM148" s="83">
        <f ca="1">IF(YEAR($B148)&lt;YEAR(TODAY()),INDEX(HaverPull!$A:$AD,MATCH(CBO_quarterly!$B148,HaverPull!$B:$B,0),MATCH(CBO_quarterly!AM$1,HaverPull!$1:$1,0)),INDEX(CBO_annual!$A:$AH,MATCH(_xlfn.NUMBERVALUE(LEFT($A149,4)),CBO_annual!$A:$A,0),MATCH(AM$1,CBO_annual!$1:$1,0)))</f>
        <v>963.3</v>
      </c>
      <c r="AN148" s="83">
        <f ca="1">IF(YEAR($B148)&lt;YEAR(TODAY()),INDEX(HaverPull!$A:$AD,MATCH(CBO_quarterly!$B148,HaverPull!$B:$B,0),MATCH(CBO_quarterly!AN$1,HaverPull!$1:$1,0)),INDEX(CBO_annual!$A:$AH,MATCH(_xlfn.NUMBERVALUE(LEFT($A149,4)),CBO_annual!$A:$A,0),MATCH(AN$1,CBO_annual!$1:$1,0)))</f>
        <v>1565.8</v>
      </c>
      <c r="AO148" s="83" t="e">
        <f ca="1">IF(YEAR($B148)&lt;YEAR(TODAY()),INDEX(HaverPull!$A:$AD,MATCH(CBO_quarterly!$B148,HaverPull!$B:$B,0),MATCH(CBO_quarterly!AO$1,HaverPull!$1:$1,0)),INDEX(CBO_annual!$A:$AH,MATCH(_xlfn.NUMBERVALUE(LEFT($A149,4)),CBO_annual!$A:$A,0),MATCH(AO$1,CBO_annual!$1:$1,0)))</f>
        <v>#N/A</v>
      </c>
      <c r="AP148" s="83" t="e">
        <f ca="1">IF(YEAR($B148)&lt;YEAR(TODAY()),INDEX(HaverPull!$A:$AD,MATCH(CBO_quarterly!$B148,HaverPull!$B:$B,0),MATCH(CBO_quarterly!AP$1,HaverPull!$1:$1,0)),INDEX(CBO_annual!$A:$AH,MATCH(_xlfn.NUMBERVALUE(LEFT($A149,4)),CBO_annual!$A:$A,0),MATCH(AP$1,CBO_annual!$1:$1,0)))</f>
        <v>#N/A</v>
      </c>
    </row>
    <row r="149" spans="1:42">
      <c r="A149" s="83" t="s">
        <v>548</v>
      </c>
      <c r="B149" s="4">
        <v>38807</v>
      </c>
      <c r="C149" s="83">
        <f ca="1">IF(YEAR($B149)&lt;YEAR(TODAY())-1,AVERAGE(C150:C153),INDEX(CBO_annual!$A:$AH,MATCH(_xlfn.NUMBERVALUE(LEFT($A150,4)),CBO_annual!$A:$A,0),MATCH(C$1,CBO_annual!$1:$1,0)))</f>
        <v>2068.1999999539785</v>
      </c>
      <c r="D149" s="83">
        <f ca="1">IF(YEAR($B149)&lt;YEAR(TODAY())-1,AVERAGE(D150:D153),INDEX(CBO_annual!$A:$AH,MATCH(_xlfn.NUMBERVALUE(LEFT($A150,4)),CBO_annual!$A:$A,0),MATCH(D$1,CBO_annual!$1:$1,0)))</f>
        <v>1585.099999982602</v>
      </c>
      <c r="E149" s="83">
        <f ca="1">IF(YEAR($B149)&lt;YEAR(TODAY())-1,AVERAGE(E150:E153),INDEX(CBO_annual!$A:$AH,MATCH(_xlfn.NUMBERVALUE(LEFT($A150,4)),CBO_annual!$A:$A,0),MATCH(E$1,CBO_annual!$1:$1,0)))</f>
        <v>134.09999999382637</v>
      </c>
      <c r="F149" s="83">
        <f ca="1">IF(YEAR($B149)&lt;YEAR(TODAY())-1,AVERAGE(F150:F153),INDEX(CBO_annual!$A:$AH,MATCH(_xlfn.NUMBERVALUE(LEFT($A150,4)),CBO_annual!$A:$A,0),MATCH(F$1,CBO_annual!$1:$1,0)))</f>
        <v>395.70000006342013</v>
      </c>
      <c r="G149" s="83">
        <f ca="1">IF(YEAR($B149)&lt;YEAR(TODAY())-1,AVERAGE(G150:G153),INDEX(CBO_annual!$A:$AH,MATCH(_xlfn.NUMBERVALUE(LEFT($A150,4)),CBO_annual!$A:$A,0),MATCH(G$1,CBO_annual!$1:$1,0)))</f>
        <v>1274.5999999685705</v>
      </c>
      <c r="H149" s="83">
        <f ca="1">IF(YEAR($B149)&lt;YEAR(TODAY())-1,AVERAGE(H150:H153),INDEX(CBO_annual!$A:$AH,MATCH(_xlfn.NUMBERVALUE(LEFT($A150,4)),CBO_annual!$A:$A,0),MATCH(H$1,CBO_annual!$1:$1,0)))</f>
        <v>60.599999996632548</v>
      </c>
      <c r="I149" s="83">
        <f ca="1">IF(YEAR($B149)&lt;YEAR(TODAY())-1,AVERAGE(I150:I153),INDEX(CBO_annual!$A:$AH,MATCH(_xlfn.NUMBERVALUE(LEFT($A150,4)),CBO_annual!$A:$A,0),MATCH(I$1,CBO_annual!$1:$1,0)))</f>
        <v>497.0999999713768</v>
      </c>
      <c r="J149" s="83">
        <f ca="1">IF(YEAR($B149)&lt;YEAR(TODAY())-1,INDEX(HaverPull!$A:$AD,MATCH(CBO_quarterly!$B149,HaverPull!$B:$B,0),MATCH(CBO_quarterly!J$1,HaverPull!$1:$1,0)),INDEX(CBO_annual!$A:$AH,MATCH(_xlfn.NUMBERVALUE(LEFT($A150,4)),CBO_annual!$A:$A,0),MATCH(J$1,CBO_annual!$1:$1,0)))</f>
        <v>26.6</v>
      </c>
      <c r="K149" s="83" t="e">
        <f ca="1">IF(YEAR($B149)&lt;YEAR(TODAY())-1,INDEX(HaverPull!$A:$AD,MATCH(CBO_quarterly!$B149,HaverPull!$B:$B,0),MATCH(CBO_quarterly!K$1,HaverPull!$1:$1,0)),INDEX(CBO_annual!$A:$AH,MATCH(_xlfn.NUMBERVALUE(LEFT($A150,4)),CBO_annual!$A:$A,0),MATCH(K$1,CBO_annual!$1:$1,0)))</f>
        <v>#N/A</v>
      </c>
      <c r="L149" s="83" t="e">
        <f ca="1">IF(YEAR($B149)&lt;YEAR(TODAY())-1,INDEX(HaverPull!$A:$AD,MATCH(CBO_quarterly!$B149,HaverPull!$B:$B,0),MATCH(CBO_quarterly!L$1,HaverPull!$1:$1,0)),INDEX(CBO_annual!$A:$AH,MATCH(_xlfn.NUMBERVALUE(LEFT($A150,4)),CBO_annual!$A:$A,0),MATCH(L$1,CBO_annual!$1:$1,0)))</f>
        <v>#N/A</v>
      </c>
      <c r="M149" s="83" t="e">
        <f ca="1">IF(YEAR($B149)&lt;YEAR(TODAY())-1,INDEX(HaverPull!$A:$AD,MATCH(CBO_quarterly!$B149,HaverPull!$B:$B,0),MATCH(CBO_quarterly!M$1,HaverPull!$1:$1,0)),INDEX(CBO_annual!$A:$AH,MATCH(_xlfn.NUMBERVALUE(LEFT($A150,4)),CBO_annual!$A:$A,0),MATCH(M$1,CBO_annual!$1:$1,0)))</f>
        <v>#N/A</v>
      </c>
      <c r="N149" s="83" t="e">
        <f ca="1">IF(YEAR($B149)&lt;YEAR(TODAY())-1,INDEX(HaverPull!$A:$AD,MATCH(CBO_quarterly!$B149,HaverPull!$B:$B,0),MATCH(CBO_quarterly!N$1,HaverPull!$1:$1,0)),INDEX(CBO_annual!$A:$AH,MATCH(_xlfn.NUMBERVALUE(LEFT($A150,4)),CBO_annual!$A:$A,0),MATCH(N$1,CBO_annual!$1:$1,0)))</f>
        <v>#N/A</v>
      </c>
      <c r="O149" s="83" t="e">
        <f ca="1">IF(YEAR($B149)&lt;YEAR(TODAY())-1,INDEX(HaverPull!$A:$AD,MATCH(CBO_quarterly!$B149,HaverPull!$B:$B,0),MATCH(CBO_quarterly!O$1,HaverPull!$1:$1,0)),INDEX(CBO_annual!$A:$AH,MATCH(_xlfn.NUMBERVALUE(LEFT($A150,4)),CBO_annual!$A:$A,0),MATCH(O$1,CBO_annual!$1:$1,0)))</f>
        <v>#N/A</v>
      </c>
      <c r="P149" s="83" t="e">
        <f ca="1">IF(YEAR($B149)&lt;YEAR(TODAY())-1,INDEX(HaverPull!$A:$AD,MATCH(CBO_quarterly!$B149,HaverPull!$B:$B,0),MATCH(CBO_quarterly!P$1,HaverPull!$1:$1,0)),INDEX(CBO_annual!$A:$AH,MATCH(_xlfn.NUMBERVALUE(LEFT($A150,4)),CBO_annual!$A:$A,0),MATCH(P$1,CBO_annual!$1:$1,0)))</f>
        <v>#N/A</v>
      </c>
      <c r="Q149" s="83" t="e">
        <f ca="1">IF(YEAR($B149)&lt;YEAR(TODAY())-1,INDEX(HaverPull!$A:$AD,MATCH(CBO_quarterly!$B149,HaverPull!$B:$B,0),MATCH(CBO_quarterly!Q$1,HaverPull!$1:$1,0)),INDEX(CBO_annual!$A:$AH,MATCH(_xlfn.NUMBERVALUE(LEFT($A150,4)),CBO_annual!$A:$A,0),MATCH(Q$1,CBO_annual!$1:$1,0)))</f>
        <v>#N/A</v>
      </c>
      <c r="R149" s="83" t="e">
        <f ca="1">IF(YEAR($B149)&lt;YEAR(TODAY())-1,INDEX(HaverPull!$A:$AD,MATCH(CBO_quarterly!$B149,HaverPull!$B:$B,0),MATCH(CBO_quarterly!R$1,HaverPull!$1:$1,0)),INDEX(CBO_annual!$A:$AH,MATCH(_xlfn.NUMBERVALUE(LEFT($A150,4)),CBO_annual!$A:$A,0),MATCH(R$1,CBO_annual!$1:$1,0)))</f>
        <v>#N/A</v>
      </c>
      <c r="S149" s="83" t="e">
        <f ca="1">IF(YEAR($B149)&lt;YEAR(TODAY())-1,INDEX(HaverPull!$A:$AD,MATCH(CBO_quarterly!$B149,HaverPull!$B:$B,0),MATCH(CBO_quarterly!S$1,HaverPull!$1:$1,0)),INDEX(CBO_annual!$A:$AH,MATCH(_xlfn.NUMBERVALUE(LEFT($A150,4)),CBO_annual!$A:$A,0),MATCH(S$1,CBO_annual!$1:$1,0)))</f>
        <v>#N/A</v>
      </c>
      <c r="T149" s="83" t="e">
        <f ca="1">IF(YEAR($B149)&lt;YEAR(TODAY())-1,INDEX(HaverPull!$A:$AD,MATCH(CBO_quarterly!$B149,HaverPull!$B:$B,0),MATCH(CBO_quarterly!T$1,HaverPull!$1:$1,0)),INDEX(CBO_annual!$A:$AH,MATCH(_xlfn.NUMBERVALUE(LEFT($A150,4)),CBO_annual!$A:$A,0),MATCH(T$1,CBO_annual!$1:$1,0)))</f>
        <v>#N/A</v>
      </c>
      <c r="U149" s="83" t="e">
        <f ca="1">IF(YEAR($B149)&lt;YEAR(TODAY())-1,INDEX(HaverPull!$A:$AD,MATCH(CBO_quarterly!$B149,HaverPull!$B:$B,0),MATCH(CBO_quarterly!U$1,HaverPull!$1:$1,0)),INDEX(CBO_annual!$A:$AH,MATCH(_xlfn.NUMBERVALUE(LEFT($A150,4)),CBO_annual!$A:$A,0),MATCH(U$1,CBO_annual!$1:$1,0)))</f>
        <v>#N/A</v>
      </c>
      <c r="V149" s="83" t="e">
        <f ca="1">IF(YEAR($B149)&lt;YEAR(TODAY())-1,INDEX(HaverPull!$A:$AD,MATCH(CBO_quarterly!$B149,HaverPull!$B:$B,0),MATCH(CBO_quarterly!V$1,HaverPull!$1:$1,0)),INDEX(CBO_annual!$A:$AH,MATCH(_xlfn.NUMBERVALUE(LEFT($A150,4)),CBO_annual!$A:$A,0),MATCH(V$1,CBO_annual!$1:$1,0)))</f>
        <v>#N/A</v>
      </c>
      <c r="W149" s="83" t="e">
        <f ca="1">IF(YEAR($B149)&lt;YEAR(TODAY())-1,INDEX(HaverPull!$A:$AD,MATCH(CBO_quarterly!$B149,HaverPull!$B:$B,0),MATCH(CBO_quarterly!W$1,HaverPull!$1:$1,0)),INDEX(CBO_annual!$A:$AH,MATCH(_xlfn.NUMBERVALUE(LEFT($A150,4)),CBO_annual!$A:$A,0),MATCH(W$1,CBO_annual!$1:$1,0)))</f>
        <v>#N/A</v>
      </c>
      <c r="X149" s="83" t="e">
        <f ca="1">IF(YEAR($B149)&lt;YEAR(TODAY())-1,INDEX(HaverPull!$A:$AD,MATCH(CBO_quarterly!$B149,HaverPull!$B:$B,0),MATCH(CBO_quarterly!X$1,HaverPull!$1:$1,0)),INDEX(CBO_annual!$A:$AH,MATCH(_xlfn.NUMBERVALUE(LEFT($A150,4)),CBO_annual!$A:$A,0),MATCH(X$1,CBO_annual!$1:$1,0)))</f>
        <v>#N/A</v>
      </c>
      <c r="Y149" s="83" t="e">
        <f ca="1">IF(YEAR($B149)&lt;YEAR(TODAY())-1,INDEX(HaverPull!$A:$AD,MATCH(CBO_quarterly!$B149,HaverPull!$B:$B,0),MATCH(CBO_quarterly!Y$1,HaverPull!$1:$1,0)),INDEX(CBO_annual!$A:$AH,MATCH(_xlfn.NUMBERVALUE(LEFT($A150,4)),CBO_annual!$A:$A,0),MATCH(Y$1,CBO_annual!$1:$1,0)))</f>
        <v>#N/A</v>
      </c>
      <c r="Z149" s="83" t="e">
        <f ca="1">IF(YEAR($B149)&lt;YEAR(TODAY())-1,INDEX(HaverPull!$A:$AD,MATCH(CBO_quarterly!$B149,HaverPull!$B:$B,0),MATCH(CBO_quarterly!Z$1,HaverPull!$1:$1,0)),INDEX(CBO_annual!$A:$AH,MATCH(_xlfn.NUMBERVALUE(LEFT($A150,4)),CBO_annual!$A:$A,0),MATCH(Z$1,CBO_annual!$1:$1,0)))</f>
        <v>#N/A</v>
      </c>
      <c r="AA149" s="83" t="e">
        <f ca="1">IF(YEAR($B149)&lt;YEAR(TODAY())-1,INDEX(HaverPull!$A:$AD,MATCH(CBO_quarterly!$B149,HaverPull!$B:$B,0),MATCH(CBO_quarterly!AA$1,HaverPull!$1:$1,0)),INDEX(CBO_annual!$A:$AH,MATCH(_xlfn.NUMBERVALUE(LEFT($A150,4)),CBO_annual!$A:$A,0),MATCH(AA$1,CBO_annual!$1:$1,0)))</f>
        <v>#N/A</v>
      </c>
      <c r="AB149" s="88">
        <f>INDEX(CBO_annual!$A:$AH,MATCH(_xlfn.NUMBERVALUE(LEFT($A150,4)),CBO_annual!$A:$A,0),MATCH($1:$1,CBO_annual!$1:$1,0))</f>
        <v>14609.225</v>
      </c>
      <c r="AC149" s="84">
        <v>14546.1</v>
      </c>
      <c r="AD149" s="83">
        <f ca="1">IF(YEAR($B149)&lt;=YEAR(TODAY()),INDEX(HaverPull!$A:$AD,MATCH(CBO_quarterly!$B149,HaverPull!$B:$B,0),MATCH(CBO_quarterly!AD$1,HaverPull!$1:$1,0)),INDEX(CBO_annual!$A:$AH,MATCH(_xlfn.NUMBERVALUE(LEFT($A150,4)),CBO_annual!$A:$A,0),MATCH(AD$1,CBO_annual!$1:$1,0)))</f>
        <v>10288.9</v>
      </c>
      <c r="AE149" s="83">
        <f ca="1">IF(YEAR($B149)&lt;=YEAR(TODAY()),INDEX(HaverPull!$A:$AD,MATCH(CBO_quarterly!$B149,HaverPull!$B:$B,0),MATCH(CBO_quarterly!AE$1,HaverPull!$1:$1,0)),INDEX(CBO_annual!$A:$AH,MATCH(_xlfn.NUMBERVALUE(LEFT($A150,4)),CBO_annual!$A:$A,0),MATCH(AE$1,CBO_annual!$1:$1,0)))</f>
        <v>9090.7000000000007</v>
      </c>
      <c r="AF149" s="85">
        <v>93.89</v>
      </c>
      <c r="AG149" s="84">
        <v>13648.9</v>
      </c>
      <c r="AH149" s="84">
        <v>13491</v>
      </c>
      <c r="AI149" s="83">
        <f ca="1">IF(YEAR($B149)&lt;YEAR(TODAY()),INDEX(HaverPull!$A:$AD,MATCH(CBO_quarterly!$B149,HaverPull!$B:$B,0),MATCH(CBO_quarterly!AI$1,HaverPull!$1:$1,0)),INDEX(CBO_annual!$A:$AH,MATCH(_xlfn.NUMBERVALUE(LEFT($A150,4)),CBO_annual!$A:$A,0),MATCH(AI$1,CBO_annual!$1:$1,0)))</f>
        <v>2580.6999999999998</v>
      </c>
      <c r="AJ149" s="83">
        <f ca="1">IF(YEAR($B149)&lt;YEAR(TODAY()),INDEX(HaverPull!$A:$AD,MATCH(CBO_quarterly!$B149,HaverPull!$B:$B,0),MATCH(CBO_quarterly!AJ$1,HaverPull!$1:$1,0)),INDEX(CBO_annual!$A:$AH,MATCH(_xlfn.NUMBERVALUE(LEFT($A150,4)),CBO_annual!$A:$A,0),MATCH(AJ$1,CBO_annual!$1:$1,0)))</f>
        <v>1131.9000000000001</v>
      </c>
      <c r="AK149" s="83">
        <f ca="1">IF(YEAR($B149)&lt;YEAR(TODAY()),INDEX(HaverPull!$A:$AD,MATCH(CBO_quarterly!$B149,HaverPull!$B:$B,0),MATCH(CBO_quarterly!AK$1,HaverPull!$1:$1,0)),INDEX(CBO_annual!$A:$AH,MATCH(_xlfn.NUMBERVALUE(LEFT($A150,4)),CBO_annual!$A:$A,0),MATCH(AK$1,CBO_annual!$1:$1,0)))</f>
        <v>1930.8</v>
      </c>
      <c r="AL149" s="83">
        <f ca="1">IF(YEAR($B149)&lt;YEAR(TODAY()),INDEX(HaverPull!$A:$AD,MATCH(CBO_quarterly!$B149,HaverPull!$B:$B,0),MATCH(CBO_quarterly!AL$1,HaverPull!$1:$1,0)),INDEX(CBO_annual!$A:$AH,MATCH(_xlfn.NUMBERVALUE(LEFT($A150,4)),CBO_annual!$A:$A,0),MATCH(AL$1,CBO_annual!$1:$1,0)))</f>
        <v>2580.6999999999998</v>
      </c>
      <c r="AM149" s="83">
        <f ca="1">IF(YEAR($B149)&lt;YEAR(TODAY()),INDEX(HaverPull!$A:$AD,MATCH(CBO_quarterly!$B149,HaverPull!$B:$B,0),MATCH(CBO_quarterly!AM$1,HaverPull!$1:$1,0)),INDEX(CBO_annual!$A:$AH,MATCH(_xlfn.NUMBERVALUE(LEFT($A150,4)),CBO_annual!$A:$A,0),MATCH(AM$1,CBO_annual!$1:$1,0)))</f>
        <v>996.6</v>
      </c>
      <c r="AN149" s="83">
        <f ca="1">IF(YEAR($B149)&lt;YEAR(TODAY()),INDEX(HaverPull!$A:$AD,MATCH(CBO_quarterly!$B149,HaverPull!$B:$B,0),MATCH(CBO_quarterly!AN$1,HaverPull!$1:$1,0)),INDEX(CBO_annual!$A:$AH,MATCH(_xlfn.NUMBERVALUE(LEFT($A150,4)),CBO_annual!$A:$A,0),MATCH(AN$1,CBO_annual!$1:$1,0)))</f>
        <v>1584.1</v>
      </c>
      <c r="AO149" s="83" t="e">
        <f ca="1">IF(YEAR($B149)&lt;YEAR(TODAY()),INDEX(HaverPull!$A:$AD,MATCH(CBO_quarterly!$B149,HaverPull!$B:$B,0),MATCH(CBO_quarterly!AO$1,HaverPull!$1:$1,0)),INDEX(CBO_annual!$A:$AH,MATCH(_xlfn.NUMBERVALUE(LEFT($A150,4)),CBO_annual!$A:$A,0),MATCH(AO$1,CBO_annual!$1:$1,0)))</f>
        <v>#N/A</v>
      </c>
      <c r="AP149" s="83" t="e">
        <f ca="1">IF(YEAR($B149)&lt;YEAR(TODAY()),INDEX(HaverPull!$A:$AD,MATCH(CBO_quarterly!$B149,HaverPull!$B:$B,0),MATCH(CBO_quarterly!AP$1,HaverPull!$1:$1,0)),INDEX(CBO_annual!$A:$AH,MATCH(_xlfn.NUMBERVALUE(LEFT($A150,4)),CBO_annual!$A:$A,0),MATCH(AP$1,CBO_annual!$1:$1,0)))</f>
        <v>#N/A</v>
      </c>
    </row>
    <row r="150" spans="1:42">
      <c r="A150" s="83" t="s">
        <v>549</v>
      </c>
      <c r="B150" s="4">
        <v>38898</v>
      </c>
      <c r="C150" s="83">
        <f ca="1">IF(YEAR($B150)&lt;YEAR(TODAY())-1,AVERAGE(C151:C154),INDEX(CBO_annual!$A:$AH,MATCH(_xlfn.NUMBERVALUE(LEFT($A151,4)),CBO_annual!$A:$A,0),MATCH(C$1,CBO_annual!$1:$1,0)))</f>
        <v>2068.2000000022263</v>
      </c>
      <c r="D150" s="83">
        <f ca="1">IF(YEAR($B150)&lt;YEAR(TODAY())-1,AVERAGE(D151:D154),INDEX(CBO_annual!$A:$AH,MATCH(_xlfn.NUMBERVALUE(LEFT($A151,4)),CBO_annual!$A:$A,0),MATCH(D$1,CBO_annual!$1:$1,0)))</f>
        <v>1585.1000000008421</v>
      </c>
      <c r="E150" s="83">
        <f ca="1">IF(YEAR($B150)&lt;YEAR(TODAY())-1,AVERAGE(E151:E154),INDEX(CBO_annual!$A:$AH,MATCH(_xlfn.NUMBERVALUE(LEFT($A151,4)),CBO_annual!$A:$A,0),MATCH(E$1,CBO_annual!$1:$1,0)))</f>
        <v>134.10000000029868</v>
      </c>
      <c r="F150" s="83">
        <f ca="1">IF(YEAR($B150)&lt;YEAR(TODAY())-1,AVERAGE(F151:F154),INDEX(CBO_annual!$A:$AH,MATCH(_xlfn.NUMBERVALUE(LEFT($A151,4)),CBO_annual!$A:$A,0),MATCH(F$1,CBO_annual!$1:$1,0)))</f>
        <v>395.69999999693181</v>
      </c>
      <c r="G150" s="83">
        <f ca="1">IF(YEAR($B150)&lt;YEAR(TODAY())-1,AVERAGE(G151:G154),INDEX(CBO_annual!$A:$AH,MATCH(_xlfn.NUMBERVALUE(LEFT($A151,4)),CBO_annual!$A:$A,0),MATCH(G$1,CBO_annual!$1:$1,0)))</f>
        <v>1274.6000000015206</v>
      </c>
      <c r="H150" s="83">
        <f ca="1">IF(YEAR($B150)&lt;YEAR(TODAY())-1,AVERAGE(H151:H154),INDEX(CBO_annual!$A:$AH,MATCH(_xlfn.NUMBERVALUE(LEFT($A151,4)),CBO_annual!$A:$A,0),MATCH(H$1,CBO_annual!$1:$1,0)))</f>
        <v>60.600000000162915</v>
      </c>
      <c r="I150" s="83">
        <f ca="1">IF(YEAR($B150)&lt;YEAR(TODAY())-1,AVERAGE(I151:I154),INDEX(CBO_annual!$A:$AH,MATCH(_xlfn.NUMBERVALUE(LEFT($A151,4)),CBO_annual!$A:$A,0),MATCH(I$1,CBO_annual!$1:$1,0)))</f>
        <v>497.10000000138484</v>
      </c>
      <c r="J150" s="83">
        <f ca="1">IF(YEAR($B150)&lt;YEAR(TODAY())-1,INDEX(HaverPull!$A:$AD,MATCH(CBO_quarterly!$B150,HaverPull!$B:$B,0),MATCH(CBO_quarterly!J$1,HaverPull!$1:$1,0)),INDEX(CBO_annual!$A:$AH,MATCH(_xlfn.NUMBERVALUE(LEFT($A151,4)),CBO_annual!$A:$A,0),MATCH(J$1,CBO_annual!$1:$1,0)))</f>
        <v>28.9</v>
      </c>
      <c r="K150" s="83" t="e">
        <f ca="1">IF(YEAR($B150)&lt;YEAR(TODAY())-1,INDEX(HaverPull!$A:$AD,MATCH(CBO_quarterly!$B150,HaverPull!$B:$B,0),MATCH(CBO_quarterly!K$1,HaverPull!$1:$1,0)),INDEX(CBO_annual!$A:$AH,MATCH(_xlfn.NUMBERVALUE(LEFT($A151,4)),CBO_annual!$A:$A,0),MATCH(K$1,CBO_annual!$1:$1,0)))</f>
        <v>#N/A</v>
      </c>
      <c r="L150" s="83" t="e">
        <f ca="1">IF(YEAR($B150)&lt;YEAR(TODAY())-1,INDEX(HaverPull!$A:$AD,MATCH(CBO_quarterly!$B150,HaverPull!$B:$B,0),MATCH(CBO_quarterly!L$1,HaverPull!$1:$1,0)),INDEX(CBO_annual!$A:$AH,MATCH(_xlfn.NUMBERVALUE(LEFT($A151,4)),CBO_annual!$A:$A,0),MATCH(L$1,CBO_annual!$1:$1,0)))</f>
        <v>#N/A</v>
      </c>
      <c r="M150" s="83" t="e">
        <f ca="1">IF(YEAR($B150)&lt;YEAR(TODAY())-1,INDEX(HaverPull!$A:$AD,MATCH(CBO_quarterly!$B150,HaverPull!$B:$B,0),MATCH(CBO_quarterly!M$1,HaverPull!$1:$1,0)),INDEX(CBO_annual!$A:$AH,MATCH(_xlfn.NUMBERVALUE(LEFT($A151,4)),CBO_annual!$A:$A,0),MATCH(M$1,CBO_annual!$1:$1,0)))</f>
        <v>#N/A</v>
      </c>
      <c r="N150" s="83" t="e">
        <f ca="1">IF(YEAR($B150)&lt;YEAR(TODAY())-1,INDEX(HaverPull!$A:$AD,MATCH(CBO_quarterly!$B150,HaverPull!$B:$B,0),MATCH(CBO_quarterly!N$1,HaverPull!$1:$1,0)),INDEX(CBO_annual!$A:$AH,MATCH(_xlfn.NUMBERVALUE(LEFT($A151,4)),CBO_annual!$A:$A,0),MATCH(N$1,CBO_annual!$1:$1,0)))</f>
        <v>#N/A</v>
      </c>
      <c r="O150" s="83" t="e">
        <f ca="1">IF(YEAR($B150)&lt;YEAR(TODAY())-1,INDEX(HaverPull!$A:$AD,MATCH(CBO_quarterly!$B150,HaverPull!$B:$B,0),MATCH(CBO_quarterly!O$1,HaverPull!$1:$1,0)),INDEX(CBO_annual!$A:$AH,MATCH(_xlfn.NUMBERVALUE(LEFT($A151,4)),CBO_annual!$A:$A,0),MATCH(O$1,CBO_annual!$1:$1,0)))</f>
        <v>#N/A</v>
      </c>
      <c r="P150" s="83" t="e">
        <f ca="1">IF(YEAR($B150)&lt;YEAR(TODAY())-1,INDEX(HaverPull!$A:$AD,MATCH(CBO_quarterly!$B150,HaverPull!$B:$B,0),MATCH(CBO_quarterly!P$1,HaverPull!$1:$1,0)),INDEX(CBO_annual!$A:$AH,MATCH(_xlfn.NUMBERVALUE(LEFT($A151,4)),CBO_annual!$A:$A,0),MATCH(P$1,CBO_annual!$1:$1,0)))</f>
        <v>#N/A</v>
      </c>
      <c r="Q150" s="83" t="e">
        <f ca="1">IF(YEAR($B150)&lt;YEAR(TODAY())-1,INDEX(HaverPull!$A:$AD,MATCH(CBO_quarterly!$B150,HaverPull!$B:$B,0),MATCH(CBO_quarterly!Q$1,HaverPull!$1:$1,0)),INDEX(CBO_annual!$A:$AH,MATCH(_xlfn.NUMBERVALUE(LEFT($A151,4)),CBO_annual!$A:$A,0),MATCH(Q$1,CBO_annual!$1:$1,0)))</f>
        <v>#N/A</v>
      </c>
      <c r="R150" s="83" t="e">
        <f ca="1">IF(YEAR($B150)&lt;YEAR(TODAY())-1,INDEX(HaverPull!$A:$AD,MATCH(CBO_quarterly!$B150,HaverPull!$B:$B,0),MATCH(CBO_quarterly!R$1,HaverPull!$1:$1,0)),INDEX(CBO_annual!$A:$AH,MATCH(_xlfn.NUMBERVALUE(LEFT($A151,4)),CBO_annual!$A:$A,0),MATCH(R$1,CBO_annual!$1:$1,0)))</f>
        <v>#N/A</v>
      </c>
      <c r="S150" s="83" t="e">
        <f ca="1">IF(YEAR($B150)&lt;YEAR(TODAY())-1,INDEX(HaverPull!$A:$AD,MATCH(CBO_quarterly!$B150,HaverPull!$B:$B,0),MATCH(CBO_quarterly!S$1,HaverPull!$1:$1,0)),INDEX(CBO_annual!$A:$AH,MATCH(_xlfn.NUMBERVALUE(LEFT($A151,4)),CBO_annual!$A:$A,0),MATCH(S$1,CBO_annual!$1:$1,0)))</f>
        <v>#N/A</v>
      </c>
      <c r="T150" s="83" t="e">
        <f ca="1">IF(YEAR($B150)&lt;YEAR(TODAY())-1,INDEX(HaverPull!$A:$AD,MATCH(CBO_quarterly!$B150,HaverPull!$B:$B,0),MATCH(CBO_quarterly!T$1,HaverPull!$1:$1,0)),INDEX(CBO_annual!$A:$AH,MATCH(_xlfn.NUMBERVALUE(LEFT($A151,4)),CBO_annual!$A:$A,0),MATCH(T$1,CBO_annual!$1:$1,0)))</f>
        <v>#N/A</v>
      </c>
      <c r="U150" s="83" t="e">
        <f ca="1">IF(YEAR($B150)&lt;YEAR(TODAY())-1,INDEX(HaverPull!$A:$AD,MATCH(CBO_quarterly!$B150,HaverPull!$B:$B,0),MATCH(CBO_quarterly!U$1,HaverPull!$1:$1,0)),INDEX(CBO_annual!$A:$AH,MATCH(_xlfn.NUMBERVALUE(LEFT($A151,4)),CBO_annual!$A:$A,0),MATCH(U$1,CBO_annual!$1:$1,0)))</f>
        <v>#N/A</v>
      </c>
      <c r="V150" s="83" t="e">
        <f ca="1">IF(YEAR($B150)&lt;YEAR(TODAY())-1,INDEX(HaverPull!$A:$AD,MATCH(CBO_quarterly!$B150,HaverPull!$B:$B,0),MATCH(CBO_quarterly!V$1,HaverPull!$1:$1,0)),INDEX(CBO_annual!$A:$AH,MATCH(_xlfn.NUMBERVALUE(LEFT($A151,4)),CBO_annual!$A:$A,0),MATCH(V$1,CBO_annual!$1:$1,0)))</f>
        <v>#N/A</v>
      </c>
      <c r="W150" s="83" t="e">
        <f ca="1">IF(YEAR($B150)&lt;YEAR(TODAY())-1,INDEX(HaverPull!$A:$AD,MATCH(CBO_quarterly!$B150,HaverPull!$B:$B,0),MATCH(CBO_quarterly!W$1,HaverPull!$1:$1,0)),INDEX(CBO_annual!$A:$AH,MATCH(_xlfn.NUMBERVALUE(LEFT($A151,4)),CBO_annual!$A:$A,0),MATCH(W$1,CBO_annual!$1:$1,0)))</f>
        <v>#N/A</v>
      </c>
      <c r="X150" s="83" t="e">
        <f ca="1">IF(YEAR($B150)&lt;YEAR(TODAY())-1,INDEX(HaverPull!$A:$AD,MATCH(CBO_quarterly!$B150,HaverPull!$B:$B,0),MATCH(CBO_quarterly!X$1,HaverPull!$1:$1,0)),INDEX(CBO_annual!$A:$AH,MATCH(_xlfn.NUMBERVALUE(LEFT($A151,4)),CBO_annual!$A:$A,0),MATCH(X$1,CBO_annual!$1:$1,0)))</f>
        <v>#N/A</v>
      </c>
      <c r="Y150" s="83" t="e">
        <f ca="1">IF(YEAR($B150)&lt;YEAR(TODAY())-1,INDEX(HaverPull!$A:$AD,MATCH(CBO_quarterly!$B150,HaverPull!$B:$B,0),MATCH(CBO_quarterly!Y$1,HaverPull!$1:$1,0)),INDEX(CBO_annual!$A:$AH,MATCH(_xlfn.NUMBERVALUE(LEFT($A151,4)),CBO_annual!$A:$A,0),MATCH(Y$1,CBO_annual!$1:$1,0)))</f>
        <v>#N/A</v>
      </c>
      <c r="Z150" s="83" t="e">
        <f ca="1">IF(YEAR($B150)&lt;YEAR(TODAY())-1,INDEX(HaverPull!$A:$AD,MATCH(CBO_quarterly!$B150,HaverPull!$B:$B,0),MATCH(CBO_quarterly!Z$1,HaverPull!$1:$1,0)),INDEX(CBO_annual!$A:$AH,MATCH(_xlfn.NUMBERVALUE(LEFT($A151,4)),CBO_annual!$A:$A,0),MATCH(Z$1,CBO_annual!$1:$1,0)))</f>
        <v>#N/A</v>
      </c>
      <c r="AA150" s="83" t="e">
        <f ca="1">IF(YEAR($B150)&lt;YEAR(TODAY())-1,INDEX(HaverPull!$A:$AD,MATCH(CBO_quarterly!$B150,HaverPull!$B:$B,0),MATCH(CBO_quarterly!AA$1,HaverPull!$1:$1,0)),INDEX(CBO_annual!$A:$AH,MATCH(_xlfn.NUMBERVALUE(LEFT($A151,4)),CBO_annual!$A:$A,0),MATCH(AA$1,CBO_annual!$1:$1,0)))</f>
        <v>#N/A</v>
      </c>
      <c r="AB150" s="88">
        <f>INDEX(CBO_annual!$A:$AH,MATCH(_xlfn.NUMBERVALUE(LEFT($A151,4)),CBO_annual!$A:$A,0),MATCH($1:$1,CBO_annual!$1:$1,0))</f>
        <v>14609.225</v>
      </c>
      <c r="AC150" s="84">
        <v>14589.6</v>
      </c>
      <c r="AD150" s="83">
        <f ca="1">IF(YEAR($B150)&lt;=YEAR(TODAY()),INDEX(HaverPull!$A:$AD,MATCH(CBO_quarterly!$B150,HaverPull!$B:$B,0),MATCH(CBO_quarterly!AD$1,HaverPull!$1:$1,0)),INDEX(CBO_annual!$A:$AH,MATCH(_xlfn.NUMBERVALUE(LEFT($A151,4)),CBO_annual!$A:$A,0),MATCH(AD$1,CBO_annual!$1:$1,0)))</f>
        <v>10341</v>
      </c>
      <c r="AE150" s="83">
        <f ca="1">IF(YEAR($B150)&lt;=YEAR(TODAY()),INDEX(HaverPull!$A:$AD,MATCH(CBO_quarterly!$B150,HaverPull!$B:$B,0),MATCH(CBO_quarterly!AE$1,HaverPull!$1:$1,0)),INDEX(CBO_annual!$A:$AH,MATCH(_xlfn.NUMBERVALUE(LEFT($A151,4)),CBO_annual!$A:$A,0),MATCH(AE$1,CBO_annual!$1:$1,0)))</f>
        <v>9210.2000000000007</v>
      </c>
      <c r="AF150" s="85">
        <v>94.613</v>
      </c>
      <c r="AG150" s="84">
        <v>13799.8</v>
      </c>
      <c r="AH150" s="84">
        <v>13678.9</v>
      </c>
      <c r="AI150" s="83">
        <f ca="1">IF(YEAR($B150)&lt;YEAR(TODAY()),INDEX(HaverPull!$A:$AD,MATCH(CBO_quarterly!$B150,HaverPull!$B:$B,0),MATCH(CBO_quarterly!AI$1,HaverPull!$1:$1,0)),INDEX(CBO_annual!$A:$AH,MATCH(_xlfn.NUMBERVALUE(LEFT($A151,4)),CBO_annual!$A:$A,0),MATCH(AI$1,CBO_annual!$1:$1,0)))</f>
        <v>2610.9</v>
      </c>
      <c r="AJ150" s="83">
        <f ca="1">IF(YEAR($B150)&lt;YEAR(TODAY()),INDEX(HaverPull!$A:$AD,MATCH(CBO_quarterly!$B150,HaverPull!$B:$B,0),MATCH(CBO_quarterly!AJ$1,HaverPull!$1:$1,0)),INDEX(CBO_annual!$A:$AH,MATCH(_xlfn.NUMBERVALUE(LEFT($A151,4)),CBO_annual!$A:$A,0),MATCH(AJ$1,CBO_annual!$1:$1,0)))</f>
        <v>1124.0999999999999</v>
      </c>
      <c r="AK150" s="83">
        <f ca="1">IF(YEAR($B150)&lt;YEAR(TODAY()),INDEX(HaverPull!$A:$AD,MATCH(CBO_quarterly!$B150,HaverPull!$B:$B,0),MATCH(CBO_quarterly!AK$1,HaverPull!$1:$1,0)),INDEX(CBO_annual!$A:$AH,MATCH(_xlfn.NUMBERVALUE(LEFT($A151,4)),CBO_annual!$A:$A,0),MATCH(AK$1,CBO_annual!$1:$1,0)))</f>
        <v>1938.2</v>
      </c>
      <c r="AL150" s="83">
        <f ca="1">IF(YEAR($B150)&lt;YEAR(TODAY()),INDEX(HaverPull!$A:$AD,MATCH(CBO_quarterly!$B150,HaverPull!$B:$B,0),MATCH(CBO_quarterly!AL$1,HaverPull!$1:$1,0)),INDEX(CBO_annual!$A:$AH,MATCH(_xlfn.NUMBERVALUE(LEFT($A151,4)),CBO_annual!$A:$A,0),MATCH(AL$1,CBO_annual!$1:$1,0)))</f>
        <v>2610.9</v>
      </c>
      <c r="AM150" s="83">
        <f ca="1">IF(YEAR($B150)&lt;YEAR(TODAY()),INDEX(HaverPull!$A:$AD,MATCH(CBO_quarterly!$B150,HaverPull!$B:$B,0),MATCH(CBO_quarterly!AM$1,HaverPull!$1:$1,0)),INDEX(CBO_annual!$A:$AH,MATCH(_xlfn.NUMBERVALUE(LEFT($A151,4)),CBO_annual!$A:$A,0),MATCH(AM$1,CBO_annual!$1:$1,0)))</f>
        <v>996.6</v>
      </c>
      <c r="AN150" s="83">
        <f ca="1">IF(YEAR($B150)&lt;YEAR(TODAY()),INDEX(HaverPull!$A:$AD,MATCH(CBO_quarterly!$B150,HaverPull!$B:$B,0),MATCH(CBO_quarterly!AN$1,HaverPull!$1:$1,0)),INDEX(CBO_annual!$A:$AH,MATCH(_xlfn.NUMBERVALUE(LEFT($A151,4)),CBO_annual!$A:$A,0),MATCH(AN$1,CBO_annual!$1:$1,0)))</f>
        <v>1614.3</v>
      </c>
      <c r="AO150" s="83" t="e">
        <f ca="1">IF(YEAR($B150)&lt;YEAR(TODAY()),INDEX(HaverPull!$A:$AD,MATCH(CBO_quarterly!$B150,HaverPull!$B:$B,0),MATCH(CBO_quarterly!AO$1,HaverPull!$1:$1,0)),INDEX(CBO_annual!$A:$AH,MATCH(_xlfn.NUMBERVALUE(LEFT($A151,4)),CBO_annual!$A:$A,0),MATCH(AO$1,CBO_annual!$1:$1,0)))</f>
        <v>#N/A</v>
      </c>
      <c r="AP150" s="83" t="e">
        <f ca="1">IF(YEAR($B150)&lt;YEAR(TODAY()),INDEX(HaverPull!$A:$AD,MATCH(CBO_quarterly!$B150,HaverPull!$B:$B,0),MATCH(CBO_quarterly!AP$1,HaverPull!$1:$1,0)),INDEX(CBO_annual!$A:$AH,MATCH(_xlfn.NUMBERVALUE(LEFT($A151,4)),CBO_annual!$A:$A,0),MATCH(AP$1,CBO_annual!$1:$1,0)))</f>
        <v>#N/A</v>
      </c>
    </row>
    <row r="151" spans="1:42">
      <c r="A151" s="83" t="s">
        <v>550</v>
      </c>
      <c r="B151" s="4">
        <v>38990</v>
      </c>
      <c r="C151" s="83">
        <f ca="1">IF(YEAR($B151)&lt;YEAR(TODAY())-1,AVERAGE(C152:C155),INDEX(CBO_annual!$A:$AH,MATCH(_xlfn.NUMBERVALUE(LEFT($A152,4)),CBO_annual!$A:$A,0),MATCH(C$1,CBO_annual!$1:$1,0)))</f>
        <v>2068.2000001025458</v>
      </c>
      <c r="D151" s="83">
        <f ca="1">IF(YEAR($B151)&lt;YEAR(TODAY())-1,AVERAGE(D152:D155),INDEX(CBO_annual!$A:$AH,MATCH(_xlfn.NUMBERVALUE(LEFT($A152,4)),CBO_annual!$A:$A,0),MATCH(D$1,CBO_annual!$1:$1,0)))</f>
        <v>1585.1000000387676</v>
      </c>
      <c r="E151" s="83">
        <f ca="1">IF(YEAR($B151)&lt;YEAR(TODAY())-1,AVERAGE(E152:E155),INDEX(CBO_annual!$A:$AH,MATCH(_xlfn.NUMBERVALUE(LEFT($A152,4)),CBO_annual!$A:$A,0),MATCH(E$1,CBO_annual!$1:$1,0)))</f>
        <v>134.10000001375613</v>
      </c>
      <c r="F151" s="83">
        <f ca="1">IF(YEAR($B151)&lt;YEAR(TODAY())-1,AVERAGE(F152:F155),INDEX(CBO_annual!$A:$AH,MATCH(_xlfn.NUMBERVALUE(LEFT($A152,4)),CBO_annual!$A:$A,0),MATCH(F$1,CBO_annual!$1:$1,0)))</f>
        <v>395.69999985868674</v>
      </c>
      <c r="G151" s="83">
        <f ca="1">IF(YEAR($B151)&lt;YEAR(TODAY())-1,AVERAGE(G152:G155),INDEX(CBO_annual!$A:$AH,MATCH(_xlfn.NUMBERVALUE(LEFT($A152,4)),CBO_annual!$A:$A,0),MATCH(G$1,CBO_annual!$1:$1,0)))</f>
        <v>1274.6000000700315</v>
      </c>
      <c r="H151" s="83">
        <f ca="1">IF(YEAR($B151)&lt;YEAR(TODAY())-1,AVERAGE(H152:H155),INDEX(CBO_annual!$A:$AH,MATCH(_xlfn.NUMBERVALUE(LEFT($A152,4)),CBO_annual!$A:$A,0),MATCH(H$1,CBO_annual!$1:$1,0)))</f>
        <v>60.600000007503354</v>
      </c>
      <c r="I151" s="83">
        <f ca="1">IF(YEAR($B151)&lt;YEAR(TODAY())-1,AVERAGE(I152:I155),INDEX(CBO_annual!$A:$AH,MATCH(_xlfn.NUMBERVALUE(LEFT($A152,4)),CBO_annual!$A:$A,0),MATCH(I$1,CBO_annual!$1:$1,0)))</f>
        <v>497.10000006377857</v>
      </c>
      <c r="J151" s="83">
        <f ca="1">IF(YEAR($B151)&lt;YEAR(TODAY())-1,INDEX(HaverPull!$A:$AD,MATCH(CBO_quarterly!$B151,HaverPull!$B:$B,0),MATCH(CBO_quarterly!J$1,HaverPull!$1:$1,0)),INDEX(CBO_annual!$A:$AH,MATCH(_xlfn.NUMBERVALUE(LEFT($A152,4)),CBO_annual!$A:$A,0),MATCH(J$1,CBO_annual!$1:$1,0)))</f>
        <v>30.7</v>
      </c>
      <c r="K151" s="83" t="e">
        <f ca="1">IF(YEAR($B151)&lt;YEAR(TODAY())-1,INDEX(HaverPull!$A:$AD,MATCH(CBO_quarterly!$B151,HaverPull!$B:$B,0),MATCH(CBO_quarterly!K$1,HaverPull!$1:$1,0)),INDEX(CBO_annual!$A:$AH,MATCH(_xlfn.NUMBERVALUE(LEFT($A152,4)),CBO_annual!$A:$A,0),MATCH(K$1,CBO_annual!$1:$1,0)))</f>
        <v>#N/A</v>
      </c>
      <c r="L151" s="83" t="e">
        <f ca="1">IF(YEAR($B151)&lt;YEAR(TODAY())-1,INDEX(HaverPull!$A:$AD,MATCH(CBO_quarterly!$B151,HaverPull!$B:$B,0),MATCH(CBO_quarterly!L$1,HaverPull!$1:$1,0)),INDEX(CBO_annual!$A:$AH,MATCH(_xlfn.NUMBERVALUE(LEFT($A152,4)),CBO_annual!$A:$A,0),MATCH(L$1,CBO_annual!$1:$1,0)))</f>
        <v>#N/A</v>
      </c>
      <c r="M151" s="83" t="e">
        <f ca="1">IF(YEAR($B151)&lt;YEAR(TODAY())-1,INDEX(HaverPull!$A:$AD,MATCH(CBO_quarterly!$B151,HaverPull!$B:$B,0),MATCH(CBO_quarterly!M$1,HaverPull!$1:$1,0)),INDEX(CBO_annual!$A:$AH,MATCH(_xlfn.NUMBERVALUE(LEFT($A152,4)),CBO_annual!$A:$A,0),MATCH(M$1,CBO_annual!$1:$1,0)))</f>
        <v>#N/A</v>
      </c>
      <c r="N151" s="83" t="e">
        <f ca="1">IF(YEAR($B151)&lt;YEAR(TODAY())-1,INDEX(HaverPull!$A:$AD,MATCH(CBO_quarterly!$B151,HaverPull!$B:$B,0),MATCH(CBO_quarterly!N$1,HaverPull!$1:$1,0)),INDEX(CBO_annual!$A:$AH,MATCH(_xlfn.NUMBERVALUE(LEFT($A152,4)),CBO_annual!$A:$A,0),MATCH(N$1,CBO_annual!$1:$1,0)))</f>
        <v>#N/A</v>
      </c>
      <c r="O151" s="83" t="e">
        <f ca="1">IF(YEAR($B151)&lt;YEAR(TODAY())-1,INDEX(HaverPull!$A:$AD,MATCH(CBO_quarterly!$B151,HaverPull!$B:$B,0),MATCH(CBO_quarterly!O$1,HaverPull!$1:$1,0)),INDEX(CBO_annual!$A:$AH,MATCH(_xlfn.NUMBERVALUE(LEFT($A152,4)),CBO_annual!$A:$A,0),MATCH(O$1,CBO_annual!$1:$1,0)))</f>
        <v>#N/A</v>
      </c>
      <c r="P151" s="83" t="e">
        <f ca="1">IF(YEAR($B151)&lt;YEAR(TODAY())-1,INDEX(HaverPull!$A:$AD,MATCH(CBO_quarterly!$B151,HaverPull!$B:$B,0),MATCH(CBO_quarterly!P$1,HaverPull!$1:$1,0)),INDEX(CBO_annual!$A:$AH,MATCH(_xlfn.NUMBERVALUE(LEFT($A152,4)),CBO_annual!$A:$A,0),MATCH(P$1,CBO_annual!$1:$1,0)))</f>
        <v>#N/A</v>
      </c>
      <c r="Q151" s="83" t="e">
        <f ca="1">IF(YEAR($B151)&lt;YEAR(TODAY())-1,INDEX(HaverPull!$A:$AD,MATCH(CBO_quarterly!$B151,HaverPull!$B:$B,0),MATCH(CBO_quarterly!Q$1,HaverPull!$1:$1,0)),INDEX(CBO_annual!$A:$AH,MATCH(_xlfn.NUMBERVALUE(LEFT($A152,4)),CBO_annual!$A:$A,0),MATCH(Q$1,CBO_annual!$1:$1,0)))</f>
        <v>#N/A</v>
      </c>
      <c r="R151" s="83" t="e">
        <f ca="1">IF(YEAR($B151)&lt;YEAR(TODAY())-1,INDEX(HaverPull!$A:$AD,MATCH(CBO_quarterly!$B151,HaverPull!$B:$B,0),MATCH(CBO_quarterly!R$1,HaverPull!$1:$1,0)),INDEX(CBO_annual!$A:$AH,MATCH(_xlfn.NUMBERVALUE(LEFT($A152,4)),CBO_annual!$A:$A,0),MATCH(R$1,CBO_annual!$1:$1,0)))</f>
        <v>#N/A</v>
      </c>
      <c r="S151" s="83" t="e">
        <f ca="1">IF(YEAR($B151)&lt;YEAR(TODAY())-1,INDEX(HaverPull!$A:$AD,MATCH(CBO_quarterly!$B151,HaverPull!$B:$B,0),MATCH(CBO_quarterly!S$1,HaverPull!$1:$1,0)),INDEX(CBO_annual!$A:$AH,MATCH(_xlfn.NUMBERVALUE(LEFT($A152,4)),CBO_annual!$A:$A,0),MATCH(S$1,CBO_annual!$1:$1,0)))</f>
        <v>#N/A</v>
      </c>
      <c r="T151" s="83" t="e">
        <f ca="1">IF(YEAR($B151)&lt;YEAR(TODAY())-1,INDEX(HaverPull!$A:$AD,MATCH(CBO_quarterly!$B151,HaverPull!$B:$B,0),MATCH(CBO_quarterly!T$1,HaverPull!$1:$1,0)),INDEX(CBO_annual!$A:$AH,MATCH(_xlfn.NUMBERVALUE(LEFT($A152,4)),CBO_annual!$A:$A,0),MATCH(T$1,CBO_annual!$1:$1,0)))</f>
        <v>#N/A</v>
      </c>
      <c r="U151" s="83" t="e">
        <f ca="1">IF(YEAR($B151)&lt;YEAR(TODAY())-1,INDEX(HaverPull!$A:$AD,MATCH(CBO_quarterly!$B151,HaverPull!$B:$B,0),MATCH(CBO_quarterly!U$1,HaverPull!$1:$1,0)),INDEX(CBO_annual!$A:$AH,MATCH(_xlfn.NUMBERVALUE(LEFT($A152,4)),CBO_annual!$A:$A,0),MATCH(U$1,CBO_annual!$1:$1,0)))</f>
        <v>#N/A</v>
      </c>
      <c r="V151" s="83" t="e">
        <f ca="1">IF(YEAR($B151)&lt;YEAR(TODAY())-1,INDEX(HaverPull!$A:$AD,MATCH(CBO_quarterly!$B151,HaverPull!$B:$B,0),MATCH(CBO_quarterly!V$1,HaverPull!$1:$1,0)),INDEX(CBO_annual!$A:$AH,MATCH(_xlfn.NUMBERVALUE(LEFT($A152,4)),CBO_annual!$A:$A,0),MATCH(V$1,CBO_annual!$1:$1,0)))</f>
        <v>#N/A</v>
      </c>
      <c r="W151" s="83" t="e">
        <f ca="1">IF(YEAR($B151)&lt;YEAR(TODAY())-1,INDEX(HaverPull!$A:$AD,MATCH(CBO_quarterly!$B151,HaverPull!$B:$B,0),MATCH(CBO_quarterly!W$1,HaverPull!$1:$1,0)),INDEX(CBO_annual!$A:$AH,MATCH(_xlfn.NUMBERVALUE(LEFT($A152,4)),CBO_annual!$A:$A,0),MATCH(W$1,CBO_annual!$1:$1,0)))</f>
        <v>#N/A</v>
      </c>
      <c r="X151" s="83" t="e">
        <f ca="1">IF(YEAR($B151)&lt;YEAR(TODAY())-1,INDEX(HaverPull!$A:$AD,MATCH(CBO_quarterly!$B151,HaverPull!$B:$B,0),MATCH(CBO_quarterly!X$1,HaverPull!$1:$1,0)),INDEX(CBO_annual!$A:$AH,MATCH(_xlfn.NUMBERVALUE(LEFT($A152,4)),CBO_annual!$A:$A,0),MATCH(X$1,CBO_annual!$1:$1,0)))</f>
        <v>#N/A</v>
      </c>
      <c r="Y151" s="83" t="e">
        <f ca="1">IF(YEAR($B151)&lt;YEAR(TODAY())-1,INDEX(HaverPull!$A:$AD,MATCH(CBO_quarterly!$B151,HaverPull!$B:$B,0),MATCH(CBO_quarterly!Y$1,HaverPull!$1:$1,0)),INDEX(CBO_annual!$A:$AH,MATCH(_xlfn.NUMBERVALUE(LEFT($A152,4)),CBO_annual!$A:$A,0),MATCH(Y$1,CBO_annual!$1:$1,0)))</f>
        <v>#N/A</v>
      </c>
      <c r="Z151" s="83" t="e">
        <f ca="1">IF(YEAR($B151)&lt;YEAR(TODAY())-1,INDEX(HaverPull!$A:$AD,MATCH(CBO_quarterly!$B151,HaverPull!$B:$B,0),MATCH(CBO_quarterly!Z$1,HaverPull!$1:$1,0)),INDEX(CBO_annual!$A:$AH,MATCH(_xlfn.NUMBERVALUE(LEFT($A152,4)),CBO_annual!$A:$A,0),MATCH(Z$1,CBO_annual!$1:$1,0)))</f>
        <v>#N/A</v>
      </c>
      <c r="AA151" s="83" t="e">
        <f ca="1">IF(YEAR($B151)&lt;YEAR(TODAY())-1,INDEX(HaverPull!$A:$AD,MATCH(CBO_quarterly!$B151,HaverPull!$B:$B,0),MATCH(CBO_quarterly!AA$1,HaverPull!$1:$1,0)),INDEX(CBO_annual!$A:$AH,MATCH(_xlfn.NUMBERVALUE(LEFT($A152,4)),CBO_annual!$A:$A,0),MATCH(AA$1,CBO_annual!$1:$1,0)))</f>
        <v>#N/A</v>
      </c>
      <c r="AB151" s="88">
        <f>INDEX(CBO_annual!$A:$AH,MATCH(_xlfn.NUMBERVALUE(LEFT($A152,4)),CBO_annual!$A:$A,0),MATCH($1:$1,CBO_annual!$1:$1,0))</f>
        <v>14609.225</v>
      </c>
      <c r="AC151" s="84">
        <v>14602.6</v>
      </c>
      <c r="AD151" s="83">
        <f ca="1">IF(YEAR($B151)&lt;=YEAR(TODAY()),INDEX(HaverPull!$A:$AD,MATCH(CBO_quarterly!$B151,HaverPull!$B:$B,0),MATCH(CBO_quarterly!AD$1,HaverPull!$1:$1,0)),INDEX(CBO_annual!$A:$AH,MATCH(_xlfn.NUMBERVALUE(LEFT($A152,4)),CBO_annual!$A:$A,0),MATCH(AD$1,CBO_annual!$1:$1,0)))</f>
        <v>10403.799999999999</v>
      </c>
      <c r="AE151" s="83">
        <f ca="1">IF(YEAR($B151)&lt;=YEAR(TODAY()),INDEX(HaverPull!$A:$AD,MATCH(CBO_quarterly!$B151,HaverPull!$B:$B,0),MATCH(CBO_quarterly!AE$1,HaverPull!$1:$1,0)),INDEX(CBO_annual!$A:$AH,MATCH(_xlfn.NUMBERVALUE(LEFT($A152,4)),CBO_annual!$A:$A,0),MATCH(AE$1,CBO_annual!$1:$1,0)))</f>
        <v>9333</v>
      </c>
      <c r="AF151" s="85">
        <v>95.289000000000001</v>
      </c>
      <c r="AG151" s="84">
        <v>13908.5</v>
      </c>
      <c r="AH151" s="84">
        <v>13851.9</v>
      </c>
      <c r="AI151" s="83">
        <f ca="1">IF(YEAR($B151)&lt;YEAR(TODAY()),INDEX(HaverPull!$A:$AD,MATCH(CBO_quarterly!$B151,HaverPull!$B:$B,0),MATCH(CBO_quarterly!AI$1,HaverPull!$1:$1,0)),INDEX(CBO_annual!$A:$AH,MATCH(_xlfn.NUMBERVALUE(LEFT($A152,4)),CBO_annual!$A:$A,0),MATCH(AI$1,CBO_annual!$1:$1,0)))</f>
        <v>2630.7</v>
      </c>
      <c r="AJ151" s="83">
        <f ca="1">IF(YEAR($B151)&lt;YEAR(TODAY()),INDEX(HaverPull!$A:$AD,MATCH(CBO_quarterly!$B151,HaverPull!$B:$B,0),MATCH(CBO_quarterly!AJ$1,HaverPull!$1:$1,0)),INDEX(CBO_annual!$A:$AH,MATCH(_xlfn.NUMBERVALUE(LEFT($A152,4)),CBO_annual!$A:$A,0),MATCH(AJ$1,CBO_annual!$1:$1,0)))</f>
        <v>1113.9000000000001</v>
      </c>
      <c r="AK151" s="83">
        <f ca="1">IF(YEAR($B151)&lt;YEAR(TODAY()),INDEX(HaverPull!$A:$AD,MATCH(CBO_quarterly!$B151,HaverPull!$B:$B,0),MATCH(CBO_quarterly!AK$1,HaverPull!$1:$1,0)),INDEX(CBO_annual!$A:$AH,MATCH(_xlfn.NUMBERVALUE(LEFT($A152,4)),CBO_annual!$A:$A,0),MATCH(AK$1,CBO_annual!$1:$1,0)))</f>
        <v>1944.5</v>
      </c>
      <c r="AL151" s="83">
        <f ca="1">IF(YEAR($B151)&lt;YEAR(TODAY()),INDEX(HaverPull!$A:$AD,MATCH(CBO_quarterly!$B151,HaverPull!$B:$B,0),MATCH(CBO_quarterly!AL$1,HaverPull!$1:$1,0)),INDEX(CBO_annual!$A:$AH,MATCH(_xlfn.NUMBERVALUE(LEFT($A152,4)),CBO_annual!$A:$A,0),MATCH(AL$1,CBO_annual!$1:$1,0)))</f>
        <v>2630.7</v>
      </c>
      <c r="AM151" s="83">
        <f ca="1">IF(YEAR($B151)&lt;YEAR(TODAY()),INDEX(HaverPull!$A:$AD,MATCH(CBO_quarterly!$B151,HaverPull!$B:$B,0),MATCH(CBO_quarterly!AM$1,HaverPull!$1:$1,0)),INDEX(CBO_annual!$A:$AH,MATCH(_xlfn.NUMBERVALUE(LEFT($A152,4)),CBO_annual!$A:$A,0),MATCH(AM$1,CBO_annual!$1:$1,0)))</f>
        <v>994.9</v>
      </c>
      <c r="AN151" s="83">
        <f ca="1">IF(YEAR($B151)&lt;YEAR(TODAY()),INDEX(HaverPull!$A:$AD,MATCH(CBO_quarterly!$B151,HaverPull!$B:$B,0),MATCH(CBO_quarterly!AN$1,HaverPull!$1:$1,0)),INDEX(CBO_annual!$A:$AH,MATCH(_xlfn.NUMBERVALUE(LEFT($A152,4)),CBO_annual!$A:$A,0),MATCH(AN$1,CBO_annual!$1:$1,0)))</f>
        <v>1635.7</v>
      </c>
      <c r="AO151" s="83" t="e">
        <f ca="1">IF(YEAR($B151)&lt;YEAR(TODAY()),INDEX(HaverPull!$A:$AD,MATCH(CBO_quarterly!$B151,HaverPull!$B:$B,0),MATCH(CBO_quarterly!AO$1,HaverPull!$1:$1,0)),INDEX(CBO_annual!$A:$AH,MATCH(_xlfn.NUMBERVALUE(LEFT($A152,4)),CBO_annual!$A:$A,0),MATCH(AO$1,CBO_annual!$1:$1,0)))</f>
        <v>#N/A</v>
      </c>
      <c r="AP151" s="83" t="e">
        <f ca="1">IF(YEAR($B151)&lt;YEAR(TODAY()),INDEX(HaverPull!$A:$AD,MATCH(CBO_quarterly!$B151,HaverPull!$B:$B,0),MATCH(CBO_quarterly!AP$1,HaverPull!$1:$1,0)),INDEX(CBO_annual!$A:$AH,MATCH(_xlfn.NUMBERVALUE(LEFT($A152,4)),CBO_annual!$A:$A,0),MATCH(AP$1,CBO_annual!$1:$1,0)))</f>
        <v>#N/A</v>
      </c>
    </row>
    <row r="152" spans="1:42">
      <c r="A152" s="83" t="s">
        <v>551</v>
      </c>
      <c r="B152" s="4">
        <v>39082</v>
      </c>
      <c r="C152" s="83">
        <f ca="1">IF(YEAR($B152)&lt;YEAR(TODAY())-1,AVERAGE(C153:C156),INDEX(CBO_annual!$A:$AH,MATCH(_xlfn.NUMBERVALUE(LEFT($A153,4)),CBO_annual!$A:$A,0),MATCH(C$1,CBO_annual!$1:$1,0)))</f>
        <v>2068.1999999723153</v>
      </c>
      <c r="D152" s="83">
        <f ca="1">IF(YEAR($B152)&lt;YEAR(TODAY())-1,AVERAGE(D153:D156),INDEX(CBO_annual!$A:$AH,MATCH(_xlfn.NUMBERVALUE(LEFT($A153,4)),CBO_annual!$A:$A,0),MATCH(D$1,CBO_annual!$1:$1,0)))</f>
        <v>1585.0999999895341</v>
      </c>
      <c r="E152" s="83">
        <f ca="1">IF(YEAR($B152)&lt;YEAR(TODAY())-1,AVERAGE(E153:E156),INDEX(CBO_annual!$A:$AH,MATCH(_xlfn.NUMBERVALUE(LEFT($A153,4)),CBO_annual!$A:$A,0),MATCH(E$1,CBO_annual!$1:$1,0)))</f>
        <v>134.09999999628619</v>
      </c>
      <c r="F152" s="83">
        <f ca="1">IF(YEAR($B152)&lt;YEAR(TODAY())-1,AVERAGE(F153:F156),INDEX(CBO_annual!$A:$AH,MATCH(_xlfn.NUMBERVALUE(LEFT($A153,4)),CBO_annual!$A:$A,0),MATCH(F$1,CBO_annual!$1:$1,0)))</f>
        <v>395.7000000381509</v>
      </c>
      <c r="G152" s="83">
        <f ca="1">IF(YEAR($B152)&lt;YEAR(TODAY())-1,AVERAGE(G153:G156),INDEX(CBO_annual!$A:$AH,MATCH(_xlfn.NUMBERVALUE(LEFT($A153,4)),CBO_annual!$A:$A,0),MATCH(G$1,CBO_annual!$1:$1,0)))</f>
        <v>1274.5999999810933</v>
      </c>
      <c r="H152" s="83">
        <f ca="1">IF(YEAR($B152)&lt;YEAR(TODAY())-1,AVERAGE(H153:H156),INDEX(CBO_annual!$A:$AH,MATCH(_xlfn.NUMBERVALUE(LEFT($A153,4)),CBO_annual!$A:$A,0),MATCH(H$1,CBO_annual!$1:$1,0)))</f>
        <v>60.59999999797428</v>
      </c>
      <c r="I152" s="83">
        <f ca="1">IF(YEAR($B152)&lt;YEAR(TODAY())-1,AVERAGE(I153:I156),INDEX(CBO_annual!$A:$AH,MATCH(_xlfn.NUMBERVALUE(LEFT($A153,4)),CBO_annual!$A:$A,0),MATCH(I$1,CBO_annual!$1:$1,0)))</f>
        <v>497.09999998278147</v>
      </c>
      <c r="J152" s="83">
        <f ca="1">IF(YEAR($B152)&lt;YEAR(TODAY())-1,INDEX(HaverPull!$A:$AD,MATCH(CBO_quarterly!$B152,HaverPull!$B:$B,0),MATCH(CBO_quarterly!J$1,HaverPull!$1:$1,0)),INDEX(CBO_annual!$A:$AH,MATCH(_xlfn.NUMBERVALUE(LEFT($A153,4)),CBO_annual!$A:$A,0),MATCH(J$1,CBO_annual!$1:$1,0)))</f>
        <v>30</v>
      </c>
      <c r="K152" s="83" t="e">
        <f ca="1">IF(YEAR($B152)&lt;YEAR(TODAY())-1,INDEX(HaverPull!$A:$AD,MATCH(CBO_quarterly!$B152,HaverPull!$B:$B,0),MATCH(CBO_quarterly!K$1,HaverPull!$1:$1,0)),INDEX(CBO_annual!$A:$AH,MATCH(_xlfn.NUMBERVALUE(LEFT($A153,4)),CBO_annual!$A:$A,0),MATCH(K$1,CBO_annual!$1:$1,0)))</f>
        <v>#N/A</v>
      </c>
      <c r="L152" s="83" t="e">
        <f ca="1">IF(YEAR($B152)&lt;YEAR(TODAY())-1,INDEX(HaverPull!$A:$AD,MATCH(CBO_quarterly!$B152,HaverPull!$B:$B,0),MATCH(CBO_quarterly!L$1,HaverPull!$1:$1,0)),INDEX(CBO_annual!$A:$AH,MATCH(_xlfn.NUMBERVALUE(LEFT($A153,4)),CBO_annual!$A:$A,0),MATCH(L$1,CBO_annual!$1:$1,0)))</f>
        <v>#N/A</v>
      </c>
      <c r="M152" s="83" t="e">
        <f ca="1">IF(YEAR($B152)&lt;YEAR(TODAY())-1,INDEX(HaverPull!$A:$AD,MATCH(CBO_quarterly!$B152,HaverPull!$B:$B,0),MATCH(CBO_quarterly!M$1,HaverPull!$1:$1,0)),INDEX(CBO_annual!$A:$AH,MATCH(_xlfn.NUMBERVALUE(LEFT($A153,4)),CBO_annual!$A:$A,0),MATCH(M$1,CBO_annual!$1:$1,0)))</f>
        <v>#N/A</v>
      </c>
      <c r="N152" s="83" t="e">
        <f ca="1">IF(YEAR($B152)&lt;YEAR(TODAY())-1,INDEX(HaverPull!$A:$AD,MATCH(CBO_quarterly!$B152,HaverPull!$B:$B,0),MATCH(CBO_quarterly!N$1,HaverPull!$1:$1,0)),INDEX(CBO_annual!$A:$AH,MATCH(_xlfn.NUMBERVALUE(LEFT($A153,4)),CBO_annual!$A:$A,0),MATCH(N$1,CBO_annual!$1:$1,0)))</f>
        <v>#N/A</v>
      </c>
      <c r="O152" s="83" t="e">
        <f ca="1">IF(YEAR($B152)&lt;YEAR(TODAY())-1,INDEX(HaverPull!$A:$AD,MATCH(CBO_quarterly!$B152,HaverPull!$B:$B,0),MATCH(CBO_quarterly!O$1,HaverPull!$1:$1,0)),INDEX(CBO_annual!$A:$AH,MATCH(_xlfn.NUMBERVALUE(LEFT($A153,4)),CBO_annual!$A:$A,0),MATCH(O$1,CBO_annual!$1:$1,0)))</f>
        <v>#N/A</v>
      </c>
      <c r="P152" s="83" t="e">
        <f ca="1">IF(YEAR($B152)&lt;YEAR(TODAY())-1,INDEX(HaverPull!$A:$AD,MATCH(CBO_quarterly!$B152,HaverPull!$B:$B,0),MATCH(CBO_quarterly!P$1,HaverPull!$1:$1,0)),INDEX(CBO_annual!$A:$AH,MATCH(_xlfn.NUMBERVALUE(LEFT($A153,4)),CBO_annual!$A:$A,0),MATCH(P$1,CBO_annual!$1:$1,0)))</f>
        <v>#N/A</v>
      </c>
      <c r="Q152" s="83" t="e">
        <f ca="1">IF(YEAR($B152)&lt;YEAR(TODAY())-1,INDEX(HaverPull!$A:$AD,MATCH(CBO_quarterly!$B152,HaverPull!$B:$B,0),MATCH(CBO_quarterly!Q$1,HaverPull!$1:$1,0)),INDEX(CBO_annual!$A:$AH,MATCH(_xlfn.NUMBERVALUE(LEFT($A153,4)),CBO_annual!$A:$A,0),MATCH(Q$1,CBO_annual!$1:$1,0)))</f>
        <v>#N/A</v>
      </c>
      <c r="R152" s="83" t="e">
        <f ca="1">IF(YEAR($B152)&lt;YEAR(TODAY())-1,INDEX(HaverPull!$A:$AD,MATCH(CBO_quarterly!$B152,HaverPull!$B:$B,0),MATCH(CBO_quarterly!R$1,HaverPull!$1:$1,0)),INDEX(CBO_annual!$A:$AH,MATCH(_xlfn.NUMBERVALUE(LEFT($A153,4)),CBO_annual!$A:$A,0),MATCH(R$1,CBO_annual!$1:$1,0)))</f>
        <v>#N/A</v>
      </c>
      <c r="S152" s="83" t="e">
        <f ca="1">IF(YEAR($B152)&lt;YEAR(TODAY())-1,INDEX(HaverPull!$A:$AD,MATCH(CBO_quarterly!$B152,HaverPull!$B:$B,0),MATCH(CBO_quarterly!S$1,HaverPull!$1:$1,0)),INDEX(CBO_annual!$A:$AH,MATCH(_xlfn.NUMBERVALUE(LEFT($A153,4)),CBO_annual!$A:$A,0),MATCH(S$1,CBO_annual!$1:$1,0)))</f>
        <v>#N/A</v>
      </c>
      <c r="T152" s="83" t="e">
        <f ca="1">IF(YEAR($B152)&lt;YEAR(TODAY())-1,INDEX(HaverPull!$A:$AD,MATCH(CBO_quarterly!$B152,HaverPull!$B:$B,0),MATCH(CBO_quarterly!T$1,HaverPull!$1:$1,0)),INDEX(CBO_annual!$A:$AH,MATCH(_xlfn.NUMBERVALUE(LEFT($A153,4)),CBO_annual!$A:$A,0),MATCH(T$1,CBO_annual!$1:$1,0)))</f>
        <v>#N/A</v>
      </c>
      <c r="U152" s="83" t="e">
        <f ca="1">IF(YEAR($B152)&lt;YEAR(TODAY())-1,INDEX(HaverPull!$A:$AD,MATCH(CBO_quarterly!$B152,HaverPull!$B:$B,0),MATCH(CBO_quarterly!U$1,HaverPull!$1:$1,0)),INDEX(CBO_annual!$A:$AH,MATCH(_xlfn.NUMBERVALUE(LEFT($A153,4)),CBO_annual!$A:$A,0),MATCH(U$1,CBO_annual!$1:$1,0)))</f>
        <v>#N/A</v>
      </c>
      <c r="V152" s="83" t="e">
        <f ca="1">IF(YEAR($B152)&lt;YEAR(TODAY())-1,INDEX(HaverPull!$A:$AD,MATCH(CBO_quarterly!$B152,HaverPull!$B:$B,0),MATCH(CBO_quarterly!V$1,HaverPull!$1:$1,0)),INDEX(CBO_annual!$A:$AH,MATCH(_xlfn.NUMBERVALUE(LEFT($A153,4)),CBO_annual!$A:$A,0),MATCH(V$1,CBO_annual!$1:$1,0)))</f>
        <v>#N/A</v>
      </c>
      <c r="W152" s="83" t="e">
        <f ca="1">IF(YEAR($B152)&lt;YEAR(TODAY())-1,INDEX(HaverPull!$A:$AD,MATCH(CBO_quarterly!$B152,HaverPull!$B:$B,0),MATCH(CBO_quarterly!W$1,HaverPull!$1:$1,0)),INDEX(CBO_annual!$A:$AH,MATCH(_xlfn.NUMBERVALUE(LEFT($A153,4)),CBO_annual!$A:$A,0),MATCH(W$1,CBO_annual!$1:$1,0)))</f>
        <v>#N/A</v>
      </c>
      <c r="X152" s="83" t="e">
        <f ca="1">IF(YEAR($B152)&lt;YEAR(TODAY())-1,INDEX(HaverPull!$A:$AD,MATCH(CBO_quarterly!$B152,HaverPull!$B:$B,0),MATCH(CBO_quarterly!X$1,HaverPull!$1:$1,0)),INDEX(CBO_annual!$A:$AH,MATCH(_xlfn.NUMBERVALUE(LEFT($A153,4)),CBO_annual!$A:$A,0),MATCH(X$1,CBO_annual!$1:$1,0)))</f>
        <v>#N/A</v>
      </c>
      <c r="Y152" s="83" t="e">
        <f ca="1">IF(YEAR($B152)&lt;YEAR(TODAY())-1,INDEX(HaverPull!$A:$AD,MATCH(CBO_quarterly!$B152,HaverPull!$B:$B,0),MATCH(CBO_quarterly!Y$1,HaverPull!$1:$1,0)),INDEX(CBO_annual!$A:$AH,MATCH(_xlfn.NUMBERVALUE(LEFT($A153,4)),CBO_annual!$A:$A,0),MATCH(Y$1,CBO_annual!$1:$1,0)))</f>
        <v>#N/A</v>
      </c>
      <c r="Z152" s="83" t="e">
        <f ca="1">IF(YEAR($B152)&lt;YEAR(TODAY())-1,INDEX(HaverPull!$A:$AD,MATCH(CBO_quarterly!$B152,HaverPull!$B:$B,0),MATCH(CBO_quarterly!Z$1,HaverPull!$1:$1,0)),INDEX(CBO_annual!$A:$AH,MATCH(_xlfn.NUMBERVALUE(LEFT($A153,4)),CBO_annual!$A:$A,0),MATCH(Z$1,CBO_annual!$1:$1,0)))</f>
        <v>#N/A</v>
      </c>
      <c r="AA152" s="83" t="e">
        <f ca="1">IF(YEAR($B152)&lt;YEAR(TODAY())-1,INDEX(HaverPull!$A:$AD,MATCH(CBO_quarterly!$B152,HaverPull!$B:$B,0),MATCH(CBO_quarterly!AA$1,HaverPull!$1:$1,0)),INDEX(CBO_annual!$A:$AH,MATCH(_xlfn.NUMBERVALUE(LEFT($A153,4)),CBO_annual!$A:$A,0),MATCH(AA$1,CBO_annual!$1:$1,0)))</f>
        <v>#N/A</v>
      </c>
      <c r="AB152" s="88">
        <f>INDEX(CBO_annual!$A:$AH,MATCH(_xlfn.NUMBERVALUE(LEFT($A153,4)),CBO_annual!$A:$A,0),MATCH($1:$1,CBO_annual!$1:$1,0))</f>
        <v>14887.525</v>
      </c>
      <c r="AC152" s="84">
        <v>14716.9</v>
      </c>
      <c r="AD152" s="83">
        <f ca="1">IF(YEAR($B152)&lt;=YEAR(TODAY()),INDEX(HaverPull!$A:$AD,MATCH(CBO_quarterly!$B152,HaverPull!$B:$B,0),MATCH(CBO_quarterly!AD$1,HaverPull!$1:$1,0)),INDEX(CBO_annual!$A:$AH,MATCH(_xlfn.NUMBERVALUE(LEFT($A153,4)),CBO_annual!$A:$A,0),MATCH(AD$1,CBO_annual!$1:$1,0)))</f>
        <v>10504.5</v>
      </c>
      <c r="AE152" s="83">
        <f ca="1">IF(YEAR($B152)&lt;=YEAR(TODAY()),INDEX(HaverPull!$A:$AD,MATCH(CBO_quarterly!$B152,HaverPull!$B:$B,0),MATCH(CBO_quarterly!AE$1,HaverPull!$1:$1,0)),INDEX(CBO_annual!$A:$AH,MATCH(_xlfn.NUMBERVALUE(LEFT($A153,4)),CBO_annual!$A:$A,0),MATCH(AE$1,CBO_annual!$1:$1,0)))</f>
        <v>9407.5</v>
      </c>
      <c r="AF152" s="85">
        <v>95.125</v>
      </c>
      <c r="AG152" s="84">
        <v>14066.4</v>
      </c>
      <c r="AH152" s="84">
        <v>13978.7</v>
      </c>
      <c r="AI152" s="83">
        <f ca="1">IF(YEAR($B152)&lt;YEAR(TODAY()),INDEX(HaverPull!$A:$AD,MATCH(CBO_quarterly!$B152,HaverPull!$B:$B,0),MATCH(CBO_quarterly!AI$1,HaverPull!$1:$1,0)),INDEX(CBO_annual!$A:$AH,MATCH(_xlfn.NUMBERVALUE(LEFT($A153,4)),CBO_annual!$A:$A,0),MATCH(AI$1,CBO_annual!$1:$1,0)))</f>
        <v>2674.7</v>
      </c>
      <c r="AJ152" s="83">
        <f ca="1">IF(YEAR($B152)&lt;YEAR(TODAY()),INDEX(HaverPull!$A:$AD,MATCH(CBO_quarterly!$B152,HaverPull!$B:$B,0),MATCH(CBO_quarterly!AJ$1,HaverPull!$1:$1,0)),INDEX(CBO_annual!$A:$AH,MATCH(_xlfn.NUMBERVALUE(LEFT($A153,4)),CBO_annual!$A:$A,0),MATCH(AJ$1,CBO_annual!$1:$1,0)))</f>
        <v>1130.2</v>
      </c>
      <c r="AK152" s="83">
        <f ca="1">IF(YEAR($B152)&lt;YEAR(TODAY()),INDEX(HaverPull!$A:$AD,MATCH(CBO_quarterly!$B152,HaverPull!$B:$B,0),MATCH(CBO_quarterly!AK$1,HaverPull!$1:$1,0)),INDEX(CBO_annual!$A:$AH,MATCH(_xlfn.NUMBERVALUE(LEFT($A153,4)),CBO_annual!$A:$A,0),MATCH(AK$1,CBO_annual!$1:$1,0)))</f>
        <v>1952.9</v>
      </c>
      <c r="AL152" s="83">
        <f ca="1">IF(YEAR($B152)&lt;YEAR(TODAY()),INDEX(HaverPull!$A:$AD,MATCH(CBO_quarterly!$B152,HaverPull!$B:$B,0),MATCH(CBO_quarterly!AL$1,HaverPull!$1:$1,0)),INDEX(CBO_annual!$A:$AH,MATCH(_xlfn.NUMBERVALUE(LEFT($A153,4)),CBO_annual!$A:$A,0),MATCH(AL$1,CBO_annual!$1:$1,0)))</f>
        <v>2674.7</v>
      </c>
      <c r="AM152" s="83">
        <f ca="1">IF(YEAR($B152)&lt;YEAR(TODAY()),INDEX(HaverPull!$A:$AD,MATCH(CBO_quarterly!$B152,HaverPull!$B:$B,0),MATCH(CBO_quarterly!AM$1,HaverPull!$1:$1,0)),INDEX(CBO_annual!$A:$AH,MATCH(_xlfn.NUMBERVALUE(LEFT($A153,4)),CBO_annual!$A:$A,0),MATCH(AM$1,CBO_annual!$1:$1,0)))</f>
        <v>1014.6</v>
      </c>
      <c r="AN152" s="83">
        <f ca="1">IF(YEAR($B152)&lt;YEAR(TODAY()),INDEX(HaverPull!$A:$AD,MATCH(CBO_quarterly!$B152,HaverPull!$B:$B,0),MATCH(CBO_quarterly!AN$1,HaverPull!$1:$1,0)),INDEX(CBO_annual!$A:$AH,MATCH(_xlfn.NUMBERVALUE(LEFT($A153,4)),CBO_annual!$A:$A,0),MATCH(AN$1,CBO_annual!$1:$1,0)))</f>
        <v>1660.1</v>
      </c>
      <c r="AO152" s="83" t="e">
        <f ca="1">IF(YEAR($B152)&lt;YEAR(TODAY()),INDEX(HaverPull!$A:$AD,MATCH(CBO_quarterly!$B152,HaverPull!$B:$B,0),MATCH(CBO_quarterly!AO$1,HaverPull!$1:$1,0)),INDEX(CBO_annual!$A:$AH,MATCH(_xlfn.NUMBERVALUE(LEFT($A153,4)),CBO_annual!$A:$A,0),MATCH(AO$1,CBO_annual!$1:$1,0)))</f>
        <v>#N/A</v>
      </c>
      <c r="AP152" s="83" t="e">
        <f ca="1">IF(YEAR($B152)&lt;YEAR(TODAY()),INDEX(HaverPull!$A:$AD,MATCH(CBO_quarterly!$B152,HaverPull!$B:$B,0),MATCH(CBO_quarterly!AP$1,HaverPull!$1:$1,0)),INDEX(CBO_annual!$A:$AH,MATCH(_xlfn.NUMBERVALUE(LEFT($A153,4)),CBO_annual!$A:$A,0),MATCH(AP$1,CBO_annual!$1:$1,0)))</f>
        <v>#N/A</v>
      </c>
    </row>
    <row r="153" spans="1:42">
      <c r="A153" s="83" t="s">
        <v>552</v>
      </c>
      <c r="B153" s="4">
        <v>39172</v>
      </c>
      <c r="C153" s="83">
        <f ca="1">IF(YEAR($B153)&lt;YEAR(TODAY())-1,AVERAGE(C154:C157),INDEX(CBO_annual!$A:$AH,MATCH(_xlfn.NUMBERVALUE(LEFT($A154,4)),CBO_annual!$A:$A,0),MATCH(C$1,CBO_annual!$1:$1,0)))</f>
        <v>2068.1999997388257</v>
      </c>
      <c r="D153" s="83">
        <f ca="1">IF(YEAR($B153)&lt;YEAR(TODAY())-1,AVERAGE(D154:D157),INDEX(CBO_annual!$A:$AH,MATCH(_xlfn.NUMBERVALUE(LEFT($A154,4)),CBO_annual!$A:$A,0),MATCH(D$1,CBO_annual!$1:$1,0)))</f>
        <v>1585.0999999012636</v>
      </c>
      <c r="E153" s="83">
        <f ca="1">IF(YEAR($B153)&lt;YEAR(TODAY())-1,AVERAGE(E154:E157),INDEX(CBO_annual!$A:$AH,MATCH(_xlfn.NUMBERVALUE(LEFT($A154,4)),CBO_annual!$A:$A,0),MATCH(E$1,CBO_annual!$1:$1,0)))</f>
        <v>134.09999996496441</v>
      </c>
      <c r="F153" s="83">
        <f ca="1">IF(YEAR($B153)&lt;YEAR(TODAY())-1,AVERAGE(F154:F157),INDEX(CBO_annual!$A:$AH,MATCH(_xlfn.NUMBERVALUE(LEFT($A154,4)),CBO_annual!$A:$A,0),MATCH(F$1,CBO_annual!$1:$1,0)))</f>
        <v>395.70000035991109</v>
      </c>
      <c r="G153" s="83">
        <f ca="1">IF(YEAR($B153)&lt;YEAR(TODAY())-1,AVERAGE(G154:G157),INDEX(CBO_annual!$A:$AH,MATCH(_xlfn.NUMBERVALUE(LEFT($A154,4)),CBO_annual!$A:$A,0),MATCH(G$1,CBO_annual!$1:$1,0)))</f>
        <v>1274.5999998216371</v>
      </c>
      <c r="H153" s="83">
        <f ca="1">IF(YEAR($B153)&lt;YEAR(TODAY())-1,AVERAGE(H154:H157),INDEX(CBO_annual!$A:$AH,MATCH(_xlfn.NUMBERVALUE(LEFT($A154,4)),CBO_annual!$A:$A,0),MATCH(H$1,CBO_annual!$1:$1,0)))</f>
        <v>60.599999980889677</v>
      </c>
      <c r="I153" s="83">
        <f ca="1">IF(YEAR($B153)&lt;YEAR(TODAY())-1,AVERAGE(I154:I157),INDEX(CBO_annual!$A:$AH,MATCH(_xlfn.NUMBERVALUE(LEFT($A154,4)),CBO_annual!$A:$A,0),MATCH(I$1,CBO_annual!$1:$1,0)))</f>
        <v>497.09999983756228</v>
      </c>
      <c r="J153" s="83">
        <f ca="1">IF(YEAR($B153)&lt;YEAR(TODAY())-1,INDEX(HaverPull!$A:$AD,MATCH(CBO_quarterly!$B153,HaverPull!$B:$B,0),MATCH(CBO_quarterly!J$1,HaverPull!$1:$1,0)),INDEX(CBO_annual!$A:$AH,MATCH(_xlfn.NUMBERVALUE(LEFT($A154,4)),CBO_annual!$A:$A,0),MATCH(J$1,CBO_annual!$1:$1,0)))</f>
        <v>38.4</v>
      </c>
      <c r="K153" s="83" t="e">
        <f ca="1">IF(YEAR($B153)&lt;YEAR(TODAY())-1,INDEX(HaverPull!$A:$AD,MATCH(CBO_quarterly!$B153,HaverPull!$B:$B,0),MATCH(CBO_quarterly!K$1,HaverPull!$1:$1,0)),INDEX(CBO_annual!$A:$AH,MATCH(_xlfn.NUMBERVALUE(LEFT($A154,4)),CBO_annual!$A:$A,0),MATCH(K$1,CBO_annual!$1:$1,0)))</f>
        <v>#N/A</v>
      </c>
      <c r="L153" s="83" t="e">
        <f ca="1">IF(YEAR($B153)&lt;YEAR(TODAY())-1,INDEX(HaverPull!$A:$AD,MATCH(CBO_quarterly!$B153,HaverPull!$B:$B,0),MATCH(CBO_quarterly!L$1,HaverPull!$1:$1,0)),INDEX(CBO_annual!$A:$AH,MATCH(_xlfn.NUMBERVALUE(LEFT($A154,4)),CBO_annual!$A:$A,0),MATCH(L$1,CBO_annual!$1:$1,0)))</f>
        <v>#N/A</v>
      </c>
      <c r="M153" s="83" t="e">
        <f ca="1">IF(YEAR($B153)&lt;YEAR(TODAY())-1,INDEX(HaverPull!$A:$AD,MATCH(CBO_quarterly!$B153,HaverPull!$B:$B,0),MATCH(CBO_quarterly!M$1,HaverPull!$1:$1,0)),INDEX(CBO_annual!$A:$AH,MATCH(_xlfn.NUMBERVALUE(LEFT($A154,4)),CBO_annual!$A:$A,0),MATCH(M$1,CBO_annual!$1:$1,0)))</f>
        <v>#N/A</v>
      </c>
      <c r="N153" s="83" t="e">
        <f ca="1">IF(YEAR($B153)&lt;YEAR(TODAY())-1,INDEX(HaverPull!$A:$AD,MATCH(CBO_quarterly!$B153,HaverPull!$B:$B,0),MATCH(CBO_quarterly!N$1,HaverPull!$1:$1,0)),INDEX(CBO_annual!$A:$AH,MATCH(_xlfn.NUMBERVALUE(LEFT($A154,4)),CBO_annual!$A:$A,0),MATCH(N$1,CBO_annual!$1:$1,0)))</f>
        <v>#N/A</v>
      </c>
      <c r="O153" s="83" t="e">
        <f ca="1">IF(YEAR($B153)&lt;YEAR(TODAY())-1,INDEX(HaverPull!$A:$AD,MATCH(CBO_quarterly!$B153,HaverPull!$B:$B,0),MATCH(CBO_quarterly!O$1,HaverPull!$1:$1,0)),INDEX(CBO_annual!$A:$AH,MATCH(_xlfn.NUMBERVALUE(LEFT($A154,4)),CBO_annual!$A:$A,0),MATCH(O$1,CBO_annual!$1:$1,0)))</f>
        <v>#N/A</v>
      </c>
      <c r="P153" s="83" t="e">
        <f ca="1">IF(YEAR($B153)&lt;YEAR(TODAY())-1,INDEX(HaverPull!$A:$AD,MATCH(CBO_quarterly!$B153,HaverPull!$B:$B,0),MATCH(CBO_quarterly!P$1,HaverPull!$1:$1,0)),INDEX(CBO_annual!$A:$AH,MATCH(_xlfn.NUMBERVALUE(LEFT($A154,4)),CBO_annual!$A:$A,0),MATCH(P$1,CBO_annual!$1:$1,0)))</f>
        <v>#N/A</v>
      </c>
      <c r="Q153" s="83" t="e">
        <f ca="1">IF(YEAR($B153)&lt;YEAR(TODAY())-1,INDEX(HaverPull!$A:$AD,MATCH(CBO_quarterly!$B153,HaverPull!$B:$B,0),MATCH(CBO_quarterly!Q$1,HaverPull!$1:$1,0)),INDEX(CBO_annual!$A:$AH,MATCH(_xlfn.NUMBERVALUE(LEFT($A154,4)),CBO_annual!$A:$A,0),MATCH(Q$1,CBO_annual!$1:$1,0)))</f>
        <v>#N/A</v>
      </c>
      <c r="R153" s="83" t="e">
        <f ca="1">IF(YEAR($B153)&lt;YEAR(TODAY())-1,INDEX(HaverPull!$A:$AD,MATCH(CBO_quarterly!$B153,HaverPull!$B:$B,0),MATCH(CBO_quarterly!R$1,HaverPull!$1:$1,0)),INDEX(CBO_annual!$A:$AH,MATCH(_xlfn.NUMBERVALUE(LEFT($A154,4)),CBO_annual!$A:$A,0),MATCH(R$1,CBO_annual!$1:$1,0)))</f>
        <v>#N/A</v>
      </c>
      <c r="S153" s="83" t="e">
        <f ca="1">IF(YEAR($B153)&lt;YEAR(TODAY())-1,INDEX(HaverPull!$A:$AD,MATCH(CBO_quarterly!$B153,HaverPull!$B:$B,0),MATCH(CBO_quarterly!S$1,HaverPull!$1:$1,0)),INDEX(CBO_annual!$A:$AH,MATCH(_xlfn.NUMBERVALUE(LEFT($A154,4)),CBO_annual!$A:$A,0),MATCH(S$1,CBO_annual!$1:$1,0)))</f>
        <v>#N/A</v>
      </c>
      <c r="T153" s="83" t="e">
        <f ca="1">IF(YEAR($B153)&lt;YEAR(TODAY())-1,INDEX(HaverPull!$A:$AD,MATCH(CBO_quarterly!$B153,HaverPull!$B:$B,0),MATCH(CBO_quarterly!T$1,HaverPull!$1:$1,0)),INDEX(CBO_annual!$A:$AH,MATCH(_xlfn.NUMBERVALUE(LEFT($A154,4)),CBO_annual!$A:$A,0),MATCH(T$1,CBO_annual!$1:$1,0)))</f>
        <v>#N/A</v>
      </c>
      <c r="U153" s="83" t="e">
        <f ca="1">IF(YEAR($B153)&lt;YEAR(TODAY())-1,INDEX(HaverPull!$A:$AD,MATCH(CBO_quarterly!$B153,HaverPull!$B:$B,0),MATCH(CBO_quarterly!U$1,HaverPull!$1:$1,0)),INDEX(CBO_annual!$A:$AH,MATCH(_xlfn.NUMBERVALUE(LEFT($A154,4)),CBO_annual!$A:$A,0),MATCH(U$1,CBO_annual!$1:$1,0)))</f>
        <v>#N/A</v>
      </c>
      <c r="V153" s="83" t="e">
        <f ca="1">IF(YEAR($B153)&lt;YEAR(TODAY())-1,INDEX(HaverPull!$A:$AD,MATCH(CBO_quarterly!$B153,HaverPull!$B:$B,0),MATCH(CBO_quarterly!V$1,HaverPull!$1:$1,0)),INDEX(CBO_annual!$A:$AH,MATCH(_xlfn.NUMBERVALUE(LEFT($A154,4)),CBO_annual!$A:$A,0),MATCH(V$1,CBO_annual!$1:$1,0)))</f>
        <v>#N/A</v>
      </c>
      <c r="W153" s="83" t="e">
        <f ca="1">IF(YEAR($B153)&lt;YEAR(TODAY())-1,INDEX(HaverPull!$A:$AD,MATCH(CBO_quarterly!$B153,HaverPull!$B:$B,0),MATCH(CBO_quarterly!W$1,HaverPull!$1:$1,0)),INDEX(CBO_annual!$A:$AH,MATCH(_xlfn.NUMBERVALUE(LEFT($A154,4)),CBO_annual!$A:$A,0),MATCH(W$1,CBO_annual!$1:$1,0)))</f>
        <v>#N/A</v>
      </c>
      <c r="X153" s="83" t="e">
        <f ca="1">IF(YEAR($B153)&lt;YEAR(TODAY())-1,INDEX(HaverPull!$A:$AD,MATCH(CBO_quarterly!$B153,HaverPull!$B:$B,0),MATCH(CBO_quarterly!X$1,HaverPull!$1:$1,0)),INDEX(CBO_annual!$A:$AH,MATCH(_xlfn.NUMBERVALUE(LEFT($A154,4)),CBO_annual!$A:$A,0),MATCH(X$1,CBO_annual!$1:$1,0)))</f>
        <v>#N/A</v>
      </c>
      <c r="Y153" s="83" t="e">
        <f ca="1">IF(YEAR($B153)&lt;YEAR(TODAY())-1,INDEX(HaverPull!$A:$AD,MATCH(CBO_quarterly!$B153,HaverPull!$B:$B,0),MATCH(CBO_quarterly!Y$1,HaverPull!$1:$1,0)),INDEX(CBO_annual!$A:$AH,MATCH(_xlfn.NUMBERVALUE(LEFT($A154,4)),CBO_annual!$A:$A,0),MATCH(Y$1,CBO_annual!$1:$1,0)))</f>
        <v>#N/A</v>
      </c>
      <c r="Z153" s="83" t="e">
        <f ca="1">IF(YEAR($B153)&lt;YEAR(TODAY())-1,INDEX(HaverPull!$A:$AD,MATCH(CBO_quarterly!$B153,HaverPull!$B:$B,0),MATCH(CBO_quarterly!Z$1,HaverPull!$1:$1,0)),INDEX(CBO_annual!$A:$AH,MATCH(_xlfn.NUMBERVALUE(LEFT($A154,4)),CBO_annual!$A:$A,0),MATCH(Z$1,CBO_annual!$1:$1,0)))</f>
        <v>#N/A</v>
      </c>
      <c r="AA153" s="83" t="e">
        <f ca="1">IF(YEAR($B153)&lt;YEAR(TODAY())-1,INDEX(HaverPull!$A:$AD,MATCH(CBO_quarterly!$B153,HaverPull!$B:$B,0),MATCH(CBO_quarterly!AA$1,HaverPull!$1:$1,0)),INDEX(CBO_annual!$A:$AH,MATCH(_xlfn.NUMBERVALUE(LEFT($A154,4)),CBO_annual!$A:$A,0),MATCH(AA$1,CBO_annual!$1:$1,0)))</f>
        <v>#N/A</v>
      </c>
      <c r="AB153" s="88">
        <f>INDEX(CBO_annual!$A:$AH,MATCH(_xlfn.NUMBERVALUE(LEFT($A154,4)),CBO_annual!$A:$A,0),MATCH($1:$1,CBO_annual!$1:$1,0))</f>
        <v>14887.525</v>
      </c>
      <c r="AC153" s="84">
        <v>14726</v>
      </c>
      <c r="AD153" s="83">
        <f ca="1">IF(YEAR($B153)&lt;=YEAR(TODAY()),INDEX(HaverPull!$A:$AD,MATCH(CBO_quarterly!$B153,HaverPull!$B:$B,0),MATCH(CBO_quarterly!AD$1,HaverPull!$1:$1,0)),INDEX(CBO_annual!$A:$AH,MATCH(_xlfn.NUMBERVALUE(LEFT($A154,4)),CBO_annual!$A:$A,0),MATCH(AD$1,CBO_annual!$1:$1,0)))</f>
        <v>10563.3</v>
      </c>
      <c r="AE153" s="83">
        <f ca="1">IF(YEAR($B153)&lt;=YEAR(TODAY()),INDEX(HaverPull!$A:$AD,MATCH(CBO_quarterly!$B153,HaverPull!$B:$B,0),MATCH(CBO_quarterly!AE$1,HaverPull!$1:$1,0)),INDEX(CBO_annual!$A:$AH,MATCH(_xlfn.NUMBERVALUE(LEFT($A154,4)),CBO_annual!$A:$A,0),MATCH(AE$1,CBO_annual!$1:$1,0)))</f>
        <v>9549.4</v>
      </c>
      <c r="AF153" s="85">
        <v>96.010999999999996</v>
      </c>
      <c r="AG153" s="84">
        <v>14233.2</v>
      </c>
      <c r="AH153" s="84">
        <v>14211.7</v>
      </c>
      <c r="AI153" s="83">
        <f ca="1">IF(YEAR($B153)&lt;YEAR(TODAY()),INDEX(HaverPull!$A:$AD,MATCH(CBO_quarterly!$B153,HaverPull!$B:$B,0),MATCH(CBO_quarterly!AI$1,HaverPull!$1:$1,0)),INDEX(CBO_annual!$A:$AH,MATCH(_xlfn.NUMBERVALUE(LEFT($A154,4)),CBO_annual!$A:$A,0),MATCH(AI$1,CBO_annual!$1:$1,0)))</f>
        <v>2719.2</v>
      </c>
      <c r="AJ153" s="83">
        <f ca="1">IF(YEAR($B153)&lt;YEAR(TODAY()),INDEX(HaverPull!$A:$AD,MATCH(CBO_quarterly!$B153,HaverPull!$B:$B,0),MATCH(CBO_quarterly!AJ$1,HaverPull!$1:$1,0)),INDEX(CBO_annual!$A:$AH,MATCH(_xlfn.NUMBERVALUE(LEFT($A154,4)),CBO_annual!$A:$A,0),MATCH(AJ$1,CBO_annual!$1:$1,0)))</f>
        <v>1123.5</v>
      </c>
      <c r="AK153" s="83">
        <f ca="1">IF(YEAR($B153)&lt;YEAR(TODAY()),INDEX(HaverPull!$A:$AD,MATCH(CBO_quarterly!$B153,HaverPull!$B:$B,0),MATCH(CBO_quarterly!AK$1,HaverPull!$1:$1,0)),INDEX(CBO_annual!$A:$AH,MATCH(_xlfn.NUMBERVALUE(LEFT($A154,4)),CBO_annual!$A:$A,0),MATCH(AK$1,CBO_annual!$1:$1,0)))</f>
        <v>1964.6</v>
      </c>
      <c r="AL153" s="83">
        <f ca="1">IF(YEAR($B153)&lt;YEAR(TODAY()),INDEX(HaverPull!$A:$AD,MATCH(CBO_quarterly!$B153,HaverPull!$B:$B,0),MATCH(CBO_quarterly!AL$1,HaverPull!$1:$1,0)),INDEX(CBO_annual!$A:$AH,MATCH(_xlfn.NUMBERVALUE(LEFT($A154,4)),CBO_annual!$A:$A,0),MATCH(AL$1,CBO_annual!$1:$1,0)))</f>
        <v>2719.2</v>
      </c>
      <c r="AM153" s="83">
        <f ca="1">IF(YEAR($B153)&lt;YEAR(TODAY()),INDEX(HaverPull!$A:$AD,MATCH(CBO_quarterly!$B153,HaverPull!$B:$B,0),MATCH(CBO_quarterly!AM$1,HaverPull!$1:$1,0)),INDEX(CBO_annual!$A:$AH,MATCH(_xlfn.NUMBERVALUE(LEFT($A154,4)),CBO_annual!$A:$A,0),MATCH(AM$1,CBO_annual!$1:$1,0)))</f>
        <v>1017.2</v>
      </c>
      <c r="AN153" s="83">
        <f ca="1">IF(YEAR($B153)&lt;YEAR(TODAY()),INDEX(HaverPull!$A:$AD,MATCH(CBO_quarterly!$B153,HaverPull!$B:$B,0),MATCH(CBO_quarterly!AN$1,HaverPull!$1:$1,0)),INDEX(CBO_annual!$A:$AH,MATCH(_xlfn.NUMBERVALUE(LEFT($A154,4)),CBO_annual!$A:$A,0),MATCH(AN$1,CBO_annual!$1:$1,0)))</f>
        <v>1702</v>
      </c>
      <c r="AO153" s="83" t="e">
        <f ca="1">IF(YEAR($B153)&lt;YEAR(TODAY()),INDEX(HaverPull!$A:$AD,MATCH(CBO_quarterly!$B153,HaverPull!$B:$B,0),MATCH(CBO_quarterly!AO$1,HaverPull!$1:$1,0)),INDEX(CBO_annual!$A:$AH,MATCH(_xlfn.NUMBERVALUE(LEFT($A154,4)),CBO_annual!$A:$A,0),MATCH(AO$1,CBO_annual!$1:$1,0)))</f>
        <v>#N/A</v>
      </c>
      <c r="AP153" s="83" t="e">
        <f ca="1">IF(YEAR($B153)&lt;YEAR(TODAY()),INDEX(HaverPull!$A:$AD,MATCH(CBO_quarterly!$B153,HaverPull!$B:$B,0),MATCH(CBO_quarterly!AP$1,HaverPull!$1:$1,0)),INDEX(CBO_annual!$A:$AH,MATCH(_xlfn.NUMBERVALUE(LEFT($A154,4)),CBO_annual!$A:$A,0),MATCH(AP$1,CBO_annual!$1:$1,0)))</f>
        <v>#N/A</v>
      </c>
    </row>
    <row r="154" spans="1:42">
      <c r="A154" s="83" t="s">
        <v>553</v>
      </c>
      <c r="B154" s="4">
        <v>39263</v>
      </c>
      <c r="C154" s="83">
        <f ca="1">IF(YEAR($B154)&lt;YEAR(TODAY())-1,AVERAGE(C155:C158),INDEX(CBO_annual!$A:$AH,MATCH(_xlfn.NUMBERVALUE(LEFT($A155,4)),CBO_annual!$A:$A,0),MATCH(C$1,CBO_annual!$1:$1,0)))</f>
        <v>2068.2000001952192</v>
      </c>
      <c r="D154" s="83">
        <f ca="1">IF(YEAR($B154)&lt;YEAR(TODAY())-1,AVERAGE(D155:D158),INDEX(CBO_annual!$A:$AH,MATCH(_xlfn.NUMBERVALUE(LEFT($A155,4)),CBO_annual!$A:$A,0),MATCH(D$1,CBO_annual!$1:$1,0)))</f>
        <v>1585.1000000738027</v>
      </c>
      <c r="E154" s="83">
        <f ca="1">IF(YEAR($B154)&lt;YEAR(TODAY())-1,AVERAGE(E155:E158),INDEX(CBO_annual!$A:$AH,MATCH(_xlfn.NUMBERVALUE(LEFT($A155,4)),CBO_annual!$A:$A,0),MATCH(E$1,CBO_annual!$1:$1,0)))</f>
        <v>134.10000002618796</v>
      </c>
      <c r="F154" s="83">
        <f ca="1">IF(YEAR($B154)&lt;YEAR(TODAY())-1,AVERAGE(F155:F158),INDEX(CBO_annual!$A:$AH,MATCH(_xlfn.NUMBERVALUE(LEFT($A155,4)),CBO_annual!$A:$A,0),MATCH(F$1,CBO_annual!$1:$1,0)))</f>
        <v>395.69999973097833</v>
      </c>
      <c r="G154" s="83">
        <f ca="1">IF(YEAR($B154)&lt;YEAR(TODAY())-1,AVERAGE(G155:G158),INDEX(CBO_annual!$A:$AH,MATCH(_xlfn.NUMBERVALUE(LEFT($A155,4)),CBO_annual!$A:$A,0),MATCH(G$1,CBO_annual!$1:$1,0)))</f>
        <v>1274.6000001333205</v>
      </c>
      <c r="H154" s="83">
        <f ca="1">IF(YEAR($B154)&lt;YEAR(TODAY())-1,AVERAGE(H155:H158),INDEX(CBO_annual!$A:$AH,MATCH(_xlfn.NUMBERVALUE(LEFT($A155,4)),CBO_annual!$A:$A,0),MATCH(H$1,CBO_annual!$1:$1,0)))</f>
        <v>60.60000001428434</v>
      </c>
      <c r="I154" s="83">
        <f ca="1">IF(YEAR($B154)&lt;YEAR(TODAY())-1,AVERAGE(I155:I158),INDEX(CBO_annual!$A:$AH,MATCH(_xlfn.NUMBERVALUE(LEFT($A155,4)),CBO_annual!$A:$A,0),MATCH(I$1,CBO_annual!$1:$1,0)))</f>
        <v>497.10000012141688</v>
      </c>
      <c r="J154" s="83">
        <f ca="1">IF(YEAR($B154)&lt;YEAR(TODAY())-1,INDEX(HaverPull!$A:$AD,MATCH(CBO_quarterly!$B154,HaverPull!$B:$B,0),MATCH(CBO_quarterly!J$1,HaverPull!$1:$1,0)),INDEX(CBO_annual!$A:$AH,MATCH(_xlfn.NUMBERVALUE(LEFT($A155,4)),CBO_annual!$A:$A,0),MATCH(J$1,CBO_annual!$1:$1,0)))</f>
        <v>36.200000000000003</v>
      </c>
      <c r="K154" s="83" t="e">
        <f ca="1">IF(YEAR($B154)&lt;YEAR(TODAY())-1,INDEX(HaverPull!$A:$AD,MATCH(CBO_quarterly!$B154,HaverPull!$B:$B,0),MATCH(CBO_quarterly!K$1,HaverPull!$1:$1,0)),INDEX(CBO_annual!$A:$AH,MATCH(_xlfn.NUMBERVALUE(LEFT($A155,4)),CBO_annual!$A:$A,0),MATCH(K$1,CBO_annual!$1:$1,0)))</f>
        <v>#N/A</v>
      </c>
      <c r="L154" s="83" t="e">
        <f ca="1">IF(YEAR($B154)&lt;YEAR(TODAY())-1,INDEX(HaverPull!$A:$AD,MATCH(CBO_quarterly!$B154,HaverPull!$B:$B,0),MATCH(CBO_quarterly!L$1,HaverPull!$1:$1,0)),INDEX(CBO_annual!$A:$AH,MATCH(_xlfn.NUMBERVALUE(LEFT($A155,4)),CBO_annual!$A:$A,0),MATCH(L$1,CBO_annual!$1:$1,0)))</f>
        <v>#N/A</v>
      </c>
      <c r="M154" s="83" t="e">
        <f ca="1">IF(YEAR($B154)&lt;YEAR(TODAY())-1,INDEX(HaverPull!$A:$AD,MATCH(CBO_quarterly!$B154,HaverPull!$B:$B,0),MATCH(CBO_quarterly!M$1,HaverPull!$1:$1,0)),INDEX(CBO_annual!$A:$AH,MATCH(_xlfn.NUMBERVALUE(LEFT($A155,4)),CBO_annual!$A:$A,0),MATCH(M$1,CBO_annual!$1:$1,0)))</f>
        <v>#N/A</v>
      </c>
      <c r="N154" s="83" t="e">
        <f ca="1">IF(YEAR($B154)&lt;YEAR(TODAY())-1,INDEX(HaverPull!$A:$AD,MATCH(CBO_quarterly!$B154,HaverPull!$B:$B,0),MATCH(CBO_quarterly!N$1,HaverPull!$1:$1,0)),INDEX(CBO_annual!$A:$AH,MATCH(_xlfn.NUMBERVALUE(LEFT($A155,4)),CBO_annual!$A:$A,0),MATCH(N$1,CBO_annual!$1:$1,0)))</f>
        <v>#N/A</v>
      </c>
      <c r="O154" s="83" t="e">
        <f ca="1">IF(YEAR($B154)&lt;YEAR(TODAY())-1,INDEX(HaverPull!$A:$AD,MATCH(CBO_quarterly!$B154,HaverPull!$B:$B,0),MATCH(CBO_quarterly!O$1,HaverPull!$1:$1,0)),INDEX(CBO_annual!$A:$AH,MATCH(_xlfn.NUMBERVALUE(LEFT($A155,4)),CBO_annual!$A:$A,0),MATCH(O$1,CBO_annual!$1:$1,0)))</f>
        <v>#N/A</v>
      </c>
      <c r="P154" s="83" t="e">
        <f ca="1">IF(YEAR($B154)&lt;YEAR(TODAY())-1,INDEX(HaverPull!$A:$AD,MATCH(CBO_quarterly!$B154,HaverPull!$B:$B,0),MATCH(CBO_quarterly!P$1,HaverPull!$1:$1,0)),INDEX(CBO_annual!$A:$AH,MATCH(_xlfn.NUMBERVALUE(LEFT($A155,4)),CBO_annual!$A:$A,0),MATCH(P$1,CBO_annual!$1:$1,0)))</f>
        <v>#N/A</v>
      </c>
      <c r="Q154" s="83" t="e">
        <f ca="1">IF(YEAR($B154)&lt;YEAR(TODAY())-1,INDEX(HaverPull!$A:$AD,MATCH(CBO_quarterly!$B154,HaverPull!$B:$B,0),MATCH(CBO_quarterly!Q$1,HaverPull!$1:$1,0)),INDEX(CBO_annual!$A:$AH,MATCH(_xlfn.NUMBERVALUE(LEFT($A155,4)),CBO_annual!$A:$A,0),MATCH(Q$1,CBO_annual!$1:$1,0)))</f>
        <v>#N/A</v>
      </c>
      <c r="R154" s="83" t="e">
        <f ca="1">IF(YEAR($B154)&lt;YEAR(TODAY())-1,INDEX(HaverPull!$A:$AD,MATCH(CBO_quarterly!$B154,HaverPull!$B:$B,0),MATCH(CBO_quarterly!R$1,HaverPull!$1:$1,0)),INDEX(CBO_annual!$A:$AH,MATCH(_xlfn.NUMBERVALUE(LEFT($A155,4)),CBO_annual!$A:$A,0),MATCH(R$1,CBO_annual!$1:$1,0)))</f>
        <v>#N/A</v>
      </c>
      <c r="S154" s="83" t="e">
        <f ca="1">IF(YEAR($B154)&lt;YEAR(TODAY())-1,INDEX(HaverPull!$A:$AD,MATCH(CBO_quarterly!$B154,HaverPull!$B:$B,0),MATCH(CBO_quarterly!S$1,HaverPull!$1:$1,0)),INDEX(CBO_annual!$A:$AH,MATCH(_xlfn.NUMBERVALUE(LEFT($A155,4)),CBO_annual!$A:$A,0),MATCH(S$1,CBO_annual!$1:$1,0)))</f>
        <v>#N/A</v>
      </c>
      <c r="T154" s="83" t="e">
        <f ca="1">IF(YEAR($B154)&lt;YEAR(TODAY())-1,INDEX(HaverPull!$A:$AD,MATCH(CBO_quarterly!$B154,HaverPull!$B:$B,0),MATCH(CBO_quarterly!T$1,HaverPull!$1:$1,0)),INDEX(CBO_annual!$A:$AH,MATCH(_xlfn.NUMBERVALUE(LEFT($A155,4)),CBO_annual!$A:$A,0),MATCH(T$1,CBO_annual!$1:$1,0)))</f>
        <v>#N/A</v>
      </c>
      <c r="U154" s="83" t="e">
        <f ca="1">IF(YEAR($B154)&lt;YEAR(TODAY())-1,INDEX(HaverPull!$A:$AD,MATCH(CBO_quarterly!$B154,HaverPull!$B:$B,0),MATCH(CBO_quarterly!U$1,HaverPull!$1:$1,0)),INDEX(CBO_annual!$A:$AH,MATCH(_xlfn.NUMBERVALUE(LEFT($A155,4)),CBO_annual!$A:$A,0),MATCH(U$1,CBO_annual!$1:$1,0)))</f>
        <v>#N/A</v>
      </c>
      <c r="V154" s="83" t="e">
        <f ca="1">IF(YEAR($B154)&lt;YEAR(TODAY())-1,INDEX(HaverPull!$A:$AD,MATCH(CBO_quarterly!$B154,HaverPull!$B:$B,0),MATCH(CBO_quarterly!V$1,HaverPull!$1:$1,0)),INDEX(CBO_annual!$A:$AH,MATCH(_xlfn.NUMBERVALUE(LEFT($A155,4)),CBO_annual!$A:$A,0),MATCH(V$1,CBO_annual!$1:$1,0)))</f>
        <v>#N/A</v>
      </c>
      <c r="W154" s="83" t="e">
        <f ca="1">IF(YEAR($B154)&lt;YEAR(TODAY())-1,INDEX(HaverPull!$A:$AD,MATCH(CBO_quarterly!$B154,HaverPull!$B:$B,0),MATCH(CBO_quarterly!W$1,HaverPull!$1:$1,0)),INDEX(CBO_annual!$A:$AH,MATCH(_xlfn.NUMBERVALUE(LEFT($A155,4)),CBO_annual!$A:$A,0),MATCH(W$1,CBO_annual!$1:$1,0)))</f>
        <v>#N/A</v>
      </c>
      <c r="X154" s="83" t="e">
        <f ca="1">IF(YEAR($B154)&lt;YEAR(TODAY())-1,INDEX(HaverPull!$A:$AD,MATCH(CBO_quarterly!$B154,HaverPull!$B:$B,0),MATCH(CBO_quarterly!X$1,HaverPull!$1:$1,0)),INDEX(CBO_annual!$A:$AH,MATCH(_xlfn.NUMBERVALUE(LEFT($A155,4)),CBO_annual!$A:$A,0),MATCH(X$1,CBO_annual!$1:$1,0)))</f>
        <v>#N/A</v>
      </c>
      <c r="Y154" s="83" t="e">
        <f ca="1">IF(YEAR($B154)&lt;YEAR(TODAY())-1,INDEX(HaverPull!$A:$AD,MATCH(CBO_quarterly!$B154,HaverPull!$B:$B,0),MATCH(CBO_quarterly!Y$1,HaverPull!$1:$1,0)),INDEX(CBO_annual!$A:$AH,MATCH(_xlfn.NUMBERVALUE(LEFT($A155,4)),CBO_annual!$A:$A,0),MATCH(Y$1,CBO_annual!$1:$1,0)))</f>
        <v>#N/A</v>
      </c>
      <c r="Z154" s="83" t="e">
        <f ca="1">IF(YEAR($B154)&lt;YEAR(TODAY())-1,INDEX(HaverPull!$A:$AD,MATCH(CBO_quarterly!$B154,HaverPull!$B:$B,0),MATCH(CBO_quarterly!Z$1,HaverPull!$1:$1,0)),INDEX(CBO_annual!$A:$AH,MATCH(_xlfn.NUMBERVALUE(LEFT($A155,4)),CBO_annual!$A:$A,0),MATCH(Z$1,CBO_annual!$1:$1,0)))</f>
        <v>#N/A</v>
      </c>
      <c r="AA154" s="83" t="e">
        <f ca="1">IF(YEAR($B154)&lt;YEAR(TODAY())-1,INDEX(HaverPull!$A:$AD,MATCH(CBO_quarterly!$B154,HaverPull!$B:$B,0),MATCH(CBO_quarterly!AA$1,HaverPull!$1:$1,0)),INDEX(CBO_annual!$A:$AH,MATCH(_xlfn.NUMBERVALUE(LEFT($A155,4)),CBO_annual!$A:$A,0),MATCH(AA$1,CBO_annual!$1:$1,0)))</f>
        <v>#N/A</v>
      </c>
      <c r="AB154" s="88">
        <f>INDEX(CBO_annual!$A:$AH,MATCH(_xlfn.NUMBERVALUE(LEFT($A155,4)),CBO_annual!$A:$A,0),MATCH($1:$1,CBO_annual!$1:$1,0))</f>
        <v>14887.525</v>
      </c>
      <c r="AC154" s="84">
        <v>14838.7</v>
      </c>
      <c r="AD154" s="83">
        <f ca="1">IF(YEAR($B154)&lt;=YEAR(TODAY()),INDEX(HaverPull!$A:$AD,MATCH(CBO_quarterly!$B154,HaverPull!$B:$B,0),MATCH(CBO_quarterly!AD$1,HaverPull!$1:$1,0)),INDEX(CBO_annual!$A:$AH,MATCH(_xlfn.NUMBERVALUE(LEFT($A155,4)),CBO_annual!$A:$A,0),MATCH(AD$1,CBO_annual!$1:$1,0)))</f>
        <v>10582.8</v>
      </c>
      <c r="AE154" s="83">
        <f ca="1">IF(YEAR($B154)&lt;=YEAR(TODAY()),INDEX(HaverPull!$A:$AD,MATCH(CBO_quarterly!$B154,HaverPull!$B:$B,0),MATCH(CBO_quarterly!AE$1,HaverPull!$1:$1,0)),INDEX(CBO_annual!$A:$AH,MATCH(_xlfn.NUMBERVALUE(LEFT($A155,4)),CBO_annual!$A:$A,0),MATCH(AE$1,CBO_annual!$1:$1,0)))</f>
        <v>9644.7000000000007</v>
      </c>
      <c r="AF154" s="85">
        <v>96.774000000000001</v>
      </c>
      <c r="AG154" s="84">
        <v>14422.3</v>
      </c>
      <c r="AH154" s="84">
        <v>14369.8</v>
      </c>
      <c r="AI154" s="83">
        <f ca="1">IF(YEAR($B154)&lt;YEAR(TODAY()),INDEX(HaverPull!$A:$AD,MATCH(CBO_quarterly!$B154,HaverPull!$B:$B,0),MATCH(CBO_quarterly!AI$1,HaverPull!$1:$1,0)),INDEX(CBO_annual!$A:$AH,MATCH(_xlfn.NUMBERVALUE(LEFT($A155,4)),CBO_annual!$A:$A,0),MATCH(AI$1,CBO_annual!$1:$1,0)))</f>
        <v>2770.3</v>
      </c>
      <c r="AJ154" s="83">
        <f ca="1">IF(YEAR($B154)&lt;YEAR(TODAY()),INDEX(HaverPull!$A:$AD,MATCH(CBO_quarterly!$B154,HaverPull!$B:$B,0),MATCH(CBO_quarterly!AJ$1,HaverPull!$1:$1,0)),INDEX(CBO_annual!$A:$AH,MATCH(_xlfn.NUMBERVALUE(LEFT($A155,4)),CBO_annual!$A:$A,0),MATCH(AJ$1,CBO_annual!$1:$1,0)))</f>
        <v>1141.9000000000001</v>
      </c>
      <c r="AK154" s="83">
        <f ca="1">IF(YEAR($B154)&lt;YEAR(TODAY()),INDEX(HaverPull!$A:$AD,MATCH(CBO_quarterly!$B154,HaverPull!$B:$B,0),MATCH(CBO_quarterly!AK$1,HaverPull!$1:$1,0)),INDEX(CBO_annual!$A:$AH,MATCH(_xlfn.NUMBERVALUE(LEFT($A155,4)),CBO_annual!$A:$A,0),MATCH(AK$1,CBO_annual!$1:$1,0)))</f>
        <v>1973.8</v>
      </c>
      <c r="AL154" s="83">
        <f ca="1">IF(YEAR($B154)&lt;YEAR(TODAY()),INDEX(HaverPull!$A:$AD,MATCH(CBO_quarterly!$B154,HaverPull!$B:$B,0),MATCH(CBO_quarterly!AL$1,HaverPull!$1:$1,0)),INDEX(CBO_annual!$A:$AH,MATCH(_xlfn.NUMBERVALUE(LEFT($A155,4)),CBO_annual!$A:$A,0),MATCH(AL$1,CBO_annual!$1:$1,0)))</f>
        <v>2770.3</v>
      </c>
      <c r="AM154" s="83">
        <f ca="1">IF(YEAR($B154)&lt;YEAR(TODAY()),INDEX(HaverPull!$A:$AD,MATCH(CBO_quarterly!$B154,HaverPull!$B:$B,0),MATCH(CBO_quarterly!AM$1,HaverPull!$1:$1,0)),INDEX(CBO_annual!$A:$AH,MATCH(_xlfn.NUMBERVALUE(LEFT($A155,4)),CBO_annual!$A:$A,0),MATCH(AM$1,CBO_annual!$1:$1,0)))</f>
        <v>1042</v>
      </c>
      <c r="AN154" s="83">
        <f ca="1">IF(YEAR($B154)&lt;YEAR(TODAY()),INDEX(HaverPull!$A:$AD,MATCH(CBO_quarterly!$B154,HaverPull!$B:$B,0),MATCH(CBO_quarterly!AN$1,HaverPull!$1:$1,0)),INDEX(CBO_annual!$A:$AH,MATCH(_xlfn.NUMBERVALUE(LEFT($A155,4)),CBO_annual!$A:$A,0),MATCH(AN$1,CBO_annual!$1:$1,0)))</f>
        <v>1728.3</v>
      </c>
      <c r="AO154" s="83" t="e">
        <f ca="1">IF(YEAR($B154)&lt;YEAR(TODAY()),INDEX(HaverPull!$A:$AD,MATCH(CBO_quarterly!$B154,HaverPull!$B:$B,0),MATCH(CBO_quarterly!AO$1,HaverPull!$1:$1,0)),INDEX(CBO_annual!$A:$AH,MATCH(_xlfn.NUMBERVALUE(LEFT($A155,4)),CBO_annual!$A:$A,0),MATCH(AO$1,CBO_annual!$1:$1,0)))</f>
        <v>#N/A</v>
      </c>
      <c r="AP154" s="83" t="e">
        <f ca="1">IF(YEAR($B154)&lt;YEAR(TODAY()),INDEX(HaverPull!$A:$AD,MATCH(CBO_quarterly!$B154,HaverPull!$B:$B,0),MATCH(CBO_quarterly!AP$1,HaverPull!$1:$1,0)),INDEX(CBO_annual!$A:$AH,MATCH(_xlfn.NUMBERVALUE(LEFT($A155,4)),CBO_annual!$A:$A,0),MATCH(AP$1,CBO_annual!$1:$1,0)))</f>
        <v>#N/A</v>
      </c>
    </row>
    <row r="155" spans="1:42">
      <c r="A155" s="83" t="s">
        <v>554</v>
      </c>
      <c r="B155" s="4">
        <v>39355</v>
      </c>
      <c r="C155" s="83">
        <f ca="1">IF(YEAR($B155)&lt;YEAR(TODAY())-1,AVERAGE(C156:C159),INDEX(CBO_annual!$A:$AH,MATCH(_xlfn.NUMBERVALUE(LEFT($A156,4)),CBO_annual!$A:$A,0),MATCH(C$1,CBO_annual!$1:$1,0)))</f>
        <v>2068.2000005038235</v>
      </c>
      <c r="D155" s="83">
        <f ca="1">IF(YEAR($B155)&lt;YEAR(TODAY())-1,AVERAGE(D156:D159),INDEX(CBO_annual!$A:$AH,MATCH(_xlfn.NUMBERVALUE(LEFT($A156,4)),CBO_annual!$A:$A,0),MATCH(D$1,CBO_annual!$1:$1,0)))</f>
        <v>1585.1000001904699</v>
      </c>
      <c r="E155" s="83">
        <f ca="1">IF(YEAR($B155)&lt;YEAR(TODAY())-1,AVERAGE(E156:E159),INDEX(CBO_annual!$A:$AH,MATCH(_xlfn.NUMBERVALUE(LEFT($A156,4)),CBO_annual!$A:$A,0),MATCH(E$1,CBO_annual!$1:$1,0)))</f>
        <v>134.10000006758605</v>
      </c>
      <c r="F155" s="83">
        <f ca="1">IF(YEAR($B155)&lt;YEAR(TODAY())-1,AVERAGE(F156:F159),INDEX(CBO_annual!$A:$AH,MATCH(_xlfn.NUMBERVALUE(LEFT($A156,4)),CBO_annual!$A:$A,0),MATCH(F$1,CBO_annual!$1:$1,0)))</f>
        <v>395.69999930570668</v>
      </c>
      <c r="G155" s="83">
        <f ca="1">IF(YEAR($B155)&lt;YEAR(TODAY())-1,AVERAGE(G156:G159),INDEX(CBO_annual!$A:$AH,MATCH(_xlfn.NUMBERVALUE(LEFT($A156,4)),CBO_annual!$A:$A,0),MATCH(G$1,CBO_annual!$1:$1,0)))</f>
        <v>1274.6000003440745</v>
      </c>
      <c r="H155" s="83">
        <f ca="1">IF(YEAR($B155)&lt;YEAR(TODAY())-1,AVERAGE(H156:H159),INDEX(CBO_annual!$A:$AH,MATCH(_xlfn.NUMBERVALUE(LEFT($A156,4)),CBO_annual!$A:$A,0),MATCH(H$1,CBO_annual!$1:$1,0)))</f>
        <v>60.600000036865126</v>
      </c>
      <c r="I155" s="83">
        <f ca="1">IF(YEAR($B155)&lt;YEAR(TODAY())-1,AVERAGE(I156:I159),INDEX(CBO_annual!$A:$AH,MATCH(_xlfn.NUMBERVALUE(LEFT($A156,4)),CBO_annual!$A:$A,0),MATCH(I$1,CBO_annual!$1:$1,0)))</f>
        <v>497.10000031335358</v>
      </c>
      <c r="J155" s="83">
        <f ca="1">IF(YEAR($B155)&lt;YEAR(TODAY())-1,INDEX(HaverPull!$A:$AD,MATCH(CBO_quarterly!$B155,HaverPull!$B:$B,0),MATCH(CBO_quarterly!J$1,HaverPull!$1:$1,0)),INDEX(CBO_annual!$A:$AH,MATCH(_xlfn.NUMBERVALUE(LEFT($A156,4)),CBO_annual!$A:$A,0),MATCH(J$1,CBO_annual!$1:$1,0)))</f>
        <v>34.5</v>
      </c>
      <c r="K155" s="83" t="e">
        <f ca="1">IF(YEAR($B155)&lt;YEAR(TODAY())-1,INDEX(HaverPull!$A:$AD,MATCH(CBO_quarterly!$B155,HaverPull!$B:$B,0),MATCH(CBO_quarterly!K$1,HaverPull!$1:$1,0)),INDEX(CBO_annual!$A:$AH,MATCH(_xlfn.NUMBERVALUE(LEFT($A156,4)),CBO_annual!$A:$A,0),MATCH(K$1,CBO_annual!$1:$1,0)))</f>
        <v>#N/A</v>
      </c>
      <c r="L155" s="83" t="e">
        <f ca="1">IF(YEAR($B155)&lt;YEAR(TODAY())-1,INDEX(HaverPull!$A:$AD,MATCH(CBO_quarterly!$B155,HaverPull!$B:$B,0),MATCH(CBO_quarterly!L$1,HaverPull!$1:$1,0)),INDEX(CBO_annual!$A:$AH,MATCH(_xlfn.NUMBERVALUE(LEFT($A156,4)),CBO_annual!$A:$A,0),MATCH(L$1,CBO_annual!$1:$1,0)))</f>
        <v>#N/A</v>
      </c>
      <c r="M155" s="83" t="e">
        <f ca="1">IF(YEAR($B155)&lt;YEAR(TODAY())-1,INDEX(HaverPull!$A:$AD,MATCH(CBO_quarterly!$B155,HaverPull!$B:$B,0),MATCH(CBO_quarterly!M$1,HaverPull!$1:$1,0)),INDEX(CBO_annual!$A:$AH,MATCH(_xlfn.NUMBERVALUE(LEFT($A156,4)),CBO_annual!$A:$A,0),MATCH(M$1,CBO_annual!$1:$1,0)))</f>
        <v>#N/A</v>
      </c>
      <c r="N155" s="83" t="e">
        <f ca="1">IF(YEAR($B155)&lt;YEAR(TODAY())-1,INDEX(HaverPull!$A:$AD,MATCH(CBO_quarterly!$B155,HaverPull!$B:$B,0),MATCH(CBO_quarterly!N$1,HaverPull!$1:$1,0)),INDEX(CBO_annual!$A:$AH,MATCH(_xlfn.NUMBERVALUE(LEFT($A156,4)),CBO_annual!$A:$A,0),MATCH(N$1,CBO_annual!$1:$1,0)))</f>
        <v>#N/A</v>
      </c>
      <c r="O155" s="83" t="e">
        <f ca="1">IF(YEAR($B155)&lt;YEAR(TODAY())-1,INDEX(HaverPull!$A:$AD,MATCH(CBO_quarterly!$B155,HaverPull!$B:$B,0),MATCH(CBO_quarterly!O$1,HaverPull!$1:$1,0)),INDEX(CBO_annual!$A:$AH,MATCH(_xlfn.NUMBERVALUE(LEFT($A156,4)),CBO_annual!$A:$A,0),MATCH(O$1,CBO_annual!$1:$1,0)))</f>
        <v>#N/A</v>
      </c>
      <c r="P155" s="83" t="e">
        <f ca="1">IF(YEAR($B155)&lt;YEAR(TODAY())-1,INDEX(HaverPull!$A:$AD,MATCH(CBO_quarterly!$B155,HaverPull!$B:$B,0),MATCH(CBO_quarterly!P$1,HaverPull!$1:$1,0)),INDEX(CBO_annual!$A:$AH,MATCH(_xlfn.NUMBERVALUE(LEFT($A156,4)),CBO_annual!$A:$A,0),MATCH(P$1,CBO_annual!$1:$1,0)))</f>
        <v>#N/A</v>
      </c>
      <c r="Q155" s="83" t="e">
        <f ca="1">IF(YEAR($B155)&lt;YEAR(TODAY())-1,INDEX(HaverPull!$A:$AD,MATCH(CBO_quarterly!$B155,HaverPull!$B:$B,0),MATCH(CBO_quarterly!Q$1,HaverPull!$1:$1,0)),INDEX(CBO_annual!$A:$AH,MATCH(_xlfn.NUMBERVALUE(LEFT($A156,4)),CBO_annual!$A:$A,0),MATCH(Q$1,CBO_annual!$1:$1,0)))</f>
        <v>#N/A</v>
      </c>
      <c r="R155" s="83" t="e">
        <f ca="1">IF(YEAR($B155)&lt;YEAR(TODAY())-1,INDEX(HaverPull!$A:$AD,MATCH(CBO_quarterly!$B155,HaverPull!$B:$B,0),MATCH(CBO_quarterly!R$1,HaverPull!$1:$1,0)),INDEX(CBO_annual!$A:$AH,MATCH(_xlfn.NUMBERVALUE(LEFT($A156,4)),CBO_annual!$A:$A,0),MATCH(R$1,CBO_annual!$1:$1,0)))</f>
        <v>#N/A</v>
      </c>
      <c r="S155" s="83" t="e">
        <f ca="1">IF(YEAR($B155)&lt;YEAR(TODAY())-1,INDEX(HaverPull!$A:$AD,MATCH(CBO_quarterly!$B155,HaverPull!$B:$B,0),MATCH(CBO_quarterly!S$1,HaverPull!$1:$1,0)),INDEX(CBO_annual!$A:$AH,MATCH(_xlfn.NUMBERVALUE(LEFT($A156,4)),CBO_annual!$A:$A,0),MATCH(S$1,CBO_annual!$1:$1,0)))</f>
        <v>#N/A</v>
      </c>
      <c r="T155" s="83" t="e">
        <f ca="1">IF(YEAR($B155)&lt;YEAR(TODAY())-1,INDEX(HaverPull!$A:$AD,MATCH(CBO_quarterly!$B155,HaverPull!$B:$B,0),MATCH(CBO_quarterly!T$1,HaverPull!$1:$1,0)),INDEX(CBO_annual!$A:$AH,MATCH(_xlfn.NUMBERVALUE(LEFT($A156,4)),CBO_annual!$A:$A,0),MATCH(T$1,CBO_annual!$1:$1,0)))</f>
        <v>#N/A</v>
      </c>
      <c r="U155" s="83" t="e">
        <f ca="1">IF(YEAR($B155)&lt;YEAR(TODAY())-1,INDEX(HaverPull!$A:$AD,MATCH(CBO_quarterly!$B155,HaverPull!$B:$B,0),MATCH(CBO_quarterly!U$1,HaverPull!$1:$1,0)),INDEX(CBO_annual!$A:$AH,MATCH(_xlfn.NUMBERVALUE(LEFT($A156,4)),CBO_annual!$A:$A,0),MATCH(U$1,CBO_annual!$1:$1,0)))</f>
        <v>#N/A</v>
      </c>
      <c r="V155" s="83" t="e">
        <f ca="1">IF(YEAR($B155)&lt;YEAR(TODAY())-1,INDEX(HaverPull!$A:$AD,MATCH(CBO_quarterly!$B155,HaverPull!$B:$B,0),MATCH(CBO_quarterly!V$1,HaverPull!$1:$1,0)),INDEX(CBO_annual!$A:$AH,MATCH(_xlfn.NUMBERVALUE(LEFT($A156,4)),CBO_annual!$A:$A,0),MATCH(V$1,CBO_annual!$1:$1,0)))</f>
        <v>#N/A</v>
      </c>
      <c r="W155" s="83" t="e">
        <f ca="1">IF(YEAR($B155)&lt;YEAR(TODAY())-1,INDEX(HaverPull!$A:$AD,MATCH(CBO_quarterly!$B155,HaverPull!$B:$B,0),MATCH(CBO_quarterly!W$1,HaverPull!$1:$1,0)),INDEX(CBO_annual!$A:$AH,MATCH(_xlfn.NUMBERVALUE(LEFT($A156,4)),CBO_annual!$A:$A,0),MATCH(W$1,CBO_annual!$1:$1,0)))</f>
        <v>#N/A</v>
      </c>
      <c r="X155" s="83" t="e">
        <f ca="1">IF(YEAR($B155)&lt;YEAR(TODAY())-1,INDEX(HaverPull!$A:$AD,MATCH(CBO_quarterly!$B155,HaverPull!$B:$B,0),MATCH(CBO_quarterly!X$1,HaverPull!$1:$1,0)),INDEX(CBO_annual!$A:$AH,MATCH(_xlfn.NUMBERVALUE(LEFT($A156,4)),CBO_annual!$A:$A,0),MATCH(X$1,CBO_annual!$1:$1,0)))</f>
        <v>#N/A</v>
      </c>
      <c r="Y155" s="83" t="e">
        <f ca="1">IF(YEAR($B155)&lt;YEAR(TODAY())-1,INDEX(HaverPull!$A:$AD,MATCH(CBO_quarterly!$B155,HaverPull!$B:$B,0),MATCH(CBO_quarterly!Y$1,HaverPull!$1:$1,0)),INDEX(CBO_annual!$A:$AH,MATCH(_xlfn.NUMBERVALUE(LEFT($A156,4)),CBO_annual!$A:$A,0),MATCH(Y$1,CBO_annual!$1:$1,0)))</f>
        <v>#N/A</v>
      </c>
      <c r="Z155" s="83" t="e">
        <f ca="1">IF(YEAR($B155)&lt;YEAR(TODAY())-1,INDEX(HaverPull!$A:$AD,MATCH(CBO_quarterly!$B155,HaverPull!$B:$B,0),MATCH(CBO_quarterly!Z$1,HaverPull!$1:$1,0)),INDEX(CBO_annual!$A:$AH,MATCH(_xlfn.NUMBERVALUE(LEFT($A156,4)),CBO_annual!$A:$A,0),MATCH(Z$1,CBO_annual!$1:$1,0)))</f>
        <v>#N/A</v>
      </c>
      <c r="AA155" s="83" t="e">
        <f ca="1">IF(YEAR($B155)&lt;YEAR(TODAY())-1,INDEX(HaverPull!$A:$AD,MATCH(CBO_quarterly!$B155,HaverPull!$B:$B,0),MATCH(CBO_quarterly!AA$1,HaverPull!$1:$1,0)),INDEX(CBO_annual!$A:$AH,MATCH(_xlfn.NUMBERVALUE(LEFT($A156,4)),CBO_annual!$A:$A,0),MATCH(AA$1,CBO_annual!$1:$1,0)))</f>
        <v>#N/A</v>
      </c>
      <c r="AB155" s="88">
        <f>INDEX(CBO_annual!$A:$AH,MATCH(_xlfn.NUMBERVALUE(LEFT($A156,4)),CBO_annual!$A:$A,0),MATCH($1:$1,CBO_annual!$1:$1,0))</f>
        <v>14887.525</v>
      </c>
      <c r="AC155" s="84">
        <v>14938.5</v>
      </c>
      <c r="AD155" s="83">
        <f ca="1">IF(YEAR($B155)&lt;=YEAR(TODAY()),INDEX(HaverPull!$A:$AD,MATCH(CBO_quarterly!$B155,HaverPull!$B:$B,0),MATCH(CBO_quarterly!AD$1,HaverPull!$1:$1,0)),INDEX(CBO_annual!$A:$AH,MATCH(_xlfn.NUMBERVALUE(LEFT($A156,4)),CBO_annual!$A:$A,0),MATCH(AD$1,CBO_annual!$1:$1,0)))</f>
        <v>10642.5</v>
      </c>
      <c r="AE155" s="83">
        <f ca="1">IF(YEAR($B155)&lt;=YEAR(TODAY()),INDEX(HaverPull!$A:$AD,MATCH(CBO_quarterly!$B155,HaverPull!$B:$B,0),MATCH(CBO_quarterly!AE$1,HaverPull!$1:$1,0)),INDEX(CBO_annual!$A:$AH,MATCH(_xlfn.NUMBERVALUE(LEFT($A156,4)),CBO_annual!$A:$A,0),MATCH(AE$1,CBO_annual!$1:$1,0)))</f>
        <v>9753.7999999999993</v>
      </c>
      <c r="AF155" s="85">
        <v>97.322000000000003</v>
      </c>
      <c r="AG155" s="84">
        <v>14569.7</v>
      </c>
      <c r="AH155" s="84">
        <v>14492.5</v>
      </c>
      <c r="AI155" s="83">
        <f ca="1">IF(YEAR($B155)&lt;YEAR(TODAY()),INDEX(HaverPull!$A:$AD,MATCH(CBO_quarterly!$B155,HaverPull!$B:$B,0),MATCH(CBO_quarterly!AI$1,HaverPull!$1:$1,0)),INDEX(CBO_annual!$A:$AH,MATCH(_xlfn.NUMBERVALUE(LEFT($A156,4)),CBO_annual!$A:$A,0),MATCH(AI$1,CBO_annual!$1:$1,0)))</f>
        <v>2809</v>
      </c>
      <c r="AJ155" s="83">
        <f ca="1">IF(YEAR($B155)&lt;YEAR(TODAY()),INDEX(HaverPull!$A:$AD,MATCH(CBO_quarterly!$B155,HaverPull!$B:$B,0),MATCH(CBO_quarterly!AJ$1,HaverPull!$1:$1,0)),INDEX(CBO_annual!$A:$AH,MATCH(_xlfn.NUMBERVALUE(LEFT($A156,4)),CBO_annual!$A:$A,0),MATCH(AJ$1,CBO_annual!$1:$1,0)))</f>
        <v>1151.7</v>
      </c>
      <c r="AK155" s="83">
        <f ca="1">IF(YEAR($B155)&lt;YEAR(TODAY()),INDEX(HaverPull!$A:$AD,MATCH(CBO_quarterly!$B155,HaverPull!$B:$B,0),MATCH(CBO_quarterly!AK$1,HaverPull!$1:$1,0)),INDEX(CBO_annual!$A:$AH,MATCH(_xlfn.NUMBERVALUE(LEFT($A156,4)),CBO_annual!$A:$A,0),MATCH(AK$1,CBO_annual!$1:$1,0)))</f>
        <v>1977.8</v>
      </c>
      <c r="AL155" s="83">
        <f ca="1">IF(YEAR($B155)&lt;YEAR(TODAY()),INDEX(HaverPull!$A:$AD,MATCH(CBO_quarterly!$B155,HaverPull!$B:$B,0),MATCH(CBO_quarterly!AL$1,HaverPull!$1:$1,0)),INDEX(CBO_annual!$A:$AH,MATCH(_xlfn.NUMBERVALUE(LEFT($A156,4)),CBO_annual!$A:$A,0),MATCH(AL$1,CBO_annual!$1:$1,0)))</f>
        <v>2809</v>
      </c>
      <c r="AM155" s="83">
        <f ca="1">IF(YEAR($B155)&lt;YEAR(TODAY()),INDEX(HaverPull!$A:$AD,MATCH(CBO_quarterly!$B155,HaverPull!$B:$B,0),MATCH(CBO_quarterly!AM$1,HaverPull!$1:$1,0)),INDEX(CBO_annual!$A:$AH,MATCH(_xlfn.NUMBERVALUE(LEFT($A156,4)),CBO_annual!$A:$A,0),MATCH(AM$1,CBO_annual!$1:$1,0)))</f>
        <v>1058.3</v>
      </c>
      <c r="AN155" s="83">
        <f ca="1">IF(YEAR($B155)&lt;YEAR(TODAY()),INDEX(HaverPull!$A:$AD,MATCH(CBO_quarterly!$B155,HaverPull!$B:$B,0),MATCH(CBO_quarterly!AN$1,HaverPull!$1:$1,0)),INDEX(CBO_annual!$A:$AH,MATCH(_xlfn.NUMBERVALUE(LEFT($A156,4)),CBO_annual!$A:$A,0),MATCH(AN$1,CBO_annual!$1:$1,0)))</f>
        <v>1750.7</v>
      </c>
      <c r="AO155" s="83" t="e">
        <f ca="1">IF(YEAR($B155)&lt;YEAR(TODAY()),INDEX(HaverPull!$A:$AD,MATCH(CBO_quarterly!$B155,HaverPull!$B:$B,0),MATCH(CBO_quarterly!AO$1,HaverPull!$1:$1,0)),INDEX(CBO_annual!$A:$AH,MATCH(_xlfn.NUMBERVALUE(LEFT($A156,4)),CBO_annual!$A:$A,0),MATCH(AO$1,CBO_annual!$1:$1,0)))</f>
        <v>#N/A</v>
      </c>
      <c r="AP155" s="83" t="e">
        <f ca="1">IF(YEAR($B155)&lt;YEAR(TODAY()),INDEX(HaverPull!$A:$AD,MATCH(CBO_quarterly!$B155,HaverPull!$B:$B,0),MATCH(CBO_quarterly!AP$1,HaverPull!$1:$1,0)),INDEX(CBO_annual!$A:$AH,MATCH(_xlfn.NUMBERVALUE(LEFT($A156,4)),CBO_annual!$A:$A,0),MATCH(AP$1,CBO_annual!$1:$1,0)))</f>
        <v>#N/A</v>
      </c>
    </row>
    <row r="156" spans="1:42">
      <c r="A156" s="83" t="s">
        <v>555</v>
      </c>
      <c r="B156" s="4">
        <v>39447</v>
      </c>
      <c r="C156" s="83">
        <f ca="1">IF(YEAR($B156)&lt;YEAR(TODAY())-1,AVERAGE(C157:C160),INDEX(CBO_annual!$A:$AH,MATCH(_xlfn.NUMBERVALUE(LEFT($A157,4)),CBO_annual!$A:$A,0),MATCH(C$1,CBO_annual!$1:$1,0)))</f>
        <v>2068.1999994513926</v>
      </c>
      <c r="D156" s="83">
        <f ca="1">IF(YEAR($B156)&lt;YEAR(TODAY())-1,AVERAGE(D157:D160),INDEX(CBO_annual!$A:$AH,MATCH(_xlfn.NUMBERVALUE(LEFT($A157,4)),CBO_annual!$A:$A,0),MATCH(D$1,CBO_annual!$1:$1,0)))</f>
        <v>1585.0999997926001</v>
      </c>
      <c r="E156" s="83">
        <f ca="1">IF(YEAR($B156)&lt;YEAR(TODAY())-1,AVERAGE(E157:E160),INDEX(CBO_annual!$A:$AH,MATCH(_xlfn.NUMBERVALUE(LEFT($A157,4)),CBO_annual!$A:$A,0),MATCH(E$1,CBO_annual!$1:$1,0)))</f>
        <v>134.09999992640633</v>
      </c>
      <c r="F156" s="83">
        <f ca="1">IF(YEAR($B156)&lt;YEAR(TODAY())-1,AVERAGE(F157:F160),INDEX(CBO_annual!$A:$AH,MATCH(_xlfn.NUMBERVALUE(LEFT($A157,4)),CBO_annual!$A:$A,0),MATCH(F$1,CBO_annual!$1:$1,0)))</f>
        <v>395.70000075600757</v>
      </c>
      <c r="G156" s="83">
        <f ca="1">IF(YEAR($B156)&lt;YEAR(TODAY())-1,AVERAGE(G157:G160),INDEX(CBO_annual!$A:$AH,MATCH(_xlfn.NUMBERVALUE(LEFT($A157,4)),CBO_annual!$A:$A,0),MATCH(G$1,CBO_annual!$1:$1,0)))</f>
        <v>1274.5999996253413</v>
      </c>
      <c r="H156" s="83">
        <f ca="1">IF(YEAR($B156)&lt;YEAR(TODAY())-1,AVERAGE(H157:H160),INDEX(CBO_annual!$A:$AH,MATCH(_xlfn.NUMBERVALUE(LEFT($A157,4)),CBO_annual!$A:$A,0),MATCH(H$1,CBO_annual!$1:$1,0)))</f>
        <v>60.599999959858003</v>
      </c>
      <c r="I156" s="83">
        <f ca="1">IF(YEAR($B156)&lt;YEAR(TODAY())-1,AVERAGE(I157:I160),INDEX(CBO_annual!$A:$AH,MATCH(_xlfn.NUMBERVALUE(LEFT($A157,4)),CBO_annual!$A:$A,0),MATCH(I$1,CBO_annual!$1:$1,0)))</f>
        <v>497.09999965879308</v>
      </c>
      <c r="J156" s="83">
        <f ca="1">IF(YEAR($B156)&lt;YEAR(TODAY())-1,INDEX(HaverPull!$A:$AD,MATCH(CBO_quarterly!$B156,HaverPull!$B:$B,0),MATCH(CBO_quarterly!J$1,HaverPull!$1:$1,0)),INDEX(CBO_annual!$A:$AH,MATCH(_xlfn.NUMBERVALUE(LEFT($A157,4)),CBO_annual!$A:$A,0),MATCH(J$1,CBO_annual!$1:$1,0)))</f>
        <v>29.3</v>
      </c>
      <c r="K156" s="83" t="e">
        <f ca="1">IF(YEAR($B156)&lt;YEAR(TODAY())-1,INDEX(HaverPull!$A:$AD,MATCH(CBO_quarterly!$B156,HaverPull!$B:$B,0),MATCH(CBO_quarterly!K$1,HaverPull!$1:$1,0)),INDEX(CBO_annual!$A:$AH,MATCH(_xlfn.NUMBERVALUE(LEFT($A157,4)),CBO_annual!$A:$A,0),MATCH(K$1,CBO_annual!$1:$1,0)))</f>
        <v>#N/A</v>
      </c>
      <c r="L156" s="83" t="e">
        <f ca="1">IF(YEAR($B156)&lt;YEAR(TODAY())-1,INDEX(HaverPull!$A:$AD,MATCH(CBO_quarterly!$B156,HaverPull!$B:$B,0),MATCH(CBO_quarterly!L$1,HaverPull!$1:$1,0)),INDEX(CBO_annual!$A:$AH,MATCH(_xlfn.NUMBERVALUE(LEFT($A157,4)),CBO_annual!$A:$A,0),MATCH(L$1,CBO_annual!$1:$1,0)))</f>
        <v>#N/A</v>
      </c>
      <c r="M156" s="83" t="e">
        <f ca="1">IF(YEAR($B156)&lt;YEAR(TODAY())-1,INDEX(HaverPull!$A:$AD,MATCH(CBO_quarterly!$B156,HaverPull!$B:$B,0),MATCH(CBO_quarterly!M$1,HaverPull!$1:$1,0)),INDEX(CBO_annual!$A:$AH,MATCH(_xlfn.NUMBERVALUE(LEFT($A157,4)),CBO_annual!$A:$A,0),MATCH(M$1,CBO_annual!$1:$1,0)))</f>
        <v>#N/A</v>
      </c>
      <c r="N156" s="83" t="e">
        <f ca="1">IF(YEAR($B156)&lt;YEAR(TODAY())-1,INDEX(HaverPull!$A:$AD,MATCH(CBO_quarterly!$B156,HaverPull!$B:$B,0),MATCH(CBO_quarterly!N$1,HaverPull!$1:$1,0)),INDEX(CBO_annual!$A:$AH,MATCH(_xlfn.NUMBERVALUE(LEFT($A157,4)),CBO_annual!$A:$A,0),MATCH(N$1,CBO_annual!$1:$1,0)))</f>
        <v>#N/A</v>
      </c>
      <c r="O156" s="83" t="e">
        <f ca="1">IF(YEAR($B156)&lt;YEAR(TODAY())-1,INDEX(HaverPull!$A:$AD,MATCH(CBO_quarterly!$B156,HaverPull!$B:$B,0),MATCH(CBO_quarterly!O$1,HaverPull!$1:$1,0)),INDEX(CBO_annual!$A:$AH,MATCH(_xlfn.NUMBERVALUE(LEFT($A157,4)),CBO_annual!$A:$A,0),MATCH(O$1,CBO_annual!$1:$1,0)))</f>
        <v>#N/A</v>
      </c>
      <c r="P156" s="83" t="e">
        <f ca="1">IF(YEAR($B156)&lt;YEAR(TODAY())-1,INDEX(HaverPull!$A:$AD,MATCH(CBO_quarterly!$B156,HaverPull!$B:$B,0),MATCH(CBO_quarterly!P$1,HaverPull!$1:$1,0)),INDEX(CBO_annual!$A:$AH,MATCH(_xlfn.NUMBERVALUE(LEFT($A157,4)),CBO_annual!$A:$A,0),MATCH(P$1,CBO_annual!$1:$1,0)))</f>
        <v>#N/A</v>
      </c>
      <c r="Q156" s="83" t="e">
        <f ca="1">IF(YEAR($B156)&lt;YEAR(TODAY())-1,INDEX(HaverPull!$A:$AD,MATCH(CBO_quarterly!$B156,HaverPull!$B:$B,0),MATCH(CBO_quarterly!Q$1,HaverPull!$1:$1,0)),INDEX(CBO_annual!$A:$AH,MATCH(_xlfn.NUMBERVALUE(LEFT($A157,4)),CBO_annual!$A:$A,0),MATCH(Q$1,CBO_annual!$1:$1,0)))</f>
        <v>#N/A</v>
      </c>
      <c r="R156" s="83" t="e">
        <f ca="1">IF(YEAR($B156)&lt;YEAR(TODAY())-1,INDEX(HaverPull!$A:$AD,MATCH(CBO_quarterly!$B156,HaverPull!$B:$B,0),MATCH(CBO_quarterly!R$1,HaverPull!$1:$1,0)),INDEX(CBO_annual!$A:$AH,MATCH(_xlfn.NUMBERVALUE(LEFT($A157,4)),CBO_annual!$A:$A,0),MATCH(R$1,CBO_annual!$1:$1,0)))</f>
        <v>#N/A</v>
      </c>
      <c r="S156" s="83" t="e">
        <f ca="1">IF(YEAR($B156)&lt;YEAR(TODAY())-1,INDEX(HaverPull!$A:$AD,MATCH(CBO_quarterly!$B156,HaverPull!$B:$B,0),MATCH(CBO_quarterly!S$1,HaverPull!$1:$1,0)),INDEX(CBO_annual!$A:$AH,MATCH(_xlfn.NUMBERVALUE(LEFT($A157,4)),CBO_annual!$A:$A,0),MATCH(S$1,CBO_annual!$1:$1,0)))</f>
        <v>#N/A</v>
      </c>
      <c r="T156" s="83" t="e">
        <f ca="1">IF(YEAR($B156)&lt;YEAR(TODAY())-1,INDEX(HaverPull!$A:$AD,MATCH(CBO_quarterly!$B156,HaverPull!$B:$B,0),MATCH(CBO_quarterly!T$1,HaverPull!$1:$1,0)),INDEX(CBO_annual!$A:$AH,MATCH(_xlfn.NUMBERVALUE(LEFT($A157,4)),CBO_annual!$A:$A,0),MATCH(T$1,CBO_annual!$1:$1,0)))</f>
        <v>#N/A</v>
      </c>
      <c r="U156" s="83" t="e">
        <f ca="1">IF(YEAR($B156)&lt;YEAR(TODAY())-1,INDEX(HaverPull!$A:$AD,MATCH(CBO_quarterly!$B156,HaverPull!$B:$B,0),MATCH(CBO_quarterly!U$1,HaverPull!$1:$1,0)),INDEX(CBO_annual!$A:$AH,MATCH(_xlfn.NUMBERVALUE(LEFT($A157,4)),CBO_annual!$A:$A,0),MATCH(U$1,CBO_annual!$1:$1,0)))</f>
        <v>#N/A</v>
      </c>
      <c r="V156" s="83" t="e">
        <f ca="1">IF(YEAR($B156)&lt;YEAR(TODAY())-1,INDEX(HaverPull!$A:$AD,MATCH(CBO_quarterly!$B156,HaverPull!$B:$B,0),MATCH(CBO_quarterly!V$1,HaverPull!$1:$1,0)),INDEX(CBO_annual!$A:$AH,MATCH(_xlfn.NUMBERVALUE(LEFT($A157,4)),CBO_annual!$A:$A,0),MATCH(V$1,CBO_annual!$1:$1,0)))</f>
        <v>#N/A</v>
      </c>
      <c r="W156" s="83" t="e">
        <f ca="1">IF(YEAR($B156)&lt;YEAR(TODAY())-1,INDEX(HaverPull!$A:$AD,MATCH(CBO_quarterly!$B156,HaverPull!$B:$B,0),MATCH(CBO_quarterly!W$1,HaverPull!$1:$1,0)),INDEX(CBO_annual!$A:$AH,MATCH(_xlfn.NUMBERVALUE(LEFT($A157,4)),CBO_annual!$A:$A,0),MATCH(W$1,CBO_annual!$1:$1,0)))</f>
        <v>#N/A</v>
      </c>
      <c r="X156" s="83" t="e">
        <f ca="1">IF(YEAR($B156)&lt;YEAR(TODAY())-1,INDEX(HaverPull!$A:$AD,MATCH(CBO_quarterly!$B156,HaverPull!$B:$B,0),MATCH(CBO_quarterly!X$1,HaverPull!$1:$1,0)),INDEX(CBO_annual!$A:$AH,MATCH(_xlfn.NUMBERVALUE(LEFT($A157,4)),CBO_annual!$A:$A,0),MATCH(X$1,CBO_annual!$1:$1,0)))</f>
        <v>#N/A</v>
      </c>
      <c r="Y156" s="83" t="e">
        <f ca="1">IF(YEAR($B156)&lt;YEAR(TODAY())-1,INDEX(HaverPull!$A:$AD,MATCH(CBO_quarterly!$B156,HaverPull!$B:$B,0),MATCH(CBO_quarterly!Y$1,HaverPull!$1:$1,0)),INDEX(CBO_annual!$A:$AH,MATCH(_xlfn.NUMBERVALUE(LEFT($A157,4)),CBO_annual!$A:$A,0),MATCH(Y$1,CBO_annual!$1:$1,0)))</f>
        <v>#N/A</v>
      </c>
      <c r="Z156" s="83" t="e">
        <f ca="1">IF(YEAR($B156)&lt;YEAR(TODAY())-1,INDEX(HaverPull!$A:$AD,MATCH(CBO_quarterly!$B156,HaverPull!$B:$B,0),MATCH(CBO_quarterly!Z$1,HaverPull!$1:$1,0)),INDEX(CBO_annual!$A:$AH,MATCH(_xlfn.NUMBERVALUE(LEFT($A157,4)),CBO_annual!$A:$A,0),MATCH(Z$1,CBO_annual!$1:$1,0)))</f>
        <v>#N/A</v>
      </c>
      <c r="AA156" s="83" t="e">
        <f ca="1">IF(YEAR($B156)&lt;YEAR(TODAY())-1,INDEX(HaverPull!$A:$AD,MATCH(CBO_quarterly!$B156,HaverPull!$B:$B,0),MATCH(CBO_quarterly!AA$1,HaverPull!$1:$1,0)),INDEX(CBO_annual!$A:$AH,MATCH(_xlfn.NUMBERVALUE(LEFT($A157,4)),CBO_annual!$A:$A,0),MATCH(AA$1,CBO_annual!$1:$1,0)))</f>
        <v>#N/A</v>
      </c>
      <c r="AB156" s="88">
        <f>INDEX(CBO_annual!$A:$AH,MATCH(_xlfn.NUMBERVALUE(LEFT($A157,4)),CBO_annual!$A:$A,0),MATCH($1:$1,CBO_annual!$1:$1,0))</f>
        <v>15159.525</v>
      </c>
      <c r="AC156" s="84">
        <v>14991.8</v>
      </c>
      <c r="AD156" s="83">
        <f ca="1">IF(YEAR($B156)&lt;=YEAR(TODAY()),INDEX(HaverPull!$A:$AD,MATCH(CBO_quarterly!$B156,HaverPull!$B:$B,0),MATCH(CBO_quarterly!AD$1,HaverPull!$1:$1,0)),INDEX(CBO_annual!$A:$AH,MATCH(_xlfn.NUMBERVALUE(LEFT($A157,4)),CBO_annual!$A:$A,0),MATCH(AD$1,CBO_annual!$1:$1,0)))</f>
        <v>10672.8</v>
      </c>
      <c r="AE156" s="83">
        <f ca="1">IF(YEAR($B156)&lt;=YEAR(TODAY()),INDEX(HaverPull!$A:$AD,MATCH(CBO_quarterly!$B156,HaverPull!$B:$B,0),MATCH(CBO_quarterly!AE$1,HaverPull!$1:$1,0)),INDEX(CBO_annual!$A:$AH,MATCH(_xlfn.NUMBERVALUE(LEFT($A157,4)),CBO_annual!$A:$A,0),MATCH(AE$1,CBO_annual!$1:$1,0)))</f>
        <v>9877.7999999999993</v>
      </c>
      <c r="AF156" s="85">
        <v>98.298000000000002</v>
      </c>
      <c r="AG156" s="84">
        <v>14685.3</v>
      </c>
      <c r="AH156" s="84">
        <v>14626.5</v>
      </c>
      <c r="AI156" s="83">
        <f ca="1">IF(YEAR($B156)&lt;YEAR(TODAY()),INDEX(HaverPull!$A:$AD,MATCH(CBO_quarterly!$B156,HaverPull!$B:$B,0),MATCH(CBO_quarterly!AI$1,HaverPull!$1:$1,0)),INDEX(CBO_annual!$A:$AH,MATCH(_xlfn.NUMBERVALUE(LEFT($A157,4)),CBO_annual!$A:$A,0),MATCH(AI$1,CBO_annual!$1:$1,0)))</f>
        <v>2864.9</v>
      </c>
      <c r="AJ156" s="83">
        <f ca="1">IF(YEAR($B156)&lt;YEAR(TODAY()),INDEX(HaverPull!$A:$AD,MATCH(CBO_quarterly!$B156,HaverPull!$B:$B,0),MATCH(CBO_quarterly!AJ$1,HaverPull!$1:$1,0)),INDEX(CBO_annual!$A:$AH,MATCH(_xlfn.NUMBERVALUE(LEFT($A157,4)),CBO_annual!$A:$A,0),MATCH(AJ$1,CBO_annual!$1:$1,0)))</f>
        <v>1170.8</v>
      </c>
      <c r="AK156" s="83">
        <f ca="1">IF(YEAR($B156)&lt;YEAR(TODAY()),INDEX(HaverPull!$A:$AD,MATCH(CBO_quarterly!$B156,HaverPull!$B:$B,0),MATCH(CBO_quarterly!AK$1,HaverPull!$1:$1,0)),INDEX(CBO_annual!$A:$AH,MATCH(_xlfn.NUMBERVALUE(LEFT($A157,4)),CBO_annual!$A:$A,0),MATCH(AK$1,CBO_annual!$1:$1,0)))</f>
        <v>1982.5</v>
      </c>
      <c r="AL156" s="83">
        <f ca="1">IF(YEAR($B156)&lt;YEAR(TODAY()),INDEX(HaverPull!$A:$AD,MATCH(CBO_quarterly!$B156,HaverPull!$B:$B,0),MATCH(CBO_quarterly!AL$1,HaverPull!$1:$1,0)),INDEX(CBO_annual!$A:$AH,MATCH(_xlfn.NUMBERVALUE(LEFT($A157,4)),CBO_annual!$A:$A,0),MATCH(AL$1,CBO_annual!$1:$1,0)))</f>
        <v>2864.9</v>
      </c>
      <c r="AM156" s="83">
        <f ca="1">IF(YEAR($B156)&lt;YEAR(TODAY()),INDEX(HaverPull!$A:$AD,MATCH(CBO_quarterly!$B156,HaverPull!$B:$B,0),MATCH(CBO_quarterly!AM$1,HaverPull!$1:$1,0)),INDEX(CBO_annual!$A:$AH,MATCH(_xlfn.NUMBERVALUE(LEFT($A157,4)),CBO_annual!$A:$A,0),MATCH(AM$1,CBO_annual!$1:$1,0)))</f>
        <v>1084.5999999999999</v>
      </c>
      <c r="AN156" s="83">
        <f ca="1">IF(YEAR($B156)&lt;YEAR(TODAY()),INDEX(HaverPull!$A:$AD,MATCH(CBO_quarterly!$B156,HaverPull!$B:$B,0),MATCH(CBO_quarterly!AN$1,HaverPull!$1:$1,0)),INDEX(CBO_annual!$A:$AH,MATCH(_xlfn.NUMBERVALUE(LEFT($A157,4)),CBO_annual!$A:$A,0),MATCH(AN$1,CBO_annual!$1:$1,0)))</f>
        <v>1780.3</v>
      </c>
      <c r="AO156" s="83" t="e">
        <f ca="1">IF(YEAR($B156)&lt;YEAR(TODAY()),INDEX(HaverPull!$A:$AD,MATCH(CBO_quarterly!$B156,HaverPull!$B:$B,0),MATCH(CBO_quarterly!AO$1,HaverPull!$1:$1,0)),INDEX(CBO_annual!$A:$AH,MATCH(_xlfn.NUMBERVALUE(LEFT($A157,4)),CBO_annual!$A:$A,0),MATCH(AO$1,CBO_annual!$1:$1,0)))</f>
        <v>#N/A</v>
      </c>
      <c r="AP156" s="83" t="e">
        <f ca="1">IF(YEAR($B156)&lt;YEAR(TODAY()),INDEX(HaverPull!$A:$AD,MATCH(CBO_quarterly!$B156,HaverPull!$B:$B,0),MATCH(CBO_quarterly!AP$1,HaverPull!$1:$1,0)),INDEX(CBO_annual!$A:$AH,MATCH(_xlfn.NUMBERVALUE(LEFT($A157,4)),CBO_annual!$A:$A,0),MATCH(AP$1,CBO_annual!$1:$1,0)))</f>
        <v>#N/A</v>
      </c>
    </row>
    <row r="157" spans="1:42">
      <c r="A157" s="83" t="s">
        <v>556</v>
      </c>
      <c r="B157" s="4">
        <v>39538</v>
      </c>
      <c r="C157" s="83">
        <f ca="1">IF(YEAR($B157)&lt;YEAR(TODAY())-1,AVERAGE(C158:C161),INDEX(CBO_annual!$A:$AH,MATCH(_xlfn.NUMBERVALUE(LEFT($A158,4)),CBO_annual!$A:$A,0),MATCH(C$1,CBO_annual!$1:$1,0)))</f>
        <v>2068.1999988048669</v>
      </c>
      <c r="D157" s="83">
        <f ca="1">IF(YEAR($B157)&lt;YEAR(TODAY())-1,AVERAGE(D158:D161),INDEX(CBO_annual!$A:$AH,MATCH(_xlfn.NUMBERVALUE(LEFT($A158,4)),CBO_annual!$A:$A,0),MATCH(D$1,CBO_annual!$1:$1,0)))</f>
        <v>1585.0999995481818</v>
      </c>
      <c r="E157" s="83">
        <f ca="1">IF(YEAR($B157)&lt;YEAR(TODAY())-1,AVERAGE(E158:E161),INDEX(CBO_annual!$A:$AH,MATCH(_xlfn.NUMBERVALUE(LEFT($A158,4)),CBO_annual!$A:$A,0),MATCH(E$1,CBO_annual!$1:$1,0)))</f>
        <v>134.09999983967725</v>
      </c>
      <c r="F157" s="83">
        <f ca="1">IF(YEAR($B157)&lt;YEAR(TODAY())-1,AVERAGE(F158:F161),INDEX(CBO_annual!$A:$AH,MATCH(_xlfn.NUMBERVALUE(LEFT($A158,4)),CBO_annual!$A:$A,0),MATCH(F$1,CBO_annual!$1:$1,0)))</f>
        <v>395.70000164695165</v>
      </c>
      <c r="G157" s="83">
        <f ca="1">IF(YEAR($B157)&lt;YEAR(TODAY())-1,AVERAGE(G158:G161),INDEX(CBO_annual!$A:$AH,MATCH(_xlfn.NUMBERVALUE(LEFT($A158,4)),CBO_annual!$A:$A,0),MATCH(G$1,CBO_annual!$1:$1,0)))</f>
        <v>1274.5999991838116</v>
      </c>
      <c r="H157" s="83">
        <f ca="1">IF(YEAR($B157)&lt;YEAR(TODAY())-1,AVERAGE(H158:H161),INDEX(CBO_annual!$A:$AH,MATCH(_xlfn.NUMBERVALUE(LEFT($A158,4)),CBO_annual!$A:$A,0),MATCH(H$1,CBO_annual!$1:$1,0)))</f>
        <v>60.59999991255124</v>
      </c>
      <c r="I157" s="83">
        <f ca="1">IF(YEAR($B157)&lt;YEAR(TODAY())-1,AVERAGE(I158:I161),INDEX(CBO_annual!$A:$AH,MATCH(_xlfn.NUMBERVALUE(LEFT($A158,4)),CBO_annual!$A:$A,0),MATCH(I$1,CBO_annual!$1:$1,0)))</f>
        <v>497.09999925668552</v>
      </c>
      <c r="J157" s="83">
        <f ca="1">IF(YEAR($B157)&lt;YEAR(TODAY())-1,INDEX(HaverPull!$A:$AD,MATCH(CBO_quarterly!$B157,HaverPull!$B:$B,0),MATCH(CBO_quarterly!J$1,HaverPull!$1:$1,0)),INDEX(CBO_annual!$A:$AH,MATCH(_xlfn.NUMBERVALUE(LEFT($A158,4)),CBO_annual!$A:$A,0),MATCH(J$1,CBO_annual!$1:$1,0)))</f>
        <v>35.200000000000003</v>
      </c>
      <c r="K157" s="83" t="e">
        <f ca="1">IF(YEAR($B157)&lt;YEAR(TODAY())-1,INDEX(HaverPull!$A:$AD,MATCH(CBO_quarterly!$B157,HaverPull!$B:$B,0),MATCH(CBO_quarterly!K$1,HaverPull!$1:$1,0)),INDEX(CBO_annual!$A:$AH,MATCH(_xlfn.NUMBERVALUE(LEFT($A158,4)),CBO_annual!$A:$A,0),MATCH(K$1,CBO_annual!$1:$1,0)))</f>
        <v>#N/A</v>
      </c>
      <c r="L157" s="83" t="e">
        <f ca="1">IF(YEAR($B157)&lt;YEAR(TODAY())-1,INDEX(HaverPull!$A:$AD,MATCH(CBO_quarterly!$B157,HaverPull!$B:$B,0),MATCH(CBO_quarterly!L$1,HaverPull!$1:$1,0)),INDEX(CBO_annual!$A:$AH,MATCH(_xlfn.NUMBERVALUE(LEFT($A158,4)),CBO_annual!$A:$A,0),MATCH(L$1,CBO_annual!$1:$1,0)))</f>
        <v>#N/A</v>
      </c>
      <c r="M157" s="83" t="e">
        <f ca="1">IF(YEAR($B157)&lt;YEAR(TODAY())-1,INDEX(HaverPull!$A:$AD,MATCH(CBO_quarterly!$B157,HaverPull!$B:$B,0),MATCH(CBO_quarterly!M$1,HaverPull!$1:$1,0)),INDEX(CBO_annual!$A:$AH,MATCH(_xlfn.NUMBERVALUE(LEFT($A158,4)),CBO_annual!$A:$A,0),MATCH(M$1,CBO_annual!$1:$1,0)))</f>
        <v>#N/A</v>
      </c>
      <c r="N157" s="83" t="e">
        <f ca="1">IF(YEAR($B157)&lt;YEAR(TODAY())-1,INDEX(HaverPull!$A:$AD,MATCH(CBO_quarterly!$B157,HaverPull!$B:$B,0),MATCH(CBO_quarterly!N$1,HaverPull!$1:$1,0)),INDEX(CBO_annual!$A:$AH,MATCH(_xlfn.NUMBERVALUE(LEFT($A158,4)),CBO_annual!$A:$A,0),MATCH(N$1,CBO_annual!$1:$1,0)))</f>
        <v>#N/A</v>
      </c>
      <c r="O157" s="83" t="e">
        <f ca="1">IF(YEAR($B157)&lt;YEAR(TODAY())-1,INDEX(HaverPull!$A:$AD,MATCH(CBO_quarterly!$B157,HaverPull!$B:$B,0),MATCH(CBO_quarterly!O$1,HaverPull!$1:$1,0)),INDEX(CBO_annual!$A:$AH,MATCH(_xlfn.NUMBERVALUE(LEFT($A158,4)),CBO_annual!$A:$A,0),MATCH(O$1,CBO_annual!$1:$1,0)))</f>
        <v>#N/A</v>
      </c>
      <c r="P157" s="83" t="e">
        <f ca="1">IF(YEAR($B157)&lt;YEAR(TODAY())-1,INDEX(HaverPull!$A:$AD,MATCH(CBO_quarterly!$B157,HaverPull!$B:$B,0),MATCH(CBO_quarterly!P$1,HaverPull!$1:$1,0)),INDEX(CBO_annual!$A:$AH,MATCH(_xlfn.NUMBERVALUE(LEFT($A158,4)),CBO_annual!$A:$A,0),MATCH(P$1,CBO_annual!$1:$1,0)))</f>
        <v>#N/A</v>
      </c>
      <c r="Q157" s="83" t="e">
        <f ca="1">IF(YEAR($B157)&lt;YEAR(TODAY())-1,INDEX(HaverPull!$A:$AD,MATCH(CBO_quarterly!$B157,HaverPull!$B:$B,0),MATCH(CBO_quarterly!Q$1,HaverPull!$1:$1,0)),INDEX(CBO_annual!$A:$AH,MATCH(_xlfn.NUMBERVALUE(LEFT($A158,4)),CBO_annual!$A:$A,0),MATCH(Q$1,CBO_annual!$1:$1,0)))</f>
        <v>#N/A</v>
      </c>
      <c r="R157" s="83" t="e">
        <f ca="1">IF(YEAR($B157)&lt;YEAR(TODAY())-1,INDEX(HaverPull!$A:$AD,MATCH(CBO_quarterly!$B157,HaverPull!$B:$B,0),MATCH(CBO_quarterly!R$1,HaverPull!$1:$1,0)),INDEX(CBO_annual!$A:$AH,MATCH(_xlfn.NUMBERVALUE(LEFT($A158,4)),CBO_annual!$A:$A,0),MATCH(R$1,CBO_annual!$1:$1,0)))</f>
        <v>#N/A</v>
      </c>
      <c r="S157" s="83" t="e">
        <f ca="1">IF(YEAR($B157)&lt;YEAR(TODAY())-1,INDEX(HaverPull!$A:$AD,MATCH(CBO_quarterly!$B157,HaverPull!$B:$B,0),MATCH(CBO_quarterly!S$1,HaverPull!$1:$1,0)),INDEX(CBO_annual!$A:$AH,MATCH(_xlfn.NUMBERVALUE(LEFT($A158,4)),CBO_annual!$A:$A,0),MATCH(S$1,CBO_annual!$1:$1,0)))</f>
        <v>#N/A</v>
      </c>
      <c r="T157" s="83" t="e">
        <f ca="1">IF(YEAR($B157)&lt;YEAR(TODAY())-1,INDEX(HaverPull!$A:$AD,MATCH(CBO_quarterly!$B157,HaverPull!$B:$B,0),MATCH(CBO_quarterly!T$1,HaverPull!$1:$1,0)),INDEX(CBO_annual!$A:$AH,MATCH(_xlfn.NUMBERVALUE(LEFT($A158,4)),CBO_annual!$A:$A,0),MATCH(T$1,CBO_annual!$1:$1,0)))</f>
        <v>#N/A</v>
      </c>
      <c r="U157" s="83" t="e">
        <f ca="1">IF(YEAR($B157)&lt;YEAR(TODAY())-1,INDEX(HaverPull!$A:$AD,MATCH(CBO_quarterly!$B157,HaverPull!$B:$B,0),MATCH(CBO_quarterly!U$1,HaverPull!$1:$1,0)),INDEX(CBO_annual!$A:$AH,MATCH(_xlfn.NUMBERVALUE(LEFT($A158,4)),CBO_annual!$A:$A,0),MATCH(U$1,CBO_annual!$1:$1,0)))</f>
        <v>#N/A</v>
      </c>
      <c r="V157" s="83" t="e">
        <f ca="1">IF(YEAR($B157)&lt;YEAR(TODAY())-1,INDEX(HaverPull!$A:$AD,MATCH(CBO_quarterly!$B157,HaverPull!$B:$B,0),MATCH(CBO_quarterly!V$1,HaverPull!$1:$1,0)),INDEX(CBO_annual!$A:$AH,MATCH(_xlfn.NUMBERVALUE(LEFT($A158,4)),CBO_annual!$A:$A,0),MATCH(V$1,CBO_annual!$1:$1,0)))</f>
        <v>#N/A</v>
      </c>
      <c r="W157" s="83" t="e">
        <f ca="1">IF(YEAR($B157)&lt;YEAR(TODAY())-1,INDEX(HaverPull!$A:$AD,MATCH(CBO_quarterly!$B157,HaverPull!$B:$B,0),MATCH(CBO_quarterly!W$1,HaverPull!$1:$1,0)),INDEX(CBO_annual!$A:$AH,MATCH(_xlfn.NUMBERVALUE(LEFT($A158,4)),CBO_annual!$A:$A,0),MATCH(W$1,CBO_annual!$1:$1,0)))</f>
        <v>#N/A</v>
      </c>
      <c r="X157" s="83" t="e">
        <f ca="1">IF(YEAR($B157)&lt;YEAR(TODAY())-1,INDEX(HaverPull!$A:$AD,MATCH(CBO_quarterly!$B157,HaverPull!$B:$B,0),MATCH(CBO_quarterly!X$1,HaverPull!$1:$1,0)),INDEX(CBO_annual!$A:$AH,MATCH(_xlfn.NUMBERVALUE(LEFT($A158,4)),CBO_annual!$A:$A,0),MATCH(X$1,CBO_annual!$1:$1,0)))</f>
        <v>#N/A</v>
      </c>
      <c r="Y157" s="83" t="e">
        <f ca="1">IF(YEAR($B157)&lt;YEAR(TODAY())-1,INDEX(HaverPull!$A:$AD,MATCH(CBO_quarterly!$B157,HaverPull!$B:$B,0),MATCH(CBO_quarterly!Y$1,HaverPull!$1:$1,0)),INDEX(CBO_annual!$A:$AH,MATCH(_xlfn.NUMBERVALUE(LEFT($A158,4)),CBO_annual!$A:$A,0),MATCH(Y$1,CBO_annual!$1:$1,0)))</f>
        <v>#N/A</v>
      </c>
      <c r="Z157" s="83" t="e">
        <f ca="1">IF(YEAR($B157)&lt;YEAR(TODAY())-1,INDEX(HaverPull!$A:$AD,MATCH(CBO_quarterly!$B157,HaverPull!$B:$B,0),MATCH(CBO_quarterly!Z$1,HaverPull!$1:$1,0)),INDEX(CBO_annual!$A:$AH,MATCH(_xlfn.NUMBERVALUE(LEFT($A158,4)),CBO_annual!$A:$A,0),MATCH(Z$1,CBO_annual!$1:$1,0)))</f>
        <v>#N/A</v>
      </c>
      <c r="AA157" s="83" t="e">
        <f ca="1">IF(YEAR($B157)&lt;YEAR(TODAY())-1,INDEX(HaverPull!$A:$AD,MATCH(CBO_quarterly!$B157,HaverPull!$B:$B,0),MATCH(CBO_quarterly!AA$1,HaverPull!$1:$1,0)),INDEX(CBO_annual!$A:$AH,MATCH(_xlfn.NUMBERVALUE(LEFT($A158,4)),CBO_annual!$A:$A,0),MATCH(AA$1,CBO_annual!$1:$1,0)))</f>
        <v>#N/A</v>
      </c>
      <c r="AB157" s="88">
        <f>INDEX(CBO_annual!$A:$AH,MATCH(_xlfn.NUMBERVALUE(LEFT($A158,4)),CBO_annual!$A:$A,0),MATCH($1:$1,CBO_annual!$1:$1,0))</f>
        <v>15159.525</v>
      </c>
      <c r="AC157" s="84">
        <v>14889.5</v>
      </c>
      <c r="AD157" s="83">
        <f ca="1">IF(YEAR($B157)&lt;=YEAR(TODAY()),INDEX(HaverPull!$A:$AD,MATCH(CBO_quarterly!$B157,HaverPull!$B:$B,0),MATCH(CBO_quarterly!AD$1,HaverPull!$1:$1,0)),INDEX(CBO_annual!$A:$AH,MATCH(_xlfn.NUMBERVALUE(LEFT($A158,4)),CBO_annual!$A:$A,0),MATCH(AD$1,CBO_annual!$1:$1,0)))</f>
        <v>10644.4</v>
      </c>
      <c r="AE157" s="83">
        <f ca="1">IF(YEAR($B157)&lt;=YEAR(TODAY()),INDEX(HaverPull!$A:$AD,MATCH(CBO_quarterly!$B157,HaverPull!$B:$B,0),MATCH(CBO_quarterly!AE$1,HaverPull!$1:$1,0)),INDEX(CBO_annual!$A:$AH,MATCH(_xlfn.NUMBERVALUE(LEFT($A158,4)),CBO_annual!$A:$A,0),MATCH(AE$1,CBO_annual!$1:$1,0)))</f>
        <v>9934.2999999999993</v>
      </c>
      <c r="AF157" s="85">
        <v>99.14</v>
      </c>
      <c r="AG157" s="84">
        <v>14668.4</v>
      </c>
      <c r="AH157" s="84">
        <v>14781.4</v>
      </c>
      <c r="AI157" s="83">
        <f ca="1">IF(YEAR($B157)&lt;YEAR(TODAY()),INDEX(HaverPull!$A:$AD,MATCH(CBO_quarterly!$B157,HaverPull!$B:$B,0),MATCH(CBO_quarterly!AI$1,HaverPull!$1:$1,0)),INDEX(CBO_annual!$A:$AH,MATCH(_xlfn.NUMBERVALUE(LEFT($A158,4)),CBO_annual!$A:$A,0),MATCH(AI$1,CBO_annual!$1:$1,0)))</f>
        <v>2909.3</v>
      </c>
      <c r="AJ157" s="83">
        <f ca="1">IF(YEAR($B157)&lt;YEAR(TODAY()),INDEX(HaverPull!$A:$AD,MATCH(CBO_quarterly!$B157,HaverPull!$B:$B,0),MATCH(CBO_quarterly!AJ$1,HaverPull!$1:$1,0)),INDEX(CBO_annual!$A:$AH,MATCH(_xlfn.NUMBERVALUE(LEFT($A158,4)),CBO_annual!$A:$A,0),MATCH(AJ$1,CBO_annual!$1:$1,0)))</f>
        <v>1188.4000000000001</v>
      </c>
      <c r="AK157" s="83">
        <f ca="1">IF(YEAR($B157)&lt;YEAR(TODAY()),INDEX(HaverPull!$A:$AD,MATCH(CBO_quarterly!$B157,HaverPull!$B:$B,0),MATCH(CBO_quarterly!AK$1,HaverPull!$1:$1,0)),INDEX(CBO_annual!$A:$AH,MATCH(_xlfn.NUMBERVALUE(LEFT($A158,4)),CBO_annual!$A:$A,0),MATCH(AK$1,CBO_annual!$1:$1,0)))</f>
        <v>1971.4</v>
      </c>
      <c r="AL157" s="83">
        <f ca="1">IF(YEAR($B157)&lt;YEAR(TODAY()),INDEX(HaverPull!$A:$AD,MATCH(CBO_quarterly!$B157,HaverPull!$B:$B,0),MATCH(CBO_quarterly!AL$1,HaverPull!$1:$1,0)),INDEX(CBO_annual!$A:$AH,MATCH(_xlfn.NUMBERVALUE(LEFT($A158,4)),CBO_annual!$A:$A,0),MATCH(AL$1,CBO_annual!$1:$1,0)))</f>
        <v>2909.3</v>
      </c>
      <c r="AM157" s="83">
        <f ca="1">IF(YEAR($B157)&lt;YEAR(TODAY()),INDEX(HaverPull!$A:$AD,MATCH(CBO_quarterly!$B157,HaverPull!$B:$B,0),MATCH(CBO_quarterly!AM$1,HaverPull!$1:$1,0)),INDEX(CBO_annual!$A:$AH,MATCH(_xlfn.NUMBERVALUE(LEFT($A158,4)),CBO_annual!$A:$A,0),MATCH(AM$1,CBO_annual!$1:$1,0)))</f>
        <v>1110.3</v>
      </c>
      <c r="AN157" s="83">
        <f ca="1">IF(YEAR($B157)&lt;YEAR(TODAY()),INDEX(HaverPull!$A:$AD,MATCH(CBO_quarterly!$B157,HaverPull!$B:$B,0),MATCH(CBO_quarterly!AN$1,HaverPull!$1:$1,0)),INDEX(CBO_annual!$A:$AH,MATCH(_xlfn.NUMBERVALUE(LEFT($A158,4)),CBO_annual!$A:$A,0),MATCH(AN$1,CBO_annual!$1:$1,0)))</f>
        <v>1799</v>
      </c>
      <c r="AO157" s="83" t="e">
        <f ca="1">IF(YEAR($B157)&lt;YEAR(TODAY()),INDEX(HaverPull!$A:$AD,MATCH(CBO_quarterly!$B157,HaverPull!$B:$B,0),MATCH(CBO_quarterly!AO$1,HaverPull!$1:$1,0)),INDEX(CBO_annual!$A:$AH,MATCH(_xlfn.NUMBERVALUE(LEFT($A158,4)),CBO_annual!$A:$A,0),MATCH(AO$1,CBO_annual!$1:$1,0)))</f>
        <v>#N/A</v>
      </c>
      <c r="AP157" s="83" t="e">
        <f ca="1">IF(YEAR($B157)&lt;YEAR(TODAY()),INDEX(HaverPull!$A:$AD,MATCH(CBO_quarterly!$B157,HaverPull!$B:$B,0),MATCH(CBO_quarterly!AP$1,HaverPull!$1:$1,0)),INDEX(CBO_annual!$A:$AH,MATCH(_xlfn.NUMBERVALUE(LEFT($A158,4)),CBO_annual!$A:$A,0),MATCH(AP$1,CBO_annual!$1:$1,0)))</f>
        <v>#N/A</v>
      </c>
    </row>
    <row r="158" spans="1:42">
      <c r="A158" s="83" t="s">
        <v>557</v>
      </c>
      <c r="B158" s="4">
        <v>39629</v>
      </c>
      <c r="C158" s="83">
        <f ca="1">IF(YEAR($B158)&lt;YEAR(TODAY())-1,AVERAGE(C159:C162),INDEX(CBO_annual!$A:$AH,MATCH(_xlfn.NUMBERVALUE(LEFT($A159,4)),CBO_annual!$A:$A,0),MATCH(C$1,CBO_annual!$1:$1,0)))</f>
        <v>2068.2000020207943</v>
      </c>
      <c r="D158" s="83">
        <f ca="1">IF(YEAR($B158)&lt;YEAR(TODAY())-1,AVERAGE(D159:D162),INDEX(CBO_annual!$A:$AH,MATCH(_xlfn.NUMBERVALUE(LEFT($A159,4)),CBO_annual!$A:$A,0),MATCH(D$1,CBO_annual!$1:$1,0)))</f>
        <v>1585.1000007639591</v>
      </c>
      <c r="E158" s="83">
        <f ca="1">IF(YEAR($B158)&lt;YEAR(TODAY())-1,AVERAGE(E159:E162),INDEX(CBO_annual!$A:$AH,MATCH(_xlfn.NUMBERVALUE(LEFT($A159,4)),CBO_annual!$A:$A,0),MATCH(E$1,CBO_annual!$1:$1,0)))</f>
        <v>134.10000027108214</v>
      </c>
      <c r="F158" s="83">
        <f ca="1">IF(YEAR($B158)&lt;YEAR(TODAY())-1,AVERAGE(F159:F162),INDEX(CBO_annual!$A:$AH,MATCH(_xlfn.NUMBERVALUE(LEFT($A159,4)),CBO_annual!$A:$A,0),MATCH(F$1,CBO_annual!$1:$1,0)))</f>
        <v>395.69999721524721</v>
      </c>
      <c r="G158" s="83">
        <f ca="1">IF(YEAR($B158)&lt;YEAR(TODAY())-1,AVERAGE(G159:G162),INDEX(CBO_annual!$A:$AH,MATCH(_xlfn.NUMBERVALUE(LEFT($A159,4)),CBO_annual!$A:$A,0),MATCH(G$1,CBO_annual!$1:$1,0)))</f>
        <v>1274.6000013800544</v>
      </c>
      <c r="H158" s="83">
        <f ca="1">IF(YEAR($B158)&lt;YEAR(TODAY())-1,AVERAGE(H159:H162),INDEX(CBO_annual!$A:$AH,MATCH(_xlfn.NUMBERVALUE(LEFT($A159,4)),CBO_annual!$A:$A,0),MATCH(H$1,CBO_annual!$1:$1,0)))</f>
        <v>60.600000147862971</v>
      </c>
      <c r="I158" s="83">
        <f ca="1">IF(YEAR($B158)&lt;YEAR(TODAY())-1,AVERAGE(I159:I162),INDEX(CBO_annual!$A:$AH,MATCH(_xlfn.NUMBERVALUE(LEFT($A159,4)),CBO_annual!$A:$A,0),MATCH(I$1,CBO_annual!$1:$1,0)))</f>
        <v>497.10000125683536</v>
      </c>
      <c r="J158" s="83">
        <f ca="1">IF(YEAR($B158)&lt;YEAR(TODAY())-1,INDEX(HaverPull!$A:$AD,MATCH(CBO_quarterly!$B158,HaverPull!$B:$B,0),MATCH(CBO_quarterly!J$1,HaverPull!$1:$1,0)),INDEX(CBO_annual!$A:$AH,MATCH(_xlfn.NUMBERVALUE(LEFT($A159,4)),CBO_annual!$A:$A,0),MATCH(J$1,CBO_annual!$1:$1,0)))</f>
        <v>36.700000000000003</v>
      </c>
      <c r="K158" s="83" t="e">
        <f ca="1">IF(YEAR($B158)&lt;YEAR(TODAY())-1,INDEX(HaverPull!$A:$AD,MATCH(CBO_quarterly!$B158,HaverPull!$B:$B,0),MATCH(CBO_quarterly!K$1,HaverPull!$1:$1,0)),INDEX(CBO_annual!$A:$AH,MATCH(_xlfn.NUMBERVALUE(LEFT($A159,4)),CBO_annual!$A:$A,0),MATCH(K$1,CBO_annual!$1:$1,0)))</f>
        <v>#N/A</v>
      </c>
      <c r="L158" s="83" t="e">
        <f ca="1">IF(YEAR($B158)&lt;YEAR(TODAY())-1,INDEX(HaverPull!$A:$AD,MATCH(CBO_quarterly!$B158,HaverPull!$B:$B,0),MATCH(CBO_quarterly!L$1,HaverPull!$1:$1,0)),INDEX(CBO_annual!$A:$AH,MATCH(_xlfn.NUMBERVALUE(LEFT($A159,4)),CBO_annual!$A:$A,0),MATCH(L$1,CBO_annual!$1:$1,0)))</f>
        <v>#N/A</v>
      </c>
      <c r="M158" s="83" t="e">
        <f ca="1">IF(YEAR($B158)&lt;YEAR(TODAY())-1,INDEX(HaverPull!$A:$AD,MATCH(CBO_quarterly!$B158,HaverPull!$B:$B,0),MATCH(CBO_quarterly!M$1,HaverPull!$1:$1,0)),INDEX(CBO_annual!$A:$AH,MATCH(_xlfn.NUMBERVALUE(LEFT($A159,4)),CBO_annual!$A:$A,0),MATCH(M$1,CBO_annual!$1:$1,0)))</f>
        <v>#N/A</v>
      </c>
      <c r="N158" s="83" t="e">
        <f ca="1">IF(YEAR($B158)&lt;YEAR(TODAY())-1,INDEX(HaverPull!$A:$AD,MATCH(CBO_quarterly!$B158,HaverPull!$B:$B,0),MATCH(CBO_quarterly!N$1,HaverPull!$1:$1,0)),INDEX(CBO_annual!$A:$AH,MATCH(_xlfn.NUMBERVALUE(LEFT($A159,4)),CBO_annual!$A:$A,0),MATCH(N$1,CBO_annual!$1:$1,0)))</f>
        <v>#N/A</v>
      </c>
      <c r="O158" s="83" t="e">
        <f ca="1">IF(YEAR($B158)&lt;YEAR(TODAY())-1,INDEX(HaverPull!$A:$AD,MATCH(CBO_quarterly!$B158,HaverPull!$B:$B,0),MATCH(CBO_quarterly!O$1,HaverPull!$1:$1,0)),INDEX(CBO_annual!$A:$AH,MATCH(_xlfn.NUMBERVALUE(LEFT($A159,4)),CBO_annual!$A:$A,0),MATCH(O$1,CBO_annual!$1:$1,0)))</f>
        <v>#N/A</v>
      </c>
      <c r="P158" s="83" t="e">
        <f ca="1">IF(YEAR($B158)&lt;YEAR(TODAY())-1,INDEX(HaverPull!$A:$AD,MATCH(CBO_quarterly!$B158,HaverPull!$B:$B,0),MATCH(CBO_quarterly!P$1,HaverPull!$1:$1,0)),INDEX(CBO_annual!$A:$AH,MATCH(_xlfn.NUMBERVALUE(LEFT($A159,4)),CBO_annual!$A:$A,0),MATCH(P$1,CBO_annual!$1:$1,0)))</f>
        <v>#N/A</v>
      </c>
      <c r="Q158" s="83" t="e">
        <f ca="1">IF(YEAR($B158)&lt;YEAR(TODAY())-1,INDEX(HaverPull!$A:$AD,MATCH(CBO_quarterly!$B158,HaverPull!$B:$B,0),MATCH(CBO_quarterly!Q$1,HaverPull!$1:$1,0)),INDEX(CBO_annual!$A:$AH,MATCH(_xlfn.NUMBERVALUE(LEFT($A159,4)),CBO_annual!$A:$A,0),MATCH(Q$1,CBO_annual!$1:$1,0)))</f>
        <v>#N/A</v>
      </c>
      <c r="R158" s="83" t="e">
        <f ca="1">IF(YEAR($B158)&lt;YEAR(TODAY())-1,INDEX(HaverPull!$A:$AD,MATCH(CBO_quarterly!$B158,HaverPull!$B:$B,0),MATCH(CBO_quarterly!R$1,HaverPull!$1:$1,0)),INDEX(CBO_annual!$A:$AH,MATCH(_xlfn.NUMBERVALUE(LEFT($A159,4)),CBO_annual!$A:$A,0),MATCH(R$1,CBO_annual!$1:$1,0)))</f>
        <v>#N/A</v>
      </c>
      <c r="S158" s="83" t="e">
        <f ca="1">IF(YEAR($B158)&lt;YEAR(TODAY())-1,INDEX(HaverPull!$A:$AD,MATCH(CBO_quarterly!$B158,HaverPull!$B:$B,0),MATCH(CBO_quarterly!S$1,HaverPull!$1:$1,0)),INDEX(CBO_annual!$A:$AH,MATCH(_xlfn.NUMBERVALUE(LEFT($A159,4)),CBO_annual!$A:$A,0),MATCH(S$1,CBO_annual!$1:$1,0)))</f>
        <v>#N/A</v>
      </c>
      <c r="T158" s="83" t="e">
        <f ca="1">IF(YEAR($B158)&lt;YEAR(TODAY())-1,INDEX(HaverPull!$A:$AD,MATCH(CBO_quarterly!$B158,HaverPull!$B:$B,0),MATCH(CBO_quarterly!T$1,HaverPull!$1:$1,0)),INDEX(CBO_annual!$A:$AH,MATCH(_xlfn.NUMBERVALUE(LEFT($A159,4)),CBO_annual!$A:$A,0),MATCH(T$1,CBO_annual!$1:$1,0)))</f>
        <v>#N/A</v>
      </c>
      <c r="U158" s="83" t="e">
        <f ca="1">IF(YEAR($B158)&lt;YEAR(TODAY())-1,INDEX(HaverPull!$A:$AD,MATCH(CBO_quarterly!$B158,HaverPull!$B:$B,0),MATCH(CBO_quarterly!U$1,HaverPull!$1:$1,0)),INDEX(CBO_annual!$A:$AH,MATCH(_xlfn.NUMBERVALUE(LEFT($A159,4)),CBO_annual!$A:$A,0),MATCH(U$1,CBO_annual!$1:$1,0)))</f>
        <v>#N/A</v>
      </c>
      <c r="V158" s="83" t="e">
        <f ca="1">IF(YEAR($B158)&lt;YEAR(TODAY())-1,INDEX(HaverPull!$A:$AD,MATCH(CBO_quarterly!$B158,HaverPull!$B:$B,0),MATCH(CBO_quarterly!V$1,HaverPull!$1:$1,0)),INDEX(CBO_annual!$A:$AH,MATCH(_xlfn.NUMBERVALUE(LEFT($A159,4)),CBO_annual!$A:$A,0),MATCH(V$1,CBO_annual!$1:$1,0)))</f>
        <v>#N/A</v>
      </c>
      <c r="W158" s="83" t="e">
        <f ca="1">IF(YEAR($B158)&lt;YEAR(TODAY())-1,INDEX(HaverPull!$A:$AD,MATCH(CBO_quarterly!$B158,HaverPull!$B:$B,0),MATCH(CBO_quarterly!W$1,HaverPull!$1:$1,0)),INDEX(CBO_annual!$A:$AH,MATCH(_xlfn.NUMBERVALUE(LEFT($A159,4)),CBO_annual!$A:$A,0),MATCH(W$1,CBO_annual!$1:$1,0)))</f>
        <v>#N/A</v>
      </c>
      <c r="X158" s="83" t="e">
        <f ca="1">IF(YEAR($B158)&lt;YEAR(TODAY())-1,INDEX(HaverPull!$A:$AD,MATCH(CBO_quarterly!$B158,HaverPull!$B:$B,0),MATCH(CBO_quarterly!X$1,HaverPull!$1:$1,0)),INDEX(CBO_annual!$A:$AH,MATCH(_xlfn.NUMBERVALUE(LEFT($A159,4)),CBO_annual!$A:$A,0),MATCH(X$1,CBO_annual!$1:$1,0)))</f>
        <v>#N/A</v>
      </c>
      <c r="Y158" s="83" t="e">
        <f ca="1">IF(YEAR($B158)&lt;YEAR(TODAY())-1,INDEX(HaverPull!$A:$AD,MATCH(CBO_quarterly!$B158,HaverPull!$B:$B,0),MATCH(CBO_quarterly!Y$1,HaverPull!$1:$1,0)),INDEX(CBO_annual!$A:$AH,MATCH(_xlfn.NUMBERVALUE(LEFT($A159,4)),CBO_annual!$A:$A,0),MATCH(Y$1,CBO_annual!$1:$1,0)))</f>
        <v>#N/A</v>
      </c>
      <c r="Z158" s="83" t="e">
        <f ca="1">IF(YEAR($B158)&lt;YEAR(TODAY())-1,INDEX(HaverPull!$A:$AD,MATCH(CBO_quarterly!$B158,HaverPull!$B:$B,0),MATCH(CBO_quarterly!Z$1,HaverPull!$1:$1,0)),INDEX(CBO_annual!$A:$AH,MATCH(_xlfn.NUMBERVALUE(LEFT($A159,4)),CBO_annual!$A:$A,0),MATCH(Z$1,CBO_annual!$1:$1,0)))</f>
        <v>#N/A</v>
      </c>
      <c r="AA158" s="83" t="e">
        <f ca="1">IF(YEAR($B158)&lt;YEAR(TODAY())-1,INDEX(HaverPull!$A:$AD,MATCH(CBO_quarterly!$B158,HaverPull!$B:$B,0),MATCH(CBO_quarterly!AA$1,HaverPull!$1:$1,0)),INDEX(CBO_annual!$A:$AH,MATCH(_xlfn.NUMBERVALUE(LEFT($A159,4)),CBO_annual!$A:$A,0),MATCH(AA$1,CBO_annual!$1:$1,0)))</f>
        <v>#N/A</v>
      </c>
      <c r="AB158" s="88">
        <f>INDEX(CBO_annual!$A:$AH,MATCH(_xlfn.NUMBERVALUE(LEFT($A159,4)),CBO_annual!$A:$A,0),MATCH($1:$1,CBO_annual!$1:$1,0))</f>
        <v>15159.525</v>
      </c>
      <c r="AC158" s="84">
        <v>14963.4</v>
      </c>
      <c r="AD158" s="83">
        <f ca="1">IF(YEAR($B158)&lt;=YEAR(TODAY()),INDEX(HaverPull!$A:$AD,MATCH(CBO_quarterly!$B158,HaverPull!$B:$B,0),MATCH(CBO_quarterly!AD$1,HaverPull!$1:$1,0)),INDEX(CBO_annual!$A:$AH,MATCH(_xlfn.NUMBERVALUE(LEFT($A159,4)),CBO_annual!$A:$A,0),MATCH(AD$1,CBO_annual!$1:$1,0)))</f>
        <v>10661.7</v>
      </c>
      <c r="AE158" s="83">
        <f ca="1">IF(YEAR($B158)&lt;=YEAR(TODAY()),INDEX(HaverPull!$A:$AD,MATCH(CBO_quarterly!$B158,HaverPull!$B:$B,0),MATCH(CBO_quarterly!AE$1,HaverPull!$1:$1,0)),INDEX(CBO_annual!$A:$AH,MATCH(_xlfn.NUMBERVALUE(LEFT($A159,4)),CBO_annual!$A:$A,0),MATCH(AE$1,CBO_annual!$1:$1,0)))</f>
        <v>10052.799999999999</v>
      </c>
      <c r="AF158" s="85">
        <v>100.17700000000001</v>
      </c>
      <c r="AG158" s="84">
        <v>14813</v>
      </c>
      <c r="AH158" s="84">
        <v>14917.2</v>
      </c>
      <c r="AI158" s="83">
        <f ca="1">IF(YEAR($B158)&lt;YEAR(TODAY()),INDEX(HaverPull!$A:$AD,MATCH(CBO_quarterly!$B158,HaverPull!$B:$B,0),MATCH(CBO_quarterly!AI$1,HaverPull!$1:$1,0)),INDEX(CBO_annual!$A:$AH,MATCH(_xlfn.NUMBERVALUE(LEFT($A159,4)),CBO_annual!$A:$A,0),MATCH(AI$1,CBO_annual!$1:$1,0)))</f>
        <v>2971.1</v>
      </c>
      <c r="AJ158" s="83">
        <f ca="1">IF(YEAR($B158)&lt;YEAR(TODAY()),INDEX(HaverPull!$A:$AD,MATCH(CBO_quarterly!$B158,HaverPull!$B:$B,0),MATCH(CBO_quarterly!AJ$1,HaverPull!$1:$1,0)),INDEX(CBO_annual!$A:$AH,MATCH(_xlfn.NUMBERVALUE(LEFT($A159,4)),CBO_annual!$A:$A,0),MATCH(AJ$1,CBO_annual!$1:$1,0)))</f>
        <v>1213.5999999999999</v>
      </c>
      <c r="AK158" s="83">
        <f ca="1">IF(YEAR($B158)&lt;YEAR(TODAY()),INDEX(HaverPull!$A:$AD,MATCH(CBO_quarterly!$B158,HaverPull!$B:$B,0),MATCH(CBO_quarterly!AK$1,HaverPull!$1:$1,0)),INDEX(CBO_annual!$A:$AH,MATCH(_xlfn.NUMBERVALUE(LEFT($A159,4)),CBO_annual!$A:$A,0),MATCH(AK$1,CBO_annual!$1:$1,0)))</f>
        <v>1972.8</v>
      </c>
      <c r="AL158" s="83">
        <f ca="1">IF(YEAR($B158)&lt;YEAR(TODAY()),INDEX(HaverPull!$A:$AD,MATCH(CBO_quarterly!$B158,HaverPull!$B:$B,0),MATCH(CBO_quarterly!AL$1,HaverPull!$1:$1,0)),INDEX(CBO_annual!$A:$AH,MATCH(_xlfn.NUMBERVALUE(LEFT($A159,4)),CBO_annual!$A:$A,0),MATCH(AL$1,CBO_annual!$1:$1,0)))</f>
        <v>2971.1</v>
      </c>
      <c r="AM158" s="83">
        <f ca="1">IF(YEAR($B158)&lt;YEAR(TODAY()),INDEX(HaverPull!$A:$AD,MATCH(CBO_quarterly!$B158,HaverPull!$B:$B,0),MATCH(CBO_quarterly!AM$1,HaverPull!$1:$1,0)),INDEX(CBO_annual!$A:$AH,MATCH(_xlfn.NUMBERVALUE(LEFT($A159,4)),CBO_annual!$A:$A,0),MATCH(AM$1,CBO_annual!$1:$1,0)))</f>
        <v>1145.5</v>
      </c>
      <c r="AN158" s="83">
        <f ca="1">IF(YEAR($B158)&lt;YEAR(TODAY()),INDEX(HaverPull!$A:$AD,MATCH(CBO_quarterly!$B158,HaverPull!$B:$B,0),MATCH(CBO_quarterly!AN$1,HaverPull!$1:$1,0)),INDEX(CBO_annual!$A:$AH,MATCH(_xlfn.NUMBERVALUE(LEFT($A159,4)),CBO_annual!$A:$A,0),MATCH(AN$1,CBO_annual!$1:$1,0)))</f>
        <v>1825.6</v>
      </c>
      <c r="AO158" s="83" t="e">
        <f ca="1">IF(YEAR($B158)&lt;YEAR(TODAY()),INDEX(HaverPull!$A:$AD,MATCH(CBO_quarterly!$B158,HaverPull!$B:$B,0),MATCH(CBO_quarterly!AO$1,HaverPull!$1:$1,0)),INDEX(CBO_annual!$A:$AH,MATCH(_xlfn.NUMBERVALUE(LEFT($A159,4)),CBO_annual!$A:$A,0),MATCH(AO$1,CBO_annual!$1:$1,0)))</f>
        <v>#N/A</v>
      </c>
      <c r="AP158" s="83" t="e">
        <f ca="1">IF(YEAR($B158)&lt;YEAR(TODAY()),INDEX(HaverPull!$A:$AD,MATCH(CBO_quarterly!$B158,HaverPull!$B:$B,0),MATCH(CBO_quarterly!AP$1,HaverPull!$1:$1,0)),INDEX(CBO_annual!$A:$AH,MATCH(_xlfn.NUMBERVALUE(LEFT($A159,4)),CBO_annual!$A:$A,0),MATCH(AP$1,CBO_annual!$1:$1,0)))</f>
        <v>#N/A</v>
      </c>
    </row>
    <row r="159" spans="1:42">
      <c r="A159" s="83" t="s">
        <v>558</v>
      </c>
      <c r="B159" s="4">
        <v>39721</v>
      </c>
      <c r="C159" s="83">
        <f ca="1">IF(YEAR($B159)&lt;YEAR(TODAY())-1,AVERAGE(C160:C163),INDEX(CBO_annual!$A:$AH,MATCH(_xlfn.NUMBERVALUE(LEFT($A160,4)),CBO_annual!$A:$A,0),MATCH(C$1,CBO_annual!$1:$1,0)))</f>
        <v>2068.2000017382397</v>
      </c>
      <c r="D159" s="83">
        <f ca="1">IF(YEAR($B159)&lt;YEAR(TODAY())-1,AVERAGE(D160:D163),INDEX(CBO_annual!$A:$AH,MATCH(_xlfn.NUMBERVALUE(LEFT($A160,4)),CBO_annual!$A:$A,0),MATCH(D$1,CBO_annual!$1:$1,0)))</f>
        <v>1585.1000006571398</v>
      </c>
      <c r="E159" s="83">
        <f ca="1">IF(YEAR($B159)&lt;YEAR(TODAY())-1,AVERAGE(E160:E163),INDEX(CBO_annual!$A:$AH,MATCH(_xlfn.NUMBERVALUE(LEFT($A160,4)),CBO_annual!$A:$A,0),MATCH(E$1,CBO_annual!$1:$1,0)))</f>
        <v>134.10000023317852</v>
      </c>
      <c r="F159" s="83">
        <f ca="1">IF(YEAR($B159)&lt;YEAR(TODAY())-1,AVERAGE(F160:F163),INDEX(CBO_annual!$A:$AH,MATCH(_xlfn.NUMBERVALUE(LEFT($A160,4)),CBO_annual!$A:$A,0),MATCH(F$1,CBO_annual!$1:$1,0)))</f>
        <v>395.69999760462053</v>
      </c>
      <c r="G159" s="83">
        <f ca="1">IF(YEAR($B159)&lt;YEAR(TODAY())-1,AVERAGE(G160:G163),INDEX(CBO_annual!$A:$AH,MATCH(_xlfn.NUMBERVALUE(LEFT($A160,4)),CBO_annual!$A:$A,0),MATCH(G$1,CBO_annual!$1:$1,0)))</f>
        <v>1274.6000011870908</v>
      </c>
      <c r="H159" s="83">
        <f ca="1">IF(YEAR($B159)&lt;YEAR(TODAY())-1,AVERAGE(H160:H163),INDEX(CBO_annual!$A:$AH,MATCH(_xlfn.NUMBERVALUE(LEFT($A160,4)),CBO_annual!$A:$A,0),MATCH(H$1,CBO_annual!$1:$1,0)))</f>
        <v>60.600000127188295</v>
      </c>
      <c r="I159" s="83">
        <f ca="1">IF(YEAR($B159)&lt;YEAR(TODAY())-1,AVERAGE(I160:I163),INDEX(CBO_annual!$A:$AH,MATCH(_xlfn.NUMBERVALUE(LEFT($A160,4)),CBO_annual!$A:$A,0),MATCH(I$1,CBO_annual!$1:$1,0)))</f>
        <v>497.10000108110046</v>
      </c>
      <c r="J159" s="83">
        <f ca="1">IF(YEAR($B159)&lt;YEAR(TODAY())-1,INDEX(HaverPull!$A:$AD,MATCH(CBO_quarterly!$B159,HaverPull!$B:$B,0),MATCH(CBO_quarterly!J$1,HaverPull!$1:$1,0)),INDEX(CBO_annual!$A:$AH,MATCH(_xlfn.NUMBERVALUE(LEFT($A160,4)),CBO_annual!$A:$A,0),MATCH(J$1,CBO_annual!$1:$1,0)))</f>
        <v>20.6</v>
      </c>
      <c r="K159" s="83" t="e">
        <f ca="1">IF(YEAR($B159)&lt;YEAR(TODAY())-1,INDEX(HaverPull!$A:$AD,MATCH(CBO_quarterly!$B159,HaverPull!$B:$B,0),MATCH(CBO_quarterly!K$1,HaverPull!$1:$1,0)),INDEX(CBO_annual!$A:$AH,MATCH(_xlfn.NUMBERVALUE(LEFT($A160,4)),CBO_annual!$A:$A,0),MATCH(K$1,CBO_annual!$1:$1,0)))</f>
        <v>#N/A</v>
      </c>
      <c r="L159" s="83" t="e">
        <f ca="1">IF(YEAR($B159)&lt;YEAR(TODAY())-1,INDEX(HaverPull!$A:$AD,MATCH(CBO_quarterly!$B159,HaverPull!$B:$B,0),MATCH(CBO_quarterly!L$1,HaverPull!$1:$1,0)),INDEX(CBO_annual!$A:$AH,MATCH(_xlfn.NUMBERVALUE(LEFT($A160,4)),CBO_annual!$A:$A,0),MATCH(L$1,CBO_annual!$1:$1,0)))</f>
        <v>#N/A</v>
      </c>
      <c r="M159" s="83" t="e">
        <f ca="1">IF(YEAR($B159)&lt;YEAR(TODAY())-1,INDEX(HaverPull!$A:$AD,MATCH(CBO_quarterly!$B159,HaverPull!$B:$B,0),MATCH(CBO_quarterly!M$1,HaverPull!$1:$1,0)),INDEX(CBO_annual!$A:$AH,MATCH(_xlfn.NUMBERVALUE(LEFT($A160,4)),CBO_annual!$A:$A,0),MATCH(M$1,CBO_annual!$1:$1,0)))</f>
        <v>#N/A</v>
      </c>
      <c r="N159" s="83" t="e">
        <f ca="1">IF(YEAR($B159)&lt;YEAR(TODAY())-1,INDEX(HaverPull!$A:$AD,MATCH(CBO_quarterly!$B159,HaverPull!$B:$B,0),MATCH(CBO_quarterly!N$1,HaverPull!$1:$1,0)),INDEX(CBO_annual!$A:$AH,MATCH(_xlfn.NUMBERVALUE(LEFT($A160,4)),CBO_annual!$A:$A,0),MATCH(N$1,CBO_annual!$1:$1,0)))</f>
        <v>#N/A</v>
      </c>
      <c r="O159" s="83" t="e">
        <f ca="1">IF(YEAR($B159)&lt;YEAR(TODAY())-1,INDEX(HaverPull!$A:$AD,MATCH(CBO_quarterly!$B159,HaverPull!$B:$B,0),MATCH(CBO_quarterly!O$1,HaverPull!$1:$1,0)),INDEX(CBO_annual!$A:$AH,MATCH(_xlfn.NUMBERVALUE(LEFT($A160,4)),CBO_annual!$A:$A,0),MATCH(O$1,CBO_annual!$1:$1,0)))</f>
        <v>#N/A</v>
      </c>
      <c r="P159" s="83" t="e">
        <f ca="1">IF(YEAR($B159)&lt;YEAR(TODAY())-1,INDEX(HaverPull!$A:$AD,MATCH(CBO_quarterly!$B159,HaverPull!$B:$B,0),MATCH(CBO_quarterly!P$1,HaverPull!$1:$1,0)),INDEX(CBO_annual!$A:$AH,MATCH(_xlfn.NUMBERVALUE(LEFT($A160,4)),CBO_annual!$A:$A,0),MATCH(P$1,CBO_annual!$1:$1,0)))</f>
        <v>#N/A</v>
      </c>
      <c r="Q159" s="83" t="e">
        <f ca="1">IF(YEAR($B159)&lt;YEAR(TODAY())-1,INDEX(HaverPull!$A:$AD,MATCH(CBO_quarterly!$B159,HaverPull!$B:$B,0),MATCH(CBO_quarterly!Q$1,HaverPull!$1:$1,0)),INDEX(CBO_annual!$A:$AH,MATCH(_xlfn.NUMBERVALUE(LEFT($A160,4)),CBO_annual!$A:$A,0),MATCH(Q$1,CBO_annual!$1:$1,0)))</f>
        <v>#N/A</v>
      </c>
      <c r="R159" s="83" t="e">
        <f ca="1">IF(YEAR($B159)&lt;YEAR(TODAY())-1,INDEX(HaverPull!$A:$AD,MATCH(CBO_quarterly!$B159,HaverPull!$B:$B,0),MATCH(CBO_quarterly!R$1,HaverPull!$1:$1,0)),INDEX(CBO_annual!$A:$AH,MATCH(_xlfn.NUMBERVALUE(LEFT($A160,4)),CBO_annual!$A:$A,0),MATCH(R$1,CBO_annual!$1:$1,0)))</f>
        <v>#N/A</v>
      </c>
      <c r="S159" s="83" t="e">
        <f ca="1">IF(YEAR($B159)&lt;YEAR(TODAY())-1,INDEX(HaverPull!$A:$AD,MATCH(CBO_quarterly!$B159,HaverPull!$B:$B,0),MATCH(CBO_quarterly!S$1,HaverPull!$1:$1,0)),INDEX(CBO_annual!$A:$AH,MATCH(_xlfn.NUMBERVALUE(LEFT($A160,4)),CBO_annual!$A:$A,0),MATCH(S$1,CBO_annual!$1:$1,0)))</f>
        <v>#N/A</v>
      </c>
      <c r="T159" s="83" t="e">
        <f ca="1">IF(YEAR($B159)&lt;YEAR(TODAY())-1,INDEX(HaverPull!$A:$AD,MATCH(CBO_quarterly!$B159,HaverPull!$B:$B,0),MATCH(CBO_quarterly!T$1,HaverPull!$1:$1,0)),INDEX(CBO_annual!$A:$AH,MATCH(_xlfn.NUMBERVALUE(LEFT($A160,4)),CBO_annual!$A:$A,0),MATCH(T$1,CBO_annual!$1:$1,0)))</f>
        <v>#N/A</v>
      </c>
      <c r="U159" s="83" t="e">
        <f ca="1">IF(YEAR($B159)&lt;YEAR(TODAY())-1,INDEX(HaverPull!$A:$AD,MATCH(CBO_quarterly!$B159,HaverPull!$B:$B,0),MATCH(CBO_quarterly!U$1,HaverPull!$1:$1,0)),INDEX(CBO_annual!$A:$AH,MATCH(_xlfn.NUMBERVALUE(LEFT($A160,4)),CBO_annual!$A:$A,0),MATCH(U$1,CBO_annual!$1:$1,0)))</f>
        <v>#N/A</v>
      </c>
      <c r="V159" s="83" t="e">
        <f ca="1">IF(YEAR($B159)&lt;YEAR(TODAY())-1,INDEX(HaverPull!$A:$AD,MATCH(CBO_quarterly!$B159,HaverPull!$B:$B,0),MATCH(CBO_quarterly!V$1,HaverPull!$1:$1,0)),INDEX(CBO_annual!$A:$AH,MATCH(_xlfn.NUMBERVALUE(LEFT($A160,4)),CBO_annual!$A:$A,0),MATCH(V$1,CBO_annual!$1:$1,0)))</f>
        <v>#N/A</v>
      </c>
      <c r="W159" s="83" t="e">
        <f ca="1">IF(YEAR($B159)&lt;YEAR(TODAY())-1,INDEX(HaverPull!$A:$AD,MATCH(CBO_quarterly!$B159,HaverPull!$B:$B,0),MATCH(CBO_quarterly!W$1,HaverPull!$1:$1,0)),INDEX(CBO_annual!$A:$AH,MATCH(_xlfn.NUMBERVALUE(LEFT($A160,4)),CBO_annual!$A:$A,0),MATCH(W$1,CBO_annual!$1:$1,0)))</f>
        <v>#N/A</v>
      </c>
      <c r="X159" s="83" t="e">
        <f ca="1">IF(YEAR($B159)&lt;YEAR(TODAY())-1,INDEX(HaverPull!$A:$AD,MATCH(CBO_quarterly!$B159,HaverPull!$B:$B,0),MATCH(CBO_quarterly!X$1,HaverPull!$1:$1,0)),INDEX(CBO_annual!$A:$AH,MATCH(_xlfn.NUMBERVALUE(LEFT($A160,4)),CBO_annual!$A:$A,0),MATCH(X$1,CBO_annual!$1:$1,0)))</f>
        <v>#N/A</v>
      </c>
      <c r="Y159" s="83" t="e">
        <f ca="1">IF(YEAR($B159)&lt;YEAR(TODAY())-1,INDEX(HaverPull!$A:$AD,MATCH(CBO_quarterly!$B159,HaverPull!$B:$B,0),MATCH(CBO_quarterly!Y$1,HaverPull!$1:$1,0)),INDEX(CBO_annual!$A:$AH,MATCH(_xlfn.NUMBERVALUE(LEFT($A160,4)),CBO_annual!$A:$A,0),MATCH(Y$1,CBO_annual!$1:$1,0)))</f>
        <v>#N/A</v>
      </c>
      <c r="Z159" s="83" t="e">
        <f ca="1">IF(YEAR($B159)&lt;YEAR(TODAY())-1,INDEX(HaverPull!$A:$AD,MATCH(CBO_quarterly!$B159,HaverPull!$B:$B,0),MATCH(CBO_quarterly!Z$1,HaverPull!$1:$1,0)),INDEX(CBO_annual!$A:$AH,MATCH(_xlfn.NUMBERVALUE(LEFT($A160,4)),CBO_annual!$A:$A,0),MATCH(Z$1,CBO_annual!$1:$1,0)))</f>
        <v>#N/A</v>
      </c>
      <c r="AA159" s="83" t="e">
        <f ca="1">IF(YEAR($B159)&lt;YEAR(TODAY())-1,INDEX(HaverPull!$A:$AD,MATCH(CBO_quarterly!$B159,HaverPull!$B:$B,0),MATCH(CBO_quarterly!AA$1,HaverPull!$1:$1,0)),INDEX(CBO_annual!$A:$AH,MATCH(_xlfn.NUMBERVALUE(LEFT($A160,4)),CBO_annual!$A:$A,0),MATCH(AA$1,CBO_annual!$1:$1,0)))</f>
        <v>#N/A</v>
      </c>
      <c r="AB159" s="88">
        <f>INDEX(CBO_annual!$A:$AH,MATCH(_xlfn.NUMBERVALUE(LEFT($A160,4)),CBO_annual!$A:$A,0),MATCH($1:$1,CBO_annual!$1:$1,0))</f>
        <v>15159.525</v>
      </c>
      <c r="AC159" s="84">
        <v>14891.6</v>
      </c>
      <c r="AD159" s="83">
        <f ca="1">IF(YEAR($B159)&lt;=YEAR(TODAY()),INDEX(HaverPull!$A:$AD,MATCH(CBO_quarterly!$B159,HaverPull!$B:$B,0),MATCH(CBO_quarterly!AD$1,HaverPull!$1:$1,0)),INDEX(CBO_annual!$A:$AH,MATCH(_xlfn.NUMBERVALUE(LEFT($A160,4)),CBO_annual!$A:$A,0),MATCH(AD$1,CBO_annual!$1:$1,0)))</f>
        <v>10581.9</v>
      </c>
      <c r="AE159" s="83">
        <f ca="1">IF(YEAR($B159)&lt;=YEAR(TODAY()),INDEX(HaverPull!$A:$AD,MATCH(CBO_quarterly!$B159,HaverPull!$B:$B,0),MATCH(CBO_quarterly!AE$1,HaverPull!$1:$1,0)),INDEX(CBO_annual!$A:$AH,MATCH(_xlfn.NUMBERVALUE(LEFT($A160,4)),CBO_annual!$A:$A,0),MATCH(AE$1,CBO_annual!$1:$1,0)))</f>
        <v>10081</v>
      </c>
      <c r="AF159" s="85">
        <v>101.196</v>
      </c>
      <c r="AG159" s="84">
        <v>14843</v>
      </c>
      <c r="AH159" s="84">
        <v>15087.6</v>
      </c>
      <c r="AI159" s="83">
        <f ca="1">IF(YEAR($B159)&lt;YEAR(TODAY()),INDEX(HaverPull!$A:$AD,MATCH(CBO_quarterly!$B159,HaverPull!$B:$B,0),MATCH(CBO_quarterly!AI$1,HaverPull!$1:$1,0)),INDEX(CBO_annual!$A:$AH,MATCH(_xlfn.NUMBERVALUE(LEFT($A160,4)),CBO_annual!$A:$A,0),MATCH(AI$1,CBO_annual!$1:$1,0)))</f>
        <v>3027.5</v>
      </c>
      <c r="AJ159" s="83">
        <f ca="1">IF(YEAR($B159)&lt;YEAR(TODAY()),INDEX(HaverPull!$A:$AD,MATCH(CBO_quarterly!$B159,HaverPull!$B:$B,0),MATCH(CBO_quarterly!AJ$1,HaverPull!$1:$1,0)),INDEX(CBO_annual!$A:$AH,MATCH(_xlfn.NUMBERVALUE(LEFT($A160,4)),CBO_annual!$A:$A,0),MATCH(AJ$1,CBO_annual!$1:$1,0)))</f>
        <v>1228.8</v>
      </c>
      <c r="AK159" s="83">
        <f ca="1">IF(YEAR($B159)&lt;YEAR(TODAY()),INDEX(HaverPull!$A:$AD,MATCH(CBO_quarterly!$B159,HaverPull!$B:$B,0),MATCH(CBO_quarterly!AK$1,HaverPull!$1:$1,0)),INDEX(CBO_annual!$A:$AH,MATCH(_xlfn.NUMBERVALUE(LEFT($A160,4)),CBO_annual!$A:$A,0),MATCH(AK$1,CBO_annual!$1:$1,0)))</f>
        <v>1982.5</v>
      </c>
      <c r="AL159" s="83">
        <f ca="1">IF(YEAR($B159)&lt;YEAR(TODAY()),INDEX(HaverPull!$A:$AD,MATCH(CBO_quarterly!$B159,HaverPull!$B:$B,0),MATCH(CBO_quarterly!AL$1,HaverPull!$1:$1,0)),INDEX(CBO_annual!$A:$AH,MATCH(_xlfn.NUMBERVALUE(LEFT($A160,4)),CBO_annual!$A:$A,0),MATCH(AL$1,CBO_annual!$1:$1,0)))</f>
        <v>3027.5</v>
      </c>
      <c r="AM159" s="83">
        <f ca="1">IF(YEAR($B159)&lt;YEAR(TODAY()),INDEX(HaverPull!$A:$AD,MATCH(CBO_quarterly!$B159,HaverPull!$B:$B,0),MATCH(CBO_quarterly!AM$1,HaverPull!$1:$1,0)),INDEX(CBO_annual!$A:$AH,MATCH(_xlfn.NUMBERVALUE(LEFT($A160,4)),CBO_annual!$A:$A,0),MATCH(AM$1,CBO_annual!$1:$1,0)))</f>
        <v>1168.7</v>
      </c>
      <c r="AN159" s="83">
        <f ca="1">IF(YEAR($B159)&lt;YEAR(TODAY()),INDEX(HaverPull!$A:$AD,MATCH(CBO_quarterly!$B159,HaverPull!$B:$B,0),MATCH(CBO_quarterly!AN$1,HaverPull!$1:$1,0)),INDEX(CBO_annual!$A:$AH,MATCH(_xlfn.NUMBERVALUE(LEFT($A160,4)),CBO_annual!$A:$A,0),MATCH(AN$1,CBO_annual!$1:$1,0)))</f>
        <v>1858.9</v>
      </c>
      <c r="AO159" s="83" t="e">
        <f ca="1">IF(YEAR($B159)&lt;YEAR(TODAY()),INDEX(HaverPull!$A:$AD,MATCH(CBO_quarterly!$B159,HaverPull!$B:$B,0),MATCH(CBO_quarterly!AO$1,HaverPull!$1:$1,0)),INDEX(CBO_annual!$A:$AH,MATCH(_xlfn.NUMBERVALUE(LEFT($A160,4)),CBO_annual!$A:$A,0),MATCH(AO$1,CBO_annual!$1:$1,0)))</f>
        <v>#N/A</v>
      </c>
      <c r="AP159" s="83" t="e">
        <f ca="1">IF(YEAR($B159)&lt;YEAR(TODAY()),INDEX(HaverPull!$A:$AD,MATCH(CBO_quarterly!$B159,HaverPull!$B:$B,0),MATCH(CBO_quarterly!AP$1,HaverPull!$1:$1,0)),INDEX(CBO_annual!$A:$AH,MATCH(_xlfn.NUMBERVALUE(LEFT($A160,4)),CBO_annual!$A:$A,0),MATCH(AP$1,CBO_annual!$1:$1,0)))</f>
        <v>#N/A</v>
      </c>
    </row>
    <row r="160" spans="1:42">
      <c r="A160" s="83" t="s">
        <v>559</v>
      </c>
      <c r="B160" s="4">
        <v>39813</v>
      </c>
      <c r="C160" s="83">
        <f ca="1">IF(YEAR($B160)&lt;YEAR(TODAY())-1,AVERAGE(C161:C164),INDEX(CBO_annual!$A:$AH,MATCH(_xlfn.NUMBERVALUE(LEFT($A161,4)),CBO_annual!$A:$A,0),MATCH(C$1,CBO_annual!$1:$1,0)))</f>
        <v>2068.19999524167</v>
      </c>
      <c r="D160" s="83">
        <f ca="1">IF(YEAR($B160)&lt;YEAR(TODAY())-1,AVERAGE(D161:D164),INDEX(CBO_annual!$A:$AH,MATCH(_xlfn.NUMBERVALUE(LEFT($A161,4)),CBO_annual!$A:$A,0),MATCH(D$1,CBO_annual!$1:$1,0)))</f>
        <v>1585.0999982011194</v>
      </c>
      <c r="E160" s="83">
        <f ca="1">IF(YEAR($B160)&lt;YEAR(TODAY())-1,AVERAGE(E161:E164),INDEX(CBO_annual!$A:$AH,MATCH(_xlfn.NUMBERVALUE(LEFT($A161,4)),CBO_annual!$A:$A,0),MATCH(E$1,CBO_annual!$1:$1,0)))</f>
        <v>134.09999936168742</v>
      </c>
      <c r="F160" s="83">
        <f ca="1">IF(YEAR($B160)&lt;YEAR(TODAY())-1,AVERAGE(F161:F164),INDEX(CBO_annual!$A:$AH,MATCH(_xlfn.NUMBERVALUE(LEFT($A161,4)),CBO_annual!$A:$A,0),MATCH(F$1,CBO_annual!$1:$1,0)))</f>
        <v>395.70000655721088</v>
      </c>
      <c r="G160" s="83">
        <f ca="1">IF(YEAR($B160)&lt;YEAR(TODAY())-1,AVERAGE(G161:G164),INDEX(CBO_annual!$A:$AH,MATCH(_xlfn.NUMBERVALUE(LEFT($A161,4)),CBO_annual!$A:$A,0),MATCH(G$1,CBO_annual!$1:$1,0)))</f>
        <v>1274.5999967504088</v>
      </c>
      <c r="H160" s="83">
        <f ca="1">IF(YEAR($B160)&lt;YEAR(TODAY())-1,AVERAGE(H161:H164),INDEX(CBO_annual!$A:$AH,MATCH(_xlfn.NUMBERVALUE(LEFT($A161,4)),CBO_annual!$A:$A,0),MATCH(H$1,CBO_annual!$1:$1,0)))</f>
        <v>60.599999651829506</v>
      </c>
      <c r="I160" s="83">
        <f ca="1">IF(YEAR($B160)&lt;YEAR(TODAY())-1,AVERAGE(I161:I164),INDEX(CBO_annual!$A:$AH,MATCH(_xlfn.NUMBERVALUE(LEFT($A161,4)),CBO_annual!$A:$A,0),MATCH(I$1,CBO_annual!$1:$1,0)))</f>
        <v>497.09999704055087</v>
      </c>
      <c r="J160" s="83">
        <f ca="1">IF(YEAR($B160)&lt;YEAR(TODAY())-1,INDEX(HaverPull!$A:$AD,MATCH(CBO_quarterly!$B160,HaverPull!$B:$B,0),MATCH(CBO_quarterly!J$1,HaverPull!$1:$1,0)),INDEX(CBO_annual!$A:$AH,MATCH(_xlfn.NUMBERVALUE(LEFT($A161,4)),CBO_annual!$A:$A,0),MATCH(J$1,CBO_annual!$1:$1,0)))</f>
        <v>34.299999999999997</v>
      </c>
      <c r="K160" s="83" t="e">
        <f ca="1">IF(YEAR($B160)&lt;YEAR(TODAY())-1,INDEX(HaverPull!$A:$AD,MATCH(CBO_quarterly!$B160,HaverPull!$B:$B,0),MATCH(CBO_quarterly!K$1,HaverPull!$1:$1,0)),INDEX(CBO_annual!$A:$AH,MATCH(_xlfn.NUMBERVALUE(LEFT($A161,4)),CBO_annual!$A:$A,0),MATCH(K$1,CBO_annual!$1:$1,0)))</f>
        <v>#N/A</v>
      </c>
      <c r="L160" s="83" t="e">
        <f ca="1">IF(YEAR($B160)&lt;YEAR(TODAY())-1,INDEX(HaverPull!$A:$AD,MATCH(CBO_quarterly!$B160,HaverPull!$B:$B,0),MATCH(CBO_quarterly!L$1,HaverPull!$1:$1,0)),INDEX(CBO_annual!$A:$AH,MATCH(_xlfn.NUMBERVALUE(LEFT($A161,4)),CBO_annual!$A:$A,0),MATCH(L$1,CBO_annual!$1:$1,0)))</f>
        <v>#N/A</v>
      </c>
      <c r="M160" s="83" t="e">
        <f ca="1">IF(YEAR($B160)&lt;YEAR(TODAY())-1,INDEX(HaverPull!$A:$AD,MATCH(CBO_quarterly!$B160,HaverPull!$B:$B,0),MATCH(CBO_quarterly!M$1,HaverPull!$1:$1,0)),INDEX(CBO_annual!$A:$AH,MATCH(_xlfn.NUMBERVALUE(LEFT($A161,4)),CBO_annual!$A:$A,0),MATCH(M$1,CBO_annual!$1:$1,0)))</f>
        <v>#N/A</v>
      </c>
      <c r="N160" s="83" t="e">
        <f ca="1">IF(YEAR($B160)&lt;YEAR(TODAY())-1,INDEX(HaverPull!$A:$AD,MATCH(CBO_quarterly!$B160,HaverPull!$B:$B,0),MATCH(CBO_quarterly!N$1,HaverPull!$1:$1,0)),INDEX(CBO_annual!$A:$AH,MATCH(_xlfn.NUMBERVALUE(LEFT($A161,4)),CBO_annual!$A:$A,0),MATCH(N$1,CBO_annual!$1:$1,0)))</f>
        <v>#N/A</v>
      </c>
      <c r="O160" s="83" t="e">
        <f ca="1">IF(YEAR($B160)&lt;YEAR(TODAY())-1,INDEX(HaverPull!$A:$AD,MATCH(CBO_quarterly!$B160,HaverPull!$B:$B,0),MATCH(CBO_quarterly!O$1,HaverPull!$1:$1,0)),INDEX(CBO_annual!$A:$AH,MATCH(_xlfn.NUMBERVALUE(LEFT($A161,4)),CBO_annual!$A:$A,0),MATCH(O$1,CBO_annual!$1:$1,0)))</f>
        <v>#N/A</v>
      </c>
      <c r="P160" s="83" t="e">
        <f ca="1">IF(YEAR($B160)&lt;YEAR(TODAY())-1,INDEX(HaverPull!$A:$AD,MATCH(CBO_quarterly!$B160,HaverPull!$B:$B,0),MATCH(CBO_quarterly!P$1,HaverPull!$1:$1,0)),INDEX(CBO_annual!$A:$AH,MATCH(_xlfn.NUMBERVALUE(LEFT($A161,4)),CBO_annual!$A:$A,0),MATCH(P$1,CBO_annual!$1:$1,0)))</f>
        <v>#N/A</v>
      </c>
      <c r="Q160" s="83" t="e">
        <f ca="1">IF(YEAR($B160)&lt;YEAR(TODAY())-1,INDEX(HaverPull!$A:$AD,MATCH(CBO_quarterly!$B160,HaverPull!$B:$B,0),MATCH(CBO_quarterly!Q$1,HaverPull!$1:$1,0)),INDEX(CBO_annual!$A:$AH,MATCH(_xlfn.NUMBERVALUE(LEFT($A161,4)),CBO_annual!$A:$A,0),MATCH(Q$1,CBO_annual!$1:$1,0)))</f>
        <v>#N/A</v>
      </c>
      <c r="R160" s="83" t="e">
        <f ca="1">IF(YEAR($B160)&lt;YEAR(TODAY())-1,INDEX(HaverPull!$A:$AD,MATCH(CBO_quarterly!$B160,HaverPull!$B:$B,0),MATCH(CBO_quarterly!R$1,HaverPull!$1:$1,0)),INDEX(CBO_annual!$A:$AH,MATCH(_xlfn.NUMBERVALUE(LEFT($A161,4)),CBO_annual!$A:$A,0),MATCH(R$1,CBO_annual!$1:$1,0)))</f>
        <v>#N/A</v>
      </c>
      <c r="S160" s="83" t="e">
        <f ca="1">IF(YEAR($B160)&lt;YEAR(TODAY())-1,INDEX(HaverPull!$A:$AD,MATCH(CBO_quarterly!$B160,HaverPull!$B:$B,0),MATCH(CBO_quarterly!S$1,HaverPull!$1:$1,0)),INDEX(CBO_annual!$A:$AH,MATCH(_xlfn.NUMBERVALUE(LEFT($A161,4)),CBO_annual!$A:$A,0),MATCH(S$1,CBO_annual!$1:$1,0)))</f>
        <v>#N/A</v>
      </c>
      <c r="T160" s="83" t="e">
        <f ca="1">IF(YEAR($B160)&lt;YEAR(TODAY())-1,INDEX(HaverPull!$A:$AD,MATCH(CBO_quarterly!$B160,HaverPull!$B:$B,0),MATCH(CBO_quarterly!T$1,HaverPull!$1:$1,0)),INDEX(CBO_annual!$A:$AH,MATCH(_xlfn.NUMBERVALUE(LEFT($A161,4)),CBO_annual!$A:$A,0),MATCH(T$1,CBO_annual!$1:$1,0)))</f>
        <v>#N/A</v>
      </c>
      <c r="U160" s="83" t="e">
        <f ca="1">IF(YEAR($B160)&lt;YEAR(TODAY())-1,INDEX(HaverPull!$A:$AD,MATCH(CBO_quarterly!$B160,HaverPull!$B:$B,0),MATCH(CBO_quarterly!U$1,HaverPull!$1:$1,0)),INDEX(CBO_annual!$A:$AH,MATCH(_xlfn.NUMBERVALUE(LEFT($A161,4)),CBO_annual!$A:$A,0),MATCH(U$1,CBO_annual!$1:$1,0)))</f>
        <v>#N/A</v>
      </c>
      <c r="V160" s="83" t="e">
        <f ca="1">IF(YEAR($B160)&lt;YEAR(TODAY())-1,INDEX(HaverPull!$A:$AD,MATCH(CBO_quarterly!$B160,HaverPull!$B:$B,0),MATCH(CBO_quarterly!V$1,HaverPull!$1:$1,0)),INDEX(CBO_annual!$A:$AH,MATCH(_xlfn.NUMBERVALUE(LEFT($A161,4)),CBO_annual!$A:$A,0),MATCH(V$1,CBO_annual!$1:$1,0)))</f>
        <v>#N/A</v>
      </c>
      <c r="W160" s="83" t="e">
        <f ca="1">IF(YEAR($B160)&lt;YEAR(TODAY())-1,INDEX(HaverPull!$A:$AD,MATCH(CBO_quarterly!$B160,HaverPull!$B:$B,0),MATCH(CBO_quarterly!W$1,HaverPull!$1:$1,0)),INDEX(CBO_annual!$A:$AH,MATCH(_xlfn.NUMBERVALUE(LEFT($A161,4)),CBO_annual!$A:$A,0),MATCH(W$1,CBO_annual!$1:$1,0)))</f>
        <v>#N/A</v>
      </c>
      <c r="X160" s="83" t="e">
        <f ca="1">IF(YEAR($B160)&lt;YEAR(TODAY())-1,INDEX(HaverPull!$A:$AD,MATCH(CBO_quarterly!$B160,HaverPull!$B:$B,0),MATCH(CBO_quarterly!X$1,HaverPull!$1:$1,0)),INDEX(CBO_annual!$A:$AH,MATCH(_xlfn.NUMBERVALUE(LEFT($A161,4)),CBO_annual!$A:$A,0),MATCH(X$1,CBO_annual!$1:$1,0)))</f>
        <v>#N/A</v>
      </c>
      <c r="Y160" s="83" t="e">
        <f ca="1">IF(YEAR($B160)&lt;YEAR(TODAY())-1,INDEX(HaverPull!$A:$AD,MATCH(CBO_quarterly!$B160,HaverPull!$B:$B,0),MATCH(CBO_quarterly!Y$1,HaverPull!$1:$1,0)),INDEX(CBO_annual!$A:$AH,MATCH(_xlfn.NUMBERVALUE(LEFT($A161,4)),CBO_annual!$A:$A,0),MATCH(Y$1,CBO_annual!$1:$1,0)))</f>
        <v>#N/A</v>
      </c>
      <c r="Z160" s="83" t="e">
        <f ca="1">IF(YEAR($B160)&lt;YEAR(TODAY())-1,INDEX(HaverPull!$A:$AD,MATCH(CBO_quarterly!$B160,HaverPull!$B:$B,0),MATCH(CBO_quarterly!Z$1,HaverPull!$1:$1,0)),INDEX(CBO_annual!$A:$AH,MATCH(_xlfn.NUMBERVALUE(LEFT($A161,4)),CBO_annual!$A:$A,0),MATCH(Z$1,CBO_annual!$1:$1,0)))</f>
        <v>#N/A</v>
      </c>
      <c r="AA160" s="83" t="e">
        <f ca="1">IF(YEAR($B160)&lt;YEAR(TODAY())-1,INDEX(HaverPull!$A:$AD,MATCH(CBO_quarterly!$B160,HaverPull!$B:$B,0),MATCH(CBO_quarterly!AA$1,HaverPull!$1:$1,0)),INDEX(CBO_annual!$A:$AH,MATCH(_xlfn.NUMBERVALUE(LEFT($A161,4)),CBO_annual!$A:$A,0),MATCH(AA$1,CBO_annual!$1:$1,0)))</f>
        <v>#N/A</v>
      </c>
      <c r="AB160" s="88">
        <f>INDEX(CBO_annual!$A:$AH,MATCH(_xlfn.NUMBERVALUE(LEFT($A161,4)),CBO_annual!$A:$A,0),MATCH($1:$1,CBO_annual!$1:$1,0))</f>
        <v>15380.349999999999</v>
      </c>
      <c r="AC160" s="84">
        <v>14577</v>
      </c>
      <c r="AD160" s="83">
        <f ca="1">IF(YEAR($B160)&lt;=YEAR(TODAY()),INDEX(HaverPull!$A:$AD,MATCH(CBO_quarterly!$B160,HaverPull!$B:$B,0),MATCH(CBO_quarterly!AD$1,HaverPull!$1:$1,0)),INDEX(CBO_annual!$A:$AH,MATCH(_xlfn.NUMBERVALUE(LEFT($A161,4)),CBO_annual!$A:$A,0),MATCH(AD$1,CBO_annual!$1:$1,0)))</f>
        <v>10483.4</v>
      </c>
      <c r="AE160" s="83">
        <f ca="1">IF(YEAR($B160)&lt;=YEAR(TODAY()),INDEX(HaverPull!$A:$AD,MATCH(CBO_quarterly!$B160,HaverPull!$B:$B,0),MATCH(CBO_quarterly!AE$1,HaverPull!$1:$1,0)),INDEX(CBO_annual!$A:$AH,MATCH(_xlfn.NUMBERVALUE(LEFT($A161,4)),CBO_annual!$A:$A,0),MATCH(AE$1,CBO_annual!$1:$1,0)))</f>
        <v>9837.2999999999993</v>
      </c>
      <c r="AF160" s="85">
        <v>99.745000000000005</v>
      </c>
      <c r="AG160" s="84">
        <v>14549.9</v>
      </c>
      <c r="AH160" s="84">
        <v>15180.3</v>
      </c>
      <c r="AI160" s="83">
        <f ca="1">IF(YEAR($B160)&lt;YEAR(TODAY()),INDEX(HaverPull!$A:$AD,MATCH(CBO_quarterly!$B160,HaverPull!$B:$B,0),MATCH(CBO_quarterly!AI$1,HaverPull!$1:$1,0)),INDEX(CBO_annual!$A:$AH,MATCH(_xlfn.NUMBERVALUE(LEFT($A161,4)),CBO_annual!$A:$A,0),MATCH(AI$1,CBO_annual!$1:$1,0)))</f>
        <v>3020</v>
      </c>
      <c r="AJ160" s="83">
        <f ca="1">IF(YEAR($B160)&lt;YEAR(TODAY()),INDEX(HaverPull!$A:$AD,MATCH(CBO_quarterly!$B160,HaverPull!$B:$B,0),MATCH(CBO_quarterly!AJ$1,HaverPull!$1:$1,0)),INDEX(CBO_annual!$A:$AH,MATCH(_xlfn.NUMBERVALUE(LEFT($A161,4)),CBO_annual!$A:$A,0),MATCH(AJ$1,CBO_annual!$1:$1,0)))</f>
        <v>1244.3</v>
      </c>
      <c r="AK160" s="83">
        <f ca="1">IF(YEAR($B160)&lt;YEAR(TODAY()),INDEX(HaverPull!$A:$AD,MATCH(CBO_quarterly!$B160,HaverPull!$B:$B,0),MATCH(CBO_quarterly!AK$1,HaverPull!$1:$1,0)),INDEX(CBO_annual!$A:$AH,MATCH(_xlfn.NUMBERVALUE(LEFT($A161,4)),CBO_annual!$A:$A,0),MATCH(AK$1,CBO_annual!$1:$1,0)))</f>
        <v>1987.8</v>
      </c>
      <c r="AL160" s="83">
        <f ca="1">IF(YEAR($B160)&lt;YEAR(TODAY()),INDEX(HaverPull!$A:$AD,MATCH(CBO_quarterly!$B160,HaverPull!$B:$B,0),MATCH(CBO_quarterly!AL$1,HaverPull!$1:$1,0)),INDEX(CBO_annual!$A:$AH,MATCH(_xlfn.NUMBERVALUE(LEFT($A161,4)),CBO_annual!$A:$A,0),MATCH(AL$1,CBO_annual!$1:$1,0)))</f>
        <v>3020</v>
      </c>
      <c r="AM160" s="83">
        <f ca="1">IF(YEAR($B160)&lt;YEAR(TODAY()),INDEX(HaverPull!$A:$AD,MATCH(CBO_quarterly!$B160,HaverPull!$B:$B,0),MATCH(CBO_quarterly!AM$1,HaverPull!$1:$1,0)),INDEX(CBO_annual!$A:$AH,MATCH(_xlfn.NUMBERVALUE(LEFT($A161,4)),CBO_annual!$A:$A,0),MATCH(AM$1,CBO_annual!$1:$1,0)))</f>
        <v>1177.9000000000001</v>
      </c>
      <c r="AN160" s="83">
        <f ca="1">IF(YEAR($B160)&lt;YEAR(TODAY()),INDEX(HaverPull!$A:$AD,MATCH(CBO_quarterly!$B160,HaverPull!$B:$B,0),MATCH(CBO_quarterly!AN$1,HaverPull!$1:$1,0)),INDEX(CBO_annual!$A:$AH,MATCH(_xlfn.NUMBERVALUE(LEFT($A161,4)),CBO_annual!$A:$A,0),MATCH(AN$1,CBO_annual!$1:$1,0)))</f>
        <v>1842.2</v>
      </c>
      <c r="AO160" s="83" t="e">
        <f ca="1">IF(YEAR($B160)&lt;YEAR(TODAY()),INDEX(HaverPull!$A:$AD,MATCH(CBO_quarterly!$B160,HaverPull!$B:$B,0),MATCH(CBO_quarterly!AO$1,HaverPull!$1:$1,0)),INDEX(CBO_annual!$A:$AH,MATCH(_xlfn.NUMBERVALUE(LEFT($A161,4)),CBO_annual!$A:$A,0),MATCH(AO$1,CBO_annual!$1:$1,0)))</f>
        <v>#N/A</v>
      </c>
      <c r="AP160" s="83" t="e">
        <f ca="1">IF(YEAR($B160)&lt;YEAR(TODAY()),INDEX(HaverPull!$A:$AD,MATCH(CBO_quarterly!$B160,HaverPull!$B:$B,0),MATCH(CBO_quarterly!AP$1,HaverPull!$1:$1,0)),INDEX(CBO_annual!$A:$AH,MATCH(_xlfn.NUMBERVALUE(LEFT($A161,4)),CBO_annual!$A:$A,0),MATCH(AP$1,CBO_annual!$1:$1,0)))</f>
        <v>#N/A</v>
      </c>
    </row>
    <row r="161" spans="1:42">
      <c r="A161" s="83" t="s">
        <v>560</v>
      </c>
      <c r="B161" s="4">
        <v>39903</v>
      </c>
      <c r="C161" s="83">
        <f ca="1">IF(YEAR($B161)&lt;YEAR(TODAY())-1,AVERAGE(C162:C165),INDEX(CBO_annual!$A:$AH,MATCH(_xlfn.NUMBERVALUE(LEFT($A162,4)),CBO_annual!$A:$A,0),MATCH(C$1,CBO_annual!$1:$1,0)))</f>
        <v>2068.1999962187638</v>
      </c>
      <c r="D161" s="83">
        <f ca="1">IF(YEAR($B161)&lt;YEAR(TODAY())-1,AVERAGE(D162:D165),INDEX(CBO_annual!$A:$AH,MATCH(_xlfn.NUMBERVALUE(LEFT($A162,4)),CBO_annual!$A:$A,0),MATCH(D$1,CBO_annual!$1:$1,0)))</f>
        <v>1585.0999985705084</v>
      </c>
      <c r="E161" s="83">
        <f ca="1">IF(YEAR($B161)&lt;YEAR(TODAY())-1,AVERAGE(E162:E165),INDEX(CBO_annual!$A:$AH,MATCH(_xlfn.NUMBERVALUE(LEFT($A162,4)),CBO_annual!$A:$A,0),MATCH(E$1,CBO_annual!$1:$1,0)))</f>
        <v>134.09999949276099</v>
      </c>
      <c r="F161" s="83">
        <f ca="1">IF(YEAR($B161)&lt;YEAR(TODAY())-1,AVERAGE(F162:F165),INDEX(CBO_annual!$A:$AH,MATCH(_xlfn.NUMBERVALUE(LEFT($A162,4)),CBO_annual!$A:$A,0),MATCH(F$1,CBO_annual!$1:$1,0)))</f>
        <v>395.70000521072797</v>
      </c>
      <c r="G161" s="83">
        <f ca="1">IF(YEAR($B161)&lt;YEAR(TODAY())-1,AVERAGE(G162:G165),INDEX(CBO_annual!$A:$AH,MATCH(_xlfn.NUMBERVALUE(LEFT($A162,4)),CBO_annual!$A:$A,0),MATCH(G$1,CBO_annual!$1:$1,0)))</f>
        <v>1274.5999974176925</v>
      </c>
      <c r="H161" s="83">
        <f ca="1">IF(YEAR($B161)&lt;YEAR(TODAY())-1,AVERAGE(H162:H165),INDEX(CBO_annual!$A:$AH,MATCH(_xlfn.NUMBERVALUE(LEFT($A162,4)),CBO_annual!$A:$A,0),MATCH(H$1,CBO_annual!$1:$1,0)))</f>
        <v>60.599999723324174</v>
      </c>
      <c r="I161" s="83">
        <f ca="1">IF(YEAR($B161)&lt;YEAR(TODAY())-1,AVERAGE(I162:I165),INDEX(CBO_annual!$A:$AH,MATCH(_xlfn.NUMBERVALUE(LEFT($A162,4)),CBO_annual!$A:$A,0),MATCH(I$1,CBO_annual!$1:$1,0)))</f>
        <v>497.09999764825557</v>
      </c>
      <c r="J161" s="83">
        <f ca="1">IF(YEAR($B161)&lt;YEAR(TODAY())-1,INDEX(HaverPull!$A:$AD,MATCH(CBO_quarterly!$B161,HaverPull!$B:$B,0),MATCH(CBO_quarterly!J$1,HaverPull!$1:$1,0)),INDEX(CBO_annual!$A:$AH,MATCH(_xlfn.NUMBERVALUE(LEFT($A162,4)),CBO_annual!$A:$A,0),MATCH(J$1,CBO_annual!$1:$1,0)))</f>
        <v>21.6</v>
      </c>
      <c r="K161" s="83" t="e">
        <f ca="1">IF(YEAR($B161)&lt;YEAR(TODAY())-1,INDEX(HaverPull!$A:$AD,MATCH(CBO_quarterly!$B161,HaverPull!$B:$B,0),MATCH(CBO_quarterly!K$1,HaverPull!$1:$1,0)),INDEX(CBO_annual!$A:$AH,MATCH(_xlfn.NUMBERVALUE(LEFT($A162,4)),CBO_annual!$A:$A,0),MATCH(K$1,CBO_annual!$1:$1,0)))</f>
        <v>#N/A</v>
      </c>
      <c r="L161" s="83" t="e">
        <f ca="1">IF(YEAR($B161)&lt;YEAR(TODAY())-1,INDEX(HaverPull!$A:$AD,MATCH(CBO_quarterly!$B161,HaverPull!$B:$B,0),MATCH(CBO_quarterly!L$1,HaverPull!$1:$1,0)),INDEX(CBO_annual!$A:$AH,MATCH(_xlfn.NUMBERVALUE(LEFT($A162,4)),CBO_annual!$A:$A,0),MATCH(L$1,CBO_annual!$1:$1,0)))</f>
        <v>#N/A</v>
      </c>
      <c r="M161" s="83" t="e">
        <f ca="1">IF(YEAR($B161)&lt;YEAR(TODAY())-1,INDEX(HaverPull!$A:$AD,MATCH(CBO_quarterly!$B161,HaverPull!$B:$B,0),MATCH(CBO_quarterly!M$1,HaverPull!$1:$1,0)),INDEX(CBO_annual!$A:$AH,MATCH(_xlfn.NUMBERVALUE(LEFT($A162,4)),CBO_annual!$A:$A,0),MATCH(M$1,CBO_annual!$1:$1,0)))</f>
        <v>#N/A</v>
      </c>
      <c r="N161" s="83" t="e">
        <f ca="1">IF(YEAR($B161)&lt;YEAR(TODAY())-1,INDEX(HaverPull!$A:$AD,MATCH(CBO_quarterly!$B161,HaverPull!$B:$B,0),MATCH(CBO_quarterly!N$1,HaverPull!$1:$1,0)),INDEX(CBO_annual!$A:$AH,MATCH(_xlfn.NUMBERVALUE(LEFT($A162,4)),CBO_annual!$A:$A,0),MATCH(N$1,CBO_annual!$1:$1,0)))</f>
        <v>#N/A</v>
      </c>
      <c r="O161" s="83" t="e">
        <f ca="1">IF(YEAR($B161)&lt;YEAR(TODAY())-1,INDEX(HaverPull!$A:$AD,MATCH(CBO_quarterly!$B161,HaverPull!$B:$B,0),MATCH(CBO_quarterly!O$1,HaverPull!$1:$1,0)),INDEX(CBO_annual!$A:$AH,MATCH(_xlfn.NUMBERVALUE(LEFT($A162,4)),CBO_annual!$A:$A,0),MATCH(O$1,CBO_annual!$1:$1,0)))</f>
        <v>#N/A</v>
      </c>
      <c r="P161" s="83" t="e">
        <f ca="1">IF(YEAR($B161)&lt;YEAR(TODAY())-1,INDEX(HaverPull!$A:$AD,MATCH(CBO_quarterly!$B161,HaverPull!$B:$B,0),MATCH(CBO_quarterly!P$1,HaverPull!$1:$1,0)),INDEX(CBO_annual!$A:$AH,MATCH(_xlfn.NUMBERVALUE(LEFT($A162,4)),CBO_annual!$A:$A,0),MATCH(P$1,CBO_annual!$1:$1,0)))</f>
        <v>#N/A</v>
      </c>
      <c r="Q161" s="83" t="e">
        <f ca="1">IF(YEAR($B161)&lt;YEAR(TODAY())-1,INDEX(HaverPull!$A:$AD,MATCH(CBO_quarterly!$B161,HaverPull!$B:$B,0),MATCH(CBO_quarterly!Q$1,HaverPull!$1:$1,0)),INDEX(CBO_annual!$A:$AH,MATCH(_xlfn.NUMBERVALUE(LEFT($A162,4)),CBO_annual!$A:$A,0),MATCH(Q$1,CBO_annual!$1:$1,0)))</f>
        <v>#N/A</v>
      </c>
      <c r="R161" s="83" t="e">
        <f ca="1">IF(YEAR($B161)&lt;YEAR(TODAY())-1,INDEX(HaverPull!$A:$AD,MATCH(CBO_quarterly!$B161,HaverPull!$B:$B,0),MATCH(CBO_quarterly!R$1,HaverPull!$1:$1,0)),INDEX(CBO_annual!$A:$AH,MATCH(_xlfn.NUMBERVALUE(LEFT($A162,4)),CBO_annual!$A:$A,0),MATCH(R$1,CBO_annual!$1:$1,0)))</f>
        <v>#N/A</v>
      </c>
      <c r="S161" s="83" t="e">
        <f ca="1">IF(YEAR($B161)&lt;YEAR(TODAY())-1,INDEX(HaverPull!$A:$AD,MATCH(CBO_quarterly!$B161,HaverPull!$B:$B,0),MATCH(CBO_quarterly!S$1,HaverPull!$1:$1,0)),INDEX(CBO_annual!$A:$AH,MATCH(_xlfn.NUMBERVALUE(LEFT($A162,4)),CBO_annual!$A:$A,0),MATCH(S$1,CBO_annual!$1:$1,0)))</f>
        <v>#N/A</v>
      </c>
      <c r="T161" s="83" t="e">
        <f ca="1">IF(YEAR($B161)&lt;YEAR(TODAY())-1,INDEX(HaverPull!$A:$AD,MATCH(CBO_quarterly!$B161,HaverPull!$B:$B,0),MATCH(CBO_quarterly!T$1,HaverPull!$1:$1,0)),INDEX(CBO_annual!$A:$AH,MATCH(_xlfn.NUMBERVALUE(LEFT($A162,4)),CBO_annual!$A:$A,0),MATCH(T$1,CBO_annual!$1:$1,0)))</f>
        <v>#N/A</v>
      </c>
      <c r="U161" s="83" t="e">
        <f ca="1">IF(YEAR($B161)&lt;YEAR(TODAY())-1,INDEX(HaverPull!$A:$AD,MATCH(CBO_quarterly!$B161,HaverPull!$B:$B,0),MATCH(CBO_quarterly!U$1,HaverPull!$1:$1,0)),INDEX(CBO_annual!$A:$AH,MATCH(_xlfn.NUMBERVALUE(LEFT($A162,4)),CBO_annual!$A:$A,0),MATCH(U$1,CBO_annual!$1:$1,0)))</f>
        <v>#N/A</v>
      </c>
      <c r="V161" s="83" t="e">
        <f ca="1">IF(YEAR($B161)&lt;YEAR(TODAY())-1,INDEX(HaverPull!$A:$AD,MATCH(CBO_quarterly!$B161,HaverPull!$B:$B,0),MATCH(CBO_quarterly!V$1,HaverPull!$1:$1,0)),INDEX(CBO_annual!$A:$AH,MATCH(_xlfn.NUMBERVALUE(LEFT($A162,4)),CBO_annual!$A:$A,0),MATCH(V$1,CBO_annual!$1:$1,0)))</f>
        <v>#N/A</v>
      </c>
      <c r="W161" s="83" t="e">
        <f ca="1">IF(YEAR($B161)&lt;YEAR(TODAY())-1,INDEX(HaverPull!$A:$AD,MATCH(CBO_quarterly!$B161,HaverPull!$B:$B,0),MATCH(CBO_quarterly!W$1,HaverPull!$1:$1,0)),INDEX(CBO_annual!$A:$AH,MATCH(_xlfn.NUMBERVALUE(LEFT($A162,4)),CBO_annual!$A:$A,0),MATCH(W$1,CBO_annual!$1:$1,0)))</f>
        <v>#N/A</v>
      </c>
      <c r="X161" s="83" t="e">
        <f ca="1">IF(YEAR($B161)&lt;YEAR(TODAY())-1,INDEX(HaverPull!$A:$AD,MATCH(CBO_quarterly!$B161,HaverPull!$B:$B,0),MATCH(CBO_quarterly!X$1,HaverPull!$1:$1,0)),INDEX(CBO_annual!$A:$AH,MATCH(_xlfn.NUMBERVALUE(LEFT($A162,4)),CBO_annual!$A:$A,0),MATCH(X$1,CBO_annual!$1:$1,0)))</f>
        <v>#N/A</v>
      </c>
      <c r="Y161" s="83" t="e">
        <f ca="1">IF(YEAR($B161)&lt;YEAR(TODAY())-1,INDEX(HaverPull!$A:$AD,MATCH(CBO_quarterly!$B161,HaverPull!$B:$B,0),MATCH(CBO_quarterly!Y$1,HaverPull!$1:$1,0)),INDEX(CBO_annual!$A:$AH,MATCH(_xlfn.NUMBERVALUE(LEFT($A162,4)),CBO_annual!$A:$A,0),MATCH(Y$1,CBO_annual!$1:$1,0)))</f>
        <v>#N/A</v>
      </c>
      <c r="Z161" s="83" t="e">
        <f ca="1">IF(YEAR($B161)&lt;YEAR(TODAY())-1,INDEX(HaverPull!$A:$AD,MATCH(CBO_quarterly!$B161,HaverPull!$B:$B,0),MATCH(CBO_quarterly!Z$1,HaverPull!$1:$1,0)),INDEX(CBO_annual!$A:$AH,MATCH(_xlfn.NUMBERVALUE(LEFT($A162,4)),CBO_annual!$A:$A,0),MATCH(Z$1,CBO_annual!$1:$1,0)))</f>
        <v>#N/A</v>
      </c>
      <c r="AA161" s="83" t="e">
        <f ca="1">IF(YEAR($B161)&lt;YEAR(TODAY())-1,INDEX(HaverPull!$A:$AD,MATCH(CBO_quarterly!$B161,HaverPull!$B:$B,0),MATCH(CBO_quarterly!AA$1,HaverPull!$1:$1,0)),INDEX(CBO_annual!$A:$AH,MATCH(_xlfn.NUMBERVALUE(LEFT($A162,4)),CBO_annual!$A:$A,0),MATCH(AA$1,CBO_annual!$1:$1,0)))</f>
        <v>#N/A</v>
      </c>
      <c r="AB161" s="88">
        <f>INDEX(CBO_annual!$A:$AH,MATCH(_xlfn.NUMBERVALUE(LEFT($A162,4)),CBO_annual!$A:$A,0),MATCH($1:$1,CBO_annual!$1:$1,0))</f>
        <v>15380.349999999999</v>
      </c>
      <c r="AC161" s="84">
        <v>14375</v>
      </c>
      <c r="AD161" s="83">
        <f ca="1">IF(YEAR($B161)&lt;=YEAR(TODAY()),INDEX(HaverPull!$A:$AD,MATCH(CBO_quarterly!$B161,HaverPull!$B:$B,0),MATCH(CBO_quarterly!AD$1,HaverPull!$1:$1,0)),INDEX(CBO_annual!$A:$AH,MATCH(_xlfn.NUMBERVALUE(LEFT($A162,4)),CBO_annual!$A:$A,0),MATCH(AD$1,CBO_annual!$1:$1,0)))</f>
        <v>10459.700000000001</v>
      </c>
      <c r="AE161" s="83">
        <f ca="1">IF(YEAR($B161)&lt;=YEAR(TODAY()),INDEX(HaverPull!$A:$AD,MATCH(CBO_quarterly!$B161,HaverPull!$B:$B,0),MATCH(CBO_quarterly!AE$1,HaverPull!$1:$1,0)),INDEX(CBO_annual!$A:$AH,MATCH(_xlfn.NUMBERVALUE(LEFT($A162,4)),CBO_annual!$A:$A,0),MATCH(AE$1,CBO_annual!$1:$1,0)))</f>
        <v>9756.1</v>
      </c>
      <c r="AF161" s="85">
        <v>99.182000000000002</v>
      </c>
      <c r="AG161" s="84">
        <v>14383.9</v>
      </c>
      <c r="AH161" s="84">
        <v>15276.9</v>
      </c>
      <c r="AI161" s="83">
        <f ca="1">IF(YEAR($B161)&lt;YEAR(TODAY()),INDEX(HaverPull!$A:$AD,MATCH(CBO_quarterly!$B161,HaverPull!$B:$B,0),MATCH(CBO_quarterly!AI$1,HaverPull!$1:$1,0)),INDEX(CBO_annual!$A:$AH,MATCH(_xlfn.NUMBERVALUE(LEFT($A162,4)),CBO_annual!$A:$A,0),MATCH(AI$1,CBO_annual!$1:$1,0)))</f>
        <v>3019.7</v>
      </c>
      <c r="AJ161" s="83">
        <f ca="1">IF(YEAR($B161)&lt;YEAR(TODAY()),INDEX(HaverPull!$A:$AD,MATCH(CBO_quarterly!$B161,HaverPull!$B:$B,0),MATCH(CBO_quarterly!AJ$1,HaverPull!$1:$1,0)),INDEX(CBO_annual!$A:$AH,MATCH(_xlfn.NUMBERVALUE(LEFT($A162,4)),CBO_annual!$A:$A,0),MATCH(AJ$1,CBO_annual!$1:$1,0)))</f>
        <v>1260.0999999999999</v>
      </c>
      <c r="AK161" s="83">
        <f ca="1">IF(YEAR($B161)&lt;YEAR(TODAY()),INDEX(HaverPull!$A:$AD,MATCH(CBO_quarterly!$B161,HaverPull!$B:$B,0),MATCH(CBO_quarterly!AK$1,HaverPull!$1:$1,0)),INDEX(CBO_annual!$A:$AH,MATCH(_xlfn.NUMBERVALUE(LEFT($A162,4)),CBO_annual!$A:$A,0),MATCH(AK$1,CBO_annual!$1:$1,0)))</f>
        <v>2007.7</v>
      </c>
      <c r="AL161" s="83">
        <f ca="1">IF(YEAR($B161)&lt;YEAR(TODAY()),INDEX(HaverPull!$A:$AD,MATCH(CBO_quarterly!$B161,HaverPull!$B:$B,0),MATCH(CBO_quarterly!AL$1,HaverPull!$1:$1,0)),INDEX(CBO_annual!$A:$AH,MATCH(_xlfn.NUMBERVALUE(LEFT($A162,4)),CBO_annual!$A:$A,0),MATCH(AL$1,CBO_annual!$1:$1,0)))</f>
        <v>3019.7</v>
      </c>
      <c r="AM161" s="83">
        <f ca="1">IF(YEAR($B161)&lt;YEAR(TODAY()),INDEX(HaverPull!$A:$AD,MATCH(CBO_quarterly!$B161,HaverPull!$B:$B,0),MATCH(CBO_quarterly!AM$1,HaverPull!$1:$1,0)),INDEX(CBO_annual!$A:$AH,MATCH(_xlfn.NUMBERVALUE(LEFT($A162,4)),CBO_annual!$A:$A,0),MATCH(AM$1,CBO_annual!$1:$1,0)))</f>
        <v>1183</v>
      </c>
      <c r="AN161" s="83">
        <f ca="1">IF(YEAR($B161)&lt;YEAR(TODAY()),INDEX(HaverPull!$A:$AD,MATCH(CBO_quarterly!$B161,HaverPull!$B:$B,0),MATCH(CBO_quarterly!AN$1,HaverPull!$1:$1,0)),INDEX(CBO_annual!$A:$AH,MATCH(_xlfn.NUMBERVALUE(LEFT($A162,4)),CBO_annual!$A:$A,0),MATCH(AN$1,CBO_annual!$1:$1,0)))</f>
        <v>1836.7</v>
      </c>
      <c r="AO161" s="83" t="e">
        <f ca="1">IF(YEAR($B161)&lt;YEAR(TODAY()),INDEX(HaverPull!$A:$AD,MATCH(CBO_quarterly!$B161,HaverPull!$B:$B,0),MATCH(CBO_quarterly!AO$1,HaverPull!$1:$1,0)),INDEX(CBO_annual!$A:$AH,MATCH(_xlfn.NUMBERVALUE(LEFT($A162,4)),CBO_annual!$A:$A,0),MATCH(AO$1,CBO_annual!$1:$1,0)))</f>
        <v>#N/A</v>
      </c>
      <c r="AP161" s="83" t="e">
        <f ca="1">IF(YEAR($B161)&lt;YEAR(TODAY()),INDEX(HaverPull!$A:$AD,MATCH(CBO_quarterly!$B161,HaverPull!$B:$B,0),MATCH(CBO_quarterly!AP$1,HaverPull!$1:$1,0)),INDEX(CBO_annual!$A:$AH,MATCH(_xlfn.NUMBERVALUE(LEFT($A162,4)),CBO_annual!$A:$A,0),MATCH(AP$1,CBO_annual!$1:$1,0)))</f>
        <v>#N/A</v>
      </c>
    </row>
    <row r="162" spans="1:42">
      <c r="A162" s="83" t="s">
        <v>561</v>
      </c>
      <c r="B162" s="4">
        <v>39994</v>
      </c>
      <c r="C162" s="83">
        <f ca="1">IF(YEAR($B162)&lt;YEAR(TODAY())-1,AVERAGE(C163:C166),INDEX(CBO_annual!$A:$AH,MATCH(_xlfn.NUMBERVALUE(LEFT($A163,4)),CBO_annual!$A:$A,0),MATCH(C$1,CBO_annual!$1:$1,0)))</f>
        <v>2068.2000148845027</v>
      </c>
      <c r="D162" s="83">
        <f ca="1">IF(YEAR($B162)&lt;YEAR(TODAY())-1,AVERAGE(D163:D166),INDEX(CBO_annual!$A:$AH,MATCH(_xlfn.NUMBERVALUE(LEFT($A163,4)),CBO_annual!$A:$A,0),MATCH(D$1,CBO_annual!$1:$1,0)))</f>
        <v>1585.1000056270684</v>
      </c>
      <c r="E162" s="83">
        <f ca="1">IF(YEAR($B162)&lt;YEAR(TODAY())-1,AVERAGE(E163:E166),INDEX(CBO_annual!$A:$AH,MATCH(_xlfn.NUMBERVALUE(LEFT($A163,4)),CBO_annual!$A:$A,0),MATCH(E$1,CBO_annual!$1:$1,0)))</f>
        <v>134.10000199670156</v>
      </c>
      <c r="F162" s="83">
        <f ca="1">IF(YEAR($B162)&lt;YEAR(TODAY())-1,AVERAGE(F163:F166),INDEX(CBO_annual!$A:$AH,MATCH(_xlfn.NUMBERVALUE(LEFT($A163,4)),CBO_annual!$A:$A,0),MATCH(F$1,CBO_annual!$1:$1,0)))</f>
        <v>395.69997948842945</v>
      </c>
      <c r="G162" s="83">
        <f ca="1">IF(YEAR($B162)&lt;YEAR(TODAY())-1,AVERAGE(G163:G166),INDEX(CBO_annual!$A:$AH,MATCH(_xlfn.NUMBERVALUE(LEFT($A163,4)),CBO_annual!$A:$A,0),MATCH(G$1,CBO_annual!$1:$1,0)))</f>
        <v>1274.6000101650261</v>
      </c>
      <c r="H162" s="83">
        <f ca="1">IF(YEAR($B162)&lt;YEAR(TODAY())-1,AVERAGE(H163:H166),INDEX(CBO_annual!$A:$AH,MATCH(_xlfn.NUMBERVALUE(LEFT($A163,4)),CBO_annual!$A:$A,0),MATCH(H$1,CBO_annual!$1:$1,0)))</f>
        <v>60.600001089109938</v>
      </c>
      <c r="I162" s="83">
        <f ca="1">IF(YEAR($B162)&lt;YEAR(TODAY())-1,AVERAGE(I163:I166),INDEX(CBO_annual!$A:$AH,MATCH(_xlfn.NUMBERVALUE(LEFT($A163,4)),CBO_annual!$A:$A,0),MATCH(I$1,CBO_annual!$1:$1,0)))</f>
        <v>497.10000925743452</v>
      </c>
      <c r="J162" s="83">
        <f ca="1">IF(YEAR($B162)&lt;YEAR(TODAY())-1,INDEX(HaverPull!$A:$AD,MATCH(CBO_quarterly!$B162,HaverPull!$B:$B,0),MATCH(CBO_quarterly!J$1,HaverPull!$1:$1,0)),INDEX(CBO_annual!$A:$AH,MATCH(_xlfn.NUMBERVALUE(LEFT($A163,4)),CBO_annual!$A:$A,0),MATCH(J$1,CBO_annual!$1:$1,0)))</f>
        <v>35.6</v>
      </c>
      <c r="K162" s="83" t="e">
        <f ca="1">IF(YEAR($B162)&lt;YEAR(TODAY())-1,INDEX(HaverPull!$A:$AD,MATCH(CBO_quarterly!$B162,HaverPull!$B:$B,0),MATCH(CBO_quarterly!K$1,HaverPull!$1:$1,0)),INDEX(CBO_annual!$A:$AH,MATCH(_xlfn.NUMBERVALUE(LEFT($A163,4)),CBO_annual!$A:$A,0),MATCH(K$1,CBO_annual!$1:$1,0)))</f>
        <v>#N/A</v>
      </c>
      <c r="L162" s="83" t="e">
        <f ca="1">IF(YEAR($B162)&lt;YEAR(TODAY())-1,INDEX(HaverPull!$A:$AD,MATCH(CBO_quarterly!$B162,HaverPull!$B:$B,0),MATCH(CBO_quarterly!L$1,HaverPull!$1:$1,0)),INDEX(CBO_annual!$A:$AH,MATCH(_xlfn.NUMBERVALUE(LEFT($A163,4)),CBO_annual!$A:$A,0),MATCH(L$1,CBO_annual!$1:$1,0)))</f>
        <v>#N/A</v>
      </c>
      <c r="M162" s="83" t="e">
        <f ca="1">IF(YEAR($B162)&lt;YEAR(TODAY())-1,INDEX(HaverPull!$A:$AD,MATCH(CBO_quarterly!$B162,HaverPull!$B:$B,0),MATCH(CBO_quarterly!M$1,HaverPull!$1:$1,0)),INDEX(CBO_annual!$A:$AH,MATCH(_xlfn.NUMBERVALUE(LEFT($A163,4)),CBO_annual!$A:$A,0),MATCH(M$1,CBO_annual!$1:$1,0)))</f>
        <v>#N/A</v>
      </c>
      <c r="N162" s="83" t="e">
        <f ca="1">IF(YEAR($B162)&lt;YEAR(TODAY())-1,INDEX(HaverPull!$A:$AD,MATCH(CBO_quarterly!$B162,HaverPull!$B:$B,0),MATCH(CBO_quarterly!N$1,HaverPull!$1:$1,0)),INDEX(CBO_annual!$A:$AH,MATCH(_xlfn.NUMBERVALUE(LEFT($A163,4)),CBO_annual!$A:$A,0),MATCH(N$1,CBO_annual!$1:$1,0)))</f>
        <v>#N/A</v>
      </c>
      <c r="O162" s="83" t="e">
        <f ca="1">IF(YEAR($B162)&lt;YEAR(TODAY())-1,INDEX(HaverPull!$A:$AD,MATCH(CBO_quarterly!$B162,HaverPull!$B:$B,0),MATCH(CBO_quarterly!O$1,HaverPull!$1:$1,0)),INDEX(CBO_annual!$A:$AH,MATCH(_xlfn.NUMBERVALUE(LEFT($A163,4)),CBO_annual!$A:$A,0),MATCH(O$1,CBO_annual!$1:$1,0)))</f>
        <v>#N/A</v>
      </c>
      <c r="P162" s="83" t="e">
        <f ca="1">IF(YEAR($B162)&lt;YEAR(TODAY())-1,INDEX(HaverPull!$A:$AD,MATCH(CBO_quarterly!$B162,HaverPull!$B:$B,0),MATCH(CBO_quarterly!P$1,HaverPull!$1:$1,0)),INDEX(CBO_annual!$A:$AH,MATCH(_xlfn.NUMBERVALUE(LEFT($A163,4)),CBO_annual!$A:$A,0),MATCH(P$1,CBO_annual!$1:$1,0)))</f>
        <v>#N/A</v>
      </c>
      <c r="Q162" s="83" t="e">
        <f ca="1">IF(YEAR($B162)&lt;YEAR(TODAY())-1,INDEX(HaverPull!$A:$AD,MATCH(CBO_quarterly!$B162,HaverPull!$B:$B,0),MATCH(CBO_quarterly!Q$1,HaverPull!$1:$1,0)),INDEX(CBO_annual!$A:$AH,MATCH(_xlfn.NUMBERVALUE(LEFT($A163,4)),CBO_annual!$A:$A,0),MATCH(Q$1,CBO_annual!$1:$1,0)))</f>
        <v>#N/A</v>
      </c>
      <c r="R162" s="83" t="e">
        <f ca="1">IF(YEAR($B162)&lt;YEAR(TODAY())-1,INDEX(HaverPull!$A:$AD,MATCH(CBO_quarterly!$B162,HaverPull!$B:$B,0),MATCH(CBO_quarterly!R$1,HaverPull!$1:$1,0)),INDEX(CBO_annual!$A:$AH,MATCH(_xlfn.NUMBERVALUE(LEFT($A163,4)),CBO_annual!$A:$A,0),MATCH(R$1,CBO_annual!$1:$1,0)))</f>
        <v>#N/A</v>
      </c>
      <c r="S162" s="83" t="e">
        <f ca="1">IF(YEAR($B162)&lt;YEAR(TODAY())-1,INDEX(HaverPull!$A:$AD,MATCH(CBO_quarterly!$B162,HaverPull!$B:$B,0),MATCH(CBO_quarterly!S$1,HaverPull!$1:$1,0)),INDEX(CBO_annual!$A:$AH,MATCH(_xlfn.NUMBERVALUE(LEFT($A163,4)),CBO_annual!$A:$A,0),MATCH(S$1,CBO_annual!$1:$1,0)))</f>
        <v>#N/A</v>
      </c>
      <c r="T162" s="83" t="e">
        <f ca="1">IF(YEAR($B162)&lt;YEAR(TODAY())-1,INDEX(HaverPull!$A:$AD,MATCH(CBO_quarterly!$B162,HaverPull!$B:$B,0),MATCH(CBO_quarterly!T$1,HaverPull!$1:$1,0)),INDEX(CBO_annual!$A:$AH,MATCH(_xlfn.NUMBERVALUE(LEFT($A163,4)),CBO_annual!$A:$A,0),MATCH(T$1,CBO_annual!$1:$1,0)))</f>
        <v>#N/A</v>
      </c>
      <c r="U162" s="83" t="e">
        <f ca="1">IF(YEAR($B162)&lt;YEAR(TODAY())-1,INDEX(HaverPull!$A:$AD,MATCH(CBO_quarterly!$B162,HaverPull!$B:$B,0),MATCH(CBO_quarterly!U$1,HaverPull!$1:$1,0)),INDEX(CBO_annual!$A:$AH,MATCH(_xlfn.NUMBERVALUE(LEFT($A163,4)),CBO_annual!$A:$A,0),MATCH(U$1,CBO_annual!$1:$1,0)))</f>
        <v>#N/A</v>
      </c>
      <c r="V162" s="83" t="e">
        <f ca="1">IF(YEAR($B162)&lt;YEAR(TODAY())-1,INDEX(HaverPull!$A:$AD,MATCH(CBO_quarterly!$B162,HaverPull!$B:$B,0),MATCH(CBO_quarterly!V$1,HaverPull!$1:$1,0)),INDEX(CBO_annual!$A:$AH,MATCH(_xlfn.NUMBERVALUE(LEFT($A163,4)),CBO_annual!$A:$A,0),MATCH(V$1,CBO_annual!$1:$1,0)))</f>
        <v>#N/A</v>
      </c>
      <c r="W162" s="83" t="e">
        <f ca="1">IF(YEAR($B162)&lt;YEAR(TODAY())-1,INDEX(HaverPull!$A:$AD,MATCH(CBO_quarterly!$B162,HaverPull!$B:$B,0),MATCH(CBO_quarterly!W$1,HaverPull!$1:$1,0)),INDEX(CBO_annual!$A:$AH,MATCH(_xlfn.NUMBERVALUE(LEFT($A163,4)),CBO_annual!$A:$A,0),MATCH(W$1,CBO_annual!$1:$1,0)))</f>
        <v>#N/A</v>
      </c>
      <c r="X162" s="83" t="e">
        <f ca="1">IF(YEAR($B162)&lt;YEAR(TODAY())-1,INDEX(HaverPull!$A:$AD,MATCH(CBO_quarterly!$B162,HaverPull!$B:$B,0),MATCH(CBO_quarterly!X$1,HaverPull!$1:$1,0)),INDEX(CBO_annual!$A:$AH,MATCH(_xlfn.NUMBERVALUE(LEFT($A163,4)),CBO_annual!$A:$A,0),MATCH(X$1,CBO_annual!$1:$1,0)))</f>
        <v>#N/A</v>
      </c>
      <c r="Y162" s="83" t="e">
        <f ca="1">IF(YEAR($B162)&lt;YEAR(TODAY())-1,INDEX(HaverPull!$A:$AD,MATCH(CBO_quarterly!$B162,HaverPull!$B:$B,0),MATCH(CBO_quarterly!Y$1,HaverPull!$1:$1,0)),INDEX(CBO_annual!$A:$AH,MATCH(_xlfn.NUMBERVALUE(LEFT($A163,4)),CBO_annual!$A:$A,0),MATCH(Y$1,CBO_annual!$1:$1,0)))</f>
        <v>#N/A</v>
      </c>
      <c r="Z162" s="83" t="e">
        <f ca="1">IF(YEAR($B162)&lt;YEAR(TODAY())-1,INDEX(HaverPull!$A:$AD,MATCH(CBO_quarterly!$B162,HaverPull!$B:$B,0),MATCH(CBO_quarterly!Z$1,HaverPull!$1:$1,0)),INDEX(CBO_annual!$A:$AH,MATCH(_xlfn.NUMBERVALUE(LEFT($A163,4)),CBO_annual!$A:$A,0),MATCH(Z$1,CBO_annual!$1:$1,0)))</f>
        <v>#N/A</v>
      </c>
      <c r="AA162" s="83" t="e">
        <f ca="1">IF(YEAR($B162)&lt;YEAR(TODAY())-1,INDEX(HaverPull!$A:$AD,MATCH(CBO_quarterly!$B162,HaverPull!$B:$B,0),MATCH(CBO_quarterly!AA$1,HaverPull!$1:$1,0)),INDEX(CBO_annual!$A:$AH,MATCH(_xlfn.NUMBERVALUE(LEFT($A163,4)),CBO_annual!$A:$A,0),MATCH(AA$1,CBO_annual!$1:$1,0)))</f>
        <v>#N/A</v>
      </c>
      <c r="AB162" s="88">
        <f>INDEX(CBO_annual!$A:$AH,MATCH(_xlfn.NUMBERVALUE(LEFT($A163,4)),CBO_annual!$A:$A,0),MATCH($1:$1,CBO_annual!$1:$1,0))</f>
        <v>15380.349999999999</v>
      </c>
      <c r="AC162" s="84">
        <v>14355.6</v>
      </c>
      <c r="AD162" s="83">
        <f ca="1">IF(YEAR($B162)&lt;=YEAR(TODAY()),INDEX(HaverPull!$A:$AD,MATCH(CBO_quarterly!$B162,HaverPull!$B:$B,0),MATCH(CBO_quarterly!AD$1,HaverPull!$1:$1,0)),INDEX(CBO_annual!$A:$AH,MATCH(_xlfn.NUMBERVALUE(LEFT($A163,4)),CBO_annual!$A:$A,0),MATCH(AD$1,CBO_annual!$1:$1,0)))</f>
        <v>10417.299999999999</v>
      </c>
      <c r="AE162" s="83">
        <f ca="1">IF(YEAR($B162)&lt;=YEAR(TODAY()),INDEX(HaverPull!$A:$AD,MATCH(CBO_quarterly!$B162,HaverPull!$B:$B,0),MATCH(CBO_quarterly!AE$1,HaverPull!$1:$1,0)),INDEX(CBO_annual!$A:$AH,MATCH(_xlfn.NUMBERVALUE(LEFT($A163,4)),CBO_annual!$A:$A,0),MATCH(AE$1,CBO_annual!$1:$1,0)))</f>
        <v>9760.2000000000007</v>
      </c>
      <c r="AF162" s="85">
        <v>99.626999999999995</v>
      </c>
      <c r="AG162" s="84">
        <v>14340.4</v>
      </c>
      <c r="AH162" s="84">
        <v>15304.6</v>
      </c>
      <c r="AI162" s="83">
        <f ca="1">IF(YEAR($B162)&lt;YEAR(TODAY()),INDEX(HaverPull!$A:$AD,MATCH(CBO_quarterly!$B162,HaverPull!$B:$B,0),MATCH(CBO_quarterly!AI$1,HaverPull!$1:$1,0)),INDEX(CBO_annual!$A:$AH,MATCH(_xlfn.NUMBERVALUE(LEFT($A163,4)),CBO_annual!$A:$A,0),MATCH(AI$1,CBO_annual!$1:$1,0)))</f>
        <v>3067.6</v>
      </c>
      <c r="AJ162" s="83">
        <f ca="1">IF(YEAR($B162)&lt;YEAR(TODAY()),INDEX(HaverPull!$A:$AD,MATCH(CBO_quarterly!$B162,HaverPull!$B:$B,0),MATCH(CBO_quarterly!AJ$1,HaverPull!$1:$1,0)),INDEX(CBO_annual!$A:$AH,MATCH(_xlfn.NUMBERVALUE(LEFT($A163,4)),CBO_annual!$A:$A,0),MATCH(AJ$1,CBO_annual!$1:$1,0)))</f>
        <v>1289.7</v>
      </c>
      <c r="AK162" s="83">
        <f ca="1">IF(YEAR($B162)&lt;YEAR(TODAY()),INDEX(HaverPull!$A:$AD,MATCH(CBO_quarterly!$B162,HaverPull!$B:$B,0),MATCH(CBO_quarterly!AK$1,HaverPull!$1:$1,0)),INDEX(CBO_annual!$A:$AH,MATCH(_xlfn.NUMBERVALUE(LEFT($A163,4)),CBO_annual!$A:$A,0),MATCH(AK$1,CBO_annual!$1:$1,0)))</f>
        <v>2024.9</v>
      </c>
      <c r="AL162" s="83">
        <f ca="1">IF(YEAR($B162)&lt;YEAR(TODAY()),INDEX(HaverPull!$A:$AD,MATCH(CBO_quarterly!$B162,HaverPull!$B:$B,0),MATCH(CBO_quarterly!AL$1,HaverPull!$1:$1,0)),INDEX(CBO_annual!$A:$AH,MATCH(_xlfn.NUMBERVALUE(LEFT($A163,4)),CBO_annual!$A:$A,0),MATCH(AL$1,CBO_annual!$1:$1,0)))</f>
        <v>3067.6</v>
      </c>
      <c r="AM162" s="83">
        <f ca="1">IF(YEAR($B162)&lt;YEAR(TODAY()),INDEX(HaverPull!$A:$AD,MATCH(CBO_quarterly!$B162,HaverPull!$B:$B,0),MATCH(CBO_quarterly!AM$1,HaverPull!$1:$1,0)),INDEX(CBO_annual!$A:$AH,MATCH(_xlfn.NUMBERVALUE(LEFT($A163,4)),CBO_annual!$A:$A,0),MATCH(AM$1,CBO_annual!$1:$1,0)))</f>
        <v>1210.8</v>
      </c>
      <c r="AN162" s="83">
        <f ca="1">IF(YEAR($B162)&lt;YEAR(TODAY()),INDEX(HaverPull!$A:$AD,MATCH(CBO_quarterly!$B162,HaverPull!$B:$B,0),MATCH(CBO_quarterly!AN$1,HaverPull!$1:$1,0)),INDEX(CBO_annual!$A:$AH,MATCH(_xlfn.NUMBERVALUE(LEFT($A163,4)),CBO_annual!$A:$A,0),MATCH(AN$1,CBO_annual!$1:$1,0)))</f>
        <v>1856.7</v>
      </c>
      <c r="AO162" s="83" t="e">
        <f ca="1">IF(YEAR($B162)&lt;YEAR(TODAY()),INDEX(HaverPull!$A:$AD,MATCH(CBO_quarterly!$B162,HaverPull!$B:$B,0),MATCH(CBO_quarterly!AO$1,HaverPull!$1:$1,0)),INDEX(CBO_annual!$A:$AH,MATCH(_xlfn.NUMBERVALUE(LEFT($A163,4)),CBO_annual!$A:$A,0),MATCH(AO$1,CBO_annual!$1:$1,0)))</f>
        <v>#N/A</v>
      </c>
      <c r="AP162" s="83" t="e">
        <f ca="1">IF(YEAR($B162)&lt;YEAR(TODAY()),INDEX(HaverPull!$A:$AD,MATCH(CBO_quarterly!$B162,HaverPull!$B:$B,0),MATCH(CBO_quarterly!AP$1,HaverPull!$1:$1,0)),INDEX(CBO_annual!$A:$AH,MATCH(_xlfn.NUMBERVALUE(LEFT($A163,4)),CBO_annual!$A:$A,0),MATCH(AP$1,CBO_annual!$1:$1,0)))</f>
        <v>#N/A</v>
      </c>
    </row>
    <row r="163" spans="1:42">
      <c r="A163" s="83" t="s">
        <v>562</v>
      </c>
      <c r="B163" s="4">
        <v>40086</v>
      </c>
      <c r="C163" s="83">
        <f ca="1">IF(YEAR($B163)&lt;YEAR(TODAY())-1,AVERAGE(C164:C167),INDEX(CBO_annual!$A:$AH,MATCH(_xlfn.NUMBERVALUE(LEFT($A164,4)),CBO_annual!$A:$A,0),MATCH(C$1,CBO_annual!$1:$1,0)))</f>
        <v>2068.2000006080234</v>
      </c>
      <c r="D163" s="83">
        <f ca="1">IF(YEAR($B163)&lt;YEAR(TODAY())-1,AVERAGE(D164:D167),INDEX(CBO_annual!$A:$AH,MATCH(_xlfn.NUMBERVALUE(LEFT($A164,4)),CBO_annual!$A:$A,0),MATCH(D$1,CBO_annual!$1:$1,0)))</f>
        <v>1585.1000002298629</v>
      </c>
      <c r="E163" s="83">
        <f ca="1">IF(YEAR($B163)&lt;YEAR(TODAY())-1,AVERAGE(E164:E167),INDEX(CBO_annual!$A:$AH,MATCH(_xlfn.NUMBERVALUE(LEFT($A164,4)),CBO_annual!$A:$A,0),MATCH(E$1,CBO_annual!$1:$1,0)))</f>
        <v>134.10000008156413</v>
      </c>
      <c r="F163" s="83">
        <f ca="1">IF(YEAR($B163)&lt;YEAR(TODAY())-1,AVERAGE(F164:F167),INDEX(CBO_annual!$A:$AH,MATCH(_xlfn.NUMBERVALUE(LEFT($A164,4)),CBO_annual!$A:$A,0),MATCH(F$1,CBO_annual!$1:$1,0)))</f>
        <v>395.69999916211373</v>
      </c>
      <c r="G163" s="83">
        <f ca="1">IF(YEAR($B163)&lt;YEAR(TODAY())-1,AVERAGE(G164:G167),INDEX(CBO_annual!$A:$AH,MATCH(_xlfn.NUMBERVALUE(LEFT($A164,4)),CBO_annual!$A:$A,0),MATCH(G$1,CBO_annual!$1:$1,0)))</f>
        <v>1274.6000004152356</v>
      </c>
      <c r="H163" s="83">
        <f ca="1">IF(YEAR($B163)&lt;YEAR(TODAY())-1,AVERAGE(H164:H167),INDEX(CBO_annual!$A:$AH,MATCH(_xlfn.NUMBERVALUE(LEFT($A164,4)),CBO_annual!$A:$A,0),MATCH(H$1,CBO_annual!$1:$1,0)))</f>
        <v>60.600000044489533</v>
      </c>
      <c r="I163" s="83">
        <f ca="1">IF(YEAR($B163)&lt;YEAR(TODAY())-1,AVERAGE(I164:I167),INDEX(CBO_annual!$A:$AH,MATCH(_xlfn.NUMBERVALUE(LEFT($A164,4)),CBO_annual!$A:$A,0),MATCH(I$1,CBO_annual!$1:$1,0)))</f>
        <v>497.1000003781611</v>
      </c>
      <c r="J163" s="83">
        <f ca="1">IF(YEAR($B163)&lt;YEAR(TODAY())-1,INDEX(HaverPull!$A:$AD,MATCH(CBO_quarterly!$B163,HaverPull!$B:$B,0),MATCH(CBO_quarterly!J$1,HaverPull!$1:$1,0)),INDEX(CBO_annual!$A:$AH,MATCH(_xlfn.NUMBERVALUE(LEFT($A164,4)),CBO_annual!$A:$A,0),MATCH(J$1,CBO_annual!$1:$1,0)))</f>
        <v>57.5</v>
      </c>
      <c r="K163" s="83" t="e">
        <f ca="1">IF(YEAR($B163)&lt;YEAR(TODAY())-1,INDEX(HaverPull!$A:$AD,MATCH(CBO_quarterly!$B163,HaverPull!$B:$B,0),MATCH(CBO_quarterly!K$1,HaverPull!$1:$1,0)),INDEX(CBO_annual!$A:$AH,MATCH(_xlfn.NUMBERVALUE(LEFT($A164,4)),CBO_annual!$A:$A,0),MATCH(K$1,CBO_annual!$1:$1,0)))</f>
        <v>#N/A</v>
      </c>
      <c r="L163" s="83" t="e">
        <f ca="1">IF(YEAR($B163)&lt;YEAR(TODAY())-1,INDEX(HaverPull!$A:$AD,MATCH(CBO_quarterly!$B163,HaverPull!$B:$B,0),MATCH(CBO_quarterly!L$1,HaverPull!$1:$1,0)),INDEX(CBO_annual!$A:$AH,MATCH(_xlfn.NUMBERVALUE(LEFT($A164,4)),CBO_annual!$A:$A,0),MATCH(L$1,CBO_annual!$1:$1,0)))</f>
        <v>#N/A</v>
      </c>
      <c r="M163" s="83" t="e">
        <f ca="1">IF(YEAR($B163)&lt;YEAR(TODAY())-1,INDEX(HaverPull!$A:$AD,MATCH(CBO_quarterly!$B163,HaverPull!$B:$B,0),MATCH(CBO_quarterly!M$1,HaverPull!$1:$1,0)),INDEX(CBO_annual!$A:$AH,MATCH(_xlfn.NUMBERVALUE(LEFT($A164,4)),CBO_annual!$A:$A,0),MATCH(M$1,CBO_annual!$1:$1,0)))</f>
        <v>#N/A</v>
      </c>
      <c r="N163" s="83" t="e">
        <f ca="1">IF(YEAR($B163)&lt;YEAR(TODAY())-1,INDEX(HaverPull!$A:$AD,MATCH(CBO_quarterly!$B163,HaverPull!$B:$B,0),MATCH(CBO_quarterly!N$1,HaverPull!$1:$1,0)),INDEX(CBO_annual!$A:$AH,MATCH(_xlfn.NUMBERVALUE(LEFT($A164,4)),CBO_annual!$A:$A,0),MATCH(N$1,CBO_annual!$1:$1,0)))</f>
        <v>#N/A</v>
      </c>
      <c r="O163" s="83" t="e">
        <f ca="1">IF(YEAR($B163)&lt;YEAR(TODAY())-1,INDEX(HaverPull!$A:$AD,MATCH(CBO_quarterly!$B163,HaverPull!$B:$B,0),MATCH(CBO_quarterly!O$1,HaverPull!$1:$1,0)),INDEX(CBO_annual!$A:$AH,MATCH(_xlfn.NUMBERVALUE(LEFT($A164,4)),CBO_annual!$A:$A,0),MATCH(O$1,CBO_annual!$1:$1,0)))</f>
        <v>#N/A</v>
      </c>
      <c r="P163" s="83" t="e">
        <f ca="1">IF(YEAR($B163)&lt;YEAR(TODAY())-1,INDEX(HaverPull!$A:$AD,MATCH(CBO_quarterly!$B163,HaverPull!$B:$B,0),MATCH(CBO_quarterly!P$1,HaverPull!$1:$1,0)),INDEX(CBO_annual!$A:$AH,MATCH(_xlfn.NUMBERVALUE(LEFT($A164,4)),CBO_annual!$A:$A,0),MATCH(P$1,CBO_annual!$1:$1,0)))</f>
        <v>#N/A</v>
      </c>
      <c r="Q163" s="83" t="e">
        <f ca="1">IF(YEAR($B163)&lt;YEAR(TODAY())-1,INDEX(HaverPull!$A:$AD,MATCH(CBO_quarterly!$B163,HaverPull!$B:$B,0),MATCH(CBO_quarterly!Q$1,HaverPull!$1:$1,0)),INDEX(CBO_annual!$A:$AH,MATCH(_xlfn.NUMBERVALUE(LEFT($A164,4)),CBO_annual!$A:$A,0),MATCH(Q$1,CBO_annual!$1:$1,0)))</f>
        <v>#N/A</v>
      </c>
      <c r="R163" s="83" t="e">
        <f ca="1">IF(YEAR($B163)&lt;YEAR(TODAY())-1,INDEX(HaverPull!$A:$AD,MATCH(CBO_quarterly!$B163,HaverPull!$B:$B,0),MATCH(CBO_quarterly!R$1,HaverPull!$1:$1,0)),INDEX(CBO_annual!$A:$AH,MATCH(_xlfn.NUMBERVALUE(LEFT($A164,4)),CBO_annual!$A:$A,0),MATCH(R$1,CBO_annual!$1:$1,0)))</f>
        <v>#N/A</v>
      </c>
      <c r="S163" s="83" t="e">
        <f ca="1">IF(YEAR($B163)&lt;YEAR(TODAY())-1,INDEX(HaverPull!$A:$AD,MATCH(CBO_quarterly!$B163,HaverPull!$B:$B,0),MATCH(CBO_quarterly!S$1,HaverPull!$1:$1,0)),INDEX(CBO_annual!$A:$AH,MATCH(_xlfn.NUMBERVALUE(LEFT($A164,4)),CBO_annual!$A:$A,0),MATCH(S$1,CBO_annual!$1:$1,0)))</f>
        <v>#N/A</v>
      </c>
      <c r="T163" s="83" t="e">
        <f ca="1">IF(YEAR($B163)&lt;YEAR(TODAY())-1,INDEX(HaverPull!$A:$AD,MATCH(CBO_quarterly!$B163,HaverPull!$B:$B,0),MATCH(CBO_quarterly!T$1,HaverPull!$1:$1,0)),INDEX(CBO_annual!$A:$AH,MATCH(_xlfn.NUMBERVALUE(LEFT($A164,4)),CBO_annual!$A:$A,0),MATCH(T$1,CBO_annual!$1:$1,0)))</f>
        <v>#N/A</v>
      </c>
      <c r="U163" s="83" t="e">
        <f ca="1">IF(YEAR($B163)&lt;YEAR(TODAY())-1,INDEX(HaverPull!$A:$AD,MATCH(CBO_quarterly!$B163,HaverPull!$B:$B,0),MATCH(CBO_quarterly!U$1,HaverPull!$1:$1,0)),INDEX(CBO_annual!$A:$AH,MATCH(_xlfn.NUMBERVALUE(LEFT($A164,4)),CBO_annual!$A:$A,0),MATCH(U$1,CBO_annual!$1:$1,0)))</f>
        <v>#N/A</v>
      </c>
      <c r="V163" s="83" t="e">
        <f ca="1">IF(YEAR($B163)&lt;YEAR(TODAY())-1,INDEX(HaverPull!$A:$AD,MATCH(CBO_quarterly!$B163,HaverPull!$B:$B,0),MATCH(CBO_quarterly!V$1,HaverPull!$1:$1,0)),INDEX(CBO_annual!$A:$AH,MATCH(_xlfn.NUMBERVALUE(LEFT($A164,4)),CBO_annual!$A:$A,0),MATCH(V$1,CBO_annual!$1:$1,0)))</f>
        <v>#N/A</v>
      </c>
      <c r="W163" s="83" t="e">
        <f ca="1">IF(YEAR($B163)&lt;YEAR(TODAY())-1,INDEX(HaverPull!$A:$AD,MATCH(CBO_quarterly!$B163,HaverPull!$B:$B,0),MATCH(CBO_quarterly!W$1,HaverPull!$1:$1,0)),INDEX(CBO_annual!$A:$AH,MATCH(_xlfn.NUMBERVALUE(LEFT($A164,4)),CBO_annual!$A:$A,0),MATCH(W$1,CBO_annual!$1:$1,0)))</f>
        <v>#N/A</v>
      </c>
      <c r="X163" s="83" t="e">
        <f ca="1">IF(YEAR($B163)&lt;YEAR(TODAY())-1,INDEX(HaverPull!$A:$AD,MATCH(CBO_quarterly!$B163,HaverPull!$B:$B,0),MATCH(CBO_quarterly!X$1,HaverPull!$1:$1,0)),INDEX(CBO_annual!$A:$AH,MATCH(_xlfn.NUMBERVALUE(LEFT($A164,4)),CBO_annual!$A:$A,0),MATCH(X$1,CBO_annual!$1:$1,0)))</f>
        <v>#N/A</v>
      </c>
      <c r="Y163" s="83" t="e">
        <f ca="1">IF(YEAR($B163)&lt;YEAR(TODAY())-1,INDEX(HaverPull!$A:$AD,MATCH(CBO_quarterly!$B163,HaverPull!$B:$B,0),MATCH(CBO_quarterly!Y$1,HaverPull!$1:$1,0)),INDEX(CBO_annual!$A:$AH,MATCH(_xlfn.NUMBERVALUE(LEFT($A164,4)),CBO_annual!$A:$A,0),MATCH(Y$1,CBO_annual!$1:$1,0)))</f>
        <v>#N/A</v>
      </c>
      <c r="Z163" s="83" t="e">
        <f ca="1">IF(YEAR($B163)&lt;YEAR(TODAY())-1,INDEX(HaverPull!$A:$AD,MATCH(CBO_quarterly!$B163,HaverPull!$B:$B,0),MATCH(CBO_quarterly!Z$1,HaverPull!$1:$1,0)),INDEX(CBO_annual!$A:$AH,MATCH(_xlfn.NUMBERVALUE(LEFT($A164,4)),CBO_annual!$A:$A,0),MATCH(Z$1,CBO_annual!$1:$1,0)))</f>
        <v>#N/A</v>
      </c>
      <c r="AA163" s="83" t="e">
        <f ca="1">IF(YEAR($B163)&lt;YEAR(TODAY())-1,INDEX(HaverPull!$A:$AD,MATCH(CBO_quarterly!$B163,HaverPull!$B:$B,0),MATCH(CBO_quarterly!AA$1,HaverPull!$1:$1,0)),INDEX(CBO_annual!$A:$AH,MATCH(_xlfn.NUMBERVALUE(LEFT($A164,4)),CBO_annual!$A:$A,0),MATCH(AA$1,CBO_annual!$1:$1,0)))</f>
        <v>#N/A</v>
      </c>
      <c r="AB163" s="88">
        <f>INDEX(CBO_annual!$A:$AH,MATCH(_xlfn.NUMBERVALUE(LEFT($A164,4)),CBO_annual!$A:$A,0),MATCH($1:$1,CBO_annual!$1:$1,0))</f>
        <v>15380.349999999999</v>
      </c>
      <c r="AC163" s="84">
        <v>14402.5</v>
      </c>
      <c r="AD163" s="83">
        <f ca="1">IF(YEAR($B163)&lt;=YEAR(TODAY()),INDEX(HaverPull!$A:$AD,MATCH(CBO_quarterly!$B163,HaverPull!$B:$B,0),MATCH(CBO_quarterly!AD$1,HaverPull!$1:$1,0)),INDEX(CBO_annual!$A:$AH,MATCH(_xlfn.NUMBERVALUE(LEFT($A164,4)),CBO_annual!$A:$A,0),MATCH(AD$1,CBO_annual!$1:$1,0)))</f>
        <v>10489.2</v>
      </c>
      <c r="AE163" s="83">
        <f ca="1">IF(YEAR($B163)&lt;=YEAR(TODAY()),INDEX(HaverPull!$A:$AD,MATCH(CBO_quarterly!$B163,HaverPull!$B:$B,0),MATCH(CBO_quarterly!AE$1,HaverPull!$1:$1,0)),INDEX(CBO_annual!$A:$AH,MATCH(_xlfn.NUMBERVALUE(LEFT($A164,4)),CBO_annual!$A:$A,0),MATCH(AE$1,CBO_annual!$1:$1,0)))</f>
        <v>9895.4</v>
      </c>
      <c r="AF163" s="85">
        <v>100.254</v>
      </c>
      <c r="AG163" s="84">
        <v>14384.1</v>
      </c>
      <c r="AH163" s="84">
        <v>15350.9</v>
      </c>
      <c r="AI163" s="83">
        <f ca="1">IF(YEAR($B163)&lt;YEAR(TODAY()),INDEX(HaverPull!$A:$AD,MATCH(CBO_quarterly!$B163,HaverPull!$B:$B,0),MATCH(CBO_quarterly!AI$1,HaverPull!$1:$1,0)),INDEX(CBO_annual!$A:$AH,MATCH(_xlfn.NUMBERVALUE(LEFT($A164,4)),CBO_annual!$A:$A,0),MATCH(AI$1,CBO_annual!$1:$1,0)))</f>
        <v>3089</v>
      </c>
      <c r="AJ163" s="83">
        <f ca="1">IF(YEAR($B163)&lt;YEAR(TODAY()),INDEX(HaverPull!$A:$AD,MATCH(CBO_quarterly!$B163,HaverPull!$B:$B,0),MATCH(CBO_quarterly!AJ$1,HaverPull!$1:$1,0)),INDEX(CBO_annual!$A:$AH,MATCH(_xlfn.NUMBERVALUE(LEFT($A164,4)),CBO_annual!$A:$A,0),MATCH(AJ$1,CBO_annual!$1:$1,0)))</f>
        <v>1301.3</v>
      </c>
      <c r="AK163" s="83">
        <f ca="1">IF(YEAR($B163)&lt;YEAR(TODAY()),INDEX(HaverPull!$A:$AD,MATCH(CBO_quarterly!$B163,HaverPull!$B:$B,0),MATCH(CBO_quarterly!AK$1,HaverPull!$1:$1,0)),INDEX(CBO_annual!$A:$AH,MATCH(_xlfn.NUMBERVALUE(LEFT($A164,4)),CBO_annual!$A:$A,0),MATCH(AK$1,CBO_annual!$1:$1,0)))</f>
        <v>2021.8</v>
      </c>
      <c r="AL163" s="83">
        <f ca="1">IF(YEAR($B163)&lt;YEAR(TODAY()),INDEX(HaverPull!$A:$AD,MATCH(CBO_quarterly!$B163,HaverPull!$B:$B,0),MATCH(CBO_quarterly!AL$1,HaverPull!$1:$1,0)),INDEX(CBO_annual!$A:$AH,MATCH(_xlfn.NUMBERVALUE(LEFT($A164,4)),CBO_annual!$A:$A,0),MATCH(AL$1,CBO_annual!$1:$1,0)))</f>
        <v>3089</v>
      </c>
      <c r="AM163" s="83">
        <f ca="1">IF(YEAR($B163)&lt;YEAR(TODAY()),INDEX(HaverPull!$A:$AD,MATCH(CBO_quarterly!$B163,HaverPull!$B:$B,0),MATCH(CBO_quarterly!AM$1,HaverPull!$1:$1,0)),INDEX(CBO_annual!$A:$AH,MATCH(_xlfn.NUMBERVALUE(LEFT($A164,4)),CBO_annual!$A:$A,0),MATCH(AM$1,CBO_annual!$1:$1,0)))</f>
        <v>1225.5</v>
      </c>
      <c r="AN163" s="83">
        <f ca="1">IF(YEAR($B163)&lt;YEAR(TODAY()),INDEX(HaverPull!$A:$AD,MATCH(CBO_quarterly!$B163,HaverPull!$B:$B,0),MATCH(CBO_quarterly!AN$1,HaverPull!$1:$1,0)),INDEX(CBO_annual!$A:$AH,MATCH(_xlfn.NUMBERVALUE(LEFT($A164,4)),CBO_annual!$A:$A,0),MATCH(AN$1,CBO_annual!$1:$1,0)))</f>
        <v>1863.5</v>
      </c>
      <c r="AO163" s="83" t="e">
        <f ca="1">IF(YEAR($B163)&lt;YEAR(TODAY()),INDEX(HaverPull!$A:$AD,MATCH(CBO_quarterly!$B163,HaverPull!$B:$B,0),MATCH(CBO_quarterly!AO$1,HaverPull!$1:$1,0)),INDEX(CBO_annual!$A:$AH,MATCH(_xlfn.NUMBERVALUE(LEFT($A164,4)),CBO_annual!$A:$A,0),MATCH(AO$1,CBO_annual!$1:$1,0)))</f>
        <v>#N/A</v>
      </c>
      <c r="AP163" s="83" t="e">
        <f ca="1">IF(YEAR($B163)&lt;YEAR(TODAY()),INDEX(HaverPull!$A:$AD,MATCH(CBO_quarterly!$B163,HaverPull!$B:$B,0),MATCH(CBO_quarterly!AP$1,HaverPull!$1:$1,0)),INDEX(CBO_annual!$A:$AH,MATCH(_xlfn.NUMBERVALUE(LEFT($A164,4)),CBO_annual!$A:$A,0),MATCH(AP$1,CBO_annual!$1:$1,0)))</f>
        <v>#N/A</v>
      </c>
    </row>
    <row r="164" spans="1:42">
      <c r="A164" s="83" t="s">
        <v>563</v>
      </c>
      <c r="B164" s="4">
        <v>40178</v>
      </c>
      <c r="C164" s="83">
        <f ca="1">IF(YEAR($B164)&lt;YEAR(TODAY())-1,AVERAGE(C165:C168),INDEX(CBO_annual!$A:$AH,MATCH(_xlfn.NUMBERVALUE(LEFT($A165,4)),CBO_annual!$A:$A,0),MATCH(C$1,CBO_annual!$1:$1,0)))</f>
        <v>2068.19996925539</v>
      </c>
      <c r="D164" s="83">
        <f ca="1">IF(YEAR($B164)&lt;YEAR(TODAY())-1,AVERAGE(D165:D168),INDEX(CBO_annual!$A:$AH,MATCH(_xlfn.NUMBERVALUE(LEFT($A165,4)),CBO_annual!$A:$A,0),MATCH(D$1,CBO_annual!$1:$1,0)))</f>
        <v>1585.0999883770378</v>
      </c>
      <c r="E164" s="83">
        <f ca="1">IF(YEAR($B164)&lt;YEAR(TODAY())-1,AVERAGE(E165:E168),INDEX(CBO_annual!$A:$AH,MATCH(_xlfn.NUMBERVALUE(LEFT($A165,4)),CBO_annual!$A:$A,0),MATCH(E$1,CBO_annual!$1:$1,0)))</f>
        <v>134.09999587572304</v>
      </c>
      <c r="F164" s="83">
        <f ca="1">IF(YEAR($B164)&lt;YEAR(TODAY())-1,AVERAGE(F165:F168),INDEX(CBO_annual!$A:$AH,MATCH(_xlfn.NUMBERVALUE(LEFT($A165,4)),CBO_annual!$A:$A,0),MATCH(F$1,CBO_annual!$1:$1,0)))</f>
        <v>395.70004236757245</v>
      </c>
      <c r="G164" s="83">
        <f ca="1">IF(YEAR($B164)&lt;YEAR(TODAY())-1,AVERAGE(G165:G168),INDEX(CBO_annual!$A:$AH,MATCH(_xlfn.NUMBERVALUE(LEFT($A165,4)),CBO_annual!$A:$A,0),MATCH(G$1,CBO_annual!$1:$1,0)))</f>
        <v>1274.599979003681</v>
      </c>
      <c r="H164" s="83">
        <f ca="1">IF(YEAR($B164)&lt;YEAR(TODAY())-1,AVERAGE(H165:H168),INDEX(CBO_annual!$A:$AH,MATCH(_xlfn.NUMBERVALUE(LEFT($A165,4)),CBO_annual!$A:$A,0),MATCH(H$1,CBO_annual!$1:$1,0)))</f>
        <v>60.59999775039438</v>
      </c>
      <c r="I164" s="83">
        <f ca="1">IF(YEAR($B164)&lt;YEAR(TODAY())-1,AVERAGE(I165:I168),INDEX(CBO_annual!$A:$AH,MATCH(_xlfn.NUMBERVALUE(LEFT($A165,4)),CBO_annual!$A:$A,0),MATCH(I$1,CBO_annual!$1:$1,0)))</f>
        <v>497.09998087835226</v>
      </c>
      <c r="J164" s="83">
        <f ca="1">IF(YEAR($B164)&lt;YEAR(TODAY())-1,INDEX(HaverPull!$A:$AD,MATCH(CBO_quarterly!$B164,HaverPull!$B:$B,0),MATCH(CBO_quarterly!J$1,HaverPull!$1:$1,0)),INDEX(CBO_annual!$A:$AH,MATCH(_xlfn.NUMBERVALUE(LEFT($A165,4)),CBO_annual!$A:$A,0),MATCH(J$1,CBO_annual!$1:$1,0)))</f>
        <v>75.099999999999994</v>
      </c>
      <c r="K164" s="83" t="e">
        <f ca="1">IF(YEAR($B164)&lt;YEAR(TODAY())-1,INDEX(HaverPull!$A:$AD,MATCH(CBO_quarterly!$B164,HaverPull!$B:$B,0),MATCH(CBO_quarterly!K$1,HaverPull!$1:$1,0)),INDEX(CBO_annual!$A:$AH,MATCH(_xlfn.NUMBERVALUE(LEFT($A165,4)),CBO_annual!$A:$A,0),MATCH(K$1,CBO_annual!$1:$1,0)))</f>
        <v>#N/A</v>
      </c>
      <c r="L164" s="83" t="e">
        <f ca="1">IF(YEAR($B164)&lt;YEAR(TODAY())-1,INDEX(HaverPull!$A:$AD,MATCH(CBO_quarterly!$B164,HaverPull!$B:$B,0),MATCH(CBO_quarterly!L$1,HaverPull!$1:$1,0)),INDEX(CBO_annual!$A:$AH,MATCH(_xlfn.NUMBERVALUE(LEFT($A165,4)),CBO_annual!$A:$A,0),MATCH(L$1,CBO_annual!$1:$1,0)))</f>
        <v>#N/A</v>
      </c>
      <c r="M164" s="83" t="e">
        <f ca="1">IF(YEAR($B164)&lt;YEAR(TODAY())-1,INDEX(HaverPull!$A:$AD,MATCH(CBO_quarterly!$B164,HaverPull!$B:$B,0),MATCH(CBO_quarterly!M$1,HaverPull!$1:$1,0)),INDEX(CBO_annual!$A:$AH,MATCH(_xlfn.NUMBERVALUE(LEFT($A165,4)),CBO_annual!$A:$A,0),MATCH(M$1,CBO_annual!$1:$1,0)))</f>
        <v>#N/A</v>
      </c>
      <c r="N164" s="83" t="e">
        <f ca="1">IF(YEAR($B164)&lt;YEAR(TODAY())-1,INDEX(HaverPull!$A:$AD,MATCH(CBO_quarterly!$B164,HaverPull!$B:$B,0),MATCH(CBO_quarterly!N$1,HaverPull!$1:$1,0)),INDEX(CBO_annual!$A:$AH,MATCH(_xlfn.NUMBERVALUE(LEFT($A165,4)),CBO_annual!$A:$A,0),MATCH(N$1,CBO_annual!$1:$1,0)))</f>
        <v>#N/A</v>
      </c>
      <c r="O164" s="83" t="e">
        <f ca="1">IF(YEAR($B164)&lt;YEAR(TODAY())-1,INDEX(HaverPull!$A:$AD,MATCH(CBO_quarterly!$B164,HaverPull!$B:$B,0),MATCH(CBO_quarterly!O$1,HaverPull!$1:$1,0)),INDEX(CBO_annual!$A:$AH,MATCH(_xlfn.NUMBERVALUE(LEFT($A165,4)),CBO_annual!$A:$A,0),MATCH(O$1,CBO_annual!$1:$1,0)))</f>
        <v>#N/A</v>
      </c>
      <c r="P164" s="83" t="e">
        <f ca="1">IF(YEAR($B164)&lt;YEAR(TODAY())-1,INDEX(HaverPull!$A:$AD,MATCH(CBO_quarterly!$B164,HaverPull!$B:$B,0),MATCH(CBO_quarterly!P$1,HaverPull!$1:$1,0)),INDEX(CBO_annual!$A:$AH,MATCH(_xlfn.NUMBERVALUE(LEFT($A165,4)),CBO_annual!$A:$A,0),MATCH(P$1,CBO_annual!$1:$1,0)))</f>
        <v>#N/A</v>
      </c>
      <c r="Q164" s="83" t="e">
        <f ca="1">IF(YEAR($B164)&lt;YEAR(TODAY())-1,INDEX(HaverPull!$A:$AD,MATCH(CBO_quarterly!$B164,HaverPull!$B:$B,0),MATCH(CBO_quarterly!Q$1,HaverPull!$1:$1,0)),INDEX(CBO_annual!$A:$AH,MATCH(_xlfn.NUMBERVALUE(LEFT($A165,4)),CBO_annual!$A:$A,0),MATCH(Q$1,CBO_annual!$1:$1,0)))</f>
        <v>#N/A</v>
      </c>
      <c r="R164" s="83" t="e">
        <f ca="1">IF(YEAR($B164)&lt;YEAR(TODAY())-1,INDEX(HaverPull!$A:$AD,MATCH(CBO_quarterly!$B164,HaverPull!$B:$B,0),MATCH(CBO_quarterly!R$1,HaverPull!$1:$1,0)),INDEX(CBO_annual!$A:$AH,MATCH(_xlfn.NUMBERVALUE(LEFT($A165,4)),CBO_annual!$A:$A,0),MATCH(R$1,CBO_annual!$1:$1,0)))</f>
        <v>#N/A</v>
      </c>
      <c r="S164" s="83" t="e">
        <f ca="1">IF(YEAR($B164)&lt;YEAR(TODAY())-1,INDEX(HaverPull!$A:$AD,MATCH(CBO_quarterly!$B164,HaverPull!$B:$B,0),MATCH(CBO_quarterly!S$1,HaverPull!$1:$1,0)),INDEX(CBO_annual!$A:$AH,MATCH(_xlfn.NUMBERVALUE(LEFT($A165,4)),CBO_annual!$A:$A,0),MATCH(S$1,CBO_annual!$1:$1,0)))</f>
        <v>#N/A</v>
      </c>
      <c r="T164" s="83" t="e">
        <f ca="1">IF(YEAR($B164)&lt;YEAR(TODAY())-1,INDEX(HaverPull!$A:$AD,MATCH(CBO_quarterly!$B164,HaverPull!$B:$B,0),MATCH(CBO_quarterly!T$1,HaverPull!$1:$1,0)),INDEX(CBO_annual!$A:$AH,MATCH(_xlfn.NUMBERVALUE(LEFT($A165,4)),CBO_annual!$A:$A,0),MATCH(T$1,CBO_annual!$1:$1,0)))</f>
        <v>#N/A</v>
      </c>
      <c r="U164" s="83" t="e">
        <f ca="1">IF(YEAR($B164)&lt;YEAR(TODAY())-1,INDEX(HaverPull!$A:$AD,MATCH(CBO_quarterly!$B164,HaverPull!$B:$B,0),MATCH(CBO_quarterly!U$1,HaverPull!$1:$1,0)),INDEX(CBO_annual!$A:$AH,MATCH(_xlfn.NUMBERVALUE(LEFT($A165,4)),CBO_annual!$A:$A,0),MATCH(U$1,CBO_annual!$1:$1,0)))</f>
        <v>#N/A</v>
      </c>
      <c r="V164" s="83" t="e">
        <f ca="1">IF(YEAR($B164)&lt;YEAR(TODAY())-1,INDEX(HaverPull!$A:$AD,MATCH(CBO_quarterly!$B164,HaverPull!$B:$B,0),MATCH(CBO_quarterly!V$1,HaverPull!$1:$1,0)),INDEX(CBO_annual!$A:$AH,MATCH(_xlfn.NUMBERVALUE(LEFT($A165,4)),CBO_annual!$A:$A,0),MATCH(V$1,CBO_annual!$1:$1,0)))</f>
        <v>#N/A</v>
      </c>
      <c r="W164" s="83" t="e">
        <f ca="1">IF(YEAR($B164)&lt;YEAR(TODAY())-1,INDEX(HaverPull!$A:$AD,MATCH(CBO_quarterly!$B164,HaverPull!$B:$B,0),MATCH(CBO_quarterly!W$1,HaverPull!$1:$1,0)),INDEX(CBO_annual!$A:$AH,MATCH(_xlfn.NUMBERVALUE(LEFT($A165,4)),CBO_annual!$A:$A,0),MATCH(W$1,CBO_annual!$1:$1,0)))</f>
        <v>#N/A</v>
      </c>
      <c r="X164" s="83" t="e">
        <f ca="1">IF(YEAR($B164)&lt;YEAR(TODAY())-1,INDEX(HaverPull!$A:$AD,MATCH(CBO_quarterly!$B164,HaverPull!$B:$B,0),MATCH(CBO_quarterly!X$1,HaverPull!$1:$1,0)),INDEX(CBO_annual!$A:$AH,MATCH(_xlfn.NUMBERVALUE(LEFT($A165,4)),CBO_annual!$A:$A,0),MATCH(X$1,CBO_annual!$1:$1,0)))</f>
        <v>#N/A</v>
      </c>
      <c r="Y164" s="83" t="e">
        <f ca="1">IF(YEAR($B164)&lt;YEAR(TODAY())-1,INDEX(HaverPull!$A:$AD,MATCH(CBO_quarterly!$B164,HaverPull!$B:$B,0),MATCH(CBO_quarterly!Y$1,HaverPull!$1:$1,0)),INDEX(CBO_annual!$A:$AH,MATCH(_xlfn.NUMBERVALUE(LEFT($A165,4)),CBO_annual!$A:$A,0),MATCH(Y$1,CBO_annual!$1:$1,0)))</f>
        <v>#N/A</v>
      </c>
      <c r="Z164" s="83" t="e">
        <f ca="1">IF(YEAR($B164)&lt;YEAR(TODAY())-1,INDEX(HaverPull!$A:$AD,MATCH(CBO_quarterly!$B164,HaverPull!$B:$B,0),MATCH(CBO_quarterly!Z$1,HaverPull!$1:$1,0)),INDEX(CBO_annual!$A:$AH,MATCH(_xlfn.NUMBERVALUE(LEFT($A165,4)),CBO_annual!$A:$A,0),MATCH(Z$1,CBO_annual!$1:$1,0)))</f>
        <v>#N/A</v>
      </c>
      <c r="AA164" s="83" t="e">
        <f ca="1">IF(YEAR($B164)&lt;YEAR(TODAY())-1,INDEX(HaverPull!$A:$AD,MATCH(CBO_quarterly!$B164,HaverPull!$B:$B,0),MATCH(CBO_quarterly!AA$1,HaverPull!$1:$1,0)),INDEX(CBO_annual!$A:$AH,MATCH(_xlfn.NUMBERVALUE(LEFT($A165,4)),CBO_annual!$A:$A,0),MATCH(AA$1,CBO_annual!$1:$1,0)))</f>
        <v>#N/A</v>
      </c>
      <c r="AB164" s="88">
        <f>INDEX(CBO_annual!$A:$AH,MATCH(_xlfn.NUMBERVALUE(LEFT($A165,4)),CBO_annual!$A:$A,0),MATCH($1:$1,CBO_annual!$1:$1,0))</f>
        <v>15535.900000000001</v>
      </c>
      <c r="AC164" s="84">
        <v>14541.9</v>
      </c>
      <c r="AD164" s="83">
        <f ca="1">IF(YEAR($B164)&lt;=YEAR(TODAY()),INDEX(HaverPull!$A:$AD,MATCH(CBO_quarterly!$B164,HaverPull!$B:$B,0),MATCH(CBO_quarterly!AD$1,HaverPull!$1:$1,0)),INDEX(CBO_annual!$A:$AH,MATCH(_xlfn.NUMBERVALUE(LEFT($A165,4)),CBO_annual!$A:$A,0),MATCH(AD$1,CBO_annual!$1:$1,0)))</f>
        <v>10473.6</v>
      </c>
      <c r="AE164" s="83">
        <f ca="1">IF(YEAR($B164)&lt;=YEAR(TODAY()),INDEX(HaverPull!$A:$AD,MATCH(CBO_quarterly!$B164,HaverPull!$B:$B,0),MATCH(CBO_quarterly!AE$1,HaverPull!$1:$1,0)),INDEX(CBO_annual!$A:$AH,MATCH(_xlfn.NUMBERVALUE(LEFT($A165,4)),CBO_annual!$A:$A,0),MATCH(AE$1,CBO_annual!$1:$1,0)))</f>
        <v>9957.1</v>
      </c>
      <c r="AF164" s="85">
        <v>100.937</v>
      </c>
      <c r="AG164" s="84">
        <v>14566.5</v>
      </c>
      <c r="AH164" s="84">
        <v>15441.2</v>
      </c>
      <c r="AI164" s="83">
        <f ca="1">IF(YEAR($B164)&lt;YEAR(TODAY()),INDEX(HaverPull!$A:$AD,MATCH(CBO_quarterly!$B164,HaverPull!$B:$B,0),MATCH(CBO_quarterly!AI$1,HaverPull!$1:$1,0)),INDEX(CBO_annual!$A:$AH,MATCH(_xlfn.NUMBERVALUE(LEFT($A165,4)),CBO_annual!$A:$A,0),MATCH(AI$1,CBO_annual!$1:$1,0)))</f>
        <v>3117.8</v>
      </c>
      <c r="AJ164" s="83">
        <f ca="1">IF(YEAR($B164)&lt;YEAR(TODAY()),INDEX(HaverPull!$A:$AD,MATCH(CBO_quarterly!$B164,HaverPull!$B:$B,0),MATCH(CBO_quarterly!AJ$1,HaverPull!$1:$1,0)),INDEX(CBO_annual!$A:$AH,MATCH(_xlfn.NUMBERVALUE(LEFT($A165,4)),CBO_annual!$A:$A,0),MATCH(AJ$1,CBO_annual!$1:$1,0)))</f>
        <v>1321</v>
      </c>
      <c r="AK164" s="83">
        <f ca="1">IF(YEAR($B164)&lt;YEAR(TODAY()),INDEX(HaverPull!$A:$AD,MATCH(CBO_quarterly!$B164,HaverPull!$B:$B,0),MATCH(CBO_quarterly!AK$1,HaverPull!$1:$1,0)),INDEX(CBO_annual!$A:$AH,MATCH(_xlfn.NUMBERVALUE(LEFT($A165,4)),CBO_annual!$A:$A,0),MATCH(AK$1,CBO_annual!$1:$1,0)))</f>
        <v>2007.9</v>
      </c>
      <c r="AL164" s="83">
        <f ca="1">IF(YEAR($B164)&lt;YEAR(TODAY()),INDEX(HaverPull!$A:$AD,MATCH(CBO_quarterly!$B164,HaverPull!$B:$B,0),MATCH(CBO_quarterly!AL$1,HaverPull!$1:$1,0)),INDEX(CBO_annual!$A:$AH,MATCH(_xlfn.NUMBERVALUE(LEFT($A165,4)),CBO_annual!$A:$A,0),MATCH(AL$1,CBO_annual!$1:$1,0)))</f>
        <v>3117.8</v>
      </c>
      <c r="AM164" s="83">
        <f ca="1">IF(YEAR($B164)&lt;YEAR(TODAY()),INDEX(HaverPull!$A:$AD,MATCH(CBO_quarterly!$B164,HaverPull!$B:$B,0),MATCH(CBO_quarterly!AM$1,HaverPull!$1:$1,0)),INDEX(CBO_annual!$A:$AH,MATCH(_xlfn.NUMBERVALUE(LEFT($A165,4)),CBO_annual!$A:$A,0),MATCH(AM$1,CBO_annual!$1:$1,0)))</f>
        <v>1253.4000000000001</v>
      </c>
      <c r="AN164" s="83">
        <f ca="1">IF(YEAR($B164)&lt;YEAR(TODAY()),INDEX(HaverPull!$A:$AD,MATCH(CBO_quarterly!$B164,HaverPull!$B:$B,0),MATCH(CBO_quarterly!AN$1,HaverPull!$1:$1,0)),INDEX(CBO_annual!$A:$AH,MATCH(_xlfn.NUMBERVALUE(LEFT($A165,4)),CBO_annual!$A:$A,0),MATCH(AN$1,CBO_annual!$1:$1,0)))</f>
        <v>1864.4</v>
      </c>
      <c r="AO164" s="83" t="e">
        <f ca="1">IF(YEAR($B164)&lt;YEAR(TODAY()),INDEX(HaverPull!$A:$AD,MATCH(CBO_quarterly!$B164,HaverPull!$B:$B,0),MATCH(CBO_quarterly!AO$1,HaverPull!$1:$1,0)),INDEX(CBO_annual!$A:$AH,MATCH(_xlfn.NUMBERVALUE(LEFT($A165,4)),CBO_annual!$A:$A,0),MATCH(AO$1,CBO_annual!$1:$1,0)))</f>
        <v>#N/A</v>
      </c>
      <c r="AP164" s="83" t="e">
        <f ca="1">IF(YEAR($B164)&lt;YEAR(TODAY()),INDEX(HaverPull!$A:$AD,MATCH(CBO_quarterly!$B164,HaverPull!$B:$B,0),MATCH(CBO_quarterly!AP$1,HaverPull!$1:$1,0)),INDEX(CBO_annual!$A:$AH,MATCH(_xlfn.NUMBERVALUE(LEFT($A165,4)),CBO_annual!$A:$A,0),MATCH(AP$1,CBO_annual!$1:$1,0)))</f>
        <v>#N/A</v>
      </c>
    </row>
    <row r="165" spans="1:42">
      <c r="A165" s="83" t="s">
        <v>564</v>
      </c>
      <c r="B165" s="4">
        <v>40268</v>
      </c>
      <c r="C165" s="83">
        <f ca="1">IF(YEAR($B165)&lt;YEAR(TODAY())-1,AVERAGE(C166:C169),INDEX(CBO_annual!$A:$AH,MATCH(_xlfn.NUMBERVALUE(LEFT($A166,4)),CBO_annual!$A:$A,0),MATCH(C$1,CBO_annual!$1:$1,0)))</f>
        <v>2068.200000127139</v>
      </c>
      <c r="D165" s="83">
        <f ca="1">IF(YEAR($B165)&lt;YEAR(TODAY())-1,AVERAGE(D166:D169),INDEX(CBO_annual!$A:$AH,MATCH(_xlfn.NUMBERVALUE(LEFT($A166,4)),CBO_annual!$A:$A,0),MATCH(D$1,CBO_annual!$1:$1,0)))</f>
        <v>1585.1000000480649</v>
      </c>
      <c r="E165" s="83">
        <f ca="1">IF(YEAR($B165)&lt;YEAR(TODAY())-1,AVERAGE(E166:E169),INDEX(CBO_annual!$A:$AH,MATCH(_xlfn.NUMBERVALUE(LEFT($A166,4)),CBO_annual!$A:$A,0),MATCH(E$1,CBO_annual!$1:$1,0)))</f>
        <v>134.10000001705524</v>
      </c>
      <c r="F165" s="83">
        <f ca="1">IF(YEAR($B165)&lt;YEAR(TODAY())-1,AVERAGE(F166:F169),INDEX(CBO_annual!$A:$AH,MATCH(_xlfn.NUMBERVALUE(LEFT($A166,4)),CBO_annual!$A:$A,0),MATCH(F$1,CBO_annual!$1:$1,0)))</f>
        <v>395.69999982479629</v>
      </c>
      <c r="G165" s="83">
        <f ca="1">IF(YEAR($B165)&lt;YEAR(TODAY())-1,AVERAGE(G166:G169),INDEX(CBO_annual!$A:$AH,MATCH(_xlfn.NUMBERVALUE(LEFT($A166,4)),CBO_annual!$A:$A,0),MATCH(G$1,CBO_annual!$1:$1,0)))</f>
        <v>1274.6000000868266</v>
      </c>
      <c r="H165" s="83">
        <f ca="1">IF(YEAR($B165)&lt;YEAR(TODAY())-1,AVERAGE(H166:H169),INDEX(CBO_annual!$A:$AH,MATCH(_xlfn.NUMBERVALUE(LEFT($A166,4)),CBO_annual!$A:$A,0),MATCH(H$1,CBO_annual!$1:$1,0)))</f>
        <v>60.600000009302853</v>
      </c>
      <c r="I165" s="83">
        <f ca="1">IF(YEAR($B165)&lt;YEAR(TODAY())-1,AVERAGE(I166:I169),INDEX(CBO_annual!$A:$AH,MATCH(_xlfn.NUMBERVALUE(LEFT($A166,4)),CBO_annual!$A:$A,0),MATCH(I$1,CBO_annual!$1:$1,0)))</f>
        <v>497.10000007907428</v>
      </c>
      <c r="J165" s="83">
        <f ca="1">IF(YEAR($B165)&lt;YEAR(TODAY())-1,INDEX(HaverPull!$A:$AD,MATCH(CBO_quarterly!$B165,HaverPull!$B:$B,0),MATCH(CBO_quarterly!J$1,HaverPull!$1:$1,0)),INDEX(CBO_annual!$A:$AH,MATCH(_xlfn.NUMBERVALUE(LEFT($A166,4)),CBO_annual!$A:$A,0),MATCH(J$1,CBO_annual!$1:$1,0)))</f>
        <v>72.099999999999994</v>
      </c>
      <c r="K165" s="83" t="e">
        <f ca="1">IF(YEAR($B165)&lt;YEAR(TODAY())-1,INDEX(HaverPull!$A:$AD,MATCH(CBO_quarterly!$B165,HaverPull!$B:$B,0),MATCH(CBO_quarterly!K$1,HaverPull!$1:$1,0)),INDEX(CBO_annual!$A:$AH,MATCH(_xlfn.NUMBERVALUE(LEFT($A166,4)),CBO_annual!$A:$A,0),MATCH(K$1,CBO_annual!$1:$1,0)))</f>
        <v>#N/A</v>
      </c>
      <c r="L165" s="83" t="e">
        <f ca="1">IF(YEAR($B165)&lt;YEAR(TODAY())-1,INDEX(HaverPull!$A:$AD,MATCH(CBO_quarterly!$B165,HaverPull!$B:$B,0),MATCH(CBO_quarterly!L$1,HaverPull!$1:$1,0)),INDEX(CBO_annual!$A:$AH,MATCH(_xlfn.NUMBERVALUE(LEFT($A166,4)),CBO_annual!$A:$A,0),MATCH(L$1,CBO_annual!$1:$1,0)))</f>
        <v>#N/A</v>
      </c>
      <c r="M165" s="83" t="e">
        <f ca="1">IF(YEAR($B165)&lt;YEAR(TODAY())-1,INDEX(HaverPull!$A:$AD,MATCH(CBO_quarterly!$B165,HaverPull!$B:$B,0),MATCH(CBO_quarterly!M$1,HaverPull!$1:$1,0)),INDEX(CBO_annual!$A:$AH,MATCH(_xlfn.NUMBERVALUE(LEFT($A166,4)),CBO_annual!$A:$A,0),MATCH(M$1,CBO_annual!$1:$1,0)))</f>
        <v>#N/A</v>
      </c>
      <c r="N165" s="83" t="e">
        <f ca="1">IF(YEAR($B165)&lt;YEAR(TODAY())-1,INDEX(HaverPull!$A:$AD,MATCH(CBO_quarterly!$B165,HaverPull!$B:$B,0),MATCH(CBO_quarterly!N$1,HaverPull!$1:$1,0)),INDEX(CBO_annual!$A:$AH,MATCH(_xlfn.NUMBERVALUE(LEFT($A166,4)),CBO_annual!$A:$A,0),MATCH(N$1,CBO_annual!$1:$1,0)))</f>
        <v>#N/A</v>
      </c>
      <c r="O165" s="83" t="e">
        <f ca="1">IF(YEAR($B165)&lt;YEAR(TODAY())-1,INDEX(HaverPull!$A:$AD,MATCH(CBO_quarterly!$B165,HaverPull!$B:$B,0),MATCH(CBO_quarterly!O$1,HaverPull!$1:$1,0)),INDEX(CBO_annual!$A:$AH,MATCH(_xlfn.NUMBERVALUE(LEFT($A166,4)),CBO_annual!$A:$A,0),MATCH(O$1,CBO_annual!$1:$1,0)))</f>
        <v>#N/A</v>
      </c>
      <c r="P165" s="83" t="e">
        <f ca="1">IF(YEAR($B165)&lt;YEAR(TODAY())-1,INDEX(HaverPull!$A:$AD,MATCH(CBO_quarterly!$B165,HaverPull!$B:$B,0),MATCH(CBO_quarterly!P$1,HaverPull!$1:$1,0)),INDEX(CBO_annual!$A:$AH,MATCH(_xlfn.NUMBERVALUE(LEFT($A166,4)),CBO_annual!$A:$A,0),MATCH(P$1,CBO_annual!$1:$1,0)))</f>
        <v>#N/A</v>
      </c>
      <c r="Q165" s="83" t="e">
        <f ca="1">IF(YEAR($B165)&lt;YEAR(TODAY())-1,INDEX(HaverPull!$A:$AD,MATCH(CBO_quarterly!$B165,HaverPull!$B:$B,0),MATCH(CBO_quarterly!Q$1,HaverPull!$1:$1,0)),INDEX(CBO_annual!$A:$AH,MATCH(_xlfn.NUMBERVALUE(LEFT($A166,4)),CBO_annual!$A:$A,0),MATCH(Q$1,CBO_annual!$1:$1,0)))</f>
        <v>#N/A</v>
      </c>
      <c r="R165" s="83" t="e">
        <f ca="1">IF(YEAR($B165)&lt;YEAR(TODAY())-1,INDEX(HaverPull!$A:$AD,MATCH(CBO_quarterly!$B165,HaverPull!$B:$B,0),MATCH(CBO_quarterly!R$1,HaverPull!$1:$1,0)),INDEX(CBO_annual!$A:$AH,MATCH(_xlfn.NUMBERVALUE(LEFT($A166,4)),CBO_annual!$A:$A,0),MATCH(R$1,CBO_annual!$1:$1,0)))</f>
        <v>#N/A</v>
      </c>
      <c r="S165" s="83" t="e">
        <f ca="1">IF(YEAR($B165)&lt;YEAR(TODAY())-1,INDEX(HaverPull!$A:$AD,MATCH(CBO_quarterly!$B165,HaverPull!$B:$B,0),MATCH(CBO_quarterly!S$1,HaverPull!$1:$1,0)),INDEX(CBO_annual!$A:$AH,MATCH(_xlfn.NUMBERVALUE(LEFT($A166,4)),CBO_annual!$A:$A,0),MATCH(S$1,CBO_annual!$1:$1,0)))</f>
        <v>#N/A</v>
      </c>
      <c r="T165" s="83" t="e">
        <f ca="1">IF(YEAR($B165)&lt;YEAR(TODAY())-1,INDEX(HaverPull!$A:$AD,MATCH(CBO_quarterly!$B165,HaverPull!$B:$B,0),MATCH(CBO_quarterly!T$1,HaverPull!$1:$1,0)),INDEX(CBO_annual!$A:$AH,MATCH(_xlfn.NUMBERVALUE(LEFT($A166,4)),CBO_annual!$A:$A,0),MATCH(T$1,CBO_annual!$1:$1,0)))</f>
        <v>#N/A</v>
      </c>
      <c r="U165" s="83" t="e">
        <f ca="1">IF(YEAR($B165)&lt;YEAR(TODAY())-1,INDEX(HaverPull!$A:$AD,MATCH(CBO_quarterly!$B165,HaverPull!$B:$B,0),MATCH(CBO_quarterly!U$1,HaverPull!$1:$1,0)),INDEX(CBO_annual!$A:$AH,MATCH(_xlfn.NUMBERVALUE(LEFT($A166,4)),CBO_annual!$A:$A,0),MATCH(U$1,CBO_annual!$1:$1,0)))</f>
        <v>#N/A</v>
      </c>
      <c r="V165" s="83" t="e">
        <f ca="1">IF(YEAR($B165)&lt;YEAR(TODAY())-1,INDEX(HaverPull!$A:$AD,MATCH(CBO_quarterly!$B165,HaverPull!$B:$B,0),MATCH(CBO_quarterly!V$1,HaverPull!$1:$1,0)),INDEX(CBO_annual!$A:$AH,MATCH(_xlfn.NUMBERVALUE(LEFT($A166,4)),CBO_annual!$A:$A,0),MATCH(V$1,CBO_annual!$1:$1,0)))</f>
        <v>#N/A</v>
      </c>
      <c r="W165" s="83" t="e">
        <f ca="1">IF(YEAR($B165)&lt;YEAR(TODAY())-1,INDEX(HaverPull!$A:$AD,MATCH(CBO_quarterly!$B165,HaverPull!$B:$B,0),MATCH(CBO_quarterly!W$1,HaverPull!$1:$1,0)),INDEX(CBO_annual!$A:$AH,MATCH(_xlfn.NUMBERVALUE(LEFT($A166,4)),CBO_annual!$A:$A,0),MATCH(W$1,CBO_annual!$1:$1,0)))</f>
        <v>#N/A</v>
      </c>
      <c r="X165" s="83" t="e">
        <f ca="1">IF(YEAR($B165)&lt;YEAR(TODAY())-1,INDEX(HaverPull!$A:$AD,MATCH(CBO_quarterly!$B165,HaverPull!$B:$B,0),MATCH(CBO_quarterly!X$1,HaverPull!$1:$1,0)),INDEX(CBO_annual!$A:$AH,MATCH(_xlfn.NUMBERVALUE(LEFT($A166,4)),CBO_annual!$A:$A,0),MATCH(X$1,CBO_annual!$1:$1,0)))</f>
        <v>#N/A</v>
      </c>
      <c r="Y165" s="83" t="e">
        <f ca="1">IF(YEAR($B165)&lt;YEAR(TODAY())-1,INDEX(HaverPull!$A:$AD,MATCH(CBO_quarterly!$B165,HaverPull!$B:$B,0),MATCH(CBO_quarterly!Y$1,HaverPull!$1:$1,0)),INDEX(CBO_annual!$A:$AH,MATCH(_xlfn.NUMBERVALUE(LEFT($A166,4)),CBO_annual!$A:$A,0),MATCH(Y$1,CBO_annual!$1:$1,0)))</f>
        <v>#N/A</v>
      </c>
      <c r="Z165" s="83" t="e">
        <f ca="1">IF(YEAR($B165)&lt;YEAR(TODAY())-1,INDEX(HaverPull!$A:$AD,MATCH(CBO_quarterly!$B165,HaverPull!$B:$B,0),MATCH(CBO_quarterly!Z$1,HaverPull!$1:$1,0)),INDEX(CBO_annual!$A:$AH,MATCH(_xlfn.NUMBERVALUE(LEFT($A166,4)),CBO_annual!$A:$A,0),MATCH(Z$1,CBO_annual!$1:$1,0)))</f>
        <v>#N/A</v>
      </c>
      <c r="AA165" s="83" t="e">
        <f ca="1">IF(YEAR($B165)&lt;YEAR(TODAY())-1,INDEX(HaverPull!$A:$AD,MATCH(CBO_quarterly!$B165,HaverPull!$B:$B,0),MATCH(CBO_quarterly!AA$1,HaverPull!$1:$1,0)),INDEX(CBO_annual!$A:$AH,MATCH(_xlfn.NUMBERVALUE(LEFT($A166,4)),CBO_annual!$A:$A,0),MATCH(AA$1,CBO_annual!$1:$1,0)))</f>
        <v>#N/A</v>
      </c>
      <c r="AB165" s="88">
        <f>INDEX(CBO_annual!$A:$AH,MATCH(_xlfn.NUMBERVALUE(LEFT($A166,4)),CBO_annual!$A:$A,0),MATCH($1:$1,CBO_annual!$1:$1,0))</f>
        <v>15535.900000000001</v>
      </c>
      <c r="AC165" s="84">
        <v>14604.8</v>
      </c>
      <c r="AD165" s="83">
        <f ca="1">IF(YEAR($B165)&lt;=YEAR(TODAY()),INDEX(HaverPull!$A:$AD,MATCH(CBO_quarterly!$B165,HaverPull!$B:$B,0),MATCH(CBO_quarterly!AD$1,HaverPull!$1:$1,0)),INDEX(CBO_annual!$A:$AH,MATCH(_xlfn.NUMBERVALUE(LEFT($A166,4)),CBO_annual!$A:$A,0),MATCH(AD$1,CBO_annual!$1:$1,0)))</f>
        <v>10525.4</v>
      </c>
      <c r="AE165" s="83">
        <f ca="1">IF(YEAR($B165)&lt;=YEAR(TODAY()),INDEX(HaverPull!$A:$AD,MATCH(CBO_quarterly!$B165,HaverPull!$B:$B,0),MATCH(CBO_quarterly!AE$1,HaverPull!$1:$1,0)),INDEX(CBO_annual!$A:$AH,MATCH(_xlfn.NUMBERVALUE(LEFT($A166,4)),CBO_annual!$A:$A,0),MATCH(AE$1,CBO_annual!$1:$1,0)))</f>
        <v>10040.5</v>
      </c>
      <c r="AF165" s="85">
        <v>101.282</v>
      </c>
      <c r="AG165" s="84">
        <v>14681.1</v>
      </c>
      <c r="AH165" s="84">
        <v>15532.6</v>
      </c>
      <c r="AI165" s="83">
        <f ca="1">IF(YEAR($B165)&lt;YEAR(TODAY()),INDEX(HaverPull!$A:$AD,MATCH(CBO_quarterly!$B165,HaverPull!$B:$B,0),MATCH(CBO_quarterly!AI$1,HaverPull!$1:$1,0)),INDEX(CBO_annual!$A:$AH,MATCH(_xlfn.NUMBERVALUE(LEFT($A166,4)),CBO_annual!$A:$A,0),MATCH(AI$1,CBO_annual!$1:$1,0)))</f>
        <v>3131.9</v>
      </c>
      <c r="AJ165" s="83">
        <f ca="1">IF(YEAR($B165)&lt;YEAR(TODAY()),INDEX(HaverPull!$A:$AD,MATCH(CBO_quarterly!$B165,HaverPull!$B:$B,0),MATCH(CBO_quarterly!AJ$1,HaverPull!$1:$1,0)),INDEX(CBO_annual!$A:$AH,MATCH(_xlfn.NUMBERVALUE(LEFT($A166,4)),CBO_annual!$A:$A,0),MATCH(AJ$1,CBO_annual!$1:$1,0)))</f>
        <v>1336.1</v>
      </c>
      <c r="AK165" s="83">
        <f ca="1">IF(YEAR($B165)&lt;YEAR(TODAY()),INDEX(HaverPull!$A:$AD,MATCH(CBO_quarterly!$B165,HaverPull!$B:$B,0),MATCH(CBO_quarterly!AK$1,HaverPull!$1:$1,0)),INDEX(CBO_annual!$A:$AH,MATCH(_xlfn.NUMBERVALUE(LEFT($A166,4)),CBO_annual!$A:$A,0),MATCH(AK$1,CBO_annual!$1:$1,0)))</f>
        <v>1979.5</v>
      </c>
      <c r="AL165" s="83">
        <f ca="1">IF(YEAR($B165)&lt;YEAR(TODAY()),INDEX(HaverPull!$A:$AD,MATCH(CBO_quarterly!$B165,HaverPull!$B:$B,0),MATCH(CBO_quarterly!AL$1,HaverPull!$1:$1,0)),INDEX(CBO_annual!$A:$AH,MATCH(_xlfn.NUMBERVALUE(LEFT($A166,4)),CBO_annual!$A:$A,0),MATCH(AL$1,CBO_annual!$1:$1,0)))</f>
        <v>3131.9</v>
      </c>
      <c r="AM165" s="83">
        <f ca="1">IF(YEAR($B165)&lt;YEAR(TODAY()),INDEX(HaverPull!$A:$AD,MATCH(CBO_quarterly!$B165,HaverPull!$B:$B,0),MATCH(CBO_quarterly!AM$1,HaverPull!$1:$1,0)),INDEX(CBO_annual!$A:$AH,MATCH(_xlfn.NUMBERVALUE(LEFT($A166,4)),CBO_annual!$A:$A,0),MATCH(AM$1,CBO_annual!$1:$1,0)))</f>
        <v>1275.7</v>
      </c>
      <c r="AN165" s="83">
        <f ca="1">IF(YEAR($B165)&lt;YEAR(TODAY()),INDEX(HaverPull!$A:$AD,MATCH(CBO_quarterly!$B165,HaverPull!$B:$B,0),MATCH(CBO_quarterly!AN$1,HaverPull!$1:$1,0)),INDEX(CBO_annual!$A:$AH,MATCH(_xlfn.NUMBERVALUE(LEFT($A166,4)),CBO_annual!$A:$A,0),MATCH(AN$1,CBO_annual!$1:$1,0)))</f>
        <v>1856.2</v>
      </c>
      <c r="AO165" s="83" t="e">
        <f ca="1">IF(YEAR($B165)&lt;YEAR(TODAY()),INDEX(HaverPull!$A:$AD,MATCH(CBO_quarterly!$B165,HaverPull!$B:$B,0),MATCH(CBO_quarterly!AO$1,HaverPull!$1:$1,0)),INDEX(CBO_annual!$A:$AH,MATCH(_xlfn.NUMBERVALUE(LEFT($A166,4)),CBO_annual!$A:$A,0),MATCH(AO$1,CBO_annual!$1:$1,0)))</f>
        <v>#N/A</v>
      </c>
      <c r="AP165" s="83" t="e">
        <f ca="1">IF(YEAR($B165)&lt;YEAR(TODAY()),INDEX(HaverPull!$A:$AD,MATCH(CBO_quarterly!$B165,HaverPull!$B:$B,0),MATCH(CBO_quarterly!AP$1,HaverPull!$1:$1,0)),INDEX(CBO_annual!$A:$AH,MATCH(_xlfn.NUMBERVALUE(LEFT($A166,4)),CBO_annual!$A:$A,0),MATCH(AP$1,CBO_annual!$1:$1,0)))</f>
        <v>#N/A</v>
      </c>
    </row>
    <row r="166" spans="1:42">
      <c r="A166" s="83" t="s">
        <v>565</v>
      </c>
      <c r="B166" s="4">
        <v>40359</v>
      </c>
      <c r="C166" s="83">
        <f ca="1">IF(YEAR($B166)&lt;YEAR(TODAY())-1,AVERAGE(C167:C170),INDEX(CBO_annual!$A:$AH,MATCH(_xlfn.NUMBERVALUE(LEFT($A167,4)),CBO_annual!$A:$A,0),MATCH(C$1,CBO_annual!$1:$1,0)))</f>
        <v>2068.2000895474575</v>
      </c>
      <c r="D166" s="83">
        <f ca="1">IF(YEAR($B166)&lt;YEAR(TODAY())-1,AVERAGE(D167:D170),INDEX(CBO_annual!$A:$AH,MATCH(_xlfn.NUMBERVALUE(LEFT($A167,4)),CBO_annual!$A:$A,0),MATCH(D$1,CBO_annual!$1:$1,0)))</f>
        <v>1585.1000338533074</v>
      </c>
      <c r="E166" s="83">
        <f ca="1">IF(YEAR($B166)&lt;YEAR(TODAY())-1,AVERAGE(E167:E170),INDEX(CBO_annual!$A:$AH,MATCH(_xlfn.NUMBERVALUE(LEFT($A167,4)),CBO_annual!$A:$A,0),MATCH(E$1,CBO_annual!$1:$1,0)))</f>
        <v>134.10001201246382</v>
      </c>
      <c r="F166" s="83">
        <f ca="1">IF(YEAR($B166)&lt;YEAR(TODAY())-1,AVERAGE(F167:F170),INDEX(CBO_annual!$A:$AH,MATCH(_xlfn.NUMBERVALUE(LEFT($A167,4)),CBO_annual!$A:$A,0),MATCH(F$1,CBO_annual!$1:$1,0)))</f>
        <v>395.69987659923538</v>
      </c>
      <c r="G166" s="83">
        <f ca="1">IF(YEAR($B166)&lt;YEAR(TODAY())-1,AVERAGE(G167:G170),INDEX(CBO_annual!$A:$AH,MATCH(_xlfn.NUMBERVALUE(LEFT($A167,4)),CBO_annual!$A:$A,0),MATCH(G$1,CBO_annual!$1:$1,0)))</f>
        <v>1274.6000611543614</v>
      </c>
      <c r="H166" s="83">
        <f ca="1">IF(YEAR($B166)&lt;YEAR(TODAY())-1,AVERAGE(H167:H170),INDEX(CBO_annual!$A:$AH,MATCH(_xlfn.NUMBERVALUE(LEFT($A167,4)),CBO_annual!$A:$A,0),MATCH(H$1,CBO_annual!$1:$1,0)))</f>
        <v>60.600006552252992</v>
      </c>
      <c r="I166" s="83">
        <f ca="1">IF(YEAR($B166)&lt;YEAR(TODAY())-1,AVERAGE(I167:I170),INDEX(CBO_annual!$A:$AH,MATCH(_xlfn.NUMBERVALUE(LEFT($A167,4)),CBO_annual!$A:$A,0),MATCH(I$1,CBO_annual!$1:$1,0)))</f>
        <v>497.10005569415046</v>
      </c>
      <c r="J166" s="83">
        <f ca="1">IF(YEAR($B166)&lt;YEAR(TODAY())-1,INDEX(HaverPull!$A:$AD,MATCH(CBO_quarterly!$B166,HaverPull!$B:$B,0),MATCH(CBO_quarterly!J$1,HaverPull!$1:$1,0)),INDEX(CBO_annual!$A:$AH,MATCH(_xlfn.NUMBERVALUE(LEFT($A167,4)),CBO_annual!$A:$A,0),MATCH(J$1,CBO_annual!$1:$1,0)))</f>
        <v>70.2</v>
      </c>
      <c r="K166" s="83" t="e">
        <f ca="1">IF(YEAR($B166)&lt;YEAR(TODAY())-1,INDEX(HaverPull!$A:$AD,MATCH(CBO_quarterly!$B166,HaverPull!$B:$B,0),MATCH(CBO_quarterly!K$1,HaverPull!$1:$1,0)),INDEX(CBO_annual!$A:$AH,MATCH(_xlfn.NUMBERVALUE(LEFT($A167,4)),CBO_annual!$A:$A,0),MATCH(K$1,CBO_annual!$1:$1,0)))</f>
        <v>#N/A</v>
      </c>
      <c r="L166" s="83" t="e">
        <f ca="1">IF(YEAR($B166)&lt;YEAR(TODAY())-1,INDEX(HaverPull!$A:$AD,MATCH(CBO_quarterly!$B166,HaverPull!$B:$B,0),MATCH(CBO_quarterly!L$1,HaverPull!$1:$1,0)),INDEX(CBO_annual!$A:$AH,MATCH(_xlfn.NUMBERVALUE(LEFT($A167,4)),CBO_annual!$A:$A,0),MATCH(L$1,CBO_annual!$1:$1,0)))</f>
        <v>#N/A</v>
      </c>
      <c r="M166" s="83" t="e">
        <f ca="1">IF(YEAR($B166)&lt;YEAR(TODAY())-1,INDEX(HaverPull!$A:$AD,MATCH(CBO_quarterly!$B166,HaverPull!$B:$B,0),MATCH(CBO_quarterly!M$1,HaverPull!$1:$1,0)),INDEX(CBO_annual!$A:$AH,MATCH(_xlfn.NUMBERVALUE(LEFT($A167,4)),CBO_annual!$A:$A,0),MATCH(M$1,CBO_annual!$1:$1,0)))</f>
        <v>#N/A</v>
      </c>
      <c r="N166" s="83" t="e">
        <f ca="1">IF(YEAR($B166)&lt;YEAR(TODAY())-1,INDEX(HaverPull!$A:$AD,MATCH(CBO_quarterly!$B166,HaverPull!$B:$B,0),MATCH(CBO_quarterly!N$1,HaverPull!$1:$1,0)),INDEX(CBO_annual!$A:$AH,MATCH(_xlfn.NUMBERVALUE(LEFT($A167,4)),CBO_annual!$A:$A,0),MATCH(N$1,CBO_annual!$1:$1,0)))</f>
        <v>#N/A</v>
      </c>
      <c r="O166" s="83" t="e">
        <f ca="1">IF(YEAR($B166)&lt;YEAR(TODAY())-1,INDEX(HaverPull!$A:$AD,MATCH(CBO_quarterly!$B166,HaverPull!$B:$B,0),MATCH(CBO_quarterly!O$1,HaverPull!$1:$1,0)),INDEX(CBO_annual!$A:$AH,MATCH(_xlfn.NUMBERVALUE(LEFT($A167,4)),CBO_annual!$A:$A,0),MATCH(O$1,CBO_annual!$1:$1,0)))</f>
        <v>#N/A</v>
      </c>
      <c r="P166" s="83" t="e">
        <f ca="1">IF(YEAR($B166)&lt;YEAR(TODAY())-1,INDEX(HaverPull!$A:$AD,MATCH(CBO_quarterly!$B166,HaverPull!$B:$B,0),MATCH(CBO_quarterly!P$1,HaverPull!$1:$1,0)),INDEX(CBO_annual!$A:$AH,MATCH(_xlfn.NUMBERVALUE(LEFT($A167,4)),CBO_annual!$A:$A,0),MATCH(P$1,CBO_annual!$1:$1,0)))</f>
        <v>#N/A</v>
      </c>
      <c r="Q166" s="83" t="e">
        <f ca="1">IF(YEAR($B166)&lt;YEAR(TODAY())-1,INDEX(HaverPull!$A:$AD,MATCH(CBO_quarterly!$B166,HaverPull!$B:$B,0),MATCH(CBO_quarterly!Q$1,HaverPull!$1:$1,0)),INDEX(CBO_annual!$A:$AH,MATCH(_xlfn.NUMBERVALUE(LEFT($A167,4)),CBO_annual!$A:$A,0),MATCH(Q$1,CBO_annual!$1:$1,0)))</f>
        <v>#N/A</v>
      </c>
      <c r="R166" s="83" t="e">
        <f ca="1">IF(YEAR($B166)&lt;YEAR(TODAY())-1,INDEX(HaverPull!$A:$AD,MATCH(CBO_quarterly!$B166,HaverPull!$B:$B,0),MATCH(CBO_quarterly!R$1,HaverPull!$1:$1,0)),INDEX(CBO_annual!$A:$AH,MATCH(_xlfn.NUMBERVALUE(LEFT($A167,4)),CBO_annual!$A:$A,0),MATCH(R$1,CBO_annual!$1:$1,0)))</f>
        <v>#N/A</v>
      </c>
      <c r="S166" s="83" t="e">
        <f ca="1">IF(YEAR($B166)&lt;YEAR(TODAY())-1,INDEX(HaverPull!$A:$AD,MATCH(CBO_quarterly!$B166,HaverPull!$B:$B,0),MATCH(CBO_quarterly!S$1,HaverPull!$1:$1,0)),INDEX(CBO_annual!$A:$AH,MATCH(_xlfn.NUMBERVALUE(LEFT($A167,4)),CBO_annual!$A:$A,0),MATCH(S$1,CBO_annual!$1:$1,0)))</f>
        <v>#N/A</v>
      </c>
      <c r="T166" s="83" t="e">
        <f ca="1">IF(YEAR($B166)&lt;YEAR(TODAY())-1,INDEX(HaverPull!$A:$AD,MATCH(CBO_quarterly!$B166,HaverPull!$B:$B,0),MATCH(CBO_quarterly!T$1,HaverPull!$1:$1,0)),INDEX(CBO_annual!$A:$AH,MATCH(_xlfn.NUMBERVALUE(LEFT($A167,4)),CBO_annual!$A:$A,0),MATCH(T$1,CBO_annual!$1:$1,0)))</f>
        <v>#N/A</v>
      </c>
      <c r="U166" s="83" t="e">
        <f ca="1">IF(YEAR($B166)&lt;YEAR(TODAY())-1,INDEX(HaverPull!$A:$AD,MATCH(CBO_quarterly!$B166,HaverPull!$B:$B,0),MATCH(CBO_quarterly!U$1,HaverPull!$1:$1,0)),INDEX(CBO_annual!$A:$AH,MATCH(_xlfn.NUMBERVALUE(LEFT($A167,4)),CBO_annual!$A:$A,0),MATCH(U$1,CBO_annual!$1:$1,0)))</f>
        <v>#N/A</v>
      </c>
      <c r="V166" s="83" t="e">
        <f ca="1">IF(YEAR($B166)&lt;YEAR(TODAY())-1,INDEX(HaverPull!$A:$AD,MATCH(CBO_quarterly!$B166,HaverPull!$B:$B,0),MATCH(CBO_quarterly!V$1,HaverPull!$1:$1,0)),INDEX(CBO_annual!$A:$AH,MATCH(_xlfn.NUMBERVALUE(LEFT($A167,4)),CBO_annual!$A:$A,0),MATCH(V$1,CBO_annual!$1:$1,0)))</f>
        <v>#N/A</v>
      </c>
      <c r="W166" s="83" t="e">
        <f ca="1">IF(YEAR($B166)&lt;YEAR(TODAY())-1,INDEX(HaverPull!$A:$AD,MATCH(CBO_quarterly!$B166,HaverPull!$B:$B,0),MATCH(CBO_quarterly!W$1,HaverPull!$1:$1,0)),INDEX(CBO_annual!$A:$AH,MATCH(_xlfn.NUMBERVALUE(LEFT($A167,4)),CBO_annual!$A:$A,0),MATCH(W$1,CBO_annual!$1:$1,0)))</f>
        <v>#N/A</v>
      </c>
      <c r="X166" s="83" t="e">
        <f ca="1">IF(YEAR($B166)&lt;YEAR(TODAY())-1,INDEX(HaverPull!$A:$AD,MATCH(CBO_quarterly!$B166,HaverPull!$B:$B,0),MATCH(CBO_quarterly!X$1,HaverPull!$1:$1,0)),INDEX(CBO_annual!$A:$AH,MATCH(_xlfn.NUMBERVALUE(LEFT($A167,4)),CBO_annual!$A:$A,0),MATCH(X$1,CBO_annual!$1:$1,0)))</f>
        <v>#N/A</v>
      </c>
      <c r="Y166" s="83" t="e">
        <f ca="1">IF(YEAR($B166)&lt;YEAR(TODAY())-1,INDEX(HaverPull!$A:$AD,MATCH(CBO_quarterly!$B166,HaverPull!$B:$B,0),MATCH(CBO_quarterly!Y$1,HaverPull!$1:$1,0)),INDEX(CBO_annual!$A:$AH,MATCH(_xlfn.NUMBERVALUE(LEFT($A167,4)),CBO_annual!$A:$A,0),MATCH(Y$1,CBO_annual!$1:$1,0)))</f>
        <v>#N/A</v>
      </c>
      <c r="Z166" s="83" t="e">
        <f ca="1">IF(YEAR($B166)&lt;YEAR(TODAY())-1,INDEX(HaverPull!$A:$AD,MATCH(CBO_quarterly!$B166,HaverPull!$B:$B,0),MATCH(CBO_quarterly!Z$1,HaverPull!$1:$1,0)),INDEX(CBO_annual!$A:$AH,MATCH(_xlfn.NUMBERVALUE(LEFT($A167,4)),CBO_annual!$A:$A,0),MATCH(Z$1,CBO_annual!$1:$1,0)))</f>
        <v>#N/A</v>
      </c>
      <c r="AA166" s="83" t="e">
        <f ca="1">IF(YEAR($B166)&lt;YEAR(TODAY())-1,INDEX(HaverPull!$A:$AD,MATCH(CBO_quarterly!$B166,HaverPull!$B:$B,0),MATCH(CBO_quarterly!AA$1,HaverPull!$1:$1,0)),INDEX(CBO_annual!$A:$AH,MATCH(_xlfn.NUMBERVALUE(LEFT($A167,4)),CBO_annual!$A:$A,0),MATCH(AA$1,CBO_annual!$1:$1,0)))</f>
        <v>#N/A</v>
      </c>
      <c r="AB166" s="88">
        <f>INDEX(CBO_annual!$A:$AH,MATCH(_xlfn.NUMBERVALUE(LEFT($A167,4)),CBO_annual!$A:$A,0),MATCH($1:$1,CBO_annual!$1:$1,0))</f>
        <v>15535.900000000001</v>
      </c>
      <c r="AC166" s="84">
        <v>14745.9</v>
      </c>
      <c r="AD166" s="83">
        <f ca="1">IF(YEAR($B166)&lt;=YEAR(TODAY()),INDEX(HaverPull!$A:$AD,MATCH(CBO_quarterly!$B166,HaverPull!$B:$B,0),MATCH(CBO_quarterly!AD$1,HaverPull!$1:$1,0)),INDEX(CBO_annual!$A:$AH,MATCH(_xlfn.NUMBERVALUE(LEFT($A167,4)),CBO_annual!$A:$A,0),MATCH(AD$1,CBO_annual!$1:$1,0)))</f>
        <v>10609.1</v>
      </c>
      <c r="AE166" s="83">
        <f ca="1">IF(YEAR($B166)&lt;=YEAR(TODAY()),INDEX(HaverPull!$A:$AD,MATCH(CBO_quarterly!$B166,HaverPull!$B:$B,0),MATCH(CBO_quarterly!AE$1,HaverPull!$1:$1,0)),INDEX(CBO_annual!$A:$AH,MATCH(_xlfn.NUMBERVALUE(LEFT($A167,4)),CBO_annual!$A:$A,0),MATCH(AE$1,CBO_annual!$1:$1,0)))</f>
        <v>10131.799999999999</v>
      </c>
      <c r="AF166" s="85">
        <v>101.396</v>
      </c>
      <c r="AG166" s="84">
        <v>14888.6</v>
      </c>
      <c r="AH166" s="84">
        <v>15643.4</v>
      </c>
      <c r="AI166" s="83">
        <f ca="1">IF(YEAR($B166)&lt;YEAR(TODAY()),INDEX(HaverPull!$A:$AD,MATCH(CBO_quarterly!$B166,HaverPull!$B:$B,0),MATCH(CBO_quarterly!AI$1,HaverPull!$1:$1,0)),INDEX(CBO_annual!$A:$AH,MATCH(_xlfn.NUMBERVALUE(LEFT($A167,4)),CBO_annual!$A:$A,0),MATCH(AI$1,CBO_annual!$1:$1,0)))</f>
        <v>3164.7</v>
      </c>
      <c r="AJ166" s="83">
        <f ca="1">IF(YEAR($B166)&lt;YEAR(TODAY()),INDEX(HaverPull!$A:$AD,MATCH(CBO_quarterly!$B166,HaverPull!$B:$B,0),MATCH(CBO_quarterly!AJ$1,HaverPull!$1:$1,0)),INDEX(CBO_annual!$A:$AH,MATCH(_xlfn.NUMBERVALUE(LEFT($A167,4)),CBO_annual!$A:$A,0),MATCH(AJ$1,CBO_annual!$1:$1,0)))</f>
        <v>1353.9</v>
      </c>
      <c r="AK166" s="83">
        <f ca="1">IF(YEAR($B166)&lt;YEAR(TODAY()),INDEX(HaverPull!$A:$AD,MATCH(CBO_quarterly!$B166,HaverPull!$B:$B,0),MATCH(CBO_quarterly!AK$1,HaverPull!$1:$1,0)),INDEX(CBO_annual!$A:$AH,MATCH(_xlfn.NUMBERVALUE(LEFT($A167,4)),CBO_annual!$A:$A,0),MATCH(AK$1,CBO_annual!$1:$1,0)))</f>
        <v>1972.8</v>
      </c>
      <c r="AL166" s="83">
        <f ca="1">IF(YEAR($B166)&lt;YEAR(TODAY()),INDEX(HaverPull!$A:$AD,MATCH(CBO_quarterly!$B166,HaverPull!$B:$B,0),MATCH(CBO_quarterly!AL$1,HaverPull!$1:$1,0)),INDEX(CBO_annual!$A:$AH,MATCH(_xlfn.NUMBERVALUE(LEFT($A167,4)),CBO_annual!$A:$A,0),MATCH(AL$1,CBO_annual!$1:$1,0)))</f>
        <v>3164.7</v>
      </c>
      <c r="AM166" s="83">
        <f ca="1">IF(YEAR($B166)&lt;YEAR(TODAY()),INDEX(HaverPull!$A:$AD,MATCH(CBO_quarterly!$B166,HaverPull!$B:$B,0),MATCH(CBO_quarterly!AM$1,HaverPull!$1:$1,0)),INDEX(CBO_annual!$A:$AH,MATCH(_xlfn.NUMBERVALUE(LEFT($A167,4)),CBO_annual!$A:$A,0),MATCH(AM$1,CBO_annual!$1:$1,0)))</f>
        <v>1302.5999999999999</v>
      </c>
      <c r="AN166" s="83">
        <f ca="1">IF(YEAR($B166)&lt;YEAR(TODAY()),INDEX(HaverPull!$A:$AD,MATCH(CBO_quarterly!$B166,HaverPull!$B:$B,0),MATCH(CBO_quarterly!AN$1,HaverPull!$1:$1,0)),INDEX(CBO_annual!$A:$AH,MATCH(_xlfn.NUMBERVALUE(LEFT($A167,4)),CBO_annual!$A:$A,0),MATCH(AN$1,CBO_annual!$1:$1,0)))</f>
        <v>1862.1</v>
      </c>
      <c r="AO166" s="83" t="e">
        <f ca="1">IF(YEAR($B166)&lt;YEAR(TODAY()),INDEX(HaverPull!$A:$AD,MATCH(CBO_quarterly!$B166,HaverPull!$B:$B,0),MATCH(CBO_quarterly!AO$1,HaverPull!$1:$1,0)),INDEX(CBO_annual!$A:$AH,MATCH(_xlfn.NUMBERVALUE(LEFT($A167,4)),CBO_annual!$A:$A,0),MATCH(AO$1,CBO_annual!$1:$1,0)))</f>
        <v>#N/A</v>
      </c>
      <c r="AP166" s="83" t="e">
        <f ca="1">IF(YEAR($B166)&lt;YEAR(TODAY()),INDEX(HaverPull!$A:$AD,MATCH(CBO_quarterly!$B166,HaverPull!$B:$B,0),MATCH(CBO_quarterly!AP$1,HaverPull!$1:$1,0)),INDEX(CBO_annual!$A:$AH,MATCH(_xlfn.NUMBERVALUE(LEFT($A167,4)),CBO_annual!$A:$A,0),MATCH(AP$1,CBO_annual!$1:$1,0)))</f>
        <v>#N/A</v>
      </c>
    </row>
    <row r="167" spans="1:42">
      <c r="A167" s="83" t="s">
        <v>566</v>
      </c>
      <c r="B167" s="4">
        <v>40451</v>
      </c>
      <c r="C167" s="83">
        <f ca="1">IF(YEAR($B167)&lt;YEAR(TODAY())-1,AVERAGE(C168:C171),INDEX(CBO_annual!$A:$AH,MATCH(_xlfn.NUMBERVALUE(LEFT($A168,4)),CBO_annual!$A:$A,0),MATCH(C$1,CBO_annual!$1:$1,0)))</f>
        <v>2068.199943502108</v>
      </c>
      <c r="D167" s="83">
        <f ca="1">IF(YEAR($B167)&lt;YEAR(TODAY())-1,AVERAGE(D168:D171),INDEX(CBO_annual!$A:$AH,MATCH(_xlfn.NUMBERVALUE(LEFT($A168,4)),CBO_annual!$A:$A,0),MATCH(D$1,CBO_annual!$1:$1,0)))</f>
        <v>1585.0999786410409</v>
      </c>
      <c r="E167" s="83">
        <f ca="1">IF(YEAR($B167)&lt;YEAR(TODAY())-1,AVERAGE(E168:E171),INDEX(CBO_annual!$A:$AH,MATCH(_xlfn.NUMBERVALUE(LEFT($A168,4)),CBO_annual!$A:$A,0),MATCH(E$1,CBO_annual!$1:$1,0)))</f>
        <v>134.09999242101452</v>
      </c>
      <c r="F167" s="83">
        <f ca="1">IF(YEAR($B167)&lt;YEAR(TODAY())-1,AVERAGE(F168:F171),INDEX(CBO_annual!$A:$AH,MATCH(_xlfn.NUMBERVALUE(LEFT($A168,4)),CBO_annual!$A:$A,0),MATCH(F$1,CBO_annual!$1:$1,0)))</f>
        <v>395.7000778568509</v>
      </c>
      <c r="G167" s="83">
        <f ca="1">IF(YEAR($B167)&lt;YEAR(TODAY())-1,AVERAGE(G168:G171),INDEX(CBO_annual!$A:$AH,MATCH(_xlfn.NUMBERVALUE(LEFT($A168,4)),CBO_annual!$A:$A,0),MATCH(G$1,CBO_annual!$1:$1,0)))</f>
        <v>1274.5999614160739</v>
      </c>
      <c r="H167" s="83">
        <f ca="1">IF(YEAR($B167)&lt;YEAR(TODAY())-1,AVERAGE(H168:H171),INDEX(CBO_annual!$A:$AH,MATCH(_xlfn.NUMBERVALUE(LEFT($A168,4)),CBO_annual!$A:$A,0),MATCH(H$1,CBO_annual!$1:$1,0)))</f>
        <v>60.599995866007916</v>
      </c>
      <c r="I167" s="83">
        <f ca="1">IF(YEAR($B167)&lt;YEAR(TODAY())-1,AVERAGE(I168:I171),INDEX(CBO_annual!$A:$AH,MATCH(_xlfn.NUMBERVALUE(LEFT($A168,4)),CBO_annual!$A:$A,0),MATCH(I$1,CBO_annual!$1:$1,0)))</f>
        <v>497.09996486106735</v>
      </c>
      <c r="J167" s="83">
        <f ca="1">IF(YEAR($B167)&lt;YEAR(TODAY())-1,INDEX(HaverPull!$A:$AD,MATCH(CBO_quarterly!$B167,HaverPull!$B:$B,0),MATCH(CBO_quarterly!J$1,HaverPull!$1:$1,0)),INDEX(CBO_annual!$A:$AH,MATCH(_xlfn.NUMBERVALUE(LEFT($A168,4)),CBO_annual!$A:$A,0),MATCH(J$1,CBO_annual!$1:$1,0)))</f>
        <v>85.7</v>
      </c>
      <c r="K167" s="83" t="e">
        <f ca="1">IF(YEAR($B167)&lt;YEAR(TODAY())-1,INDEX(HaverPull!$A:$AD,MATCH(CBO_quarterly!$B167,HaverPull!$B:$B,0),MATCH(CBO_quarterly!K$1,HaverPull!$1:$1,0)),INDEX(CBO_annual!$A:$AH,MATCH(_xlfn.NUMBERVALUE(LEFT($A168,4)),CBO_annual!$A:$A,0),MATCH(K$1,CBO_annual!$1:$1,0)))</f>
        <v>#N/A</v>
      </c>
      <c r="L167" s="83" t="e">
        <f ca="1">IF(YEAR($B167)&lt;YEAR(TODAY())-1,INDEX(HaverPull!$A:$AD,MATCH(CBO_quarterly!$B167,HaverPull!$B:$B,0),MATCH(CBO_quarterly!L$1,HaverPull!$1:$1,0)),INDEX(CBO_annual!$A:$AH,MATCH(_xlfn.NUMBERVALUE(LEFT($A168,4)),CBO_annual!$A:$A,0),MATCH(L$1,CBO_annual!$1:$1,0)))</f>
        <v>#N/A</v>
      </c>
      <c r="M167" s="83" t="e">
        <f ca="1">IF(YEAR($B167)&lt;YEAR(TODAY())-1,INDEX(HaverPull!$A:$AD,MATCH(CBO_quarterly!$B167,HaverPull!$B:$B,0),MATCH(CBO_quarterly!M$1,HaverPull!$1:$1,0)),INDEX(CBO_annual!$A:$AH,MATCH(_xlfn.NUMBERVALUE(LEFT($A168,4)),CBO_annual!$A:$A,0),MATCH(M$1,CBO_annual!$1:$1,0)))</f>
        <v>#N/A</v>
      </c>
      <c r="N167" s="83" t="e">
        <f ca="1">IF(YEAR($B167)&lt;YEAR(TODAY())-1,INDEX(HaverPull!$A:$AD,MATCH(CBO_quarterly!$B167,HaverPull!$B:$B,0),MATCH(CBO_quarterly!N$1,HaverPull!$1:$1,0)),INDEX(CBO_annual!$A:$AH,MATCH(_xlfn.NUMBERVALUE(LEFT($A168,4)),CBO_annual!$A:$A,0),MATCH(N$1,CBO_annual!$1:$1,0)))</f>
        <v>#N/A</v>
      </c>
      <c r="O167" s="83" t="e">
        <f ca="1">IF(YEAR($B167)&lt;YEAR(TODAY())-1,INDEX(HaverPull!$A:$AD,MATCH(CBO_quarterly!$B167,HaverPull!$B:$B,0),MATCH(CBO_quarterly!O$1,HaverPull!$1:$1,0)),INDEX(CBO_annual!$A:$AH,MATCH(_xlfn.NUMBERVALUE(LEFT($A168,4)),CBO_annual!$A:$A,0),MATCH(O$1,CBO_annual!$1:$1,0)))</f>
        <v>#N/A</v>
      </c>
      <c r="P167" s="83" t="e">
        <f ca="1">IF(YEAR($B167)&lt;YEAR(TODAY())-1,INDEX(HaverPull!$A:$AD,MATCH(CBO_quarterly!$B167,HaverPull!$B:$B,0),MATCH(CBO_quarterly!P$1,HaverPull!$1:$1,0)),INDEX(CBO_annual!$A:$AH,MATCH(_xlfn.NUMBERVALUE(LEFT($A168,4)),CBO_annual!$A:$A,0),MATCH(P$1,CBO_annual!$1:$1,0)))</f>
        <v>#N/A</v>
      </c>
      <c r="Q167" s="83" t="e">
        <f ca="1">IF(YEAR($B167)&lt;YEAR(TODAY())-1,INDEX(HaverPull!$A:$AD,MATCH(CBO_quarterly!$B167,HaverPull!$B:$B,0),MATCH(CBO_quarterly!Q$1,HaverPull!$1:$1,0)),INDEX(CBO_annual!$A:$AH,MATCH(_xlfn.NUMBERVALUE(LEFT($A168,4)),CBO_annual!$A:$A,0),MATCH(Q$1,CBO_annual!$1:$1,0)))</f>
        <v>#N/A</v>
      </c>
      <c r="R167" s="83" t="e">
        <f ca="1">IF(YEAR($B167)&lt;YEAR(TODAY())-1,INDEX(HaverPull!$A:$AD,MATCH(CBO_quarterly!$B167,HaverPull!$B:$B,0),MATCH(CBO_quarterly!R$1,HaverPull!$1:$1,0)),INDEX(CBO_annual!$A:$AH,MATCH(_xlfn.NUMBERVALUE(LEFT($A168,4)),CBO_annual!$A:$A,0),MATCH(R$1,CBO_annual!$1:$1,0)))</f>
        <v>#N/A</v>
      </c>
      <c r="S167" s="83" t="e">
        <f ca="1">IF(YEAR($B167)&lt;YEAR(TODAY())-1,INDEX(HaverPull!$A:$AD,MATCH(CBO_quarterly!$B167,HaverPull!$B:$B,0),MATCH(CBO_quarterly!S$1,HaverPull!$1:$1,0)),INDEX(CBO_annual!$A:$AH,MATCH(_xlfn.NUMBERVALUE(LEFT($A168,4)),CBO_annual!$A:$A,0),MATCH(S$1,CBO_annual!$1:$1,0)))</f>
        <v>#N/A</v>
      </c>
      <c r="T167" s="83" t="e">
        <f ca="1">IF(YEAR($B167)&lt;YEAR(TODAY())-1,INDEX(HaverPull!$A:$AD,MATCH(CBO_quarterly!$B167,HaverPull!$B:$B,0),MATCH(CBO_quarterly!T$1,HaverPull!$1:$1,0)),INDEX(CBO_annual!$A:$AH,MATCH(_xlfn.NUMBERVALUE(LEFT($A168,4)),CBO_annual!$A:$A,0),MATCH(T$1,CBO_annual!$1:$1,0)))</f>
        <v>#N/A</v>
      </c>
      <c r="U167" s="83" t="e">
        <f ca="1">IF(YEAR($B167)&lt;YEAR(TODAY())-1,INDEX(HaverPull!$A:$AD,MATCH(CBO_quarterly!$B167,HaverPull!$B:$B,0),MATCH(CBO_quarterly!U$1,HaverPull!$1:$1,0)),INDEX(CBO_annual!$A:$AH,MATCH(_xlfn.NUMBERVALUE(LEFT($A168,4)),CBO_annual!$A:$A,0),MATCH(U$1,CBO_annual!$1:$1,0)))</f>
        <v>#N/A</v>
      </c>
      <c r="V167" s="83" t="e">
        <f ca="1">IF(YEAR($B167)&lt;YEAR(TODAY())-1,INDEX(HaverPull!$A:$AD,MATCH(CBO_quarterly!$B167,HaverPull!$B:$B,0),MATCH(CBO_quarterly!V$1,HaverPull!$1:$1,0)),INDEX(CBO_annual!$A:$AH,MATCH(_xlfn.NUMBERVALUE(LEFT($A168,4)),CBO_annual!$A:$A,0),MATCH(V$1,CBO_annual!$1:$1,0)))</f>
        <v>#N/A</v>
      </c>
      <c r="W167" s="83" t="e">
        <f ca="1">IF(YEAR($B167)&lt;YEAR(TODAY())-1,INDEX(HaverPull!$A:$AD,MATCH(CBO_quarterly!$B167,HaverPull!$B:$B,0),MATCH(CBO_quarterly!W$1,HaverPull!$1:$1,0)),INDEX(CBO_annual!$A:$AH,MATCH(_xlfn.NUMBERVALUE(LEFT($A168,4)),CBO_annual!$A:$A,0),MATCH(W$1,CBO_annual!$1:$1,0)))</f>
        <v>#N/A</v>
      </c>
      <c r="X167" s="83" t="e">
        <f ca="1">IF(YEAR($B167)&lt;YEAR(TODAY())-1,INDEX(HaverPull!$A:$AD,MATCH(CBO_quarterly!$B167,HaverPull!$B:$B,0),MATCH(CBO_quarterly!X$1,HaverPull!$1:$1,0)),INDEX(CBO_annual!$A:$AH,MATCH(_xlfn.NUMBERVALUE(LEFT($A168,4)),CBO_annual!$A:$A,0),MATCH(X$1,CBO_annual!$1:$1,0)))</f>
        <v>#N/A</v>
      </c>
      <c r="Y167" s="83" t="e">
        <f ca="1">IF(YEAR($B167)&lt;YEAR(TODAY())-1,INDEX(HaverPull!$A:$AD,MATCH(CBO_quarterly!$B167,HaverPull!$B:$B,0),MATCH(CBO_quarterly!Y$1,HaverPull!$1:$1,0)),INDEX(CBO_annual!$A:$AH,MATCH(_xlfn.NUMBERVALUE(LEFT($A168,4)),CBO_annual!$A:$A,0),MATCH(Y$1,CBO_annual!$1:$1,0)))</f>
        <v>#N/A</v>
      </c>
      <c r="Z167" s="83" t="e">
        <f ca="1">IF(YEAR($B167)&lt;YEAR(TODAY())-1,INDEX(HaverPull!$A:$AD,MATCH(CBO_quarterly!$B167,HaverPull!$B:$B,0),MATCH(CBO_quarterly!Z$1,HaverPull!$1:$1,0)),INDEX(CBO_annual!$A:$AH,MATCH(_xlfn.NUMBERVALUE(LEFT($A168,4)),CBO_annual!$A:$A,0),MATCH(Z$1,CBO_annual!$1:$1,0)))</f>
        <v>#N/A</v>
      </c>
      <c r="AA167" s="83" t="e">
        <f ca="1">IF(YEAR($B167)&lt;YEAR(TODAY())-1,INDEX(HaverPull!$A:$AD,MATCH(CBO_quarterly!$B167,HaverPull!$B:$B,0),MATCH(CBO_quarterly!AA$1,HaverPull!$1:$1,0)),INDEX(CBO_annual!$A:$AH,MATCH(_xlfn.NUMBERVALUE(LEFT($A168,4)),CBO_annual!$A:$A,0),MATCH(AA$1,CBO_annual!$1:$1,0)))</f>
        <v>#N/A</v>
      </c>
      <c r="AB167" s="88">
        <f>INDEX(CBO_annual!$A:$AH,MATCH(_xlfn.NUMBERVALUE(LEFT($A168,4)),CBO_annual!$A:$A,0),MATCH($1:$1,CBO_annual!$1:$1,0))</f>
        <v>15535.900000000001</v>
      </c>
      <c r="AC167" s="84">
        <v>14845.5</v>
      </c>
      <c r="AD167" s="83">
        <f ca="1">IF(YEAR($B167)&lt;=YEAR(TODAY()),INDEX(HaverPull!$A:$AD,MATCH(CBO_quarterly!$B167,HaverPull!$B:$B,0),MATCH(CBO_quarterly!AD$1,HaverPull!$1:$1,0)),INDEX(CBO_annual!$A:$AH,MATCH(_xlfn.NUMBERVALUE(LEFT($A168,4)),CBO_annual!$A:$A,0),MATCH(AD$1,CBO_annual!$1:$1,0)))</f>
        <v>10683.3</v>
      </c>
      <c r="AE167" s="83">
        <f ca="1">IF(YEAR($B167)&lt;=YEAR(TODAY()),INDEX(HaverPull!$A:$AD,MATCH(CBO_quarterly!$B167,HaverPull!$B:$B,0),MATCH(CBO_quarterly!AE$1,HaverPull!$1:$1,0)),INDEX(CBO_annual!$A:$AH,MATCH(_xlfn.NUMBERVALUE(LEFT($A168,4)),CBO_annual!$A:$A,0),MATCH(AE$1,CBO_annual!$1:$1,0)))</f>
        <v>10220.6</v>
      </c>
      <c r="AF167" s="85">
        <v>101.696</v>
      </c>
      <c r="AG167" s="84">
        <v>15057.7</v>
      </c>
      <c r="AH167" s="84">
        <v>15754.2</v>
      </c>
      <c r="AI167" s="83">
        <f ca="1">IF(YEAR($B167)&lt;YEAR(TODAY()),INDEX(HaverPull!$A:$AD,MATCH(CBO_quarterly!$B167,HaverPull!$B:$B,0),MATCH(CBO_quarterly!AI$1,HaverPull!$1:$1,0)),INDEX(CBO_annual!$A:$AH,MATCH(_xlfn.NUMBERVALUE(LEFT($A168,4)),CBO_annual!$A:$A,0),MATCH(AI$1,CBO_annual!$1:$1,0)))</f>
        <v>3157.9</v>
      </c>
      <c r="AJ167" s="83">
        <f ca="1">IF(YEAR($B167)&lt;YEAR(TODAY()),INDEX(HaverPull!$A:$AD,MATCH(CBO_quarterly!$B167,HaverPull!$B:$B,0),MATCH(CBO_quarterly!AJ$1,HaverPull!$1:$1,0)),INDEX(CBO_annual!$A:$AH,MATCH(_xlfn.NUMBERVALUE(LEFT($A168,4)),CBO_annual!$A:$A,0),MATCH(AJ$1,CBO_annual!$1:$1,0)))</f>
        <v>1348.1</v>
      </c>
      <c r="AK167" s="83">
        <f ca="1">IF(YEAR($B167)&lt;YEAR(TODAY()),INDEX(HaverPull!$A:$AD,MATCH(CBO_quarterly!$B167,HaverPull!$B:$B,0),MATCH(CBO_quarterly!AK$1,HaverPull!$1:$1,0)),INDEX(CBO_annual!$A:$AH,MATCH(_xlfn.NUMBERVALUE(LEFT($A168,4)),CBO_annual!$A:$A,0),MATCH(AK$1,CBO_annual!$1:$1,0)))</f>
        <v>1955.8</v>
      </c>
      <c r="AL167" s="83">
        <f ca="1">IF(YEAR($B167)&lt;YEAR(TODAY()),INDEX(HaverPull!$A:$AD,MATCH(CBO_quarterly!$B167,HaverPull!$B:$B,0),MATCH(CBO_quarterly!AL$1,HaverPull!$1:$1,0)),INDEX(CBO_annual!$A:$AH,MATCH(_xlfn.NUMBERVALUE(LEFT($A168,4)),CBO_annual!$A:$A,0),MATCH(AL$1,CBO_annual!$1:$1,0)))</f>
        <v>3157.9</v>
      </c>
      <c r="AM167" s="83">
        <f ca="1">IF(YEAR($B167)&lt;YEAR(TODAY()),INDEX(HaverPull!$A:$AD,MATCH(CBO_quarterly!$B167,HaverPull!$B:$B,0),MATCH(CBO_quarterly!AM$1,HaverPull!$1:$1,0)),INDEX(CBO_annual!$A:$AH,MATCH(_xlfn.NUMBERVALUE(LEFT($A168,4)),CBO_annual!$A:$A,0),MATCH(AM$1,CBO_annual!$1:$1,0)))</f>
        <v>1302.3</v>
      </c>
      <c r="AN167" s="83">
        <f ca="1">IF(YEAR($B167)&lt;YEAR(TODAY()),INDEX(HaverPull!$A:$AD,MATCH(CBO_quarterly!$B167,HaverPull!$B:$B,0),MATCH(CBO_quarterly!AN$1,HaverPull!$1:$1,0)),INDEX(CBO_annual!$A:$AH,MATCH(_xlfn.NUMBERVALUE(LEFT($A168,4)),CBO_annual!$A:$A,0),MATCH(AN$1,CBO_annual!$1:$1,0)))</f>
        <v>1855.6</v>
      </c>
      <c r="AO167" s="83" t="e">
        <f ca="1">IF(YEAR($B167)&lt;YEAR(TODAY()),INDEX(HaverPull!$A:$AD,MATCH(CBO_quarterly!$B167,HaverPull!$B:$B,0),MATCH(CBO_quarterly!AO$1,HaverPull!$1:$1,0)),INDEX(CBO_annual!$A:$AH,MATCH(_xlfn.NUMBERVALUE(LEFT($A168,4)),CBO_annual!$A:$A,0),MATCH(AO$1,CBO_annual!$1:$1,0)))</f>
        <v>#N/A</v>
      </c>
      <c r="AP167" s="83" t="e">
        <f ca="1">IF(YEAR($B167)&lt;YEAR(TODAY()),INDEX(HaverPull!$A:$AD,MATCH(CBO_quarterly!$B167,HaverPull!$B:$B,0),MATCH(CBO_quarterly!AP$1,HaverPull!$1:$1,0)),INDEX(CBO_annual!$A:$AH,MATCH(_xlfn.NUMBERVALUE(LEFT($A168,4)),CBO_annual!$A:$A,0),MATCH(AP$1,CBO_annual!$1:$1,0)))</f>
        <v>#N/A</v>
      </c>
    </row>
    <row r="168" spans="1:42">
      <c r="A168" s="83" t="s">
        <v>567</v>
      </c>
      <c r="B168" s="4">
        <v>40543</v>
      </c>
      <c r="C168" s="83">
        <f ca="1">IF(YEAR($B168)&lt;YEAR(TODAY())-1,AVERAGE(C169:C172),INDEX(CBO_annual!$A:$AH,MATCH(_xlfn.NUMBERVALUE(LEFT($A169,4)),CBO_annual!$A:$A,0),MATCH(C$1,CBO_annual!$1:$1,0)))</f>
        <v>2068.199843844855</v>
      </c>
      <c r="D168" s="83">
        <f ca="1">IF(YEAR($B168)&lt;YEAR(TODAY())-1,AVERAGE(D169:D172),INDEX(CBO_annual!$A:$AH,MATCH(_xlfn.NUMBERVALUE(LEFT($A169,4)),CBO_annual!$A:$A,0),MATCH(D$1,CBO_annual!$1:$1,0)))</f>
        <v>1585.0999409657379</v>
      </c>
      <c r="E168" s="83">
        <f ca="1">IF(YEAR($B168)&lt;YEAR(TODAY())-1,AVERAGE(E169:E172),INDEX(CBO_annual!$A:$AH,MATCH(_xlfn.NUMBERVALUE(LEFT($A169,4)),CBO_annual!$A:$A,0),MATCH(E$1,CBO_annual!$1:$1,0)))</f>
        <v>134.09997905235861</v>
      </c>
      <c r="F168" s="83">
        <f ca="1">IF(YEAR($B168)&lt;YEAR(TODAY())-1,AVERAGE(F169:F172),INDEX(CBO_annual!$A:$AH,MATCH(_xlfn.NUMBERVALUE(LEFT($A169,4)),CBO_annual!$A:$A,0),MATCH(F$1,CBO_annual!$1:$1,0)))</f>
        <v>395.70021518940723</v>
      </c>
      <c r="G168" s="83">
        <f ca="1">IF(YEAR($B168)&lt;YEAR(TODAY())-1,AVERAGE(G169:G172),INDEX(CBO_annual!$A:$AH,MATCH(_xlfn.NUMBERVALUE(LEFT($A169,4)),CBO_annual!$A:$A,0),MATCH(G$1,CBO_annual!$1:$1,0)))</f>
        <v>1274.599893357462</v>
      </c>
      <c r="H168" s="83">
        <f ca="1">IF(YEAR($B168)&lt;YEAR(TODAY())-1,AVERAGE(H169:H172),INDEX(CBO_annual!$A:$AH,MATCH(_xlfn.NUMBERVALUE(LEFT($A169,4)),CBO_annual!$A:$A,0),MATCH(H$1,CBO_annual!$1:$1,0)))</f>
        <v>60.599988574013778</v>
      </c>
      <c r="I168" s="83">
        <f ca="1">IF(YEAR($B168)&lt;YEAR(TODAY())-1,AVERAGE(I169:I172),INDEX(CBO_annual!$A:$AH,MATCH(_xlfn.NUMBERVALUE(LEFT($A169,4)),CBO_annual!$A:$A,0),MATCH(I$1,CBO_annual!$1:$1,0)))</f>
        <v>497.09990287911711</v>
      </c>
      <c r="J168" s="83">
        <f ca="1">IF(YEAR($B168)&lt;YEAR(TODAY())-1,INDEX(HaverPull!$A:$AD,MATCH(CBO_quarterly!$B168,HaverPull!$B:$B,0),MATCH(CBO_quarterly!J$1,HaverPull!$1:$1,0)),INDEX(CBO_annual!$A:$AH,MATCH(_xlfn.NUMBERVALUE(LEFT($A169,4)),CBO_annual!$A:$A,0),MATCH(J$1,CBO_annual!$1:$1,0)))</f>
        <v>89.1</v>
      </c>
      <c r="K168" s="83" t="e">
        <f ca="1">IF(YEAR($B168)&lt;YEAR(TODAY())-1,INDEX(HaverPull!$A:$AD,MATCH(CBO_quarterly!$B168,HaverPull!$B:$B,0),MATCH(CBO_quarterly!K$1,HaverPull!$1:$1,0)),INDEX(CBO_annual!$A:$AH,MATCH(_xlfn.NUMBERVALUE(LEFT($A169,4)),CBO_annual!$A:$A,0),MATCH(K$1,CBO_annual!$1:$1,0)))</f>
        <v>#N/A</v>
      </c>
      <c r="L168" s="83" t="e">
        <f ca="1">IF(YEAR($B168)&lt;YEAR(TODAY())-1,INDEX(HaverPull!$A:$AD,MATCH(CBO_quarterly!$B168,HaverPull!$B:$B,0),MATCH(CBO_quarterly!L$1,HaverPull!$1:$1,0)),INDEX(CBO_annual!$A:$AH,MATCH(_xlfn.NUMBERVALUE(LEFT($A169,4)),CBO_annual!$A:$A,0),MATCH(L$1,CBO_annual!$1:$1,0)))</f>
        <v>#N/A</v>
      </c>
      <c r="M168" s="83" t="e">
        <f ca="1">IF(YEAR($B168)&lt;YEAR(TODAY())-1,INDEX(HaverPull!$A:$AD,MATCH(CBO_quarterly!$B168,HaverPull!$B:$B,0),MATCH(CBO_quarterly!M$1,HaverPull!$1:$1,0)),INDEX(CBO_annual!$A:$AH,MATCH(_xlfn.NUMBERVALUE(LEFT($A169,4)),CBO_annual!$A:$A,0),MATCH(M$1,CBO_annual!$1:$1,0)))</f>
        <v>#N/A</v>
      </c>
      <c r="N168" s="83" t="e">
        <f ca="1">IF(YEAR($B168)&lt;YEAR(TODAY())-1,INDEX(HaverPull!$A:$AD,MATCH(CBO_quarterly!$B168,HaverPull!$B:$B,0),MATCH(CBO_quarterly!N$1,HaverPull!$1:$1,0)),INDEX(CBO_annual!$A:$AH,MATCH(_xlfn.NUMBERVALUE(LEFT($A169,4)),CBO_annual!$A:$A,0),MATCH(N$1,CBO_annual!$1:$1,0)))</f>
        <v>#N/A</v>
      </c>
      <c r="O168" s="83" t="e">
        <f ca="1">IF(YEAR($B168)&lt;YEAR(TODAY())-1,INDEX(HaverPull!$A:$AD,MATCH(CBO_quarterly!$B168,HaverPull!$B:$B,0),MATCH(CBO_quarterly!O$1,HaverPull!$1:$1,0)),INDEX(CBO_annual!$A:$AH,MATCH(_xlfn.NUMBERVALUE(LEFT($A169,4)),CBO_annual!$A:$A,0),MATCH(O$1,CBO_annual!$1:$1,0)))</f>
        <v>#N/A</v>
      </c>
      <c r="P168" s="83" t="e">
        <f ca="1">IF(YEAR($B168)&lt;YEAR(TODAY())-1,INDEX(HaverPull!$A:$AD,MATCH(CBO_quarterly!$B168,HaverPull!$B:$B,0),MATCH(CBO_quarterly!P$1,HaverPull!$1:$1,0)),INDEX(CBO_annual!$A:$AH,MATCH(_xlfn.NUMBERVALUE(LEFT($A169,4)),CBO_annual!$A:$A,0),MATCH(P$1,CBO_annual!$1:$1,0)))</f>
        <v>#N/A</v>
      </c>
      <c r="Q168" s="83" t="e">
        <f ca="1">IF(YEAR($B168)&lt;YEAR(TODAY())-1,INDEX(HaverPull!$A:$AD,MATCH(CBO_quarterly!$B168,HaverPull!$B:$B,0),MATCH(CBO_quarterly!Q$1,HaverPull!$1:$1,0)),INDEX(CBO_annual!$A:$AH,MATCH(_xlfn.NUMBERVALUE(LEFT($A169,4)),CBO_annual!$A:$A,0),MATCH(Q$1,CBO_annual!$1:$1,0)))</f>
        <v>#N/A</v>
      </c>
      <c r="R168" s="83" t="e">
        <f ca="1">IF(YEAR($B168)&lt;YEAR(TODAY())-1,INDEX(HaverPull!$A:$AD,MATCH(CBO_quarterly!$B168,HaverPull!$B:$B,0),MATCH(CBO_quarterly!R$1,HaverPull!$1:$1,0)),INDEX(CBO_annual!$A:$AH,MATCH(_xlfn.NUMBERVALUE(LEFT($A169,4)),CBO_annual!$A:$A,0),MATCH(R$1,CBO_annual!$1:$1,0)))</f>
        <v>#N/A</v>
      </c>
      <c r="S168" s="83" t="e">
        <f ca="1">IF(YEAR($B168)&lt;YEAR(TODAY())-1,INDEX(HaverPull!$A:$AD,MATCH(CBO_quarterly!$B168,HaverPull!$B:$B,0),MATCH(CBO_quarterly!S$1,HaverPull!$1:$1,0)),INDEX(CBO_annual!$A:$AH,MATCH(_xlfn.NUMBERVALUE(LEFT($A169,4)),CBO_annual!$A:$A,0),MATCH(S$1,CBO_annual!$1:$1,0)))</f>
        <v>#N/A</v>
      </c>
      <c r="T168" s="83" t="e">
        <f ca="1">IF(YEAR($B168)&lt;YEAR(TODAY())-1,INDEX(HaverPull!$A:$AD,MATCH(CBO_quarterly!$B168,HaverPull!$B:$B,0),MATCH(CBO_quarterly!T$1,HaverPull!$1:$1,0)),INDEX(CBO_annual!$A:$AH,MATCH(_xlfn.NUMBERVALUE(LEFT($A169,4)),CBO_annual!$A:$A,0),MATCH(T$1,CBO_annual!$1:$1,0)))</f>
        <v>#N/A</v>
      </c>
      <c r="U168" s="83" t="e">
        <f ca="1">IF(YEAR($B168)&lt;YEAR(TODAY())-1,INDEX(HaverPull!$A:$AD,MATCH(CBO_quarterly!$B168,HaverPull!$B:$B,0),MATCH(CBO_quarterly!U$1,HaverPull!$1:$1,0)),INDEX(CBO_annual!$A:$AH,MATCH(_xlfn.NUMBERVALUE(LEFT($A169,4)),CBO_annual!$A:$A,0),MATCH(U$1,CBO_annual!$1:$1,0)))</f>
        <v>#N/A</v>
      </c>
      <c r="V168" s="83" t="e">
        <f ca="1">IF(YEAR($B168)&lt;YEAR(TODAY())-1,INDEX(HaverPull!$A:$AD,MATCH(CBO_quarterly!$B168,HaverPull!$B:$B,0),MATCH(CBO_quarterly!V$1,HaverPull!$1:$1,0)),INDEX(CBO_annual!$A:$AH,MATCH(_xlfn.NUMBERVALUE(LEFT($A169,4)),CBO_annual!$A:$A,0),MATCH(V$1,CBO_annual!$1:$1,0)))</f>
        <v>#N/A</v>
      </c>
      <c r="W168" s="83" t="e">
        <f ca="1">IF(YEAR($B168)&lt;YEAR(TODAY())-1,INDEX(HaverPull!$A:$AD,MATCH(CBO_quarterly!$B168,HaverPull!$B:$B,0),MATCH(CBO_quarterly!W$1,HaverPull!$1:$1,0)),INDEX(CBO_annual!$A:$AH,MATCH(_xlfn.NUMBERVALUE(LEFT($A169,4)),CBO_annual!$A:$A,0),MATCH(W$1,CBO_annual!$1:$1,0)))</f>
        <v>#N/A</v>
      </c>
      <c r="X168" s="83" t="e">
        <f ca="1">IF(YEAR($B168)&lt;YEAR(TODAY())-1,INDEX(HaverPull!$A:$AD,MATCH(CBO_quarterly!$B168,HaverPull!$B:$B,0),MATCH(CBO_quarterly!X$1,HaverPull!$1:$1,0)),INDEX(CBO_annual!$A:$AH,MATCH(_xlfn.NUMBERVALUE(LEFT($A169,4)),CBO_annual!$A:$A,0),MATCH(X$1,CBO_annual!$1:$1,0)))</f>
        <v>#N/A</v>
      </c>
      <c r="Y168" s="83" t="e">
        <f ca="1">IF(YEAR($B168)&lt;YEAR(TODAY())-1,INDEX(HaverPull!$A:$AD,MATCH(CBO_quarterly!$B168,HaverPull!$B:$B,0),MATCH(CBO_quarterly!Y$1,HaverPull!$1:$1,0)),INDEX(CBO_annual!$A:$AH,MATCH(_xlfn.NUMBERVALUE(LEFT($A169,4)),CBO_annual!$A:$A,0),MATCH(Y$1,CBO_annual!$1:$1,0)))</f>
        <v>#N/A</v>
      </c>
      <c r="Z168" s="83" t="e">
        <f ca="1">IF(YEAR($B168)&lt;YEAR(TODAY())-1,INDEX(HaverPull!$A:$AD,MATCH(CBO_quarterly!$B168,HaverPull!$B:$B,0),MATCH(CBO_quarterly!Z$1,HaverPull!$1:$1,0)),INDEX(CBO_annual!$A:$AH,MATCH(_xlfn.NUMBERVALUE(LEFT($A169,4)),CBO_annual!$A:$A,0),MATCH(Z$1,CBO_annual!$1:$1,0)))</f>
        <v>#N/A</v>
      </c>
      <c r="AA168" s="83" t="e">
        <f ca="1">IF(YEAR($B168)&lt;YEAR(TODAY())-1,INDEX(HaverPull!$A:$AD,MATCH(CBO_quarterly!$B168,HaverPull!$B:$B,0),MATCH(CBO_quarterly!AA$1,HaverPull!$1:$1,0)),INDEX(CBO_annual!$A:$AH,MATCH(_xlfn.NUMBERVALUE(LEFT($A169,4)),CBO_annual!$A:$A,0),MATCH(AA$1,CBO_annual!$1:$1,0)))</f>
        <v>#N/A</v>
      </c>
      <c r="AB168" s="88">
        <f>INDEX(CBO_annual!$A:$AH,MATCH(_xlfn.NUMBERVALUE(LEFT($A169,4)),CBO_annual!$A:$A,0),MATCH($1:$1,CBO_annual!$1:$1,0))</f>
        <v>15702.95</v>
      </c>
      <c r="AC168" s="84">
        <v>14939</v>
      </c>
      <c r="AD168" s="83">
        <f ca="1">IF(YEAR($B168)&lt;=YEAR(TODAY()),INDEX(HaverPull!$A:$AD,MATCH(CBO_quarterly!$B168,HaverPull!$B:$B,0),MATCH(CBO_quarterly!AD$1,HaverPull!$1:$1,0)),INDEX(CBO_annual!$A:$AH,MATCH(_xlfn.NUMBERVALUE(LEFT($A169,4)),CBO_annual!$A:$A,0),MATCH(AD$1,CBO_annual!$1:$1,0)))</f>
        <v>10754</v>
      </c>
      <c r="AE168" s="83">
        <f ca="1">IF(YEAR($B168)&lt;=YEAR(TODAY()),INDEX(HaverPull!$A:$AD,MATCH(CBO_quarterly!$B168,HaverPull!$B:$B,0),MATCH(CBO_quarterly!AE$1,HaverPull!$1:$1,0)),INDEX(CBO_annual!$A:$AH,MATCH(_xlfn.NUMBERVALUE(LEFT($A169,4)),CBO_annual!$A:$A,0),MATCH(AE$1,CBO_annual!$1:$1,0)))</f>
        <v>10350.5</v>
      </c>
      <c r="AF168" s="85">
        <v>102.23699999999999</v>
      </c>
      <c r="AG168" s="84">
        <v>15230.2</v>
      </c>
      <c r="AH168" s="84">
        <v>15875.3</v>
      </c>
      <c r="AI168" s="83">
        <f ca="1">IF(YEAR($B168)&lt;YEAR(TODAY()),INDEX(HaverPull!$A:$AD,MATCH(CBO_quarterly!$B168,HaverPull!$B:$B,0),MATCH(CBO_quarterly!AI$1,HaverPull!$1:$1,0)),INDEX(CBO_annual!$A:$AH,MATCH(_xlfn.NUMBERVALUE(LEFT($A169,4)),CBO_annual!$A:$A,0),MATCH(AI$1,CBO_annual!$1:$1,0)))</f>
        <v>3164.1</v>
      </c>
      <c r="AJ168" s="83">
        <f ca="1">IF(YEAR($B168)&lt;YEAR(TODAY()),INDEX(HaverPull!$A:$AD,MATCH(CBO_quarterly!$B168,HaverPull!$B:$B,0),MATCH(CBO_quarterly!AJ$1,HaverPull!$1:$1,0)),INDEX(CBO_annual!$A:$AH,MATCH(_xlfn.NUMBERVALUE(LEFT($A169,4)),CBO_annual!$A:$A,0),MATCH(AJ$1,CBO_annual!$1:$1,0)))</f>
        <v>1346.2</v>
      </c>
      <c r="AK168" s="83">
        <f ca="1">IF(YEAR($B168)&lt;YEAR(TODAY()),INDEX(HaverPull!$A:$AD,MATCH(CBO_quarterly!$B168,HaverPull!$B:$B,0),MATCH(CBO_quarterly!AK$1,HaverPull!$1:$1,0)),INDEX(CBO_annual!$A:$AH,MATCH(_xlfn.NUMBERVALUE(LEFT($A169,4)),CBO_annual!$A:$A,0),MATCH(AK$1,CBO_annual!$1:$1,0)))</f>
        <v>1937</v>
      </c>
      <c r="AL168" s="83">
        <f ca="1">IF(YEAR($B168)&lt;YEAR(TODAY()),INDEX(HaverPull!$A:$AD,MATCH(CBO_quarterly!$B168,HaverPull!$B:$B,0),MATCH(CBO_quarterly!AL$1,HaverPull!$1:$1,0)),INDEX(CBO_annual!$A:$AH,MATCH(_xlfn.NUMBERVALUE(LEFT($A169,4)),CBO_annual!$A:$A,0),MATCH(AL$1,CBO_annual!$1:$1,0)))</f>
        <v>3164.1</v>
      </c>
      <c r="AM168" s="83">
        <f ca="1">IF(YEAR($B168)&lt;YEAR(TODAY()),INDEX(HaverPull!$A:$AD,MATCH(CBO_quarterly!$B168,HaverPull!$B:$B,0),MATCH(CBO_quarterly!AM$1,HaverPull!$1:$1,0)),INDEX(CBO_annual!$A:$AH,MATCH(_xlfn.NUMBERVALUE(LEFT($A169,4)),CBO_annual!$A:$A,0),MATCH(AM$1,CBO_annual!$1:$1,0)))</f>
        <v>1311.1</v>
      </c>
      <c r="AN168" s="83">
        <f ca="1">IF(YEAR($B168)&lt;YEAR(TODAY()),INDEX(HaverPull!$A:$AD,MATCH(CBO_quarterly!$B168,HaverPull!$B:$B,0),MATCH(CBO_quarterly!AN$1,HaverPull!$1:$1,0)),INDEX(CBO_annual!$A:$AH,MATCH(_xlfn.NUMBERVALUE(LEFT($A169,4)),CBO_annual!$A:$A,0),MATCH(AN$1,CBO_annual!$1:$1,0)))</f>
        <v>1853</v>
      </c>
      <c r="AO168" s="83" t="e">
        <f ca="1">IF(YEAR($B168)&lt;YEAR(TODAY()),INDEX(HaverPull!$A:$AD,MATCH(CBO_quarterly!$B168,HaverPull!$B:$B,0),MATCH(CBO_quarterly!AO$1,HaverPull!$1:$1,0)),INDEX(CBO_annual!$A:$AH,MATCH(_xlfn.NUMBERVALUE(LEFT($A169,4)),CBO_annual!$A:$A,0),MATCH(AO$1,CBO_annual!$1:$1,0)))</f>
        <v>#N/A</v>
      </c>
      <c r="AP168" s="83" t="e">
        <f ca="1">IF(YEAR($B168)&lt;YEAR(TODAY()),INDEX(HaverPull!$A:$AD,MATCH(CBO_quarterly!$B168,HaverPull!$B:$B,0),MATCH(CBO_quarterly!AP$1,HaverPull!$1:$1,0)),INDEX(CBO_annual!$A:$AH,MATCH(_xlfn.NUMBERVALUE(LEFT($A169,4)),CBO_annual!$A:$A,0),MATCH(AP$1,CBO_annual!$1:$1,0)))</f>
        <v>#N/A</v>
      </c>
    </row>
    <row r="169" spans="1:42">
      <c r="A169" s="83" t="s">
        <v>568</v>
      </c>
      <c r="B169" s="4">
        <v>40633</v>
      </c>
      <c r="C169" s="83">
        <f ca="1">IF(YEAR($B169)&lt;YEAR(TODAY())-1,AVERAGE(C170:C173),INDEX(CBO_annual!$A:$AH,MATCH(_xlfn.NUMBERVALUE(LEFT($A170,4)),CBO_annual!$A:$A,0),MATCH(C$1,CBO_annual!$1:$1,0)))</f>
        <v>2068.2001236141355</v>
      </c>
      <c r="D169" s="83">
        <f ca="1">IF(YEAR($B169)&lt;YEAR(TODAY())-1,AVERAGE(D170:D173),INDEX(CBO_annual!$A:$AH,MATCH(_xlfn.NUMBERVALUE(LEFT($A170,4)),CBO_annual!$A:$A,0),MATCH(D$1,CBO_annual!$1:$1,0)))</f>
        <v>1585.1000467321733</v>
      </c>
      <c r="E169" s="83">
        <f ca="1">IF(YEAR($B169)&lt;YEAR(TODAY())-1,AVERAGE(E170:E173),INDEX(CBO_annual!$A:$AH,MATCH(_xlfn.NUMBERVALUE(LEFT($A170,4)),CBO_annual!$A:$A,0),MATCH(E$1,CBO_annual!$1:$1,0)))</f>
        <v>134.100016582384</v>
      </c>
      <c r="F169" s="83">
        <f ca="1">IF(YEAR($B169)&lt;YEAR(TODAY())-1,AVERAGE(F170:F173),INDEX(CBO_annual!$A:$AH,MATCH(_xlfn.NUMBERVALUE(LEFT($A170,4)),CBO_annual!$A:$A,0),MATCH(F$1,CBO_annual!$1:$1,0)))</f>
        <v>395.69982965369149</v>
      </c>
      <c r="G169" s="83">
        <f ca="1">IF(YEAR($B169)&lt;YEAR(TODAY())-1,AVERAGE(G170:G173),INDEX(CBO_annual!$A:$AH,MATCH(_xlfn.NUMBERVALUE(LEFT($A170,4)),CBO_annual!$A:$A,0),MATCH(G$1,CBO_annual!$1:$1,0)))</f>
        <v>1274.6000844194095</v>
      </c>
      <c r="H169" s="83">
        <f ca="1">IF(YEAR($B169)&lt;YEAR(TODAY())-1,AVERAGE(H170:H173),INDEX(CBO_annual!$A:$AH,MATCH(_xlfn.NUMBERVALUE(LEFT($A170,4)),CBO_annual!$A:$A,0),MATCH(H$1,CBO_annual!$1:$1,0)))</f>
        <v>60.600009044936733</v>
      </c>
      <c r="I169" s="83">
        <f ca="1">IF(YEAR($B169)&lt;YEAR(TODAY())-1,AVERAGE(I170:I173),INDEX(CBO_annual!$A:$AH,MATCH(_xlfn.NUMBERVALUE(LEFT($A170,4)),CBO_annual!$A:$A,0),MATCH(I$1,CBO_annual!$1:$1,0)))</f>
        <v>497.10007688196225</v>
      </c>
      <c r="J169" s="83">
        <f ca="1">IF(YEAR($B169)&lt;YEAR(TODAY())-1,INDEX(HaverPull!$A:$AD,MATCH(CBO_quarterly!$B169,HaverPull!$B:$B,0),MATCH(CBO_quarterly!J$1,HaverPull!$1:$1,0)),INDEX(CBO_annual!$A:$AH,MATCH(_xlfn.NUMBERVALUE(LEFT($A170,4)),CBO_annual!$A:$A,0),MATCH(J$1,CBO_annual!$1:$1,0)))</f>
        <v>90</v>
      </c>
      <c r="K169" s="83" t="e">
        <f ca="1">IF(YEAR($B169)&lt;YEAR(TODAY())-1,INDEX(HaverPull!$A:$AD,MATCH(CBO_quarterly!$B169,HaverPull!$B:$B,0),MATCH(CBO_quarterly!K$1,HaverPull!$1:$1,0)),INDEX(CBO_annual!$A:$AH,MATCH(_xlfn.NUMBERVALUE(LEFT($A170,4)),CBO_annual!$A:$A,0),MATCH(K$1,CBO_annual!$1:$1,0)))</f>
        <v>#N/A</v>
      </c>
      <c r="L169" s="83" t="e">
        <f ca="1">IF(YEAR($B169)&lt;YEAR(TODAY())-1,INDEX(HaverPull!$A:$AD,MATCH(CBO_quarterly!$B169,HaverPull!$B:$B,0),MATCH(CBO_quarterly!L$1,HaverPull!$1:$1,0)),INDEX(CBO_annual!$A:$AH,MATCH(_xlfn.NUMBERVALUE(LEFT($A170,4)),CBO_annual!$A:$A,0),MATCH(L$1,CBO_annual!$1:$1,0)))</f>
        <v>#N/A</v>
      </c>
      <c r="M169" s="83" t="e">
        <f ca="1">IF(YEAR($B169)&lt;YEAR(TODAY())-1,INDEX(HaverPull!$A:$AD,MATCH(CBO_quarterly!$B169,HaverPull!$B:$B,0),MATCH(CBO_quarterly!M$1,HaverPull!$1:$1,0)),INDEX(CBO_annual!$A:$AH,MATCH(_xlfn.NUMBERVALUE(LEFT($A170,4)),CBO_annual!$A:$A,0),MATCH(M$1,CBO_annual!$1:$1,0)))</f>
        <v>#N/A</v>
      </c>
      <c r="N169" s="83" t="e">
        <f ca="1">IF(YEAR($B169)&lt;YEAR(TODAY())-1,INDEX(HaverPull!$A:$AD,MATCH(CBO_quarterly!$B169,HaverPull!$B:$B,0),MATCH(CBO_quarterly!N$1,HaverPull!$1:$1,0)),INDEX(CBO_annual!$A:$AH,MATCH(_xlfn.NUMBERVALUE(LEFT($A170,4)),CBO_annual!$A:$A,0),MATCH(N$1,CBO_annual!$1:$1,0)))</f>
        <v>#N/A</v>
      </c>
      <c r="O169" s="83" t="e">
        <f ca="1">IF(YEAR($B169)&lt;YEAR(TODAY())-1,INDEX(HaverPull!$A:$AD,MATCH(CBO_quarterly!$B169,HaverPull!$B:$B,0),MATCH(CBO_quarterly!O$1,HaverPull!$1:$1,0)),INDEX(CBO_annual!$A:$AH,MATCH(_xlfn.NUMBERVALUE(LEFT($A170,4)),CBO_annual!$A:$A,0),MATCH(O$1,CBO_annual!$1:$1,0)))</f>
        <v>#N/A</v>
      </c>
      <c r="P169" s="83" t="e">
        <f ca="1">IF(YEAR($B169)&lt;YEAR(TODAY())-1,INDEX(HaverPull!$A:$AD,MATCH(CBO_quarterly!$B169,HaverPull!$B:$B,0),MATCH(CBO_quarterly!P$1,HaverPull!$1:$1,0)),INDEX(CBO_annual!$A:$AH,MATCH(_xlfn.NUMBERVALUE(LEFT($A170,4)),CBO_annual!$A:$A,0),MATCH(P$1,CBO_annual!$1:$1,0)))</f>
        <v>#N/A</v>
      </c>
      <c r="Q169" s="83" t="e">
        <f ca="1">IF(YEAR($B169)&lt;YEAR(TODAY())-1,INDEX(HaverPull!$A:$AD,MATCH(CBO_quarterly!$B169,HaverPull!$B:$B,0),MATCH(CBO_quarterly!Q$1,HaverPull!$1:$1,0)),INDEX(CBO_annual!$A:$AH,MATCH(_xlfn.NUMBERVALUE(LEFT($A170,4)),CBO_annual!$A:$A,0),MATCH(Q$1,CBO_annual!$1:$1,0)))</f>
        <v>#N/A</v>
      </c>
      <c r="R169" s="83" t="e">
        <f ca="1">IF(YEAR($B169)&lt;YEAR(TODAY())-1,INDEX(HaverPull!$A:$AD,MATCH(CBO_quarterly!$B169,HaverPull!$B:$B,0),MATCH(CBO_quarterly!R$1,HaverPull!$1:$1,0)),INDEX(CBO_annual!$A:$AH,MATCH(_xlfn.NUMBERVALUE(LEFT($A170,4)),CBO_annual!$A:$A,0),MATCH(R$1,CBO_annual!$1:$1,0)))</f>
        <v>#N/A</v>
      </c>
      <c r="S169" s="83" t="e">
        <f ca="1">IF(YEAR($B169)&lt;YEAR(TODAY())-1,INDEX(HaverPull!$A:$AD,MATCH(CBO_quarterly!$B169,HaverPull!$B:$B,0),MATCH(CBO_quarterly!S$1,HaverPull!$1:$1,0)),INDEX(CBO_annual!$A:$AH,MATCH(_xlfn.NUMBERVALUE(LEFT($A170,4)),CBO_annual!$A:$A,0),MATCH(S$1,CBO_annual!$1:$1,0)))</f>
        <v>#N/A</v>
      </c>
      <c r="T169" s="83" t="e">
        <f ca="1">IF(YEAR($B169)&lt;YEAR(TODAY())-1,INDEX(HaverPull!$A:$AD,MATCH(CBO_quarterly!$B169,HaverPull!$B:$B,0),MATCH(CBO_quarterly!T$1,HaverPull!$1:$1,0)),INDEX(CBO_annual!$A:$AH,MATCH(_xlfn.NUMBERVALUE(LEFT($A170,4)),CBO_annual!$A:$A,0),MATCH(T$1,CBO_annual!$1:$1,0)))</f>
        <v>#N/A</v>
      </c>
      <c r="U169" s="83" t="e">
        <f ca="1">IF(YEAR($B169)&lt;YEAR(TODAY())-1,INDEX(HaverPull!$A:$AD,MATCH(CBO_quarterly!$B169,HaverPull!$B:$B,0),MATCH(CBO_quarterly!U$1,HaverPull!$1:$1,0)),INDEX(CBO_annual!$A:$AH,MATCH(_xlfn.NUMBERVALUE(LEFT($A170,4)),CBO_annual!$A:$A,0),MATCH(U$1,CBO_annual!$1:$1,0)))</f>
        <v>#N/A</v>
      </c>
      <c r="V169" s="83" t="e">
        <f ca="1">IF(YEAR($B169)&lt;YEAR(TODAY())-1,INDEX(HaverPull!$A:$AD,MATCH(CBO_quarterly!$B169,HaverPull!$B:$B,0),MATCH(CBO_quarterly!V$1,HaverPull!$1:$1,0)),INDEX(CBO_annual!$A:$AH,MATCH(_xlfn.NUMBERVALUE(LEFT($A170,4)),CBO_annual!$A:$A,0),MATCH(V$1,CBO_annual!$1:$1,0)))</f>
        <v>#N/A</v>
      </c>
      <c r="W169" s="83" t="e">
        <f ca="1">IF(YEAR($B169)&lt;YEAR(TODAY())-1,INDEX(HaverPull!$A:$AD,MATCH(CBO_quarterly!$B169,HaverPull!$B:$B,0),MATCH(CBO_quarterly!W$1,HaverPull!$1:$1,0)),INDEX(CBO_annual!$A:$AH,MATCH(_xlfn.NUMBERVALUE(LEFT($A170,4)),CBO_annual!$A:$A,0),MATCH(W$1,CBO_annual!$1:$1,0)))</f>
        <v>#N/A</v>
      </c>
      <c r="X169" s="83" t="e">
        <f ca="1">IF(YEAR($B169)&lt;YEAR(TODAY())-1,INDEX(HaverPull!$A:$AD,MATCH(CBO_quarterly!$B169,HaverPull!$B:$B,0),MATCH(CBO_quarterly!X$1,HaverPull!$1:$1,0)),INDEX(CBO_annual!$A:$AH,MATCH(_xlfn.NUMBERVALUE(LEFT($A170,4)),CBO_annual!$A:$A,0),MATCH(X$1,CBO_annual!$1:$1,0)))</f>
        <v>#N/A</v>
      </c>
      <c r="Y169" s="83" t="e">
        <f ca="1">IF(YEAR($B169)&lt;YEAR(TODAY())-1,INDEX(HaverPull!$A:$AD,MATCH(CBO_quarterly!$B169,HaverPull!$B:$B,0),MATCH(CBO_quarterly!Y$1,HaverPull!$1:$1,0)),INDEX(CBO_annual!$A:$AH,MATCH(_xlfn.NUMBERVALUE(LEFT($A170,4)),CBO_annual!$A:$A,0),MATCH(Y$1,CBO_annual!$1:$1,0)))</f>
        <v>#N/A</v>
      </c>
      <c r="Z169" s="83" t="e">
        <f ca="1">IF(YEAR($B169)&lt;YEAR(TODAY())-1,INDEX(HaverPull!$A:$AD,MATCH(CBO_quarterly!$B169,HaverPull!$B:$B,0),MATCH(CBO_quarterly!Z$1,HaverPull!$1:$1,0)),INDEX(CBO_annual!$A:$AH,MATCH(_xlfn.NUMBERVALUE(LEFT($A170,4)),CBO_annual!$A:$A,0),MATCH(Z$1,CBO_annual!$1:$1,0)))</f>
        <v>#N/A</v>
      </c>
      <c r="AA169" s="83" t="e">
        <f ca="1">IF(YEAR($B169)&lt;YEAR(TODAY())-1,INDEX(HaverPull!$A:$AD,MATCH(CBO_quarterly!$B169,HaverPull!$B:$B,0),MATCH(CBO_quarterly!AA$1,HaverPull!$1:$1,0)),INDEX(CBO_annual!$A:$AH,MATCH(_xlfn.NUMBERVALUE(LEFT($A170,4)),CBO_annual!$A:$A,0),MATCH(AA$1,CBO_annual!$1:$1,0)))</f>
        <v>#N/A</v>
      </c>
      <c r="AB169" s="88">
        <f>INDEX(CBO_annual!$A:$AH,MATCH(_xlfn.NUMBERVALUE(LEFT($A170,4)),CBO_annual!$A:$A,0),MATCH($1:$1,CBO_annual!$1:$1,0))</f>
        <v>15702.95</v>
      </c>
      <c r="AC169" s="84">
        <v>14881.3</v>
      </c>
      <c r="AD169" s="83">
        <f ca="1">IF(YEAR($B169)&lt;=YEAR(TODAY()),INDEX(HaverPull!$A:$AD,MATCH(CBO_quarterly!$B169,HaverPull!$B:$B,0),MATCH(CBO_quarterly!AD$1,HaverPull!$1:$1,0)),INDEX(CBO_annual!$A:$AH,MATCH(_xlfn.NUMBERVALUE(LEFT($A170,4)),CBO_annual!$A:$A,0),MATCH(AD$1,CBO_annual!$1:$1,0)))</f>
        <v>10799.7</v>
      </c>
      <c r="AE169" s="83">
        <f ca="1">IF(YEAR($B169)&lt;=YEAR(TODAY()),INDEX(HaverPull!$A:$AD,MATCH(CBO_quarterly!$B169,HaverPull!$B:$B,0),MATCH(CBO_quarterly!AE$1,HaverPull!$1:$1,0)),INDEX(CBO_annual!$A:$AH,MATCH(_xlfn.NUMBERVALUE(LEFT($A170,4)),CBO_annual!$A:$A,0),MATCH(AE$1,CBO_annual!$1:$1,0)))</f>
        <v>10485.4</v>
      </c>
      <c r="AF169" s="85">
        <v>103.002</v>
      </c>
      <c r="AG169" s="84">
        <v>15238.4</v>
      </c>
      <c r="AH169" s="84">
        <v>15991.2</v>
      </c>
      <c r="AI169" s="83">
        <f ca="1">IF(YEAR($B169)&lt;YEAR(TODAY()),INDEX(HaverPull!$A:$AD,MATCH(CBO_quarterly!$B169,HaverPull!$B:$B,0),MATCH(CBO_quarterly!AI$1,HaverPull!$1:$1,0)),INDEX(CBO_annual!$A:$AH,MATCH(_xlfn.NUMBERVALUE(LEFT($A170,4)),CBO_annual!$A:$A,0),MATCH(AI$1,CBO_annual!$1:$1,0)))</f>
        <v>3156</v>
      </c>
      <c r="AJ169" s="83">
        <f ca="1">IF(YEAR($B169)&lt;YEAR(TODAY()),INDEX(HaverPull!$A:$AD,MATCH(CBO_quarterly!$B169,HaverPull!$B:$B,0),MATCH(CBO_quarterly!AJ$1,HaverPull!$1:$1,0)),INDEX(CBO_annual!$A:$AH,MATCH(_xlfn.NUMBERVALUE(LEFT($A170,4)),CBO_annual!$A:$A,0),MATCH(AJ$1,CBO_annual!$1:$1,0)))</f>
        <v>1327.7</v>
      </c>
      <c r="AK169" s="83">
        <f ca="1">IF(YEAR($B169)&lt;YEAR(TODAY()),INDEX(HaverPull!$A:$AD,MATCH(CBO_quarterly!$B169,HaverPull!$B:$B,0),MATCH(CBO_quarterly!AK$1,HaverPull!$1:$1,0)),INDEX(CBO_annual!$A:$AH,MATCH(_xlfn.NUMBERVALUE(LEFT($A170,4)),CBO_annual!$A:$A,0),MATCH(AK$1,CBO_annual!$1:$1,0)))</f>
        <v>1915.5</v>
      </c>
      <c r="AL169" s="83">
        <f ca="1">IF(YEAR($B169)&lt;YEAR(TODAY()),INDEX(HaverPull!$A:$AD,MATCH(CBO_quarterly!$B169,HaverPull!$B:$B,0),MATCH(CBO_quarterly!AL$1,HaverPull!$1:$1,0)),INDEX(CBO_annual!$A:$AH,MATCH(_xlfn.NUMBERVALUE(LEFT($A170,4)),CBO_annual!$A:$A,0),MATCH(AL$1,CBO_annual!$1:$1,0)))</f>
        <v>3156</v>
      </c>
      <c r="AM169" s="83">
        <f ca="1">IF(YEAR($B169)&lt;YEAR(TODAY()),INDEX(HaverPull!$A:$AD,MATCH(CBO_quarterly!$B169,HaverPull!$B:$B,0),MATCH(CBO_quarterly!AM$1,HaverPull!$1:$1,0)),INDEX(CBO_annual!$A:$AH,MATCH(_xlfn.NUMBERVALUE(LEFT($A170,4)),CBO_annual!$A:$A,0),MATCH(AM$1,CBO_annual!$1:$1,0)))</f>
        <v>1304.7</v>
      </c>
      <c r="AN169" s="83">
        <f ca="1">IF(YEAR($B169)&lt;YEAR(TODAY()),INDEX(HaverPull!$A:$AD,MATCH(CBO_quarterly!$B169,HaverPull!$B:$B,0),MATCH(CBO_quarterly!AN$1,HaverPull!$1:$1,0)),INDEX(CBO_annual!$A:$AH,MATCH(_xlfn.NUMBERVALUE(LEFT($A170,4)),CBO_annual!$A:$A,0),MATCH(AN$1,CBO_annual!$1:$1,0)))</f>
        <v>1851.2</v>
      </c>
      <c r="AO169" s="83" t="e">
        <f ca="1">IF(YEAR($B169)&lt;YEAR(TODAY()),INDEX(HaverPull!$A:$AD,MATCH(CBO_quarterly!$B169,HaverPull!$B:$B,0),MATCH(CBO_quarterly!AO$1,HaverPull!$1:$1,0)),INDEX(CBO_annual!$A:$AH,MATCH(_xlfn.NUMBERVALUE(LEFT($A170,4)),CBO_annual!$A:$A,0),MATCH(AO$1,CBO_annual!$1:$1,0)))</f>
        <v>#N/A</v>
      </c>
      <c r="AP169" s="83" t="e">
        <f ca="1">IF(YEAR($B169)&lt;YEAR(TODAY()),INDEX(HaverPull!$A:$AD,MATCH(CBO_quarterly!$B169,HaverPull!$B:$B,0),MATCH(CBO_quarterly!AP$1,HaverPull!$1:$1,0)),INDEX(CBO_annual!$A:$AH,MATCH(_xlfn.NUMBERVALUE(LEFT($A170,4)),CBO_annual!$A:$A,0),MATCH(AP$1,CBO_annual!$1:$1,0)))</f>
        <v>#N/A</v>
      </c>
    </row>
    <row r="170" spans="1:42">
      <c r="A170" s="83" t="s">
        <v>569</v>
      </c>
      <c r="B170" s="4">
        <v>40724</v>
      </c>
      <c r="C170" s="83">
        <f ca="1">IF(YEAR($B170)&lt;YEAR(TODAY())-1,AVERAGE(C171:C174),INDEX(CBO_annual!$A:$AH,MATCH(_xlfn.NUMBERVALUE(LEFT($A171,4)),CBO_annual!$A:$A,0),MATCH(C$1,CBO_annual!$1:$1,0)))</f>
        <v>2068.2004472287317</v>
      </c>
      <c r="D170" s="83">
        <f ca="1">IF(YEAR($B170)&lt;YEAR(TODAY())-1,AVERAGE(D171:D174),INDEX(CBO_annual!$A:$AH,MATCH(_xlfn.NUMBERVALUE(LEFT($A171,4)),CBO_annual!$A:$A,0),MATCH(D$1,CBO_annual!$1:$1,0)))</f>
        <v>1585.1001690742767</v>
      </c>
      <c r="E170" s="83">
        <f ca="1">IF(YEAR($B170)&lt;YEAR(TODAY())-1,AVERAGE(E171:E174),INDEX(CBO_annual!$A:$AH,MATCH(_xlfn.NUMBERVALUE(LEFT($A171,4)),CBO_annual!$A:$A,0),MATCH(E$1,CBO_annual!$1:$1,0)))</f>
        <v>134.10005999409816</v>
      </c>
      <c r="F170" s="83">
        <f ca="1">IF(YEAR($B170)&lt;YEAR(TODAY())-1,AVERAGE(F171:F174),INDEX(CBO_annual!$A:$AH,MATCH(_xlfn.NUMBERVALUE(LEFT($A171,4)),CBO_annual!$A:$A,0),MATCH(F$1,CBO_annual!$1:$1,0)))</f>
        <v>395.69938369699179</v>
      </c>
      <c r="G170" s="83">
        <f ca="1">IF(YEAR($B170)&lt;YEAR(TODAY())-1,AVERAGE(G171:G174),INDEX(CBO_annual!$A:$AH,MATCH(_xlfn.NUMBERVALUE(LEFT($A171,4)),CBO_annual!$A:$A,0),MATCH(G$1,CBO_annual!$1:$1,0)))</f>
        <v>1274.6003054244998</v>
      </c>
      <c r="H170" s="83">
        <f ca="1">IF(YEAR($B170)&lt;YEAR(TODAY())-1,AVERAGE(H171:H174),INDEX(CBO_annual!$A:$AH,MATCH(_xlfn.NUMBERVALUE(LEFT($A171,4)),CBO_annual!$A:$A,0),MATCH(H$1,CBO_annual!$1:$1,0)))</f>
        <v>60.600032724053534</v>
      </c>
      <c r="I170" s="83">
        <f ca="1">IF(YEAR($B170)&lt;YEAR(TODAY())-1,AVERAGE(I171:I174),INDEX(CBO_annual!$A:$AH,MATCH(_xlfn.NUMBERVALUE(LEFT($A171,4)),CBO_annual!$A:$A,0),MATCH(I$1,CBO_annual!$1:$1,0)))</f>
        <v>497.10027815445505</v>
      </c>
      <c r="J170" s="83">
        <f ca="1">IF(YEAR($B170)&lt;YEAR(TODAY())-1,INDEX(HaverPull!$A:$AD,MATCH(CBO_quarterly!$B170,HaverPull!$B:$B,0),MATCH(CBO_quarterly!J$1,HaverPull!$1:$1,0)),INDEX(CBO_annual!$A:$AH,MATCH(_xlfn.NUMBERVALUE(LEFT($A171,4)),CBO_annual!$A:$A,0),MATCH(J$1,CBO_annual!$1:$1,0)))</f>
        <v>79.2</v>
      </c>
      <c r="K170" s="83" t="e">
        <f ca="1">IF(YEAR($B170)&lt;YEAR(TODAY())-1,INDEX(HaverPull!$A:$AD,MATCH(CBO_quarterly!$B170,HaverPull!$B:$B,0),MATCH(CBO_quarterly!K$1,HaverPull!$1:$1,0)),INDEX(CBO_annual!$A:$AH,MATCH(_xlfn.NUMBERVALUE(LEFT($A171,4)),CBO_annual!$A:$A,0),MATCH(K$1,CBO_annual!$1:$1,0)))</f>
        <v>#N/A</v>
      </c>
      <c r="L170" s="83" t="e">
        <f ca="1">IF(YEAR($B170)&lt;YEAR(TODAY())-1,INDEX(HaverPull!$A:$AD,MATCH(CBO_quarterly!$B170,HaverPull!$B:$B,0),MATCH(CBO_quarterly!L$1,HaverPull!$1:$1,0)),INDEX(CBO_annual!$A:$AH,MATCH(_xlfn.NUMBERVALUE(LEFT($A171,4)),CBO_annual!$A:$A,0),MATCH(L$1,CBO_annual!$1:$1,0)))</f>
        <v>#N/A</v>
      </c>
      <c r="M170" s="83" t="e">
        <f ca="1">IF(YEAR($B170)&lt;YEAR(TODAY())-1,INDEX(HaverPull!$A:$AD,MATCH(CBO_quarterly!$B170,HaverPull!$B:$B,0),MATCH(CBO_quarterly!M$1,HaverPull!$1:$1,0)),INDEX(CBO_annual!$A:$AH,MATCH(_xlfn.NUMBERVALUE(LEFT($A171,4)),CBO_annual!$A:$A,0),MATCH(M$1,CBO_annual!$1:$1,0)))</f>
        <v>#N/A</v>
      </c>
      <c r="N170" s="83" t="e">
        <f ca="1">IF(YEAR($B170)&lt;YEAR(TODAY())-1,INDEX(HaverPull!$A:$AD,MATCH(CBO_quarterly!$B170,HaverPull!$B:$B,0),MATCH(CBO_quarterly!N$1,HaverPull!$1:$1,0)),INDEX(CBO_annual!$A:$AH,MATCH(_xlfn.NUMBERVALUE(LEFT($A171,4)),CBO_annual!$A:$A,0),MATCH(N$1,CBO_annual!$1:$1,0)))</f>
        <v>#N/A</v>
      </c>
      <c r="O170" s="83" t="e">
        <f ca="1">IF(YEAR($B170)&lt;YEAR(TODAY())-1,INDEX(HaverPull!$A:$AD,MATCH(CBO_quarterly!$B170,HaverPull!$B:$B,0),MATCH(CBO_quarterly!O$1,HaverPull!$1:$1,0)),INDEX(CBO_annual!$A:$AH,MATCH(_xlfn.NUMBERVALUE(LEFT($A171,4)),CBO_annual!$A:$A,0),MATCH(O$1,CBO_annual!$1:$1,0)))</f>
        <v>#N/A</v>
      </c>
      <c r="P170" s="83" t="e">
        <f ca="1">IF(YEAR($B170)&lt;YEAR(TODAY())-1,INDEX(HaverPull!$A:$AD,MATCH(CBO_quarterly!$B170,HaverPull!$B:$B,0),MATCH(CBO_quarterly!P$1,HaverPull!$1:$1,0)),INDEX(CBO_annual!$A:$AH,MATCH(_xlfn.NUMBERVALUE(LEFT($A171,4)),CBO_annual!$A:$A,0),MATCH(P$1,CBO_annual!$1:$1,0)))</f>
        <v>#N/A</v>
      </c>
      <c r="Q170" s="83" t="e">
        <f ca="1">IF(YEAR($B170)&lt;YEAR(TODAY())-1,INDEX(HaverPull!$A:$AD,MATCH(CBO_quarterly!$B170,HaverPull!$B:$B,0),MATCH(CBO_quarterly!Q$1,HaverPull!$1:$1,0)),INDEX(CBO_annual!$A:$AH,MATCH(_xlfn.NUMBERVALUE(LEFT($A171,4)),CBO_annual!$A:$A,0),MATCH(Q$1,CBO_annual!$1:$1,0)))</f>
        <v>#N/A</v>
      </c>
      <c r="R170" s="83" t="e">
        <f ca="1">IF(YEAR($B170)&lt;YEAR(TODAY())-1,INDEX(HaverPull!$A:$AD,MATCH(CBO_quarterly!$B170,HaverPull!$B:$B,0),MATCH(CBO_quarterly!R$1,HaverPull!$1:$1,0)),INDEX(CBO_annual!$A:$AH,MATCH(_xlfn.NUMBERVALUE(LEFT($A171,4)),CBO_annual!$A:$A,0),MATCH(R$1,CBO_annual!$1:$1,0)))</f>
        <v>#N/A</v>
      </c>
      <c r="S170" s="83" t="e">
        <f ca="1">IF(YEAR($B170)&lt;YEAR(TODAY())-1,INDEX(HaverPull!$A:$AD,MATCH(CBO_quarterly!$B170,HaverPull!$B:$B,0),MATCH(CBO_quarterly!S$1,HaverPull!$1:$1,0)),INDEX(CBO_annual!$A:$AH,MATCH(_xlfn.NUMBERVALUE(LEFT($A171,4)),CBO_annual!$A:$A,0),MATCH(S$1,CBO_annual!$1:$1,0)))</f>
        <v>#N/A</v>
      </c>
      <c r="T170" s="83" t="e">
        <f ca="1">IF(YEAR($B170)&lt;YEAR(TODAY())-1,INDEX(HaverPull!$A:$AD,MATCH(CBO_quarterly!$B170,HaverPull!$B:$B,0),MATCH(CBO_quarterly!T$1,HaverPull!$1:$1,0)),INDEX(CBO_annual!$A:$AH,MATCH(_xlfn.NUMBERVALUE(LEFT($A171,4)),CBO_annual!$A:$A,0),MATCH(T$1,CBO_annual!$1:$1,0)))</f>
        <v>#N/A</v>
      </c>
      <c r="U170" s="83" t="e">
        <f ca="1">IF(YEAR($B170)&lt;YEAR(TODAY())-1,INDEX(HaverPull!$A:$AD,MATCH(CBO_quarterly!$B170,HaverPull!$B:$B,0),MATCH(CBO_quarterly!U$1,HaverPull!$1:$1,0)),INDEX(CBO_annual!$A:$AH,MATCH(_xlfn.NUMBERVALUE(LEFT($A171,4)),CBO_annual!$A:$A,0),MATCH(U$1,CBO_annual!$1:$1,0)))</f>
        <v>#N/A</v>
      </c>
      <c r="V170" s="83" t="e">
        <f ca="1">IF(YEAR($B170)&lt;YEAR(TODAY())-1,INDEX(HaverPull!$A:$AD,MATCH(CBO_quarterly!$B170,HaverPull!$B:$B,0),MATCH(CBO_quarterly!V$1,HaverPull!$1:$1,0)),INDEX(CBO_annual!$A:$AH,MATCH(_xlfn.NUMBERVALUE(LEFT($A171,4)),CBO_annual!$A:$A,0),MATCH(V$1,CBO_annual!$1:$1,0)))</f>
        <v>#N/A</v>
      </c>
      <c r="W170" s="83" t="e">
        <f ca="1">IF(YEAR($B170)&lt;YEAR(TODAY())-1,INDEX(HaverPull!$A:$AD,MATCH(CBO_quarterly!$B170,HaverPull!$B:$B,0),MATCH(CBO_quarterly!W$1,HaverPull!$1:$1,0)),INDEX(CBO_annual!$A:$AH,MATCH(_xlfn.NUMBERVALUE(LEFT($A171,4)),CBO_annual!$A:$A,0),MATCH(W$1,CBO_annual!$1:$1,0)))</f>
        <v>#N/A</v>
      </c>
      <c r="X170" s="83" t="e">
        <f ca="1">IF(YEAR($B170)&lt;YEAR(TODAY())-1,INDEX(HaverPull!$A:$AD,MATCH(CBO_quarterly!$B170,HaverPull!$B:$B,0),MATCH(CBO_quarterly!X$1,HaverPull!$1:$1,0)),INDEX(CBO_annual!$A:$AH,MATCH(_xlfn.NUMBERVALUE(LEFT($A171,4)),CBO_annual!$A:$A,0),MATCH(X$1,CBO_annual!$1:$1,0)))</f>
        <v>#N/A</v>
      </c>
      <c r="Y170" s="83" t="e">
        <f ca="1">IF(YEAR($B170)&lt;YEAR(TODAY())-1,INDEX(HaverPull!$A:$AD,MATCH(CBO_quarterly!$B170,HaverPull!$B:$B,0),MATCH(CBO_quarterly!Y$1,HaverPull!$1:$1,0)),INDEX(CBO_annual!$A:$AH,MATCH(_xlfn.NUMBERVALUE(LEFT($A171,4)),CBO_annual!$A:$A,0),MATCH(Y$1,CBO_annual!$1:$1,0)))</f>
        <v>#N/A</v>
      </c>
      <c r="Z170" s="83" t="e">
        <f ca="1">IF(YEAR($B170)&lt;YEAR(TODAY())-1,INDEX(HaverPull!$A:$AD,MATCH(CBO_quarterly!$B170,HaverPull!$B:$B,0),MATCH(CBO_quarterly!Z$1,HaverPull!$1:$1,0)),INDEX(CBO_annual!$A:$AH,MATCH(_xlfn.NUMBERVALUE(LEFT($A171,4)),CBO_annual!$A:$A,0),MATCH(Z$1,CBO_annual!$1:$1,0)))</f>
        <v>#N/A</v>
      </c>
      <c r="AA170" s="83" t="e">
        <f ca="1">IF(YEAR($B170)&lt;YEAR(TODAY())-1,INDEX(HaverPull!$A:$AD,MATCH(CBO_quarterly!$B170,HaverPull!$B:$B,0),MATCH(CBO_quarterly!AA$1,HaverPull!$1:$1,0)),INDEX(CBO_annual!$A:$AH,MATCH(_xlfn.NUMBERVALUE(LEFT($A171,4)),CBO_annual!$A:$A,0),MATCH(AA$1,CBO_annual!$1:$1,0)))</f>
        <v>#N/A</v>
      </c>
      <c r="AB170" s="88">
        <f>INDEX(CBO_annual!$A:$AH,MATCH(_xlfn.NUMBERVALUE(LEFT($A171,4)),CBO_annual!$A:$A,0),MATCH($1:$1,CBO_annual!$1:$1,0))</f>
        <v>15702.95</v>
      </c>
      <c r="AC170" s="84">
        <v>14989.6</v>
      </c>
      <c r="AD170" s="83">
        <f ca="1">IF(YEAR($B170)&lt;=YEAR(TODAY()),INDEX(HaverPull!$A:$AD,MATCH(CBO_quarterly!$B170,HaverPull!$B:$B,0),MATCH(CBO_quarterly!AD$1,HaverPull!$1:$1,0)),INDEX(CBO_annual!$A:$AH,MATCH(_xlfn.NUMBERVALUE(LEFT($A171,4)),CBO_annual!$A:$A,0),MATCH(AD$1,CBO_annual!$1:$1,0)))</f>
        <v>10823.7</v>
      </c>
      <c r="AE170" s="83">
        <f ca="1">IF(YEAR($B170)&lt;=YEAR(TODAY()),INDEX(HaverPull!$A:$AD,MATCH(CBO_quarterly!$B170,HaverPull!$B:$B,0),MATCH(CBO_quarterly!AE$1,HaverPull!$1:$1,0)),INDEX(CBO_annual!$A:$AH,MATCH(_xlfn.NUMBERVALUE(LEFT($A171,4)),CBO_annual!$A:$A,0),MATCH(AE$1,CBO_annual!$1:$1,0)))</f>
        <v>10612.1</v>
      </c>
      <c r="AF170" s="85">
        <v>104.04300000000001</v>
      </c>
      <c r="AG170" s="84">
        <v>15460.9</v>
      </c>
      <c r="AH170" s="84">
        <v>16158.7</v>
      </c>
      <c r="AI170" s="83">
        <f ca="1">IF(YEAR($B170)&lt;YEAR(TODAY()),INDEX(HaverPull!$A:$AD,MATCH(CBO_quarterly!$B170,HaverPull!$B:$B,0),MATCH(CBO_quarterly!AI$1,HaverPull!$1:$1,0)),INDEX(CBO_annual!$A:$AH,MATCH(_xlfn.NUMBERVALUE(LEFT($A171,4)),CBO_annual!$A:$A,0),MATCH(AI$1,CBO_annual!$1:$1,0)))</f>
        <v>3168.6</v>
      </c>
      <c r="AJ170" s="83">
        <f ca="1">IF(YEAR($B170)&lt;YEAR(TODAY()),INDEX(HaverPull!$A:$AD,MATCH(CBO_quarterly!$B170,HaverPull!$B:$B,0),MATCH(CBO_quarterly!AJ$1,HaverPull!$1:$1,0)),INDEX(CBO_annual!$A:$AH,MATCH(_xlfn.NUMBERVALUE(LEFT($A171,4)),CBO_annual!$A:$A,0),MATCH(AJ$1,CBO_annual!$1:$1,0)))</f>
        <v>1322.9</v>
      </c>
      <c r="AK170" s="83">
        <f ca="1">IF(YEAR($B170)&lt;YEAR(TODAY()),INDEX(HaverPull!$A:$AD,MATCH(CBO_quarterly!$B170,HaverPull!$B:$B,0),MATCH(CBO_quarterly!AK$1,HaverPull!$1:$1,0)),INDEX(CBO_annual!$A:$AH,MATCH(_xlfn.NUMBERVALUE(LEFT($A171,4)),CBO_annual!$A:$A,0),MATCH(AK$1,CBO_annual!$1:$1,0)))</f>
        <v>1898.4</v>
      </c>
      <c r="AL170" s="83">
        <f ca="1">IF(YEAR($B170)&lt;YEAR(TODAY()),INDEX(HaverPull!$A:$AD,MATCH(CBO_quarterly!$B170,HaverPull!$B:$B,0),MATCH(CBO_quarterly!AL$1,HaverPull!$1:$1,0)),INDEX(CBO_annual!$A:$AH,MATCH(_xlfn.NUMBERVALUE(LEFT($A171,4)),CBO_annual!$A:$A,0),MATCH(AL$1,CBO_annual!$1:$1,0)))</f>
        <v>3168.6</v>
      </c>
      <c r="AM170" s="83">
        <f ca="1">IF(YEAR($B170)&lt;YEAR(TODAY()),INDEX(HaverPull!$A:$AD,MATCH(CBO_quarterly!$B170,HaverPull!$B:$B,0),MATCH(CBO_quarterly!AM$1,HaverPull!$1:$1,0)),INDEX(CBO_annual!$A:$AH,MATCH(_xlfn.NUMBERVALUE(LEFT($A171,4)),CBO_annual!$A:$A,0),MATCH(AM$1,CBO_annual!$1:$1,0)))</f>
        <v>1311.8</v>
      </c>
      <c r="AN170" s="83">
        <f ca="1">IF(YEAR($B170)&lt;YEAR(TODAY()),INDEX(HaverPull!$A:$AD,MATCH(CBO_quarterly!$B170,HaverPull!$B:$B,0),MATCH(CBO_quarterly!AN$1,HaverPull!$1:$1,0)),INDEX(CBO_annual!$A:$AH,MATCH(_xlfn.NUMBERVALUE(LEFT($A171,4)),CBO_annual!$A:$A,0),MATCH(AN$1,CBO_annual!$1:$1,0)))</f>
        <v>1856.7</v>
      </c>
      <c r="AO170" s="83" t="e">
        <f ca="1">IF(YEAR($B170)&lt;YEAR(TODAY()),INDEX(HaverPull!$A:$AD,MATCH(CBO_quarterly!$B170,HaverPull!$B:$B,0),MATCH(CBO_quarterly!AO$1,HaverPull!$1:$1,0)),INDEX(CBO_annual!$A:$AH,MATCH(_xlfn.NUMBERVALUE(LEFT($A171,4)),CBO_annual!$A:$A,0),MATCH(AO$1,CBO_annual!$1:$1,0)))</f>
        <v>#N/A</v>
      </c>
      <c r="AP170" s="83" t="e">
        <f ca="1">IF(YEAR($B170)&lt;YEAR(TODAY()),INDEX(HaverPull!$A:$AD,MATCH(CBO_quarterly!$B170,HaverPull!$B:$B,0),MATCH(CBO_quarterly!AP$1,HaverPull!$1:$1,0)),INDEX(CBO_annual!$A:$AH,MATCH(_xlfn.NUMBERVALUE(LEFT($A171,4)),CBO_annual!$A:$A,0),MATCH(AP$1,CBO_annual!$1:$1,0)))</f>
        <v>#N/A</v>
      </c>
    </row>
    <row r="171" spans="1:42">
      <c r="A171" s="83" t="s">
        <v>570</v>
      </c>
      <c r="B171" s="4">
        <v>40816</v>
      </c>
      <c r="C171" s="83">
        <f ca="1">IF(YEAR($B171)&lt;YEAR(TODAY())-1,AVERAGE(C172:C175),INDEX(CBO_annual!$A:$AH,MATCH(_xlfn.NUMBERVALUE(LEFT($A172,4)),CBO_annual!$A:$A,0),MATCH(C$1,CBO_annual!$1:$1,0)))</f>
        <v>2068.1993593207108</v>
      </c>
      <c r="D171" s="83">
        <f ca="1">IF(YEAR($B171)&lt;YEAR(TODAY())-1,AVERAGE(D172:D175),INDEX(CBO_annual!$A:$AH,MATCH(_xlfn.NUMBERVALUE(LEFT($A172,4)),CBO_annual!$A:$A,0),MATCH(D$1,CBO_annual!$1:$1,0)))</f>
        <v>1585.0997577919761</v>
      </c>
      <c r="E171" s="83">
        <f ca="1">IF(YEAR($B171)&lt;YEAR(TODAY())-1,AVERAGE(E172:E175),INDEX(CBO_annual!$A:$AH,MATCH(_xlfn.NUMBERVALUE(LEFT($A172,4)),CBO_annual!$A:$A,0),MATCH(E$1,CBO_annual!$1:$1,0)))</f>
        <v>134.09991405521731</v>
      </c>
      <c r="F171" s="83">
        <f ca="1">IF(YEAR($B171)&lt;YEAR(TODAY())-1,AVERAGE(F172:F175),INDEX(CBO_annual!$A:$AH,MATCH(_xlfn.NUMBERVALUE(LEFT($A172,4)),CBO_annual!$A:$A,0),MATCH(F$1,CBO_annual!$1:$1,0)))</f>
        <v>395.70088288731307</v>
      </c>
      <c r="G171" s="83">
        <f ca="1">IF(YEAR($B171)&lt;YEAR(TODAY())-1,AVERAGE(G172:G175),INDEX(CBO_annual!$A:$AH,MATCH(_xlfn.NUMBERVALUE(LEFT($A172,4)),CBO_annual!$A:$A,0),MATCH(G$1,CBO_annual!$1:$1,0)))</f>
        <v>1274.5995624629245</v>
      </c>
      <c r="H171" s="83">
        <f ca="1">IF(YEAR($B171)&lt;YEAR(TODAY())-1,AVERAGE(H172:H175),INDEX(CBO_annual!$A:$AH,MATCH(_xlfn.NUMBERVALUE(LEFT($A172,4)),CBO_annual!$A:$A,0),MATCH(H$1,CBO_annual!$1:$1,0)))</f>
        <v>60.599953121027625</v>
      </c>
      <c r="I171" s="83">
        <f ca="1">IF(YEAR($B171)&lt;YEAR(TODAY())-1,AVERAGE(I172:I175),INDEX(CBO_annual!$A:$AH,MATCH(_xlfn.NUMBERVALUE(LEFT($A172,4)),CBO_annual!$A:$A,0),MATCH(I$1,CBO_annual!$1:$1,0)))</f>
        <v>497.09960152873481</v>
      </c>
      <c r="J171" s="83">
        <f ca="1">IF(YEAR($B171)&lt;YEAR(TODAY())-1,INDEX(HaverPull!$A:$AD,MATCH(CBO_quarterly!$B171,HaverPull!$B:$B,0),MATCH(CBO_quarterly!J$1,HaverPull!$1:$1,0)),INDEX(CBO_annual!$A:$AH,MATCH(_xlfn.NUMBERVALUE(LEFT($A172,4)),CBO_annual!$A:$A,0),MATCH(J$1,CBO_annual!$1:$1,0)))</f>
        <v>68.5</v>
      </c>
      <c r="K171" s="83" t="e">
        <f ca="1">IF(YEAR($B171)&lt;YEAR(TODAY())-1,INDEX(HaverPull!$A:$AD,MATCH(CBO_quarterly!$B171,HaverPull!$B:$B,0),MATCH(CBO_quarterly!K$1,HaverPull!$1:$1,0)),INDEX(CBO_annual!$A:$AH,MATCH(_xlfn.NUMBERVALUE(LEFT($A172,4)),CBO_annual!$A:$A,0),MATCH(K$1,CBO_annual!$1:$1,0)))</f>
        <v>#N/A</v>
      </c>
      <c r="L171" s="83" t="e">
        <f ca="1">IF(YEAR($B171)&lt;YEAR(TODAY())-1,INDEX(HaverPull!$A:$AD,MATCH(CBO_quarterly!$B171,HaverPull!$B:$B,0),MATCH(CBO_quarterly!L$1,HaverPull!$1:$1,0)),INDEX(CBO_annual!$A:$AH,MATCH(_xlfn.NUMBERVALUE(LEFT($A172,4)),CBO_annual!$A:$A,0),MATCH(L$1,CBO_annual!$1:$1,0)))</f>
        <v>#N/A</v>
      </c>
      <c r="M171" s="83" t="e">
        <f ca="1">IF(YEAR($B171)&lt;YEAR(TODAY())-1,INDEX(HaverPull!$A:$AD,MATCH(CBO_quarterly!$B171,HaverPull!$B:$B,0),MATCH(CBO_quarterly!M$1,HaverPull!$1:$1,0)),INDEX(CBO_annual!$A:$AH,MATCH(_xlfn.NUMBERVALUE(LEFT($A172,4)),CBO_annual!$A:$A,0),MATCH(M$1,CBO_annual!$1:$1,0)))</f>
        <v>#N/A</v>
      </c>
      <c r="N171" s="83" t="e">
        <f ca="1">IF(YEAR($B171)&lt;YEAR(TODAY())-1,INDEX(HaverPull!$A:$AD,MATCH(CBO_quarterly!$B171,HaverPull!$B:$B,0),MATCH(CBO_quarterly!N$1,HaverPull!$1:$1,0)),INDEX(CBO_annual!$A:$AH,MATCH(_xlfn.NUMBERVALUE(LEFT($A172,4)),CBO_annual!$A:$A,0),MATCH(N$1,CBO_annual!$1:$1,0)))</f>
        <v>#N/A</v>
      </c>
      <c r="O171" s="83" t="e">
        <f ca="1">IF(YEAR($B171)&lt;YEAR(TODAY())-1,INDEX(HaverPull!$A:$AD,MATCH(CBO_quarterly!$B171,HaverPull!$B:$B,0),MATCH(CBO_quarterly!O$1,HaverPull!$1:$1,0)),INDEX(CBO_annual!$A:$AH,MATCH(_xlfn.NUMBERVALUE(LEFT($A172,4)),CBO_annual!$A:$A,0),MATCH(O$1,CBO_annual!$1:$1,0)))</f>
        <v>#N/A</v>
      </c>
      <c r="P171" s="83" t="e">
        <f ca="1">IF(YEAR($B171)&lt;YEAR(TODAY())-1,INDEX(HaverPull!$A:$AD,MATCH(CBO_quarterly!$B171,HaverPull!$B:$B,0),MATCH(CBO_quarterly!P$1,HaverPull!$1:$1,0)),INDEX(CBO_annual!$A:$AH,MATCH(_xlfn.NUMBERVALUE(LEFT($A172,4)),CBO_annual!$A:$A,0),MATCH(P$1,CBO_annual!$1:$1,0)))</f>
        <v>#N/A</v>
      </c>
      <c r="Q171" s="83" t="e">
        <f ca="1">IF(YEAR($B171)&lt;YEAR(TODAY())-1,INDEX(HaverPull!$A:$AD,MATCH(CBO_quarterly!$B171,HaverPull!$B:$B,0),MATCH(CBO_quarterly!Q$1,HaverPull!$1:$1,0)),INDEX(CBO_annual!$A:$AH,MATCH(_xlfn.NUMBERVALUE(LEFT($A172,4)),CBO_annual!$A:$A,0),MATCH(Q$1,CBO_annual!$1:$1,0)))</f>
        <v>#N/A</v>
      </c>
      <c r="R171" s="83" t="e">
        <f ca="1">IF(YEAR($B171)&lt;YEAR(TODAY())-1,INDEX(HaverPull!$A:$AD,MATCH(CBO_quarterly!$B171,HaverPull!$B:$B,0),MATCH(CBO_quarterly!R$1,HaverPull!$1:$1,0)),INDEX(CBO_annual!$A:$AH,MATCH(_xlfn.NUMBERVALUE(LEFT($A172,4)),CBO_annual!$A:$A,0),MATCH(R$1,CBO_annual!$1:$1,0)))</f>
        <v>#N/A</v>
      </c>
      <c r="S171" s="83" t="e">
        <f ca="1">IF(YEAR($B171)&lt;YEAR(TODAY())-1,INDEX(HaverPull!$A:$AD,MATCH(CBO_quarterly!$B171,HaverPull!$B:$B,0),MATCH(CBO_quarterly!S$1,HaverPull!$1:$1,0)),INDEX(CBO_annual!$A:$AH,MATCH(_xlfn.NUMBERVALUE(LEFT($A172,4)),CBO_annual!$A:$A,0),MATCH(S$1,CBO_annual!$1:$1,0)))</f>
        <v>#N/A</v>
      </c>
      <c r="T171" s="83" t="e">
        <f ca="1">IF(YEAR($B171)&lt;YEAR(TODAY())-1,INDEX(HaverPull!$A:$AD,MATCH(CBO_quarterly!$B171,HaverPull!$B:$B,0),MATCH(CBO_quarterly!T$1,HaverPull!$1:$1,0)),INDEX(CBO_annual!$A:$AH,MATCH(_xlfn.NUMBERVALUE(LEFT($A172,4)),CBO_annual!$A:$A,0),MATCH(T$1,CBO_annual!$1:$1,0)))</f>
        <v>#N/A</v>
      </c>
      <c r="U171" s="83" t="e">
        <f ca="1">IF(YEAR($B171)&lt;YEAR(TODAY())-1,INDEX(HaverPull!$A:$AD,MATCH(CBO_quarterly!$B171,HaverPull!$B:$B,0),MATCH(CBO_quarterly!U$1,HaverPull!$1:$1,0)),INDEX(CBO_annual!$A:$AH,MATCH(_xlfn.NUMBERVALUE(LEFT($A172,4)),CBO_annual!$A:$A,0),MATCH(U$1,CBO_annual!$1:$1,0)))</f>
        <v>#N/A</v>
      </c>
      <c r="V171" s="83" t="e">
        <f ca="1">IF(YEAR($B171)&lt;YEAR(TODAY())-1,INDEX(HaverPull!$A:$AD,MATCH(CBO_quarterly!$B171,HaverPull!$B:$B,0),MATCH(CBO_quarterly!V$1,HaverPull!$1:$1,0)),INDEX(CBO_annual!$A:$AH,MATCH(_xlfn.NUMBERVALUE(LEFT($A172,4)),CBO_annual!$A:$A,0),MATCH(V$1,CBO_annual!$1:$1,0)))</f>
        <v>#N/A</v>
      </c>
      <c r="W171" s="83" t="e">
        <f ca="1">IF(YEAR($B171)&lt;YEAR(TODAY())-1,INDEX(HaverPull!$A:$AD,MATCH(CBO_quarterly!$B171,HaverPull!$B:$B,0),MATCH(CBO_quarterly!W$1,HaverPull!$1:$1,0)),INDEX(CBO_annual!$A:$AH,MATCH(_xlfn.NUMBERVALUE(LEFT($A172,4)),CBO_annual!$A:$A,0),MATCH(W$1,CBO_annual!$1:$1,0)))</f>
        <v>#N/A</v>
      </c>
      <c r="X171" s="83" t="e">
        <f ca="1">IF(YEAR($B171)&lt;YEAR(TODAY())-1,INDEX(HaverPull!$A:$AD,MATCH(CBO_quarterly!$B171,HaverPull!$B:$B,0),MATCH(CBO_quarterly!X$1,HaverPull!$1:$1,0)),INDEX(CBO_annual!$A:$AH,MATCH(_xlfn.NUMBERVALUE(LEFT($A172,4)),CBO_annual!$A:$A,0),MATCH(X$1,CBO_annual!$1:$1,0)))</f>
        <v>#N/A</v>
      </c>
      <c r="Y171" s="83" t="e">
        <f ca="1">IF(YEAR($B171)&lt;YEAR(TODAY())-1,INDEX(HaverPull!$A:$AD,MATCH(CBO_quarterly!$B171,HaverPull!$B:$B,0),MATCH(CBO_quarterly!Y$1,HaverPull!$1:$1,0)),INDEX(CBO_annual!$A:$AH,MATCH(_xlfn.NUMBERVALUE(LEFT($A172,4)),CBO_annual!$A:$A,0),MATCH(Y$1,CBO_annual!$1:$1,0)))</f>
        <v>#N/A</v>
      </c>
      <c r="Z171" s="83" t="e">
        <f ca="1">IF(YEAR($B171)&lt;YEAR(TODAY())-1,INDEX(HaverPull!$A:$AD,MATCH(CBO_quarterly!$B171,HaverPull!$B:$B,0),MATCH(CBO_quarterly!Z$1,HaverPull!$1:$1,0)),INDEX(CBO_annual!$A:$AH,MATCH(_xlfn.NUMBERVALUE(LEFT($A172,4)),CBO_annual!$A:$A,0),MATCH(Z$1,CBO_annual!$1:$1,0)))</f>
        <v>#N/A</v>
      </c>
      <c r="AA171" s="83" t="e">
        <f ca="1">IF(YEAR($B171)&lt;YEAR(TODAY())-1,INDEX(HaverPull!$A:$AD,MATCH(CBO_quarterly!$B171,HaverPull!$B:$B,0),MATCH(CBO_quarterly!AA$1,HaverPull!$1:$1,0)),INDEX(CBO_annual!$A:$AH,MATCH(_xlfn.NUMBERVALUE(LEFT($A172,4)),CBO_annual!$A:$A,0),MATCH(AA$1,CBO_annual!$1:$1,0)))</f>
        <v>#N/A</v>
      </c>
      <c r="AB171" s="88">
        <f>INDEX(CBO_annual!$A:$AH,MATCH(_xlfn.NUMBERVALUE(LEFT($A172,4)),CBO_annual!$A:$A,0),MATCH($1:$1,CBO_annual!$1:$1,0))</f>
        <v>15702.95</v>
      </c>
      <c r="AC171" s="84">
        <v>15021.1</v>
      </c>
      <c r="AD171" s="83">
        <f ca="1">IF(YEAR($B171)&lt;=YEAR(TODAY()),INDEX(HaverPull!$A:$AD,MATCH(CBO_quarterly!$B171,HaverPull!$B:$B,0),MATCH(CBO_quarterly!AD$1,HaverPull!$1:$1,0)),INDEX(CBO_annual!$A:$AH,MATCH(_xlfn.NUMBERVALUE(LEFT($A172,4)),CBO_annual!$A:$A,0),MATCH(AD$1,CBO_annual!$1:$1,0)))</f>
        <v>10866</v>
      </c>
      <c r="AE171" s="83">
        <f ca="1">IF(YEAR($B171)&lt;=YEAR(TODAY()),INDEX(HaverPull!$A:$AD,MATCH(CBO_quarterly!$B171,HaverPull!$B:$B,0),MATCH(CBO_quarterly!AE$1,HaverPull!$1:$1,0)),INDEX(CBO_annual!$A:$AH,MATCH(_xlfn.NUMBERVALUE(LEFT($A172,4)),CBO_annual!$A:$A,0),MATCH(AE$1,CBO_annual!$1:$1,0)))</f>
        <v>10705.4</v>
      </c>
      <c r="AF171" s="85">
        <v>104.595</v>
      </c>
      <c r="AG171" s="84">
        <v>15587.1</v>
      </c>
      <c r="AH171" s="84">
        <v>16303.9</v>
      </c>
      <c r="AI171" s="83">
        <f ca="1">IF(YEAR($B171)&lt;YEAR(TODAY()),INDEX(HaverPull!$A:$AD,MATCH(CBO_quarterly!$B171,HaverPull!$B:$B,0),MATCH(CBO_quarterly!AI$1,HaverPull!$1:$1,0)),INDEX(CBO_annual!$A:$AH,MATCH(_xlfn.NUMBERVALUE(LEFT($A172,4)),CBO_annual!$A:$A,0),MATCH(AI$1,CBO_annual!$1:$1,0)))</f>
        <v>3137.5</v>
      </c>
      <c r="AJ171" s="83">
        <f ca="1">IF(YEAR($B171)&lt;YEAR(TODAY()),INDEX(HaverPull!$A:$AD,MATCH(CBO_quarterly!$B171,HaverPull!$B:$B,0),MATCH(CBO_quarterly!AJ$1,HaverPull!$1:$1,0)),INDEX(CBO_annual!$A:$AH,MATCH(_xlfn.NUMBERVALUE(LEFT($A172,4)),CBO_annual!$A:$A,0),MATCH(AJ$1,CBO_annual!$1:$1,0)))</f>
        <v>1294.4000000000001</v>
      </c>
      <c r="AK171" s="83">
        <f ca="1">IF(YEAR($B171)&lt;YEAR(TODAY()),INDEX(HaverPull!$A:$AD,MATCH(CBO_quarterly!$B171,HaverPull!$B:$B,0),MATCH(CBO_quarterly!AK$1,HaverPull!$1:$1,0)),INDEX(CBO_annual!$A:$AH,MATCH(_xlfn.NUMBERVALUE(LEFT($A172,4)),CBO_annual!$A:$A,0),MATCH(AK$1,CBO_annual!$1:$1,0)))</f>
        <v>1881.1</v>
      </c>
      <c r="AL171" s="83">
        <f ca="1">IF(YEAR($B171)&lt;YEAR(TODAY()),INDEX(HaverPull!$A:$AD,MATCH(CBO_quarterly!$B171,HaverPull!$B:$B,0),MATCH(CBO_quarterly!AL$1,HaverPull!$1:$1,0)),INDEX(CBO_annual!$A:$AH,MATCH(_xlfn.NUMBERVALUE(LEFT($A172,4)),CBO_annual!$A:$A,0),MATCH(AL$1,CBO_annual!$1:$1,0)))</f>
        <v>3137.5</v>
      </c>
      <c r="AM171" s="83">
        <f ca="1">IF(YEAR($B171)&lt;YEAR(TODAY()),INDEX(HaverPull!$A:$AD,MATCH(CBO_quarterly!$B171,HaverPull!$B:$B,0),MATCH(CBO_quarterly!AM$1,HaverPull!$1:$1,0)),INDEX(CBO_annual!$A:$AH,MATCH(_xlfn.NUMBERVALUE(LEFT($A172,4)),CBO_annual!$A:$A,0),MATCH(AM$1,CBO_annual!$1:$1,0)))</f>
        <v>1288</v>
      </c>
      <c r="AN171" s="83">
        <f ca="1">IF(YEAR($B171)&lt;YEAR(TODAY()),INDEX(HaverPull!$A:$AD,MATCH(CBO_quarterly!$B171,HaverPull!$B:$B,0),MATCH(CBO_quarterly!AN$1,HaverPull!$1:$1,0)),INDEX(CBO_annual!$A:$AH,MATCH(_xlfn.NUMBERVALUE(LEFT($A172,4)),CBO_annual!$A:$A,0),MATCH(AN$1,CBO_annual!$1:$1,0)))</f>
        <v>1849.5</v>
      </c>
      <c r="AO171" s="83" t="e">
        <f ca="1">IF(YEAR($B171)&lt;YEAR(TODAY()),INDEX(HaverPull!$A:$AD,MATCH(CBO_quarterly!$B171,HaverPull!$B:$B,0),MATCH(CBO_quarterly!AO$1,HaverPull!$1:$1,0)),INDEX(CBO_annual!$A:$AH,MATCH(_xlfn.NUMBERVALUE(LEFT($A172,4)),CBO_annual!$A:$A,0),MATCH(AO$1,CBO_annual!$1:$1,0)))</f>
        <v>#N/A</v>
      </c>
      <c r="AP171" s="83" t="e">
        <f ca="1">IF(YEAR($B171)&lt;YEAR(TODAY()),INDEX(HaverPull!$A:$AD,MATCH(CBO_quarterly!$B171,HaverPull!$B:$B,0),MATCH(CBO_quarterly!AP$1,HaverPull!$1:$1,0)),INDEX(CBO_annual!$A:$AH,MATCH(_xlfn.NUMBERVALUE(LEFT($A172,4)),CBO_annual!$A:$A,0),MATCH(AP$1,CBO_annual!$1:$1,0)))</f>
        <v>#N/A</v>
      </c>
    </row>
    <row r="172" spans="1:42">
      <c r="A172" s="83" t="s">
        <v>571</v>
      </c>
      <c r="B172" s="4">
        <v>40908</v>
      </c>
      <c r="C172" s="83">
        <f ca="1">IF(YEAR($B172)&lt;YEAR(TODAY())-1,AVERAGE(C173:C176),INDEX(CBO_annual!$A:$AH,MATCH(_xlfn.NUMBERVALUE(LEFT($A173,4)),CBO_annual!$A:$A,0),MATCH(C$1,CBO_annual!$1:$1,0)))</f>
        <v>2068.1994452158419</v>
      </c>
      <c r="D172" s="83">
        <f ca="1">IF(YEAR($B172)&lt;YEAR(TODAY())-1,AVERAGE(D173:D176),INDEX(CBO_annual!$A:$AH,MATCH(_xlfn.NUMBERVALUE(LEFT($A173,4)),CBO_annual!$A:$A,0),MATCH(D$1,CBO_annual!$1:$1,0)))</f>
        <v>1585.0997902645256</v>
      </c>
      <c r="E172" s="83">
        <f ca="1">IF(YEAR($B172)&lt;YEAR(TODAY())-1,AVERAGE(E173:E176),INDEX(CBO_annual!$A:$AH,MATCH(_xlfn.NUMBERVALUE(LEFT($A173,4)),CBO_annual!$A:$A,0),MATCH(E$1,CBO_annual!$1:$1,0)))</f>
        <v>134.09992557773489</v>
      </c>
      <c r="F172" s="83">
        <f ca="1">IF(YEAR($B172)&lt;YEAR(TODAY())-1,AVERAGE(F173:F176),INDEX(CBO_annual!$A:$AH,MATCH(_xlfn.NUMBERVALUE(LEFT($A173,4)),CBO_annual!$A:$A,0),MATCH(F$1,CBO_annual!$1:$1,0)))</f>
        <v>395.70076451963246</v>
      </c>
      <c r="G172" s="83">
        <f ca="1">IF(YEAR($B172)&lt;YEAR(TODAY())-1,AVERAGE(G173:G176),INDEX(CBO_annual!$A:$AH,MATCH(_xlfn.NUMBERVALUE(LEFT($A173,4)),CBO_annual!$A:$A,0),MATCH(G$1,CBO_annual!$1:$1,0)))</f>
        <v>1274.599621123014</v>
      </c>
      <c r="H172" s="83">
        <f ca="1">IF(YEAR($B172)&lt;YEAR(TODAY())-1,AVERAGE(H173:H176),INDEX(CBO_annual!$A:$AH,MATCH(_xlfn.NUMBERVALUE(LEFT($A173,4)),CBO_annual!$A:$A,0),MATCH(H$1,CBO_annual!$1:$1,0)))</f>
        <v>60.599959406037215</v>
      </c>
      <c r="I172" s="83">
        <f ca="1">IF(YEAR($B172)&lt;YEAR(TODAY())-1,AVERAGE(I173:I176),INDEX(CBO_annual!$A:$AH,MATCH(_xlfn.NUMBERVALUE(LEFT($A173,4)),CBO_annual!$A:$A,0),MATCH(I$1,CBO_annual!$1:$1,0)))</f>
        <v>497.09965495131632</v>
      </c>
      <c r="J172" s="83">
        <f ca="1">IF(YEAR($B172)&lt;YEAR(TODAY())-1,INDEX(HaverPull!$A:$AD,MATCH(CBO_quarterly!$B172,HaverPull!$B:$B,0),MATCH(CBO_quarterly!J$1,HaverPull!$1:$1,0)),INDEX(CBO_annual!$A:$AH,MATCH(_xlfn.NUMBERVALUE(LEFT($A173,4)),CBO_annual!$A:$A,0),MATCH(J$1,CBO_annual!$1:$1,0)))</f>
        <v>64</v>
      </c>
      <c r="K172" s="83" t="e">
        <f ca="1">IF(YEAR($B172)&lt;YEAR(TODAY())-1,INDEX(HaverPull!$A:$AD,MATCH(CBO_quarterly!$B172,HaverPull!$B:$B,0),MATCH(CBO_quarterly!K$1,HaverPull!$1:$1,0)),INDEX(CBO_annual!$A:$AH,MATCH(_xlfn.NUMBERVALUE(LEFT($A173,4)),CBO_annual!$A:$A,0),MATCH(K$1,CBO_annual!$1:$1,0)))</f>
        <v>#N/A</v>
      </c>
      <c r="L172" s="83" t="e">
        <f ca="1">IF(YEAR($B172)&lt;YEAR(TODAY())-1,INDEX(HaverPull!$A:$AD,MATCH(CBO_quarterly!$B172,HaverPull!$B:$B,0),MATCH(CBO_quarterly!L$1,HaverPull!$1:$1,0)),INDEX(CBO_annual!$A:$AH,MATCH(_xlfn.NUMBERVALUE(LEFT($A173,4)),CBO_annual!$A:$A,0),MATCH(L$1,CBO_annual!$1:$1,0)))</f>
        <v>#N/A</v>
      </c>
      <c r="M172" s="83" t="e">
        <f ca="1">IF(YEAR($B172)&lt;YEAR(TODAY())-1,INDEX(HaverPull!$A:$AD,MATCH(CBO_quarterly!$B172,HaverPull!$B:$B,0),MATCH(CBO_quarterly!M$1,HaverPull!$1:$1,0)),INDEX(CBO_annual!$A:$AH,MATCH(_xlfn.NUMBERVALUE(LEFT($A173,4)),CBO_annual!$A:$A,0),MATCH(M$1,CBO_annual!$1:$1,0)))</f>
        <v>#N/A</v>
      </c>
      <c r="N172" s="83" t="e">
        <f ca="1">IF(YEAR($B172)&lt;YEAR(TODAY())-1,INDEX(HaverPull!$A:$AD,MATCH(CBO_quarterly!$B172,HaverPull!$B:$B,0),MATCH(CBO_quarterly!N$1,HaverPull!$1:$1,0)),INDEX(CBO_annual!$A:$AH,MATCH(_xlfn.NUMBERVALUE(LEFT($A173,4)),CBO_annual!$A:$A,0),MATCH(N$1,CBO_annual!$1:$1,0)))</f>
        <v>#N/A</v>
      </c>
      <c r="O172" s="83" t="e">
        <f ca="1">IF(YEAR($B172)&lt;YEAR(TODAY())-1,INDEX(HaverPull!$A:$AD,MATCH(CBO_quarterly!$B172,HaverPull!$B:$B,0),MATCH(CBO_quarterly!O$1,HaverPull!$1:$1,0)),INDEX(CBO_annual!$A:$AH,MATCH(_xlfn.NUMBERVALUE(LEFT($A173,4)),CBO_annual!$A:$A,0),MATCH(O$1,CBO_annual!$1:$1,0)))</f>
        <v>#N/A</v>
      </c>
      <c r="P172" s="83" t="e">
        <f ca="1">IF(YEAR($B172)&lt;YEAR(TODAY())-1,INDEX(HaverPull!$A:$AD,MATCH(CBO_quarterly!$B172,HaverPull!$B:$B,0),MATCH(CBO_quarterly!P$1,HaverPull!$1:$1,0)),INDEX(CBO_annual!$A:$AH,MATCH(_xlfn.NUMBERVALUE(LEFT($A173,4)),CBO_annual!$A:$A,0),MATCH(P$1,CBO_annual!$1:$1,0)))</f>
        <v>#N/A</v>
      </c>
      <c r="Q172" s="83" t="e">
        <f ca="1">IF(YEAR($B172)&lt;YEAR(TODAY())-1,INDEX(HaverPull!$A:$AD,MATCH(CBO_quarterly!$B172,HaverPull!$B:$B,0),MATCH(CBO_quarterly!Q$1,HaverPull!$1:$1,0)),INDEX(CBO_annual!$A:$AH,MATCH(_xlfn.NUMBERVALUE(LEFT($A173,4)),CBO_annual!$A:$A,0),MATCH(Q$1,CBO_annual!$1:$1,0)))</f>
        <v>#N/A</v>
      </c>
      <c r="R172" s="83" t="e">
        <f ca="1">IF(YEAR($B172)&lt;YEAR(TODAY())-1,INDEX(HaverPull!$A:$AD,MATCH(CBO_quarterly!$B172,HaverPull!$B:$B,0),MATCH(CBO_quarterly!R$1,HaverPull!$1:$1,0)),INDEX(CBO_annual!$A:$AH,MATCH(_xlfn.NUMBERVALUE(LEFT($A173,4)),CBO_annual!$A:$A,0),MATCH(R$1,CBO_annual!$1:$1,0)))</f>
        <v>#N/A</v>
      </c>
      <c r="S172" s="83" t="e">
        <f ca="1">IF(YEAR($B172)&lt;YEAR(TODAY())-1,INDEX(HaverPull!$A:$AD,MATCH(CBO_quarterly!$B172,HaverPull!$B:$B,0),MATCH(CBO_quarterly!S$1,HaverPull!$1:$1,0)),INDEX(CBO_annual!$A:$AH,MATCH(_xlfn.NUMBERVALUE(LEFT($A173,4)),CBO_annual!$A:$A,0),MATCH(S$1,CBO_annual!$1:$1,0)))</f>
        <v>#N/A</v>
      </c>
      <c r="T172" s="83" t="e">
        <f ca="1">IF(YEAR($B172)&lt;YEAR(TODAY())-1,INDEX(HaverPull!$A:$AD,MATCH(CBO_quarterly!$B172,HaverPull!$B:$B,0),MATCH(CBO_quarterly!T$1,HaverPull!$1:$1,0)),INDEX(CBO_annual!$A:$AH,MATCH(_xlfn.NUMBERVALUE(LEFT($A173,4)),CBO_annual!$A:$A,0),MATCH(T$1,CBO_annual!$1:$1,0)))</f>
        <v>#N/A</v>
      </c>
      <c r="U172" s="83" t="e">
        <f ca="1">IF(YEAR($B172)&lt;YEAR(TODAY())-1,INDEX(HaverPull!$A:$AD,MATCH(CBO_quarterly!$B172,HaverPull!$B:$B,0),MATCH(CBO_quarterly!U$1,HaverPull!$1:$1,0)),INDEX(CBO_annual!$A:$AH,MATCH(_xlfn.NUMBERVALUE(LEFT($A173,4)),CBO_annual!$A:$A,0),MATCH(U$1,CBO_annual!$1:$1,0)))</f>
        <v>#N/A</v>
      </c>
      <c r="V172" s="83" t="e">
        <f ca="1">IF(YEAR($B172)&lt;YEAR(TODAY())-1,INDEX(HaverPull!$A:$AD,MATCH(CBO_quarterly!$B172,HaverPull!$B:$B,0),MATCH(CBO_quarterly!V$1,HaverPull!$1:$1,0)),INDEX(CBO_annual!$A:$AH,MATCH(_xlfn.NUMBERVALUE(LEFT($A173,4)),CBO_annual!$A:$A,0),MATCH(V$1,CBO_annual!$1:$1,0)))</f>
        <v>#N/A</v>
      </c>
      <c r="W172" s="83" t="e">
        <f ca="1">IF(YEAR($B172)&lt;YEAR(TODAY())-1,INDEX(HaverPull!$A:$AD,MATCH(CBO_quarterly!$B172,HaverPull!$B:$B,0),MATCH(CBO_quarterly!W$1,HaverPull!$1:$1,0)),INDEX(CBO_annual!$A:$AH,MATCH(_xlfn.NUMBERVALUE(LEFT($A173,4)),CBO_annual!$A:$A,0),MATCH(W$1,CBO_annual!$1:$1,0)))</f>
        <v>#N/A</v>
      </c>
      <c r="X172" s="83" t="e">
        <f ca="1">IF(YEAR($B172)&lt;YEAR(TODAY())-1,INDEX(HaverPull!$A:$AD,MATCH(CBO_quarterly!$B172,HaverPull!$B:$B,0),MATCH(CBO_quarterly!X$1,HaverPull!$1:$1,0)),INDEX(CBO_annual!$A:$AH,MATCH(_xlfn.NUMBERVALUE(LEFT($A173,4)),CBO_annual!$A:$A,0),MATCH(X$1,CBO_annual!$1:$1,0)))</f>
        <v>#N/A</v>
      </c>
      <c r="Y172" s="83" t="e">
        <f ca="1">IF(YEAR($B172)&lt;YEAR(TODAY())-1,INDEX(HaverPull!$A:$AD,MATCH(CBO_quarterly!$B172,HaverPull!$B:$B,0),MATCH(CBO_quarterly!Y$1,HaverPull!$1:$1,0)),INDEX(CBO_annual!$A:$AH,MATCH(_xlfn.NUMBERVALUE(LEFT($A173,4)),CBO_annual!$A:$A,0),MATCH(Y$1,CBO_annual!$1:$1,0)))</f>
        <v>#N/A</v>
      </c>
      <c r="Z172" s="83" t="e">
        <f ca="1">IF(YEAR($B172)&lt;YEAR(TODAY())-1,INDEX(HaverPull!$A:$AD,MATCH(CBO_quarterly!$B172,HaverPull!$B:$B,0),MATCH(CBO_quarterly!Z$1,HaverPull!$1:$1,0)),INDEX(CBO_annual!$A:$AH,MATCH(_xlfn.NUMBERVALUE(LEFT($A173,4)),CBO_annual!$A:$A,0),MATCH(Z$1,CBO_annual!$1:$1,0)))</f>
        <v>#N/A</v>
      </c>
      <c r="AA172" s="83" t="e">
        <f ca="1">IF(YEAR($B172)&lt;YEAR(TODAY())-1,INDEX(HaverPull!$A:$AD,MATCH(CBO_quarterly!$B172,HaverPull!$B:$B,0),MATCH(CBO_quarterly!AA$1,HaverPull!$1:$1,0)),INDEX(CBO_annual!$A:$AH,MATCH(_xlfn.NUMBERVALUE(LEFT($A173,4)),CBO_annual!$A:$A,0),MATCH(AA$1,CBO_annual!$1:$1,0)))</f>
        <v>#N/A</v>
      </c>
      <c r="AB172" s="88">
        <f>INDEX(CBO_annual!$A:$AH,MATCH(_xlfn.NUMBERVALUE(LEFT($A173,4)),CBO_annual!$A:$A,0),MATCH($1:$1,CBO_annual!$1:$1,0))</f>
        <v>15905.449999999999</v>
      </c>
      <c r="AC172" s="84">
        <v>15190.3</v>
      </c>
      <c r="AD172" s="83">
        <f ca="1">IF(YEAR($B172)&lt;=YEAR(TODAY()),INDEX(HaverPull!$A:$AD,MATCH(CBO_quarterly!$B172,HaverPull!$B:$B,0),MATCH(CBO_quarterly!AD$1,HaverPull!$1:$1,0)),INDEX(CBO_annual!$A:$AH,MATCH(_xlfn.NUMBERVALUE(LEFT($A173,4)),CBO_annual!$A:$A,0),MATCH(AD$1,CBO_annual!$1:$1,0)))</f>
        <v>10885.9</v>
      </c>
      <c r="AE172" s="83">
        <f ca="1">IF(YEAR($B172)&lt;=YEAR(TODAY()),INDEX(HaverPull!$A:$AD,MATCH(CBO_quarterly!$B172,HaverPull!$B:$B,0),MATCH(CBO_quarterly!AE$1,HaverPull!$1:$1,0)),INDEX(CBO_annual!$A:$AH,MATCH(_xlfn.NUMBERVALUE(LEFT($A173,4)),CBO_annual!$A:$A,0),MATCH(AE$1,CBO_annual!$1:$1,0)))</f>
        <v>10761.6</v>
      </c>
      <c r="AF172" s="85">
        <v>104.956</v>
      </c>
      <c r="AG172" s="84">
        <v>15785.3</v>
      </c>
      <c r="AH172" s="84">
        <v>16379.7</v>
      </c>
      <c r="AI172" s="83">
        <f ca="1">IF(YEAR($B172)&lt;YEAR(TODAY()),INDEX(HaverPull!$A:$AD,MATCH(CBO_quarterly!$B172,HaverPull!$B:$B,0),MATCH(CBO_quarterly!AI$1,HaverPull!$1:$1,0)),INDEX(CBO_annual!$A:$AH,MATCH(_xlfn.NUMBERVALUE(LEFT($A173,4)),CBO_annual!$A:$A,0),MATCH(AI$1,CBO_annual!$1:$1,0)))</f>
        <v>3131.4</v>
      </c>
      <c r="AJ172" s="83">
        <f ca="1">IF(YEAR($B172)&lt;YEAR(TODAY()),INDEX(HaverPull!$A:$AD,MATCH(CBO_quarterly!$B172,HaverPull!$B:$B,0),MATCH(CBO_quarterly!AJ$1,HaverPull!$1:$1,0)),INDEX(CBO_annual!$A:$AH,MATCH(_xlfn.NUMBERVALUE(LEFT($A173,4)),CBO_annual!$A:$A,0),MATCH(AJ$1,CBO_annual!$1:$1,0)))</f>
        <v>1299.4000000000001</v>
      </c>
      <c r="AK172" s="83">
        <f ca="1">IF(YEAR($B172)&lt;YEAR(TODAY()),INDEX(HaverPull!$A:$AD,MATCH(CBO_quarterly!$B172,HaverPull!$B:$B,0),MATCH(CBO_quarterly!AK$1,HaverPull!$1:$1,0)),INDEX(CBO_annual!$A:$AH,MATCH(_xlfn.NUMBERVALUE(LEFT($A173,4)),CBO_annual!$A:$A,0),MATCH(AK$1,CBO_annual!$1:$1,0)))</f>
        <v>1873.8</v>
      </c>
      <c r="AL172" s="83">
        <f ca="1">IF(YEAR($B172)&lt;YEAR(TODAY()),INDEX(HaverPull!$A:$AD,MATCH(CBO_quarterly!$B172,HaverPull!$B:$B,0),MATCH(CBO_quarterly!AL$1,HaverPull!$1:$1,0)),INDEX(CBO_annual!$A:$AH,MATCH(_xlfn.NUMBERVALUE(LEFT($A173,4)),CBO_annual!$A:$A,0),MATCH(AL$1,CBO_annual!$1:$1,0)))</f>
        <v>3131.4</v>
      </c>
      <c r="AM172" s="83">
        <f ca="1">IF(YEAR($B172)&lt;YEAR(TODAY()),INDEX(HaverPull!$A:$AD,MATCH(CBO_quarterly!$B172,HaverPull!$B:$B,0),MATCH(CBO_quarterly!AM$1,HaverPull!$1:$1,0)),INDEX(CBO_annual!$A:$AH,MATCH(_xlfn.NUMBERVALUE(LEFT($A173,4)),CBO_annual!$A:$A,0),MATCH(AM$1,CBO_annual!$1:$1,0)))</f>
        <v>1291.2</v>
      </c>
      <c r="AN172" s="83">
        <f ca="1">IF(YEAR($B172)&lt;YEAR(TODAY()),INDEX(HaverPull!$A:$AD,MATCH(CBO_quarterly!$B172,HaverPull!$B:$B,0),MATCH(CBO_quarterly!AN$1,HaverPull!$1:$1,0)),INDEX(CBO_annual!$A:$AH,MATCH(_xlfn.NUMBERVALUE(LEFT($A173,4)),CBO_annual!$A:$A,0),MATCH(AN$1,CBO_annual!$1:$1,0)))</f>
        <v>1840.3</v>
      </c>
      <c r="AO172" s="83" t="e">
        <f ca="1">IF(YEAR($B172)&lt;YEAR(TODAY()),INDEX(HaverPull!$A:$AD,MATCH(CBO_quarterly!$B172,HaverPull!$B:$B,0),MATCH(CBO_quarterly!AO$1,HaverPull!$1:$1,0)),INDEX(CBO_annual!$A:$AH,MATCH(_xlfn.NUMBERVALUE(LEFT($A173,4)),CBO_annual!$A:$A,0),MATCH(AO$1,CBO_annual!$1:$1,0)))</f>
        <v>#N/A</v>
      </c>
      <c r="AP172" s="83" t="e">
        <f ca="1">IF(YEAR($B172)&lt;YEAR(TODAY()),INDEX(HaverPull!$A:$AD,MATCH(CBO_quarterly!$B172,HaverPull!$B:$B,0),MATCH(CBO_quarterly!AP$1,HaverPull!$1:$1,0)),INDEX(CBO_annual!$A:$AH,MATCH(_xlfn.NUMBERVALUE(LEFT($A173,4)),CBO_annual!$A:$A,0),MATCH(AP$1,CBO_annual!$1:$1,0)))</f>
        <v>#N/A</v>
      </c>
    </row>
    <row r="173" spans="1:42">
      <c r="A173" s="83" t="s">
        <v>572</v>
      </c>
      <c r="B173" s="4">
        <v>40999</v>
      </c>
      <c r="C173" s="83">
        <f ca="1">IF(YEAR($B173)&lt;YEAR(TODAY())-1,AVERAGE(C174:C177),INDEX(CBO_annual!$A:$AH,MATCH(_xlfn.NUMBERVALUE(LEFT($A174,4)),CBO_annual!$A:$A,0),MATCH(C$1,CBO_annual!$1:$1,0)))</f>
        <v>2068.201242691257</v>
      </c>
      <c r="D173" s="83">
        <f ca="1">IF(YEAR($B173)&lt;YEAR(TODAY())-1,AVERAGE(D174:D177),INDEX(CBO_annual!$A:$AH,MATCH(_xlfn.NUMBERVALUE(LEFT($A174,4)),CBO_annual!$A:$A,0),MATCH(D$1,CBO_annual!$1:$1,0)))</f>
        <v>1585.1004697979142</v>
      </c>
      <c r="E173" s="83">
        <f ca="1">IF(YEAR($B173)&lt;YEAR(TODAY())-1,AVERAGE(E174:E177),INDEX(CBO_annual!$A:$AH,MATCH(_xlfn.NUMBERVALUE(LEFT($A174,4)),CBO_annual!$A:$A,0),MATCH(E$1,CBO_annual!$1:$1,0)))</f>
        <v>134.10016670248569</v>
      </c>
      <c r="F173" s="83">
        <f ca="1">IF(YEAR($B173)&lt;YEAR(TODAY())-1,AVERAGE(F174:F177),INDEX(CBO_annual!$A:$AH,MATCH(_xlfn.NUMBERVALUE(LEFT($A174,4)),CBO_annual!$A:$A,0),MATCH(F$1,CBO_annual!$1:$1,0)))</f>
        <v>395.69828751082878</v>
      </c>
      <c r="G173" s="83">
        <f ca="1">IF(YEAR($B173)&lt;YEAR(TODAY())-1,AVERAGE(G174:G177),INDEX(CBO_annual!$A:$AH,MATCH(_xlfn.NUMBERVALUE(LEFT($A174,4)),CBO_annual!$A:$A,0),MATCH(G$1,CBO_annual!$1:$1,0)))</f>
        <v>1274.6008486671999</v>
      </c>
      <c r="H173" s="83">
        <f ca="1">IF(YEAR($B173)&lt;YEAR(TODAY())-1,AVERAGE(H174:H177),INDEX(CBO_annual!$A:$AH,MATCH(_xlfn.NUMBERVALUE(LEFT($A174,4)),CBO_annual!$A:$A,0),MATCH(H$1,CBO_annual!$1:$1,0)))</f>
        <v>60.600090928628561</v>
      </c>
      <c r="I173" s="83">
        <f ca="1">IF(YEAR($B173)&lt;YEAR(TODAY())-1,AVERAGE(I174:I177),INDEX(CBO_annual!$A:$AH,MATCH(_xlfn.NUMBERVALUE(LEFT($A174,4)),CBO_annual!$A:$A,0),MATCH(I$1,CBO_annual!$1:$1,0)))</f>
        <v>497.10077289334276</v>
      </c>
      <c r="J173" s="83">
        <f ca="1">IF(YEAR($B173)&lt;YEAR(TODAY())-1,INDEX(HaverPull!$A:$AD,MATCH(CBO_quarterly!$B173,HaverPull!$B:$B,0),MATCH(CBO_quarterly!J$1,HaverPull!$1:$1,0)),INDEX(CBO_annual!$A:$AH,MATCH(_xlfn.NUMBERVALUE(LEFT($A174,4)),CBO_annual!$A:$A,0),MATCH(J$1,CBO_annual!$1:$1,0)))</f>
        <v>99.6</v>
      </c>
      <c r="K173" s="83" t="e">
        <f ca="1">IF(YEAR($B173)&lt;YEAR(TODAY())-1,INDEX(HaverPull!$A:$AD,MATCH(CBO_quarterly!$B173,HaverPull!$B:$B,0),MATCH(CBO_quarterly!K$1,HaverPull!$1:$1,0)),INDEX(CBO_annual!$A:$AH,MATCH(_xlfn.NUMBERVALUE(LEFT($A174,4)),CBO_annual!$A:$A,0),MATCH(K$1,CBO_annual!$1:$1,0)))</f>
        <v>#N/A</v>
      </c>
      <c r="L173" s="83" t="e">
        <f ca="1">IF(YEAR($B173)&lt;YEAR(TODAY())-1,INDEX(HaverPull!$A:$AD,MATCH(CBO_quarterly!$B173,HaverPull!$B:$B,0),MATCH(CBO_quarterly!L$1,HaverPull!$1:$1,0)),INDEX(CBO_annual!$A:$AH,MATCH(_xlfn.NUMBERVALUE(LEFT($A174,4)),CBO_annual!$A:$A,0),MATCH(L$1,CBO_annual!$1:$1,0)))</f>
        <v>#N/A</v>
      </c>
      <c r="M173" s="83" t="e">
        <f ca="1">IF(YEAR($B173)&lt;YEAR(TODAY())-1,INDEX(HaverPull!$A:$AD,MATCH(CBO_quarterly!$B173,HaverPull!$B:$B,0),MATCH(CBO_quarterly!M$1,HaverPull!$1:$1,0)),INDEX(CBO_annual!$A:$AH,MATCH(_xlfn.NUMBERVALUE(LEFT($A174,4)),CBO_annual!$A:$A,0),MATCH(M$1,CBO_annual!$1:$1,0)))</f>
        <v>#N/A</v>
      </c>
      <c r="N173" s="83" t="e">
        <f ca="1">IF(YEAR($B173)&lt;YEAR(TODAY())-1,INDEX(HaverPull!$A:$AD,MATCH(CBO_quarterly!$B173,HaverPull!$B:$B,0),MATCH(CBO_quarterly!N$1,HaverPull!$1:$1,0)),INDEX(CBO_annual!$A:$AH,MATCH(_xlfn.NUMBERVALUE(LEFT($A174,4)),CBO_annual!$A:$A,0),MATCH(N$1,CBO_annual!$1:$1,0)))</f>
        <v>#N/A</v>
      </c>
      <c r="O173" s="83" t="e">
        <f ca="1">IF(YEAR($B173)&lt;YEAR(TODAY())-1,INDEX(HaverPull!$A:$AD,MATCH(CBO_quarterly!$B173,HaverPull!$B:$B,0),MATCH(CBO_quarterly!O$1,HaverPull!$1:$1,0)),INDEX(CBO_annual!$A:$AH,MATCH(_xlfn.NUMBERVALUE(LEFT($A174,4)),CBO_annual!$A:$A,0),MATCH(O$1,CBO_annual!$1:$1,0)))</f>
        <v>#N/A</v>
      </c>
      <c r="P173" s="83" t="e">
        <f ca="1">IF(YEAR($B173)&lt;YEAR(TODAY())-1,INDEX(HaverPull!$A:$AD,MATCH(CBO_quarterly!$B173,HaverPull!$B:$B,0),MATCH(CBO_quarterly!P$1,HaverPull!$1:$1,0)),INDEX(CBO_annual!$A:$AH,MATCH(_xlfn.NUMBERVALUE(LEFT($A174,4)),CBO_annual!$A:$A,0),MATCH(P$1,CBO_annual!$1:$1,0)))</f>
        <v>#N/A</v>
      </c>
      <c r="Q173" s="83" t="e">
        <f ca="1">IF(YEAR($B173)&lt;YEAR(TODAY())-1,INDEX(HaverPull!$A:$AD,MATCH(CBO_quarterly!$B173,HaverPull!$B:$B,0),MATCH(CBO_quarterly!Q$1,HaverPull!$1:$1,0)),INDEX(CBO_annual!$A:$AH,MATCH(_xlfn.NUMBERVALUE(LEFT($A174,4)),CBO_annual!$A:$A,0),MATCH(Q$1,CBO_annual!$1:$1,0)))</f>
        <v>#N/A</v>
      </c>
      <c r="R173" s="83" t="e">
        <f ca="1">IF(YEAR($B173)&lt;YEAR(TODAY())-1,INDEX(HaverPull!$A:$AD,MATCH(CBO_quarterly!$B173,HaverPull!$B:$B,0),MATCH(CBO_quarterly!R$1,HaverPull!$1:$1,0)),INDEX(CBO_annual!$A:$AH,MATCH(_xlfn.NUMBERVALUE(LEFT($A174,4)),CBO_annual!$A:$A,0),MATCH(R$1,CBO_annual!$1:$1,0)))</f>
        <v>#N/A</v>
      </c>
      <c r="S173" s="83" t="e">
        <f ca="1">IF(YEAR($B173)&lt;YEAR(TODAY())-1,INDEX(HaverPull!$A:$AD,MATCH(CBO_quarterly!$B173,HaverPull!$B:$B,0),MATCH(CBO_quarterly!S$1,HaverPull!$1:$1,0)),INDEX(CBO_annual!$A:$AH,MATCH(_xlfn.NUMBERVALUE(LEFT($A174,4)),CBO_annual!$A:$A,0),MATCH(S$1,CBO_annual!$1:$1,0)))</f>
        <v>#N/A</v>
      </c>
      <c r="T173" s="83" t="e">
        <f ca="1">IF(YEAR($B173)&lt;YEAR(TODAY())-1,INDEX(HaverPull!$A:$AD,MATCH(CBO_quarterly!$B173,HaverPull!$B:$B,0),MATCH(CBO_quarterly!T$1,HaverPull!$1:$1,0)),INDEX(CBO_annual!$A:$AH,MATCH(_xlfn.NUMBERVALUE(LEFT($A174,4)),CBO_annual!$A:$A,0),MATCH(T$1,CBO_annual!$1:$1,0)))</f>
        <v>#N/A</v>
      </c>
      <c r="U173" s="83" t="e">
        <f ca="1">IF(YEAR($B173)&lt;YEAR(TODAY())-1,INDEX(HaverPull!$A:$AD,MATCH(CBO_quarterly!$B173,HaverPull!$B:$B,0),MATCH(CBO_quarterly!U$1,HaverPull!$1:$1,0)),INDEX(CBO_annual!$A:$AH,MATCH(_xlfn.NUMBERVALUE(LEFT($A174,4)),CBO_annual!$A:$A,0),MATCH(U$1,CBO_annual!$1:$1,0)))</f>
        <v>#N/A</v>
      </c>
      <c r="V173" s="83" t="e">
        <f ca="1">IF(YEAR($B173)&lt;YEAR(TODAY())-1,INDEX(HaverPull!$A:$AD,MATCH(CBO_quarterly!$B173,HaverPull!$B:$B,0),MATCH(CBO_quarterly!V$1,HaverPull!$1:$1,0)),INDEX(CBO_annual!$A:$AH,MATCH(_xlfn.NUMBERVALUE(LEFT($A174,4)),CBO_annual!$A:$A,0),MATCH(V$1,CBO_annual!$1:$1,0)))</f>
        <v>#N/A</v>
      </c>
      <c r="W173" s="83" t="e">
        <f ca="1">IF(YEAR($B173)&lt;YEAR(TODAY())-1,INDEX(HaverPull!$A:$AD,MATCH(CBO_quarterly!$B173,HaverPull!$B:$B,0),MATCH(CBO_quarterly!W$1,HaverPull!$1:$1,0)),INDEX(CBO_annual!$A:$AH,MATCH(_xlfn.NUMBERVALUE(LEFT($A174,4)),CBO_annual!$A:$A,0),MATCH(W$1,CBO_annual!$1:$1,0)))</f>
        <v>#N/A</v>
      </c>
      <c r="X173" s="83" t="e">
        <f ca="1">IF(YEAR($B173)&lt;YEAR(TODAY())-1,INDEX(HaverPull!$A:$AD,MATCH(CBO_quarterly!$B173,HaverPull!$B:$B,0),MATCH(CBO_quarterly!X$1,HaverPull!$1:$1,0)),INDEX(CBO_annual!$A:$AH,MATCH(_xlfn.NUMBERVALUE(LEFT($A174,4)),CBO_annual!$A:$A,0),MATCH(X$1,CBO_annual!$1:$1,0)))</f>
        <v>#N/A</v>
      </c>
      <c r="Y173" s="83" t="e">
        <f ca="1">IF(YEAR($B173)&lt;YEAR(TODAY())-1,INDEX(HaverPull!$A:$AD,MATCH(CBO_quarterly!$B173,HaverPull!$B:$B,0),MATCH(CBO_quarterly!Y$1,HaverPull!$1:$1,0)),INDEX(CBO_annual!$A:$AH,MATCH(_xlfn.NUMBERVALUE(LEFT($A174,4)),CBO_annual!$A:$A,0),MATCH(Y$1,CBO_annual!$1:$1,0)))</f>
        <v>#N/A</v>
      </c>
      <c r="Z173" s="83" t="e">
        <f ca="1">IF(YEAR($B173)&lt;YEAR(TODAY())-1,INDEX(HaverPull!$A:$AD,MATCH(CBO_quarterly!$B173,HaverPull!$B:$B,0),MATCH(CBO_quarterly!Z$1,HaverPull!$1:$1,0)),INDEX(CBO_annual!$A:$AH,MATCH(_xlfn.NUMBERVALUE(LEFT($A174,4)),CBO_annual!$A:$A,0),MATCH(Z$1,CBO_annual!$1:$1,0)))</f>
        <v>#N/A</v>
      </c>
      <c r="AA173" s="83" t="e">
        <f ca="1">IF(YEAR($B173)&lt;YEAR(TODAY())-1,INDEX(HaverPull!$A:$AD,MATCH(CBO_quarterly!$B173,HaverPull!$B:$B,0),MATCH(CBO_quarterly!AA$1,HaverPull!$1:$1,0)),INDEX(CBO_annual!$A:$AH,MATCH(_xlfn.NUMBERVALUE(LEFT($A174,4)),CBO_annual!$A:$A,0),MATCH(AA$1,CBO_annual!$1:$1,0)))</f>
        <v>#N/A</v>
      </c>
      <c r="AB173" s="88">
        <f>INDEX(CBO_annual!$A:$AH,MATCH(_xlfn.NUMBERVALUE(LEFT($A174,4)),CBO_annual!$A:$A,0),MATCH($1:$1,CBO_annual!$1:$1,0))</f>
        <v>15905.449999999999</v>
      </c>
      <c r="AC173" s="84">
        <v>15291</v>
      </c>
      <c r="AD173" s="83">
        <f ca="1">IF(YEAR($B173)&lt;=YEAR(TODAY()),INDEX(HaverPull!$A:$AD,MATCH(CBO_quarterly!$B173,HaverPull!$B:$B,0),MATCH(CBO_quarterly!AD$1,HaverPull!$1:$1,0)),INDEX(CBO_annual!$A:$AH,MATCH(_xlfn.NUMBERVALUE(LEFT($A174,4)),CBO_annual!$A:$A,0),MATCH(AD$1,CBO_annual!$1:$1,0)))</f>
        <v>10973.3</v>
      </c>
      <c r="AE173" s="83">
        <f ca="1">IF(YEAR($B173)&lt;=YEAR(TODAY()),INDEX(HaverPull!$A:$AD,MATCH(CBO_quarterly!$B173,HaverPull!$B:$B,0),MATCH(CBO_quarterly!AE$1,HaverPull!$1:$1,0)),INDEX(CBO_annual!$A:$AH,MATCH(_xlfn.NUMBERVALUE(LEFT($A174,4)),CBO_annual!$A:$A,0),MATCH(AE$1,CBO_annual!$1:$1,0)))</f>
        <v>10922.4</v>
      </c>
      <c r="AF173" s="85">
        <v>105.563</v>
      </c>
      <c r="AG173" s="84">
        <v>15973.9</v>
      </c>
      <c r="AH173" s="84">
        <v>16522.099999999999</v>
      </c>
      <c r="AI173" s="83">
        <f ca="1">IF(YEAR($B173)&lt;YEAR(TODAY()),INDEX(HaverPull!$A:$AD,MATCH(CBO_quarterly!$B173,HaverPull!$B:$B,0),MATCH(CBO_quarterly!AI$1,HaverPull!$1:$1,0)),INDEX(CBO_annual!$A:$AH,MATCH(_xlfn.NUMBERVALUE(LEFT($A174,4)),CBO_annual!$A:$A,0),MATCH(AI$1,CBO_annual!$1:$1,0)))</f>
        <v>3144.7</v>
      </c>
      <c r="AJ173" s="83">
        <f ca="1">IF(YEAR($B173)&lt;YEAR(TODAY()),INDEX(HaverPull!$A:$AD,MATCH(CBO_quarterly!$B173,HaverPull!$B:$B,0),MATCH(CBO_quarterly!AJ$1,HaverPull!$1:$1,0)),INDEX(CBO_annual!$A:$AH,MATCH(_xlfn.NUMBERVALUE(LEFT($A174,4)),CBO_annual!$A:$A,0),MATCH(AJ$1,CBO_annual!$1:$1,0)))</f>
        <v>1299.4000000000001</v>
      </c>
      <c r="AK173" s="83">
        <f ca="1">IF(YEAR($B173)&lt;YEAR(TODAY()),INDEX(HaverPull!$A:$AD,MATCH(CBO_quarterly!$B173,HaverPull!$B:$B,0),MATCH(CBO_quarterly!AK$1,HaverPull!$1:$1,0)),INDEX(CBO_annual!$A:$AH,MATCH(_xlfn.NUMBERVALUE(LEFT($A174,4)),CBO_annual!$A:$A,0),MATCH(AK$1,CBO_annual!$1:$1,0)))</f>
        <v>1860.1</v>
      </c>
      <c r="AL173" s="83">
        <f ca="1">IF(YEAR($B173)&lt;YEAR(TODAY()),INDEX(HaverPull!$A:$AD,MATCH(CBO_quarterly!$B173,HaverPull!$B:$B,0),MATCH(CBO_quarterly!AL$1,HaverPull!$1:$1,0)),INDEX(CBO_annual!$A:$AH,MATCH(_xlfn.NUMBERVALUE(LEFT($A174,4)),CBO_annual!$A:$A,0),MATCH(AL$1,CBO_annual!$1:$1,0)))</f>
        <v>3144.7</v>
      </c>
      <c r="AM173" s="83">
        <f ca="1">IF(YEAR($B173)&lt;YEAR(TODAY()),INDEX(HaverPull!$A:$AD,MATCH(CBO_quarterly!$B173,HaverPull!$B:$B,0),MATCH(CBO_quarterly!AM$1,HaverPull!$1:$1,0)),INDEX(CBO_annual!$A:$AH,MATCH(_xlfn.NUMBERVALUE(LEFT($A174,4)),CBO_annual!$A:$A,0),MATCH(AM$1,CBO_annual!$1:$1,0)))</f>
        <v>1295.5999999999999</v>
      </c>
      <c r="AN173" s="83">
        <f ca="1">IF(YEAR($B173)&lt;YEAR(TODAY()),INDEX(HaverPull!$A:$AD,MATCH(CBO_quarterly!$B173,HaverPull!$B:$B,0),MATCH(CBO_quarterly!AN$1,HaverPull!$1:$1,0)),INDEX(CBO_annual!$A:$AH,MATCH(_xlfn.NUMBERVALUE(LEFT($A174,4)),CBO_annual!$A:$A,0),MATCH(AN$1,CBO_annual!$1:$1,0)))</f>
        <v>1849</v>
      </c>
      <c r="AO173" s="83" t="e">
        <f ca="1">IF(YEAR($B173)&lt;YEAR(TODAY()),INDEX(HaverPull!$A:$AD,MATCH(CBO_quarterly!$B173,HaverPull!$B:$B,0),MATCH(CBO_quarterly!AO$1,HaverPull!$1:$1,0)),INDEX(CBO_annual!$A:$AH,MATCH(_xlfn.NUMBERVALUE(LEFT($A174,4)),CBO_annual!$A:$A,0),MATCH(AO$1,CBO_annual!$1:$1,0)))</f>
        <v>#N/A</v>
      </c>
      <c r="AP173" s="83" t="e">
        <f ca="1">IF(YEAR($B173)&lt;YEAR(TODAY()),INDEX(HaverPull!$A:$AD,MATCH(CBO_quarterly!$B173,HaverPull!$B:$B,0),MATCH(CBO_quarterly!AP$1,HaverPull!$1:$1,0)),INDEX(CBO_annual!$A:$AH,MATCH(_xlfn.NUMBERVALUE(LEFT($A174,4)),CBO_annual!$A:$A,0),MATCH(AP$1,CBO_annual!$1:$1,0)))</f>
        <v>#N/A</v>
      </c>
    </row>
    <row r="174" spans="1:42">
      <c r="A174" s="83" t="s">
        <v>573</v>
      </c>
      <c r="B174" s="4">
        <v>41090</v>
      </c>
      <c r="C174" s="83">
        <f ca="1">IF(YEAR($B174)&lt;YEAR(TODAY())-1,AVERAGE(C175:C178),INDEX(CBO_annual!$A:$AH,MATCH(_xlfn.NUMBERVALUE(LEFT($A175,4)),CBO_annual!$A:$A,0),MATCH(C$1,CBO_annual!$1:$1,0)))</f>
        <v>2068.2017416871167</v>
      </c>
      <c r="D174" s="83">
        <f ca="1">IF(YEAR($B174)&lt;YEAR(TODAY())-1,AVERAGE(D175:D178),INDEX(CBO_annual!$A:$AH,MATCH(_xlfn.NUMBERVALUE(LEFT($A175,4)),CBO_annual!$A:$A,0),MATCH(D$1,CBO_annual!$1:$1,0)))</f>
        <v>1585.1006584426905</v>
      </c>
      <c r="E174" s="83">
        <f ca="1">IF(YEAR($B174)&lt;YEAR(TODAY())-1,AVERAGE(E175:E178),INDEX(CBO_annual!$A:$AH,MATCH(_xlfn.NUMBERVALUE(LEFT($A175,4)),CBO_annual!$A:$A,0),MATCH(E$1,CBO_annual!$1:$1,0)))</f>
        <v>134.10023364095468</v>
      </c>
      <c r="F174" s="83">
        <f ca="1">IF(YEAR($B174)&lt;YEAR(TODAY())-1,AVERAGE(F175:F178),INDEX(CBO_annual!$A:$AH,MATCH(_xlfn.NUMBERVALUE(LEFT($A175,4)),CBO_annual!$A:$A,0),MATCH(F$1,CBO_annual!$1:$1,0)))</f>
        <v>395.69759987019279</v>
      </c>
      <c r="G174" s="83">
        <f ca="1">IF(YEAR($B174)&lt;YEAR(TODAY())-1,AVERAGE(G175:G178),INDEX(CBO_annual!$A:$AH,MATCH(_xlfn.NUMBERVALUE(LEFT($A175,4)),CBO_annual!$A:$A,0),MATCH(G$1,CBO_annual!$1:$1,0)))</f>
        <v>1274.6011894448602</v>
      </c>
      <c r="H174" s="83">
        <f ca="1">IF(YEAR($B174)&lt;YEAR(TODAY())-1,AVERAGE(H175:H178),INDEX(CBO_annual!$A:$AH,MATCH(_xlfn.NUMBERVALUE(LEFT($A175,4)),CBO_annual!$A:$A,0),MATCH(H$1,CBO_annual!$1:$1,0)))</f>
        <v>60.600127440520737</v>
      </c>
      <c r="I174" s="83">
        <f ca="1">IF(YEAR($B174)&lt;YEAR(TODAY())-1,AVERAGE(I175:I178),INDEX(CBO_annual!$A:$AH,MATCH(_xlfn.NUMBERVALUE(LEFT($A175,4)),CBO_annual!$A:$A,0),MATCH(I$1,CBO_annual!$1:$1,0)))</f>
        <v>497.10108324442626</v>
      </c>
      <c r="J174" s="83">
        <f ca="1">IF(YEAR($B174)&lt;YEAR(TODAY())-1,INDEX(HaverPull!$A:$AD,MATCH(CBO_quarterly!$B174,HaverPull!$B:$B,0),MATCH(CBO_quarterly!J$1,HaverPull!$1:$1,0)),INDEX(CBO_annual!$A:$AH,MATCH(_xlfn.NUMBERVALUE(LEFT($A175,4)),CBO_annual!$A:$A,0),MATCH(J$1,CBO_annual!$1:$1,0)))</f>
        <v>90.3</v>
      </c>
      <c r="K174" s="83" t="e">
        <f ca="1">IF(YEAR($B174)&lt;YEAR(TODAY())-1,INDEX(HaverPull!$A:$AD,MATCH(CBO_quarterly!$B174,HaverPull!$B:$B,0),MATCH(CBO_quarterly!K$1,HaverPull!$1:$1,0)),INDEX(CBO_annual!$A:$AH,MATCH(_xlfn.NUMBERVALUE(LEFT($A175,4)),CBO_annual!$A:$A,0),MATCH(K$1,CBO_annual!$1:$1,0)))</f>
        <v>#N/A</v>
      </c>
      <c r="L174" s="83" t="e">
        <f ca="1">IF(YEAR($B174)&lt;YEAR(TODAY())-1,INDEX(HaverPull!$A:$AD,MATCH(CBO_quarterly!$B174,HaverPull!$B:$B,0),MATCH(CBO_quarterly!L$1,HaverPull!$1:$1,0)),INDEX(CBO_annual!$A:$AH,MATCH(_xlfn.NUMBERVALUE(LEFT($A175,4)),CBO_annual!$A:$A,0),MATCH(L$1,CBO_annual!$1:$1,0)))</f>
        <v>#N/A</v>
      </c>
      <c r="M174" s="83" t="e">
        <f ca="1">IF(YEAR($B174)&lt;YEAR(TODAY())-1,INDEX(HaverPull!$A:$AD,MATCH(CBO_quarterly!$B174,HaverPull!$B:$B,0),MATCH(CBO_quarterly!M$1,HaverPull!$1:$1,0)),INDEX(CBO_annual!$A:$AH,MATCH(_xlfn.NUMBERVALUE(LEFT($A175,4)),CBO_annual!$A:$A,0),MATCH(M$1,CBO_annual!$1:$1,0)))</f>
        <v>#N/A</v>
      </c>
      <c r="N174" s="83" t="e">
        <f ca="1">IF(YEAR($B174)&lt;YEAR(TODAY())-1,INDEX(HaverPull!$A:$AD,MATCH(CBO_quarterly!$B174,HaverPull!$B:$B,0),MATCH(CBO_quarterly!N$1,HaverPull!$1:$1,0)),INDEX(CBO_annual!$A:$AH,MATCH(_xlfn.NUMBERVALUE(LEFT($A175,4)),CBO_annual!$A:$A,0),MATCH(N$1,CBO_annual!$1:$1,0)))</f>
        <v>#N/A</v>
      </c>
      <c r="O174" s="83" t="e">
        <f ca="1">IF(YEAR($B174)&lt;YEAR(TODAY())-1,INDEX(HaverPull!$A:$AD,MATCH(CBO_quarterly!$B174,HaverPull!$B:$B,0),MATCH(CBO_quarterly!O$1,HaverPull!$1:$1,0)),INDEX(CBO_annual!$A:$AH,MATCH(_xlfn.NUMBERVALUE(LEFT($A175,4)),CBO_annual!$A:$A,0),MATCH(O$1,CBO_annual!$1:$1,0)))</f>
        <v>#N/A</v>
      </c>
      <c r="P174" s="83" t="e">
        <f ca="1">IF(YEAR($B174)&lt;YEAR(TODAY())-1,INDEX(HaverPull!$A:$AD,MATCH(CBO_quarterly!$B174,HaverPull!$B:$B,0),MATCH(CBO_quarterly!P$1,HaverPull!$1:$1,0)),INDEX(CBO_annual!$A:$AH,MATCH(_xlfn.NUMBERVALUE(LEFT($A175,4)),CBO_annual!$A:$A,0),MATCH(P$1,CBO_annual!$1:$1,0)))</f>
        <v>#N/A</v>
      </c>
      <c r="Q174" s="83" t="e">
        <f ca="1">IF(YEAR($B174)&lt;YEAR(TODAY())-1,INDEX(HaverPull!$A:$AD,MATCH(CBO_quarterly!$B174,HaverPull!$B:$B,0),MATCH(CBO_quarterly!Q$1,HaverPull!$1:$1,0)),INDEX(CBO_annual!$A:$AH,MATCH(_xlfn.NUMBERVALUE(LEFT($A175,4)),CBO_annual!$A:$A,0),MATCH(Q$1,CBO_annual!$1:$1,0)))</f>
        <v>#N/A</v>
      </c>
      <c r="R174" s="83" t="e">
        <f ca="1">IF(YEAR($B174)&lt;YEAR(TODAY())-1,INDEX(HaverPull!$A:$AD,MATCH(CBO_quarterly!$B174,HaverPull!$B:$B,0),MATCH(CBO_quarterly!R$1,HaverPull!$1:$1,0)),INDEX(CBO_annual!$A:$AH,MATCH(_xlfn.NUMBERVALUE(LEFT($A175,4)),CBO_annual!$A:$A,0),MATCH(R$1,CBO_annual!$1:$1,0)))</f>
        <v>#N/A</v>
      </c>
      <c r="S174" s="83" t="e">
        <f ca="1">IF(YEAR($B174)&lt;YEAR(TODAY())-1,INDEX(HaverPull!$A:$AD,MATCH(CBO_quarterly!$B174,HaverPull!$B:$B,0),MATCH(CBO_quarterly!S$1,HaverPull!$1:$1,0)),INDEX(CBO_annual!$A:$AH,MATCH(_xlfn.NUMBERVALUE(LEFT($A175,4)),CBO_annual!$A:$A,0),MATCH(S$1,CBO_annual!$1:$1,0)))</f>
        <v>#N/A</v>
      </c>
      <c r="T174" s="83" t="e">
        <f ca="1">IF(YEAR($B174)&lt;YEAR(TODAY())-1,INDEX(HaverPull!$A:$AD,MATCH(CBO_quarterly!$B174,HaverPull!$B:$B,0),MATCH(CBO_quarterly!T$1,HaverPull!$1:$1,0)),INDEX(CBO_annual!$A:$AH,MATCH(_xlfn.NUMBERVALUE(LEFT($A175,4)),CBO_annual!$A:$A,0),MATCH(T$1,CBO_annual!$1:$1,0)))</f>
        <v>#N/A</v>
      </c>
      <c r="U174" s="83" t="e">
        <f ca="1">IF(YEAR($B174)&lt;YEAR(TODAY())-1,INDEX(HaverPull!$A:$AD,MATCH(CBO_quarterly!$B174,HaverPull!$B:$B,0),MATCH(CBO_quarterly!U$1,HaverPull!$1:$1,0)),INDEX(CBO_annual!$A:$AH,MATCH(_xlfn.NUMBERVALUE(LEFT($A175,4)),CBO_annual!$A:$A,0),MATCH(U$1,CBO_annual!$1:$1,0)))</f>
        <v>#N/A</v>
      </c>
      <c r="V174" s="83" t="e">
        <f ca="1">IF(YEAR($B174)&lt;YEAR(TODAY())-1,INDEX(HaverPull!$A:$AD,MATCH(CBO_quarterly!$B174,HaverPull!$B:$B,0),MATCH(CBO_quarterly!V$1,HaverPull!$1:$1,0)),INDEX(CBO_annual!$A:$AH,MATCH(_xlfn.NUMBERVALUE(LEFT($A175,4)),CBO_annual!$A:$A,0),MATCH(V$1,CBO_annual!$1:$1,0)))</f>
        <v>#N/A</v>
      </c>
      <c r="W174" s="83" t="e">
        <f ca="1">IF(YEAR($B174)&lt;YEAR(TODAY())-1,INDEX(HaverPull!$A:$AD,MATCH(CBO_quarterly!$B174,HaverPull!$B:$B,0),MATCH(CBO_quarterly!W$1,HaverPull!$1:$1,0)),INDEX(CBO_annual!$A:$AH,MATCH(_xlfn.NUMBERVALUE(LEFT($A175,4)),CBO_annual!$A:$A,0),MATCH(W$1,CBO_annual!$1:$1,0)))</f>
        <v>#N/A</v>
      </c>
      <c r="X174" s="83" t="e">
        <f ca="1">IF(YEAR($B174)&lt;YEAR(TODAY())-1,INDEX(HaverPull!$A:$AD,MATCH(CBO_quarterly!$B174,HaverPull!$B:$B,0),MATCH(CBO_quarterly!X$1,HaverPull!$1:$1,0)),INDEX(CBO_annual!$A:$AH,MATCH(_xlfn.NUMBERVALUE(LEFT($A175,4)),CBO_annual!$A:$A,0),MATCH(X$1,CBO_annual!$1:$1,0)))</f>
        <v>#N/A</v>
      </c>
      <c r="Y174" s="83" t="e">
        <f ca="1">IF(YEAR($B174)&lt;YEAR(TODAY())-1,INDEX(HaverPull!$A:$AD,MATCH(CBO_quarterly!$B174,HaverPull!$B:$B,0),MATCH(CBO_quarterly!Y$1,HaverPull!$1:$1,0)),INDEX(CBO_annual!$A:$AH,MATCH(_xlfn.NUMBERVALUE(LEFT($A175,4)),CBO_annual!$A:$A,0),MATCH(Y$1,CBO_annual!$1:$1,0)))</f>
        <v>#N/A</v>
      </c>
      <c r="Z174" s="83" t="e">
        <f ca="1">IF(YEAR($B174)&lt;YEAR(TODAY())-1,INDEX(HaverPull!$A:$AD,MATCH(CBO_quarterly!$B174,HaverPull!$B:$B,0),MATCH(CBO_quarterly!Z$1,HaverPull!$1:$1,0)),INDEX(CBO_annual!$A:$AH,MATCH(_xlfn.NUMBERVALUE(LEFT($A175,4)),CBO_annual!$A:$A,0),MATCH(Z$1,CBO_annual!$1:$1,0)))</f>
        <v>#N/A</v>
      </c>
      <c r="AA174" s="83" t="e">
        <f ca="1">IF(YEAR($B174)&lt;YEAR(TODAY())-1,INDEX(HaverPull!$A:$AD,MATCH(CBO_quarterly!$B174,HaverPull!$B:$B,0),MATCH(CBO_quarterly!AA$1,HaverPull!$1:$1,0)),INDEX(CBO_annual!$A:$AH,MATCH(_xlfn.NUMBERVALUE(LEFT($A175,4)),CBO_annual!$A:$A,0),MATCH(AA$1,CBO_annual!$1:$1,0)))</f>
        <v>#N/A</v>
      </c>
      <c r="AB174" s="88">
        <f>INDEX(CBO_annual!$A:$AH,MATCH(_xlfn.NUMBERVALUE(LEFT($A175,4)),CBO_annual!$A:$A,0),MATCH($1:$1,CBO_annual!$1:$1,0))</f>
        <v>15905.449999999999</v>
      </c>
      <c r="AC174" s="84">
        <v>15362.4</v>
      </c>
      <c r="AD174" s="83">
        <f ca="1">IF(YEAR($B174)&lt;=YEAR(TODAY()),INDEX(HaverPull!$A:$AD,MATCH(CBO_quarterly!$B174,HaverPull!$B:$B,0),MATCH(CBO_quarterly!AD$1,HaverPull!$1:$1,0)),INDEX(CBO_annual!$A:$AH,MATCH(_xlfn.NUMBERVALUE(LEFT($A175,4)),CBO_annual!$A:$A,0),MATCH(AD$1,CBO_annual!$1:$1,0)))</f>
        <v>10989.6</v>
      </c>
      <c r="AE174" s="83">
        <f ca="1">IF(YEAR($B174)&lt;=YEAR(TODAY()),INDEX(HaverPull!$A:$AD,MATCH(CBO_quarterly!$B174,HaverPull!$B:$B,0),MATCH(CBO_quarterly!AE$1,HaverPull!$1:$1,0)),INDEX(CBO_annual!$A:$AH,MATCH(_xlfn.NUMBERVALUE(LEFT($A175,4)),CBO_annual!$A:$A,0),MATCH(AE$1,CBO_annual!$1:$1,0)))</f>
        <v>10964.9</v>
      </c>
      <c r="AF174" s="85">
        <v>105.88500000000001</v>
      </c>
      <c r="AG174" s="84">
        <v>16121.9</v>
      </c>
      <c r="AH174" s="84">
        <v>16653.900000000001</v>
      </c>
      <c r="AI174" s="83">
        <f ca="1">IF(YEAR($B174)&lt;YEAR(TODAY()),INDEX(HaverPull!$A:$AD,MATCH(CBO_quarterly!$B174,HaverPull!$B:$B,0),MATCH(CBO_quarterly!AI$1,HaverPull!$1:$1,0)),INDEX(CBO_annual!$A:$AH,MATCH(_xlfn.NUMBERVALUE(LEFT($A175,4)),CBO_annual!$A:$A,0),MATCH(AI$1,CBO_annual!$1:$1,0)))</f>
        <v>3131</v>
      </c>
      <c r="AJ174" s="83">
        <f ca="1">IF(YEAR($B174)&lt;YEAR(TODAY()),INDEX(HaverPull!$A:$AD,MATCH(CBO_quarterly!$B174,HaverPull!$B:$B,0),MATCH(CBO_quarterly!AJ$1,HaverPull!$1:$1,0)),INDEX(CBO_annual!$A:$AH,MATCH(_xlfn.NUMBERVALUE(LEFT($A175,4)),CBO_annual!$A:$A,0),MATCH(AJ$1,CBO_annual!$1:$1,0)))</f>
        <v>1289.0999999999999</v>
      </c>
      <c r="AK174" s="83">
        <f ca="1">IF(YEAR($B174)&lt;YEAR(TODAY()),INDEX(HaverPull!$A:$AD,MATCH(CBO_quarterly!$B174,HaverPull!$B:$B,0),MATCH(CBO_quarterly!AK$1,HaverPull!$1:$1,0)),INDEX(CBO_annual!$A:$AH,MATCH(_xlfn.NUMBERVALUE(LEFT($A175,4)),CBO_annual!$A:$A,0),MATCH(AK$1,CBO_annual!$1:$1,0)))</f>
        <v>1854</v>
      </c>
      <c r="AL174" s="83">
        <f ca="1">IF(YEAR($B174)&lt;YEAR(TODAY()),INDEX(HaverPull!$A:$AD,MATCH(CBO_quarterly!$B174,HaverPull!$B:$B,0),MATCH(CBO_quarterly!AL$1,HaverPull!$1:$1,0)),INDEX(CBO_annual!$A:$AH,MATCH(_xlfn.NUMBERVALUE(LEFT($A175,4)),CBO_annual!$A:$A,0),MATCH(AL$1,CBO_annual!$1:$1,0)))</f>
        <v>3131</v>
      </c>
      <c r="AM174" s="83">
        <f ca="1">IF(YEAR($B174)&lt;YEAR(TODAY()),INDEX(HaverPull!$A:$AD,MATCH(CBO_quarterly!$B174,HaverPull!$B:$B,0),MATCH(CBO_quarterly!AM$1,HaverPull!$1:$1,0)),INDEX(CBO_annual!$A:$AH,MATCH(_xlfn.NUMBERVALUE(LEFT($A175,4)),CBO_annual!$A:$A,0),MATCH(AM$1,CBO_annual!$1:$1,0)))</f>
        <v>1288.2</v>
      </c>
      <c r="AN174" s="83">
        <f ca="1">IF(YEAR($B174)&lt;YEAR(TODAY()),INDEX(HaverPull!$A:$AD,MATCH(CBO_quarterly!$B174,HaverPull!$B:$B,0),MATCH(CBO_quarterly!AN$1,HaverPull!$1:$1,0)),INDEX(CBO_annual!$A:$AH,MATCH(_xlfn.NUMBERVALUE(LEFT($A175,4)),CBO_annual!$A:$A,0),MATCH(AN$1,CBO_annual!$1:$1,0)))</f>
        <v>1842.9</v>
      </c>
      <c r="AO174" s="83" t="e">
        <f ca="1">IF(YEAR($B174)&lt;YEAR(TODAY()),INDEX(HaverPull!$A:$AD,MATCH(CBO_quarterly!$B174,HaverPull!$B:$B,0),MATCH(CBO_quarterly!AO$1,HaverPull!$1:$1,0)),INDEX(CBO_annual!$A:$AH,MATCH(_xlfn.NUMBERVALUE(LEFT($A175,4)),CBO_annual!$A:$A,0),MATCH(AO$1,CBO_annual!$1:$1,0)))</f>
        <v>#N/A</v>
      </c>
      <c r="AP174" s="83" t="e">
        <f ca="1">IF(YEAR($B174)&lt;YEAR(TODAY()),INDEX(HaverPull!$A:$AD,MATCH(CBO_quarterly!$B174,HaverPull!$B:$B,0),MATCH(CBO_quarterly!AP$1,HaverPull!$1:$1,0)),INDEX(CBO_annual!$A:$AH,MATCH(_xlfn.NUMBERVALUE(LEFT($A175,4)),CBO_annual!$A:$A,0),MATCH(AP$1,CBO_annual!$1:$1,0)))</f>
        <v>#N/A</v>
      </c>
    </row>
    <row r="175" spans="1:42">
      <c r="A175" s="83" t="s">
        <v>574</v>
      </c>
      <c r="B175" s="4">
        <v>41182</v>
      </c>
      <c r="C175" s="83">
        <f ca="1">IF(YEAR($B175)&lt;YEAR(TODAY())-1,AVERAGE(C176:C179),INDEX(CBO_annual!$A:$AH,MATCH(_xlfn.NUMBERVALUE(LEFT($A176,4)),CBO_annual!$A:$A,0),MATCH(C$1,CBO_annual!$1:$1,0)))</f>
        <v>2068.1950076886278</v>
      </c>
      <c r="D175" s="83">
        <f ca="1">IF(YEAR($B175)&lt;YEAR(TODAY())-1,AVERAGE(D176:D179),INDEX(CBO_annual!$A:$AH,MATCH(_xlfn.NUMBERVALUE(LEFT($A176,4)),CBO_annual!$A:$A,0),MATCH(D$1,CBO_annual!$1:$1,0)))</f>
        <v>1585.0981126627739</v>
      </c>
      <c r="E175" s="83">
        <f ca="1">IF(YEAR($B175)&lt;YEAR(TODAY())-1,AVERAGE(E176:E179),INDEX(CBO_annual!$A:$AH,MATCH(_xlfn.NUMBERVALUE(LEFT($A176,4)),CBO_annual!$A:$A,0),MATCH(E$1,CBO_annual!$1:$1,0)))</f>
        <v>134.09933029969397</v>
      </c>
      <c r="F175" s="83">
        <f ca="1">IF(YEAR($B175)&lt;YEAR(TODAY())-1,AVERAGE(F176:F179),INDEX(CBO_annual!$A:$AH,MATCH(_xlfn.NUMBERVALUE(LEFT($A176,4)),CBO_annual!$A:$A,0),MATCH(F$1,CBO_annual!$1:$1,0)))</f>
        <v>395.70687964859826</v>
      </c>
      <c r="G175" s="83">
        <f ca="1">IF(YEAR($B175)&lt;YEAR(TODAY())-1,AVERAGE(G176:G179),INDEX(CBO_annual!$A:$AH,MATCH(_xlfn.NUMBERVALUE(LEFT($A176,4)),CBO_annual!$A:$A,0),MATCH(G$1,CBO_annual!$1:$1,0)))</f>
        <v>1274.5965906166239</v>
      </c>
      <c r="H175" s="83">
        <f ca="1">IF(YEAR($B175)&lt;YEAR(TODAY())-1,AVERAGE(H176:H179),INDEX(CBO_annual!$A:$AH,MATCH(_xlfn.NUMBERVALUE(LEFT($A176,4)),CBO_annual!$A:$A,0),MATCH(H$1,CBO_annual!$1:$1,0)))</f>
        <v>60.599634708923986</v>
      </c>
      <c r="I175" s="83">
        <f ca="1">IF(YEAR($B175)&lt;YEAR(TODAY())-1,AVERAGE(I176:I179),INDEX(CBO_annual!$A:$AH,MATCH(_xlfn.NUMBERVALUE(LEFT($A176,4)),CBO_annual!$A:$A,0),MATCH(I$1,CBO_annual!$1:$1,0)))</f>
        <v>497.09689502585388</v>
      </c>
      <c r="J175" s="83">
        <f ca="1">IF(YEAR($B175)&lt;YEAR(TODAY())-1,INDEX(HaverPull!$A:$AD,MATCH(CBO_quarterly!$B175,HaverPull!$B:$B,0),MATCH(CBO_quarterly!J$1,HaverPull!$1:$1,0)),INDEX(CBO_annual!$A:$AH,MATCH(_xlfn.NUMBERVALUE(LEFT($A176,4)),CBO_annual!$A:$A,0),MATCH(J$1,CBO_annual!$1:$1,0)))</f>
        <v>85</v>
      </c>
      <c r="K175" s="83" t="e">
        <f ca="1">IF(YEAR($B175)&lt;YEAR(TODAY())-1,INDEX(HaverPull!$A:$AD,MATCH(CBO_quarterly!$B175,HaverPull!$B:$B,0),MATCH(CBO_quarterly!K$1,HaverPull!$1:$1,0)),INDEX(CBO_annual!$A:$AH,MATCH(_xlfn.NUMBERVALUE(LEFT($A176,4)),CBO_annual!$A:$A,0),MATCH(K$1,CBO_annual!$1:$1,0)))</f>
        <v>#N/A</v>
      </c>
      <c r="L175" s="83" t="e">
        <f ca="1">IF(YEAR($B175)&lt;YEAR(TODAY())-1,INDEX(HaverPull!$A:$AD,MATCH(CBO_quarterly!$B175,HaverPull!$B:$B,0),MATCH(CBO_quarterly!L$1,HaverPull!$1:$1,0)),INDEX(CBO_annual!$A:$AH,MATCH(_xlfn.NUMBERVALUE(LEFT($A176,4)),CBO_annual!$A:$A,0),MATCH(L$1,CBO_annual!$1:$1,0)))</f>
        <v>#N/A</v>
      </c>
      <c r="M175" s="83" t="e">
        <f ca="1">IF(YEAR($B175)&lt;YEAR(TODAY())-1,INDEX(HaverPull!$A:$AD,MATCH(CBO_quarterly!$B175,HaverPull!$B:$B,0),MATCH(CBO_quarterly!M$1,HaverPull!$1:$1,0)),INDEX(CBO_annual!$A:$AH,MATCH(_xlfn.NUMBERVALUE(LEFT($A176,4)),CBO_annual!$A:$A,0),MATCH(M$1,CBO_annual!$1:$1,0)))</f>
        <v>#N/A</v>
      </c>
      <c r="N175" s="83" t="e">
        <f ca="1">IF(YEAR($B175)&lt;YEAR(TODAY())-1,INDEX(HaverPull!$A:$AD,MATCH(CBO_quarterly!$B175,HaverPull!$B:$B,0),MATCH(CBO_quarterly!N$1,HaverPull!$1:$1,0)),INDEX(CBO_annual!$A:$AH,MATCH(_xlfn.NUMBERVALUE(LEFT($A176,4)),CBO_annual!$A:$A,0),MATCH(N$1,CBO_annual!$1:$1,0)))</f>
        <v>#N/A</v>
      </c>
      <c r="O175" s="83" t="e">
        <f ca="1">IF(YEAR($B175)&lt;YEAR(TODAY())-1,INDEX(HaverPull!$A:$AD,MATCH(CBO_quarterly!$B175,HaverPull!$B:$B,0),MATCH(CBO_quarterly!O$1,HaverPull!$1:$1,0)),INDEX(CBO_annual!$A:$AH,MATCH(_xlfn.NUMBERVALUE(LEFT($A176,4)),CBO_annual!$A:$A,0),MATCH(O$1,CBO_annual!$1:$1,0)))</f>
        <v>#N/A</v>
      </c>
      <c r="P175" s="83" t="e">
        <f ca="1">IF(YEAR($B175)&lt;YEAR(TODAY())-1,INDEX(HaverPull!$A:$AD,MATCH(CBO_quarterly!$B175,HaverPull!$B:$B,0),MATCH(CBO_quarterly!P$1,HaverPull!$1:$1,0)),INDEX(CBO_annual!$A:$AH,MATCH(_xlfn.NUMBERVALUE(LEFT($A176,4)),CBO_annual!$A:$A,0),MATCH(P$1,CBO_annual!$1:$1,0)))</f>
        <v>#N/A</v>
      </c>
      <c r="Q175" s="83" t="e">
        <f ca="1">IF(YEAR($B175)&lt;YEAR(TODAY())-1,INDEX(HaverPull!$A:$AD,MATCH(CBO_quarterly!$B175,HaverPull!$B:$B,0),MATCH(CBO_quarterly!Q$1,HaverPull!$1:$1,0)),INDEX(CBO_annual!$A:$AH,MATCH(_xlfn.NUMBERVALUE(LEFT($A176,4)),CBO_annual!$A:$A,0),MATCH(Q$1,CBO_annual!$1:$1,0)))</f>
        <v>#N/A</v>
      </c>
      <c r="R175" s="83" t="e">
        <f ca="1">IF(YEAR($B175)&lt;YEAR(TODAY())-1,INDEX(HaverPull!$A:$AD,MATCH(CBO_quarterly!$B175,HaverPull!$B:$B,0),MATCH(CBO_quarterly!R$1,HaverPull!$1:$1,0)),INDEX(CBO_annual!$A:$AH,MATCH(_xlfn.NUMBERVALUE(LEFT($A176,4)),CBO_annual!$A:$A,0),MATCH(R$1,CBO_annual!$1:$1,0)))</f>
        <v>#N/A</v>
      </c>
      <c r="S175" s="83" t="e">
        <f ca="1">IF(YEAR($B175)&lt;YEAR(TODAY())-1,INDEX(HaverPull!$A:$AD,MATCH(CBO_quarterly!$B175,HaverPull!$B:$B,0),MATCH(CBO_quarterly!S$1,HaverPull!$1:$1,0)),INDEX(CBO_annual!$A:$AH,MATCH(_xlfn.NUMBERVALUE(LEFT($A176,4)),CBO_annual!$A:$A,0),MATCH(S$1,CBO_annual!$1:$1,0)))</f>
        <v>#N/A</v>
      </c>
      <c r="T175" s="83" t="e">
        <f ca="1">IF(YEAR($B175)&lt;YEAR(TODAY())-1,INDEX(HaverPull!$A:$AD,MATCH(CBO_quarterly!$B175,HaverPull!$B:$B,0),MATCH(CBO_quarterly!T$1,HaverPull!$1:$1,0)),INDEX(CBO_annual!$A:$AH,MATCH(_xlfn.NUMBERVALUE(LEFT($A176,4)),CBO_annual!$A:$A,0),MATCH(T$1,CBO_annual!$1:$1,0)))</f>
        <v>#N/A</v>
      </c>
      <c r="U175" s="83" t="e">
        <f ca="1">IF(YEAR($B175)&lt;YEAR(TODAY())-1,INDEX(HaverPull!$A:$AD,MATCH(CBO_quarterly!$B175,HaverPull!$B:$B,0),MATCH(CBO_quarterly!U$1,HaverPull!$1:$1,0)),INDEX(CBO_annual!$A:$AH,MATCH(_xlfn.NUMBERVALUE(LEFT($A176,4)),CBO_annual!$A:$A,0),MATCH(U$1,CBO_annual!$1:$1,0)))</f>
        <v>#N/A</v>
      </c>
      <c r="V175" s="83" t="e">
        <f ca="1">IF(YEAR($B175)&lt;YEAR(TODAY())-1,INDEX(HaverPull!$A:$AD,MATCH(CBO_quarterly!$B175,HaverPull!$B:$B,0),MATCH(CBO_quarterly!V$1,HaverPull!$1:$1,0)),INDEX(CBO_annual!$A:$AH,MATCH(_xlfn.NUMBERVALUE(LEFT($A176,4)),CBO_annual!$A:$A,0),MATCH(V$1,CBO_annual!$1:$1,0)))</f>
        <v>#N/A</v>
      </c>
      <c r="W175" s="83" t="e">
        <f ca="1">IF(YEAR($B175)&lt;YEAR(TODAY())-1,INDEX(HaverPull!$A:$AD,MATCH(CBO_quarterly!$B175,HaverPull!$B:$B,0),MATCH(CBO_quarterly!W$1,HaverPull!$1:$1,0)),INDEX(CBO_annual!$A:$AH,MATCH(_xlfn.NUMBERVALUE(LEFT($A176,4)),CBO_annual!$A:$A,0),MATCH(W$1,CBO_annual!$1:$1,0)))</f>
        <v>#N/A</v>
      </c>
      <c r="X175" s="83" t="e">
        <f ca="1">IF(YEAR($B175)&lt;YEAR(TODAY())-1,INDEX(HaverPull!$A:$AD,MATCH(CBO_quarterly!$B175,HaverPull!$B:$B,0),MATCH(CBO_quarterly!X$1,HaverPull!$1:$1,0)),INDEX(CBO_annual!$A:$AH,MATCH(_xlfn.NUMBERVALUE(LEFT($A176,4)),CBO_annual!$A:$A,0),MATCH(X$1,CBO_annual!$1:$1,0)))</f>
        <v>#N/A</v>
      </c>
      <c r="Y175" s="83" t="e">
        <f ca="1">IF(YEAR($B175)&lt;YEAR(TODAY())-1,INDEX(HaverPull!$A:$AD,MATCH(CBO_quarterly!$B175,HaverPull!$B:$B,0),MATCH(CBO_quarterly!Y$1,HaverPull!$1:$1,0)),INDEX(CBO_annual!$A:$AH,MATCH(_xlfn.NUMBERVALUE(LEFT($A176,4)),CBO_annual!$A:$A,0),MATCH(Y$1,CBO_annual!$1:$1,0)))</f>
        <v>#N/A</v>
      </c>
      <c r="Z175" s="83" t="e">
        <f ca="1">IF(YEAR($B175)&lt;YEAR(TODAY())-1,INDEX(HaverPull!$A:$AD,MATCH(CBO_quarterly!$B175,HaverPull!$B:$B,0),MATCH(CBO_quarterly!Z$1,HaverPull!$1:$1,0)),INDEX(CBO_annual!$A:$AH,MATCH(_xlfn.NUMBERVALUE(LEFT($A176,4)),CBO_annual!$A:$A,0),MATCH(Z$1,CBO_annual!$1:$1,0)))</f>
        <v>#N/A</v>
      </c>
      <c r="AA175" s="83" t="e">
        <f ca="1">IF(YEAR($B175)&lt;YEAR(TODAY())-1,INDEX(HaverPull!$A:$AD,MATCH(CBO_quarterly!$B175,HaverPull!$B:$B,0),MATCH(CBO_quarterly!AA$1,HaverPull!$1:$1,0)),INDEX(CBO_annual!$A:$AH,MATCH(_xlfn.NUMBERVALUE(LEFT($A176,4)),CBO_annual!$A:$A,0),MATCH(AA$1,CBO_annual!$1:$1,0)))</f>
        <v>#N/A</v>
      </c>
      <c r="AB175" s="88">
        <f>INDEX(CBO_annual!$A:$AH,MATCH(_xlfn.NUMBERVALUE(LEFT($A176,4)),CBO_annual!$A:$A,0),MATCH($1:$1,CBO_annual!$1:$1,0))</f>
        <v>15905.449999999999</v>
      </c>
      <c r="AC175" s="84">
        <v>15380.8</v>
      </c>
      <c r="AD175" s="83">
        <f ca="1">IF(YEAR($B175)&lt;=YEAR(TODAY()),INDEX(HaverPull!$A:$AD,MATCH(CBO_quarterly!$B175,HaverPull!$B:$B,0),MATCH(CBO_quarterly!AD$1,HaverPull!$1:$1,0)),INDEX(CBO_annual!$A:$AH,MATCH(_xlfn.NUMBERVALUE(LEFT($A176,4)),CBO_annual!$A:$A,0),MATCH(AD$1,CBO_annual!$1:$1,0)))</f>
        <v>11007.5</v>
      </c>
      <c r="AE175" s="83">
        <f ca="1">IF(YEAR($B175)&lt;=YEAR(TODAY()),INDEX(HaverPull!$A:$AD,MATCH(CBO_quarterly!$B175,HaverPull!$B:$B,0),MATCH(CBO_quarterly!AE$1,HaverPull!$1:$1,0)),INDEX(CBO_annual!$A:$AH,MATCH(_xlfn.NUMBERVALUE(LEFT($A176,4)),CBO_annual!$A:$A,0),MATCH(AE$1,CBO_annual!$1:$1,0)))</f>
        <v>11014.2</v>
      </c>
      <c r="AF175" s="85">
        <v>106.232</v>
      </c>
      <c r="AG175" s="84">
        <v>16227.9</v>
      </c>
      <c r="AH175" s="84">
        <v>16812.599999999999</v>
      </c>
      <c r="AI175" s="83">
        <f ca="1">IF(YEAR($B175)&lt;YEAR(TODAY()),INDEX(HaverPull!$A:$AD,MATCH(CBO_quarterly!$B175,HaverPull!$B:$B,0),MATCH(CBO_quarterly!AI$1,HaverPull!$1:$1,0)),INDEX(CBO_annual!$A:$AH,MATCH(_xlfn.NUMBERVALUE(LEFT($A176,4)),CBO_annual!$A:$A,0),MATCH(AI$1,CBO_annual!$1:$1,0)))</f>
        <v>3139.6</v>
      </c>
      <c r="AJ175" s="83">
        <f ca="1">IF(YEAR($B175)&lt;YEAR(TODAY()),INDEX(HaverPull!$A:$AD,MATCH(CBO_quarterly!$B175,HaverPull!$B:$B,0),MATCH(CBO_quarterly!AJ$1,HaverPull!$1:$1,0)),INDEX(CBO_annual!$A:$AH,MATCH(_xlfn.NUMBERVALUE(LEFT($A176,4)),CBO_annual!$A:$A,0),MATCH(AJ$1,CBO_annual!$1:$1,0)))</f>
        <v>1291.7</v>
      </c>
      <c r="AK175" s="83">
        <f ca="1">IF(YEAR($B175)&lt;YEAR(TODAY()),INDEX(HaverPull!$A:$AD,MATCH(CBO_quarterly!$B175,HaverPull!$B:$B,0),MATCH(CBO_quarterly!AK$1,HaverPull!$1:$1,0)),INDEX(CBO_annual!$A:$AH,MATCH(_xlfn.NUMBERVALUE(LEFT($A176,4)),CBO_annual!$A:$A,0),MATCH(AK$1,CBO_annual!$1:$1,0)))</f>
        <v>1846.5</v>
      </c>
      <c r="AL175" s="83">
        <f ca="1">IF(YEAR($B175)&lt;YEAR(TODAY()),INDEX(HaverPull!$A:$AD,MATCH(CBO_quarterly!$B175,HaverPull!$B:$B,0),MATCH(CBO_quarterly!AL$1,HaverPull!$1:$1,0)),INDEX(CBO_annual!$A:$AH,MATCH(_xlfn.NUMBERVALUE(LEFT($A176,4)),CBO_annual!$A:$A,0),MATCH(AL$1,CBO_annual!$1:$1,0)))</f>
        <v>3139.6</v>
      </c>
      <c r="AM175" s="83">
        <f ca="1">IF(YEAR($B175)&lt;YEAR(TODAY()),INDEX(HaverPull!$A:$AD,MATCH(CBO_quarterly!$B175,HaverPull!$B:$B,0),MATCH(CBO_quarterly!AM$1,HaverPull!$1:$1,0)),INDEX(CBO_annual!$A:$AH,MATCH(_xlfn.NUMBERVALUE(LEFT($A176,4)),CBO_annual!$A:$A,0),MATCH(AM$1,CBO_annual!$1:$1,0)))</f>
        <v>1293.3</v>
      </c>
      <c r="AN175" s="83">
        <f ca="1">IF(YEAR($B175)&lt;YEAR(TODAY()),INDEX(HaverPull!$A:$AD,MATCH(CBO_quarterly!$B175,HaverPull!$B:$B,0),MATCH(CBO_quarterly!AN$1,HaverPull!$1:$1,0)),INDEX(CBO_annual!$A:$AH,MATCH(_xlfn.NUMBERVALUE(LEFT($A176,4)),CBO_annual!$A:$A,0),MATCH(AN$1,CBO_annual!$1:$1,0)))</f>
        <v>1846.3</v>
      </c>
      <c r="AO175" s="83" t="e">
        <f ca="1">IF(YEAR($B175)&lt;YEAR(TODAY()),INDEX(HaverPull!$A:$AD,MATCH(CBO_quarterly!$B175,HaverPull!$B:$B,0),MATCH(CBO_quarterly!AO$1,HaverPull!$1:$1,0)),INDEX(CBO_annual!$A:$AH,MATCH(_xlfn.NUMBERVALUE(LEFT($A176,4)),CBO_annual!$A:$A,0),MATCH(AO$1,CBO_annual!$1:$1,0)))</f>
        <v>#N/A</v>
      </c>
      <c r="AP175" s="83" t="e">
        <f ca="1">IF(YEAR($B175)&lt;YEAR(TODAY()),INDEX(HaverPull!$A:$AD,MATCH(CBO_quarterly!$B175,HaverPull!$B:$B,0),MATCH(CBO_quarterly!AP$1,HaverPull!$1:$1,0)),INDEX(CBO_annual!$A:$AH,MATCH(_xlfn.NUMBERVALUE(LEFT($A176,4)),CBO_annual!$A:$A,0),MATCH(AP$1,CBO_annual!$1:$1,0)))</f>
        <v>#N/A</v>
      </c>
    </row>
    <row r="176" spans="1:42">
      <c r="A176" s="83" t="s">
        <v>575</v>
      </c>
      <c r="B176" s="4">
        <v>41274</v>
      </c>
      <c r="C176" s="83">
        <f ca="1">IF(YEAR($B176)&lt;YEAR(TODAY())-1,AVERAGE(C177:C180),INDEX(CBO_annual!$A:$AH,MATCH(_xlfn.NUMBERVALUE(LEFT($A177,4)),CBO_annual!$A:$A,0),MATCH(C$1,CBO_annual!$1:$1,0)))</f>
        <v>2068.1997887963662</v>
      </c>
      <c r="D176" s="83">
        <f ca="1">IF(YEAR($B176)&lt;YEAR(TODAY())-1,AVERAGE(D177:D180),INDEX(CBO_annual!$A:$AH,MATCH(_xlfn.NUMBERVALUE(LEFT($A177,4)),CBO_annual!$A:$A,0),MATCH(D$1,CBO_annual!$1:$1,0)))</f>
        <v>1585.0999201547238</v>
      </c>
      <c r="E176" s="83">
        <f ca="1">IF(YEAR($B176)&lt;YEAR(TODAY())-1,AVERAGE(E177:E180),INDEX(CBO_annual!$A:$AH,MATCH(_xlfn.NUMBERVALUE(LEFT($A177,4)),CBO_annual!$A:$A,0),MATCH(E$1,CBO_annual!$1:$1,0)))</f>
        <v>134.09997166780522</v>
      </c>
      <c r="F176" s="83">
        <f ca="1">IF(YEAR($B176)&lt;YEAR(TODAY())-1,AVERAGE(F177:F180),INDEX(CBO_annual!$A:$AH,MATCH(_xlfn.NUMBERVALUE(LEFT($A177,4)),CBO_annual!$A:$A,0),MATCH(F$1,CBO_annual!$1:$1,0)))</f>
        <v>395.70029104891</v>
      </c>
      <c r="G176" s="83">
        <f ca="1">IF(YEAR($B176)&lt;YEAR(TODAY())-1,AVERAGE(G177:G180),INDEX(CBO_annual!$A:$AH,MATCH(_xlfn.NUMBERVALUE(LEFT($A177,4)),CBO_annual!$A:$A,0),MATCH(G$1,CBO_annual!$1:$1,0)))</f>
        <v>1274.599855763372</v>
      </c>
      <c r="H176" s="83">
        <f ca="1">IF(YEAR($B176)&lt;YEAR(TODAY())-1,AVERAGE(H177:H180),INDEX(CBO_annual!$A:$AH,MATCH(_xlfn.NUMBERVALUE(LEFT($A177,4)),CBO_annual!$A:$A,0),MATCH(H$1,CBO_annual!$1:$1,0)))</f>
        <v>60.599984546075575</v>
      </c>
      <c r="I176" s="83">
        <f ca="1">IF(YEAR($B176)&lt;YEAR(TODAY())-1,AVERAGE(I177:I180),INDEX(CBO_annual!$A:$AH,MATCH(_xlfn.NUMBERVALUE(LEFT($A177,4)),CBO_annual!$A:$A,0),MATCH(I$1,CBO_annual!$1:$1,0)))</f>
        <v>497.09986864164239</v>
      </c>
      <c r="J176" s="83">
        <f ca="1">IF(YEAR($B176)&lt;YEAR(TODAY())-1,INDEX(HaverPull!$A:$AD,MATCH(CBO_quarterly!$B176,HaverPull!$B:$B,0),MATCH(CBO_quarterly!J$1,HaverPull!$1:$1,0)),INDEX(CBO_annual!$A:$AH,MATCH(_xlfn.NUMBERVALUE(LEFT($A177,4)),CBO_annual!$A:$A,0),MATCH(J$1,CBO_annual!$1:$1,0)))</f>
        <v>78.8</v>
      </c>
      <c r="K176" s="83" t="e">
        <f ca="1">IF(YEAR($B176)&lt;YEAR(TODAY())-1,INDEX(HaverPull!$A:$AD,MATCH(CBO_quarterly!$B176,HaverPull!$B:$B,0),MATCH(CBO_quarterly!K$1,HaverPull!$1:$1,0)),INDEX(CBO_annual!$A:$AH,MATCH(_xlfn.NUMBERVALUE(LEFT($A177,4)),CBO_annual!$A:$A,0),MATCH(K$1,CBO_annual!$1:$1,0)))</f>
        <v>#N/A</v>
      </c>
      <c r="L176" s="83" t="e">
        <f ca="1">IF(YEAR($B176)&lt;YEAR(TODAY())-1,INDEX(HaverPull!$A:$AD,MATCH(CBO_quarterly!$B176,HaverPull!$B:$B,0),MATCH(CBO_quarterly!L$1,HaverPull!$1:$1,0)),INDEX(CBO_annual!$A:$AH,MATCH(_xlfn.NUMBERVALUE(LEFT($A177,4)),CBO_annual!$A:$A,0),MATCH(L$1,CBO_annual!$1:$1,0)))</f>
        <v>#N/A</v>
      </c>
      <c r="M176" s="83" t="e">
        <f ca="1">IF(YEAR($B176)&lt;YEAR(TODAY())-1,INDEX(HaverPull!$A:$AD,MATCH(CBO_quarterly!$B176,HaverPull!$B:$B,0),MATCH(CBO_quarterly!M$1,HaverPull!$1:$1,0)),INDEX(CBO_annual!$A:$AH,MATCH(_xlfn.NUMBERVALUE(LEFT($A177,4)),CBO_annual!$A:$A,0),MATCH(M$1,CBO_annual!$1:$1,0)))</f>
        <v>#N/A</v>
      </c>
      <c r="N176" s="83" t="e">
        <f ca="1">IF(YEAR($B176)&lt;YEAR(TODAY())-1,INDEX(HaverPull!$A:$AD,MATCH(CBO_quarterly!$B176,HaverPull!$B:$B,0),MATCH(CBO_quarterly!N$1,HaverPull!$1:$1,0)),INDEX(CBO_annual!$A:$AH,MATCH(_xlfn.NUMBERVALUE(LEFT($A177,4)),CBO_annual!$A:$A,0),MATCH(N$1,CBO_annual!$1:$1,0)))</f>
        <v>#N/A</v>
      </c>
      <c r="O176" s="83" t="e">
        <f ca="1">IF(YEAR($B176)&lt;YEAR(TODAY())-1,INDEX(HaverPull!$A:$AD,MATCH(CBO_quarterly!$B176,HaverPull!$B:$B,0),MATCH(CBO_quarterly!O$1,HaverPull!$1:$1,0)),INDEX(CBO_annual!$A:$AH,MATCH(_xlfn.NUMBERVALUE(LEFT($A177,4)),CBO_annual!$A:$A,0),MATCH(O$1,CBO_annual!$1:$1,0)))</f>
        <v>#N/A</v>
      </c>
      <c r="P176" s="83" t="e">
        <f ca="1">IF(YEAR($B176)&lt;YEAR(TODAY())-1,INDEX(HaverPull!$A:$AD,MATCH(CBO_quarterly!$B176,HaverPull!$B:$B,0),MATCH(CBO_quarterly!P$1,HaverPull!$1:$1,0)),INDEX(CBO_annual!$A:$AH,MATCH(_xlfn.NUMBERVALUE(LEFT($A177,4)),CBO_annual!$A:$A,0),MATCH(P$1,CBO_annual!$1:$1,0)))</f>
        <v>#N/A</v>
      </c>
      <c r="Q176" s="83" t="e">
        <f ca="1">IF(YEAR($B176)&lt;YEAR(TODAY())-1,INDEX(HaverPull!$A:$AD,MATCH(CBO_quarterly!$B176,HaverPull!$B:$B,0),MATCH(CBO_quarterly!Q$1,HaverPull!$1:$1,0)),INDEX(CBO_annual!$A:$AH,MATCH(_xlfn.NUMBERVALUE(LEFT($A177,4)),CBO_annual!$A:$A,0),MATCH(Q$1,CBO_annual!$1:$1,0)))</f>
        <v>#N/A</v>
      </c>
      <c r="R176" s="83" t="e">
        <f ca="1">IF(YEAR($B176)&lt;YEAR(TODAY())-1,INDEX(HaverPull!$A:$AD,MATCH(CBO_quarterly!$B176,HaverPull!$B:$B,0),MATCH(CBO_quarterly!R$1,HaverPull!$1:$1,0)),INDEX(CBO_annual!$A:$AH,MATCH(_xlfn.NUMBERVALUE(LEFT($A177,4)),CBO_annual!$A:$A,0),MATCH(R$1,CBO_annual!$1:$1,0)))</f>
        <v>#N/A</v>
      </c>
      <c r="S176" s="83" t="e">
        <f ca="1">IF(YEAR($B176)&lt;YEAR(TODAY())-1,INDEX(HaverPull!$A:$AD,MATCH(CBO_quarterly!$B176,HaverPull!$B:$B,0),MATCH(CBO_quarterly!S$1,HaverPull!$1:$1,0)),INDEX(CBO_annual!$A:$AH,MATCH(_xlfn.NUMBERVALUE(LEFT($A177,4)),CBO_annual!$A:$A,0),MATCH(S$1,CBO_annual!$1:$1,0)))</f>
        <v>#N/A</v>
      </c>
      <c r="T176" s="83" t="e">
        <f ca="1">IF(YEAR($B176)&lt;YEAR(TODAY())-1,INDEX(HaverPull!$A:$AD,MATCH(CBO_quarterly!$B176,HaverPull!$B:$B,0),MATCH(CBO_quarterly!T$1,HaverPull!$1:$1,0)),INDEX(CBO_annual!$A:$AH,MATCH(_xlfn.NUMBERVALUE(LEFT($A177,4)),CBO_annual!$A:$A,0),MATCH(T$1,CBO_annual!$1:$1,0)))</f>
        <v>#N/A</v>
      </c>
      <c r="U176" s="83" t="e">
        <f ca="1">IF(YEAR($B176)&lt;YEAR(TODAY())-1,INDEX(HaverPull!$A:$AD,MATCH(CBO_quarterly!$B176,HaverPull!$B:$B,0),MATCH(CBO_quarterly!U$1,HaverPull!$1:$1,0)),INDEX(CBO_annual!$A:$AH,MATCH(_xlfn.NUMBERVALUE(LEFT($A177,4)),CBO_annual!$A:$A,0),MATCH(U$1,CBO_annual!$1:$1,0)))</f>
        <v>#N/A</v>
      </c>
      <c r="V176" s="83" t="e">
        <f ca="1">IF(YEAR($B176)&lt;YEAR(TODAY())-1,INDEX(HaverPull!$A:$AD,MATCH(CBO_quarterly!$B176,HaverPull!$B:$B,0),MATCH(CBO_quarterly!V$1,HaverPull!$1:$1,0)),INDEX(CBO_annual!$A:$AH,MATCH(_xlfn.NUMBERVALUE(LEFT($A177,4)),CBO_annual!$A:$A,0),MATCH(V$1,CBO_annual!$1:$1,0)))</f>
        <v>#N/A</v>
      </c>
      <c r="W176" s="83" t="e">
        <f ca="1">IF(YEAR($B176)&lt;YEAR(TODAY())-1,INDEX(HaverPull!$A:$AD,MATCH(CBO_quarterly!$B176,HaverPull!$B:$B,0),MATCH(CBO_quarterly!W$1,HaverPull!$1:$1,0)),INDEX(CBO_annual!$A:$AH,MATCH(_xlfn.NUMBERVALUE(LEFT($A177,4)),CBO_annual!$A:$A,0),MATCH(W$1,CBO_annual!$1:$1,0)))</f>
        <v>#N/A</v>
      </c>
      <c r="X176" s="83" t="e">
        <f ca="1">IF(YEAR($B176)&lt;YEAR(TODAY())-1,INDEX(HaverPull!$A:$AD,MATCH(CBO_quarterly!$B176,HaverPull!$B:$B,0),MATCH(CBO_quarterly!X$1,HaverPull!$1:$1,0)),INDEX(CBO_annual!$A:$AH,MATCH(_xlfn.NUMBERVALUE(LEFT($A177,4)),CBO_annual!$A:$A,0),MATCH(X$1,CBO_annual!$1:$1,0)))</f>
        <v>#N/A</v>
      </c>
      <c r="Y176" s="83" t="e">
        <f ca="1">IF(YEAR($B176)&lt;YEAR(TODAY())-1,INDEX(HaverPull!$A:$AD,MATCH(CBO_quarterly!$B176,HaverPull!$B:$B,0),MATCH(CBO_quarterly!Y$1,HaverPull!$1:$1,0)),INDEX(CBO_annual!$A:$AH,MATCH(_xlfn.NUMBERVALUE(LEFT($A177,4)),CBO_annual!$A:$A,0),MATCH(Y$1,CBO_annual!$1:$1,0)))</f>
        <v>#N/A</v>
      </c>
      <c r="Z176" s="83" t="e">
        <f ca="1">IF(YEAR($B176)&lt;YEAR(TODAY())-1,INDEX(HaverPull!$A:$AD,MATCH(CBO_quarterly!$B176,HaverPull!$B:$B,0),MATCH(CBO_quarterly!Z$1,HaverPull!$1:$1,0)),INDEX(CBO_annual!$A:$AH,MATCH(_xlfn.NUMBERVALUE(LEFT($A177,4)),CBO_annual!$A:$A,0),MATCH(Z$1,CBO_annual!$1:$1,0)))</f>
        <v>#N/A</v>
      </c>
      <c r="AA176" s="83" t="e">
        <f ca="1">IF(YEAR($B176)&lt;YEAR(TODAY())-1,INDEX(HaverPull!$A:$AD,MATCH(CBO_quarterly!$B176,HaverPull!$B:$B,0),MATCH(CBO_quarterly!AA$1,HaverPull!$1:$1,0)),INDEX(CBO_annual!$A:$AH,MATCH(_xlfn.NUMBERVALUE(LEFT($A177,4)),CBO_annual!$A:$A,0),MATCH(AA$1,CBO_annual!$1:$1,0)))</f>
        <v>#N/A</v>
      </c>
      <c r="AB176" s="88">
        <f>INDEX(CBO_annual!$A:$AH,MATCH(_xlfn.NUMBERVALUE(LEFT($A177,4)),CBO_annual!$A:$A,0),MATCH($1:$1,CBO_annual!$1:$1,0))</f>
        <v>16137.400000000001</v>
      </c>
      <c r="AC176" s="84">
        <v>15384.3</v>
      </c>
      <c r="AD176" s="83">
        <f ca="1">IF(YEAR($B176)&lt;=YEAR(TODAY()),INDEX(HaverPull!$A:$AD,MATCH(CBO_quarterly!$B176,HaverPull!$B:$B,0),MATCH(CBO_quarterly!AD$1,HaverPull!$1:$1,0)),INDEX(CBO_annual!$A:$AH,MATCH(_xlfn.NUMBERVALUE(LEFT($A177,4)),CBO_annual!$A:$A,0),MATCH(AD$1,CBO_annual!$1:$1,0)))</f>
        <v>11056.9</v>
      </c>
      <c r="AE176" s="83">
        <f ca="1">IF(YEAR($B176)&lt;=YEAR(TODAY()),INDEX(HaverPull!$A:$AD,MATCH(CBO_quarterly!$B176,HaverPull!$B:$B,0),MATCH(CBO_quarterly!AE$1,HaverPull!$1:$1,0)),INDEX(CBO_annual!$A:$AH,MATCH(_xlfn.NUMBERVALUE(LEFT($A177,4)),CBO_annual!$A:$A,0),MATCH(AE$1,CBO_annual!$1:$1,0)))</f>
        <v>11125.7</v>
      </c>
      <c r="AF176" s="85">
        <v>106.804</v>
      </c>
      <c r="AG176" s="84">
        <v>16297.3</v>
      </c>
      <c r="AH176" s="84">
        <v>16937.5</v>
      </c>
      <c r="AI176" s="83">
        <f ca="1">IF(YEAR($B176)&lt;YEAR(TODAY()),INDEX(HaverPull!$A:$AD,MATCH(CBO_quarterly!$B176,HaverPull!$B:$B,0),MATCH(CBO_quarterly!AI$1,HaverPull!$1:$1,0)),INDEX(CBO_annual!$A:$AH,MATCH(_xlfn.NUMBERVALUE(LEFT($A177,4)),CBO_annual!$A:$A,0),MATCH(AI$1,CBO_annual!$1:$1,0)))</f>
        <v>3132.7</v>
      </c>
      <c r="AJ176" s="83">
        <f ca="1">IF(YEAR($B176)&lt;YEAR(TODAY()),INDEX(HaverPull!$A:$AD,MATCH(CBO_quarterly!$B176,HaverPull!$B:$B,0),MATCH(CBO_quarterly!AJ$1,HaverPull!$1:$1,0)),INDEX(CBO_annual!$A:$AH,MATCH(_xlfn.NUMBERVALUE(LEFT($A177,4)),CBO_annual!$A:$A,0),MATCH(AJ$1,CBO_annual!$1:$1,0)))</f>
        <v>1265.9000000000001</v>
      </c>
      <c r="AK176" s="83">
        <f ca="1">IF(YEAR($B176)&lt;YEAR(TODAY()),INDEX(HaverPull!$A:$AD,MATCH(CBO_quarterly!$B176,HaverPull!$B:$B,0),MATCH(CBO_quarterly!AK$1,HaverPull!$1:$1,0)),INDEX(CBO_annual!$A:$AH,MATCH(_xlfn.NUMBERVALUE(LEFT($A177,4)),CBO_annual!$A:$A,0),MATCH(AK$1,CBO_annual!$1:$1,0)))</f>
        <v>1841.4</v>
      </c>
      <c r="AL176" s="83">
        <f ca="1">IF(YEAR($B176)&lt;YEAR(TODAY()),INDEX(HaverPull!$A:$AD,MATCH(CBO_quarterly!$B176,HaverPull!$B:$B,0),MATCH(CBO_quarterly!AL$1,HaverPull!$1:$1,0)),INDEX(CBO_annual!$A:$AH,MATCH(_xlfn.NUMBERVALUE(LEFT($A177,4)),CBO_annual!$A:$A,0),MATCH(AL$1,CBO_annual!$1:$1,0)))</f>
        <v>3132.7</v>
      </c>
      <c r="AM176" s="83">
        <f ca="1">IF(YEAR($B176)&lt;YEAR(TODAY()),INDEX(HaverPull!$A:$AD,MATCH(CBO_quarterly!$B176,HaverPull!$B:$B,0),MATCH(CBO_quarterly!AM$1,HaverPull!$1:$1,0)),INDEX(CBO_annual!$A:$AH,MATCH(_xlfn.NUMBERVALUE(LEFT($A177,4)),CBO_annual!$A:$A,0),MATCH(AM$1,CBO_annual!$1:$1,0)))</f>
        <v>1269.0999999999999</v>
      </c>
      <c r="AN176" s="83">
        <f ca="1">IF(YEAR($B176)&lt;YEAR(TODAY()),INDEX(HaverPull!$A:$AD,MATCH(CBO_quarterly!$B176,HaverPull!$B:$B,0),MATCH(CBO_quarterly!AN$1,HaverPull!$1:$1,0)),INDEX(CBO_annual!$A:$AH,MATCH(_xlfn.NUMBERVALUE(LEFT($A177,4)),CBO_annual!$A:$A,0),MATCH(AN$1,CBO_annual!$1:$1,0)))</f>
        <v>1863.7</v>
      </c>
      <c r="AO176" s="83" t="e">
        <f ca="1">IF(YEAR($B176)&lt;YEAR(TODAY()),INDEX(HaverPull!$A:$AD,MATCH(CBO_quarterly!$B176,HaverPull!$B:$B,0),MATCH(CBO_quarterly!AO$1,HaverPull!$1:$1,0)),INDEX(CBO_annual!$A:$AH,MATCH(_xlfn.NUMBERVALUE(LEFT($A177,4)),CBO_annual!$A:$A,0),MATCH(AO$1,CBO_annual!$1:$1,0)))</f>
        <v>#N/A</v>
      </c>
      <c r="AP176" s="83" t="e">
        <f ca="1">IF(YEAR($B176)&lt;YEAR(TODAY()),INDEX(HaverPull!$A:$AD,MATCH(CBO_quarterly!$B176,HaverPull!$B:$B,0),MATCH(CBO_quarterly!AP$1,HaverPull!$1:$1,0)),INDEX(CBO_annual!$A:$AH,MATCH(_xlfn.NUMBERVALUE(LEFT($A177,4)),CBO_annual!$A:$A,0),MATCH(AP$1,CBO_annual!$1:$1,0)))</f>
        <v>#N/A</v>
      </c>
    </row>
    <row r="177" spans="1:42">
      <c r="A177" s="83" t="s">
        <v>576</v>
      </c>
      <c r="B177" s="4">
        <v>41364</v>
      </c>
      <c r="C177" s="83">
        <f ca="1">IF(YEAR($B177)&lt;YEAR(TODAY())-1,AVERAGE(C178:C181),INDEX(CBO_annual!$A:$AH,MATCH(_xlfn.NUMBERVALUE(LEFT($A178,4)),CBO_annual!$A:$A,0),MATCH(C$1,CBO_annual!$1:$1,0)))</f>
        <v>2068.2084325929172</v>
      </c>
      <c r="D177" s="83">
        <f ca="1">IF(YEAR($B177)&lt;YEAR(TODAY())-1,AVERAGE(D178:D181),INDEX(CBO_annual!$A:$AH,MATCH(_xlfn.NUMBERVALUE(LEFT($A178,4)),CBO_annual!$A:$A,0),MATCH(D$1,CBO_annual!$1:$1,0)))</f>
        <v>1585.1031879314687</v>
      </c>
      <c r="E177" s="83">
        <f ca="1">IF(YEAR($B177)&lt;YEAR(TODAY())-1,AVERAGE(E178:E181),INDEX(CBO_annual!$A:$AH,MATCH(_xlfn.NUMBERVALUE(LEFT($A178,4)),CBO_annual!$A:$A,0),MATCH(E$1,CBO_annual!$1:$1,0)))</f>
        <v>134.1011312014889</v>
      </c>
      <c r="F177" s="83">
        <f ca="1">IF(YEAR($B177)&lt;YEAR(TODAY())-1,AVERAGE(F178:F181),INDEX(CBO_annual!$A:$AH,MATCH(_xlfn.NUMBERVALUE(LEFT($A178,4)),CBO_annual!$A:$A,0),MATCH(F$1,CBO_annual!$1:$1,0)))</f>
        <v>395.68837947561406</v>
      </c>
      <c r="G177" s="83">
        <f ca="1">IF(YEAR($B177)&lt;YEAR(TODAY())-1,AVERAGE(G178:G181),INDEX(CBO_annual!$A:$AH,MATCH(_xlfn.NUMBERVALUE(LEFT($A178,4)),CBO_annual!$A:$A,0),MATCH(G$1,CBO_annual!$1:$1,0)))</f>
        <v>1274.6057588439435</v>
      </c>
      <c r="H177" s="83">
        <f ca="1">IF(YEAR($B177)&lt;YEAR(TODAY())-1,AVERAGE(H178:H181),INDEX(CBO_annual!$A:$AH,MATCH(_xlfn.NUMBERVALUE(LEFT($A178,4)),CBO_annual!$A:$A,0),MATCH(H$1,CBO_annual!$1:$1,0)))</f>
        <v>60.600617018993944</v>
      </c>
      <c r="I177" s="83">
        <f ca="1">IF(YEAR($B177)&lt;YEAR(TODAY())-1,AVERAGE(I178:I181),INDEX(CBO_annual!$A:$AH,MATCH(_xlfn.NUMBERVALUE(LEFT($A178,4)),CBO_annual!$A:$A,0),MATCH(I$1,CBO_annual!$1:$1,0)))</f>
        <v>497.10524466144852</v>
      </c>
      <c r="J177" s="83">
        <f ca="1">IF(YEAR($B177)&lt;YEAR(TODAY())-1,INDEX(HaverPull!$A:$AD,MATCH(CBO_quarterly!$B177,HaverPull!$B:$B,0),MATCH(CBO_quarterly!J$1,HaverPull!$1:$1,0)),INDEX(CBO_annual!$A:$AH,MATCH(_xlfn.NUMBERVALUE(LEFT($A178,4)),CBO_annual!$A:$A,0),MATCH(J$1,CBO_annual!$1:$1,0)))</f>
        <v>67.599999999999994</v>
      </c>
      <c r="K177" s="83" t="e">
        <f ca="1">IF(YEAR($B177)&lt;YEAR(TODAY())-1,INDEX(HaverPull!$A:$AD,MATCH(CBO_quarterly!$B177,HaverPull!$B:$B,0),MATCH(CBO_quarterly!K$1,HaverPull!$1:$1,0)),INDEX(CBO_annual!$A:$AH,MATCH(_xlfn.NUMBERVALUE(LEFT($A178,4)),CBO_annual!$A:$A,0),MATCH(K$1,CBO_annual!$1:$1,0)))</f>
        <v>#N/A</v>
      </c>
      <c r="L177" s="83" t="e">
        <f ca="1">IF(YEAR($B177)&lt;YEAR(TODAY())-1,INDEX(HaverPull!$A:$AD,MATCH(CBO_quarterly!$B177,HaverPull!$B:$B,0),MATCH(CBO_quarterly!L$1,HaverPull!$1:$1,0)),INDEX(CBO_annual!$A:$AH,MATCH(_xlfn.NUMBERVALUE(LEFT($A178,4)),CBO_annual!$A:$A,0),MATCH(L$1,CBO_annual!$1:$1,0)))</f>
        <v>#N/A</v>
      </c>
      <c r="M177" s="83" t="e">
        <f ca="1">IF(YEAR($B177)&lt;YEAR(TODAY())-1,INDEX(HaverPull!$A:$AD,MATCH(CBO_quarterly!$B177,HaverPull!$B:$B,0),MATCH(CBO_quarterly!M$1,HaverPull!$1:$1,0)),INDEX(CBO_annual!$A:$AH,MATCH(_xlfn.NUMBERVALUE(LEFT($A178,4)),CBO_annual!$A:$A,0),MATCH(M$1,CBO_annual!$1:$1,0)))</f>
        <v>#N/A</v>
      </c>
      <c r="N177" s="83" t="e">
        <f ca="1">IF(YEAR($B177)&lt;YEAR(TODAY())-1,INDEX(HaverPull!$A:$AD,MATCH(CBO_quarterly!$B177,HaverPull!$B:$B,0),MATCH(CBO_quarterly!N$1,HaverPull!$1:$1,0)),INDEX(CBO_annual!$A:$AH,MATCH(_xlfn.NUMBERVALUE(LEFT($A178,4)),CBO_annual!$A:$A,0),MATCH(N$1,CBO_annual!$1:$1,0)))</f>
        <v>#N/A</v>
      </c>
      <c r="O177" s="83" t="e">
        <f ca="1">IF(YEAR($B177)&lt;YEAR(TODAY())-1,INDEX(HaverPull!$A:$AD,MATCH(CBO_quarterly!$B177,HaverPull!$B:$B,0),MATCH(CBO_quarterly!O$1,HaverPull!$1:$1,0)),INDEX(CBO_annual!$A:$AH,MATCH(_xlfn.NUMBERVALUE(LEFT($A178,4)),CBO_annual!$A:$A,0),MATCH(O$1,CBO_annual!$1:$1,0)))</f>
        <v>#N/A</v>
      </c>
      <c r="P177" s="83" t="e">
        <f ca="1">IF(YEAR($B177)&lt;YEAR(TODAY())-1,INDEX(HaverPull!$A:$AD,MATCH(CBO_quarterly!$B177,HaverPull!$B:$B,0),MATCH(CBO_quarterly!P$1,HaverPull!$1:$1,0)),INDEX(CBO_annual!$A:$AH,MATCH(_xlfn.NUMBERVALUE(LEFT($A178,4)),CBO_annual!$A:$A,0),MATCH(P$1,CBO_annual!$1:$1,0)))</f>
        <v>#N/A</v>
      </c>
      <c r="Q177" s="83" t="e">
        <f ca="1">IF(YEAR($B177)&lt;YEAR(TODAY())-1,INDEX(HaverPull!$A:$AD,MATCH(CBO_quarterly!$B177,HaverPull!$B:$B,0),MATCH(CBO_quarterly!Q$1,HaverPull!$1:$1,0)),INDEX(CBO_annual!$A:$AH,MATCH(_xlfn.NUMBERVALUE(LEFT($A178,4)),CBO_annual!$A:$A,0),MATCH(Q$1,CBO_annual!$1:$1,0)))</f>
        <v>#N/A</v>
      </c>
      <c r="R177" s="83" t="e">
        <f ca="1">IF(YEAR($B177)&lt;YEAR(TODAY())-1,INDEX(HaverPull!$A:$AD,MATCH(CBO_quarterly!$B177,HaverPull!$B:$B,0),MATCH(CBO_quarterly!R$1,HaverPull!$1:$1,0)),INDEX(CBO_annual!$A:$AH,MATCH(_xlfn.NUMBERVALUE(LEFT($A178,4)),CBO_annual!$A:$A,0),MATCH(R$1,CBO_annual!$1:$1,0)))</f>
        <v>#N/A</v>
      </c>
      <c r="S177" s="83" t="e">
        <f ca="1">IF(YEAR($B177)&lt;YEAR(TODAY())-1,INDEX(HaverPull!$A:$AD,MATCH(CBO_quarterly!$B177,HaverPull!$B:$B,0),MATCH(CBO_quarterly!S$1,HaverPull!$1:$1,0)),INDEX(CBO_annual!$A:$AH,MATCH(_xlfn.NUMBERVALUE(LEFT($A178,4)),CBO_annual!$A:$A,0),MATCH(S$1,CBO_annual!$1:$1,0)))</f>
        <v>#N/A</v>
      </c>
      <c r="T177" s="83" t="e">
        <f ca="1">IF(YEAR($B177)&lt;YEAR(TODAY())-1,INDEX(HaverPull!$A:$AD,MATCH(CBO_quarterly!$B177,HaverPull!$B:$B,0),MATCH(CBO_quarterly!T$1,HaverPull!$1:$1,0)),INDEX(CBO_annual!$A:$AH,MATCH(_xlfn.NUMBERVALUE(LEFT($A178,4)),CBO_annual!$A:$A,0),MATCH(T$1,CBO_annual!$1:$1,0)))</f>
        <v>#N/A</v>
      </c>
      <c r="U177" s="83" t="e">
        <f ca="1">IF(YEAR($B177)&lt;YEAR(TODAY())-1,INDEX(HaverPull!$A:$AD,MATCH(CBO_quarterly!$B177,HaverPull!$B:$B,0),MATCH(CBO_quarterly!U$1,HaverPull!$1:$1,0)),INDEX(CBO_annual!$A:$AH,MATCH(_xlfn.NUMBERVALUE(LEFT($A178,4)),CBO_annual!$A:$A,0),MATCH(U$1,CBO_annual!$1:$1,0)))</f>
        <v>#N/A</v>
      </c>
      <c r="V177" s="83" t="e">
        <f ca="1">IF(YEAR($B177)&lt;YEAR(TODAY())-1,INDEX(HaverPull!$A:$AD,MATCH(CBO_quarterly!$B177,HaverPull!$B:$B,0),MATCH(CBO_quarterly!V$1,HaverPull!$1:$1,0)),INDEX(CBO_annual!$A:$AH,MATCH(_xlfn.NUMBERVALUE(LEFT($A178,4)),CBO_annual!$A:$A,0),MATCH(V$1,CBO_annual!$1:$1,0)))</f>
        <v>#N/A</v>
      </c>
      <c r="W177" s="83" t="e">
        <f ca="1">IF(YEAR($B177)&lt;YEAR(TODAY())-1,INDEX(HaverPull!$A:$AD,MATCH(CBO_quarterly!$B177,HaverPull!$B:$B,0),MATCH(CBO_quarterly!W$1,HaverPull!$1:$1,0)),INDEX(CBO_annual!$A:$AH,MATCH(_xlfn.NUMBERVALUE(LEFT($A178,4)),CBO_annual!$A:$A,0),MATCH(W$1,CBO_annual!$1:$1,0)))</f>
        <v>#N/A</v>
      </c>
      <c r="X177" s="83" t="e">
        <f ca="1">IF(YEAR($B177)&lt;YEAR(TODAY())-1,INDEX(HaverPull!$A:$AD,MATCH(CBO_quarterly!$B177,HaverPull!$B:$B,0),MATCH(CBO_quarterly!X$1,HaverPull!$1:$1,0)),INDEX(CBO_annual!$A:$AH,MATCH(_xlfn.NUMBERVALUE(LEFT($A178,4)),CBO_annual!$A:$A,0),MATCH(X$1,CBO_annual!$1:$1,0)))</f>
        <v>#N/A</v>
      </c>
      <c r="Y177" s="83" t="e">
        <f ca="1">IF(YEAR($B177)&lt;YEAR(TODAY())-1,INDEX(HaverPull!$A:$AD,MATCH(CBO_quarterly!$B177,HaverPull!$B:$B,0),MATCH(CBO_quarterly!Y$1,HaverPull!$1:$1,0)),INDEX(CBO_annual!$A:$AH,MATCH(_xlfn.NUMBERVALUE(LEFT($A178,4)),CBO_annual!$A:$A,0),MATCH(Y$1,CBO_annual!$1:$1,0)))</f>
        <v>#N/A</v>
      </c>
      <c r="Z177" s="83" t="e">
        <f ca="1">IF(YEAR($B177)&lt;YEAR(TODAY())-1,INDEX(HaverPull!$A:$AD,MATCH(CBO_quarterly!$B177,HaverPull!$B:$B,0),MATCH(CBO_quarterly!Z$1,HaverPull!$1:$1,0)),INDEX(CBO_annual!$A:$AH,MATCH(_xlfn.NUMBERVALUE(LEFT($A178,4)),CBO_annual!$A:$A,0),MATCH(Z$1,CBO_annual!$1:$1,0)))</f>
        <v>#N/A</v>
      </c>
      <c r="AA177" s="83" t="e">
        <f ca="1">IF(YEAR($B177)&lt;YEAR(TODAY())-1,INDEX(HaverPull!$A:$AD,MATCH(CBO_quarterly!$B177,HaverPull!$B:$B,0),MATCH(CBO_quarterly!AA$1,HaverPull!$1:$1,0)),INDEX(CBO_annual!$A:$AH,MATCH(_xlfn.NUMBERVALUE(LEFT($A178,4)),CBO_annual!$A:$A,0),MATCH(AA$1,CBO_annual!$1:$1,0)))</f>
        <v>#N/A</v>
      </c>
      <c r="AB177" s="88">
        <f>INDEX(CBO_annual!$A:$AH,MATCH(_xlfn.NUMBERVALUE(LEFT($A178,4)),CBO_annual!$A:$A,0),MATCH($1:$1,CBO_annual!$1:$1,0))</f>
        <v>16137.400000000001</v>
      </c>
      <c r="AC177" s="84">
        <v>15491.9</v>
      </c>
      <c r="AD177" s="83">
        <f ca="1">IF(YEAR($B177)&lt;=YEAR(TODAY()),INDEX(HaverPull!$A:$AD,MATCH(CBO_quarterly!$B177,HaverPull!$B:$B,0),MATCH(CBO_quarterly!AD$1,HaverPull!$1:$1,0)),INDEX(CBO_annual!$A:$AH,MATCH(_xlfn.NUMBERVALUE(LEFT($A178,4)),CBO_annual!$A:$A,0),MATCH(AD$1,CBO_annual!$1:$1,0)))</f>
        <v>11114.2</v>
      </c>
      <c r="AE177" s="83">
        <f ca="1">IF(YEAR($B177)&lt;=YEAR(TODAY()),INDEX(HaverPull!$A:$AD,MATCH(CBO_quarterly!$B177,HaverPull!$B:$B,0),MATCH(CBO_quarterly!AE$1,HaverPull!$1:$1,0)),INDEX(CBO_annual!$A:$AH,MATCH(_xlfn.NUMBERVALUE(LEFT($A178,4)),CBO_annual!$A:$A,0),MATCH(AE$1,CBO_annual!$1:$1,0)))</f>
        <v>11223.2</v>
      </c>
      <c r="AF177" s="85">
        <v>107.184</v>
      </c>
      <c r="AG177" s="84">
        <v>16475.400000000001</v>
      </c>
      <c r="AH177" s="84">
        <v>17065.7</v>
      </c>
      <c r="AI177" s="83">
        <f ca="1">IF(YEAR($B177)&lt;YEAR(TODAY()),INDEX(HaverPull!$A:$AD,MATCH(CBO_quarterly!$B177,HaverPull!$B:$B,0),MATCH(CBO_quarterly!AI$1,HaverPull!$1:$1,0)),INDEX(CBO_annual!$A:$AH,MATCH(_xlfn.NUMBERVALUE(LEFT($A178,4)),CBO_annual!$A:$A,0),MATCH(AI$1,CBO_annual!$1:$1,0)))</f>
        <v>3125</v>
      </c>
      <c r="AJ177" s="83">
        <f ca="1">IF(YEAR($B177)&lt;YEAR(TODAY()),INDEX(HaverPull!$A:$AD,MATCH(CBO_quarterly!$B177,HaverPull!$B:$B,0),MATCH(CBO_quarterly!AJ$1,HaverPull!$1:$1,0)),INDEX(CBO_annual!$A:$AH,MATCH(_xlfn.NUMBERVALUE(LEFT($A178,4)),CBO_annual!$A:$A,0),MATCH(AJ$1,CBO_annual!$1:$1,0)))</f>
        <v>1236.9000000000001</v>
      </c>
      <c r="AK177" s="83">
        <f ca="1">IF(YEAR($B177)&lt;YEAR(TODAY()),INDEX(HaverPull!$A:$AD,MATCH(CBO_quarterly!$B177,HaverPull!$B:$B,0),MATCH(CBO_quarterly!AK$1,HaverPull!$1:$1,0)),INDEX(CBO_annual!$A:$AH,MATCH(_xlfn.NUMBERVALUE(LEFT($A178,4)),CBO_annual!$A:$A,0),MATCH(AK$1,CBO_annual!$1:$1,0)))</f>
        <v>1842.3</v>
      </c>
      <c r="AL177" s="83">
        <f ca="1">IF(YEAR($B177)&lt;YEAR(TODAY()),INDEX(HaverPull!$A:$AD,MATCH(CBO_quarterly!$B177,HaverPull!$B:$B,0),MATCH(CBO_quarterly!AL$1,HaverPull!$1:$1,0)),INDEX(CBO_annual!$A:$AH,MATCH(_xlfn.NUMBERVALUE(LEFT($A178,4)),CBO_annual!$A:$A,0),MATCH(AL$1,CBO_annual!$1:$1,0)))</f>
        <v>3125</v>
      </c>
      <c r="AM177" s="83">
        <f ca="1">IF(YEAR($B177)&lt;YEAR(TODAY()),INDEX(HaverPull!$A:$AD,MATCH(CBO_quarterly!$B177,HaverPull!$B:$B,0),MATCH(CBO_quarterly!AM$1,HaverPull!$1:$1,0)),INDEX(CBO_annual!$A:$AH,MATCH(_xlfn.NUMBERVALUE(LEFT($A178,4)),CBO_annual!$A:$A,0),MATCH(AM$1,CBO_annual!$1:$1,0)))</f>
        <v>1240</v>
      </c>
      <c r="AN177" s="83">
        <f ca="1">IF(YEAR($B177)&lt;YEAR(TODAY()),INDEX(HaverPull!$A:$AD,MATCH(CBO_quarterly!$B177,HaverPull!$B:$B,0),MATCH(CBO_quarterly!AN$1,HaverPull!$1:$1,0)),INDEX(CBO_annual!$A:$AH,MATCH(_xlfn.NUMBERVALUE(LEFT($A178,4)),CBO_annual!$A:$A,0),MATCH(AN$1,CBO_annual!$1:$1,0)))</f>
        <v>1885</v>
      </c>
      <c r="AO177" s="83" t="e">
        <f ca="1">IF(YEAR($B177)&lt;YEAR(TODAY()),INDEX(HaverPull!$A:$AD,MATCH(CBO_quarterly!$B177,HaverPull!$B:$B,0),MATCH(CBO_quarterly!AO$1,HaverPull!$1:$1,0)),INDEX(CBO_annual!$A:$AH,MATCH(_xlfn.NUMBERVALUE(LEFT($A178,4)),CBO_annual!$A:$A,0),MATCH(AO$1,CBO_annual!$1:$1,0)))</f>
        <v>#N/A</v>
      </c>
      <c r="AP177" s="83" t="e">
        <f ca="1">IF(YEAR($B177)&lt;YEAR(TODAY()),INDEX(HaverPull!$A:$AD,MATCH(CBO_quarterly!$B177,HaverPull!$B:$B,0),MATCH(CBO_quarterly!AP$1,HaverPull!$1:$1,0)),INDEX(CBO_annual!$A:$AH,MATCH(_xlfn.NUMBERVALUE(LEFT($A178,4)),CBO_annual!$A:$A,0),MATCH(AP$1,CBO_annual!$1:$1,0)))</f>
        <v>#N/A</v>
      </c>
    </row>
    <row r="178" spans="1:42">
      <c r="A178" s="83" t="s">
        <v>577</v>
      </c>
      <c r="B178" s="4">
        <v>41455</v>
      </c>
      <c r="C178" s="83">
        <f ca="1">IF(YEAR($B178)&lt;YEAR(TODAY())-1,AVERAGE(C179:C182),INDEX(CBO_annual!$A:$AH,MATCH(_xlfn.NUMBERVALUE(LEFT($A179,4)),CBO_annual!$A:$A,0),MATCH(C$1,CBO_annual!$1:$1,0)))</f>
        <v>2068.2037376705557</v>
      </c>
      <c r="D178" s="83">
        <f ca="1">IF(YEAR($B178)&lt;YEAR(TODAY())-1,AVERAGE(D179:D182),INDEX(CBO_annual!$A:$AH,MATCH(_xlfn.NUMBERVALUE(LEFT($A179,4)),CBO_annual!$A:$A,0),MATCH(D$1,CBO_annual!$1:$1,0)))</f>
        <v>1585.1014130217955</v>
      </c>
      <c r="E178" s="83">
        <f ca="1">IF(YEAR($B178)&lt;YEAR(TODAY())-1,AVERAGE(E179:E182),INDEX(CBO_annual!$A:$AH,MATCH(_xlfn.NUMBERVALUE(LEFT($A179,4)),CBO_annual!$A:$A,0),MATCH(E$1,CBO_annual!$1:$1,0)))</f>
        <v>134.10050139483064</v>
      </c>
      <c r="F178" s="83">
        <f ca="1">IF(YEAR($B178)&lt;YEAR(TODAY())-1,AVERAGE(F179:F182),INDEX(CBO_annual!$A:$AH,MATCH(_xlfn.NUMBERVALUE(LEFT($A179,4)),CBO_annual!$A:$A,0),MATCH(F$1,CBO_annual!$1:$1,0)))</f>
        <v>395.69484930764884</v>
      </c>
      <c r="G178" s="83">
        <f ca="1">IF(YEAR($B178)&lt;YEAR(TODAY())-1,AVERAGE(G179:G182),INDEX(CBO_annual!$A:$AH,MATCH(_xlfn.NUMBERVALUE(LEFT($A179,4)),CBO_annual!$A:$A,0),MATCH(G$1,CBO_annual!$1:$1,0)))</f>
        <v>1274.6025525555015</v>
      </c>
      <c r="H178" s="83">
        <f ca="1">IF(YEAR($B178)&lt;YEAR(TODAY())-1,AVERAGE(H179:H182),INDEX(CBO_annual!$A:$AH,MATCH(_xlfn.NUMBERVALUE(LEFT($A179,4)),CBO_annual!$A:$A,0),MATCH(H$1,CBO_annual!$1:$1,0)))</f>
        <v>60.600273488089442</v>
      </c>
      <c r="I178" s="83">
        <f ca="1">IF(YEAR($B178)&lt;YEAR(TODAY())-1,AVERAGE(I179:I182),INDEX(CBO_annual!$A:$AH,MATCH(_xlfn.NUMBERVALUE(LEFT($A179,4)),CBO_annual!$A:$A,0),MATCH(I$1,CBO_annual!$1:$1,0)))</f>
        <v>497.10232464876026</v>
      </c>
      <c r="J178" s="83">
        <f ca="1">IF(YEAR($B178)&lt;YEAR(TODAY())-1,INDEX(HaverPull!$A:$AD,MATCH(CBO_quarterly!$B178,HaverPull!$B:$B,0),MATCH(CBO_quarterly!J$1,HaverPull!$1:$1,0)),INDEX(CBO_annual!$A:$AH,MATCH(_xlfn.NUMBERVALUE(LEFT($A179,4)),CBO_annual!$A:$A,0),MATCH(J$1,CBO_annual!$1:$1,0)))</f>
        <v>76.3</v>
      </c>
      <c r="K178" s="83" t="e">
        <f ca="1">IF(YEAR($B178)&lt;YEAR(TODAY())-1,INDEX(HaverPull!$A:$AD,MATCH(CBO_quarterly!$B178,HaverPull!$B:$B,0),MATCH(CBO_quarterly!K$1,HaverPull!$1:$1,0)),INDEX(CBO_annual!$A:$AH,MATCH(_xlfn.NUMBERVALUE(LEFT($A179,4)),CBO_annual!$A:$A,0),MATCH(K$1,CBO_annual!$1:$1,0)))</f>
        <v>#N/A</v>
      </c>
      <c r="L178" s="83" t="e">
        <f ca="1">IF(YEAR($B178)&lt;YEAR(TODAY())-1,INDEX(HaverPull!$A:$AD,MATCH(CBO_quarterly!$B178,HaverPull!$B:$B,0),MATCH(CBO_quarterly!L$1,HaverPull!$1:$1,0)),INDEX(CBO_annual!$A:$AH,MATCH(_xlfn.NUMBERVALUE(LEFT($A179,4)),CBO_annual!$A:$A,0),MATCH(L$1,CBO_annual!$1:$1,0)))</f>
        <v>#N/A</v>
      </c>
      <c r="M178" s="83" t="e">
        <f ca="1">IF(YEAR($B178)&lt;YEAR(TODAY())-1,INDEX(HaverPull!$A:$AD,MATCH(CBO_quarterly!$B178,HaverPull!$B:$B,0),MATCH(CBO_quarterly!M$1,HaverPull!$1:$1,0)),INDEX(CBO_annual!$A:$AH,MATCH(_xlfn.NUMBERVALUE(LEFT($A179,4)),CBO_annual!$A:$A,0),MATCH(M$1,CBO_annual!$1:$1,0)))</f>
        <v>#N/A</v>
      </c>
      <c r="N178" s="83" t="e">
        <f ca="1">IF(YEAR($B178)&lt;YEAR(TODAY())-1,INDEX(HaverPull!$A:$AD,MATCH(CBO_quarterly!$B178,HaverPull!$B:$B,0),MATCH(CBO_quarterly!N$1,HaverPull!$1:$1,0)),INDEX(CBO_annual!$A:$AH,MATCH(_xlfn.NUMBERVALUE(LEFT($A179,4)),CBO_annual!$A:$A,0),MATCH(N$1,CBO_annual!$1:$1,0)))</f>
        <v>#N/A</v>
      </c>
      <c r="O178" s="83" t="e">
        <f ca="1">IF(YEAR($B178)&lt;YEAR(TODAY())-1,INDEX(HaverPull!$A:$AD,MATCH(CBO_quarterly!$B178,HaverPull!$B:$B,0),MATCH(CBO_quarterly!O$1,HaverPull!$1:$1,0)),INDEX(CBO_annual!$A:$AH,MATCH(_xlfn.NUMBERVALUE(LEFT($A179,4)),CBO_annual!$A:$A,0),MATCH(O$1,CBO_annual!$1:$1,0)))</f>
        <v>#N/A</v>
      </c>
      <c r="P178" s="83" t="e">
        <f ca="1">IF(YEAR($B178)&lt;YEAR(TODAY())-1,INDEX(HaverPull!$A:$AD,MATCH(CBO_quarterly!$B178,HaverPull!$B:$B,0),MATCH(CBO_quarterly!P$1,HaverPull!$1:$1,0)),INDEX(CBO_annual!$A:$AH,MATCH(_xlfn.NUMBERVALUE(LEFT($A179,4)),CBO_annual!$A:$A,0),MATCH(P$1,CBO_annual!$1:$1,0)))</f>
        <v>#N/A</v>
      </c>
      <c r="Q178" s="83" t="e">
        <f ca="1">IF(YEAR($B178)&lt;YEAR(TODAY())-1,INDEX(HaverPull!$A:$AD,MATCH(CBO_quarterly!$B178,HaverPull!$B:$B,0),MATCH(CBO_quarterly!Q$1,HaverPull!$1:$1,0)),INDEX(CBO_annual!$A:$AH,MATCH(_xlfn.NUMBERVALUE(LEFT($A179,4)),CBO_annual!$A:$A,0),MATCH(Q$1,CBO_annual!$1:$1,0)))</f>
        <v>#N/A</v>
      </c>
      <c r="R178" s="83" t="e">
        <f ca="1">IF(YEAR($B178)&lt;YEAR(TODAY())-1,INDEX(HaverPull!$A:$AD,MATCH(CBO_quarterly!$B178,HaverPull!$B:$B,0),MATCH(CBO_quarterly!R$1,HaverPull!$1:$1,0)),INDEX(CBO_annual!$A:$AH,MATCH(_xlfn.NUMBERVALUE(LEFT($A179,4)),CBO_annual!$A:$A,0),MATCH(R$1,CBO_annual!$1:$1,0)))</f>
        <v>#N/A</v>
      </c>
      <c r="S178" s="83" t="e">
        <f ca="1">IF(YEAR($B178)&lt;YEAR(TODAY())-1,INDEX(HaverPull!$A:$AD,MATCH(CBO_quarterly!$B178,HaverPull!$B:$B,0),MATCH(CBO_quarterly!S$1,HaverPull!$1:$1,0)),INDEX(CBO_annual!$A:$AH,MATCH(_xlfn.NUMBERVALUE(LEFT($A179,4)),CBO_annual!$A:$A,0),MATCH(S$1,CBO_annual!$1:$1,0)))</f>
        <v>#N/A</v>
      </c>
      <c r="T178" s="83" t="e">
        <f ca="1">IF(YEAR($B178)&lt;YEAR(TODAY())-1,INDEX(HaverPull!$A:$AD,MATCH(CBO_quarterly!$B178,HaverPull!$B:$B,0),MATCH(CBO_quarterly!T$1,HaverPull!$1:$1,0)),INDEX(CBO_annual!$A:$AH,MATCH(_xlfn.NUMBERVALUE(LEFT($A179,4)),CBO_annual!$A:$A,0),MATCH(T$1,CBO_annual!$1:$1,0)))</f>
        <v>#N/A</v>
      </c>
      <c r="U178" s="83" t="e">
        <f ca="1">IF(YEAR($B178)&lt;YEAR(TODAY())-1,INDEX(HaverPull!$A:$AD,MATCH(CBO_quarterly!$B178,HaverPull!$B:$B,0),MATCH(CBO_quarterly!U$1,HaverPull!$1:$1,0)),INDEX(CBO_annual!$A:$AH,MATCH(_xlfn.NUMBERVALUE(LEFT($A179,4)),CBO_annual!$A:$A,0),MATCH(U$1,CBO_annual!$1:$1,0)))</f>
        <v>#N/A</v>
      </c>
      <c r="V178" s="83" t="e">
        <f ca="1">IF(YEAR($B178)&lt;YEAR(TODAY())-1,INDEX(HaverPull!$A:$AD,MATCH(CBO_quarterly!$B178,HaverPull!$B:$B,0),MATCH(CBO_quarterly!V$1,HaverPull!$1:$1,0)),INDEX(CBO_annual!$A:$AH,MATCH(_xlfn.NUMBERVALUE(LEFT($A179,4)),CBO_annual!$A:$A,0),MATCH(V$1,CBO_annual!$1:$1,0)))</f>
        <v>#N/A</v>
      </c>
      <c r="W178" s="83" t="e">
        <f ca="1">IF(YEAR($B178)&lt;YEAR(TODAY())-1,INDEX(HaverPull!$A:$AD,MATCH(CBO_quarterly!$B178,HaverPull!$B:$B,0),MATCH(CBO_quarterly!W$1,HaverPull!$1:$1,0)),INDEX(CBO_annual!$A:$AH,MATCH(_xlfn.NUMBERVALUE(LEFT($A179,4)),CBO_annual!$A:$A,0),MATCH(W$1,CBO_annual!$1:$1,0)))</f>
        <v>#N/A</v>
      </c>
      <c r="X178" s="83" t="e">
        <f ca="1">IF(YEAR($B178)&lt;YEAR(TODAY())-1,INDEX(HaverPull!$A:$AD,MATCH(CBO_quarterly!$B178,HaverPull!$B:$B,0),MATCH(CBO_quarterly!X$1,HaverPull!$1:$1,0)),INDEX(CBO_annual!$A:$AH,MATCH(_xlfn.NUMBERVALUE(LEFT($A179,4)),CBO_annual!$A:$A,0),MATCH(X$1,CBO_annual!$1:$1,0)))</f>
        <v>#N/A</v>
      </c>
      <c r="Y178" s="83" t="e">
        <f ca="1">IF(YEAR($B178)&lt;YEAR(TODAY())-1,INDEX(HaverPull!$A:$AD,MATCH(CBO_quarterly!$B178,HaverPull!$B:$B,0),MATCH(CBO_quarterly!Y$1,HaverPull!$1:$1,0)),INDEX(CBO_annual!$A:$AH,MATCH(_xlfn.NUMBERVALUE(LEFT($A179,4)),CBO_annual!$A:$A,0),MATCH(Y$1,CBO_annual!$1:$1,0)))</f>
        <v>#N/A</v>
      </c>
      <c r="Z178" s="83" t="e">
        <f ca="1">IF(YEAR($B178)&lt;YEAR(TODAY())-1,INDEX(HaverPull!$A:$AD,MATCH(CBO_quarterly!$B178,HaverPull!$B:$B,0),MATCH(CBO_quarterly!Z$1,HaverPull!$1:$1,0)),INDEX(CBO_annual!$A:$AH,MATCH(_xlfn.NUMBERVALUE(LEFT($A179,4)),CBO_annual!$A:$A,0),MATCH(Z$1,CBO_annual!$1:$1,0)))</f>
        <v>#N/A</v>
      </c>
      <c r="AA178" s="83" t="e">
        <f ca="1">IF(YEAR($B178)&lt;YEAR(TODAY())-1,INDEX(HaverPull!$A:$AD,MATCH(CBO_quarterly!$B178,HaverPull!$B:$B,0),MATCH(CBO_quarterly!AA$1,HaverPull!$1:$1,0)),INDEX(CBO_annual!$A:$AH,MATCH(_xlfn.NUMBERVALUE(LEFT($A179,4)),CBO_annual!$A:$A,0),MATCH(AA$1,CBO_annual!$1:$1,0)))</f>
        <v>#N/A</v>
      </c>
      <c r="AB178" s="88">
        <f>INDEX(CBO_annual!$A:$AH,MATCH(_xlfn.NUMBERVALUE(LEFT($A179,4)),CBO_annual!$A:$A,0),MATCH($1:$1,CBO_annual!$1:$1,0))</f>
        <v>16137.400000000001</v>
      </c>
      <c r="AC178" s="84">
        <v>15521.6</v>
      </c>
      <c r="AD178" s="83">
        <f ca="1">IF(YEAR($B178)&lt;=YEAR(TODAY()),INDEX(HaverPull!$A:$AD,MATCH(CBO_quarterly!$B178,HaverPull!$B:$B,0),MATCH(CBO_quarterly!AD$1,HaverPull!$1:$1,0)),INDEX(CBO_annual!$A:$AH,MATCH(_xlfn.NUMBERVALUE(LEFT($A179,4)),CBO_annual!$A:$A,0),MATCH(AD$1,CBO_annual!$1:$1,0)))</f>
        <v>11122.2</v>
      </c>
      <c r="AE178" s="83">
        <f ca="1">IF(YEAR($B178)&lt;=YEAR(TODAY()),INDEX(HaverPull!$A:$AD,MATCH(CBO_quarterly!$B178,HaverPull!$B:$B,0),MATCH(CBO_quarterly!AE$1,HaverPull!$1:$1,0)),INDEX(CBO_annual!$A:$AH,MATCH(_xlfn.NUMBERVALUE(LEFT($A179,4)),CBO_annual!$A:$A,0),MATCH(AE$1,CBO_annual!$1:$1,0)))</f>
        <v>11239.6</v>
      </c>
      <c r="AF178" s="85">
        <v>107.229</v>
      </c>
      <c r="AG178" s="84">
        <v>16541.400000000001</v>
      </c>
      <c r="AH178" s="84">
        <v>17178.8</v>
      </c>
      <c r="AI178" s="83">
        <f ca="1">IF(YEAR($B178)&lt;YEAR(TODAY()),INDEX(HaverPull!$A:$AD,MATCH(CBO_quarterly!$B178,HaverPull!$B:$B,0),MATCH(CBO_quarterly!AI$1,HaverPull!$1:$1,0)),INDEX(CBO_annual!$A:$AH,MATCH(_xlfn.NUMBERVALUE(LEFT($A179,4)),CBO_annual!$A:$A,0),MATCH(AI$1,CBO_annual!$1:$1,0)))</f>
        <v>3132</v>
      </c>
      <c r="AJ178" s="83">
        <f ca="1">IF(YEAR($B178)&lt;YEAR(TODAY()),INDEX(HaverPull!$A:$AD,MATCH(CBO_quarterly!$B178,HaverPull!$B:$B,0),MATCH(CBO_quarterly!AJ$1,HaverPull!$1:$1,0)),INDEX(CBO_annual!$A:$AH,MATCH(_xlfn.NUMBERVALUE(LEFT($A179,4)),CBO_annual!$A:$A,0),MATCH(AJ$1,CBO_annual!$1:$1,0)))</f>
        <v>1226.8</v>
      </c>
      <c r="AK178" s="83">
        <f ca="1">IF(YEAR($B178)&lt;YEAR(TODAY()),INDEX(HaverPull!$A:$AD,MATCH(CBO_quarterly!$B178,HaverPull!$B:$B,0),MATCH(CBO_quarterly!AK$1,HaverPull!$1:$1,0)),INDEX(CBO_annual!$A:$AH,MATCH(_xlfn.NUMBERVALUE(LEFT($A179,4)),CBO_annual!$A:$A,0),MATCH(AK$1,CBO_annual!$1:$1,0)))</f>
        <v>1846.8</v>
      </c>
      <c r="AL178" s="83">
        <f ca="1">IF(YEAR($B178)&lt;YEAR(TODAY()),INDEX(HaverPull!$A:$AD,MATCH(CBO_quarterly!$B178,HaverPull!$B:$B,0),MATCH(CBO_quarterly!AL$1,HaverPull!$1:$1,0)),INDEX(CBO_annual!$A:$AH,MATCH(_xlfn.NUMBERVALUE(LEFT($A179,4)),CBO_annual!$A:$A,0),MATCH(AL$1,CBO_annual!$1:$1,0)))</f>
        <v>3132</v>
      </c>
      <c r="AM178" s="83">
        <f ca="1">IF(YEAR($B178)&lt;YEAR(TODAY()),INDEX(HaverPull!$A:$AD,MATCH(CBO_quarterly!$B178,HaverPull!$B:$B,0),MATCH(CBO_quarterly!AM$1,HaverPull!$1:$1,0)),INDEX(CBO_annual!$A:$AH,MATCH(_xlfn.NUMBERVALUE(LEFT($A179,4)),CBO_annual!$A:$A,0),MATCH(AM$1,CBO_annual!$1:$1,0)))</f>
        <v>1232.3</v>
      </c>
      <c r="AN178" s="83">
        <f ca="1">IF(YEAR($B178)&lt;YEAR(TODAY()),INDEX(HaverPull!$A:$AD,MATCH(CBO_quarterly!$B178,HaverPull!$B:$B,0),MATCH(CBO_quarterly!AN$1,HaverPull!$1:$1,0)),INDEX(CBO_annual!$A:$AH,MATCH(_xlfn.NUMBERVALUE(LEFT($A179,4)),CBO_annual!$A:$A,0),MATCH(AN$1,CBO_annual!$1:$1,0)))</f>
        <v>1899.6</v>
      </c>
      <c r="AO178" s="83" t="e">
        <f ca="1">IF(YEAR($B178)&lt;YEAR(TODAY()),INDEX(HaverPull!$A:$AD,MATCH(CBO_quarterly!$B178,HaverPull!$B:$B,0),MATCH(CBO_quarterly!AO$1,HaverPull!$1:$1,0)),INDEX(CBO_annual!$A:$AH,MATCH(_xlfn.NUMBERVALUE(LEFT($A179,4)),CBO_annual!$A:$A,0),MATCH(AO$1,CBO_annual!$1:$1,0)))</f>
        <v>#N/A</v>
      </c>
      <c r="AP178" s="83" t="e">
        <f ca="1">IF(YEAR($B178)&lt;YEAR(TODAY()),INDEX(HaverPull!$A:$AD,MATCH(CBO_quarterly!$B178,HaverPull!$B:$B,0),MATCH(CBO_quarterly!AP$1,HaverPull!$1:$1,0)),INDEX(CBO_annual!$A:$AH,MATCH(_xlfn.NUMBERVALUE(LEFT($A179,4)),CBO_annual!$A:$A,0),MATCH(AP$1,CBO_annual!$1:$1,0)))</f>
        <v>#N/A</v>
      </c>
    </row>
    <row r="179" spans="1:42">
      <c r="A179" s="83" t="s">
        <v>578</v>
      </c>
      <c r="B179" s="4">
        <v>41547</v>
      </c>
      <c r="C179" s="83">
        <f ca="1">IF(YEAR($B179)&lt;YEAR(TODAY())-1,AVERAGE(C180:C183),INDEX(CBO_annual!$A:$AH,MATCH(_xlfn.NUMBERVALUE(LEFT($A180,4)),CBO_annual!$A:$A,0),MATCH(C$1,CBO_annual!$1:$1,0)))</f>
        <v>2068.1680716946721</v>
      </c>
      <c r="D179" s="83">
        <f ca="1">IF(YEAR($B179)&lt;YEAR(TODAY())-1,AVERAGE(D180:D183),INDEX(CBO_annual!$A:$AH,MATCH(_xlfn.NUMBERVALUE(LEFT($A180,4)),CBO_annual!$A:$A,0),MATCH(D$1,CBO_annual!$1:$1,0)))</f>
        <v>1585.0879295431077</v>
      </c>
      <c r="E179" s="83">
        <f ca="1">IF(YEAR($B179)&lt;YEAR(TODAY())-1,AVERAGE(E180:E183),INDEX(CBO_annual!$A:$AH,MATCH(_xlfn.NUMBERVALUE(LEFT($A180,4)),CBO_annual!$A:$A,0),MATCH(E$1,CBO_annual!$1:$1,0)))</f>
        <v>134.09571693465114</v>
      </c>
      <c r="F179" s="83">
        <f ca="1">IF(YEAR($B179)&lt;YEAR(TODAY())-1,AVERAGE(F180:F183),INDEX(CBO_annual!$A:$AH,MATCH(_xlfn.NUMBERVALUE(LEFT($A180,4)),CBO_annual!$A:$A,0),MATCH(F$1,CBO_annual!$1:$1,0)))</f>
        <v>395.74399876222014</v>
      </c>
      <c r="G179" s="83">
        <f ca="1">IF(YEAR($B179)&lt;YEAR(TODAY())-1,AVERAGE(G180:G183),INDEX(CBO_annual!$A:$AH,MATCH(_xlfn.NUMBERVALUE(LEFT($A180,4)),CBO_annual!$A:$A,0),MATCH(G$1,CBO_annual!$1:$1,0)))</f>
        <v>1274.5781953036785</v>
      </c>
      <c r="H179" s="83">
        <f ca="1">IF(YEAR($B179)&lt;YEAR(TODAY())-1,AVERAGE(H180:H183),INDEX(CBO_annual!$A:$AH,MATCH(_xlfn.NUMBERVALUE(LEFT($A180,4)),CBO_annual!$A:$A,0),MATCH(H$1,CBO_annual!$1:$1,0)))</f>
        <v>60.597663782536983</v>
      </c>
      <c r="I179" s="83">
        <f ca="1">IF(YEAR($B179)&lt;YEAR(TODAY())-1,AVERAGE(I180:I183),INDEX(CBO_annual!$A:$AH,MATCH(_xlfn.NUMBERVALUE(LEFT($A180,4)),CBO_annual!$A:$A,0),MATCH(I$1,CBO_annual!$1:$1,0)))</f>
        <v>497.08014215156436</v>
      </c>
      <c r="J179" s="83">
        <f ca="1">IF(YEAR($B179)&lt;YEAR(TODAY())-1,INDEX(HaverPull!$A:$AD,MATCH(CBO_quarterly!$B179,HaverPull!$B:$B,0),MATCH(CBO_quarterly!J$1,HaverPull!$1:$1,0)),INDEX(CBO_annual!$A:$AH,MATCH(_xlfn.NUMBERVALUE(LEFT($A180,4)),CBO_annual!$A:$A,0),MATCH(J$1,CBO_annual!$1:$1,0)))</f>
        <v>84.3</v>
      </c>
      <c r="K179" s="83" t="e">
        <f ca="1">IF(YEAR($B179)&lt;YEAR(TODAY())-1,INDEX(HaverPull!$A:$AD,MATCH(CBO_quarterly!$B179,HaverPull!$B:$B,0),MATCH(CBO_quarterly!K$1,HaverPull!$1:$1,0)),INDEX(CBO_annual!$A:$AH,MATCH(_xlfn.NUMBERVALUE(LEFT($A180,4)),CBO_annual!$A:$A,0),MATCH(K$1,CBO_annual!$1:$1,0)))</f>
        <v>#N/A</v>
      </c>
      <c r="L179" s="83" t="e">
        <f ca="1">IF(YEAR($B179)&lt;YEAR(TODAY())-1,INDEX(HaverPull!$A:$AD,MATCH(CBO_quarterly!$B179,HaverPull!$B:$B,0),MATCH(CBO_quarterly!L$1,HaverPull!$1:$1,0)),INDEX(CBO_annual!$A:$AH,MATCH(_xlfn.NUMBERVALUE(LEFT($A180,4)),CBO_annual!$A:$A,0),MATCH(L$1,CBO_annual!$1:$1,0)))</f>
        <v>#N/A</v>
      </c>
      <c r="M179" s="83" t="e">
        <f ca="1">IF(YEAR($B179)&lt;YEAR(TODAY())-1,INDEX(HaverPull!$A:$AD,MATCH(CBO_quarterly!$B179,HaverPull!$B:$B,0),MATCH(CBO_quarterly!M$1,HaverPull!$1:$1,0)),INDEX(CBO_annual!$A:$AH,MATCH(_xlfn.NUMBERVALUE(LEFT($A180,4)),CBO_annual!$A:$A,0),MATCH(M$1,CBO_annual!$1:$1,0)))</f>
        <v>#N/A</v>
      </c>
      <c r="N179" s="83" t="e">
        <f ca="1">IF(YEAR($B179)&lt;YEAR(TODAY())-1,INDEX(HaverPull!$A:$AD,MATCH(CBO_quarterly!$B179,HaverPull!$B:$B,0),MATCH(CBO_quarterly!N$1,HaverPull!$1:$1,0)),INDEX(CBO_annual!$A:$AH,MATCH(_xlfn.NUMBERVALUE(LEFT($A180,4)),CBO_annual!$A:$A,0),MATCH(N$1,CBO_annual!$1:$1,0)))</f>
        <v>#N/A</v>
      </c>
      <c r="O179" s="83" t="e">
        <f ca="1">IF(YEAR($B179)&lt;YEAR(TODAY())-1,INDEX(HaverPull!$A:$AD,MATCH(CBO_quarterly!$B179,HaverPull!$B:$B,0),MATCH(CBO_quarterly!O$1,HaverPull!$1:$1,0)),INDEX(CBO_annual!$A:$AH,MATCH(_xlfn.NUMBERVALUE(LEFT($A180,4)),CBO_annual!$A:$A,0),MATCH(O$1,CBO_annual!$1:$1,0)))</f>
        <v>#N/A</v>
      </c>
      <c r="P179" s="83" t="e">
        <f ca="1">IF(YEAR($B179)&lt;YEAR(TODAY())-1,INDEX(HaverPull!$A:$AD,MATCH(CBO_quarterly!$B179,HaverPull!$B:$B,0),MATCH(CBO_quarterly!P$1,HaverPull!$1:$1,0)),INDEX(CBO_annual!$A:$AH,MATCH(_xlfn.NUMBERVALUE(LEFT($A180,4)),CBO_annual!$A:$A,0),MATCH(P$1,CBO_annual!$1:$1,0)))</f>
        <v>#N/A</v>
      </c>
      <c r="Q179" s="83" t="e">
        <f ca="1">IF(YEAR($B179)&lt;YEAR(TODAY())-1,INDEX(HaverPull!$A:$AD,MATCH(CBO_quarterly!$B179,HaverPull!$B:$B,0),MATCH(CBO_quarterly!Q$1,HaverPull!$1:$1,0)),INDEX(CBO_annual!$A:$AH,MATCH(_xlfn.NUMBERVALUE(LEFT($A180,4)),CBO_annual!$A:$A,0),MATCH(Q$1,CBO_annual!$1:$1,0)))</f>
        <v>#N/A</v>
      </c>
      <c r="R179" s="83" t="e">
        <f ca="1">IF(YEAR($B179)&lt;YEAR(TODAY())-1,INDEX(HaverPull!$A:$AD,MATCH(CBO_quarterly!$B179,HaverPull!$B:$B,0),MATCH(CBO_quarterly!R$1,HaverPull!$1:$1,0)),INDEX(CBO_annual!$A:$AH,MATCH(_xlfn.NUMBERVALUE(LEFT($A180,4)),CBO_annual!$A:$A,0),MATCH(R$1,CBO_annual!$1:$1,0)))</f>
        <v>#N/A</v>
      </c>
      <c r="S179" s="83" t="e">
        <f ca="1">IF(YEAR($B179)&lt;YEAR(TODAY())-1,INDEX(HaverPull!$A:$AD,MATCH(CBO_quarterly!$B179,HaverPull!$B:$B,0),MATCH(CBO_quarterly!S$1,HaverPull!$1:$1,0)),INDEX(CBO_annual!$A:$AH,MATCH(_xlfn.NUMBERVALUE(LEFT($A180,4)),CBO_annual!$A:$A,0),MATCH(S$1,CBO_annual!$1:$1,0)))</f>
        <v>#N/A</v>
      </c>
      <c r="T179" s="83" t="e">
        <f ca="1">IF(YEAR($B179)&lt;YEAR(TODAY())-1,INDEX(HaverPull!$A:$AD,MATCH(CBO_quarterly!$B179,HaverPull!$B:$B,0),MATCH(CBO_quarterly!T$1,HaverPull!$1:$1,0)),INDEX(CBO_annual!$A:$AH,MATCH(_xlfn.NUMBERVALUE(LEFT($A180,4)),CBO_annual!$A:$A,0),MATCH(T$1,CBO_annual!$1:$1,0)))</f>
        <v>#N/A</v>
      </c>
      <c r="U179" s="83" t="e">
        <f ca="1">IF(YEAR($B179)&lt;YEAR(TODAY())-1,INDEX(HaverPull!$A:$AD,MATCH(CBO_quarterly!$B179,HaverPull!$B:$B,0),MATCH(CBO_quarterly!U$1,HaverPull!$1:$1,0)),INDEX(CBO_annual!$A:$AH,MATCH(_xlfn.NUMBERVALUE(LEFT($A180,4)),CBO_annual!$A:$A,0),MATCH(U$1,CBO_annual!$1:$1,0)))</f>
        <v>#N/A</v>
      </c>
      <c r="V179" s="83" t="e">
        <f ca="1">IF(YEAR($B179)&lt;YEAR(TODAY())-1,INDEX(HaverPull!$A:$AD,MATCH(CBO_quarterly!$B179,HaverPull!$B:$B,0),MATCH(CBO_quarterly!V$1,HaverPull!$1:$1,0)),INDEX(CBO_annual!$A:$AH,MATCH(_xlfn.NUMBERVALUE(LEFT($A180,4)),CBO_annual!$A:$A,0),MATCH(V$1,CBO_annual!$1:$1,0)))</f>
        <v>#N/A</v>
      </c>
      <c r="W179" s="83" t="e">
        <f ca="1">IF(YEAR($B179)&lt;YEAR(TODAY())-1,INDEX(HaverPull!$A:$AD,MATCH(CBO_quarterly!$B179,HaverPull!$B:$B,0),MATCH(CBO_quarterly!W$1,HaverPull!$1:$1,0)),INDEX(CBO_annual!$A:$AH,MATCH(_xlfn.NUMBERVALUE(LEFT($A180,4)),CBO_annual!$A:$A,0),MATCH(W$1,CBO_annual!$1:$1,0)))</f>
        <v>#N/A</v>
      </c>
      <c r="X179" s="83" t="e">
        <f ca="1">IF(YEAR($B179)&lt;YEAR(TODAY())-1,INDEX(HaverPull!$A:$AD,MATCH(CBO_quarterly!$B179,HaverPull!$B:$B,0),MATCH(CBO_quarterly!X$1,HaverPull!$1:$1,0)),INDEX(CBO_annual!$A:$AH,MATCH(_xlfn.NUMBERVALUE(LEFT($A180,4)),CBO_annual!$A:$A,0),MATCH(X$1,CBO_annual!$1:$1,0)))</f>
        <v>#N/A</v>
      </c>
      <c r="Y179" s="83" t="e">
        <f ca="1">IF(YEAR($B179)&lt;YEAR(TODAY())-1,INDEX(HaverPull!$A:$AD,MATCH(CBO_quarterly!$B179,HaverPull!$B:$B,0),MATCH(CBO_quarterly!Y$1,HaverPull!$1:$1,0)),INDEX(CBO_annual!$A:$AH,MATCH(_xlfn.NUMBERVALUE(LEFT($A180,4)),CBO_annual!$A:$A,0),MATCH(Y$1,CBO_annual!$1:$1,0)))</f>
        <v>#N/A</v>
      </c>
      <c r="Z179" s="83" t="e">
        <f ca="1">IF(YEAR($B179)&lt;YEAR(TODAY())-1,INDEX(HaverPull!$A:$AD,MATCH(CBO_quarterly!$B179,HaverPull!$B:$B,0),MATCH(CBO_quarterly!Z$1,HaverPull!$1:$1,0)),INDEX(CBO_annual!$A:$AH,MATCH(_xlfn.NUMBERVALUE(LEFT($A180,4)),CBO_annual!$A:$A,0),MATCH(Z$1,CBO_annual!$1:$1,0)))</f>
        <v>#N/A</v>
      </c>
      <c r="AA179" s="83" t="e">
        <f ca="1">IF(YEAR($B179)&lt;YEAR(TODAY())-1,INDEX(HaverPull!$A:$AD,MATCH(CBO_quarterly!$B179,HaverPull!$B:$B,0),MATCH(CBO_quarterly!AA$1,HaverPull!$1:$1,0)),INDEX(CBO_annual!$A:$AH,MATCH(_xlfn.NUMBERVALUE(LEFT($A180,4)),CBO_annual!$A:$A,0),MATCH(AA$1,CBO_annual!$1:$1,0)))</f>
        <v>#N/A</v>
      </c>
      <c r="AB179" s="88">
        <f>INDEX(CBO_annual!$A:$AH,MATCH(_xlfn.NUMBERVALUE(LEFT($A180,4)),CBO_annual!$A:$A,0),MATCH($1:$1,CBO_annual!$1:$1,0))</f>
        <v>16137.400000000001</v>
      </c>
      <c r="AC179" s="84">
        <v>15641.3</v>
      </c>
      <c r="AD179" s="83">
        <f ca="1">IF(YEAR($B179)&lt;=YEAR(TODAY()),INDEX(HaverPull!$A:$AD,MATCH(CBO_quarterly!$B179,HaverPull!$B:$B,0),MATCH(CBO_quarterly!AD$1,HaverPull!$1:$1,0)),INDEX(CBO_annual!$A:$AH,MATCH(_xlfn.NUMBERVALUE(LEFT($A180,4)),CBO_annual!$A:$A,0),MATCH(AD$1,CBO_annual!$1:$1,0)))</f>
        <v>11167.4</v>
      </c>
      <c r="AE179" s="83">
        <f ca="1">IF(YEAR($B179)&lt;=YEAR(TODAY()),INDEX(HaverPull!$A:$AD,MATCH(CBO_quarterly!$B179,HaverPull!$B:$B,0),MATCH(CBO_quarterly!AE$1,HaverPull!$1:$1,0)),INDEX(CBO_annual!$A:$AH,MATCH(_xlfn.NUMBERVALUE(LEFT($A180,4)),CBO_annual!$A:$A,0),MATCH(AE$1,CBO_annual!$1:$1,0)))</f>
        <v>11330.9</v>
      </c>
      <c r="AF179" s="85">
        <v>107.625</v>
      </c>
      <c r="AG179" s="84">
        <v>16749.3</v>
      </c>
      <c r="AH179" s="84">
        <v>17331.7</v>
      </c>
      <c r="AI179" s="83">
        <f ca="1">IF(YEAR($B179)&lt;YEAR(TODAY()),INDEX(HaverPull!$A:$AD,MATCH(CBO_quarterly!$B179,HaverPull!$B:$B,0),MATCH(CBO_quarterly!AI$1,HaverPull!$1:$1,0)),INDEX(CBO_annual!$A:$AH,MATCH(_xlfn.NUMBERVALUE(LEFT($A180,4)),CBO_annual!$A:$A,0),MATCH(AI$1,CBO_annual!$1:$1,0)))</f>
        <v>3134.1</v>
      </c>
      <c r="AJ179" s="83">
        <f ca="1">IF(YEAR($B179)&lt;YEAR(TODAY()),INDEX(HaverPull!$A:$AD,MATCH(CBO_quarterly!$B179,HaverPull!$B:$B,0),MATCH(CBO_quarterly!AJ$1,HaverPull!$1:$1,0)),INDEX(CBO_annual!$A:$AH,MATCH(_xlfn.NUMBERVALUE(LEFT($A180,4)),CBO_annual!$A:$A,0),MATCH(AJ$1,CBO_annual!$1:$1,0)))</f>
        <v>1209.0999999999999</v>
      </c>
      <c r="AK179" s="83">
        <f ca="1">IF(YEAR($B179)&lt;YEAR(TODAY()),INDEX(HaverPull!$A:$AD,MATCH(CBO_quarterly!$B179,HaverPull!$B:$B,0),MATCH(CBO_quarterly!AK$1,HaverPull!$1:$1,0)),INDEX(CBO_annual!$A:$AH,MATCH(_xlfn.NUMBERVALUE(LEFT($A180,4)),CBO_annual!$A:$A,0),MATCH(AK$1,CBO_annual!$1:$1,0)))</f>
        <v>1847.8</v>
      </c>
      <c r="AL179" s="83">
        <f ca="1">IF(YEAR($B179)&lt;YEAR(TODAY()),INDEX(HaverPull!$A:$AD,MATCH(CBO_quarterly!$B179,HaverPull!$B:$B,0),MATCH(CBO_quarterly!AL$1,HaverPull!$1:$1,0)),INDEX(CBO_annual!$A:$AH,MATCH(_xlfn.NUMBERVALUE(LEFT($A180,4)),CBO_annual!$A:$A,0),MATCH(AL$1,CBO_annual!$1:$1,0)))</f>
        <v>3134.1</v>
      </c>
      <c r="AM179" s="83">
        <f ca="1">IF(YEAR($B179)&lt;YEAR(TODAY()),INDEX(HaverPull!$A:$AD,MATCH(CBO_quarterly!$B179,HaverPull!$B:$B,0),MATCH(CBO_quarterly!AM$1,HaverPull!$1:$1,0)),INDEX(CBO_annual!$A:$AH,MATCH(_xlfn.NUMBERVALUE(LEFT($A180,4)),CBO_annual!$A:$A,0),MATCH(AM$1,CBO_annual!$1:$1,0)))</f>
        <v>1218.4000000000001</v>
      </c>
      <c r="AN179" s="83">
        <f ca="1">IF(YEAR($B179)&lt;YEAR(TODAY()),INDEX(HaverPull!$A:$AD,MATCH(CBO_quarterly!$B179,HaverPull!$B:$B,0),MATCH(CBO_quarterly!AN$1,HaverPull!$1:$1,0)),INDEX(CBO_annual!$A:$AH,MATCH(_xlfn.NUMBERVALUE(LEFT($A180,4)),CBO_annual!$A:$A,0),MATCH(AN$1,CBO_annual!$1:$1,0)))</f>
        <v>1915.7</v>
      </c>
      <c r="AO179" s="83" t="e">
        <f ca="1">IF(YEAR($B179)&lt;YEAR(TODAY()),INDEX(HaverPull!$A:$AD,MATCH(CBO_quarterly!$B179,HaverPull!$B:$B,0),MATCH(CBO_quarterly!AO$1,HaverPull!$1:$1,0)),INDEX(CBO_annual!$A:$AH,MATCH(_xlfn.NUMBERVALUE(LEFT($A180,4)),CBO_annual!$A:$A,0),MATCH(AO$1,CBO_annual!$1:$1,0)))</f>
        <v>#N/A</v>
      </c>
      <c r="AP179" s="83" t="e">
        <f ca="1">IF(YEAR($B179)&lt;YEAR(TODAY()),INDEX(HaverPull!$A:$AD,MATCH(CBO_quarterly!$B179,HaverPull!$B:$B,0),MATCH(CBO_quarterly!AP$1,HaverPull!$1:$1,0)),INDEX(CBO_annual!$A:$AH,MATCH(_xlfn.NUMBERVALUE(LEFT($A180,4)),CBO_annual!$A:$A,0),MATCH(AP$1,CBO_annual!$1:$1,0)))</f>
        <v>#N/A</v>
      </c>
    </row>
    <row r="180" spans="1:42">
      <c r="A180" s="83" t="s">
        <v>579</v>
      </c>
      <c r="B180" s="4">
        <v>41639</v>
      </c>
      <c r="C180" s="83">
        <f ca="1">IF(YEAR($B180)&lt;YEAR(TODAY())-1,AVERAGE(C181:C184),INDEX(CBO_annual!$A:$AH,MATCH(_xlfn.NUMBERVALUE(LEFT($A181,4)),CBO_annual!$A:$A,0),MATCH(C$1,CBO_annual!$1:$1,0)))</f>
        <v>2068.2189132273197</v>
      </c>
      <c r="D180" s="83">
        <f ca="1">IF(YEAR($B180)&lt;YEAR(TODAY())-1,AVERAGE(D181:D184),INDEX(CBO_annual!$A:$AH,MATCH(_xlfn.NUMBERVALUE(LEFT($A181,4)),CBO_annual!$A:$A,0),MATCH(D$1,CBO_annual!$1:$1,0)))</f>
        <v>1585.1071501225233</v>
      </c>
      <c r="E180" s="83">
        <f ca="1">IF(YEAR($B180)&lt;YEAR(TODAY())-1,AVERAGE(E181:E184),INDEX(CBO_annual!$A:$AH,MATCH(_xlfn.NUMBERVALUE(LEFT($A181,4)),CBO_annual!$A:$A,0),MATCH(E$1,CBO_annual!$1:$1,0)))</f>
        <v>134.10253714025021</v>
      </c>
      <c r="F180" s="83">
        <f ca="1">IF(YEAR($B180)&lt;YEAR(TODAY())-1,AVERAGE(F181:F184),INDEX(CBO_annual!$A:$AH,MATCH(_xlfn.NUMBERVALUE(LEFT($A181,4)),CBO_annual!$A:$A,0),MATCH(F$1,CBO_annual!$1:$1,0)))</f>
        <v>395.67393665015697</v>
      </c>
      <c r="G180" s="83">
        <f ca="1">IF(YEAR($B180)&lt;YEAR(TODAY())-1,AVERAGE(G181:G184),INDEX(CBO_annual!$A:$AH,MATCH(_xlfn.NUMBERVALUE(LEFT($A181,4)),CBO_annual!$A:$A,0),MATCH(G$1,CBO_annual!$1:$1,0)))</f>
        <v>1274.6129163503647</v>
      </c>
      <c r="H180" s="83">
        <f ca="1">IF(YEAR($B180)&lt;YEAR(TODAY())-1,AVERAGE(H181:H184),INDEX(CBO_annual!$A:$AH,MATCH(_xlfn.NUMBERVALUE(LEFT($A181,4)),CBO_annual!$A:$A,0),MATCH(H$1,CBO_annual!$1:$1,0)))</f>
        <v>60.601383894681931</v>
      </c>
      <c r="I180" s="83">
        <f ca="1">IF(YEAR($B180)&lt;YEAR(TODAY())-1,AVERAGE(I181:I184),INDEX(CBO_annual!$A:$AH,MATCH(_xlfn.NUMBERVALUE(LEFT($A181,4)),CBO_annual!$A:$A,0),MATCH(I$1,CBO_annual!$1:$1,0)))</f>
        <v>497.11176310479641</v>
      </c>
      <c r="J180" s="83">
        <f ca="1">IF(YEAR($B180)&lt;YEAR(TODAY())-1,INDEX(HaverPull!$A:$AD,MATCH(CBO_quarterly!$B180,HaverPull!$B:$B,0),MATCH(CBO_quarterly!J$1,HaverPull!$1:$1,0)),INDEX(CBO_annual!$A:$AH,MATCH(_xlfn.NUMBERVALUE(LEFT($A181,4)),CBO_annual!$A:$A,0),MATCH(J$1,CBO_annual!$1:$1,0)))</f>
        <v>90.4</v>
      </c>
      <c r="K180" s="83" t="e">
        <f ca="1">IF(YEAR($B180)&lt;YEAR(TODAY())-1,INDEX(HaverPull!$A:$AD,MATCH(CBO_quarterly!$B180,HaverPull!$B:$B,0),MATCH(CBO_quarterly!K$1,HaverPull!$1:$1,0)),INDEX(CBO_annual!$A:$AH,MATCH(_xlfn.NUMBERVALUE(LEFT($A181,4)),CBO_annual!$A:$A,0),MATCH(K$1,CBO_annual!$1:$1,0)))</f>
        <v>#N/A</v>
      </c>
      <c r="L180" s="83" t="e">
        <f ca="1">IF(YEAR($B180)&lt;YEAR(TODAY())-1,INDEX(HaverPull!$A:$AD,MATCH(CBO_quarterly!$B180,HaverPull!$B:$B,0),MATCH(CBO_quarterly!L$1,HaverPull!$1:$1,0)),INDEX(CBO_annual!$A:$AH,MATCH(_xlfn.NUMBERVALUE(LEFT($A181,4)),CBO_annual!$A:$A,0),MATCH(L$1,CBO_annual!$1:$1,0)))</f>
        <v>#N/A</v>
      </c>
      <c r="M180" s="83" t="e">
        <f ca="1">IF(YEAR($B180)&lt;YEAR(TODAY())-1,INDEX(HaverPull!$A:$AD,MATCH(CBO_quarterly!$B180,HaverPull!$B:$B,0),MATCH(CBO_quarterly!M$1,HaverPull!$1:$1,0)),INDEX(CBO_annual!$A:$AH,MATCH(_xlfn.NUMBERVALUE(LEFT($A181,4)),CBO_annual!$A:$A,0),MATCH(M$1,CBO_annual!$1:$1,0)))</f>
        <v>#N/A</v>
      </c>
      <c r="N180" s="83" t="e">
        <f ca="1">IF(YEAR($B180)&lt;YEAR(TODAY())-1,INDEX(HaverPull!$A:$AD,MATCH(CBO_quarterly!$B180,HaverPull!$B:$B,0),MATCH(CBO_quarterly!N$1,HaverPull!$1:$1,0)),INDEX(CBO_annual!$A:$AH,MATCH(_xlfn.NUMBERVALUE(LEFT($A181,4)),CBO_annual!$A:$A,0),MATCH(N$1,CBO_annual!$1:$1,0)))</f>
        <v>#N/A</v>
      </c>
      <c r="O180" s="83" t="e">
        <f ca="1">IF(YEAR($B180)&lt;YEAR(TODAY())-1,INDEX(HaverPull!$A:$AD,MATCH(CBO_quarterly!$B180,HaverPull!$B:$B,0),MATCH(CBO_quarterly!O$1,HaverPull!$1:$1,0)),INDEX(CBO_annual!$A:$AH,MATCH(_xlfn.NUMBERVALUE(LEFT($A181,4)),CBO_annual!$A:$A,0),MATCH(O$1,CBO_annual!$1:$1,0)))</f>
        <v>#N/A</v>
      </c>
      <c r="P180" s="83" t="e">
        <f ca="1">IF(YEAR($B180)&lt;YEAR(TODAY())-1,INDEX(HaverPull!$A:$AD,MATCH(CBO_quarterly!$B180,HaverPull!$B:$B,0),MATCH(CBO_quarterly!P$1,HaverPull!$1:$1,0)),INDEX(CBO_annual!$A:$AH,MATCH(_xlfn.NUMBERVALUE(LEFT($A181,4)),CBO_annual!$A:$A,0),MATCH(P$1,CBO_annual!$1:$1,0)))</f>
        <v>#N/A</v>
      </c>
      <c r="Q180" s="83" t="e">
        <f ca="1">IF(YEAR($B180)&lt;YEAR(TODAY())-1,INDEX(HaverPull!$A:$AD,MATCH(CBO_quarterly!$B180,HaverPull!$B:$B,0),MATCH(CBO_quarterly!Q$1,HaverPull!$1:$1,0)),INDEX(CBO_annual!$A:$AH,MATCH(_xlfn.NUMBERVALUE(LEFT($A181,4)),CBO_annual!$A:$A,0),MATCH(Q$1,CBO_annual!$1:$1,0)))</f>
        <v>#N/A</v>
      </c>
      <c r="R180" s="83" t="e">
        <f ca="1">IF(YEAR($B180)&lt;YEAR(TODAY())-1,INDEX(HaverPull!$A:$AD,MATCH(CBO_quarterly!$B180,HaverPull!$B:$B,0),MATCH(CBO_quarterly!R$1,HaverPull!$1:$1,0)),INDEX(CBO_annual!$A:$AH,MATCH(_xlfn.NUMBERVALUE(LEFT($A181,4)),CBO_annual!$A:$A,0),MATCH(R$1,CBO_annual!$1:$1,0)))</f>
        <v>#N/A</v>
      </c>
      <c r="S180" s="83" t="e">
        <f ca="1">IF(YEAR($B180)&lt;YEAR(TODAY())-1,INDEX(HaverPull!$A:$AD,MATCH(CBO_quarterly!$B180,HaverPull!$B:$B,0),MATCH(CBO_quarterly!S$1,HaverPull!$1:$1,0)),INDEX(CBO_annual!$A:$AH,MATCH(_xlfn.NUMBERVALUE(LEFT($A181,4)),CBO_annual!$A:$A,0),MATCH(S$1,CBO_annual!$1:$1,0)))</f>
        <v>#N/A</v>
      </c>
      <c r="T180" s="83" t="e">
        <f ca="1">IF(YEAR($B180)&lt;YEAR(TODAY())-1,INDEX(HaverPull!$A:$AD,MATCH(CBO_quarterly!$B180,HaverPull!$B:$B,0),MATCH(CBO_quarterly!T$1,HaverPull!$1:$1,0)),INDEX(CBO_annual!$A:$AH,MATCH(_xlfn.NUMBERVALUE(LEFT($A181,4)),CBO_annual!$A:$A,0),MATCH(T$1,CBO_annual!$1:$1,0)))</f>
        <v>#N/A</v>
      </c>
      <c r="U180" s="83" t="e">
        <f ca="1">IF(YEAR($B180)&lt;YEAR(TODAY())-1,INDEX(HaverPull!$A:$AD,MATCH(CBO_quarterly!$B180,HaverPull!$B:$B,0),MATCH(CBO_quarterly!U$1,HaverPull!$1:$1,0)),INDEX(CBO_annual!$A:$AH,MATCH(_xlfn.NUMBERVALUE(LEFT($A181,4)),CBO_annual!$A:$A,0),MATCH(U$1,CBO_annual!$1:$1,0)))</f>
        <v>#N/A</v>
      </c>
      <c r="V180" s="83" t="e">
        <f ca="1">IF(YEAR($B180)&lt;YEAR(TODAY())-1,INDEX(HaverPull!$A:$AD,MATCH(CBO_quarterly!$B180,HaverPull!$B:$B,0),MATCH(CBO_quarterly!V$1,HaverPull!$1:$1,0)),INDEX(CBO_annual!$A:$AH,MATCH(_xlfn.NUMBERVALUE(LEFT($A181,4)),CBO_annual!$A:$A,0),MATCH(V$1,CBO_annual!$1:$1,0)))</f>
        <v>#N/A</v>
      </c>
      <c r="W180" s="83" t="e">
        <f ca="1">IF(YEAR($B180)&lt;YEAR(TODAY())-1,INDEX(HaverPull!$A:$AD,MATCH(CBO_quarterly!$B180,HaverPull!$B:$B,0),MATCH(CBO_quarterly!W$1,HaverPull!$1:$1,0)),INDEX(CBO_annual!$A:$AH,MATCH(_xlfn.NUMBERVALUE(LEFT($A181,4)),CBO_annual!$A:$A,0),MATCH(W$1,CBO_annual!$1:$1,0)))</f>
        <v>#N/A</v>
      </c>
      <c r="X180" s="83" t="e">
        <f ca="1">IF(YEAR($B180)&lt;YEAR(TODAY())-1,INDEX(HaverPull!$A:$AD,MATCH(CBO_quarterly!$B180,HaverPull!$B:$B,0),MATCH(CBO_quarterly!X$1,HaverPull!$1:$1,0)),INDEX(CBO_annual!$A:$AH,MATCH(_xlfn.NUMBERVALUE(LEFT($A181,4)),CBO_annual!$A:$A,0),MATCH(X$1,CBO_annual!$1:$1,0)))</f>
        <v>#N/A</v>
      </c>
      <c r="Y180" s="83" t="e">
        <f ca="1">IF(YEAR($B180)&lt;YEAR(TODAY())-1,INDEX(HaverPull!$A:$AD,MATCH(CBO_quarterly!$B180,HaverPull!$B:$B,0),MATCH(CBO_quarterly!Y$1,HaverPull!$1:$1,0)),INDEX(CBO_annual!$A:$AH,MATCH(_xlfn.NUMBERVALUE(LEFT($A181,4)),CBO_annual!$A:$A,0),MATCH(Y$1,CBO_annual!$1:$1,0)))</f>
        <v>#N/A</v>
      </c>
      <c r="Z180" s="83" t="e">
        <f ca="1">IF(YEAR($B180)&lt;YEAR(TODAY())-1,INDEX(HaverPull!$A:$AD,MATCH(CBO_quarterly!$B180,HaverPull!$B:$B,0),MATCH(CBO_quarterly!Z$1,HaverPull!$1:$1,0)),INDEX(CBO_annual!$A:$AH,MATCH(_xlfn.NUMBERVALUE(LEFT($A181,4)),CBO_annual!$A:$A,0),MATCH(Z$1,CBO_annual!$1:$1,0)))</f>
        <v>#N/A</v>
      </c>
      <c r="AA180" s="83" t="e">
        <f ca="1">IF(YEAR($B180)&lt;YEAR(TODAY())-1,INDEX(HaverPull!$A:$AD,MATCH(CBO_quarterly!$B180,HaverPull!$B:$B,0),MATCH(CBO_quarterly!AA$1,HaverPull!$1:$1,0)),INDEX(CBO_annual!$A:$AH,MATCH(_xlfn.NUMBERVALUE(LEFT($A181,4)),CBO_annual!$A:$A,0),MATCH(AA$1,CBO_annual!$1:$1,0)))</f>
        <v>#N/A</v>
      </c>
      <c r="AB180" s="88">
        <f>INDEX(CBO_annual!$A:$AH,MATCH(_xlfn.NUMBERVALUE(LEFT($A181,4)),CBO_annual!$A:$A,0),MATCH($1:$1,CBO_annual!$1:$1,0))</f>
        <v>16386.400000000001</v>
      </c>
      <c r="AC180" s="84">
        <v>15793.9</v>
      </c>
      <c r="AD180" s="83">
        <f ca="1">IF(YEAR($B180)&lt;=YEAR(TODAY()),INDEX(HaverPull!$A:$AD,MATCH(CBO_quarterly!$B180,HaverPull!$B:$B,0),MATCH(CBO_quarterly!AD$1,HaverPull!$1:$1,0)),INDEX(CBO_annual!$A:$AH,MATCH(_xlfn.NUMBERVALUE(LEFT($A181,4)),CBO_annual!$A:$A,0),MATCH(AD$1,CBO_annual!$1:$1,0)))</f>
        <v>11263.6</v>
      </c>
      <c r="AE180" s="83">
        <f ca="1">IF(YEAR($B180)&lt;=YEAR(TODAY()),INDEX(HaverPull!$A:$AD,MATCH(CBO_quarterly!$B180,HaverPull!$B:$B,0),MATCH(CBO_quarterly!AE$1,HaverPull!$1:$1,0)),INDEX(CBO_annual!$A:$AH,MATCH(_xlfn.NUMBERVALUE(LEFT($A181,4)),CBO_annual!$A:$A,0),MATCH(AE$1,CBO_annual!$1:$1,0)))</f>
        <v>11475.1</v>
      </c>
      <c r="AF180" s="85">
        <v>108.089</v>
      </c>
      <c r="AG180" s="84">
        <v>16999.900000000001</v>
      </c>
      <c r="AH180" s="84">
        <v>17477.5</v>
      </c>
      <c r="AI180" s="83">
        <f ca="1">IF(YEAR($B180)&lt;YEAR(TODAY()),INDEX(HaverPull!$A:$AD,MATCH(CBO_quarterly!$B180,HaverPull!$B:$B,0),MATCH(CBO_quarterly!AI$1,HaverPull!$1:$1,0)),INDEX(CBO_annual!$A:$AH,MATCH(_xlfn.NUMBERVALUE(LEFT($A181,4)),CBO_annual!$A:$A,0),MATCH(AI$1,CBO_annual!$1:$1,0)))</f>
        <v>3138.5</v>
      </c>
      <c r="AJ180" s="83">
        <f ca="1">IF(YEAR($B180)&lt;YEAR(TODAY()),INDEX(HaverPull!$A:$AD,MATCH(CBO_quarterly!$B180,HaverPull!$B:$B,0),MATCH(CBO_quarterly!AJ$1,HaverPull!$1:$1,0)),INDEX(CBO_annual!$A:$AH,MATCH(_xlfn.NUMBERVALUE(LEFT($A181,4)),CBO_annual!$A:$A,0),MATCH(AJ$1,CBO_annual!$1:$1,0)))</f>
        <v>1188.2</v>
      </c>
      <c r="AK180" s="83">
        <f ca="1">IF(YEAR($B180)&lt;YEAR(TODAY()),INDEX(HaverPull!$A:$AD,MATCH(CBO_quarterly!$B180,HaverPull!$B:$B,0),MATCH(CBO_quarterly!AK$1,HaverPull!$1:$1,0)),INDEX(CBO_annual!$A:$AH,MATCH(_xlfn.NUMBERVALUE(LEFT($A181,4)),CBO_annual!$A:$A,0),MATCH(AK$1,CBO_annual!$1:$1,0)))</f>
        <v>1844.4</v>
      </c>
      <c r="AL180" s="83">
        <f ca="1">IF(YEAR($B180)&lt;YEAR(TODAY()),INDEX(HaverPull!$A:$AD,MATCH(CBO_quarterly!$B180,HaverPull!$B:$B,0),MATCH(CBO_quarterly!AL$1,HaverPull!$1:$1,0)),INDEX(CBO_annual!$A:$AH,MATCH(_xlfn.NUMBERVALUE(LEFT($A181,4)),CBO_annual!$A:$A,0),MATCH(AL$1,CBO_annual!$1:$1,0)))</f>
        <v>3138.5</v>
      </c>
      <c r="AM180" s="83">
        <f ca="1">IF(YEAR($B180)&lt;YEAR(TODAY()),INDEX(HaverPull!$A:$AD,MATCH(CBO_quarterly!$B180,HaverPull!$B:$B,0),MATCH(CBO_quarterly!AM$1,HaverPull!$1:$1,0)),INDEX(CBO_annual!$A:$AH,MATCH(_xlfn.NUMBERVALUE(LEFT($A181,4)),CBO_annual!$A:$A,0),MATCH(AM$1,CBO_annual!$1:$1,0)))</f>
        <v>1215.5999999999999</v>
      </c>
      <c r="AN180" s="83">
        <f ca="1">IF(YEAR($B180)&lt;YEAR(TODAY()),INDEX(HaverPull!$A:$AD,MATCH(CBO_quarterly!$B180,HaverPull!$B:$B,0),MATCH(CBO_quarterly!AN$1,HaverPull!$1:$1,0)),INDEX(CBO_annual!$A:$AH,MATCH(_xlfn.NUMBERVALUE(LEFT($A181,4)),CBO_annual!$A:$A,0),MATCH(AN$1,CBO_annual!$1:$1,0)))</f>
        <v>1923</v>
      </c>
      <c r="AO180" s="83" t="e">
        <f ca="1">IF(YEAR($B180)&lt;YEAR(TODAY()),INDEX(HaverPull!$A:$AD,MATCH(CBO_quarterly!$B180,HaverPull!$B:$B,0),MATCH(CBO_quarterly!AO$1,HaverPull!$1:$1,0)),INDEX(CBO_annual!$A:$AH,MATCH(_xlfn.NUMBERVALUE(LEFT($A181,4)),CBO_annual!$A:$A,0),MATCH(AO$1,CBO_annual!$1:$1,0)))</f>
        <v>#N/A</v>
      </c>
      <c r="AP180" s="83" t="e">
        <f ca="1">IF(YEAR($B180)&lt;YEAR(TODAY()),INDEX(HaverPull!$A:$AD,MATCH(CBO_quarterly!$B180,HaverPull!$B:$B,0),MATCH(CBO_quarterly!AP$1,HaverPull!$1:$1,0)),INDEX(CBO_annual!$A:$AH,MATCH(_xlfn.NUMBERVALUE(LEFT($A181,4)),CBO_annual!$A:$A,0),MATCH(AP$1,CBO_annual!$1:$1,0)))</f>
        <v>#N/A</v>
      </c>
    </row>
    <row r="181" spans="1:42">
      <c r="A181" s="83" t="s">
        <v>580</v>
      </c>
      <c r="B181" s="4">
        <v>41729</v>
      </c>
      <c r="C181" s="83">
        <f ca="1">IF(YEAR($B181)&lt;YEAR(TODAY())-1,AVERAGE(C182:C185),INDEX(CBO_annual!$A:$AH,MATCH(_xlfn.NUMBERVALUE(LEFT($A182,4)),CBO_annual!$A:$A,0),MATCH(C$1,CBO_annual!$1:$1,0)))</f>
        <v>2068.2430077791214</v>
      </c>
      <c r="D181" s="83">
        <f ca="1">IF(YEAR($B181)&lt;YEAR(TODAY())-1,AVERAGE(D182:D185),INDEX(CBO_annual!$A:$AH,MATCH(_xlfn.NUMBERVALUE(LEFT($A182,4)),CBO_annual!$A:$A,0),MATCH(D$1,CBO_annual!$1:$1,0)))</f>
        <v>1585.1162590384483</v>
      </c>
      <c r="E181" s="83">
        <f ca="1">IF(YEAR($B181)&lt;YEAR(TODAY())-1,AVERAGE(E182:E185),INDEX(CBO_annual!$A:$AH,MATCH(_xlfn.NUMBERVALUE(LEFT($A182,4)),CBO_annual!$A:$A,0),MATCH(E$1,CBO_annual!$1:$1,0)))</f>
        <v>134.1057693362236</v>
      </c>
      <c r="F181" s="83">
        <f ca="1">IF(YEAR($B181)&lt;YEAR(TODAY())-1,AVERAGE(F182:F185),INDEX(CBO_annual!$A:$AH,MATCH(_xlfn.NUMBERVALUE(LEFT($A182,4)),CBO_annual!$A:$A,0),MATCH(F$1,CBO_annual!$1:$1,0)))</f>
        <v>395.64073318243027</v>
      </c>
      <c r="G181" s="83">
        <f ca="1">IF(YEAR($B181)&lt;YEAR(TODAY())-1,AVERAGE(G182:G185),INDEX(CBO_annual!$A:$AH,MATCH(_xlfn.NUMBERVALUE(LEFT($A182,4)),CBO_annual!$A:$A,0),MATCH(G$1,CBO_annual!$1:$1,0)))</f>
        <v>1274.6293711662292</v>
      </c>
      <c r="H181" s="83">
        <f ca="1">IF(YEAR($B181)&lt;YEAR(TODAY())-1,AVERAGE(H182:H185),INDEX(CBO_annual!$A:$AH,MATCH(_xlfn.NUMBERVALUE(LEFT($A182,4)),CBO_annual!$A:$A,0),MATCH(H$1,CBO_annual!$1:$1,0)))</f>
        <v>60.603146910667419</v>
      </c>
      <c r="I181" s="83">
        <f ca="1">IF(YEAR($B181)&lt;YEAR(TODAY())-1,AVERAGE(I182:I185),INDEX(CBO_annual!$A:$AH,MATCH(_xlfn.NUMBERVALUE(LEFT($A182,4)),CBO_annual!$A:$A,0),MATCH(I$1,CBO_annual!$1:$1,0)))</f>
        <v>497.12674874067307</v>
      </c>
      <c r="J181" s="83">
        <f ca="1">IF(YEAR($B181)&lt;YEAR(TODAY())-1,INDEX(HaverPull!$A:$AD,MATCH(CBO_quarterly!$B181,HaverPull!$B:$B,0),MATCH(CBO_quarterly!J$1,HaverPull!$1:$1,0)),INDEX(CBO_annual!$A:$AH,MATCH(_xlfn.NUMBERVALUE(LEFT($A182,4)),CBO_annual!$A:$A,0),MATCH(J$1,CBO_annual!$1:$1,0)))</f>
        <v>101.8</v>
      </c>
      <c r="K181" s="83" t="e">
        <f ca="1">IF(YEAR($B181)&lt;YEAR(TODAY())-1,INDEX(HaverPull!$A:$AD,MATCH(CBO_quarterly!$B181,HaverPull!$B:$B,0),MATCH(CBO_quarterly!K$1,HaverPull!$1:$1,0)),INDEX(CBO_annual!$A:$AH,MATCH(_xlfn.NUMBERVALUE(LEFT($A182,4)),CBO_annual!$A:$A,0),MATCH(K$1,CBO_annual!$1:$1,0)))</f>
        <v>#N/A</v>
      </c>
      <c r="L181" s="83" t="e">
        <f ca="1">IF(YEAR($B181)&lt;YEAR(TODAY())-1,INDEX(HaverPull!$A:$AD,MATCH(CBO_quarterly!$B181,HaverPull!$B:$B,0),MATCH(CBO_quarterly!L$1,HaverPull!$1:$1,0)),INDEX(CBO_annual!$A:$AH,MATCH(_xlfn.NUMBERVALUE(LEFT($A182,4)),CBO_annual!$A:$A,0),MATCH(L$1,CBO_annual!$1:$1,0)))</f>
        <v>#N/A</v>
      </c>
      <c r="M181" s="83" t="e">
        <f ca="1">IF(YEAR($B181)&lt;YEAR(TODAY())-1,INDEX(HaverPull!$A:$AD,MATCH(CBO_quarterly!$B181,HaverPull!$B:$B,0),MATCH(CBO_quarterly!M$1,HaverPull!$1:$1,0)),INDEX(CBO_annual!$A:$AH,MATCH(_xlfn.NUMBERVALUE(LEFT($A182,4)),CBO_annual!$A:$A,0),MATCH(M$1,CBO_annual!$1:$1,0)))</f>
        <v>#N/A</v>
      </c>
      <c r="N181" s="83" t="e">
        <f ca="1">IF(YEAR($B181)&lt;YEAR(TODAY())-1,INDEX(HaverPull!$A:$AD,MATCH(CBO_quarterly!$B181,HaverPull!$B:$B,0),MATCH(CBO_quarterly!N$1,HaverPull!$1:$1,0)),INDEX(CBO_annual!$A:$AH,MATCH(_xlfn.NUMBERVALUE(LEFT($A182,4)),CBO_annual!$A:$A,0),MATCH(N$1,CBO_annual!$1:$1,0)))</f>
        <v>#N/A</v>
      </c>
      <c r="O181" s="83" t="e">
        <f ca="1">IF(YEAR($B181)&lt;YEAR(TODAY())-1,INDEX(HaverPull!$A:$AD,MATCH(CBO_quarterly!$B181,HaverPull!$B:$B,0),MATCH(CBO_quarterly!O$1,HaverPull!$1:$1,0)),INDEX(CBO_annual!$A:$AH,MATCH(_xlfn.NUMBERVALUE(LEFT($A182,4)),CBO_annual!$A:$A,0),MATCH(O$1,CBO_annual!$1:$1,0)))</f>
        <v>#N/A</v>
      </c>
      <c r="P181" s="83" t="e">
        <f ca="1">IF(YEAR($B181)&lt;YEAR(TODAY())-1,INDEX(HaverPull!$A:$AD,MATCH(CBO_quarterly!$B181,HaverPull!$B:$B,0),MATCH(CBO_quarterly!P$1,HaverPull!$1:$1,0)),INDEX(CBO_annual!$A:$AH,MATCH(_xlfn.NUMBERVALUE(LEFT($A182,4)),CBO_annual!$A:$A,0),MATCH(P$1,CBO_annual!$1:$1,0)))</f>
        <v>#N/A</v>
      </c>
      <c r="Q181" s="83" t="e">
        <f ca="1">IF(YEAR($B181)&lt;YEAR(TODAY())-1,INDEX(HaverPull!$A:$AD,MATCH(CBO_quarterly!$B181,HaverPull!$B:$B,0),MATCH(CBO_quarterly!Q$1,HaverPull!$1:$1,0)),INDEX(CBO_annual!$A:$AH,MATCH(_xlfn.NUMBERVALUE(LEFT($A182,4)),CBO_annual!$A:$A,0),MATCH(Q$1,CBO_annual!$1:$1,0)))</f>
        <v>#N/A</v>
      </c>
      <c r="R181" s="83" t="e">
        <f ca="1">IF(YEAR($B181)&lt;YEAR(TODAY())-1,INDEX(HaverPull!$A:$AD,MATCH(CBO_quarterly!$B181,HaverPull!$B:$B,0),MATCH(CBO_quarterly!R$1,HaverPull!$1:$1,0)),INDEX(CBO_annual!$A:$AH,MATCH(_xlfn.NUMBERVALUE(LEFT($A182,4)),CBO_annual!$A:$A,0),MATCH(R$1,CBO_annual!$1:$1,0)))</f>
        <v>#N/A</v>
      </c>
      <c r="S181" s="83" t="e">
        <f ca="1">IF(YEAR($B181)&lt;YEAR(TODAY())-1,INDEX(HaverPull!$A:$AD,MATCH(CBO_quarterly!$B181,HaverPull!$B:$B,0),MATCH(CBO_quarterly!S$1,HaverPull!$1:$1,0)),INDEX(CBO_annual!$A:$AH,MATCH(_xlfn.NUMBERVALUE(LEFT($A182,4)),CBO_annual!$A:$A,0),MATCH(S$1,CBO_annual!$1:$1,0)))</f>
        <v>#N/A</v>
      </c>
      <c r="T181" s="83" t="e">
        <f ca="1">IF(YEAR($B181)&lt;YEAR(TODAY())-1,INDEX(HaverPull!$A:$AD,MATCH(CBO_quarterly!$B181,HaverPull!$B:$B,0),MATCH(CBO_quarterly!T$1,HaverPull!$1:$1,0)),INDEX(CBO_annual!$A:$AH,MATCH(_xlfn.NUMBERVALUE(LEFT($A182,4)),CBO_annual!$A:$A,0),MATCH(T$1,CBO_annual!$1:$1,0)))</f>
        <v>#N/A</v>
      </c>
      <c r="U181" s="83" t="e">
        <f ca="1">IF(YEAR($B181)&lt;YEAR(TODAY())-1,INDEX(HaverPull!$A:$AD,MATCH(CBO_quarterly!$B181,HaverPull!$B:$B,0),MATCH(CBO_quarterly!U$1,HaverPull!$1:$1,0)),INDEX(CBO_annual!$A:$AH,MATCH(_xlfn.NUMBERVALUE(LEFT($A182,4)),CBO_annual!$A:$A,0),MATCH(U$1,CBO_annual!$1:$1,0)))</f>
        <v>#N/A</v>
      </c>
      <c r="V181" s="83" t="e">
        <f ca="1">IF(YEAR($B181)&lt;YEAR(TODAY())-1,INDEX(HaverPull!$A:$AD,MATCH(CBO_quarterly!$B181,HaverPull!$B:$B,0),MATCH(CBO_quarterly!V$1,HaverPull!$1:$1,0)),INDEX(CBO_annual!$A:$AH,MATCH(_xlfn.NUMBERVALUE(LEFT($A182,4)),CBO_annual!$A:$A,0),MATCH(V$1,CBO_annual!$1:$1,0)))</f>
        <v>#N/A</v>
      </c>
      <c r="W181" s="83" t="e">
        <f ca="1">IF(YEAR($B181)&lt;YEAR(TODAY())-1,INDEX(HaverPull!$A:$AD,MATCH(CBO_quarterly!$B181,HaverPull!$B:$B,0),MATCH(CBO_quarterly!W$1,HaverPull!$1:$1,0)),INDEX(CBO_annual!$A:$AH,MATCH(_xlfn.NUMBERVALUE(LEFT($A182,4)),CBO_annual!$A:$A,0),MATCH(W$1,CBO_annual!$1:$1,0)))</f>
        <v>#N/A</v>
      </c>
      <c r="X181" s="83" t="e">
        <f ca="1">IF(YEAR($B181)&lt;YEAR(TODAY())-1,INDEX(HaverPull!$A:$AD,MATCH(CBO_quarterly!$B181,HaverPull!$B:$B,0),MATCH(CBO_quarterly!X$1,HaverPull!$1:$1,0)),INDEX(CBO_annual!$A:$AH,MATCH(_xlfn.NUMBERVALUE(LEFT($A182,4)),CBO_annual!$A:$A,0),MATCH(X$1,CBO_annual!$1:$1,0)))</f>
        <v>#N/A</v>
      </c>
      <c r="Y181" s="83" t="e">
        <f ca="1">IF(YEAR($B181)&lt;YEAR(TODAY())-1,INDEX(HaverPull!$A:$AD,MATCH(CBO_quarterly!$B181,HaverPull!$B:$B,0),MATCH(CBO_quarterly!Y$1,HaverPull!$1:$1,0)),INDEX(CBO_annual!$A:$AH,MATCH(_xlfn.NUMBERVALUE(LEFT($A182,4)),CBO_annual!$A:$A,0),MATCH(Y$1,CBO_annual!$1:$1,0)))</f>
        <v>#N/A</v>
      </c>
      <c r="Z181" s="83" t="e">
        <f ca="1">IF(YEAR($B181)&lt;YEAR(TODAY())-1,INDEX(HaverPull!$A:$AD,MATCH(CBO_quarterly!$B181,HaverPull!$B:$B,0),MATCH(CBO_quarterly!Z$1,HaverPull!$1:$1,0)),INDEX(CBO_annual!$A:$AH,MATCH(_xlfn.NUMBERVALUE(LEFT($A182,4)),CBO_annual!$A:$A,0),MATCH(Z$1,CBO_annual!$1:$1,0)))</f>
        <v>#N/A</v>
      </c>
      <c r="AA181" s="83" t="e">
        <f ca="1">IF(YEAR($B181)&lt;YEAR(TODAY())-1,INDEX(HaverPull!$A:$AD,MATCH(CBO_quarterly!$B181,HaverPull!$B:$B,0),MATCH(CBO_quarterly!AA$1,HaverPull!$1:$1,0)),INDEX(CBO_annual!$A:$AH,MATCH(_xlfn.NUMBERVALUE(LEFT($A182,4)),CBO_annual!$A:$A,0),MATCH(AA$1,CBO_annual!$1:$1,0)))</f>
        <v>#N/A</v>
      </c>
      <c r="AB181" s="88">
        <f>INDEX(CBO_annual!$A:$AH,MATCH(_xlfn.NUMBERVALUE(LEFT($A182,4)),CBO_annual!$A:$A,0),MATCH($1:$1,CBO_annual!$1:$1,0))</f>
        <v>16386.400000000001</v>
      </c>
      <c r="AC181" s="84">
        <v>15724.9</v>
      </c>
      <c r="AD181" s="83">
        <f ca="1">IF(YEAR($B181)&lt;=YEAR(TODAY()),INDEX(HaverPull!$A:$AD,MATCH(CBO_quarterly!$B181,HaverPull!$B:$B,0),MATCH(CBO_quarterly!AD$1,HaverPull!$1:$1,0)),INDEX(CBO_annual!$A:$AH,MATCH(_xlfn.NUMBERVALUE(LEFT($A182,4)),CBO_annual!$A:$A,0),MATCH(AD$1,CBO_annual!$1:$1,0)))</f>
        <v>11307.3</v>
      </c>
      <c r="AE181" s="83">
        <f ca="1">IF(YEAR($B181)&lt;=YEAR(TODAY()),INDEX(HaverPull!$A:$AD,MATCH(CBO_quarterly!$B181,HaverPull!$B:$B,0),MATCH(CBO_quarterly!AE$1,HaverPull!$1:$1,0)),INDEX(CBO_annual!$A:$AH,MATCH(_xlfn.NUMBERVALUE(LEFT($A182,4)),CBO_annual!$A:$A,0),MATCH(AE$1,CBO_annual!$1:$1,0)))</f>
        <v>11573.9</v>
      </c>
      <c r="AF181" s="85">
        <v>108.54</v>
      </c>
      <c r="AG181" s="84">
        <v>16984.3</v>
      </c>
      <c r="AH181" s="84">
        <v>17610.8</v>
      </c>
      <c r="AI181" s="83">
        <f ca="1">IF(YEAR($B181)&lt;YEAR(TODAY()),INDEX(HaverPull!$A:$AD,MATCH(CBO_quarterly!$B181,HaverPull!$B:$B,0),MATCH(CBO_quarterly!AI$1,HaverPull!$1:$1,0)),INDEX(CBO_annual!$A:$AH,MATCH(_xlfn.NUMBERVALUE(LEFT($A182,4)),CBO_annual!$A:$A,0),MATCH(AI$1,CBO_annual!$1:$1,0)))</f>
        <v>3139.1</v>
      </c>
      <c r="AJ181" s="83">
        <f ca="1">IF(YEAR($B181)&lt;YEAR(TODAY()),INDEX(HaverPull!$A:$AD,MATCH(CBO_quarterly!$B181,HaverPull!$B:$B,0),MATCH(CBO_quarterly!AJ$1,HaverPull!$1:$1,0)),INDEX(CBO_annual!$A:$AH,MATCH(_xlfn.NUMBERVALUE(LEFT($A182,4)),CBO_annual!$A:$A,0),MATCH(AJ$1,CBO_annual!$1:$1,0)))</f>
        <v>1189.4000000000001</v>
      </c>
      <c r="AK181" s="83">
        <f ca="1">IF(YEAR($B181)&lt;YEAR(TODAY()),INDEX(HaverPull!$A:$AD,MATCH(CBO_quarterly!$B181,HaverPull!$B:$B,0),MATCH(CBO_quarterly!AK$1,HaverPull!$1:$1,0)),INDEX(CBO_annual!$A:$AH,MATCH(_xlfn.NUMBERVALUE(LEFT($A182,4)),CBO_annual!$A:$A,0),MATCH(AK$1,CBO_annual!$1:$1,0)))</f>
        <v>1832.7</v>
      </c>
      <c r="AL181" s="83">
        <f ca="1">IF(YEAR($B181)&lt;YEAR(TODAY()),INDEX(HaverPull!$A:$AD,MATCH(CBO_quarterly!$B181,HaverPull!$B:$B,0),MATCH(CBO_quarterly!AL$1,HaverPull!$1:$1,0)),INDEX(CBO_annual!$A:$AH,MATCH(_xlfn.NUMBERVALUE(LEFT($A182,4)),CBO_annual!$A:$A,0),MATCH(AL$1,CBO_annual!$1:$1,0)))</f>
        <v>3139.1</v>
      </c>
      <c r="AM181" s="83">
        <f ca="1">IF(YEAR($B181)&lt;YEAR(TODAY()),INDEX(HaverPull!$A:$AD,MATCH(CBO_quarterly!$B181,HaverPull!$B:$B,0),MATCH(CBO_quarterly!AM$1,HaverPull!$1:$1,0)),INDEX(CBO_annual!$A:$AH,MATCH(_xlfn.NUMBERVALUE(LEFT($A182,4)),CBO_annual!$A:$A,0),MATCH(AM$1,CBO_annual!$1:$1,0)))</f>
        <v>1213.2</v>
      </c>
      <c r="AN181" s="83">
        <f ca="1">IF(YEAR($B181)&lt;YEAR(TODAY()),INDEX(HaverPull!$A:$AD,MATCH(CBO_quarterly!$B181,HaverPull!$B:$B,0),MATCH(CBO_quarterly!AN$1,HaverPull!$1:$1,0)),INDEX(CBO_annual!$A:$AH,MATCH(_xlfn.NUMBERVALUE(LEFT($A182,4)),CBO_annual!$A:$A,0),MATCH(AN$1,CBO_annual!$1:$1,0)))</f>
        <v>1925.9</v>
      </c>
      <c r="AO181" s="83" t="e">
        <f ca="1">IF(YEAR($B181)&lt;YEAR(TODAY()),INDEX(HaverPull!$A:$AD,MATCH(CBO_quarterly!$B181,HaverPull!$B:$B,0),MATCH(CBO_quarterly!AO$1,HaverPull!$1:$1,0)),INDEX(CBO_annual!$A:$AH,MATCH(_xlfn.NUMBERVALUE(LEFT($A182,4)),CBO_annual!$A:$A,0),MATCH(AO$1,CBO_annual!$1:$1,0)))</f>
        <v>#N/A</v>
      </c>
      <c r="AP181" s="83" t="e">
        <f ca="1">IF(YEAR($B181)&lt;YEAR(TODAY()),INDEX(HaverPull!$A:$AD,MATCH(CBO_quarterly!$B181,HaverPull!$B:$B,0),MATCH(CBO_quarterly!AP$1,HaverPull!$1:$1,0)),INDEX(CBO_annual!$A:$AH,MATCH(_xlfn.NUMBERVALUE(LEFT($A182,4)),CBO_annual!$A:$A,0),MATCH(AP$1,CBO_annual!$1:$1,0)))</f>
        <v>#N/A</v>
      </c>
    </row>
    <row r="182" spans="1:42">
      <c r="A182" s="83" t="s">
        <v>581</v>
      </c>
      <c r="B182" s="4">
        <v>41820</v>
      </c>
      <c r="C182" s="83">
        <f ca="1">IF(YEAR($B182)&lt;YEAR(TODAY())-1,AVERAGE(C183:C186),INDEX(CBO_annual!$A:$AH,MATCH(_xlfn.NUMBERVALUE(LEFT($A183,4)),CBO_annual!$A:$A,0),MATCH(C$1,CBO_annual!$1:$1,0)))</f>
        <v>2068.1849579811096</v>
      </c>
      <c r="D182" s="83">
        <f ca="1">IF(YEAR($B182)&lt;YEAR(TODAY())-1,AVERAGE(D183:D186),INDEX(CBO_annual!$A:$AH,MATCH(_xlfn.NUMBERVALUE(LEFT($A183,4)),CBO_annual!$A:$A,0),MATCH(D$1,CBO_annual!$1:$1,0)))</f>
        <v>1585.0943133831024</v>
      </c>
      <c r="E182" s="83">
        <f ca="1">IF(YEAR($B182)&lt;YEAR(TODAY())-1,AVERAGE(E183:E186),INDEX(CBO_annual!$A:$AH,MATCH(_xlfn.NUMBERVALUE(LEFT($A183,4)),CBO_annual!$A:$A,0),MATCH(E$1,CBO_annual!$1:$1,0)))</f>
        <v>134.09798216819763</v>
      </c>
      <c r="F182" s="83">
        <f ca="1">IF(YEAR($B182)&lt;YEAR(TODAY())-1,AVERAGE(F183:F186),INDEX(CBO_annual!$A:$AH,MATCH(_xlfn.NUMBERVALUE(LEFT($A183,4)),CBO_annual!$A:$A,0),MATCH(F$1,CBO_annual!$1:$1,0)))</f>
        <v>395.72072863578796</v>
      </c>
      <c r="G182" s="83">
        <f ca="1">IF(YEAR($B182)&lt;YEAR(TODAY())-1,AVERAGE(G183:G186),INDEX(CBO_annual!$A:$AH,MATCH(_xlfn.NUMBERVALUE(LEFT($A183,4)),CBO_annual!$A:$A,0),MATCH(G$1,CBO_annual!$1:$1,0)))</f>
        <v>1274.5897274017334</v>
      </c>
      <c r="H182" s="83">
        <f ca="1">IF(YEAR($B182)&lt;YEAR(TODAY())-1,AVERAGE(H183:H186),INDEX(CBO_annual!$A:$AH,MATCH(_xlfn.NUMBERVALUE(LEFT($A183,4)),CBO_annual!$A:$A,0),MATCH(H$1,CBO_annual!$1:$1,0)))</f>
        <v>60.598899364471436</v>
      </c>
      <c r="I182" s="83">
        <f ca="1">IF(YEAR($B182)&lt;YEAR(TODAY())-1,AVERAGE(I183:I186),INDEX(CBO_annual!$A:$AH,MATCH(_xlfn.NUMBERVALUE(LEFT($A183,4)),CBO_annual!$A:$A,0),MATCH(I$1,CBO_annual!$1:$1,0)))</f>
        <v>497.0906445980072</v>
      </c>
      <c r="J182" s="83">
        <f ca="1">IF(YEAR($B182)&lt;YEAR(TODAY())-1,INDEX(HaverPull!$A:$AD,MATCH(CBO_quarterly!$B182,HaverPull!$B:$B,0),MATCH(CBO_quarterly!J$1,HaverPull!$1:$1,0)),INDEX(CBO_annual!$A:$AH,MATCH(_xlfn.NUMBERVALUE(LEFT($A183,4)),CBO_annual!$A:$A,0),MATCH(J$1,CBO_annual!$1:$1,0)))</f>
        <v>101.9</v>
      </c>
      <c r="K182" s="83" t="e">
        <f ca="1">IF(YEAR($B182)&lt;YEAR(TODAY())-1,INDEX(HaverPull!$A:$AD,MATCH(CBO_quarterly!$B182,HaverPull!$B:$B,0),MATCH(CBO_quarterly!K$1,HaverPull!$1:$1,0)),INDEX(CBO_annual!$A:$AH,MATCH(_xlfn.NUMBERVALUE(LEFT($A183,4)),CBO_annual!$A:$A,0),MATCH(K$1,CBO_annual!$1:$1,0)))</f>
        <v>#N/A</v>
      </c>
      <c r="L182" s="83" t="e">
        <f ca="1">IF(YEAR($B182)&lt;YEAR(TODAY())-1,INDEX(HaverPull!$A:$AD,MATCH(CBO_quarterly!$B182,HaverPull!$B:$B,0),MATCH(CBO_quarterly!L$1,HaverPull!$1:$1,0)),INDEX(CBO_annual!$A:$AH,MATCH(_xlfn.NUMBERVALUE(LEFT($A183,4)),CBO_annual!$A:$A,0),MATCH(L$1,CBO_annual!$1:$1,0)))</f>
        <v>#N/A</v>
      </c>
      <c r="M182" s="83" t="e">
        <f ca="1">IF(YEAR($B182)&lt;YEAR(TODAY())-1,INDEX(HaverPull!$A:$AD,MATCH(CBO_quarterly!$B182,HaverPull!$B:$B,0),MATCH(CBO_quarterly!M$1,HaverPull!$1:$1,0)),INDEX(CBO_annual!$A:$AH,MATCH(_xlfn.NUMBERVALUE(LEFT($A183,4)),CBO_annual!$A:$A,0),MATCH(M$1,CBO_annual!$1:$1,0)))</f>
        <v>#N/A</v>
      </c>
      <c r="N182" s="83" t="e">
        <f ca="1">IF(YEAR($B182)&lt;YEAR(TODAY())-1,INDEX(HaverPull!$A:$AD,MATCH(CBO_quarterly!$B182,HaverPull!$B:$B,0),MATCH(CBO_quarterly!N$1,HaverPull!$1:$1,0)),INDEX(CBO_annual!$A:$AH,MATCH(_xlfn.NUMBERVALUE(LEFT($A183,4)),CBO_annual!$A:$A,0),MATCH(N$1,CBO_annual!$1:$1,0)))</f>
        <v>#N/A</v>
      </c>
      <c r="O182" s="83" t="e">
        <f ca="1">IF(YEAR($B182)&lt;YEAR(TODAY())-1,INDEX(HaverPull!$A:$AD,MATCH(CBO_quarterly!$B182,HaverPull!$B:$B,0),MATCH(CBO_quarterly!O$1,HaverPull!$1:$1,0)),INDEX(CBO_annual!$A:$AH,MATCH(_xlfn.NUMBERVALUE(LEFT($A183,4)),CBO_annual!$A:$A,0),MATCH(O$1,CBO_annual!$1:$1,0)))</f>
        <v>#N/A</v>
      </c>
      <c r="P182" s="83" t="e">
        <f ca="1">IF(YEAR($B182)&lt;YEAR(TODAY())-1,INDEX(HaverPull!$A:$AD,MATCH(CBO_quarterly!$B182,HaverPull!$B:$B,0),MATCH(CBO_quarterly!P$1,HaverPull!$1:$1,0)),INDEX(CBO_annual!$A:$AH,MATCH(_xlfn.NUMBERVALUE(LEFT($A183,4)),CBO_annual!$A:$A,0),MATCH(P$1,CBO_annual!$1:$1,0)))</f>
        <v>#N/A</v>
      </c>
      <c r="Q182" s="83" t="e">
        <f ca="1">IF(YEAR($B182)&lt;YEAR(TODAY())-1,INDEX(HaverPull!$A:$AD,MATCH(CBO_quarterly!$B182,HaverPull!$B:$B,0),MATCH(CBO_quarterly!Q$1,HaverPull!$1:$1,0)),INDEX(CBO_annual!$A:$AH,MATCH(_xlfn.NUMBERVALUE(LEFT($A183,4)),CBO_annual!$A:$A,0),MATCH(Q$1,CBO_annual!$1:$1,0)))</f>
        <v>#N/A</v>
      </c>
      <c r="R182" s="83" t="e">
        <f ca="1">IF(YEAR($B182)&lt;YEAR(TODAY())-1,INDEX(HaverPull!$A:$AD,MATCH(CBO_quarterly!$B182,HaverPull!$B:$B,0),MATCH(CBO_quarterly!R$1,HaverPull!$1:$1,0)),INDEX(CBO_annual!$A:$AH,MATCH(_xlfn.NUMBERVALUE(LEFT($A183,4)),CBO_annual!$A:$A,0),MATCH(R$1,CBO_annual!$1:$1,0)))</f>
        <v>#N/A</v>
      </c>
      <c r="S182" s="83" t="e">
        <f ca="1">IF(YEAR($B182)&lt;YEAR(TODAY())-1,INDEX(HaverPull!$A:$AD,MATCH(CBO_quarterly!$B182,HaverPull!$B:$B,0),MATCH(CBO_quarterly!S$1,HaverPull!$1:$1,0)),INDEX(CBO_annual!$A:$AH,MATCH(_xlfn.NUMBERVALUE(LEFT($A183,4)),CBO_annual!$A:$A,0),MATCH(S$1,CBO_annual!$1:$1,0)))</f>
        <v>#N/A</v>
      </c>
      <c r="T182" s="83" t="e">
        <f ca="1">IF(YEAR($B182)&lt;YEAR(TODAY())-1,INDEX(HaverPull!$A:$AD,MATCH(CBO_quarterly!$B182,HaverPull!$B:$B,0),MATCH(CBO_quarterly!T$1,HaverPull!$1:$1,0)),INDEX(CBO_annual!$A:$AH,MATCH(_xlfn.NUMBERVALUE(LEFT($A183,4)),CBO_annual!$A:$A,0),MATCH(T$1,CBO_annual!$1:$1,0)))</f>
        <v>#N/A</v>
      </c>
      <c r="U182" s="83" t="e">
        <f ca="1">IF(YEAR($B182)&lt;YEAR(TODAY())-1,INDEX(HaverPull!$A:$AD,MATCH(CBO_quarterly!$B182,HaverPull!$B:$B,0),MATCH(CBO_quarterly!U$1,HaverPull!$1:$1,0)),INDEX(CBO_annual!$A:$AH,MATCH(_xlfn.NUMBERVALUE(LEFT($A183,4)),CBO_annual!$A:$A,0),MATCH(U$1,CBO_annual!$1:$1,0)))</f>
        <v>#N/A</v>
      </c>
      <c r="V182" s="83" t="e">
        <f ca="1">IF(YEAR($B182)&lt;YEAR(TODAY())-1,INDEX(HaverPull!$A:$AD,MATCH(CBO_quarterly!$B182,HaverPull!$B:$B,0),MATCH(CBO_quarterly!V$1,HaverPull!$1:$1,0)),INDEX(CBO_annual!$A:$AH,MATCH(_xlfn.NUMBERVALUE(LEFT($A183,4)),CBO_annual!$A:$A,0),MATCH(V$1,CBO_annual!$1:$1,0)))</f>
        <v>#N/A</v>
      </c>
      <c r="W182" s="83" t="e">
        <f ca="1">IF(YEAR($B182)&lt;YEAR(TODAY())-1,INDEX(HaverPull!$A:$AD,MATCH(CBO_quarterly!$B182,HaverPull!$B:$B,0),MATCH(CBO_quarterly!W$1,HaverPull!$1:$1,0)),INDEX(CBO_annual!$A:$AH,MATCH(_xlfn.NUMBERVALUE(LEFT($A183,4)),CBO_annual!$A:$A,0),MATCH(W$1,CBO_annual!$1:$1,0)))</f>
        <v>#N/A</v>
      </c>
      <c r="X182" s="83" t="e">
        <f ca="1">IF(YEAR($B182)&lt;YEAR(TODAY())-1,INDEX(HaverPull!$A:$AD,MATCH(CBO_quarterly!$B182,HaverPull!$B:$B,0),MATCH(CBO_quarterly!X$1,HaverPull!$1:$1,0)),INDEX(CBO_annual!$A:$AH,MATCH(_xlfn.NUMBERVALUE(LEFT($A183,4)),CBO_annual!$A:$A,0),MATCH(X$1,CBO_annual!$1:$1,0)))</f>
        <v>#N/A</v>
      </c>
      <c r="Y182" s="83" t="e">
        <f ca="1">IF(YEAR($B182)&lt;YEAR(TODAY())-1,INDEX(HaverPull!$A:$AD,MATCH(CBO_quarterly!$B182,HaverPull!$B:$B,0),MATCH(CBO_quarterly!Y$1,HaverPull!$1:$1,0)),INDEX(CBO_annual!$A:$AH,MATCH(_xlfn.NUMBERVALUE(LEFT($A183,4)),CBO_annual!$A:$A,0),MATCH(Y$1,CBO_annual!$1:$1,0)))</f>
        <v>#N/A</v>
      </c>
      <c r="Z182" s="83" t="e">
        <f ca="1">IF(YEAR($B182)&lt;YEAR(TODAY())-1,INDEX(HaverPull!$A:$AD,MATCH(CBO_quarterly!$B182,HaverPull!$B:$B,0),MATCH(CBO_quarterly!Z$1,HaverPull!$1:$1,0)),INDEX(CBO_annual!$A:$AH,MATCH(_xlfn.NUMBERVALUE(LEFT($A183,4)),CBO_annual!$A:$A,0),MATCH(Z$1,CBO_annual!$1:$1,0)))</f>
        <v>#N/A</v>
      </c>
      <c r="AA182" s="83" t="e">
        <f ca="1">IF(YEAR($B182)&lt;YEAR(TODAY())-1,INDEX(HaverPull!$A:$AD,MATCH(CBO_quarterly!$B182,HaverPull!$B:$B,0),MATCH(CBO_quarterly!AA$1,HaverPull!$1:$1,0)),INDEX(CBO_annual!$A:$AH,MATCH(_xlfn.NUMBERVALUE(LEFT($A183,4)),CBO_annual!$A:$A,0),MATCH(AA$1,CBO_annual!$1:$1,0)))</f>
        <v>#N/A</v>
      </c>
      <c r="AB182" s="88">
        <f>INDEX(CBO_annual!$A:$AH,MATCH(_xlfn.NUMBERVALUE(LEFT($A183,4)),CBO_annual!$A:$A,0),MATCH($1:$1,CBO_annual!$1:$1,0))</f>
        <v>16386.400000000001</v>
      </c>
      <c r="AC182" s="84">
        <v>15901.5</v>
      </c>
      <c r="AD182" s="83">
        <f ca="1">IF(YEAR($B182)&lt;=YEAR(TODAY()),INDEX(HaverPull!$A:$AD,MATCH(CBO_quarterly!$B182,HaverPull!$B:$B,0),MATCH(CBO_quarterly!AD$1,HaverPull!$1:$1,0)),INDEX(CBO_annual!$A:$AH,MATCH(_xlfn.NUMBERVALUE(LEFT($A183,4)),CBO_annual!$A:$A,0),MATCH(AD$1,CBO_annual!$1:$1,0)))</f>
        <v>11428.7</v>
      </c>
      <c r="AE182" s="83">
        <f ca="1">IF(YEAR($B182)&lt;=YEAR(TODAY()),INDEX(HaverPull!$A:$AD,MATCH(CBO_quarterly!$B182,HaverPull!$B:$B,0),MATCH(CBO_quarterly!AE$1,HaverPull!$1:$1,0)),INDEX(CBO_annual!$A:$AH,MATCH(_xlfn.NUMBERVALUE(LEFT($A183,4)),CBO_annual!$A:$A,0),MATCH(AE$1,CBO_annual!$1:$1,0)))</f>
        <v>11756</v>
      </c>
      <c r="AF182" s="85">
        <v>109.117</v>
      </c>
      <c r="AG182" s="84">
        <v>17270</v>
      </c>
      <c r="AH182" s="84">
        <v>17778.900000000001</v>
      </c>
      <c r="AI182" s="83">
        <f ca="1">IF(YEAR($B182)&lt;YEAR(TODAY()),INDEX(HaverPull!$A:$AD,MATCH(CBO_quarterly!$B182,HaverPull!$B:$B,0),MATCH(CBO_quarterly!AI$1,HaverPull!$1:$1,0)),INDEX(CBO_annual!$A:$AH,MATCH(_xlfn.NUMBERVALUE(LEFT($A183,4)),CBO_annual!$A:$A,0),MATCH(AI$1,CBO_annual!$1:$1,0)))</f>
        <v>3150.9</v>
      </c>
      <c r="AJ182" s="83">
        <f ca="1">IF(YEAR($B182)&lt;YEAR(TODAY()),INDEX(HaverPull!$A:$AD,MATCH(CBO_quarterly!$B182,HaverPull!$B:$B,0),MATCH(CBO_quarterly!AJ$1,HaverPull!$1:$1,0)),INDEX(CBO_annual!$A:$AH,MATCH(_xlfn.NUMBERVALUE(LEFT($A183,4)),CBO_annual!$A:$A,0),MATCH(AJ$1,CBO_annual!$1:$1,0)))</f>
        <v>1178.0999999999999</v>
      </c>
      <c r="AK182" s="83">
        <f ca="1">IF(YEAR($B182)&lt;YEAR(TODAY()),INDEX(HaverPull!$A:$AD,MATCH(CBO_quarterly!$B182,HaverPull!$B:$B,0),MATCH(CBO_quarterly!AK$1,HaverPull!$1:$1,0)),INDEX(CBO_annual!$A:$AH,MATCH(_xlfn.NUMBERVALUE(LEFT($A183,4)),CBO_annual!$A:$A,0),MATCH(AK$1,CBO_annual!$1:$1,0)))</f>
        <v>1843.4</v>
      </c>
      <c r="AL182" s="83">
        <f ca="1">IF(YEAR($B182)&lt;YEAR(TODAY()),INDEX(HaverPull!$A:$AD,MATCH(CBO_quarterly!$B182,HaverPull!$B:$B,0),MATCH(CBO_quarterly!AL$1,HaverPull!$1:$1,0)),INDEX(CBO_annual!$A:$AH,MATCH(_xlfn.NUMBERVALUE(LEFT($A183,4)),CBO_annual!$A:$A,0),MATCH(AL$1,CBO_annual!$1:$1,0)))</f>
        <v>3150.9</v>
      </c>
      <c r="AM182" s="83">
        <f ca="1">IF(YEAR($B182)&lt;YEAR(TODAY()),INDEX(HaverPull!$A:$AD,MATCH(CBO_quarterly!$B182,HaverPull!$B:$B,0),MATCH(CBO_quarterly!AM$1,HaverPull!$1:$1,0)),INDEX(CBO_annual!$A:$AH,MATCH(_xlfn.NUMBERVALUE(LEFT($A183,4)),CBO_annual!$A:$A,0),MATCH(AM$1,CBO_annual!$1:$1,0)))</f>
        <v>1207.2</v>
      </c>
      <c r="AN182" s="83">
        <f ca="1">IF(YEAR($B182)&lt;YEAR(TODAY()),INDEX(HaverPull!$A:$AD,MATCH(CBO_quarterly!$B182,HaverPull!$B:$B,0),MATCH(CBO_quarterly!AN$1,HaverPull!$1:$1,0)),INDEX(CBO_annual!$A:$AH,MATCH(_xlfn.NUMBERVALUE(LEFT($A183,4)),CBO_annual!$A:$A,0),MATCH(AN$1,CBO_annual!$1:$1,0)))</f>
        <v>1943.8</v>
      </c>
      <c r="AO182" s="83" t="e">
        <f ca="1">IF(YEAR($B182)&lt;YEAR(TODAY()),INDEX(HaverPull!$A:$AD,MATCH(CBO_quarterly!$B182,HaverPull!$B:$B,0),MATCH(CBO_quarterly!AO$1,HaverPull!$1:$1,0)),INDEX(CBO_annual!$A:$AH,MATCH(_xlfn.NUMBERVALUE(LEFT($A183,4)),CBO_annual!$A:$A,0),MATCH(AO$1,CBO_annual!$1:$1,0)))</f>
        <v>#N/A</v>
      </c>
      <c r="AP182" s="83" t="e">
        <f ca="1">IF(YEAR($B182)&lt;YEAR(TODAY()),INDEX(HaverPull!$A:$AD,MATCH(CBO_quarterly!$B182,HaverPull!$B:$B,0),MATCH(CBO_quarterly!AP$1,HaverPull!$1:$1,0)),INDEX(CBO_annual!$A:$AH,MATCH(_xlfn.NUMBERVALUE(LEFT($A183,4)),CBO_annual!$A:$A,0),MATCH(AP$1,CBO_annual!$1:$1,0)))</f>
        <v>#N/A</v>
      </c>
    </row>
    <row r="183" spans="1:42">
      <c r="A183" s="83" t="s">
        <v>582</v>
      </c>
      <c r="B183" s="4">
        <v>41912</v>
      </c>
      <c r="C183" s="83">
        <f ca="1">IF(YEAR($B183)&lt;YEAR(TODAY())-1,AVERAGE(C184:C187),INDEX(CBO_annual!$A:$AH,MATCH(_xlfn.NUMBERVALUE(LEFT($A184,4)),CBO_annual!$A:$A,0),MATCH(C$1,CBO_annual!$1:$1,0)))</f>
        <v>2068.0254077911377</v>
      </c>
      <c r="D183" s="83">
        <f ca="1">IF(YEAR($B183)&lt;YEAR(TODAY())-1,AVERAGE(D184:D187),INDEX(CBO_annual!$A:$AH,MATCH(_xlfn.NUMBERVALUE(LEFT($A184,4)),CBO_annual!$A:$A,0),MATCH(D$1,CBO_annual!$1:$1,0)))</f>
        <v>1585.0339956283569</v>
      </c>
      <c r="E183" s="83">
        <f ca="1">IF(YEAR($B183)&lt;YEAR(TODAY())-1,AVERAGE(E184:E187),INDEX(CBO_annual!$A:$AH,MATCH(_xlfn.NUMBERVALUE(LEFT($A184,4)),CBO_annual!$A:$A,0),MATCH(E$1,CBO_annual!$1:$1,0)))</f>
        <v>134.07657909393311</v>
      </c>
      <c r="F183" s="83">
        <f ca="1">IF(YEAR($B183)&lt;YEAR(TODAY())-1,AVERAGE(F184:F187),INDEX(CBO_annual!$A:$AH,MATCH(_xlfn.NUMBERVALUE(LEFT($A184,4)),CBO_annual!$A:$A,0),MATCH(F$1,CBO_annual!$1:$1,0)))</f>
        <v>395.94059658050537</v>
      </c>
      <c r="G183" s="83">
        <f ca="1">IF(YEAR($B183)&lt;YEAR(TODAY())-1,AVERAGE(G184:G187),INDEX(CBO_annual!$A:$AH,MATCH(_xlfn.NUMBERVALUE(LEFT($A184,4)),CBO_annual!$A:$A,0),MATCH(G$1,CBO_annual!$1:$1,0)))</f>
        <v>1274.4807662963867</v>
      </c>
      <c r="H183" s="83">
        <f ca="1">IF(YEAR($B183)&lt;YEAR(TODAY())-1,AVERAGE(H184:H187),INDEX(CBO_annual!$A:$AH,MATCH(_xlfn.NUMBERVALUE(LEFT($A184,4)),CBO_annual!$A:$A,0),MATCH(H$1,CBO_annual!$1:$1,0)))</f>
        <v>60.587224960327148</v>
      </c>
      <c r="I183" s="83">
        <f ca="1">IF(YEAR($B183)&lt;YEAR(TODAY())-1,AVERAGE(I184:I187),INDEX(CBO_annual!$A:$AH,MATCH(_xlfn.NUMBERVALUE(LEFT($A184,4)),CBO_annual!$A:$A,0),MATCH(I$1,CBO_annual!$1:$1,0)))</f>
        <v>496.99141216278076</v>
      </c>
      <c r="J183" s="83">
        <f ca="1">IF(YEAR($B183)&lt;YEAR(TODAY())-1,INDEX(HaverPull!$A:$AD,MATCH(CBO_quarterly!$B183,HaverPull!$B:$B,0),MATCH(CBO_quarterly!J$1,HaverPull!$1:$1,0)),INDEX(CBO_annual!$A:$AH,MATCH(_xlfn.NUMBERVALUE(LEFT($A184,4)),CBO_annual!$A:$A,0),MATCH(J$1,CBO_annual!$1:$1,0)))</f>
        <v>92.6</v>
      </c>
      <c r="K183" s="83" t="e">
        <f ca="1">IF(YEAR($B183)&lt;YEAR(TODAY())-1,INDEX(HaverPull!$A:$AD,MATCH(CBO_quarterly!$B183,HaverPull!$B:$B,0),MATCH(CBO_quarterly!K$1,HaverPull!$1:$1,0)),INDEX(CBO_annual!$A:$AH,MATCH(_xlfn.NUMBERVALUE(LEFT($A184,4)),CBO_annual!$A:$A,0),MATCH(K$1,CBO_annual!$1:$1,0)))</f>
        <v>#N/A</v>
      </c>
      <c r="L183" s="83" t="e">
        <f ca="1">IF(YEAR($B183)&lt;YEAR(TODAY())-1,INDEX(HaverPull!$A:$AD,MATCH(CBO_quarterly!$B183,HaverPull!$B:$B,0),MATCH(CBO_quarterly!L$1,HaverPull!$1:$1,0)),INDEX(CBO_annual!$A:$AH,MATCH(_xlfn.NUMBERVALUE(LEFT($A184,4)),CBO_annual!$A:$A,0),MATCH(L$1,CBO_annual!$1:$1,0)))</f>
        <v>#N/A</v>
      </c>
      <c r="M183" s="83" t="e">
        <f ca="1">IF(YEAR($B183)&lt;YEAR(TODAY())-1,INDEX(HaverPull!$A:$AD,MATCH(CBO_quarterly!$B183,HaverPull!$B:$B,0),MATCH(CBO_quarterly!M$1,HaverPull!$1:$1,0)),INDEX(CBO_annual!$A:$AH,MATCH(_xlfn.NUMBERVALUE(LEFT($A184,4)),CBO_annual!$A:$A,0),MATCH(M$1,CBO_annual!$1:$1,0)))</f>
        <v>#N/A</v>
      </c>
      <c r="N183" s="83" t="e">
        <f ca="1">IF(YEAR($B183)&lt;YEAR(TODAY())-1,INDEX(HaverPull!$A:$AD,MATCH(CBO_quarterly!$B183,HaverPull!$B:$B,0),MATCH(CBO_quarterly!N$1,HaverPull!$1:$1,0)),INDEX(CBO_annual!$A:$AH,MATCH(_xlfn.NUMBERVALUE(LEFT($A184,4)),CBO_annual!$A:$A,0),MATCH(N$1,CBO_annual!$1:$1,0)))</f>
        <v>#N/A</v>
      </c>
      <c r="O183" s="83" t="e">
        <f ca="1">IF(YEAR($B183)&lt;YEAR(TODAY())-1,INDEX(HaverPull!$A:$AD,MATCH(CBO_quarterly!$B183,HaverPull!$B:$B,0),MATCH(CBO_quarterly!O$1,HaverPull!$1:$1,0)),INDEX(CBO_annual!$A:$AH,MATCH(_xlfn.NUMBERVALUE(LEFT($A184,4)),CBO_annual!$A:$A,0),MATCH(O$1,CBO_annual!$1:$1,0)))</f>
        <v>#N/A</v>
      </c>
      <c r="P183" s="83" t="e">
        <f ca="1">IF(YEAR($B183)&lt;YEAR(TODAY())-1,INDEX(HaverPull!$A:$AD,MATCH(CBO_quarterly!$B183,HaverPull!$B:$B,0),MATCH(CBO_quarterly!P$1,HaverPull!$1:$1,0)),INDEX(CBO_annual!$A:$AH,MATCH(_xlfn.NUMBERVALUE(LEFT($A184,4)),CBO_annual!$A:$A,0),MATCH(P$1,CBO_annual!$1:$1,0)))</f>
        <v>#N/A</v>
      </c>
      <c r="Q183" s="83" t="e">
        <f ca="1">IF(YEAR($B183)&lt;YEAR(TODAY())-1,INDEX(HaverPull!$A:$AD,MATCH(CBO_quarterly!$B183,HaverPull!$B:$B,0),MATCH(CBO_quarterly!Q$1,HaverPull!$1:$1,0)),INDEX(CBO_annual!$A:$AH,MATCH(_xlfn.NUMBERVALUE(LEFT($A184,4)),CBO_annual!$A:$A,0),MATCH(Q$1,CBO_annual!$1:$1,0)))</f>
        <v>#N/A</v>
      </c>
      <c r="R183" s="83" t="e">
        <f ca="1">IF(YEAR($B183)&lt;YEAR(TODAY())-1,INDEX(HaverPull!$A:$AD,MATCH(CBO_quarterly!$B183,HaverPull!$B:$B,0),MATCH(CBO_quarterly!R$1,HaverPull!$1:$1,0)),INDEX(CBO_annual!$A:$AH,MATCH(_xlfn.NUMBERVALUE(LEFT($A184,4)),CBO_annual!$A:$A,0),MATCH(R$1,CBO_annual!$1:$1,0)))</f>
        <v>#N/A</v>
      </c>
      <c r="S183" s="83" t="e">
        <f ca="1">IF(YEAR($B183)&lt;YEAR(TODAY())-1,INDEX(HaverPull!$A:$AD,MATCH(CBO_quarterly!$B183,HaverPull!$B:$B,0),MATCH(CBO_quarterly!S$1,HaverPull!$1:$1,0)),INDEX(CBO_annual!$A:$AH,MATCH(_xlfn.NUMBERVALUE(LEFT($A184,4)),CBO_annual!$A:$A,0),MATCH(S$1,CBO_annual!$1:$1,0)))</f>
        <v>#N/A</v>
      </c>
      <c r="T183" s="83" t="e">
        <f ca="1">IF(YEAR($B183)&lt;YEAR(TODAY())-1,INDEX(HaverPull!$A:$AD,MATCH(CBO_quarterly!$B183,HaverPull!$B:$B,0),MATCH(CBO_quarterly!T$1,HaverPull!$1:$1,0)),INDEX(CBO_annual!$A:$AH,MATCH(_xlfn.NUMBERVALUE(LEFT($A184,4)),CBO_annual!$A:$A,0),MATCH(T$1,CBO_annual!$1:$1,0)))</f>
        <v>#N/A</v>
      </c>
      <c r="U183" s="83" t="e">
        <f ca="1">IF(YEAR($B183)&lt;YEAR(TODAY())-1,INDEX(HaverPull!$A:$AD,MATCH(CBO_quarterly!$B183,HaverPull!$B:$B,0),MATCH(CBO_quarterly!U$1,HaverPull!$1:$1,0)),INDEX(CBO_annual!$A:$AH,MATCH(_xlfn.NUMBERVALUE(LEFT($A184,4)),CBO_annual!$A:$A,0),MATCH(U$1,CBO_annual!$1:$1,0)))</f>
        <v>#N/A</v>
      </c>
      <c r="V183" s="83" t="e">
        <f ca="1">IF(YEAR($B183)&lt;YEAR(TODAY())-1,INDEX(HaverPull!$A:$AD,MATCH(CBO_quarterly!$B183,HaverPull!$B:$B,0),MATCH(CBO_quarterly!V$1,HaverPull!$1:$1,0)),INDEX(CBO_annual!$A:$AH,MATCH(_xlfn.NUMBERVALUE(LEFT($A184,4)),CBO_annual!$A:$A,0),MATCH(V$1,CBO_annual!$1:$1,0)))</f>
        <v>#N/A</v>
      </c>
      <c r="W183" s="83" t="e">
        <f ca="1">IF(YEAR($B183)&lt;YEAR(TODAY())-1,INDEX(HaverPull!$A:$AD,MATCH(CBO_quarterly!$B183,HaverPull!$B:$B,0),MATCH(CBO_quarterly!W$1,HaverPull!$1:$1,0)),INDEX(CBO_annual!$A:$AH,MATCH(_xlfn.NUMBERVALUE(LEFT($A184,4)),CBO_annual!$A:$A,0),MATCH(W$1,CBO_annual!$1:$1,0)))</f>
        <v>#N/A</v>
      </c>
      <c r="X183" s="83" t="e">
        <f ca="1">IF(YEAR($B183)&lt;YEAR(TODAY())-1,INDEX(HaverPull!$A:$AD,MATCH(CBO_quarterly!$B183,HaverPull!$B:$B,0),MATCH(CBO_quarterly!X$1,HaverPull!$1:$1,0)),INDEX(CBO_annual!$A:$AH,MATCH(_xlfn.NUMBERVALUE(LEFT($A184,4)),CBO_annual!$A:$A,0),MATCH(X$1,CBO_annual!$1:$1,0)))</f>
        <v>#N/A</v>
      </c>
      <c r="Y183" s="83" t="e">
        <f ca="1">IF(YEAR($B183)&lt;YEAR(TODAY())-1,INDEX(HaverPull!$A:$AD,MATCH(CBO_quarterly!$B183,HaverPull!$B:$B,0),MATCH(CBO_quarterly!Y$1,HaverPull!$1:$1,0)),INDEX(CBO_annual!$A:$AH,MATCH(_xlfn.NUMBERVALUE(LEFT($A184,4)),CBO_annual!$A:$A,0),MATCH(Y$1,CBO_annual!$1:$1,0)))</f>
        <v>#N/A</v>
      </c>
      <c r="Z183" s="83" t="e">
        <f ca="1">IF(YEAR($B183)&lt;YEAR(TODAY())-1,INDEX(HaverPull!$A:$AD,MATCH(CBO_quarterly!$B183,HaverPull!$B:$B,0),MATCH(CBO_quarterly!Z$1,HaverPull!$1:$1,0)),INDEX(CBO_annual!$A:$AH,MATCH(_xlfn.NUMBERVALUE(LEFT($A184,4)),CBO_annual!$A:$A,0),MATCH(Z$1,CBO_annual!$1:$1,0)))</f>
        <v>#N/A</v>
      </c>
      <c r="AA183" s="83" t="e">
        <f ca="1">IF(YEAR($B183)&lt;YEAR(TODAY())-1,INDEX(HaverPull!$A:$AD,MATCH(CBO_quarterly!$B183,HaverPull!$B:$B,0),MATCH(CBO_quarterly!AA$1,HaverPull!$1:$1,0)),INDEX(CBO_annual!$A:$AH,MATCH(_xlfn.NUMBERVALUE(LEFT($A184,4)),CBO_annual!$A:$A,0),MATCH(AA$1,CBO_annual!$1:$1,0)))</f>
        <v>#N/A</v>
      </c>
      <c r="AB183" s="88">
        <f>INDEX(CBO_annual!$A:$AH,MATCH(_xlfn.NUMBERVALUE(LEFT($A184,4)),CBO_annual!$A:$A,0),MATCH($1:$1,CBO_annual!$1:$1,0))</f>
        <v>16386.400000000001</v>
      </c>
      <c r="AC183" s="84">
        <v>16068.8</v>
      </c>
      <c r="AD183" s="83">
        <f ca="1">IF(YEAR($B183)&lt;=YEAR(TODAY()),INDEX(HaverPull!$A:$AD,MATCH(CBO_quarterly!$B183,HaverPull!$B:$B,0),MATCH(CBO_quarterly!AD$1,HaverPull!$1:$1,0)),INDEX(CBO_annual!$A:$AH,MATCH(_xlfn.NUMBERVALUE(LEFT($A184,4)),CBO_annual!$A:$A,0),MATCH(AD$1,CBO_annual!$1:$1,0)))</f>
        <v>11554.2</v>
      </c>
      <c r="AE183" s="83">
        <f ca="1">IF(YEAR($B183)&lt;=YEAR(TODAY()),INDEX(HaverPull!$A:$AD,MATCH(CBO_quarterly!$B183,HaverPull!$B:$B,0),MATCH(CBO_quarterly!AE$1,HaverPull!$1:$1,0)),INDEX(CBO_annual!$A:$AH,MATCH(_xlfn.NUMBERVALUE(LEFT($A184,4)),CBO_annual!$A:$A,0),MATCH(AE$1,CBO_annual!$1:$1,0)))</f>
        <v>11920.7</v>
      </c>
      <c r="AF183" s="85">
        <v>109.441</v>
      </c>
      <c r="AG183" s="84">
        <v>17522.099999999999</v>
      </c>
      <c r="AH183" s="84">
        <v>17920.8</v>
      </c>
      <c r="AI183" s="83">
        <f ca="1">IF(YEAR($B183)&lt;YEAR(TODAY()),INDEX(HaverPull!$A:$AD,MATCH(CBO_quarterly!$B183,HaverPull!$B:$B,0),MATCH(CBO_quarterly!AI$1,HaverPull!$1:$1,0)),INDEX(CBO_annual!$A:$AH,MATCH(_xlfn.NUMBERVALUE(LEFT($A184,4)),CBO_annual!$A:$A,0),MATCH(AI$1,CBO_annual!$1:$1,0)))</f>
        <v>3189.9</v>
      </c>
      <c r="AJ183" s="83">
        <f ca="1">IF(YEAR($B183)&lt;YEAR(TODAY()),INDEX(HaverPull!$A:$AD,MATCH(CBO_quarterly!$B183,HaverPull!$B:$B,0),MATCH(CBO_quarterly!AJ$1,HaverPull!$1:$1,0)),INDEX(CBO_annual!$A:$AH,MATCH(_xlfn.NUMBERVALUE(LEFT($A184,4)),CBO_annual!$A:$A,0),MATCH(AJ$1,CBO_annual!$1:$1,0)))</f>
        <v>1191.7</v>
      </c>
      <c r="AK183" s="83">
        <f ca="1">IF(YEAR($B183)&lt;YEAR(TODAY()),INDEX(HaverPull!$A:$AD,MATCH(CBO_quarterly!$B183,HaverPull!$B:$B,0),MATCH(CBO_quarterly!AK$1,HaverPull!$1:$1,0)),INDEX(CBO_annual!$A:$AH,MATCH(_xlfn.NUMBERVALUE(LEFT($A184,4)),CBO_annual!$A:$A,0),MATCH(AK$1,CBO_annual!$1:$1,0)))</f>
        <v>1850.8</v>
      </c>
      <c r="AL183" s="83">
        <f ca="1">IF(YEAR($B183)&lt;YEAR(TODAY()),INDEX(HaverPull!$A:$AD,MATCH(CBO_quarterly!$B183,HaverPull!$B:$B,0),MATCH(CBO_quarterly!AL$1,HaverPull!$1:$1,0)),INDEX(CBO_annual!$A:$AH,MATCH(_xlfn.NUMBERVALUE(LEFT($A184,4)),CBO_annual!$A:$A,0),MATCH(AL$1,CBO_annual!$1:$1,0)))</f>
        <v>3189.9</v>
      </c>
      <c r="AM183" s="83">
        <f ca="1">IF(YEAR($B183)&lt;YEAR(TODAY()),INDEX(HaverPull!$A:$AD,MATCH(CBO_quarterly!$B183,HaverPull!$B:$B,0),MATCH(CBO_quarterly!AM$1,HaverPull!$1:$1,0)),INDEX(CBO_annual!$A:$AH,MATCH(_xlfn.NUMBERVALUE(LEFT($A184,4)),CBO_annual!$A:$A,0),MATCH(AM$1,CBO_annual!$1:$1,0)))</f>
        <v>1226.8</v>
      </c>
      <c r="AN183" s="83">
        <f ca="1">IF(YEAR($B183)&lt;YEAR(TODAY()),INDEX(HaverPull!$A:$AD,MATCH(CBO_quarterly!$B183,HaverPull!$B:$B,0),MATCH(CBO_quarterly!AN$1,HaverPull!$1:$1,0)),INDEX(CBO_annual!$A:$AH,MATCH(_xlfn.NUMBERVALUE(LEFT($A184,4)),CBO_annual!$A:$A,0),MATCH(AN$1,CBO_annual!$1:$1,0)))</f>
        <v>1963.2</v>
      </c>
      <c r="AO183" s="83" t="e">
        <f ca="1">IF(YEAR($B183)&lt;YEAR(TODAY()),INDEX(HaverPull!$A:$AD,MATCH(CBO_quarterly!$B183,HaverPull!$B:$B,0),MATCH(CBO_quarterly!AO$1,HaverPull!$1:$1,0)),INDEX(CBO_annual!$A:$AH,MATCH(_xlfn.NUMBERVALUE(LEFT($A184,4)),CBO_annual!$A:$A,0),MATCH(AO$1,CBO_annual!$1:$1,0)))</f>
        <v>#N/A</v>
      </c>
      <c r="AP183" s="83" t="e">
        <f ca="1">IF(YEAR($B183)&lt;YEAR(TODAY()),INDEX(HaverPull!$A:$AD,MATCH(CBO_quarterly!$B183,HaverPull!$B:$B,0),MATCH(CBO_quarterly!AP$1,HaverPull!$1:$1,0)),INDEX(CBO_annual!$A:$AH,MATCH(_xlfn.NUMBERVALUE(LEFT($A184,4)),CBO_annual!$A:$A,0),MATCH(AP$1,CBO_annual!$1:$1,0)))</f>
        <v>#N/A</v>
      </c>
    </row>
    <row r="184" spans="1:42">
      <c r="A184" s="83" t="s">
        <v>583</v>
      </c>
      <c r="B184" s="4">
        <v>42004</v>
      </c>
      <c r="C184" s="83">
        <f ca="1">IF(YEAR($B184)&lt;YEAR(TODAY())-1,AVERAGE(C185:C188),INDEX(CBO_annual!$A:$AH,MATCH(_xlfn.NUMBERVALUE(LEFT($A185,4)),CBO_annual!$A:$A,0),MATCH(C$1,CBO_annual!$1:$1,0)))</f>
        <v>2068.4222793579102</v>
      </c>
      <c r="D184" s="83">
        <f ca="1">IF(YEAR($B184)&lt;YEAR(TODAY())-1,AVERAGE(D185:D188),INDEX(CBO_annual!$A:$AH,MATCH(_xlfn.NUMBERVALUE(LEFT($A185,4)),CBO_annual!$A:$A,0),MATCH(D$1,CBO_annual!$1:$1,0)))</f>
        <v>1585.1840324401855</v>
      </c>
      <c r="E184" s="83">
        <f ca="1">IF(YEAR($B184)&lt;YEAR(TODAY())-1,AVERAGE(E185:E188),INDEX(CBO_annual!$A:$AH,MATCH(_xlfn.NUMBERVALUE(LEFT($A185,4)),CBO_annual!$A:$A,0),MATCH(E$1,CBO_annual!$1:$1,0)))</f>
        <v>134.12981796264648</v>
      </c>
      <c r="F184" s="83">
        <f ca="1">IF(YEAR($B184)&lt;YEAR(TODAY())-1,AVERAGE(F185:F188),INDEX(CBO_annual!$A:$AH,MATCH(_xlfn.NUMBERVALUE(LEFT($A185,4)),CBO_annual!$A:$A,0),MATCH(F$1,CBO_annual!$1:$1,0)))</f>
        <v>395.3936882019043</v>
      </c>
      <c r="G184" s="83">
        <f ca="1">IF(YEAR($B184)&lt;YEAR(TODAY())-1,AVERAGE(G185:G188),INDEX(CBO_annual!$A:$AH,MATCH(_xlfn.NUMBERVALUE(LEFT($A185,4)),CBO_annual!$A:$A,0),MATCH(G$1,CBO_annual!$1:$1,0)))</f>
        <v>1274.7518005371094</v>
      </c>
      <c r="H184" s="83">
        <f ca="1">IF(YEAR($B184)&lt;YEAR(TODAY())-1,AVERAGE(H185:H188),INDEX(CBO_annual!$A:$AH,MATCH(_xlfn.NUMBERVALUE(LEFT($A185,4)),CBO_annual!$A:$A,0),MATCH(H$1,CBO_annual!$1:$1,0)))</f>
        <v>60.616264343261719</v>
      </c>
      <c r="I184" s="83">
        <f ca="1">IF(YEAR($B184)&lt;YEAR(TODAY())-1,AVERAGE(I185:I188),INDEX(CBO_annual!$A:$AH,MATCH(_xlfn.NUMBERVALUE(LEFT($A185,4)),CBO_annual!$A:$A,0),MATCH(I$1,CBO_annual!$1:$1,0)))</f>
        <v>497.23824691772461</v>
      </c>
      <c r="J184" s="83">
        <f ca="1">IF(YEAR($B184)&lt;YEAR(TODAY())-1,INDEX(HaverPull!$A:$AD,MATCH(CBO_quarterly!$B184,HaverPull!$B:$B,0),MATCH(CBO_quarterly!J$1,HaverPull!$1:$1,0)),INDEX(CBO_annual!$A:$AH,MATCH(_xlfn.NUMBERVALUE(LEFT($A185,4)),CBO_annual!$A:$A,0),MATCH(J$1,CBO_annual!$1:$1,0)))</f>
        <v>91.4</v>
      </c>
      <c r="K184" s="83" t="e">
        <f ca="1">IF(YEAR($B184)&lt;YEAR(TODAY())-1,INDEX(HaverPull!$A:$AD,MATCH(CBO_quarterly!$B184,HaverPull!$B:$B,0),MATCH(CBO_quarterly!K$1,HaverPull!$1:$1,0)),INDEX(CBO_annual!$A:$AH,MATCH(_xlfn.NUMBERVALUE(LEFT($A185,4)),CBO_annual!$A:$A,0),MATCH(K$1,CBO_annual!$1:$1,0)))</f>
        <v>#N/A</v>
      </c>
      <c r="L184" s="83" t="e">
        <f ca="1">IF(YEAR($B184)&lt;YEAR(TODAY())-1,INDEX(HaverPull!$A:$AD,MATCH(CBO_quarterly!$B184,HaverPull!$B:$B,0),MATCH(CBO_quarterly!L$1,HaverPull!$1:$1,0)),INDEX(CBO_annual!$A:$AH,MATCH(_xlfn.NUMBERVALUE(LEFT($A185,4)),CBO_annual!$A:$A,0),MATCH(L$1,CBO_annual!$1:$1,0)))</f>
        <v>#N/A</v>
      </c>
      <c r="M184" s="83" t="e">
        <f ca="1">IF(YEAR($B184)&lt;YEAR(TODAY())-1,INDEX(HaverPull!$A:$AD,MATCH(CBO_quarterly!$B184,HaverPull!$B:$B,0),MATCH(CBO_quarterly!M$1,HaverPull!$1:$1,0)),INDEX(CBO_annual!$A:$AH,MATCH(_xlfn.NUMBERVALUE(LEFT($A185,4)),CBO_annual!$A:$A,0),MATCH(M$1,CBO_annual!$1:$1,0)))</f>
        <v>#N/A</v>
      </c>
      <c r="N184" s="83" t="e">
        <f ca="1">IF(YEAR($B184)&lt;YEAR(TODAY())-1,INDEX(HaverPull!$A:$AD,MATCH(CBO_quarterly!$B184,HaverPull!$B:$B,0),MATCH(CBO_quarterly!N$1,HaverPull!$1:$1,0)),INDEX(CBO_annual!$A:$AH,MATCH(_xlfn.NUMBERVALUE(LEFT($A185,4)),CBO_annual!$A:$A,0),MATCH(N$1,CBO_annual!$1:$1,0)))</f>
        <v>#N/A</v>
      </c>
      <c r="O184" s="83" t="e">
        <f ca="1">IF(YEAR($B184)&lt;YEAR(TODAY())-1,INDEX(HaverPull!$A:$AD,MATCH(CBO_quarterly!$B184,HaverPull!$B:$B,0),MATCH(CBO_quarterly!O$1,HaverPull!$1:$1,0)),INDEX(CBO_annual!$A:$AH,MATCH(_xlfn.NUMBERVALUE(LEFT($A185,4)),CBO_annual!$A:$A,0),MATCH(O$1,CBO_annual!$1:$1,0)))</f>
        <v>#N/A</v>
      </c>
      <c r="P184" s="83" t="e">
        <f ca="1">IF(YEAR($B184)&lt;YEAR(TODAY())-1,INDEX(HaverPull!$A:$AD,MATCH(CBO_quarterly!$B184,HaverPull!$B:$B,0),MATCH(CBO_quarterly!P$1,HaverPull!$1:$1,0)),INDEX(CBO_annual!$A:$AH,MATCH(_xlfn.NUMBERVALUE(LEFT($A185,4)),CBO_annual!$A:$A,0),MATCH(P$1,CBO_annual!$1:$1,0)))</f>
        <v>#N/A</v>
      </c>
      <c r="Q184" s="83" t="e">
        <f ca="1">IF(YEAR($B184)&lt;YEAR(TODAY())-1,INDEX(HaverPull!$A:$AD,MATCH(CBO_quarterly!$B184,HaverPull!$B:$B,0),MATCH(CBO_quarterly!Q$1,HaverPull!$1:$1,0)),INDEX(CBO_annual!$A:$AH,MATCH(_xlfn.NUMBERVALUE(LEFT($A185,4)),CBO_annual!$A:$A,0),MATCH(Q$1,CBO_annual!$1:$1,0)))</f>
        <v>#N/A</v>
      </c>
      <c r="R184" s="83" t="e">
        <f ca="1">IF(YEAR($B184)&lt;YEAR(TODAY())-1,INDEX(HaverPull!$A:$AD,MATCH(CBO_quarterly!$B184,HaverPull!$B:$B,0),MATCH(CBO_quarterly!R$1,HaverPull!$1:$1,0)),INDEX(CBO_annual!$A:$AH,MATCH(_xlfn.NUMBERVALUE(LEFT($A185,4)),CBO_annual!$A:$A,0),MATCH(R$1,CBO_annual!$1:$1,0)))</f>
        <v>#N/A</v>
      </c>
      <c r="S184" s="83" t="e">
        <f ca="1">IF(YEAR($B184)&lt;YEAR(TODAY())-1,INDEX(HaverPull!$A:$AD,MATCH(CBO_quarterly!$B184,HaverPull!$B:$B,0),MATCH(CBO_quarterly!S$1,HaverPull!$1:$1,0)),INDEX(CBO_annual!$A:$AH,MATCH(_xlfn.NUMBERVALUE(LEFT($A185,4)),CBO_annual!$A:$A,0),MATCH(S$1,CBO_annual!$1:$1,0)))</f>
        <v>#N/A</v>
      </c>
      <c r="T184" s="83" t="e">
        <f ca="1">IF(YEAR($B184)&lt;YEAR(TODAY())-1,INDEX(HaverPull!$A:$AD,MATCH(CBO_quarterly!$B184,HaverPull!$B:$B,0),MATCH(CBO_quarterly!T$1,HaverPull!$1:$1,0)),INDEX(CBO_annual!$A:$AH,MATCH(_xlfn.NUMBERVALUE(LEFT($A185,4)),CBO_annual!$A:$A,0),MATCH(T$1,CBO_annual!$1:$1,0)))</f>
        <v>#N/A</v>
      </c>
      <c r="U184" s="83" t="e">
        <f ca="1">IF(YEAR($B184)&lt;YEAR(TODAY())-1,INDEX(HaverPull!$A:$AD,MATCH(CBO_quarterly!$B184,HaverPull!$B:$B,0),MATCH(CBO_quarterly!U$1,HaverPull!$1:$1,0)),INDEX(CBO_annual!$A:$AH,MATCH(_xlfn.NUMBERVALUE(LEFT($A185,4)),CBO_annual!$A:$A,0),MATCH(U$1,CBO_annual!$1:$1,0)))</f>
        <v>#N/A</v>
      </c>
      <c r="V184" s="83" t="e">
        <f ca="1">IF(YEAR($B184)&lt;YEAR(TODAY())-1,INDEX(HaverPull!$A:$AD,MATCH(CBO_quarterly!$B184,HaverPull!$B:$B,0),MATCH(CBO_quarterly!V$1,HaverPull!$1:$1,0)),INDEX(CBO_annual!$A:$AH,MATCH(_xlfn.NUMBERVALUE(LEFT($A185,4)),CBO_annual!$A:$A,0),MATCH(V$1,CBO_annual!$1:$1,0)))</f>
        <v>#N/A</v>
      </c>
      <c r="W184" s="83" t="e">
        <f ca="1">IF(YEAR($B184)&lt;YEAR(TODAY())-1,INDEX(HaverPull!$A:$AD,MATCH(CBO_quarterly!$B184,HaverPull!$B:$B,0),MATCH(CBO_quarterly!W$1,HaverPull!$1:$1,0)),INDEX(CBO_annual!$A:$AH,MATCH(_xlfn.NUMBERVALUE(LEFT($A185,4)),CBO_annual!$A:$A,0),MATCH(W$1,CBO_annual!$1:$1,0)))</f>
        <v>#N/A</v>
      </c>
      <c r="X184" s="83" t="e">
        <f ca="1">IF(YEAR($B184)&lt;YEAR(TODAY())-1,INDEX(HaverPull!$A:$AD,MATCH(CBO_quarterly!$B184,HaverPull!$B:$B,0),MATCH(CBO_quarterly!X$1,HaverPull!$1:$1,0)),INDEX(CBO_annual!$A:$AH,MATCH(_xlfn.NUMBERVALUE(LEFT($A185,4)),CBO_annual!$A:$A,0),MATCH(X$1,CBO_annual!$1:$1,0)))</f>
        <v>#N/A</v>
      </c>
      <c r="Y184" s="83" t="e">
        <f ca="1">IF(YEAR($B184)&lt;YEAR(TODAY())-1,INDEX(HaverPull!$A:$AD,MATCH(CBO_quarterly!$B184,HaverPull!$B:$B,0),MATCH(CBO_quarterly!Y$1,HaverPull!$1:$1,0)),INDEX(CBO_annual!$A:$AH,MATCH(_xlfn.NUMBERVALUE(LEFT($A185,4)),CBO_annual!$A:$A,0),MATCH(Y$1,CBO_annual!$1:$1,0)))</f>
        <v>#N/A</v>
      </c>
      <c r="Z184" s="83" t="e">
        <f ca="1">IF(YEAR($B184)&lt;YEAR(TODAY())-1,INDEX(HaverPull!$A:$AD,MATCH(CBO_quarterly!$B184,HaverPull!$B:$B,0),MATCH(CBO_quarterly!Z$1,HaverPull!$1:$1,0)),INDEX(CBO_annual!$A:$AH,MATCH(_xlfn.NUMBERVALUE(LEFT($A185,4)),CBO_annual!$A:$A,0),MATCH(Z$1,CBO_annual!$1:$1,0)))</f>
        <v>#N/A</v>
      </c>
      <c r="AA184" s="83" t="e">
        <f ca="1">IF(YEAR($B184)&lt;YEAR(TODAY())-1,INDEX(HaverPull!$A:$AD,MATCH(CBO_quarterly!$B184,HaverPull!$B:$B,0),MATCH(CBO_quarterly!AA$1,HaverPull!$1:$1,0)),INDEX(CBO_annual!$A:$AH,MATCH(_xlfn.NUMBERVALUE(LEFT($A185,4)),CBO_annual!$A:$A,0),MATCH(AA$1,CBO_annual!$1:$1,0)))</f>
        <v>#N/A</v>
      </c>
      <c r="AB184" s="88">
        <f>INDEX(CBO_annual!$A:$AH,MATCH(_xlfn.NUMBERVALUE(LEFT($A185,4)),CBO_annual!$A:$A,0),MATCH($1:$1,CBO_annual!$1:$1,0))</f>
        <v>16658.275000000001</v>
      </c>
      <c r="AC184" s="84">
        <v>16151.4</v>
      </c>
      <c r="AD184" s="83">
        <f ca="1">IF(YEAR($B184)&lt;=YEAR(TODAY()),INDEX(HaverPull!$A:$AD,MATCH(CBO_quarterly!$B184,HaverPull!$B:$B,0),MATCH(CBO_quarterly!AD$1,HaverPull!$1:$1,0)),INDEX(CBO_annual!$A:$AH,MATCH(_xlfn.NUMBERVALUE(LEFT($A185,4)),CBO_annual!$A:$A,0),MATCH(AD$1,CBO_annual!$1:$1,0)))</f>
        <v>11687.1</v>
      </c>
      <c r="AE184" s="83">
        <f ca="1">IF(YEAR($B184)&lt;=YEAR(TODAY()),INDEX(HaverPull!$A:$AD,MATCH(CBO_quarterly!$B184,HaverPull!$B:$B,0),MATCH(CBO_quarterly!AE$1,HaverPull!$1:$1,0)),INDEX(CBO_annual!$A:$AH,MATCH(_xlfn.NUMBERVALUE(LEFT($A185,4)),CBO_annual!$A:$A,0),MATCH(AE$1,CBO_annual!$1:$1,0)))</f>
        <v>12045.5</v>
      </c>
      <c r="AF184" s="85">
        <v>109.322</v>
      </c>
      <c r="AG184" s="84">
        <v>17615.900000000001</v>
      </c>
      <c r="AH184" s="84">
        <v>17998.5</v>
      </c>
      <c r="AI184" s="83">
        <f ca="1">IF(YEAR($B184)&lt;YEAR(TODAY()),INDEX(HaverPull!$A:$AD,MATCH(CBO_quarterly!$B184,HaverPull!$B:$B,0),MATCH(CBO_quarterly!AI$1,HaverPull!$1:$1,0)),INDEX(CBO_annual!$A:$AH,MATCH(_xlfn.NUMBERVALUE(LEFT($A185,4)),CBO_annual!$A:$A,0),MATCH(AI$1,CBO_annual!$1:$1,0)))</f>
        <v>3188.2</v>
      </c>
      <c r="AJ184" s="83">
        <f ca="1">IF(YEAR($B184)&lt;YEAR(TODAY()),INDEX(HaverPull!$A:$AD,MATCH(CBO_quarterly!$B184,HaverPull!$B:$B,0),MATCH(CBO_quarterly!AJ$1,HaverPull!$1:$1,0)),INDEX(CBO_annual!$A:$AH,MATCH(_xlfn.NUMBERVALUE(LEFT($A185,4)),CBO_annual!$A:$A,0),MATCH(AJ$1,CBO_annual!$1:$1,0)))</f>
        <v>1173.5999999999999</v>
      </c>
      <c r="AK184" s="83">
        <f ca="1">IF(YEAR($B184)&lt;YEAR(TODAY()),INDEX(HaverPull!$A:$AD,MATCH(CBO_quarterly!$B184,HaverPull!$B:$B,0),MATCH(CBO_quarterly!AK$1,HaverPull!$1:$1,0)),INDEX(CBO_annual!$A:$AH,MATCH(_xlfn.NUMBERVALUE(LEFT($A185,4)),CBO_annual!$A:$A,0),MATCH(AK$1,CBO_annual!$1:$1,0)))</f>
        <v>1865.5</v>
      </c>
      <c r="AL184" s="83">
        <f ca="1">IF(YEAR($B184)&lt;YEAR(TODAY()),INDEX(HaverPull!$A:$AD,MATCH(CBO_quarterly!$B184,HaverPull!$B:$B,0),MATCH(CBO_quarterly!AL$1,HaverPull!$1:$1,0)),INDEX(CBO_annual!$A:$AH,MATCH(_xlfn.NUMBERVALUE(LEFT($A185,4)),CBO_annual!$A:$A,0),MATCH(AL$1,CBO_annual!$1:$1,0)))</f>
        <v>3188.2</v>
      </c>
      <c r="AM184" s="83">
        <f ca="1">IF(YEAR($B184)&lt;YEAR(TODAY()),INDEX(HaverPull!$A:$AD,MATCH(CBO_quarterly!$B184,HaverPull!$B:$B,0),MATCH(CBO_quarterly!AM$1,HaverPull!$1:$1,0)),INDEX(CBO_annual!$A:$AH,MATCH(_xlfn.NUMBERVALUE(LEFT($A185,4)),CBO_annual!$A:$A,0),MATCH(AM$1,CBO_annual!$1:$1,0)))</f>
        <v>1209.5</v>
      </c>
      <c r="AN184" s="83">
        <f ca="1">IF(YEAR($B184)&lt;YEAR(TODAY()),INDEX(HaverPull!$A:$AD,MATCH(CBO_quarterly!$B184,HaverPull!$B:$B,0),MATCH(CBO_quarterly!AN$1,HaverPull!$1:$1,0)),INDEX(CBO_annual!$A:$AH,MATCH(_xlfn.NUMBERVALUE(LEFT($A185,4)),CBO_annual!$A:$A,0),MATCH(AN$1,CBO_annual!$1:$1,0)))</f>
        <v>1978.6</v>
      </c>
      <c r="AO184" s="83" t="e">
        <f ca="1">IF(YEAR($B184)&lt;YEAR(TODAY()),INDEX(HaverPull!$A:$AD,MATCH(CBO_quarterly!$B184,HaverPull!$B:$B,0),MATCH(CBO_quarterly!AO$1,HaverPull!$1:$1,0)),INDEX(CBO_annual!$A:$AH,MATCH(_xlfn.NUMBERVALUE(LEFT($A185,4)),CBO_annual!$A:$A,0),MATCH(AO$1,CBO_annual!$1:$1,0)))</f>
        <v>#N/A</v>
      </c>
      <c r="AP184" s="83" t="e">
        <f ca="1">IF(YEAR($B184)&lt;YEAR(TODAY()),INDEX(HaverPull!$A:$AD,MATCH(CBO_quarterly!$B184,HaverPull!$B:$B,0),MATCH(CBO_quarterly!AP$1,HaverPull!$1:$1,0)),INDEX(CBO_annual!$A:$AH,MATCH(_xlfn.NUMBERVALUE(LEFT($A185,4)),CBO_annual!$A:$A,0),MATCH(AP$1,CBO_annual!$1:$1,0)))</f>
        <v>#N/A</v>
      </c>
    </row>
    <row r="185" spans="1:42">
      <c r="A185" s="83" t="s">
        <v>584</v>
      </c>
      <c r="B185" s="4">
        <v>42094</v>
      </c>
      <c r="C185" s="83">
        <f ca="1">IF(YEAR($B185)&lt;YEAR(TODAY())-1,AVERAGE(C186:C189),INDEX(CBO_annual!$A:$AH,MATCH(_xlfn.NUMBERVALUE(LEFT($A186,4)),CBO_annual!$A:$A,0),MATCH(C$1,CBO_annual!$1:$1,0)))</f>
        <v>2068.3393859863281</v>
      </c>
      <c r="D185" s="83">
        <f ca="1">IF(YEAR($B185)&lt;YEAR(TODAY())-1,AVERAGE(D186:D189),INDEX(CBO_annual!$A:$AH,MATCH(_xlfn.NUMBERVALUE(LEFT($A186,4)),CBO_annual!$A:$A,0),MATCH(D$1,CBO_annual!$1:$1,0)))</f>
        <v>1585.1526947021484</v>
      </c>
      <c r="E185" s="83">
        <f ca="1">IF(YEAR($B185)&lt;YEAR(TODAY())-1,AVERAGE(E186:E189),INDEX(CBO_annual!$A:$AH,MATCH(_xlfn.NUMBERVALUE(LEFT($A186,4)),CBO_annual!$A:$A,0),MATCH(E$1,CBO_annual!$1:$1,0)))</f>
        <v>134.11869812011719</v>
      </c>
      <c r="F185" s="83">
        <f ca="1">IF(YEAR($B185)&lt;YEAR(TODAY())-1,AVERAGE(F186:F189),INDEX(CBO_annual!$A:$AH,MATCH(_xlfn.NUMBERVALUE(LEFT($A186,4)),CBO_annual!$A:$A,0),MATCH(F$1,CBO_annual!$1:$1,0)))</f>
        <v>395.50791931152344</v>
      </c>
      <c r="G185" s="83">
        <f ca="1">IF(YEAR($B185)&lt;YEAR(TODAY())-1,AVERAGE(G186:G189),INDEX(CBO_annual!$A:$AH,MATCH(_xlfn.NUMBERVALUE(LEFT($A186,4)),CBO_annual!$A:$A,0),MATCH(G$1,CBO_annual!$1:$1,0)))</f>
        <v>1274.6951904296875</v>
      </c>
      <c r="H185" s="83">
        <f ca="1">IF(YEAR($B185)&lt;YEAR(TODAY())-1,AVERAGE(H186:H189),INDEX(CBO_annual!$A:$AH,MATCH(_xlfn.NUMBERVALUE(LEFT($A186,4)),CBO_annual!$A:$A,0),MATCH(H$1,CBO_annual!$1:$1,0)))</f>
        <v>60.610198974609375</v>
      </c>
      <c r="I185" s="83">
        <f ca="1">IF(YEAR($B185)&lt;YEAR(TODAY())-1,AVERAGE(I186:I189),INDEX(CBO_annual!$A:$AH,MATCH(_xlfn.NUMBERVALUE(LEFT($A186,4)),CBO_annual!$A:$A,0),MATCH(I$1,CBO_annual!$1:$1,0)))</f>
        <v>497.18669128417969</v>
      </c>
      <c r="J185" s="83">
        <f ca="1">IF(YEAR($B185)&lt;YEAR(TODAY())-1,INDEX(HaverPull!$A:$AD,MATCH(CBO_quarterly!$B185,HaverPull!$B:$B,0),MATCH(CBO_quarterly!J$1,HaverPull!$1:$1,0)),INDEX(CBO_annual!$A:$AH,MATCH(_xlfn.NUMBERVALUE(LEFT($A186,4)),CBO_annual!$A:$A,0),MATCH(J$1,CBO_annual!$1:$1,0)))</f>
        <v>86.4</v>
      </c>
      <c r="K185" s="83" t="e">
        <f ca="1">IF(YEAR($B185)&lt;YEAR(TODAY())-1,INDEX(HaverPull!$A:$AD,MATCH(CBO_quarterly!$B185,HaverPull!$B:$B,0),MATCH(CBO_quarterly!K$1,HaverPull!$1:$1,0)),INDEX(CBO_annual!$A:$AH,MATCH(_xlfn.NUMBERVALUE(LEFT($A186,4)),CBO_annual!$A:$A,0),MATCH(K$1,CBO_annual!$1:$1,0)))</f>
        <v>#N/A</v>
      </c>
      <c r="L185" s="83" t="e">
        <f ca="1">IF(YEAR($B185)&lt;YEAR(TODAY())-1,INDEX(HaverPull!$A:$AD,MATCH(CBO_quarterly!$B185,HaverPull!$B:$B,0),MATCH(CBO_quarterly!L$1,HaverPull!$1:$1,0)),INDEX(CBO_annual!$A:$AH,MATCH(_xlfn.NUMBERVALUE(LEFT($A186,4)),CBO_annual!$A:$A,0),MATCH(L$1,CBO_annual!$1:$1,0)))</f>
        <v>#N/A</v>
      </c>
      <c r="M185" s="83" t="e">
        <f ca="1">IF(YEAR($B185)&lt;YEAR(TODAY())-1,INDEX(HaverPull!$A:$AD,MATCH(CBO_quarterly!$B185,HaverPull!$B:$B,0),MATCH(CBO_quarterly!M$1,HaverPull!$1:$1,0)),INDEX(CBO_annual!$A:$AH,MATCH(_xlfn.NUMBERVALUE(LEFT($A186,4)),CBO_annual!$A:$A,0),MATCH(M$1,CBO_annual!$1:$1,0)))</f>
        <v>#N/A</v>
      </c>
      <c r="N185" s="83" t="e">
        <f ca="1">IF(YEAR($B185)&lt;YEAR(TODAY())-1,INDEX(HaverPull!$A:$AD,MATCH(CBO_quarterly!$B185,HaverPull!$B:$B,0),MATCH(CBO_quarterly!N$1,HaverPull!$1:$1,0)),INDEX(CBO_annual!$A:$AH,MATCH(_xlfn.NUMBERVALUE(LEFT($A186,4)),CBO_annual!$A:$A,0),MATCH(N$1,CBO_annual!$1:$1,0)))</f>
        <v>#N/A</v>
      </c>
      <c r="O185" s="83" t="e">
        <f ca="1">IF(YEAR($B185)&lt;YEAR(TODAY())-1,INDEX(HaverPull!$A:$AD,MATCH(CBO_quarterly!$B185,HaverPull!$B:$B,0),MATCH(CBO_quarterly!O$1,HaverPull!$1:$1,0)),INDEX(CBO_annual!$A:$AH,MATCH(_xlfn.NUMBERVALUE(LEFT($A186,4)),CBO_annual!$A:$A,0),MATCH(O$1,CBO_annual!$1:$1,0)))</f>
        <v>#N/A</v>
      </c>
      <c r="P185" s="83" t="e">
        <f ca="1">IF(YEAR($B185)&lt;YEAR(TODAY())-1,INDEX(HaverPull!$A:$AD,MATCH(CBO_quarterly!$B185,HaverPull!$B:$B,0),MATCH(CBO_quarterly!P$1,HaverPull!$1:$1,0)),INDEX(CBO_annual!$A:$AH,MATCH(_xlfn.NUMBERVALUE(LEFT($A186,4)),CBO_annual!$A:$A,0),MATCH(P$1,CBO_annual!$1:$1,0)))</f>
        <v>#N/A</v>
      </c>
      <c r="Q185" s="83" t="e">
        <f ca="1">IF(YEAR($B185)&lt;YEAR(TODAY())-1,INDEX(HaverPull!$A:$AD,MATCH(CBO_quarterly!$B185,HaverPull!$B:$B,0),MATCH(CBO_quarterly!Q$1,HaverPull!$1:$1,0)),INDEX(CBO_annual!$A:$AH,MATCH(_xlfn.NUMBERVALUE(LEFT($A186,4)),CBO_annual!$A:$A,0),MATCH(Q$1,CBO_annual!$1:$1,0)))</f>
        <v>#N/A</v>
      </c>
      <c r="R185" s="83" t="e">
        <f ca="1">IF(YEAR($B185)&lt;YEAR(TODAY())-1,INDEX(HaverPull!$A:$AD,MATCH(CBO_quarterly!$B185,HaverPull!$B:$B,0),MATCH(CBO_quarterly!R$1,HaverPull!$1:$1,0)),INDEX(CBO_annual!$A:$AH,MATCH(_xlfn.NUMBERVALUE(LEFT($A186,4)),CBO_annual!$A:$A,0),MATCH(R$1,CBO_annual!$1:$1,0)))</f>
        <v>#N/A</v>
      </c>
      <c r="S185" s="83" t="e">
        <f ca="1">IF(YEAR($B185)&lt;YEAR(TODAY())-1,INDEX(HaverPull!$A:$AD,MATCH(CBO_quarterly!$B185,HaverPull!$B:$B,0),MATCH(CBO_quarterly!S$1,HaverPull!$1:$1,0)),INDEX(CBO_annual!$A:$AH,MATCH(_xlfn.NUMBERVALUE(LEFT($A186,4)),CBO_annual!$A:$A,0),MATCH(S$1,CBO_annual!$1:$1,0)))</f>
        <v>#N/A</v>
      </c>
      <c r="T185" s="83" t="e">
        <f ca="1">IF(YEAR($B185)&lt;YEAR(TODAY())-1,INDEX(HaverPull!$A:$AD,MATCH(CBO_quarterly!$B185,HaverPull!$B:$B,0),MATCH(CBO_quarterly!T$1,HaverPull!$1:$1,0)),INDEX(CBO_annual!$A:$AH,MATCH(_xlfn.NUMBERVALUE(LEFT($A186,4)),CBO_annual!$A:$A,0),MATCH(T$1,CBO_annual!$1:$1,0)))</f>
        <v>#N/A</v>
      </c>
      <c r="U185" s="83" t="e">
        <f ca="1">IF(YEAR($B185)&lt;YEAR(TODAY())-1,INDEX(HaverPull!$A:$AD,MATCH(CBO_quarterly!$B185,HaverPull!$B:$B,0),MATCH(CBO_quarterly!U$1,HaverPull!$1:$1,0)),INDEX(CBO_annual!$A:$AH,MATCH(_xlfn.NUMBERVALUE(LEFT($A186,4)),CBO_annual!$A:$A,0),MATCH(U$1,CBO_annual!$1:$1,0)))</f>
        <v>#N/A</v>
      </c>
      <c r="V185" s="83" t="e">
        <f ca="1">IF(YEAR($B185)&lt;YEAR(TODAY())-1,INDEX(HaverPull!$A:$AD,MATCH(CBO_quarterly!$B185,HaverPull!$B:$B,0),MATCH(CBO_quarterly!V$1,HaverPull!$1:$1,0)),INDEX(CBO_annual!$A:$AH,MATCH(_xlfn.NUMBERVALUE(LEFT($A186,4)),CBO_annual!$A:$A,0),MATCH(V$1,CBO_annual!$1:$1,0)))</f>
        <v>#N/A</v>
      </c>
      <c r="W185" s="83" t="e">
        <f ca="1">IF(YEAR($B185)&lt;YEAR(TODAY())-1,INDEX(HaverPull!$A:$AD,MATCH(CBO_quarterly!$B185,HaverPull!$B:$B,0),MATCH(CBO_quarterly!W$1,HaverPull!$1:$1,0)),INDEX(CBO_annual!$A:$AH,MATCH(_xlfn.NUMBERVALUE(LEFT($A186,4)),CBO_annual!$A:$A,0),MATCH(W$1,CBO_annual!$1:$1,0)))</f>
        <v>#N/A</v>
      </c>
      <c r="X185" s="83" t="e">
        <f ca="1">IF(YEAR($B185)&lt;YEAR(TODAY())-1,INDEX(HaverPull!$A:$AD,MATCH(CBO_quarterly!$B185,HaverPull!$B:$B,0),MATCH(CBO_quarterly!X$1,HaverPull!$1:$1,0)),INDEX(CBO_annual!$A:$AH,MATCH(_xlfn.NUMBERVALUE(LEFT($A186,4)),CBO_annual!$A:$A,0),MATCH(X$1,CBO_annual!$1:$1,0)))</f>
        <v>#N/A</v>
      </c>
      <c r="Y185" s="83" t="e">
        <f ca="1">IF(YEAR($B185)&lt;YEAR(TODAY())-1,INDEX(HaverPull!$A:$AD,MATCH(CBO_quarterly!$B185,HaverPull!$B:$B,0),MATCH(CBO_quarterly!Y$1,HaverPull!$1:$1,0)),INDEX(CBO_annual!$A:$AH,MATCH(_xlfn.NUMBERVALUE(LEFT($A186,4)),CBO_annual!$A:$A,0),MATCH(Y$1,CBO_annual!$1:$1,0)))</f>
        <v>#N/A</v>
      </c>
      <c r="Z185" s="83" t="e">
        <f ca="1">IF(YEAR($B185)&lt;YEAR(TODAY())-1,INDEX(HaverPull!$A:$AD,MATCH(CBO_quarterly!$B185,HaverPull!$B:$B,0),MATCH(CBO_quarterly!Z$1,HaverPull!$1:$1,0)),INDEX(CBO_annual!$A:$AH,MATCH(_xlfn.NUMBERVALUE(LEFT($A186,4)),CBO_annual!$A:$A,0),MATCH(Z$1,CBO_annual!$1:$1,0)))</f>
        <v>#N/A</v>
      </c>
      <c r="AA185" s="83" t="e">
        <f ca="1">IF(YEAR($B185)&lt;YEAR(TODAY())-1,INDEX(HaverPull!$A:$AD,MATCH(CBO_quarterly!$B185,HaverPull!$B:$B,0),MATCH(CBO_quarterly!AA$1,HaverPull!$1:$1,0)),INDEX(CBO_annual!$A:$AH,MATCH(_xlfn.NUMBERVALUE(LEFT($A186,4)),CBO_annual!$A:$A,0),MATCH(AA$1,CBO_annual!$1:$1,0)))</f>
        <v>#N/A</v>
      </c>
      <c r="AB185" s="88">
        <f>INDEX(CBO_annual!$A:$AH,MATCH(_xlfn.NUMBERVALUE(LEFT($A186,4)),CBO_annual!$A:$A,0),MATCH($1:$1,CBO_annual!$1:$1,0))</f>
        <v>16658.275000000001</v>
      </c>
      <c r="AC185" s="84">
        <v>16269</v>
      </c>
      <c r="AD185" s="83">
        <f ca="1">IF(YEAR($B185)&lt;=YEAR(TODAY()),INDEX(HaverPull!$A:$AD,MATCH(CBO_quarterly!$B185,HaverPull!$B:$B,0),MATCH(CBO_quarterly!AD$1,HaverPull!$1:$1,0)),INDEX(CBO_annual!$A:$AH,MATCH(_xlfn.NUMBERVALUE(LEFT($A186,4)),CBO_annual!$A:$A,0),MATCH(AD$1,CBO_annual!$1:$1,0)))</f>
        <v>11788.4</v>
      </c>
      <c r="AE185" s="83">
        <f ca="1">IF(YEAR($B185)&lt;=YEAR(TODAY()),INDEX(HaverPull!$A:$AD,MATCH(CBO_quarterly!$B185,HaverPull!$B:$B,0),MATCH(CBO_quarterly!AE$1,HaverPull!$1:$1,0)),INDEX(CBO_annual!$A:$AH,MATCH(_xlfn.NUMBERVALUE(LEFT($A186,4)),CBO_annual!$A:$A,0),MATCH(AE$1,CBO_annual!$1:$1,0)))</f>
        <v>12095.6</v>
      </c>
      <c r="AF185" s="85">
        <v>108.979</v>
      </c>
      <c r="AG185" s="84">
        <v>17783.599999999999</v>
      </c>
      <c r="AH185" s="84">
        <v>18006.3</v>
      </c>
      <c r="AI185" s="83">
        <f ca="1">IF(YEAR($B185)&lt;YEAR(TODAY()),INDEX(HaverPull!$A:$AD,MATCH(CBO_quarterly!$B185,HaverPull!$B:$B,0),MATCH(CBO_quarterly!AI$1,HaverPull!$1:$1,0)),INDEX(CBO_annual!$A:$AH,MATCH(_xlfn.NUMBERVALUE(LEFT($A186,4)),CBO_annual!$A:$A,0),MATCH(AI$1,CBO_annual!$1:$1,0)))</f>
        <v>3188.5</v>
      </c>
      <c r="AJ185" s="83">
        <f ca="1">IF(YEAR($B185)&lt;YEAR(TODAY()),INDEX(HaverPull!$A:$AD,MATCH(CBO_quarterly!$B185,HaverPull!$B:$B,0),MATCH(CBO_quarterly!AJ$1,HaverPull!$1:$1,0)),INDEX(CBO_annual!$A:$AH,MATCH(_xlfn.NUMBERVALUE(LEFT($A186,4)),CBO_annual!$A:$A,0),MATCH(AJ$1,CBO_annual!$1:$1,0)))</f>
        <v>1179.9000000000001</v>
      </c>
      <c r="AK185" s="83">
        <f ca="1">IF(YEAR($B185)&lt;YEAR(TODAY()),INDEX(HaverPull!$A:$AD,MATCH(CBO_quarterly!$B185,HaverPull!$B:$B,0),MATCH(CBO_quarterly!AK$1,HaverPull!$1:$1,0)),INDEX(CBO_annual!$A:$AH,MATCH(_xlfn.NUMBERVALUE(LEFT($A186,4)),CBO_annual!$A:$A,0),MATCH(AK$1,CBO_annual!$1:$1,0)))</f>
        <v>1876.3</v>
      </c>
      <c r="AL185" s="83">
        <f ca="1">IF(YEAR($B185)&lt;YEAR(TODAY()),INDEX(HaverPull!$A:$AD,MATCH(CBO_quarterly!$B185,HaverPull!$B:$B,0),MATCH(CBO_quarterly!AL$1,HaverPull!$1:$1,0)),INDEX(CBO_annual!$A:$AH,MATCH(_xlfn.NUMBERVALUE(LEFT($A186,4)),CBO_annual!$A:$A,0),MATCH(AL$1,CBO_annual!$1:$1,0)))</f>
        <v>3188.5</v>
      </c>
      <c r="AM185" s="83">
        <f ca="1">IF(YEAR($B185)&lt;YEAR(TODAY()),INDEX(HaverPull!$A:$AD,MATCH(CBO_quarterly!$B185,HaverPull!$B:$B,0),MATCH(CBO_quarterly!AM$1,HaverPull!$1:$1,0)),INDEX(CBO_annual!$A:$AH,MATCH(_xlfn.NUMBERVALUE(LEFT($A186,4)),CBO_annual!$A:$A,0),MATCH(AM$1,CBO_annual!$1:$1,0)))</f>
        <v>1214.5</v>
      </c>
      <c r="AN185" s="83">
        <f ca="1">IF(YEAR($B185)&lt;YEAR(TODAY()),INDEX(HaverPull!$A:$AD,MATCH(CBO_quarterly!$B185,HaverPull!$B:$B,0),MATCH(CBO_quarterly!AN$1,HaverPull!$1:$1,0)),INDEX(CBO_annual!$A:$AH,MATCH(_xlfn.NUMBERVALUE(LEFT($A186,4)),CBO_annual!$A:$A,0),MATCH(AN$1,CBO_annual!$1:$1,0)))</f>
        <v>1974</v>
      </c>
      <c r="AO185" s="83" t="e">
        <f ca="1">IF(YEAR($B185)&lt;YEAR(TODAY()),INDEX(HaverPull!$A:$AD,MATCH(CBO_quarterly!$B185,HaverPull!$B:$B,0),MATCH(CBO_quarterly!AO$1,HaverPull!$1:$1,0)),INDEX(CBO_annual!$A:$AH,MATCH(_xlfn.NUMBERVALUE(LEFT($A186,4)),CBO_annual!$A:$A,0),MATCH(AO$1,CBO_annual!$1:$1,0)))</f>
        <v>#N/A</v>
      </c>
      <c r="AP185" s="83" t="e">
        <f ca="1">IF(YEAR($B185)&lt;YEAR(TODAY()),INDEX(HaverPull!$A:$AD,MATCH(CBO_quarterly!$B185,HaverPull!$B:$B,0),MATCH(CBO_quarterly!AP$1,HaverPull!$1:$1,0)),INDEX(CBO_annual!$A:$AH,MATCH(_xlfn.NUMBERVALUE(LEFT($A186,4)),CBO_annual!$A:$A,0),MATCH(AP$1,CBO_annual!$1:$1,0)))</f>
        <v>#N/A</v>
      </c>
    </row>
    <row r="186" spans="1:42">
      <c r="A186" s="83" t="s">
        <v>585</v>
      </c>
      <c r="B186" s="4">
        <v>42185</v>
      </c>
      <c r="C186" s="83">
        <f ca="1">IF(YEAR($B186)&lt;YEAR(TODAY())-1,AVERAGE(C187:C190),INDEX(CBO_annual!$A:$AH,MATCH(_xlfn.NUMBERVALUE(LEFT($A187,4)),CBO_annual!$A:$A,0),MATCH(C$1,CBO_annual!$1:$1,0)))</f>
        <v>2067.9527587890625</v>
      </c>
      <c r="D186" s="83">
        <f ca="1">IF(YEAR($B186)&lt;YEAR(TODAY())-1,AVERAGE(D187:D190),INDEX(CBO_annual!$A:$AH,MATCH(_xlfn.NUMBERVALUE(LEFT($A187,4)),CBO_annual!$A:$A,0),MATCH(D$1,CBO_annual!$1:$1,0)))</f>
        <v>1585.0065307617188</v>
      </c>
      <c r="E186" s="83">
        <f ca="1">IF(YEAR($B186)&lt;YEAR(TODAY())-1,AVERAGE(E187:E190),INDEX(CBO_annual!$A:$AH,MATCH(_xlfn.NUMBERVALUE(LEFT($A187,4)),CBO_annual!$A:$A,0),MATCH(E$1,CBO_annual!$1:$1,0)))</f>
        <v>134.06683349609375</v>
      </c>
      <c r="F186" s="83">
        <f ca="1">IF(YEAR($B186)&lt;YEAR(TODAY())-1,AVERAGE(F187:F190),INDEX(CBO_annual!$A:$AH,MATCH(_xlfn.NUMBERVALUE(LEFT($A187,4)),CBO_annual!$A:$A,0),MATCH(F$1,CBO_annual!$1:$1,0)))</f>
        <v>396.04071044921875</v>
      </c>
      <c r="G186" s="83">
        <f ca="1">IF(YEAR($B186)&lt;YEAR(TODAY())-1,AVERAGE(G187:G190),INDEX(CBO_annual!$A:$AH,MATCH(_xlfn.NUMBERVALUE(LEFT($A187,4)),CBO_annual!$A:$A,0),MATCH(G$1,CBO_annual!$1:$1,0)))</f>
        <v>1274.43115234375</v>
      </c>
      <c r="H186" s="83">
        <f ca="1">IF(YEAR($B186)&lt;YEAR(TODAY())-1,AVERAGE(H187:H190),INDEX(CBO_annual!$A:$AH,MATCH(_xlfn.NUMBERVALUE(LEFT($A187,4)),CBO_annual!$A:$A,0),MATCH(H$1,CBO_annual!$1:$1,0)))</f>
        <v>60.5819091796875</v>
      </c>
      <c r="I186" s="83">
        <f ca="1">IF(YEAR($B186)&lt;YEAR(TODAY())-1,AVERAGE(I187:I190),INDEX(CBO_annual!$A:$AH,MATCH(_xlfn.NUMBERVALUE(LEFT($A187,4)),CBO_annual!$A:$A,0),MATCH(I$1,CBO_annual!$1:$1,0)))</f>
        <v>496.94622802734375</v>
      </c>
      <c r="J186" s="83">
        <f ca="1">IF(YEAR($B186)&lt;YEAR(TODAY())-1,INDEX(HaverPull!$A:$AD,MATCH(CBO_quarterly!$B186,HaverPull!$B:$B,0),MATCH(CBO_quarterly!J$1,HaverPull!$1:$1,0)),INDEX(CBO_annual!$A:$AH,MATCH(_xlfn.NUMBERVALUE(LEFT($A187,4)),CBO_annual!$A:$A,0),MATCH(J$1,CBO_annual!$1:$1,0)))</f>
        <v>91.5</v>
      </c>
      <c r="K186" s="83" t="e">
        <f ca="1">IF(YEAR($B186)&lt;YEAR(TODAY())-1,INDEX(HaverPull!$A:$AD,MATCH(CBO_quarterly!$B186,HaverPull!$B:$B,0),MATCH(CBO_quarterly!K$1,HaverPull!$1:$1,0)),INDEX(CBO_annual!$A:$AH,MATCH(_xlfn.NUMBERVALUE(LEFT($A187,4)),CBO_annual!$A:$A,0),MATCH(K$1,CBO_annual!$1:$1,0)))</f>
        <v>#N/A</v>
      </c>
      <c r="L186" s="83" t="e">
        <f ca="1">IF(YEAR($B186)&lt;YEAR(TODAY())-1,INDEX(HaverPull!$A:$AD,MATCH(CBO_quarterly!$B186,HaverPull!$B:$B,0),MATCH(CBO_quarterly!L$1,HaverPull!$1:$1,0)),INDEX(CBO_annual!$A:$AH,MATCH(_xlfn.NUMBERVALUE(LEFT($A187,4)),CBO_annual!$A:$A,0),MATCH(L$1,CBO_annual!$1:$1,0)))</f>
        <v>#N/A</v>
      </c>
      <c r="M186" s="83" t="e">
        <f ca="1">IF(YEAR($B186)&lt;YEAR(TODAY())-1,INDEX(HaverPull!$A:$AD,MATCH(CBO_quarterly!$B186,HaverPull!$B:$B,0),MATCH(CBO_quarterly!M$1,HaverPull!$1:$1,0)),INDEX(CBO_annual!$A:$AH,MATCH(_xlfn.NUMBERVALUE(LEFT($A187,4)),CBO_annual!$A:$A,0),MATCH(M$1,CBO_annual!$1:$1,0)))</f>
        <v>#N/A</v>
      </c>
      <c r="N186" s="83" t="e">
        <f ca="1">IF(YEAR($B186)&lt;YEAR(TODAY())-1,INDEX(HaverPull!$A:$AD,MATCH(CBO_quarterly!$B186,HaverPull!$B:$B,0),MATCH(CBO_quarterly!N$1,HaverPull!$1:$1,0)),INDEX(CBO_annual!$A:$AH,MATCH(_xlfn.NUMBERVALUE(LEFT($A187,4)),CBO_annual!$A:$A,0),MATCH(N$1,CBO_annual!$1:$1,0)))</f>
        <v>#N/A</v>
      </c>
      <c r="O186" s="83" t="e">
        <f ca="1">IF(YEAR($B186)&lt;YEAR(TODAY())-1,INDEX(HaverPull!$A:$AD,MATCH(CBO_quarterly!$B186,HaverPull!$B:$B,0),MATCH(CBO_quarterly!O$1,HaverPull!$1:$1,0)),INDEX(CBO_annual!$A:$AH,MATCH(_xlfn.NUMBERVALUE(LEFT($A187,4)),CBO_annual!$A:$A,0),MATCH(O$1,CBO_annual!$1:$1,0)))</f>
        <v>#N/A</v>
      </c>
      <c r="P186" s="83" t="e">
        <f ca="1">IF(YEAR($B186)&lt;YEAR(TODAY())-1,INDEX(HaverPull!$A:$AD,MATCH(CBO_quarterly!$B186,HaverPull!$B:$B,0),MATCH(CBO_quarterly!P$1,HaverPull!$1:$1,0)),INDEX(CBO_annual!$A:$AH,MATCH(_xlfn.NUMBERVALUE(LEFT($A187,4)),CBO_annual!$A:$A,0),MATCH(P$1,CBO_annual!$1:$1,0)))</f>
        <v>#N/A</v>
      </c>
      <c r="Q186" s="83" t="e">
        <f ca="1">IF(YEAR($B186)&lt;YEAR(TODAY())-1,INDEX(HaverPull!$A:$AD,MATCH(CBO_quarterly!$B186,HaverPull!$B:$B,0),MATCH(CBO_quarterly!Q$1,HaverPull!$1:$1,0)),INDEX(CBO_annual!$A:$AH,MATCH(_xlfn.NUMBERVALUE(LEFT($A187,4)),CBO_annual!$A:$A,0),MATCH(Q$1,CBO_annual!$1:$1,0)))</f>
        <v>#N/A</v>
      </c>
      <c r="R186" s="83" t="e">
        <f ca="1">IF(YEAR($B186)&lt;YEAR(TODAY())-1,INDEX(HaverPull!$A:$AD,MATCH(CBO_quarterly!$B186,HaverPull!$B:$B,0),MATCH(CBO_quarterly!R$1,HaverPull!$1:$1,0)),INDEX(CBO_annual!$A:$AH,MATCH(_xlfn.NUMBERVALUE(LEFT($A187,4)),CBO_annual!$A:$A,0),MATCH(R$1,CBO_annual!$1:$1,0)))</f>
        <v>#N/A</v>
      </c>
      <c r="S186" s="83" t="e">
        <f ca="1">IF(YEAR($B186)&lt;YEAR(TODAY())-1,INDEX(HaverPull!$A:$AD,MATCH(CBO_quarterly!$B186,HaverPull!$B:$B,0),MATCH(CBO_quarterly!S$1,HaverPull!$1:$1,0)),INDEX(CBO_annual!$A:$AH,MATCH(_xlfn.NUMBERVALUE(LEFT($A187,4)),CBO_annual!$A:$A,0),MATCH(S$1,CBO_annual!$1:$1,0)))</f>
        <v>#N/A</v>
      </c>
      <c r="T186" s="83" t="e">
        <f ca="1">IF(YEAR($B186)&lt;YEAR(TODAY())-1,INDEX(HaverPull!$A:$AD,MATCH(CBO_quarterly!$B186,HaverPull!$B:$B,0),MATCH(CBO_quarterly!T$1,HaverPull!$1:$1,0)),INDEX(CBO_annual!$A:$AH,MATCH(_xlfn.NUMBERVALUE(LEFT($A187,4)),CBO_annual!$A:$A,0),MATCH(T$1,CBO_annual!$1:$1,0)))</f>
        <v>#N/A</v>
      </c>
      <c r="U186" s="83" t="e">
        <f ca="1">IF(YEAR($B186)&lt;YEAR(TODAY())-1,INDEX(HaverPull!$A:$AD,MATCH(CBO_quarterly!$B186,HaverPull!$B:$B,0),MATCH(CBO_quarterly!U$1,HaverPull!$1:$1,0)),INDEX(CBO_annual!$A:$AH,MATCH(_xlfn.NUMBERVALUE(LEFT($A187,4)),CBO_annual!$A:$A,0),MATCH(U$1,CBO_annual!$1:$1,0)))</f>
        <v>#N/A</v>
      </c>
      <c r="V186" s="83" t="e">
        <f ca="1">IF(YEAR($B186)&lt;YEAR(TODAY())-1,INDEX(HaverPull!$A:$AD,MATCH(CBO_quarterly!$B186,HaverPull!$B:$B,0),MATCH(CBO_quarterly!V$1,HaverPull!$1:$1,0)),INDEX(CBO_annual!$A:$AH,MATCH(_xlfn.NUMBERVALUE(LEFT($A187,4)),CBO_annual!$A:$A,0),MATCH(V$1,CBO_annual!$1:$1,0)))</f>
        <v>#N/A</v>
      </c>
      <c r="W186" s="83" t="e">
        <f ca="1">IF(YEAR($B186)&lt;YEAR(TODAY())-1,INDEX(HaverPull!$A:$AD,MATCH(CBO_quarterly!$B186,HaverPull!$B:$B,0),MATCH(CBO_quarterly!W$1,HaverPull!$1:$1,0)),INDEX(CBO_annual!$A:$AH,MATCH(_xlfn.NUMBERVALUE(LEFT($A187,4)),CBO_annual!$A:$A,0),MATCH(W$1,CBO_annual!$1:$1,0)))</f>
        <v>#N/A</v>
      </c>
      <c r="X186" s="83" t="e">
        <f ca="1">IF(YEAR($B186)&lt;YEAR(TODAY())-1,INDEX(HaverPull!$A:$AD,MATCH(CBO_quarterly!$B186,HaverPull!$B:$B,0),MATCH(CBO_quarterly!X$1,HaverPull!$1:$1,0)),INDEX(CBO_annual!$A:$AH,MATCH(_xlfn.NUMBERVALUE(LEFT($A187,4)),CBO_annual!$A:$A,0),MATCH(X$1,CBO_annual!$1:$1,0)))</f>
        <v>#N/A</v>
      </c>
      <c r="Y186" s="83" t="e">
        <f ca="1">IF(YEAR($B186)&lt;YEAR(TODAY())-1,INDEX(HaverPull!$A:$AD,MATCH(CBO_quarterly!$B186,HaverPull!$B:$B,0),MATCH(CBO_quarterly!Y$1,HaverPull!$1:$1,0)),INDEX(CBO_annual!$A:$AH,MATCH(_xlfn.NUMBERVALUE(LEFT($A187,4)),CBO_annual!$A:$A,0),MATCH(Y$1,CBO_annual!$1:$1,0)))</f>
        <v>#N/A</v>
      </c>
      <c r="Z186" s="83" t="e">
        <f ca="1">IF(YEAR($B186)&lt;YEAR(TODAY())-1,INDEX(HaverPull!$A:$AD,MATCH(CBO_quarterly!$B186,HaverPull!$B:$B,0),MATCH(CBO_quarterly!Z$1,HaverPull!$1:$1,0)),INDEX(CBO_annual!$A:$AH,MATCH(_xlfn.NUMBERVALUE(LEFT($A187,4)),CBO_annual!$A:$A,0),MATCH(Z$1,CBO_annual!$1:$1,0)))</f>
        <v>#N/A</v>
      </c>
      <c r="AA186" s="83" t="e">
        <f ca="1">IF(YEAR($B186)&lt;YEAR(TODAY())-1,INDEX(HaverPull!$A:$AD,MATCH(CBO_quarterly!$B186,HaverPull!$B:$B,0),MATCH(CBO_quarterly!AA$1,HaverPull!$1:$1,0)),INDEX(CBO_annual!$A:$AH,MATCH(_xlfn.NUMBERVALUE(LEFT($A187,4)),CBO_annual!$A:$A,0),MATCH(AA$1,CBO_annual!$1:$1,0)))</f>
        <v>#N/A</v>
      </c>
      <c r="AB186" s="88">
        <f>INDEX(CBO_annual!$A:$AH,MATCH(_xlfn.NUMBERVALUE(LEFT($A187,4)),CBO_annual!$A:$A,0),MATCH($1:$1,CBO_annual!$1:$1,0))</f>
        <v>16658.275000000001</v>
      </c>
      <c r="AC186" s="84">
        <v>16374.2</v>
      </c>
      <c r="AD186" s="83">
        <f ca="1">IF(YEAR($B186)&lt;=YEAR(TODAY()),INDEX(HaverPull!$A:$AD,MATCH(CBO_quarterly!$B186,HaverPull!$B:$B,0),MATCH(CBO_quarterly!AD$1,HaverPull!$1:$1,0)),INDEX(CBO_annual!$A:$AH,MATCH(_xlfn.NUMBERVALUE(LEFT($A187,4)),CBO_annual!$A:$A,0),MATCH(AD$1,CBO_annual!$1:$1,0)))</f>
        <v>11887.5</v>
      </c>
      <c r="AE186" s="83">
        <f ca="1">IF(YEAR($B186)&lt;=YEAR(TODAY()),INDEX(HaverPull!$A:$AD,MATCH(CBO_quarterly!$B186,HaverPull!$B:$B,0),MATCH(CBO_quarterly!AE$1,HaverPull!$1:$1,0)),INDEX(CBO_annual!$A:$AH,MATCH(_xlfn.NUMBERVALUE(LEFT($A187,4)),CBO_annual!$A:$A,0),MATCH(AE$1,CBO_annual!$1:$1,0)))</f>
        <v>12256.7</v>
      </c>
      <c r="AF186" s="85">
        <v>109.47199999999999</v>
      </c>
      <c r="AG186" s="84">
        <v>17998.3</v>
      </c>
      <c r="AH186" s="84">
        <v>18181.3</v>
      </c>
      <c r="AI186" s="83">
        <f ca="1">IF(YEAR($B186)&lt;YEAR(TODAY()),INDEX(HaverPull!$A:$AD,MATCH(CBO_quarterly!$B186,HaverPull!$B:$B,0),MATCH(CBO_quarterly!AI$1,HaverPull!$1:$1,0)),INDEX(CBO_annual!$A:$AH,MATCH(_xlfn.NUMBERVALUE(LEFT($A187,4)),CBO_annual!$A:$A,0),MATCH(AI$1,CBO_annual!$1:$1,0)))</f>
        <v>3237.6</v>
      </c>
      <c r="AJ186" s="83">
        <f ca="1">IF(YEAR($B186)&lt;YEAR(TODAY()),INDEX(HaverPull!$A:$AD,MATCH(CBO_quarterly!$B186,HaverPull!$B:$B,0),MATCH(CBO_quarterly!AJ$1,HaverPull!$1:$1,0)),INDEX(CBO_annual!$A:$AH,MATCH(_xlfn.NUMBERVALUE(LEFT($A187,4)),CBO_annual!$A:$A,0),MATCH(AJ$1,CBO_annual!$1:$1,0)))</f>
        <v>1183</v>
      </c>
      <c r="AK186" s="83">
        <f ca="1">IF(YEAR($B186)&lt;YEAR(TODAY()),INDEX(HaverPull!$A:$AD,MATCH(CBO_quarterly!$B186,HaverPull!$B:$B,0),MATCH(CBO_quarterly!AK$1,HaverPull!$1:$1,0)),INDEX(CBO_annual!$A:$AH,MATCH(_xlfn.NUMBERVALUE(LEFT($A187,4)),CBO_annual!$A:$A,0),MATCH(AK$1,CBO_annual!$1:$1,0)))</f>
        <v>1903</v>
      </c>
      <c r="AL186" s="83">
        <f ca="1">IF(YEAR($B186)&lt;YEAR(TODAY()),INDEX(HaverPull!$A:$AD,MATCH(CBO_quarterly!$B186,HaverPull!$B:$B,0),MATCH(CBO_quarterly!AL$1,HaverPull!$1:$1,0)),INDEX(CBO_annual!$A:$AH,MATCH(_xlfn.NUMBERVALUE(LEFT($A187,4)),CBO_annual!$A:$A,0),MATCH(AL$1,CBO_annual!$1:$1,0)))</f>
        <v>3237.6</v>
      </c>
      <c r="AM186" s="83">
        <f ca="1">IF(YEAR($B186)&lt;YEAR(TODAY()),INDEX(HaverPull!$A:$AD,MATCH(CBO_quarterly!$B186,HaverPull!$B:$B,0),MATCH(CBO_quarterly!AM$1,HaverPull!$1:$1,0)),INDEX(CBO_annual!$A:$AH,MATCH(_xlfn.NUMBERVALUE(LEFT($A187,4)),CBO_annual!$A:$A,0),MATCH(AM$1,CBO_annual!$1:$1,0)))</f>
        <v>1221</v>
      </c>
      <c r="AN186" s="83">
        <f ca="1">IF(YEAR($B186)&lt;YEAR(TODAY()),INDEX(HaverPull!$A:$AD,MATCH(CBO_quarterly!$B186,HaverPull!$B:$B,0),MATCH(CBO_quarterly!AN$1,HaverPull!$1:$1,0)),INDEX(CBO_annual!$A:$AH,MATCH(_xlfn.NUMBERVALUE(LEFT($A187,4)),CBO_annual!$A:$A,0),MATCH(AN$1,CBO_annual!$1:$1,0)))</f>
        <v>2016.6</v>
      </c>
      <c r="AO186" s="83" t="e">
        <f ca="1">IF(YEAR($B186)&lt;YEAR(TODAY()),INDEX(HaverPull!$A:$AD,MATCH(CBO_quarterly!$B186,HaverPull!$B:$B,0),MATCH(CBO_quarterly!AO$1,HaverPull!$1:$1,0)),INDEX(CBO_annual!$A:$AH,MATCH(_xlfn.NUMBERVALUE(LEFT($A187,4)),CBO_annual!$A:$A,0),MATCH(AO$1,CBO_annual!$1:$1,0)))</f>
        <v>#N/A</v>
      </c>
      <c r="AP186" s="83" t="e">
        <f ca="1">IF(YEAR($B186)&lt;YEAR(TODAY()),INDEX(HaverPull!$A:$AD,MATCH(CBO_quarterly!$B186,HaverPull!$B:$B,0),MATCH(CBO_quarterly!AP$1,HaverPull!$1:$1,0)),INDEX(CBO_annual!$A:$AH,MATCH(_xlfn.NUMBERVALUE(LEFT($A187,4)),CBO_annual!$A:$A,0),MATCH(AP$1,CBO_annual!$1:$1,0)))</f>
        <v>#N/A</v>
      </c>
    </row>
    <row r="187" spans="1:42">
      <c r="A187" s="83" t="s">
        <v>586</v>
      </c>
      <c r="B187" s="4">
        <v>42277</v>
      </c>
      <c r="C187" s="83">
        <f ca="1">IF(YEAR($B187)&lt;YEAR(TODAY())-1,AVERAGE(C188:C191),INDEX(CBO_annual!$A:$AH,MATCH(_xlfn.NUMBERVALUE(LEFT($A188,4)),CBO_annual!$A:$A,0),MATCH(C$1,CBO_annual!$1:$1,0)))</f>
        <v>2067.38720703125</v>
      </c>
      <c r="D187" s="83">
        <f ca="1">IF(YEAR($B187)&lt;YEAR(TODAY())-1,AVERAGE(D188:D191),INDEX(CBO_annual!$A:$AH,MATCH(_xlfn.NUMBERVALUE(LEFT($A188,4)),CBO_annual!$A:$A,0),MATCH(D$1,CBO_annual!$1:$1,0)))</f>
        <v>1584.792724609375</v>
      </c>
      <c r="E187" s="83">
        <f ca="1">IF(YEAR($B187)&lt;YEAR(TODAY())-1,AVERAGE(E188:E191),INDEX(CBO_annual!$A:$AH,MATCH(_xlfn.NUMBERVALUE(LEFT($A188,4)),CBO_annual!$A:$A,0),MATCH(E$1,CBO_annual!$1:$1,0)))</f>
        <v>133.990966796875</v>
      </c>
      <c r="F187" s="83">
        <f ca="1">IF(YEAR($B187)&lt;YEAR(TODAY())-1,AVERAGE(F188:F191),INDEX(CBO_annual!$A:$AH,MATCH(_xlfn.NUMBERVALUE(LEFT($A188,4)),CBO_annual!$A:$A,0),MATCH(F$1,CBO_annual!$1:$1,0)))</f>
        <v>396.820068359375</v>
      </c>
      <c r="G187" s="83">
        <f ca="1">IF(YEAR($B187)&lt;YEAR(TODAY())-1,AVERAGE(G188:G191),INDEX(CBO_annual!$A:$AH,MATCH(_xlfn.NUMBERVALUE(LEFT($A188,4)),CBO_annual!$A:$A,0),MATCH(G$1,CBO_annual!$1:$1,0)))</f>
        <v>1274.044921875</v>
      </c>
      <c r="H187" s="83">
        <f ca="1">IF(YEAR($B187)&lt;YEAR(TODAY())-1,AVERAGE(H188:H191),INDEX(CBO_annual!$A:$AH,MATCH(_xlfn.NUMBERVALUE(LEFT($A188,4)),CBO_annual!$A:$A,0),MATCH(H$1,CBO_annual!$1:$1,0)))</f>
        <v>60.54052734375</v>
      </c>
      <c r="I187" s="83">
        <f ca="1">IF(YEAR($B187)&lt;YEAR(TODAY())-1,AVERAGE(I188:I191),INDEX(CBO_annual!$A:$AH,MATCH(_xlfn.NUMBERVALUE(LEFT($A188,4)),CBO_annual!$A:$A,0),MATCH(I$1,CBO_annual!$1:$1,0)))</f>
        <v>496.594482421875</v>
      </c>
      <c r="J187" s="83">
        <f ca="1">IF(YEAR($B187)&lt;YEAR(TODAY())-1,INDEX(HaverPull!$A:$AD,MATCH(CBO_quarterly!$B187,HaverPull!$B:$B,0),MATCH(CBO_quarterly!J$1,HaverPull!$1:$1,0)),INDEX(CBO_annual!$A:$AH,MATCH(_xlfn.NUMBERVALUE(LEFT($A188,4)),CBO_annual!$A:$A,0),MATCH(J$1,CBO_annual!$1:$1,0)))</f>
        <v>94.2</v>
      </c>
      <c r="K187" s="83" t="e">
        <f ca="1">IF(YEAR($B187)&lt;YEAR(TODAY())-1,INDEX(HaverPull!$A:$AD,MATCH(CBO_quarterly!$B187,HaverPull!$B:$B,0),MATCH(CBO_quarterly!K$1,HaverPull!$1:$1,0)),INDEX(CBO_annual!$A:$AH,MATCH(_xlfn.NUMBERVALUE(LEFT($A188,4)),CBO_annual!$A:$A,0),MATCH(K$1,CBO_annual!$1:$1,0)))</f>
        <v>#N/A</v>
      </c>
      <c r="L187" s="83" t="e">
        <f ca="1">IF(YEAR($B187)&lt;YEAR(TODAY())-1,INDEX(HaverPull!$A:$AD,MATCH(CBO_quarterly!$B187,HaverPull!$B:$B,0),MATCH(CBO_quarterly!L$1,HaverPull!$1:$1,0)),INDEX(CBO_annual!$A:$AH,MATCH(_xlfn.NUMBERVALUE(LEFT($A188,4)),CBO_annual!$A:$A,0),MATCH(L$1,CBO_annual!$1:$1,0)))</f>
        <v>#N/A</v>
      </c>
      <c r="M187" s="83" t="e">
        <f ca="1">IF(YEAR($B187)&lt;YEAR(TODAY())-1,INDEX(HaverPull!$A:$AD,MATCH(CBO_quarterly!$B187,HaverPull!$B:$B,0),MATCH(CBO_quarterly!M$1,HaverPull!$1:$1,0)),INDEX(CBO_annual!$A:$AH,MATCH(_xlfn.NUMBERVALUE(LEFT($A188,4)),CBO_annual!$A:$A,0),MATCH(M$1,CBO_annual!$1:$1,0)))</f>
        <v>#N/A</v>
      </c>
      <c r="N187" s="83" t="e">
        <f ca="1">IF(YEAR($B187)&lt;YEAR(TODAY())-1,INDEX(HaverPull!$A:$AD,MATCH(CBO_quarterly!$B187,HaverPull!$B:$B,0),MATCH(CBO_quarterly!N$1,HaverPull!$1:$1,0)),INDEX(CBO_annual!$A:$AH,MATCH(_xlfn.NUMBERVALUE(LEFT($A188,4)),CBO_annual!$A:$A,0),MATCH(N$1,CBO_annual!$1:$1,0)))</f>
        <v>#N/A</v>
      </c>
      <c r="O187" s="83" t="e">
        <f ca="1">IF(YEAR($B187)&lt;YEAR(TODAY())-1,INDEX(HaverPull!$A:$AD,MATCH(CBO_quarterly!$B187,HaverPull!$B:$B,0),MATCH(CBO_quarterly!O$1,HaverPull!$1:$1,0)),INDEX(CBO_annual!$A:$AH,MATCH(_xlfn.NUMBERVALUE(LEFT($A188,4)),CBO_annual!$A:$A,0),MATCH(O$1,CBO_annual!$1:$1,0)))</f>
        <v>#N/A</v>
      </c>
      <c r="P187" s="83" t="e">
        <f ca="1">IF(YEAR($B187)&lt;YEAR(TODAY())-1,INDEX(HaverPull!$A:$AD,MATCH(CBO_quarterly!$B187,HaverPull!$B:$B,0),MATCH(CBO_quarterly!P$1,HaverPull!$1:$1,0)),INDEX(CBO_annual!$A:$AH,MATCH(_xlfn.NUMBERVALUE(LEFT($A188,4)),CBO_annual!$A:$A,0),MATCH(P$1,CBO_annual!$1:$1,0)))</f>
        <v>#N/A</v>
      </c>
      <c r="Q187" s="83" t="e">
        <f ca="1">IF(YEAR($B187)&lt;YEAR(TODAY())-1,INDEX(HaverPull!$A:$AD,MATCH(CBO_quarterly!$B187,HaverPull!$B:$B,0),MATCH(CBO_quarterly!Q$1,HaverPull!$1:$1,0)),INDEX(CBO_annual!$A:$AH,MATCH(_xlfn.NUMBERVALUE(LEFT($A188,4)),CBO_annual!$A:$A,0),MATCH(Q$1,CBO_annual!$1:$1,0)))</f>
        <v>#N/A</v>
      </c>
      <c r="R187" s="83" t="e">
        <f ca="1">IF(YEAR($B187)&lt;YEAR(TODAY())-1,INDEX(HaverPull!$A:$AD,MATCH(CBO_quarterly!$B187,HaverPull!$B:$B,0),MATCH(CBO_quarterly!R$1,HaverPull!$1:$1,0)),INDEX(CBO_annual!$A:$AH,MATCH(_xlfn.NUMBERVALUE(LEFT($A188,4)),CBO_annual!$A:$A,0),MATCH(R$1,CBO_annual!$1:$1,0)))</f>
        <v>#N/A</v>
      </c>
      <c r="S187" s="83" t="e">
        <f ca="1">IF(YEAR($B187)&lt;YEAR(TODAY())-1,INDEX(HaverPull!$A:$AD,MATCH(CBO_quarterly!$B187,HaverPull!$B:$B,0),MATCH(CBO_quarterly!S$1,HaverPull!$1:$1,0)),INDEX(CBO_annual!$A:$AH,MATCH(_xlfn.NUMBERVALUE(LEFT($A188,4)),CBO_annual!$A:$A,0),MATCH(S$1,CBO_annual!$1:$1,0)))</f>
        <v>#N/A</v>
      </c>
      <c r="T187" s="83" t="e">
        <f ca="1">IF(YEAR($B187)&lt;YEAR(TODAY())-1,INDEX(HaverPull!$A:$AD,MATCH(CBO_quarterly!$B187,HaverPull!$B:$B,0),MATCH(CBO_quarterly!T$1,HaverPull!$1:$1,0)),INDEX(CBO_annual!$A:$AH,MATCH(_xlfn.NUMBERVALUE(LEFT($A188,4)),CBO_annual!$A:$A,0),MATCH(T$1,CBO_annual!$1:$1,0)))</f>
        <v>#N/A</v>
      </c>
      <c r="U187" s="83" t="e">
        <f ca="1">IF(YEAR($B187)&lt;YEAR(TODAY())-1,INDEX(HaverPull!$A:$AD,MATCH(CBO_quarterly!$B187,HaverPull!$B:$B,0),MATCH(CBO_quarterly!U$1,HaverPull!$1:$1,0)),INDEX(CBO_annual!$A:$AH,MATCH(_xlfn.NUMBERVALUE(LEFT($A188,4)),CBO_annual!$A:$A,0),MATCH(U$1,CBO_annual!$1:$1,0)))</f>
        <v>#N/A</v>
      </c>
      <c r="V187" s="83" t="e">
        <f ca="1">IF(YEAR($B187)&lt;YEAR(TODAY())-1,INDEX(HaverPull!$A:$AD,MATCH(CBO_quarterly!$B187,HaverPull!$B:$B,0),MATCH(CBO_quarterly!V$1,HaverPull!$1:$1,0)),INDEX(CBO_annual!$A:$AH,MATCH(_xlfn.NUMBERVALUE(LEFT($A188,4)),CBO_annual!$A:$A,0),MATCH(V$1,CBO_annual!$1:$1,0)))</f>
        <v>#N/A</v>
      </c>
      <c r="W187" s="83" t="e">
        <f ca="1">IF(YEAR($B187)&lt;YEAR(TODAY())-1,INDEX(HaverPull!$A:$AD,MATCH(CBO_quarterly!$B187,HaverPull!$B:$B,0),MATCH(CBO_quarterly!W$1,HaverPull!$1:$1,0)),INDEX(CBO_annual!$A:$AH,MATCH(_xlfn.NUMBERVALUE(LEFT($A188,4)),CBO_annual!$A:$A,0),MATCH(W$1,CBO_annual!$1:$1,0)))</f>
        <v>#N/A</v>
      </c>
      <c r="X187" s="83" t="e">
        <f ca="1">IF(YEAR($B187)&lt;YEAR(TODAY())-1,INDEX(HaverPull!$A:$AD,MATCH(CBO_quarterly!$B187,HaverPull!$B:$B,0),MATCH(CBO_quarterly!X$1,HaverPull!$1:$1,0)),INDEX(CBO_annual!$A:$AH,MATCH(_xlfn.NUMBERVALUE(LEFT($A188,4)),CBO_annual!$A:$A,0),MATCH(X$1,CBO_annual!$1:$1,0)))</f>
        <v>#N/A</v>
      </c>
      <c r="Y187" s="83" t="e">
        <f ca="1">IF(YEAR($B187)&lt;YEAR(TODAY())-1,INDEX(HaverPull!$A:$AD,MATCH(CBO_quarterly!$B187,HaverPull!$B:$B,0),MATCH(CBO_quarterly!Y$1,HaverPull!$1:$1,0)),INDEX(CBO_annual!$A:$AH,MATCH(_xlfn.NUMBERVALUE(LEFT($A188,4)),CBO_annual!$A:$A,0),MATCH(Y$1,CBO_annual!$1:$1,0)))</f>
        <v>#N/A</v>
      </c>
      <c r="Z187" s="83" t="e">
        <f ca="1">IF(YEAR($B187)&lt;YEAR(TODAY())-1,INDEX(HaverPull!$A:$AD,MATCH(CBO_quarterly!$B187,HaverPull!$B:$B,0),MATCH(CBO_quarterly!Z$1,HaverPull!$1:$1,0)),INDEX(CBO_annual!$A:$AH,MATCH(_xlfn.NUMBERVALUE(LEFT($A188,4)),CBO_annual!$A:$A,0),MATCH(Z$1,CBO_annual!$1:$1,0)))</f>
        <v>#N/A</v>
      </c>
      <c r="AA187" s="83" t="e">
        <f ca="1">IF(YEAR($B187)&lt;YEAR(TODAY())-1,INDEX(HaverPull!$A:$AD,MATCH(CBO_quarterly!$B187,HaverPull!$B:$B,0),MATCH(CBO_quarterly!AA$1,HaverPull!$1:$1,0)),INDEX(CBO_annual!$A:$AH,MATCH(_xlfn.NUMBERVALUE(LEFT($A188,4)),CBO_annual!$A:$A,0),MATCH(AA$1,CBO_annual!$1:$1,0)))</f>
        <v>#N/A</v>
      </c>
      <c r="AB187" s="88">
        <f>INDEX(CBO_annual!$A:$AH,MATCH(_xlfn.NUMBERVALUE(LEFT($A188,4)),CBO_annual!$A:$A,0),MATCH($1:$1,CBO_annual!$1:$1,0))</f>
        <v>16658.275000000001</v>
      </c>
      <c r="AC187" s="84">
        <v>16454.900000000001</v>
      </c>
      <c r="AD187" s="83">
        <f ca="1">IF(YEAR($B187)&lt;=YEAR(TODAY()),INDEX(HaverPull!$A:$AD,MATCH(CBO_quarterly!$B187,HaverPull!$B:$B,0),MATCH(CBO_quarterly!AD$1,HaverPull!$1:$1,0)),INDEX(CBO_annual!$A:$AH,MATCH(_xlfn.NUMBERVALUE(LEFT($A188,4)),CBO_annual!$A:$A,0),MATCH(AD$1,CBO_annual!$1:$1,0)))</f>
        <v>11972</v>
      </c>
      <c r="AE187" s="83">
        <f ca="1">IF(YEAR($B187)&lt;=YEAR(TODAY()),INDEX(HaverPull!$A:$AD,MATCH(CBO_quarterly!$B187,HaverPull!$B:$B,0),MATCH(CBO_quarterly!AE$1,HaverPull!$1:$1,0)),INDEX(CBO_annual!$A:$AH,MATCH(_xlfn.NUMBERVALUE(LEFT($A188,4)),CBO_annual!$A:$A,0),MATCH(AE$1,CBO_annual!$1:$1,0)))</f>
        <v>12380.7</v>
      </c>
      <c r="AF187" s="85">
        <v>109.78400000000001</v>
      </c>
      <c r="AG187" s="84">
        <v>18141.900000000001</v>
      </c>
      <c r="AH187" s="84">
        <v>18312.2</v>
      </c>
      <c r="AI187" s="83">
        <f ca="1">IF(YEAR($B187)&lt;YEAR(TODAY()),INDEX(HaverPull!$A:$AD,MATCH(CBO_quarterly!$B187,HaverPull!$B:$B,0),MATCH(CBO_quarterly!AI$1,HaverPull!$1:$1,0)),INDEX(CBO_annual!$A:$AH,MATCH(_xlfn.NUMBERVALUE(LEFT($A188,4)),CBO_annual!$A:$A,0),MATCH(AI$1,CBO_annual!$1:$1,0)))</f>
        <v>3257</v>
      </c>
      <c r="AJ187" s="83">
        <f ca="1">IF(YEAR($B187)&lt;YEAR(TODAY()),INDEX(HaverPull!$A:$AD,MATCH(CBO_quarterly!$B187,HaverPull!$B:$B,0),MATCH(CBO_quarterly!AJ$1,HaverPull!$1:$1,0)),INDEX(CBO_annual!$A:$AH,MATCH(_xlfn.NUMBERVALUE(LEFT($A188,4)),CBO_annual!$A:$A,0),MATCH(AJ$1,CBO_annual!$1:$1,0)))</f>
        <v>1181.2</v>
      </c>
      <c r="AK187" s="83">
        <f ca="1">IF(YEAR($B187)&lt;YEAR(TODAY()),INDEX(HaverPull!$A:$AD,MATCH(CBO_quarterly!$B187,HaverPull!$B:$B,0),MATCH(CBO_quarterly!AK$1,HaverPull!$1:$1,0)),INDEX(CBO_annual!$A:$AH,MATCH(_xlfn.NUMBERVALUE(LEFT($A188,4)),CBO_annual!$A:$A,0),MATCH(AK$1,CBO_annual!$1:$1,0)))</f>
        <v>1918.8</v>
      </c>
      <c r="AL187" s="83">
        <f ca="1">IF(YEAR($B187)&lt;YEAR(TODAY()),INDEX(HaverPull!$A:$AD,MATCH(CBO_quarterly!$B187,HaverPull!$B:$B,0),MATCH(CBO_quarterly!AL$1,HaverPull!$1:$1,0)),INDEX(CBO_annual!$A:$AH,MATCH(_xlfn.NUMBERVALUE(LEFT($A188,4)),CBO_annual!$A:$A,0),MATCH(AL$1,CBO_annual!$1:$1,0)))</f>
        <v>3257</v>
      </c>
      <c r="AM187" s="83">
        <f ca="1">IF(YEAR($B187)&lt;YEAR(TODAY()),INDEX(HaverPull!$A:$AD,MATCH(CBO_quarterly!$B187,HaverPull!$B:$B,0),MATCH(CBO_quarterly!AM$1,HaverPull!$1:$1,0)),INDEX(CBO_annual!$A:$AH,MATCH(_xlfn.NUMBERVALUE(LEFT($A188,4)),CBO_annual!$A:$A,0),MATCH(AM$1,CBO_annual!$1:$1,0)))</f>
        <v>1221.4000000000001</v>
      </c>
      <c r="AN187" s="83">
        <f ca="1">IF(YEAR($B187)&lt;YEAR(TODAY()),INDEX(HaverPull!$A:$AD,MATCH(CBO_quarterly!$B187,HaverPull!$B:$B,0),MATCH(CBO_quarterly!AN$1,HaverPull!$1:$1,0)),INDEX(CBO_annual!$A:$AH,MATCH(_xlfn.NUMBERVALUE(LEFT($A188,4)),CBO_annual!$A:$A,0),MATCH(AN$1,CBO_annual!$1:$1,0)))</f>
        <v>2035.5</v>
      </c>
      <c r="AO187" s="83" t="e">
        <f ca="1">IF(YEAR($B187)&lt;YEAR(TODAY()),INDEX(HaverPull!$A:$AD,MATCH(CBO_quarterly!$B187,HaverPull!$B:$B,0),MATCH(CBO_quarterly!AO$1,HaverPull!$1:$1,0)),INDEX(CBO_annual!$A:$AH,MATCH(_xlfn.NUMBERVALUE(LEFT($A188,4)),CBO_annual!$A:$A,0),MATCH(AO$1,CBO_annual!$1:$1,0)))</f>
        <v>#N/A</v>
      </c>
      <c r="AP187" s="83" t="e">
        <f ca="1">IF(YEAR($B187)&lt;YEAR(TODAY()),INDEX(HaverPull!$A:$AD,MATCH(CBO_quarterly!$B187,HaverPull!$B:$B,0),MATCH(CBO_quarterly!AP$1,HaverPull!$1:$1,0)),INDEX(CBO_annual!$A:$AH,MATCH(_xlfn.NUMBERVALUE(LEFT($A188,4)),CBO_annual!$A:$A,0),MATCH(AP$1,CBO_annual!$1:$1,0)))</f>
        <v>#N/A</v>
      </c>
    </row>
    <row r="188" spans="1:42">
      <c r="A188" s="83" t="s">
        <v>587</v>
      </c>
      <c r="B188" s="4">
        <v>42369</v>
      </c>
      <c r="C188" s="83">
        <f ca="1">IF(YEAR($B188)&lt;YEAR(TODAY())-1,AVERAGE(C189:C192),INDEX(CBO_annual!$A:$AH,MATCH(_xlfn.NUMBERVALUE(LEFT($A189,4)),CBO_annual!$A:$A,0),MATCH(C$1,CBO_annual!$1:$1,0)))</f>
        <v>2070.009765625</v>
      </c>
      <c r="D188" s="83">
        <f ca="1">IF(YEAR($B188)&lt;YEAR(TODAY())-1,AVERAGE(D189:D192),INDEX(CBO_annual!$A:$AH,MATCH(_xlfn.NUMBERVALUE(LEFT($A189,4)),CBO_annual!$A:$A,0),MATCH(D$1,CBO_annual!$1:$1,0)))</f>
        <v>1585.7841796875</v>
      </c>
      <c r="E188" s="83">
        <f ca="1">IF(YEAR($B188)&lt;YEAR(TODAY())-1,AVERAGE(E189:E192),INDEX(CBO_annual!$A:$AH,MATCH(_xlfn.NUMBERVALUE(LEFT($A189,4)),CBO_annual!$A:$A,0),MATCH(E$1,CBO_annual!$1:$1,0)))</f>
        <v>134.3427734375</v>
      </c>
      <c r="F188" s="83">
        <f ca="1">IF(YEAR($B188)&lt;YEAR(TODAY())-1,AVERAGE(F189:F192),INDEX(CBO_annual!$A:$AH,MATCH(_xlfn.NUMBERVALUE(LEFT($A189,4)),CBO_annual!$A:$A,0),MATCH(F$1,CBO_annual!$1:$1,0)))</f>
        <v>393.2060546875</v>
      </c>
      <c r="G188" s="83">
        <f ca="1">IF(YEAR($B188)&lt;YEAR(TODAY())-1,AVERAGE(G189:G192),INDEX(CBO_annual!$A:$AH,MATCH(_xlfn.NUMBERVALUE(LEFT($A189,4)),CBO_annual!$A:$A,0),MATCH(G$1,CBO_annual!$1:$1,0)))</f>
        <v>1275.8359375</v>
      </c>
      <c r="H188" s="83">
        <f ca="1">IF(YEAR($B188)&lt;YEAR(TODAY())-1,AVERAGE(H189:H192),INDEX(CBO_annual!$A:$AH,MATCH(_xlfn.NUMBERVALUE(LEFT($A189,4)),CBO_annual!$A:$A,0),MATCH(H$1,CBO_annual!$1:$1,0)))</f>
        <v>60.732421875</v>
      </c>
      <c r="I188" s="83">
        <f ca="1">IF(YEAR($B188)&lt;YEAR(TODAY())-1,AVERAGE(I189:I192),INDEX(CBO_annual!$A:$AH,MATCH(_xlfn.NUMBERVALUE(LEFT($A189,4)),CBO_annual!$A:$A,0),MATCH(I$1,CBO_annual!$1:$1,0)))</f>
        <v>498.2255859375</v>
      </c>
      <c r="J188" s="83">
        <f ca="1">IF(YEAR($B188)&lt;YEAR(TODAY())-1,INDEX(HaverPull!$A:$AD,MATCH(CBO_quarterly!$B188,HaverPull!$B:$B,0),MATCH(CBO_quarterly!J$1,HaverPull!$1:$1,0)),INDEX(CBO_annual!$A:$AH,MATCH(_xlfn.NUMBERVALUE(LEFT($A189,4)),CBO_annual!$A:$A,0),MATCH(J$1,CBO_annual!$1:$1,0)))</f>
        <v>169.8</v>
      </c>
      <c r="K188" s="83" t="e">
        <f ca="1">IF(YEAR($B188)&lt;YEAR(TODAY())-1,INDEX(HaverPull!$A:$AD,MATCH(CBO_quarterly!$B188,HaverPull!$B:$B,0),MATCH(CBO_quarterly!K$1,HaverPull!$1:$1,0)),INDEX(CBO_annual!$A:$AH,MATCH(_xlfn.NUMBERVALUE(LEFT($A189,4)),CBO_annual!$A:$A,0),MATCH(K$1,CBO_annual!$1:$1,0)))</f>
        <v>#N/A</v>
      </c>
      <c r="L188" s="83" t="e">
        <f ca="1">IF(YEAR($B188)&lt;YEAR(TODAY())-1,INDEX(HaverPull!$A:$AD,MATCH(CBO_quarterly!$B188,HaverPull!$B:$B,0),MATCH(CBO_quarterly!L$1,HaverPull!$1:$1,0)),INDEX(CBO_annual!$A:$AH,MATCH(_xlfn.NUMBERVALUE(LEFT($A189,4)),CBO_annual!$A:$A,0),MATCH(L$1,CBO_annual!$1:$1,0)))</f>
        <v>#N/A</v>
      </c>
      <c r="M188" s="83" t="e">
        <f ca="1">IF(YEAR($B188)&lt;YEAR(TODAY())-1,INDEX(HaverPull!$A:$AD,MATCH(CBO_quarterly!$B188,HaverPull!$B:$B,0),MATCH(CBO_quarterly!M$1,HaverPull!$1:$1,0)),INDEX(CBO_annual!$A:$AH,MATCH(_xlfn.NUMBERVALUE(LEFT($A189,4)),CBO_annual!$A:$A,0),MATCH(M$1,CBO_annual!$1:$1,0)))</f>
        <v>#N/A</v>
      </c>
      <c r="N188" s="83" t="e">
        <f ca="1">IF(YEAR($B188)&lt;YEAR(TODAY())-1,INDEX(HaverPull!$A:$AD,MATCH(CBO_quarterly!$B188,HaverPull!$B:$B,0),MATCH(CBO_quarterly!N$1,HaverPull!$1:$1,0)),INDEX(CBO_annual!$A:$AH,MATCH(_xlfn.NUMBERVALUE(LEFT($A189,4)),CBO_annual!$A:$A,0),MATCH(N$1,CBO_annual!$1:$1,0)))</f>
        <v>#N/A</v>
      </c>
      <c r="O188" s="83" t="e">
        <f ca="1">IF(YEAR($B188)&lt;YEAR(TODAY())-1,INDEX(HaverPull!$A:$AD,MATCH(CBO_quarterly!$B188,HaverPull!$B:$B,0),MATCH(CBO_quarterly!O$1,HaverPull!$1:$1,0)),INDEX(CBO_annual!$A:$AH,MATCH(_xlfn.NUMBERVALUE(LEFT($A189,4)),CBO_annual!$A:$A,0),MATCH(O$1,CBO_annual!$1:$1,0)))</f>
        <v>#N/A</v>
      </c>
      <c r="P188" s="83" t="e">
        <f ca="1">IF(YEAR($B188)&lt;YEAR(TODAY())-1,INDEX(HaverPull!$A:$AD,MATCH(CBO_quarterly!$B188,HaverPull!$B:$B,0),MATCH(CBO_quarterly!P$1,HaverPull!$1:$1,0)),INDEX(CBO_annual!$A:$AH,MATCH(_xlfn.NUMBERVALUE(LEFT($A189,4)),CBO_annual!$A:$A,0),MATCH(P$1,CBO_annual!$1:$1,0)))</f>
        <v>#N/A</v>
      </c>
      <c r="Q188" s="83" t="e">
        <f ca="1">IF(YEAR($B188)&lt;YEAR(TODAY())-1,INDEX(HaverPull!$A:$AD,MATCH(CBO_quarterly!$B188,HaverPull!$B:$B,0),MATCH(CBO_quarterly!Q$1,HaverPull!$1:$1,0)),INDEX(CBO_annual!$A:$AH,MATCH(_xlfn.NUMBERVALUE(LEFT($A189,4)),CBO_annual!$A:$A,0),MATCH(Q$1,CBO_annual!$1:$1,0)))</f>
        <v>#N/A</v>
      </c>
      <c r="R188" s="83" t="e">
        <f ca="1">IF(YEAR($B188)&lt;YEAR(TODAY())-1,INDEX(HaverPull!$A:$AD,MATCH(CBO_quarterly!$B188,HaverPull!$B:$B,0),MATCH(CBO_quarterly!R$1,HaverPull!$1:$1,0)),INDEX(CBO_annual!$A:$AH,MATCH(_xlfn.NUMBERVALUE(LEFT($A189,4)),CBO_annual!$A:$A,0),MATCH(R$1,CBO_annual!$1:$1,0)))</f>
        <v>#N/A</v>
      </c>
      <c r="S188" s="83" t="e">
        <f ca="1">IF(YEAR($B188)&lt;YEAR(TODAY())-1,INDEX(HaverPull!$A:$AD,MATCH(CBO_quarterly!$B188,HaverPull!$B:$B,0),MATCH(CBO_quarterly!S$1,HaverPull!$1:$1,0)),INDEX(CBO_annual!$A:$AH,MATCH(_xlfn.NUMBERVALUE(LEFT($A189,4)),CBO_annual!$A:$A,0),MATCH(S$1,CBO_annual!$1:$1,0)))</f>
        <v>#N/A</v>
      </c>
      <c r="T188" s="83" t="e">
        <f ca="1">IF(YEAR($B188)&lt;YEAR(TODAY())-1,INDEX(HaverPull!$A:$AD,MATCH(CBO_quarterly!$B188,HaverPull!$B:$B,0),MATCH(CBO_quarterly!T$1,HaverPull!$1:$1,0)),INDEX(CBO_annual!$A:$AH,MATCH(_xlfn.NUMBERVALUE(LEFT($A189,4)),CBO_annual!$A:$A,0),MATCH(T$1,CBO_annual!$1:$1,0)))</f>
        <v>#N/A</v>
      </c>
      <c r="U188" s="83" t="e">
        <f ca="1">IF(YEAR($B188)&lt;YEAR(TODAY())-1,INDEX(HaverPull!$A:$AD,MATCH(CBO_quarterly!$B188,HaverPull!$B:$B,0),MATCH(CBO_quarterly!U$1,HaverPull!$1:$1,0)),INDEX(CBO_annual!$A:$AH,MATCH(_xlfn.NUMBERVALUE(LEFT($A189,4)),CBO_annual!$A:$A,0),MATCH(U$1,CBO_annual!$1:$1,0)))</f>
        <v>#N/A</v>
      </c>
      <c r="V188" s="83" t="e">
        <f ca="1">IF(YEAR($B188)&lt;YEAR(TODAY())-1,INDEX(HaverPull!$A:$AD,MATCH(CBO_quarterly!$B188,HaverPull!$B:$B,0),MATCH(CBO_quarterly!V$1,HaverPull!$1:$1,0)),INDEX(CBO_annual!$A:$AH,MATCH(_xlfn.NUMBERVALUE(LEFT($A189,4)),CBO_annual!$A:$A,0),MATCH(V$1,CBO_annual!$1:$1,0)))</f>
        <v>#N/A</v>
      </c>
      <c r="W188" s="83" t="e">
        <f ca="1">IF(YEAR($B188)&lt;YEAR(TODAY())-1,INDEX(HaverPull!$A:$AD,MATCH(CBO_quarterly!$B188,HaverPull!$B:$B,0),MATCH(CBO_quarterly!W$1,HaverPull!$1:$1,0)),INDEX(CBO_annual!$A:$AH,MATCH(_xlfn.NUMBERVALUE(LEFT($A189,4)),CBO_annual!$A:$A,0),MATCH(W$1,CBO_annual!$1:$1,0)))</f>
        <v>#N/A</v>
      </c>
      <c r="X188" s="83" t="e">
        <f ca="1">IF(YEAR($B188)&lt;YEAR(TODAY())-1,INDEX(HaverPull!$A:$AD,MATCH(CBO_quarterly!$B188,HaverPull!$B:$B,0),MATCH(CBO_quarterly!X$1,HaverPull!$1:$1,0)),INDEX(CBO_annual!$A:$AH,MATCH(_xlfn.NUMBERVALUE(LEFT($A189,4)),CBO_annual!$A:$A,0),MATCH(X$1,CBO_annual!$1:$1,0)))</f>
        <v>#N/A</v>
      </c>
      <c r="Y188" s="83" t="e">
        <f ca="1">IF(YEAR($B188)&lt;YEAR(TODAY())-1,INDEX(HaverPull!$A:$AD,MATCH(CBO_quarterly!$B188,HaverPull!$B:$B,0),MATCH(CBO_quarterly!Y$1,HaverPull!$1:$1,0)),INDEX(CBO_annual!$A:$AH,MATCH(_xlfn.NUMBERVALUE(LEFT($A189,4)),CBO_annual!$A:$A,0),MATCH(Y$1,CBO_annual!$1:$1,0)))</f>
        <v>#N/A</v>
      </c>
      <c r="Z188" s="83" t="e">
        <f ca="1">IF(YEAR($B188)&lt;YEAR(TODAY())-1,INDEX(HaverPull!$A:$AD,MATCH(CBO_quarterly!$B188,HaverPull!$B:$B,0),MATCH(CBO_quarterly!Z$1,HaverPull!$1:$1,0)),INDEX(CBO_annual!$A:$AH,MATCH(_xlfn.NUMBERVALUE(LEFT($A189,4)),CBO_annual!$A:$A,0),MATCH(Z$1,CBO_annual!$1:$1,0)))</f>
        <v>#N/A</v>
      </c>
      <c r="AA188" s="83" t="e">
        <f ca="1">IF(YEAR($B188)&lt;YEAR(TODAY())-1,INDEX(HaverPull!$A:$AD,MATCH(CBO_quarterly!$B188,HaverPull!$B:$B,0),MATCH(CBO_quarterly!AA$1,HaverPull!$1:$1,0)),INDEX(CBO_annual!$A:$AH,MATCH(_xlfn.NUMBERVALUE(LEFT($A189,4)),CBO_annual!$A:$A,0),MATCH(AA$1,CBO_annual!$1:$1,0)))</f>
        <v>#N/A</v>
      </c>
      <c r="AB188" s="88">
        <f>INDEX(CBO_annual!$A:$AH,MATCH(_xlfn.NUMBERVALUE(LEFT($A189,4)),CBO_annual!$A:$A,0),MATCH($1:$1,CBO_annual!$1:$1,0))</f>
        <v>16939.900000000001</v>
      </c>
      <c r="AC188" s="84">
        <v>16490.7</v>
      </c>
      <c r="AD188" s="83">
        <f ca="1">IF(YEAR($B188)&lt;=YEAR(TODAY()),INDEX(HaverPull!$A:$AD,MATCH(CBO_quarterly!$B188,HaverPull!$B:$B,0),MATCH(CBO_quarterly!AD$1,HaverPull!$1:$1,0)),INDEX(CBO_annual!$A:$AH,MATCH(_xlfn.NUMBERVALUE(LEFT($A189,4)),CBO_annual!$A:$A,0),MATCH(AD$1,CBO_annual!$1:$1,0)))</f>
        <v>12039.7</v>
      </c>
      <c r="AE188" s="83">
        <f ca="1">IF(YEAR($B188)&lt;=YEAR(TODAY()),INDEX(HaverPull!$A:$AD,MATCH(CBO_quarterly!$B188,HaverPull!$B:$B,0),MATCH(CBO_quarterly!AE$1,HaverPull!$1:$1,0)),INDEX(CBO_annual!$A:$AH,MATCH(_xlfn.NUMBERVALUE(LEFT($A189,4)),CBO_annual!$A:$A,0),MATCH(AE$1,CBO_annual!$1:$1,0)))</f>
        <v>12445.1</v>
      </c>
      <c r="AF188" s="85">
        <v>109.892</v>
      </c>
      <c r="AG188" s="84">
        <v>18222.8</v>
      </c>
      <c r="AH188" s="84">
        <v>18423.7</v>
      </c>
      <c r="AI188" s="83">
        <f ca="1">IF(YEAR($B188)&lt;YEAR(TODAY()),INDEX(HaverPull!$A:$AD,MATCH(CBO_quarterly!$B188,HaverPull!$B:$B,0),MATCH(CBO_quarterly!AI$1,HaverPull!$1:$1,0)),INDEX(CBO_annual!$A:$AH,MATCH(_xlfn.NUMBERVALUE(LEFT($A189,4)),CBO_annual!$A:$A,0),MATCH(AI$1,CBO_annual!$1:$1,0)))</f>
        <v>3253.8</v>
      </c>
      <c r="AJ188" s="83">
        <f ca="1">IF(YEAR($B188)&lt;YEAR(TODAY()),INDEX(HaverPull!$A:$AD,MATCH(CBO_quarterly!$B188,HaverPull!$B:$B,0),MATCH(CBO_quarterly!AJ$1,HaverPull!$1:$1,0)),INDEX(CBO_annual!$A:$AH,MATCH(_xlfn.NUMBERVALUE(LEFT($A189,4)),CBO_annual!$A:$A,0),MATCH(AJ$1,CBO_annual!$1:$1,0)))</f>
        <v>1188</v>
      </c>
      <c r="AK188" s="83">
        <f ca="1">IF(YEAR($B188)&lt;YEAR(TODAY()),INDEX(HaverPull!$A:$AD,MATCH(CBO_quarterly!$B188,HaverPull!$B:$B,0),MATCH(CBO_quarterly!AK$1,HaverPull!$1:$1,0)),INDEX(CBO_annual!$A:$AH,MATCH(_xlfn.NUMBERVALUE(LEFT($A189,4)),CBO_annual!$A:$A,0),MATCH(AK$1,CBO_annual!$1:$1,0)))</f>
        <v>1917.5</v>
      </c>
      <c r="AL188" s="83">
        <f ca="1">IF(YEAR($B188)&lt;YEAR(TODAY()),INDEX(HaverPull!$A:$AD,MATCH(CBO_quarterly!$B188,HaverPull!$B:$B,0),MATCH(CBO_quarterly!AL$1,HaverPull!$1:$1,0)),INDEX(CBO_annual!$A:$AH,MATCH(_xlfn.NUMBERVALUE(LEFT($A189,4)),CBO_annual!$A:$A,0),MATCH(AL$1,CBO_annual!$1:$1,0)))</f>
        <v>3253.8</v>
      </c>
      <c r="AM188" s="83">
        <f ca="1">IF(YEAR($B188)&lt;YEAR(TODAY()),INDEX(HaverPull!$A:$AD,MATCH(CBO_quarterly!$B188,HaverPull!$B:$B,0),MATCH(CBO_quarterly!AM$1,HaverPull!$1:$1,0)),INDEX(CBO_annual!$A:$AH,MATCH(_xlfn.NUMBERVALUE(LEFT($A189,4)),CBO_annual!$A:$A,0),MATCH(AM$1,CBO_annual!$1:$1,0)))</f>
        <v>1226.5999999999999</v>
      </c>
      <c r="AN188" s="83">
        <f ca="1">IF(YEAR($B188)&lt;YEAR(TODAY()),INDEX(HaverPull!$A:$AD,MATCH(CBO_quarterly!$B188,HaverPull!$B:$B,0),MATCH(CBO_quarterly!AN$1,HaverPull!$1:$1,0)),INDEX(CBO_annual!$A:$AH,MATCH(_xlfn.NUMBERVALUE(LEFT($A189,4)),CBO_annual!$A:$A,0),MATCH(AN$1,CBO_annual!$1:$1,0)))</f>
        <v>2027.2</v>
      </c>
      <c r="AO188" s="83" t="e">
        <f ca="1">IF(YEAR($B188)&lt;YEAR(TODAY()),INDEX(HaverPull!$A:$AD,MATCH(CBO_quarterly!$B188,HaverPull!$B:$B,0),MATCH(CBO_quarterly!AO$1,HaverPull!$1:$1,0)),INDEX(CBO_annual!$A:$AH,MATCH(_xlfn.NUMBERVALUE(LEFT($A189,4)),CBO_annual!$A:$A,0),MATCH(AO$1,CBO_annual!$1:$1,0)))</f>
        <v>#N/A</v>
      </c>
      <c r="AP188" s="83" t="e">
        <f ca="1">IF(YEAR($B188)&lt;YEAR(TODAY()),INDEX(HaverPull!$A:$AD,MATCH(CBO_quarterly!$B188,HaverPull!$B:$B,0),MATCH(CBO_quarterly!AP$1,HaverPull!$1:$1,0)),INDEX(CBO_annual!$A:$AH,MATCH(_xlfn.NUMBERVALUE(LEFT($A189,4)),CBO_annual!$A:$A,0),MATCH(AP$1,CBO_annual!$1:$1,0)))</f>
        <v>#N/A</v>
      </c>
    </row>
    <row r="189" spans="1:42">
      <c r="A189" s="83" t="s">
        <v>588</v>
      </c>
      <c r="B189" s="4">
        <v>42460</v>
      </c>
      <c r="C189" s="83">
        <f ca="1">IF(YEAR($B189)&lt;YEAR(TODAY())-1,AVERAGE(C190:C193),INDEX(CBO_annual!$A:$AH,MATCH(_xlfn.NUMBERVALUE(LEFT($A190,4)),CBO_annual!$A:$A,0),MATCH(C$1,CBO_annual!$1:$1,0)))</f>
        <v>2068.0078125</v>
      </c>
      <c r="D189" s="83">
        <f ca="1">IF(YEAR($B189)&lt;YEAR(TODAY())-1,AVERAGE(D190:D193),INDEX(CBO_annual!$A:$AH,MATCH(_xlfn.NUMBERVALUE(LEFT($A190,4)),CBO_annual!$A:$A,0),MATCH(D$1,CBO_annual!$1:$1,0)))</f>
        <v>1585.02734375</v>
      </c>
      <c r="E189" s="83">
        <f ca="1">IF(YEAR($B189)&lt;YEAR(TODAY())-1,AVERAGE(E190:E193),INDEX(CBO_annual!$A:$AH,MATCH(_xlfn.NUMBERVALUE(LEFT($A190,4)),CBO_annual!$A:$A,0),MATCH(E$1,CBO_annual!$1:$1,0)))</f>
        <v>134.07421875</v>
      </c>
      <c r="F189" s="83">
        <f ca="1">IF(YEAR($B189)&lt;YEAR(TODAY())-1,AVERAGE(F190:F193),INDEX(CBO_annual!$A:$AH,MATCH(_xlfn.NUMBERVALUE(LEFT($A190,4)),CBO_annual!$A:$A,0),MATCH(F$1,CBO_annual!$1:$1,0)))</f>
        <v>395.96484375</v>
      </c>
      <c r="G189" s="83">
        <f ca="1">IF(YEAR($B189)&lt;YEAR(TODAY())-1,AVERAGE(G190:G193),INDEX(CBO_annual!$A:$AH,MATCH(_xlfn.NUMBERVALUE(LEFT($A190,4)),CBO_annual!$A:$A,0),MATCH(G$1,CBO_annual!$1:$1,0)))</f>
        <v>1274.46875</v>
      </c>
      <c r="H189" s="83">
        <f ca="1">IF(YEAR($B189)&lt;YEAR(TODAY())-1,AVERAGE(H190:H193),INDEX(CBO_annual!$A:$AH,MATCH(_xlfn.NUMBERVALUE(LEFT($A190,4)),CBO_annual!$A:$A,0),MATCH(H$1,CBO_annual!$1:$1,0)))</f>
        <v>60.5859375</v>
      </c>
      <c r="I189" s="83">
        <f ca="1">IF(YEAR($B189)&lt;YEAR(TODAY())-1,AVERAGE(I190:I193),INDEX(CBO_annual!$A:$AH,MATCH(_xlfn.NUMBERVALUE(LEFT($A190,4)),CBO_annual!$A:$A,0),MATCH(I$1,CBO_annual!$1:$1,0)))</f>
        <v>496.98046875</v>
      </c>
      <c r="J189" s="83">
        <f ca="1">IF(YEAR($B189)&lt;YEAR(TODAY())-1,INDEX(HaverPull!$A:$AD,MATCH(CBO_quarterly!$B189,HaverPull!$B:$B,0),MATCH(CBO_quarterly!J$1,HaverPull!$1:$1,0)),INDEX(CBO_annual!$A:$AH,MATCH(_xlfn.NUMBERVALUE(LEFT($A190,4)),CBO_annual!$A:$A,0),MATCH(J$1,CBO_annual!$1:$1,0)))</f>
        <v>101</v>
      </c>
      <c r="K189" s="83" t="e">
        <f ca="1">IF(YEAR($B189)&lt;YEAR(TODAY())-1,INDEX(HaverPull!$A:$AD,MATCH(CBO_quarterly!$B189,HaverPull!$B:$B,0),MATCH(CBO_quarterly!K$1,HaverPull!$1:$1,0)),INDEX(CBO_annual!$A:$AH,MATCH(_xlfn.NUMBERVALUE(LEFT($A190,4)),CBO_annual!$A:$A,0),MATCH(K$1,CBO_annual!$1:$1,0)))</f>
        <v>#N/A</v>
      </c>
      <c r="L189" s="83" t="e">
        <f ca="1">IF(YEAR($B189)&lt;YEAR(TODAY())-1,INDEX(HaverPull!$A:$AD,MATCH(CBO_quarterly!$B189,HaverPull!$B:$B,0),MATCH(CBO_quarterly!L$1,HaverPull!$1:$1,0)),INDEX(CBO_annual!$A:$AH,MATCH(_xlfn.NUMBERVALUE(LEFT($A190,4)),CBO_annual!$A:$A,0),MATCH(L$1,CBO_annual!$1:$1,0)))</f>
        <v>#N/A</v>
      </c>
      <c r="M189" s="83" t="e">
        <f ca="1">IF(YEAR($B189)&lt;YEAR(TODAY())-1,INDEX(HaverPull!$A:$AD,MATCH(CBO_quarterly!$B189,HaverPull!$B:$B,0),MATCH(CBO_quarterly!M$1,HaverPull!$1:$1,0)),INDEX(CBO_annual!$A:$AH,MATCH(_xlfn.NUMBERVALUE(LEFT($A190,4)),CBO_annual!$A:$A,0),MATCH(M$1,CBO_annual!$1:$1,0)))</f>
        <v>#N/A</v>
      </c>
      <c r="N189" s="83" t="e">
        <f ca="1">IF(YEAR($B189)&lt;YEAR(TODAY())-1,INDEX(HaverPull!$A:$AD,MATCH(CBO_quarterly!$B189,HaverPull!$B:$B,0),MATCH(CBO_quarterly!N$1,HaverPull!$1:$1,0)),INDEX(CBO_annual!$A:$AH,MATCH(_xlfn.NUMBERVALUE(LEFT($A190,4)),CBO_annual!$A:$A,0),MATCH(N$1,CBO_annual!$1:$1,0)))</f>
        <v>#N/A</v>
      </c>
      <c r="O189" s="83" t="e">
        <f ca="1">IF(YEAR($B189)&lt;YEAR(TODAY())-1,INDEX(HaverPull!$A:$AD,MATCH(CBO_quarterly!$B189,HaverPull!$B:$B,0),MATCH(CBO_quarterly!O$1,HaverPull!$1:$1,0)),INDEX(CBO_annual!$A:$AH,MATCH(_xlfn.NUMBERVALUE(LEFT($A190,4)),CBO_annual!$A:$A,0),MATCH(O$1,CBO_annual!$1:$1,0)))</f>
        <v>#N/A</v>
      </c>
      <c r="P189" s="83" t="e">
        <f ca="1">IF(YEAR($B189)&lt;YEAR(TODAY())-1,INDEX(HaverPull!$A:$AD,MATCH(CBO_quarterly!$B189,HaverPull!$B:$B,0),MATCH(CBO_quarterly!P$1,HaverPull!$1:$1,0)),INDEX(CBO_annual!$A:$AH,MATCH(_xlfn.NUMBERVALUE(LEFT($A190,4)),CBO_annual!$A:$A,0),MATCH(P$1,CBO_annual!$1:$1,0)))</f>
        <v>#N/A</v>
      </c>
      <c r="Q189" s="83" t="e">
        <f ca="1">IF(YEAR($B189)&lt;YEAR(TODAY())-1,INDEX(HaverPull!$A:$AD,MATCH(CBO_quarterly!$B189,HaverPull!$B:$B,0),MATCH(CBO_quarterly!Q$1,HaverPull!$1:$1,0)),INDEX(CBO_annual!$A:$AH,MATCH(_xlfn.NUMBERVALUE(LEFT($A190,4)),CBO_annual!$A:$A,0),MATCH(Q$1,CBO_annual!$1:$1,0)))</f>
        <v>#N/A</v>
      </c>
      <c r="R189" s="83" t="e">
        <f ca="1">IF(YEAR($B189)&lt;YEAR(TODAY())-1,INDEX(HaverPull!$A:$AD,MATCH(CBO_quarterly!$B189,HaverPull!$B:$B,0),MATCH(CBO_quarterly!R$1,HaverPull!$1:$1,0)),INDEX(CBO_annual!$A:$AH,MATCH(_xlfn.NUMBERVALUE(LEFT($A190,4)),CBO_annual!$A:$A,0),MATCH(R$1,CBO_annual!$1:$1,0)))</f>
        <v>#N/A</v>
      </c>
      <c r="S189" s="83" t="e">
        <f ca="1">IF(YEAR($B189)&lt;YEAR(TODAY())-1,INDEX(HaverPull!$A:$AD,MATCH(CBO_quarterly!$B189,HaverPull!$B:$B,0),MATCH(CBO_quarterly!S$1,HaverPull!$1:$1,0)),INDEX(CBO_annual!$A:$AH,MATCH(_xlfn.NUMBERVALUE(LEFT($A190,4)),CBO_annual!$A:$A,0),MATCH(S$1,CBO_annual!$1:$1,0)))</f>
        <v>#N/A</v>
      </c>
      <c r="T189" s="83" t="e">
        <f ca="1">IF(YEAR($B189)&lt;YEAR(TODAY())-1,INDEX(HaverPull!$A:$AD,MATCH(CBO_quarterly!$B189,HaverPull!$B:$B,0),MATCH(CBO_quarterly!T$1,HaverPull!$1:$1,0)),INDEX(CBO_annual!$A:$AH,MATCH(_xlfn.NUMBERVALUE(LEFT($A190,4)),CBO_annual!$A:$A,0),MATCH(T$1,CBO_annual!$1:$1,0)))</f>
        <v>#N/A</v>
      </c>
      <c r="U189" s="83" t="e">
        <f ca="1">IF(YEAR($B189)&lt;YEAR(TODAY())-1,INDEX(HaverPull!$A:$AD,MATCH(CBO_quarterly!$B189,HaverPull!$B:$B,0),MATCH(CBO_quarterly!U$1,HaverPull!$1:$1,0)),INDEX(CBO_annual!$A:$AH,MATCH(_xlfn.NUMBERVALUE(LEFT($A190,4)),CBO_annual!$A:$A,0),MATCH(U$1,CBO_annual!$1:$1,0)))</f>
        <v>#N/A</v>
      </c>
      <c r="V189" s="83" t="e">
        <f ca="1">IF(YEAR($B189)&lt;YEAR(TODAY())-1,INDEX(HaverPull!$A:$AD,MATCH(CBO_quarterly!$B189,HaverPull!$B:$B,0),MATCH(CBO_quarterly!V$1,HaverPull!$1:$1,0)),INDEX(CBO_annual!$A:$AH,MATCH(_xlfn.NUMBERVALUE(LEFT($A190,4)),CBO_annual!$A:$A,0),MATCH(V$1,CBO_annual!$1:$1,0)))</f>
        <v>#N/A</v>
      </c>
      <c r="W189" s="83" t="e">
        <f ca="1">IF(YEAR($B189)&lt;YEAR(TODAY())-1,INDEX(HaverPull!$A:$AD,MATCH(CBO_quarterly!$B189,HaverPull!$B:$B,0),MATCH(CBO_quarterly!W$1,HaverPull!$1:$1,0)),INDEX(CBO_annual!$A:$AH,MATCH(_xlfn.NUMBERVALUE(LEFT($A190,4)),CBO_annual!$A:$A,0),MATCH(W$1,CBO_annual!$1:$1,0)))</f>
        <v>#N/A</v>
      </c>
      <c r="X189" s="83" t="e">
        <f ca="1">IF(YEAR($B189)&lt;YEAR(TODAY())-1,INDEX(HaverPull!$A:$AD,MATCH(CBO_quarterly!$B189,HaverPull!$B:$B,0),MATCH(CBO_quarterly!X$1,HaverPull!$1:$1,0)),INDEX(CBO_annual!$A:$AH,MATCH(_xlfn.NUMBERVALUE(LEFT($A190,4)),CBO_annual!$A:$A,0),MATCH(X$1,CBO_annual!$1:$1,0)))</f>
        <v>#N/A</v>
      </c>
      <c r="Y189" s="83" t="e">
        <f ca="1">IF(YEAR($B189)&lt;YEAR(TODAY())-1,INDEX(HaverPull!$A:$AD,MATCH(CBO_quarterly!$B189,HaverPull!$B:$B,0),MATCH(CBO_quarterly!Y$1,HaverPull!$1:$1,0)),INDEX(CBO_annual!$A:$AH,MATCH(_xlfn.NUMBERVALUE(LEFT($A190,4)),CBO_annual!$A:$A,0),MATCH(Y$1,CBO_annual!$1:$1,0)))</f>
        <v>#N/A</v>
      </c>
      <c r="Z189" s="83" t="e">
        <f ca="1">IF(YEAR($B189)&lt;YEAR(TODAY())-1,INDEX(HaverPull!$A:$AD,MATCH(CBO_quarterly!$B189,HaverPull!$B:$B,0),MATCH(CBO_quarterly!Z$1,HaverPull!$1:$1,0)),INDEX(CBO_annual!$A:$AH,MATCH(_xlfn.NUMBERVALUE(LEFT($A190,4)),CBO_annual!$A:$A,0),MATCH(Z$1,CBO_annual!$1:$1,0)))</f>
        <v>#N/A</v>
      </c>
      <c r="AA189" s="83" t="e">
        <f ca="1">IF(YEAR($B189)&lt;YEAR(TODAY())-1,INDEX(HaverPull!$A:$AD,MATCH(CBO_quarterly!$B189,HaverPull!$B:$B,0),MATCH(CBO_quarterly!AA$1,HaverPull!$1:$1,0)),INDEX(CBO_annual!$A:$AH,MATCH(_xlfn.NUMBERVALUE(LEFT($A190,4)),CBO_annual!$A:$A,0),MATCH(AA$1,CBO_annual!$1:$1,0)))</f>
        <v>#N/A</v>
      </c>
      <c r="AB189" s="88">
        <f>INDEX(CBO_annual!$A:$AH,MATCH(_xlfn.NUMBERVALUE(LEFT($A190,4)),CBO_annual!$A:$A,0),MATCH($1:$1,CBO_annual!$1:$1,0))</f>
        <v>16939.900000000001</v>
      </c>
      <c r="AC189" s="84">
        <v>16571.599999999999</v>
      </c>
      <c r="AD189" s="88">
        <v>11430.5</v>
      </c>
      <c r="AE189" s="88">
        <v>12571.5</v>
      </c>
      <c r="AF189" s="85">
        <v>109.985</v>
      </c>
      <c r="AG189" s="84">
        <v>18325.2</v>
      </c>
      <c r="AH189" s="84">
        <v>18619.900000000001</v>
      </c>
      <c r="AI189" s="83">
        <f ca="1">IF(YEAR($B189)&lt;YEAR(TODAY()),INDEX(HaverPull!$A:$AD,MATCH(CBO_quarterly!$B189,HaverPull!$B:$B,0),MATCH(CBO_quarterly!AI$1,HaverPull!$1:$1,0)),INDEX(CBO_annual!$A:$AH,MATCH(_xlfn.NUMBERVALUE(LEFT($A190,4)),CBO_annual!$A:$A,0),MATCH(AI$1,CBO_annual!$1:$1,0)))</f>
        <v>3262.7</v>
      </c>
      <c r="AJ189" s="83">
        <f ca="1">IF(YEAR($B189)&lt;YEAR(TODAY()),INDEX(HaverPull!$A:$AD,MATCH(CBO_quarterly!$B189,HaverPull!$B:$B,0),MATCH(CBO_quarterly!AJ$1,HaverPull!$1:$1,0)),INDEX(CBO_annual!$A:$AH,MATCH(_xlfn.NUMBERVALUE(LEFT($A190,4)),CBO_annual!$A:$A,0),MATCH(AJ$1,CBO_annual!$1:$1,0)))</f>
        <v>1188.5999999999999</v>
      </c>
      <c r="AK189" s="83">
        <f ca="1">IF(YEAR($B189)&lt;YEAR(TODAY()),INDEX(HaverPull!$A:$AD,MATCH(CBO_quarterly!$B189,HaverPull!$B:$B,0),MATCH(CBO_quarterly!AK$1,HaverPull!$1:$1,0)),INDEX(CBO_annual!$A:$AH,MATCH(_xlfn.NUMBERVALUE(LEFT($A190,4)),CBO_annual!$A:$A,0),MATCH(AK$1,CBO_annual!$1:$1,0)))</f>
        <v>1942.9</v>
      </c>
      <c r="AL189" s="83">
        <f ca="1">IF(YEAR($B189)&lt;YEAR(TODAY()),INDEX(HaverPull!$A:$AD,MATCH(CBO_quarterly!$B189,HaverPull!$B:$B,0),MATCH(CBO_quarterly!AL$1,HaverPull!$1:$1,0)),INDEX(CBO_annual!$A:$AH,MATCH(_xlfn.NUMBERVALUE(LEFT($A190,4)),CBO_annual!$A:$A,0),MATCH(AL$1,CBO_annual!$1:$1,0)))</f>
        <v>3262.7</v>
      </c>
      <c r="AM189" s="83">
        <f ca="1">IF(YEAR($B189)&lt;YEAR(TODAY()),INDEX(HaverPull!$A:$AD,MATCH(CBO_quarterly!$B189,HaverPull!$B:$B,0),MATCH(CBO_quarterly!AM$1,HaverPull!$1:$1,0)),INDEX(CBO_annual!$A:$AH,MATCH(_xlfn.NUMBERVALUE(LEFT($A190,4)),CBO_annual!$A:$A,0),MATCH(AM$1,CBO_annual!$1:$1,0)))</f>
        <v>1223.5</v>
      </c>
      <c r="AN189" s="83">
        <f ca="1">IF(YEAR($B189)&lt;YEAR(TODAY()),INDEX(HaverPull!$A:$AD,MATCH(CBO_quarterly!$B189,HaverPull!$B:$B,0),MATCH(CBO_quarterly!AN$1,HaverPull!$1:$1,0)),INDEX(CBO_annual!$A:$AH,MATCH(_xlfn.NUMBERVALUE(LEFT($A190,4)),CBO_annual!$A:$A,0),MATCH(AN$1,CBO_annual!$1:$1,0)))</f>
        <v>2039.2</v>
      </c>
      <c r="AO189" s="83" t="e">
        <f ca="1">IF(YEAR($B189)&lt;YEAR(TODAY()),INDEX(HaverPull!$A:$AD,MATCH(CBO_quarterly!$B189,HaverPull!$B:$B,0),MATCH(CBO_quarterly!AO$1,HaverPull!$1:$1,0)),INDEX(CBO_annual!$A:$AH,MATCH(_xlfn.NUMBERVALUE(LEFT($A190,4)),CBO_annual!$A:$A,0),MATCH(AO$1,CBO_annual!$1:$1,0)))</f>
        <v>#N/A</v>
      </c>
      <c r="AP189" s="83" t="e">
        <f ca="1">IF(YEAR($B189)&lt;YEAR(TODAY()),INDEX(HaverPull!$A:$AD,MATCH(CBO_quarterly!$B189,HaverPull!$B:$B,0),MATCH(CBO_quarterly!AP$1,HaverPull!$1:$1,0)),INDEX(CBO_annual!$A:$AH,MATCH(_xlfn.NUMBERVALUE(LEFT($A190,4)),CBO_annual!$A:$A,0),MATCH(AP$1,CBO_annual!$1:$1,0)))</f>
        <v>#N/A</v>
      </c>
    </row>
    <row r="190" spans="1:42">
      <c r="A190" s="83" t="s">
        <v>589</v>
      </c>
      <c r="B190" s="4">
        <v>42551</v>
      </c>
      <c r="C190" s="83">
        <f ca="1">IF(YEAR($B190)&lt;YEAR(TODAY())-1,AVERAGE(C191:C194),INDEX(CBO_annual!$A:$AH,MATCH(_xlfn.NUMBERVALUE(LEFT($A191,4)),CBO_annual!$A:$A,0),MATCH(C$1,CBO_annual!$1:$1,0)))</f>
        <v>2066.40625</v>
      </c>
      <c r="D190" s="83">
        <f ca="1">IF(YEAR($B190)&lt;YEAR(TODAY())-1,AVERAGE(D191:D194),INDEX(CBO_annual!$A:$AH,MATCH(_xlfn.NUMBERVALUE(LEFT($A191,4)),CBO_annual!$A:$A,0),MATCH(D$1,CBO_annual!$1:$1,0)))</f>
        <v>1584.421875</v>
      </c>
      <c r="E190" s="83">
        <f ca="1">IF(YEAR($B190)&lt;YEAR(TODAY())-1,AVERAGE(E191:E194),INDEX(CBO_annual!$A:$AH,MATCH(_xlfn.NUMBERVALUE(LEFT($A191,4)),CBO_annual!$A:$A,0),MATCH(E$1,CBO_annual!$1:$1,0)))</f>
        <v>133.859375</v>
      </c>
      <c r="F190" s="83">
        <f ca="1">IF(YEAR($B190)&lt;YEAR(TODAY())-1,AVERAGE(F191:F194),INDEX(CBO_annual!$A:$AH,MATCH(_xlfn.NUMBERVALUE(LEFT($A191,4)),CBO_annual!$A:$A,0),MATCH(F$1,CBO_annual!$1:$1,0)))</f>
        <v>398.171875</v>
      </c>
      <c r="G190" s="83">
        <f ca="1">IF(YEAR($B190)&lt;YEAR(TODAY())-1,AVERAGE(G191:G194),INDEX(CBO_annual!$A:$AH,MATCH(_xlfn.NUMBERVALUE(LEFT($A191,4)),CBO_annual!$A:$A,0),MATCH(G$1,CBO_annual!$1:$1,0)))</f>
        <v>1273.375</v>
      </c>
      <c r="H190" s="83">
        <f ca="1">IF(YEAR($B190)&lt;YEAR(TODAY())-1,AVERAGE(H191:H194),INDEX(CBO_annual!$A:$AH,MATCH(_xlfn.NUMBERVALUE(LEFT($A191,4)),CBO_annual!$A:$A,0),MATCH(H$1,CBO_annual!$1:$1,0)))</f>
        <v>60.46875</v>
      </c>
      <c r="I190" s="83">
        <f ca="1">IF(YEAR($B190)&lt;YEAR(TODAY())-1,AVERAGE(I191:I194),INDEX(CBO_annual!$A:$AH,MATCH(_xlfn.NUMBERVALUE(LEFT($A191,4)),CBO_annual!$A:$A,0),MATCH(I$1,CBO_annual!$1:$1,0)))</f>
        <v>495.984375</v>
      </c>
      <c r="J190" s="83">
        <f ca="1">IF(YEAR($B190)&lt;YEAR(TODAY())-1,INDEX(HaverPull!$A:$AD,MATCH(CBO_quarterly!$B190,HaverPull!$B:$B,0),MATCH(CBO_quarterly!J$1,HaverPull!$1:$1,0)),INDEX(CBO_annual!$A:$AH,MATCH(_xlfn.NUMBERVALUE(LEFT($A191,4)),CBO_annual!$A:$A,0),MATCH(J$1,CBO_annual!$1:$1,0)))</f>
        <v>101</v>
      </c>
      <c r="K190" s="83" t="e">
        <f ca="1">IF(YEAR($B190)&lt;YEAR(TODAY())-1,INDEX(HaverPull!$A:$AD,MATCH(CBO_quarterly!$B190,HaverPull!$B:$B,0),MATCH(CBO_quarterly!K$1,HaverPull!$1:$1,0)),INDEX(CBO_annual!$A:$AH,MATCH(_xlfn.NUMBERVALUE(LEFT($A191,4)),CBO_annual!$A:$A,0),MATCH(K$1,CBO_annual!$1:$1,0)))</f>
        <v>#N/A</v>
      </c>
      <c r="L190" s="83" t="e">
        <f ca="1">IF(YEAR($B190)&lt;YEAR(TODAY())-1,INDEX(HaverPull!$A:$AD,MATCH(CBO_quarterly!$B190,HaverPull!$B:$B,0),MATCH(CBO_quarterly!L$1,HaverPull!$1:$1,0)),INDEX(CBO_annual!$A:$AH,MATCH(_xlfn.NUMBERVALUE(LEFT($A191,4)),CBO_annual!$A:$A,0),MATCH(L$1,CBO_annual!$1:$1,0)))</f>
        <v>#N/A</v>
      </c>
      <c r="M190" s="83" t="e">
        <f ca="1">IF(YEAR($B190)&lt;YEAR(TODAY())-1,INDEX(HaverPull!$A:$AD,MATCH(CBO_quarterly!$B190,HaverPull!$B:$B,0),MATCH(CBO_quarterly!M$1,HaverPull!$1:$1,0)),INDEX(CBO_annual!$A:$AH,MATCH(_xlfn.NUMBERVALUE(LEFT($A191,4)),CBO_annual!$A:$A,0),MATCH(M$1,CBO_annual!$1:$1,0)))</f>
        <v>#N/A</v>
      </c>
      <c r="N190" s="83" t="e">
        <f ca="1">IF(YEAR($B190)&lt;YEAR(TODAY())-1,INDEX(HaverPull!$A:$AD,MATCH(CBO_quarterly!$B190,HaverPull!$B:$B,0),MATCH(CBO_quarterly!N$1,HaverPull!$1:$1,0)),INDEX(CBO_annual!$A:$AH,MATCH(_xlfn.NUMBERVALUE(LEFT($A191,4)),CBO_annual!$A:$A,0),MATCH(N$1,CBO_annual!$1:$1,0)))</f>
        <v>#N/A</v>
      </c>
      <c r="O190" s="83" t="e">
        <f ca="1">IF(YEAR($B190)&lt;YEAR(TODAY())-1,INDEX(HaverPull!$A:$AD,MATCH(CBO_quarterly!$B190,HaverPull!$B:$B,0),MATCH(CBO_quarterly!O$1,HaverPull!$1:$1,0)),INDEX(CBO_annual!$A:$AH,MATCH(_xlfn.NUMBERVALUE(LEFT($A191,4)),CBO_annual!$A:$A,0),MATCH(O$1,CBO_annual!$1:$1,0)))</f>
        <v>#N/A</v>
      </c>
      <c r="P190" s="83" t="e">
        <f ca="1">IF(YEAR($B190)&lt;YEAR(TODAY())-1,INDEX(HaverPull!$A:$AD,MATCH(CBO_quarterly!$B190,HaverPull!$B:$B,0),MATCH(CBO_quarterly!P$1,HaverPull!$1:$1,0)),INDEX(CBO_annual!$A:$AH,MATCH(_xlfn.NUMBERVALUE(LEFT($A191,4)),CBO_annual!$A:$A,0),MATCH(P$1,CBO_annual!$1:$1,0)))</f>
        <v>#N/A</v>
      </c>
      <c r="Q190" s="83" t="e">
        <f ca="1">IF(YEAR($B190)&lt;YEAR(TODAY())-1,INDEX(HaverPull!$A:$AD,MATCH(CBO_quarterly!$B190,HaverPull!$B:$B,0),MATCH(CBO_quarterly!Q$1,HaverPull!$1:$1,0)),INDEX(CBO_annual!$A:$AH,MATCH(_xlfn.NUMBERVALUE(LEFT($A191,4)),CBO_annual!$A:$A,0),MATCH(Q$1,CBO_annual!$1:$1,0)))</f>
        <v>#N/A</v>
      </c>
      <c r="R190" s="83" t="e">
        <f ca="1">IF(YEAR($B190)&lt;YEAR(TODAY())-1,INDEX(HaverPull!$A:$AD,MATCH(CBO_quarterly!$B190,HaverPull!$B:$B,0),MATCH(CBO_quarterly!R$1,HaverPull!$1:$1,0)),INDEX(CBO_annual!$A:$AH,MATCH(_xlfn.NUMBERVALUE(LEFT($A191,4)),CBO_annual!$A:$A,0),MATCH(R$1,CBO_annual!$1:$1,0)))</f>
        <v>#N/A</v>
      </c>
      <c r="S190" s="83" t="e">
        <f ca="1">IF(YEAR($B190)&lt;YEAR(TODAY())-1,INDEX(HaverPull!$A:$AD,MATCH(CBO_quarterly!$B190,HaverPull!$B:$B,0),MATCH(CBO_quarterly!S$1,HaverPull!$1:$1,0)),INDEX(CBO_annual!$A:$AH,MATCH(_xlfn.NUMBERVALUE(LEFT($A191,4)),CBO_annual!$A:$A,0),MATCH(S$1,CBO_annual!$1:$1,0)))</f>
        <v>#N/A</v>
      </c>
      <c r="T190" s="83" t="e">
        <f ca="1">IF(YEAR($B190)&lt;YEAR(TODAY())-1,INDEX(HaverPull!$A:$AD,MATCH(CBO_quarterly!$B190,HaverPull!$B:$B,0),MATCH(CBO_quarterly!T$1,HaverPull!$1:$1,0)),INDEX(CBO_annual!$A:$AH,MATCH(_xlfn.NUMBERVALUE(LEFT($A191,4)),CBO_annual!$A:$A,0),MATCH(T$1,CBO_annual!$1:$1,0)))</f>
        <v>#N/A</v>
      </c>
      <c r="U190" s="83" t="e">
        <f ca="1">IF(YEAR($B190)&lt;YEAR(TODAY())-1,INDEX(HaverPull!$A:$AD,MATCH(CBO_quarterly!$B190,HaverPull!$B:$B,0),MATCH(CBO_quarterly!U$1,HaverPull!$1:$1,0)),INDEX(CBO_annual!$A:$AH,MATCH(_xlfn.NUMBERVALUE(LEFT($A191,4)),CBO_annual!$A:$A,0),MATCH(U$1,CBO_annual!$1:$1,0)))</f>
        <v>#N/A</v>
      </c>
      <c r="V190" s="83" t="e">
        <f ca="1">IF(YEAR($B190)&lt;YEAR(TODAY())-1,INDEX(HaverPull!$A:$AD,MATCH(CBO_quarterly!$B190,HaverPull!$B:$B,0),MATCH(CBO_quarterly!V$1,HaverPull!$1:$1,0)),INDEX(CBO_annual!$A:$AH,MATCH(_xlfn.NUMBERVALUE(LEFT($A191,4)),CBO_annual!$A:$A,0),MATCH(V$1,CBO_annual!$1:$1,0)))</f>
        <v>#N/A</v>
      </c>
      <c r="W190" s="83" t="e">
        <f ca="1">IF(YEAR($B190)&lt;YEAR(TODAY())-1,INDEX(HaverPull!$A:$AD,MATCH(CBO_quarterly!$B190,HaverPull!$B:$B,0),MATCH(CBO_quarterly!W$1,HaverPull!$1:$1,0)),INDEX(CBO_annual!$A:$AH,MATCH(_xlfn.NUMBERVALUE(LEFT($A191,4)),CBO_annual!$A:$A,0),MATCH(W$1,CBO_annual!$1:$1,0)))</f>
        <v>#N/A</v>
      </c>
      <c r="X190" s="83" t="e">
        <f ca="1">IF(YEAR($B190)&lt;YEAR(TODAY())-1,INDEX(HaverPull!$A:$AD,MATCH(CBO_quarterly!$B190,HaverPull!$B:$B,0),MATCH(CBO_quarterly!X$1,HaverPull!$1:$1,0)),INDEX(CBO_annual!$A:$AH,MATCH(_xlfn.NUMBERVALUE(LEFT($A191,4)),CBO_annual!$A:$A,0),MATCH(X$1,CBO_annual!$1:$1,0)))</f>
        <v>#N/A</v>
      </c>
      <c r="Y190" s="83" t="e">
        <f ca="1">IF(YEAR($B190)&lt;YEAR(TODAY())-1,INDEX(HaverPull!$A:$AD,MATCH(CBO_quarterly!$B190,HaverPull!$B:$B,0),MATCH(CBO_quarterly!Y$1,HaverPull!$1:$1,0)),INDEX(CBO_annual!$A:$AH,MATCH(_xlfn.NUMBERVALUE(LEFT($A191,4)),CBO_annual!$A:$A,0),MATCH(Y$1,CBO_annual!$1:$1,0)))</f>
        <v>#N/A</v>
      </c>
      <c r="Z190" s="83" t="e">
        <f ca="1">IF(YEAR($B190)&lt;YEAR(TODAY())-1,INDEX(HaverPull!$A:$AD,MATCH(CBO_quarterly!$B190,HaverPull!$B:$B,0),MATCH(CBO_quarterly!Z$1,HaverPull!$1:$1,0)),INDEX(CBO_annual!$A:$AH,MATCH(_xlfn.NUMBERVALUE(LEFT($A191,4)),CBO_annual!$A:$A,0),MATCH(Z$1,CBO_annual!$1:$1,0)))</f>
        <v>#N/A</v>
      </c>
      <c r="AA190" s="83" t="e">
        <f ca="1">IF(YEAR($B190)&lt;YEAR(TODAY())-1,INDEX(HaverPull!$A:$AD,MATCH(CBO_quarterly!$B190,HaverPull!$B:$B,0),MATCH(CBO_quarterly!AA$1,HaverPull!$1:$1,0)),INDEX(CBO_annual!$A:$AH,MATCH(_xlfn.NUMBERVALUE(LEFT($A191,4)),CBO_annual!$A:$A,0),MATCH(AA$1,CBO_annual!$1:$1,0)))</f>
        <v>#N/A</v>
      </c>
      <c r="AB190" s="88">
        <f>INDEX(CBO_annual!$A:$AH,MATCH(_xlfn.NUMBERVALUE(LEFT($A191,4)),CBO_annual!$A:$A,0),MATCH($1:$1,CBO_annual!$1:$1,0))</f>
        <v>16939.900000000001</v>
      </c>
      <c r="AC190" s="84">
        <v>16663.5</v>
      </c>
      <c r="AD190" s="88">
        <v>11537.7</v>
      </c>
      <c r="AE190" s="88">
        <v>12755</v>
      </c>
      <c r="AF190" s="85">
        <v>110.55500000000001</v>
      </c>
      <c r="AG190" s="84">
        <v>18538</v>
      </c>
      <c r="AH190" s="84">
        <v>18808.8</v>
      </c>
      <c r="AI190" s="83">
        <f ca="1">IF(YEAR($B190)&lt;YEAR(TODAY()),INDEX(HaverPull!$A:$AD,MATCH(CBO_quarterly!$B190,HaverPull!$B:$B,0),MATCH(CBO_quarterly!AI$1,HaverPull!$1:$1,0)),INDEX(CBO_annual!$A:$AH,MATCH(_xlfn.NUMBERVALUE(LEFT($A191,4)),CBO_annual!$A:$A,0),MATCH(AI$1,CBO_annual!$1:$1,0)))</f>
        <v>3278.2</v>
      </c>
      <c r="AJ190" s="83">
        <f ca="1">IF(YEAR($B190)&lt;YEAR(TODAY()),INDEX(HaverPull!$A:$AD,MATCH(CBO_quarterly!$B190,HaverPull!$B:$B,0),MATCH(CBO_quarterly!AJ$1,HaverPull!$1:$1,0)),INDEX(CBO_annual!$A:$AH,MATCH(_xlfn.NUMBERVALUE(LEFT($A191,4)),CBO_annual!$A:$A,0),MATCH(AJ$1,CBO_annual!$1:$1,0)))</f>
        <v>1183.9000000000001</v>
      </c>
      <c r="AK190" s="83">
        <f ca="1">IF(YEAR($B190)&lt;YEAR(TODAY()),INDEX(HaverPull!$A:$AD,MATCH(CBO_quarterly!$B190,HaverPull!$B:$B,0),MATCH(CBO_quarterly!AK$1,HaverPull!$1:$1,0)),INDEX(CBO_annual!$A:$AH,MATCH(_xlfn.NUMBERVALUE(LEFT($A191,4)),CBO_annual!$A:$A,0),MATCH(AK$1,CBO_annual!$1:$1,0)))</f>
        <v>1940.9</v>
      </c>
      <c r="AL190" s="83">
        <f ca="1">IF(YEAR($B190)&lt;YEAR(TODAY()),INDEX(HaverPull!$A:$AD,MATCH(CBO_quarterly!$B190,HaverPull!$B:$B,0),MATCH(CBO_quarterly!AL$1,HaverPull!$1:$1,0)),INDEX(CBO_annual!$A:$AH,MATCH(_xlfn.NUMBERVALUE(LEFT($A191,4)),CBO_annual!$A:$A,0),MATCH(AL$1,CBO_annual!$1:$1,0)))</f>
        <v>3278.2</v>
      </c>
      <c r="AM190" s="83">
        <f ca="1">IF(YEAR($B190)&lt;YEAR(TODAY()),INDEX(HaverPull!$A:$AD,MATCH(CBO_quarterly!$B190,HaverPull!$B:$B,0),MATCH(CBO_quarterly!AM$1,HaverPull!$1:$1,0)),INDEX(CBO_annual!$A:$AH,MATCH(_xlfn.NUMBERVALUE(LEFT($A191,4)),CBO_annual!$A:$A,0),MATCH(AM$1,CBO_annual!$1:$1,0)))</f>
        <v>1225.4000000000001</v>
      </c>
      <c r="AN190" s="83">
        <f ca="1">IF(YEAR($B190)&lt;YEAR(TODAY()),INDEX(HaverPull!$A:$AD,MATCH(CBO_quarterly!$B190,HaverPull!$B:$B,0),MATCH(CBO_quarterly!AN$1,HaverPull!$1:$1,0)),INDEX(CBO_annual!$A:$AH,MATCH(_xlfn.NUMBERVALUE(LEFT($A191,4)),CBO_annual!$A:$A,0),MATCH(AN$1,CBO_annual!$1:$1,0)))</f>
        <v>2052.9</v>
      </c>
      <c r="AO190" s="83" t="e">
        <f ca="1">IF(YEAR($B190)&lt;YEAR(TODAY()),INDEX(HaverPull!$A:$AD,MATCH(CBO_quarterly!$B190,HaverPull!$B:$B,0),MATCH(CBO_quarterly!AO$1,HaverPull!$1:$1,0)),INDEX(CBO_annual!$A:$AH,MATCH(_xlfn.NUMBERVALUE(LEFT($A191,4)),CBO_annual!$A:$A,0),MATCH(AO$1,CBO_annual!$1:$1,0)))</f>
        <v>#N/A</v>
      </c>
      <c r="AP190" s="83" t="e">
        <f ca="1">IF(YEAR($B190)&lt;YEAR(TODAY()),INDEX(HaverPull!$A:$AD,MATCH(CBO_quarterly!$B190,HaverPull!$B:$B,0),MATCH(CBO_quarterly!AP$1,HaverPull!$1:$1,0)),INDEX(CBO_annual!$A:$AH,MATCH(_xlfn.NUMBERVALUE(LEFT($A191,4)),CBO_annual!$A:$A,0),MATCH(AP$1,CBO_annual!$1:$1,0)))</f>
        <v>#N/A</v>
      </c>
    </row>
    <row r="191" spans="1:42">
      <c r="A191" s="83" t="s">
        <v>590</v>
      </c>
      <c r="B191" s="4">
        <v>42643</v>
      </c>
      <c r="C191" s="83">
        <f ca="1">IF(YEAR($B191)&lt;YEAR(TODAY())-1,AVERAGE(C192:C195),INDEX(CBO_annual!$A:$AH,MATCH(_xlfn.NUMBERVALUE(LEFT($A192,4)),CBO_annual!$A:$A,0),MATCH(C$1,CBO_annual!$1:$1,0)))</f>
        <v>2065.125</v>
      </c>
      <c r="D191" s="83">
        <f ca="1">IF(YEAR($B191)&lt;YEAR(TODAY())-1,AVERAGE(D192:D195),INDEX(CBO_annual!$A:$AH,MATCH(_xlfn.NUMBERVALUE(LEFT($A192,4)),CBO_annual!$A:$A,0),MATCH(D$1,CBO_annual!$1:$1,0)))</f>
        <v>1583.9375</v>
      </c>
      <c r="E191" s="83">
        <f ca="1">IF(YEAR($B191)&lt;YEAR(TODAY())-1,AVERAGE(E192:E195),INDEX(CBO_annual!$A:$AH,MATCH(_xlfn.NUMBERVALUE(LEFT($A192,4)),CBO_annual!$A:$A,0),MATCH(E$1,CBO_annual!$1:$1,0)))</f>
        <v>133.6875</v>
      </c>
      <c r="F191" s="83">
        <f ca="1">IF(YEAR($B191)&lt;YEAR(TODAY())-1,AVERAGE(F192:F195),INDEX(CBO_annual!$A:$AH,MATCH(_xlfn.NUMBERVALUE(LEFT($A192,4)),CBO_annual!$A:$A,0),MATCH(F$1,CBO_annual!$1:$1,0)))</f>
        <v>399.9375</v>
      </c>
      <c r="G191" s="83">
        <f ca="1">IF(YEAR($B191)&lt;YEAR(TODAY())-1,AVERAGE(G192:G195),INDEX(CBO_annual!$A:$AH,MATCH(_xlfn.NUMBERVALUE(LEFT($A192,4)),CBO_annual!$A:$A,0),MATCH(G$1,CBO_annual!$1:$1,0)))</f>
        <v>1272.5</v>
      </c>
      <c r="H191" s="83">
        <f ca="1">IF(YEAR($B191)&lt;YEAR(TODAY())-1,AVERAGE(H192:H195),INDEX(CBO_annual!$A:$AH,MATCH(_xlfn.NUMBERVALUE(LEFT($A192,4)),CBO_annual!$A:$A,0),MATCH(H$1,CBO_annual!$1:$1,0)))</f>
        <v>60.375</v>
      </c>
      <c r="I191" s="83">
        <f ca="1">IF(YEAR($B191)&lt;YEAR(TODAY())-1,AVERAGE(I192:I195),INDEX(CBO_annual!$A:$AH,MATCH(_xlfn.NUMBERVALUE(LEFT($A192,4)),CBO_annual!$A:$A,0),MATCH(I$1,CBO_annual!$1:$1,0)))</f>
        <v>495.1875</v>
      </c>
      <c r="J191" s="83">
        <f ca="1">IF(YEAR($B191)&lt;YEAR(TODAY())-1,INDEX(HaverPull!$A:$AD,MATCH(CBO_quarterly!$B191,HaverPull!$B:$B,0),MATCH(CBO_quarterly!J$1,HaverPull!$1:$1,0)),INDEX(CBO_annual!$A:$AH,MATCH(_xlfn.NUMBERVALUE(LEFT($A192,4)),CBO_annual!$A:$A,0),MATCH(J$1,CBO_annual!$1:$1,0)))</f>
        <v>90.8</v>
      </c>
      <c r="K191" s="83" t="e">
        <f ca="1">IF(YEAR($B191)&lt;YEAR(TODAY())-1,INDEX(HaverPull!$A:$AD,MATCH(CBO_quarterly!$B191,HaverPull!$B:$B,0),MATCH(CBO_quarterly!K$1,HaverPull!$1:$1,0)),INDEX(CBO_annual!$A:$AH,MATCH(_xlfn.NUMBERVALUE(LEFT($A192,4)),CBO_annual!$A:$A,0),MATCH(K$1,CBO_annual!$1:$1,0)))</f>
        <v>#N/A</v>
      </c>
      <c r="L191" s="83" t="e">
        <f ca="1">IF(YEAR($B191)&lt;YEAR(TODAY())-1,INDEX(HaverPull!$A:$AD,MATCH(CBO_quarterly!$B191,HaverPull!$B:$B,0),MATCH(CBO_quarterly!L$1,HaverPull!$1:$1,0)),INDEX(CBO_annual!$A:$AH,MATCH(_xlfn.NUMBERVALUE(LEFT($A192,4)),CBO_annual!$A:$A,0),MATCH(L$1,CBO_annual!$1:$1,0)))</f>
        <v>#N/A</v>
      </c>
      <c r="M191" s="83" t="e">
        <f ca="1">IF(YEAR($B191)&lt;YEAR(TODAY())-1,INDEX(HaverPull!$A:$AD,MATCH(CBO_quarterly!$B191,HaverPull!$B:$B,0),MATCH(CBO_quarterly!M$1,HaverPull!$1:$1,0)),INDEX(CBO_annual!$A:$AH,MATCH(_xlfn.NUMBERVALUE(LEFT($A192,4)),CBO_annual!$A:$A,0),MATCH(M$1,CBO_annual!$1:$1,0)))</f>
        <v>#N/A</v>
      </c>
      <c r="N191" s="83" t="e">
        <f ca="1">IF(YEAR($B191)&lt;YEAR(TODAY())-1,INDEX(HaverPull!$A:$AD,MATCH(CBO_quarterly!$B191,HaverPull!$B:$B,0),MATCH(CBO_quarterly!N$1,HaverPull!$1:$1,0)),INDEX(CBO_annual!$A:$AH,MATCH(_xlfn.NUMBERVALUE(LEFT($A192,4)),CBO_annual!$A:$A,0),MATCH(N$1,CBO_annual!$1:$1,0)))</f>
        <v>#N/A</v>
      </c>
      <c r="O191" s="83" t="e">
        <f ca="1">IF(YEAR($B191)&lt;YEAR(TODAY())-1,INDEX(HaverPull!$A:$AD,MATCH(CBO_quarterly!$B191,HaverPull!$B:$B,0),MATCH(CBO_quarterly!O$1,HaverPull!$1:$1,0)),INDEX(CBO_annual!$A:$AH,MATCH(_xlfn.NUMBERVALUE(LEFT($A192,4)),CBO_annual!$A:$A,0),MATCH(O$1,CBO_annual!$1:$1,0)))</f>
        <v>#N/A</v>
      </c>
      <c r="P191" s="83" t="e">
        <f ca="1">IF(YEAR($B191)&lt;YEAR(TODAY())-1,INDEX(HaverPull!$A:$AD,MATCH(CBO_quarterly!$B191,HaverPull!$B:$B,0),MATCH(CBO_quarterly!P$1,HaverPull!$1:$1,0)),INDEX(CBO_annual!$A:$AH,MATCH(_xlfn.NUMBERVALUE(LEFT($A192,4)),CBO_annual!$A:$A,0),MATCH(P$1,CBO_annual!$1:$1,0)))</f>
        <v>#N/A</v>
      </c>
      <c r="Q191" s="83" t="e">
        <f ca="1">IF(YEAR($B191)&lt;YEAR(TODAY())-1,INDEX(HaverPull!$A:$AD,MATCH(CBO_quarterly!$B191,HaverPull!$B:$B,0),MATCH(CBO_quarterly!Q$1,HaverPull!$1:$1,0)),INDEX(CBO_annual!$A:$AH,MATCH(_xlfn.NUMBERVALUE(LEFT($A192,4)),CBO_annual!$A:$A,0),MATCH(Q$1,CBO_annual!$1:$1,0)))</f>
        <v>#N/A</v>
      </c>
      <c r="R191" s="83" t="e">
        <f ca="1">IF(YEAR($B191)&lt;YEAR(TODAY())-1,INDEX(HaverPull!$A:$AD,MATCH(CBO_quarterly!$B191,HaverPull!$B:$B,0),MATCH(CBO_quarterly!R$1,HaverPull!$1:$1,0)),INDEX(CBO_annual!$A:$AH,MATCH(_xlfn.NUMBERVALUE(LEFT($A192,4)),CBO_annual!$A:$A,0),MATCH(R$1,CBO_annual!$1:$1,0)))</f>
        <v>#N/A</v>
      </c>
      <c r="S191" s="83" t="e">
        <f ca="1">IF(YEAR($B191)&lt;YEAR(TODAY())-1,INDEX(HaverPull!$A:$AD,MATCH(CBO_quarterly!$B191,HaverPull!$B:$B,0),MATCH(CBO_quarterly!S$1,HaverPull!$1:$1,0)),INDEX(CBO_annual!$A:$AH,MATCH(_xlfn.NUMBERVALUE(LEFT($A192,4)),CBO_annual!$A:$A,0),MATCH(S$1,CBO_annual!$1:$1,0)))</f>
        <v>#N/A</v>
      </c>
      <c r="T191" s="83" t="e">
        <f ca="1">IF(YEAR($B191)&lt;YEAR(TODAY())-1,INDEX(HaverPull!$A:$AD,MATCH(CBO_quarterly!$B191,HaverPull!$B:$B,0),MATCH(CBO_quarterly!T$1,HaverPull!$1:$1,0)),INDEX(CBO_annual!$A:$AH,MATCH(_xlfn.NUMBERVALUE(LEFT($A192,4)),CBO_annual!$A:$A,0),MATCH(T$1,CBO_annual!$1:$1,0)))</f>
        <v>#N/A</v>
      </c>
      <c r="U191" s="83" t="e">
        <f ca="1">IF(YEAR($B191)&lt;YEAR(TODAY())-1,INDEX(HaverPull!$A:$AD,MATCH(CBO_quarterly!$B191,HaverPull!$B:$B,0),MATCH(CBO_quarterly!U$1,HaverPull!$1:$1,0)),INDEX(CBO_annual!$A:$AH,MATCH(_xlfn.NUMBERVALUE(LEFT($A192,4)),CBO_annual!$A:$A,0),MATCH(U$1,CBO_annual!$1:$1,0)))</f>
        <v>#N/A</v>
      </c>
      <c r="V191" s="83" t="e">
        <f ca="1">IF(YEAR($B191)&lt;YEAR(TODAY())-1,INDEX(HaverPull!$A:$AD,MATCH(CBO_quarterly!$B191,HaverPull!$B:$B,0),MATCH(CBO_quarterly!V$1,HaverPull!$1:$1,0)),INDEX(CBO_annual!$A:$AH,MATCH(_xlfn.NUMBERVALUE(LEFT($A192,4)),CBO_annual!$A:$A,0),MATCH(V$1,CBO_annual!$1:$1,0)))</f>
        <v>#N/A</v>
      </c>
      <c r="W191" s="83" t="e">
        <f ca="1">IF(YEAR($B191)&lt;YEAR(TODAY())-1,INDEX(HaverPull!$A:$AD,MATCH(CBO_quarterly!$B191,HaverPull!$B:$B,0),MATCH(CBO_quarterly!W$1,HaverPull!$1:$1,0)),INDEX(CBO_annual!$A:$AH,MATCH(_xlfn.NUMBERVALUE(LEFT($A192,4)),CBO_annual!$A:$A,0),MATCH(W$1,CBO_annual!$1:$1,0)))</f>
        <v>#N/A</v>
      </c>
      <c r="X191" s="83" t="e">
        <f ca="1">IF(YEAR($B191)&lt;YEAR(TODAY())-1,INDEX(HaverPull!$A:$AD,MATCH(CBO_quarterly!$B191,HaverPull!$B:$B,0),MATCH(CBO_quarterly!X$1,HaverPull!$1:$1,0)),INDEX(CBO_annual!$A:$AH,MATCH(_xlfn.NUMBERVALUE(LEFT($A192,4)),CBO_annual!$A:$A,0),MATCH(X$1,CBO_annual!$1:$1,0)))</f>
        <v>#N/A</v>
      </c>
      <c r="Y191" s="83" t="e">
        <f ca="1">IF(YEAR($B191)&lt;YEAR(TODAY())-1,INDEX(HaverPull!$A:$AD,MATCH(CBO_quarterly!$B191,HaverPull!$B:$B,0),MATCH(CBO_quarterly!Y$1,HaverPull!$1:$1,0)),INDEX(CBO_annual!$A:$AH,MATCH(_xlfn.NUMBERVALUE(LEFT($A192,4)),CBO_annual!$A:$A,0),MATCH(Y$1,CBO_annual!$1:$1,0)))</f>
        <v>#N/A</v>
      </c>
      <c r="Z191" s="83" t="e">
        <f ca="1">IF(YEAR($B191)&lt;YEAR(TODAY())-1,INDEX(HaverPull!$A:$AD,MATCH(CBO_quarterly!$B191,HaverPull!$B:$B,0),MATCH(CBO_quarterly!Z$1,HaverPull!$1:$1,0)),INDEX(CBO_annual!$A:$AH,MATCH(_xlfn.NUMBERVALUE(LEFT($A192,4)),CBO_annual!$A:$A,0),MATCH(Z$1,CBO_annual!$1:$1,0)))</f>
        <v>#N/A</v>
      </c>
      <c r="AA191" s="83" t="e">
        <f ca="1">IF(YEAR($B191)&lt;YEAR(TODAY())-1,INDEX(HaverPull!$A:$AD,MATCH(CBO_quarterly!$B191,HaverPull!$B:$B,0),MATCH(CBO_quarterly!AA$1,HaverPull!$1:$1,0)),INDEX(CBO_annual!$A:$AH,MATCH(_xlfn.NUMBERVALUE(LEFT($A192,4)),CBO_annual!$A:$A,0),MATCH(AA$1,CBO_annual!$1:$1,0)))</f>
        <v>#N/A</v>
      </c>
      <c r="AB191" s="88">
        <f>INDEX(CBO_annual!$A:$AH,MATCH(_xlfn.NUMBERVALUE(LEFT($A192,4)),CBO_annual!$A:$A,0),MATCH($1:$1,CBO_annual!$1:$1,0))</f>
        <v>16939.900000000001</v>
      </c>
      <c r="AC191" s="84">
        <v>16778.099999999999</v>
      </c>
      <c r="AD191" s="88">
        <v>11618.1</v>
      </c>
      <c r="AE191" s="88">
        <v>12899.4</v>
      </c>
      <c r="AF191" s="85">
        <v>111.03400000000001</v>
      </c>
      <c r="AG191" s="84">
        <v>18729.099999999999</v>
      </c>
      <c r="AH191" s="84">
        <v>18950</v>
      </c>
      <c r="AI191" s="83">
        <f ca="1">IF(YEAR($B191)&lt;YEAR(TODAY()),INDEX(HaverPull!$A:$AD,MATCH(CBO_quarterly!$B191,HaverPull!$B:$B,0),MATCH(CBO_quarterly!AI$1,HaverPull!$1:$1,0)),INDEX(CBO_annual!$A:$AH,MATCH(_xlfn.NUMBERVALUE(LEFT($A192,4)),CBO_annual!$A:$A,0),MATCH(AI$1,CBO_annual!$1:$1,0)))</f>
        <v>3300.5</v>
      </c>
      <c r="AJ191" s="83">
        <f ca="1">IF(YEAR($B191)&lt;YEAR(TODAY()),INDEX(HaverPull!$A:$AD,MATCH(CBO_quarterly!$B191,HaverPull!$B:$B,0),MATCH(CBO_quarterly!AJ$1,HaverPull!$1:$1,0)),INDEX(CBO_annual!$A:$AH,MATCH(_xlfn.NUMBERVALUE(LEFT($A192,4)),CBO_annual!$A:$A,0),MATCH(AJ$1,CBO_annual!$1:$1,0)))</f>
        <v>1188.7</v>
      </c>
      <c r="AK191" s="83">
        <f ca="1">IF(YEAR($B191)&lt;YEAR(TODAY()),INDEX(HaverPull!$A:$AD,MATCH(CBO_quarterly!$B191,HaverPull!$B:$B,0),MATCH(CBO_quarterly!AK$1,HaverPull!$1:$1,0)),INDEX(CBO_annual!$A:$AH,MATCH(_xlfn.NUMBERVALUE(LEFT($A192,4)),CBO_annual!$A:$A,0),MATCH(AK$1,CBO_annual!$1:$1,0)))</f>
        <v>1943.8</v>
      </c>
      <c r="AL191" s="83">
        <f ca="1">IF(YEAR($B191)&lt;YEAR(TODAY()),INDEX(HaverPull!$A:$AD,MATCH(CBO_quarterly!$B191,HaverPull!$B:$B,0),MATCH(CBO_quarterly!AL$1,HaverPull!$1:$1,0)),INDEX(CBO_annual!$A:$AH,MATCH(_xlfn.NUMBERVALUE(LEFT($A192,4)),CBO_annual!$A:$A,0),MATCH(AL$1,CBO_annual!$1:$1,0)))</f>
        <v>3300.5</v>
      </c>
      <c r="AM191" s="83">
        <f ca="1">IF(YEAR($B191)&lt;YEAR(TODAY()),INDEX(HaverPull!$A:$AD,MATCH(CBO_quarterly!$B191,HaverPull!$B:$B,0),MATCH(CBO_quarterly!AM$1,HaverPull!$1:$1,0)),INDEX(CBO_annual!$A:$AH,MATCH(_xlfn.NUMBERVALUE(LEFT($A192,4)),CBO_annual!$A:$A,0),MATCH(AM$1,CBO_annual!$1:$1,0)))</f>
        <v>1235.9000000000001</v>
      </c>
      <c r="AN191" s="83">
        <f ca="1">IF(YEAR($B191)&lt;YEAR(TODAY()),INDEX(HaverPull!$A:$AD,MATCH(CBO_quarterly!$B191,HaverPull!$B:$B,0),MATCH(CBO_quarterly!AN$1,HaverPull!$1:$1,0)),INDEX(CBO_annual!$A:$AH,MATCH(_xlfn.NUMBERVALUE(LEFT($A192,4)),CBO_annual!$A:$A,0),MATCH(AN$1,CBO_annual!$1:$1,0)))</f>
        <v>2064.6999999999998</v>
      </c>
      <c r="AO191" s="83" t="e">
        <f ca="1">IF(YEAR($B191)&lt;YEAR(TODAY()),INDEX(HaverPull!$A:$AD,MATCH(CBO_quarterly!$B191,HaverPull!$B:$B,0),MATCH(CBO_quarterly!AO$1,HaverPull!$1:$1,0)),INDEX(CBO_annual!$A:$AH,MATCH(_xlfn.NUMBERVALUE(LEFT($A192,4)),CBO_annual!$A:$A,0),MATCH(AO$1,CBO_annual!$1:$1,0)))</f>
        <v>#N/A</v>
      </c>
      <c r="AP191" s="83" t="e">
        <f ca="1">IF(YEAR($B191)&lt;YEAR(TODAY()),INDEX(HaverPull!$A:$AD,MATCH(CBO_quarterly!$B191,HaverPull!$B:$B,0),MATCH(CBO_quarterly!AP$1,HaverPull!$1:$1,0)),INDEX(CBO_annual!$A:$AH,MATCH(_xlfn.NUMBERVALUE(LEFT($A192,4)),CBO_annual!$A:$A,0),MATCH(AP$1,CBO_annual!$1:$1,0)))</f>
        <v>#N/A</v>
      </c>
    </row>
    <row r="192" spans="1:42">
      <c r="A192" s="83" t="s">
        <v>591</v>
      </c>
      <c r="B192" s="4">
        <v>42735</v>
      </c>
      <c r="C192" s="83">
        <f ca="1">IF(YEAR($B192)&lt;YEAR(TODAY())-1,AVERAGE(C193:C196),INDEX(CBO_annual!$A:$AH,MATCH(_xlfn.NUMBERVALUE(LEFT($A193,4)),CBO_annual!$A:$A,0),MATCH(C$1,CBO_annual!$1:$1,0)))</f>
        <v>2080.5</v>
      </c>
      <c r="D192" s="83">
        <f ca="1">IF(YEAR($B192)&lt;YEAR(TODAY())-1,AVERAGE(D193:D196),INDEX(CBO_annual!$A:$AH,MATCH(_xlfn.NUMBERVALUE(LEFT($A193,4)),CBO_annual!$A:$A,0),MATCH(D$1,CBO_annual!$1:$1,0)))</f>
        <v>1589.75</v>
      </c>
      <c r="E192" s="83">
        <f ca="1">IF(YEAR($B192)&lt;YEAR(TODAY())-1,AVERAGE(E193:E196),INDEX(CBO_annual!$A:$AH,MATCH(_xlfn.NUMBERVALUE(LEFT($A193,4)),CBO_annual!$A:$A,0),MATCH(E$1,CBO_annual!$1:$1,0)))</f>
        <v>135.75</v>
      </c>
      <c r="F192" s="83">
        <f ca="1">IF(YEAR($B192)&lt;YEAR(TODAY())-1,AVERAGE(F193:F196),INDEX(CBO_annual!$A:$AH,MATCH(_xlfn.NUMBERVALUE(LEFT($A193,4)),CBO_annual!$A:$A,0),MATCH(F$1,CBO_annual!$1:$1,0)))</f>
        <v>378.75</v>
      </c>
      <c r="G192" s="83">
        <f ca="1">IF(YEAR($B192)&lt;YEAR(TODAY())-1,AVERAGE(G193:G196),INDEX(CBO_annual!$A:$AH,MATCH(_xlfn.NUMBERVALUE(LEFT($A193,4)),CBO_annual!$A:$A,0),MATCH(G$1,CBO_annual!$1:$1,0)))</f>
        <v>1283</v>
      </c>
      <c r="H192" s="83">
        <f ca="1">IF(YEAR($B192)&lt;YEAR(TODAY())-1,AVERAGE(H193:H196),INDEX(CBO_annual!$A:$AH,MATCH(_xlfn.NUMBERVALUE(LEFT($A193,4)),CBO_annual!$A:$A,0),MATCH(H$1,CBO_annual!$1:$1,0)))</f>
        <v>61.5</v>
      </c>
      <c r="I192" s="83">
        <f ca="1">IF(YEAR($B192)&lt;YEAR(TODAY())-1,AVERAGE(I193:I196),INDEX(CBO_annual!$A:$AH,MATCH(_xlfn.NUMBERVALUE(LEFT($A193,4)),CBO_annual!$A:$A,0),MATCH(I$1,CBO_annual!$1:$1,0)))</f>
        <v>504.75</v>
      </c>
      <c r="J192" s="83">
        <f ca="1">IF(YEAR($B192)&lt;YEAR(TODAY())-1,INDEX(HaverPull!$A:$AD,MATCH(CBO_quarterly!$B192,HaverPull!$B:$B,0),MATCH(CBO_quarterly!J$1,HaverPull!$1:$1,0)),INDEX(CBO_annual!$A:$AH,MATCH(_xlfn.NUMBERVALUE(LEFT($A193,4)),CBO_annual!$A:$A,0),MATCH(J$1,CBO_annual!$1:$1,0)))</f>
        <v>73.099999999999994</v>
      </c>
      <c r="K192" s="83" t="e">
        <f ca="1">IF(YEAR($B192)&lt;YEAR(TODAY())-1,INDEX(HaverPull!$A:$AD,MATCH(CBO_quarterly!$B192,HaverPull!$B:$B,0),MATCH(CBO_quarterly!K$1,HaverPull!$1:$1,0)),INDEX(CBO_annual!$A:$AH,MATCH(_xlfn.NUMBERVALUE(LEFT($A193,4)),CBO_annual!$A:$A,0),MATCH(K$1,CBO_annual!$1:$1,0)))</f>
        <v>#N/A</v>
      </c>
      <c r="L192" s="83" t="e">
        <f ca="1">IF(YEAR($B192)&lt;YEAR(TODAY())-1,INDEX(HaverPull!$A:$AD,MATCH(CBO_quarterly!$B192,HaverPull!$B:$B,0),MATCH(CBO_quarterly!L$1,HaverPull!$1:$1,0)),INDEX(CBO_annual!$A:$AH,MATCH(_xlfn.NUMBERVALUE(LEFT($A193,4)),CBO_annual!$A:$A,0),MATCH(L$1,CBO_annual!$1:$1,0)))</f>
        <v>#N/A</v>
      </c>
      <c r="M192" s="83" t="e">
        <f ca="1">IF(YEAR($B192)&lt;YEAR(TODAY())-1,INDEX(HaverPull!$A:$AD,MATCH(CBO_quarterly!$B192,HaverPull!$B:$B,0),MATCH(CBO_quarterly!M$1,HaverPull!$1:$1,0)),INDEX(CBO_annual!$A:$AH,MATCH(_xlfn.NUMBERVALUE(LEFT($A193,4)),CBO_annual!$A:$A,0),MATCH(M$1,CBO_annual!$1:$1,0)))</f>
        <v>#N/A</v>
      </c>
      <c r="N192" s="83" t="e">
        <f ca="1">IF(YEAR($B192)&lt;YEAR(TODAY())-1,INDEX(HaverPull!$A:$AD,MATCH(CBO_quarterly!$B192,HaverPull!$B:$B,0),MATCH(CBO_quarterly!N$1,HaverPull!$1:$1,0)),INDEX(CBO_annual!$A:$AH,MATCH(_xlfn.NUMBERVALUE(LEFT($A193,4)),CBO_annual!$A:$A,0),MATCH(N$1,CBO_annual!$1:$1,0)))</f>
        <v>#N/A</v>
      </c>
      <c r="O192" s="83" t="e">
        <f ca="1">IF(YEAR($B192)&lt;YEAR(TODAY())-1,INDEX(HaverPull!$A:$AD,MATCH(CBO_quarterly!$B192,HaverPull!$B:$B,0),MATCH(CBO_quarterly!O$1,HaverPull!$1:$1,0)),INDEX(CBO_annual!$A:$AH,MATCH(_xlfn.NUMBERVALUE(LEFT($A193,4)),CBO_annual!$A:$A,0),MATCH(O$1,CBO_annual!$1:$1,0)))</f>
        <v>#N/A</v>
      </c>
      <c r="P192" s="83" t="e">
        <f ca="1">IF(YEAR($B192)&lt;YEAR(TODAY())-1,INDEX(HaverPull!$A:$AD,MATCH(CBO_quarterly!$B192,HaverPull!$B:$B,0),MATCH(CBO_quarterly!P$1,HaverPull!$1:$1,0)),INDEX(CBO_annual!$A:$AH,MATCH(_xlfn.NUMBERVALUE(LEFT($A193,4)),CBO_annual!$A:$A,0),MATCH(P$1,CBO_annual!$1:$1,0)))</f>
        <v>#N/A</v>
      </c>
      <c r="Q192" s="83" t="e">
        <f ca="1">IF(YEAR($B192)&lt;YEAR(TODAY())-1,INDEX(HaverPull!$A:$AD,MATCH(CBO_quarterly!$B192,HaverPull!$B:$B,0),MATCH(CBO_quarterly!Q$1,HaverPull!$1:$1,0)),INDEX(CBO_annual!$A:$AH,MATCH(_xlfn.NUMBERVALUE(LEFT($A193,4)),CBO_annual!$A:$A,0),MATCH(Q$1,CBO_annual!$1:$1,0)))</f>
        <v>#N/A</v>
      </c>
      <c r="R192" s="83" t="e">
        <f ca="1">IF(YEAR($B192)&lt;YEAR(TODAY())-1,INDEX(HaverPull!$A:$AD,MATCH(CBO_quarterly!$B192,HaverPull!$B:$B,0),MATCH(CBO_quarterly!R$1,HaverPull!$1:$1,0)),INDEX(CBO_annual!$A:$AH,MATCH(_xlfn.NUMBERVALUE(LEFT($A193,4)),CBO_annual!$A:$A,0),MATCH(R$1,CBO_annual!$1:$1,0)))</f>
        <v>#N/A</v>
      </c>
      <c r="S192" s="83" t="e">
        <f ca="1">IF(YEAR($B192)&lt;YEAR(TODAY())-1,INDEX(HaverPull!$A:$AD,MATCH(CBO_quarterly!$B192,HaverPull!$B:$B,0),MATCH(CBO_quarterly!S$1,HaverPull!$1:$1,0)),INDEX(CBO_annual!$A:$AH,MATCH(_xlfn.NUMBERVALUE(LEFT($A193,4)),CBO_annual!$A:$A,0),MATCH(S$1,CBO_annual!$1:$1,0)))</f>
        <v>#N/A</v>
      </c>
      <c r="T192" s="83" t="e">
        <f ca="1">IF(YEAR($B192)&lt;YEAR(TODAY())-1,INDEX(HaverPull!$A:$AD,MATCH(CBO_quarterly!$B192,HaverPull!$B:$B,0),MATCH(CBO_quarterly!T$1,HaverPull!$1:$1,0)),INDEX(CBO_annual!$A:$AH,MATCH(_xlfn.NUMBERVALUE(LEFT($A193,4)),CBO_annual!$A:$A,0),MATCH(T$1,CBO_annual!$1:$1,0)))</f>
        <v>#N/A</v>
      </c>
      <c r="U192" s="83" t="e">
        <f ca="1">IF(YEAR($B192)&lt;YEAR(TODAY())-1,INDEX(HaverPull!$A:$AD,MATCH(CBO_quarterly!$B192,HaverPull!$B:$B,0),MATCH(CBO_quarterly!U$1,HaverPull!$1:$1,0)),INDEX(CBO_annual!$A:$AH,MATCH(_xlfn.NUMBERVALUE(LEFT($A193,4)),CBO_annual!$A:$A,0),MATCH(U$1,CBO_annual!$1:$1,0)))</f>
        <v>#N/A</v>
      </c>
      <c r="V192" s="83" t="e">
        <f ca="1">IF(YEAR($B192)&lt;YEAR(TODAY())-1,INDEX(HaverPull!$A:$AD,MATCH(CBO_quarterly!$B192,HaverPull!$B:$B,0),MATCH(CBO_quarterly!V$1,HaverPull!$1:$1,0)),INDEX(CBO_annual!$A:$AH,MATCH(_xlfn.NUMBERVALUE(LEFT($A193,4)),CBO_annual!$A:$A,0),MATCH(V$1,CBO_annual!$1:$1,0)))</f>
        <v>#N/A</v>
      </c>
      <c r="W192" s="83" t="e">
        <f ca="1">IF(YEAR($B192)&lt;YEAR(TODAY())-1,INDEX(HaverPull!$A:$AD,MATCH(CBO_quarterly!$B192,HaverPull!$B:$B,0),MATCH(CBO_quarterly!W$1,HaverPull!$1:$1,0)),INDEX(CBO_annual!$A:$AH,MATCH(_xlfn.NUMBERVALUE(LEFT($A193,4)),CBO_annual!$A:$A,0),MATCH(W$1,CBO_annual!$1:$1,0)))</f>
        <v>#N/A</v>
      </c>
      <c r="X192" s="83" t="e">
        <f ca="1">IF(YEAR($B192)&lt;YEAR(TODAY())-1,INDEX(HaverPull!$A:$AD,MATCH(CBO_quarterly!$B192,HaverPull!$B:$B,0),MATCH(CBO_quarterly!X$1,HaverPull!$1:$1,0)),INDEX(CBO_annual!$A:$AH,MATCH(_xlfn.NUMBERVALUE(LEFT($A193,4)),CBO_annual!$A:$A,0),MATCH(X$1,CBO_annual!$1:$1,0)))</f>
        <v>#N/A</v>
      </c>
      <c r="Y192" s="83" t="e">
        <f ca="1">IF(YEAR($B192)&lt;YEAR(TODAY())-1,INDEX(HaverPull!$A:$AD,MATCH(CBO_quarterly!$B192,HaverPull!$B:$B,0),MATCH(CBO_quarterly!Y$1,HaverPull!$1:$1,0)),INDEX(CBO_annual!$A:$AH,MATCH(_xlfn.NUMBERVALUE(LEFT($A193,4)),CBO_annual!$A:$A,0),MATCH(Y$1,CBO_annual!$1:$1,0)))</f>
        <v>#N/A</v>
      </c>
      <c r="Z192" s="83" t="e">
        <f ca="1">IF(YEAR($B192)&lt;YEAR(TODAY())-1,INDEX(HaverPull!$A:$AD,MATCH(CBO_quarterly!$B192,HaverPull!$B:$B,0),MATCH(CBO_quarterly!Z$1,HaverPull!$1:$1,0)),INDEX(CBO_annual!$A:$AH,MATCH(_xlfn.NUMBERVALUE(LEFT($A193,4)),CBO_annual!$A:$A,0),MATCH(Z$1,CBO_annual!$1:$1,0)))</f>
        <v>#N/A</v>
      </c>
      <c r="AA192" s="83" t="e">
        <f ca="1">IF(YEAR($B192)&lt;YEAR(TODAY())-1,INDEX(HaverPull!$A:$AD,MATCH(CBO_quarterly!$B192,HaverPull!$B:$B,0),MATCH(CBO_quarterly!AA$1,HaverPull!$1:$1,0)),INDEX(CBO_annual!$A:$AH,MATCH(_xlfn.NUMBERVALUE(LEFT($A193,4)),CBO_annual!$A:$A,0),MATCH(AA$1,CBO_annual!$1:$1,0)))</f>
        <v>#N/A</v>
      </c>
      <c r="AB192" s="88">
        <f>INDEX(CBO_annual!$A:$AH,MATCH(_xlfn.NUMBERVALUE(LEFT($A193,4)),CBO_annual!$A:$A,0),MATCH($1:$1,CBO_annual!$1:$1,0))</f>
        <v>17219.050000000003</v>
      </c>
      <c r="AC192" s="84">
        <v>16851.400000000001</v>
      </c>
      <c r="AD192" s="88">
        <v>11702.1</v>
      </c>
      <c r="AE192" s="88">
        <v>13056.9</v>
      </c>
      <c r="AF192" s="85">
        <v>111.583</v>
      </c>
      <c r="AG192" s="84">
        <v>18905.5</v>
      </c>
      <c r="AH192" s="84">
        <v>19120.2</v>
      </c>
      <c r="AI192" s="83">
        <f ca="1">IF(YEAR($B192)&lt;YEAR(TODAY()),INDEX(HaverPull!$A:$AD,MATCH(CBO_quarterly!$B192,HaverPull!$B:$B,0),MATCH(CBO_quarterly!AI$1,HaverPull!$1:$1,0)),INDEX(CBO_annual!$A:$AH,MATCH(_xlfn.NUMBERVALUE(LEFT($A193,4)),CBO_annual!$A:$A,0),MATCH(AI$1,CBO_annual!$1:$1,0)))</f>
        <v>3322.4</v>
      </c>
      <c r="AJ192" s="83">
        <f ca="1">IF(YEAR($B192)&lt;YEAR(TODAY()),INDEX(HaverPull!$A:$AD,MATCH(CBO_quarterly!$B192,HaverPull!$B:$B,0),MATCH(CBO_quarterly!AJ$1,HaverPull!$1:$1,0)),INDEX(CBO_annual!$A:$AH,MATCH(_xlfn.NUMBERVALUE(LEFT($A193,4)),CBO_annual!$A:$A,0),MATCH(AJ$1,CBO_annual!$1:$1,0)))</f>
        <v>1190.0999999999999</v>
      </c>
      <c r="AK192" s="83">
        <f ca="1">IF(YEAR($B192)&lt;YEAR(TODAY()),INDEX(HaverPull!$A:$AD,MATCH(CBO_quarterly!$B192,HaverPull!$B:$B,0),MATCH(CBO_quarterly!AK$1,HaverPull!$1:$1,0)),INDEX(CBO_annual!$A:$AH,MATCH(_xlfn.NUMBERVALUE(LEFT($A193,4)),CBO_annual!$A:$A,0),MATCH(AK$1,CBO_annual!$1:$1,0)))</f>
        <v>1943.6</v>
      </c>
      <c r="AL192" s="83">
        <f ca="1">IF(YEAR($B192)&lt;YEAR(TODAY()),INDEX(HaverPull!$A:$AD,MATCH(CBO_quarterly!$B192,HaverPull!$B:$B,0),MATCH(CBO_quarterly!AL$1,HaverPull!$1:$1,0)),INDEX(CBO_annual!$A:$AH,MATCH(_xlfn.NUMBERVALUE(LEFT($A193,4)),CBO_annual!$A:$A,0),MATCH(AL$1,CBO_annual!$1:$1,0)))</f>
        <v>3322.4</v>
      </c>
      <c r="AM192" s="83">
        <f ca="1">IF(YEAR($B192)&lt;YEAR(TODAY()),INDEX(HaverPull!$A:$AD,MATCH(CBO_quarterly!$B192,HaverPull!$B:$B,0),MATCH(CBO_quarterly!AM$1,HaverPull!$1:$1,0)),INDEX(CBO_annual!$A:$AH,MATCH(_xlfn.NUMBERVALUE(LEFT($A193,4)),CBO_annual!$A:$A,0),MATCH(AM$1,CBO_annual!$1:$1,0)))</f>
        <v>1244.0999999999999</v>
      </c>
      <c r="AN192" s="83">
        <f ca="1">IF(YEAR($B192)&lt;YEAR(TODAY()),INDEX(HaverPull!$A:$AD,MATCH(CBO_quarterly!$B192,HaverPull!$B:$B,0),MATCH(CBO_quarterly!AN$1,HaverPull!$1:$1,0)),INDEX(CBO_annual!$A:$AH,MATCH(_xlfn.NUMBERVALUE(LEFT($A193,4)),CBO_annual!$A:$A,0),MATCH(AN$1,CBO_annual!$1:$1,0)))</f>
        <v>2078.3000000000002</v>
      </c>
      <c r="AO192" s="83" t="e">
        <f ca="1">IF(YEAR($B192)&lt;YEAR(TODAY()),INDEX(HaverPull!$A:$AD,MATCH(CBO_quarterly!$B192,HaverPull!$B:$B,0),MATCH(CBO_quarterly!AO$1,HaverPull!$1:$1,0)),INDEX(CBO_annual!$A:$AH,MATCH(_xlfn.NUMBERVALUE(LEFT($A193,4)),CBO_annual!$A:$A,0),MATCH(AO$1,CBO_annual!$1:$1,0)))</f>
        <v>#N/A</v>
      </c>
      <c r="AP192" s="83" t="e">
        <f ca="1">IF(YEAR($B192)&lt;YEAR(TODAY()),INDEX(HaverPull!$A:$AD,MATCH(CBO_quarterly!$B192,HaverPull!$B:$B,0),MATCH(CBO_quarterly!AP$1,HaverPull!$1:$1,0)),INDEX(CBO_annual!$A:$AH,MATCH(_xlfn.NUMBERVALUE(LEFT($A193,4)),CBO_annual!$A:$A,0),MATCH(AP$1,CBO_annual!$1:$1,0)))</f>
        <v>#N/A</v>
      </c>
    </row>
    <row r="193" spans="1:42">
      <c r="A193" s="83" t="s">
        <v>592</v>
      </c>
      <c r="B193" s="4">
        <v>42825</v>
      </c>
      <c r="C193" s="83">
        <f ca="1">IF(YEAR($B193)&lt;YEAR(TODAY())-1,AVERAGE(C194:C197),INDEX(CBO_annual!$A:$AH,MATCH(_xlfn.NUMBERVALUE(LEFT($A194,4)),CBO_annual!$A:$A,0),MATCH(C$1,CBO_annual!$1:$1,0)))</f>
        <v>2060</v>
      </c>
      <c r="D193" s="83">
        <f ca="1">IF(YEAR($B193)&lt;YEAR(TODAY())-1,AVERAGE(D194:D197),INDEX(CBO_annual!$A:$AH,MATCH(_xlfn.NUMBERVALUE(LEFT($A194,4)),CBO_annual!$A:$A,0),MATCH(D$1,CBO_annual!$1:$1,0)))</f>
        <v>1582</v>
      </c>
      <c r="E193" s="83">
        <f ca="1">IF(YEAR($B193)&lt;YEAR(TODAY())-1,AVERAGE(E194:E197),INDEX(CBO_annual!$A:$AH,MATCH(_xlfn.NUMBERVALUE(LEFT($A194,4)),CBO_annual!$A:$A,0),MATCH(E$1,CBO_annual!$1:$1,0)))</f>
        <v>133</v>
      </c>
      <c r="F193" s="83">
        <f ca="1">IF(YEAR($B193)&lt;YEAR(TODAY())-1,AVERAGE(F194:F197),INDEX(CBO_annual!$A:$AH,MATCH(_xlfn.NUMBERVALUE(LEFT($A194,4)),CBO_annual!$A:$A,0),MATCH(F$1,CBO_annual!$1:$1,0)))</f>
        <v>407</v>
      </c>
      <c r="G193" s="83">
        <f ca="1">IF(YEAR($B193)&lt;YEAR(TODAY())-1,AVERAGE(G194:G197),INDEX(CBO_annual!$A:$AH,MATCH(_xlfn.NUMBERVALUE(LEFT($A194,4)),CBO_annual!$A:$A,0),MATCH(G$1,CBO_annual!$1:$1,0)))</f>
        <v>1269</v>
      </c>
      <c r="H193" s="83">
        <f ca="1">IF(YEAR($B193)&lt;YEAR(TODAY())-1,AVERAGE(H194:H197),INDEX(CBO_annual!$A:$AH,MATCH(_xlfn.NUMBERVALUE(LEFT($A194,4)),CBO_annual!$A:$A,0),MATCH(H$1,CBO_annual!$1:$1,0)))</f>
        <v>60</v>
      </c>
      <c r="I193" s="83">
        <f ca="1">IF(YEAR($B193)&lt;YEAR(TODAY())-1,AVERAGE(I194:I197),INDEX(CBO_annual!$A:$AH,MATCH(_xlfn.NUMBERVALUE(LEFT($A194,4)),CBO_annual!$A:$A,0),MATCH(I$1,CBO_annual!$1:$1,0)))</f>
        <v>492</v>
      </c>
      <c r="J193" s="83">
        <f ca="1">IF(YEAR($B193)&lt;YEAR(TODAY())-1,INDEX(HaverPull!$A:$AD,MATCH(CBO_quarterly!$B193,HaverPull!$B:$B,0),MATCH(CBO_quarterly!J$1,HaverPull!$1:$1,0)),INDEX(CBO_annual!$A:$AH,MATCH(_xlfn.NUMBERVALUE(LEFT($A194,4)),CBO_annual!$A:$A,0),MATCH(J$1,CBO_annual!$1:$1,0)))</f>
        <v>0</v>
      </c>
      <c r="K193" s="83">
        <f ca="1">IF(YEAR($B193)&lt;YEAR(TODAY())-1,INDEX(HaverPull!$A:$AD,MATCH(CBO_quarterly!$B193,HaverPull!$B:$B,0),MATCH(CBO_quarterly!K$1,HaverPull!$1:$1,0)),INDEX(CBO_annual!$A:$AH,MATCH(_xlfn.NUMBERVALUE(LEFT($A194,4)),CBO_annual!$A:$A,0),MATCH(K$1,CBO_annual!$1:$1,0)))</f>
        <v>702.28399999999999</v>
      </c>
      <c r="L193" s="83">
        <f ca="1">IF(YEAR($B193)&lt;YEAR(TODAY())-1,INDEX(HaverPull!$A:$AD,MATCH(CBO_quarterly!$B193,HaverPull!$B:$B,0),MATCH(CBO_quarterly!L$1,HaverPull!$1:$1,0)),INDEX(CBO_annual!$A:$AH,MATCH(_xlfn.NUMBERVALUE(LEFT($A194,4)),CBO_annual!$A:$A,0),MATCH(L$1,CBO_annual!$1:$1,0)))</f>
        <v>374.68200000000002</v>
      </c>
      <c r="M193" s="83">
        <f ca="1">IF(YEAR($B193)&lt;YEAR(TODAY())-1,INDEX(HaverPull!$A:$AD,MATCH(CBO_quarterly!$B193,HaverPull!$B:$B,0),MATCH(CBO_quarterly!M$1,HaverPull!$1:$1,0)),INDEX(CBO_annual!$A:$AH,MATCH(_xlfn.NUMBERVALUE(LEFT($A194,4)),CBO_annual!$A:$A,0),MATCH(M$1,CBO_annual!$1:$1,0)))</f>
        <v>293.79899999999998</v>
      </c>
      <c r="N193" s="83">
        <f ca="1">IF(YEAR($B193)&lt;YEAR(TODAY())-1,INDEX(HaverPull!$A:$AD,MATCH(CBO_quarterly!$B193,HaverPull!$B:$B,0),MATCH(CBO_quarterly!N$1,HaverPull!$1:$1,0)),INDEX(CBO_annual!$A:$AH,MATCH(_xlfn.NUMBERVALUE(LEFT($A194,4)),CBO_annual!$A:$A,0),MATCH(N$1,CBO_annual!$1:$1,0)))</f>
        <v>162.55500000000001</v>
      </c>
      <c r="O193" s="83">
        <f ca="1">IF(YEAR($B193)&lt;YEAR(TODAY())-1,INDEX(HaverPull!$A:$AD,MATCH(CBO_quarterly!$B193,HaverPull!$B:$B,0),MATCH(CBO_quarterly!O$1,HaverPull!$1:$1,0)),INDEX(CBO_annual!$A:$AH,MATCH(_xlfn.NUMBERVALUE(LEFT($A194,4)),CBO_annual!$A:$A,0),MATCH(O$1,CBO_annual!$1:$1,0)))</f>
        <v>104.999</v>
      </c>
      <c r="P193" s="83">
        <f ca="1">IF(YEAR($B193)&lt;YEAR(TODAY())-1,INDEX(HaverPull!$A:$AD,MATCH(CBO_quarterly!$B193,HaverPull!$B:$B,0),MATCH(CBO_quarterly!P$1,HaverPull!$1:$1,0)),INDEX(CBO_annual!$A:$AH,MATCH(_xlfn.NUMBERVALUE(LEFT($A194,4)),CBO_annual!$A:$A,0),MATCH(P$1,CBO_annual!$1:$1,0)))</f>
        <v>1141.2719999999999</v>
      </c>
      <c r="Q193" s="83">
        <f ca="1">IF(YEAR($B193)&lt;YEAR(TODAY())-1,INDEX(HaverPull!$A:$AD,MATCH(CBO_quarterly!$B193,HaverPull!$B:$B,0),MATCH(CBO_quarterly!Q$1,HaverPull!$1:$1,0)),INDEX(CBO_annual!$A:$AH,MATCH(_xlfn.NUMBERVALUE(LEFT($A194,4)),CBO_annual!$A:$A,0),MATCH(Q$1,CBO_annual!$1:$1,0)))</f>
        <v>939.20399999999995</v>
      </c>
      <c r="R193" s="83">
        <f ca="1">IF(YEAR($B193)&lt;YEAR(TODAY())-1,INDEX(HaverPull!$A:$AD,MATCH(CBO_quarterly!$B193,HaverPull!$B:$B,0),MATCH(CBO_quarterly!R$1,HaverPull!$1:$1,0)),INDEX(CBO_annual!$A:$AH,MATCH(_xlfn.NUMBERVALUE(LEFT($A194,4)),CBO_annual!$A:$A,0),MATCH(R$1,CBO_annual!$1:$1,0)))</f>
        <v>1587.12</v>
      </c>
      <c r="S193" s="83">
        <f ca="1">IF(YEAR($B193)&lt;YEAR(TODAY())-1,INDEX(HaverPull!$A:$AD,MATCH(CBO_quarterly!$B193,HaverPull!$B:$B,0),MATCH(CBO_quarterly!S$1,HaverPull!$1:$1,0)),INDEX(CBO_annual!$A:$AH,MATCH(_xlfn.NUMBERVALUE(LEFT($A194,4)),CBO_annual!$A:$A,0),MATCH(S$1,CBO_annual!$1:$1,0)))</f>
        <v>22.768000000000001</v>
      </c>
      <c r="T193" s="83">
        <f ca="1">IF(YEAR($B193)&lt;YEAR(TODAY())-1,INDEX(HaverPull!$A:$AD,MATCH(CBO_quarterly!$B193,HaverPull!$B:$B,0),MATCH(CBO_quarterly!T$1,HaverPull!$1:$1,0)),INDEX(CBO_annual!$A:$AH,MATCH(_xlfn.NUMBERVALUE(LEFT($A194,4)),CBO_annual!$A:$A,0),MATCH(T$1,CBO_annual!$1:$1,0)))</f>
        <v>83.822999999999993</v>
      </c>
      <c r="U193" s="83">
        <f ca="1">IF(YEAR($B193)&lt;YEAR(TODAY())-1,INDEX(HaverPull!$A:$AD,MATCH(CBO_quarterly!$B193,HaverPull!$B:$B,0),MATCH(CBO_quarterly!U$1,HaverPull!$1:$1,0)),INDEX(CBO_annual!$A:$AH,MATCH(_xlfn.NUMBERVALUE(LEFT($A194,4)),CBO_annual!$A:$A,0),MATCH(U$1,CBO_annual!$1:$1,0)))</f>
        <v>34.573999999999998</v>
      </c>
      <c r="V193" s="83">
        <f ca="1">IF(YEAR($B193)&lt;YEAR(TODAY())-1,INDEX(HaverPull!$A:$AD,MATCH(CBO_quarterly!$B193,HaverPull!$B:$B,0),MATCH(CBO_quarterly!V$1,HaverPull!$1:$1,0)),INDEX(CBO_annual!$A:$AH,MATCH(_xlfn.NUMBERVALUE(LEFT($A194,4)),CBO_annual!$A:$A,0),MATCH(V$1,CBO_annual!$1:$1,0)))</f>
        <v>297.048</v>
      </c>
      <c r="W193" s="83">
        <f ca="1">IF(YEAR($B193)&lt;YEAR(TODAY())-1,INDEX(HaverPull!$A:$AD,MATCH(CBO_quarterly!$B193,HaverPull!$B:$B,0),MATCH(CBO_quarterly!W$1,HaverPull!$1:$1,0)),INDEX(CBO_annual!$A:$AH,MATCH(_xlfn.NUMBERVALUE(LEFT($A194,4)),CBO_annual!$A:$A,0),MATCH(W$1,CBO_annual!$1:$1,0)))</f>
        <v>0</v>
      </c>
      <c r="X193" s="83">
        <f ca="1">IF(YEAR($B193)&lt;YEAR(TODAY())-1,INDEX(HaverPull!$A:$AD,MATCH(CBO_quarterly!$B193,HaverPull!$B:$B,0),MATCH(CBO_quarterly!X$1,HaverPull!$1:$1,0)),INDEX(CBO_annual!$A:$AH,MATCH(_xlfn.NUMBERVALUE(LEFT($A194,4)),CBO_annual!$A:$A,0),MATCH(X$1,CBO_annual!$1:$1,0)))</f>
        <v>1161.8969999999999</v>
      </c>
      <c r="Y193" s="83">
        <f ca="1">IF(YEAR($B193)&lt;YEAR(TODAY())-1,INDEX(HaverPull!$A:$AD,MATCH(CBO_quarterly!$B193,HaverPull!$B:$B,0),MATCH(CBO_quarterly!Y$1,HaverPull!$1:$1,0)),INDEX(CBO_annual!$A:$AH,MATCH(_xlfn.NUMBERVALUE(LEFT($A194,4)),CBO_annual!$A:$A,0),MATCH(Y$1,CBO_annual!$1:$1,0)))</f>
        <v>1200.0719999999999</v>
      </c>
      <c r="Z193" s="83">
        <f ca="1">IF(YEAR($B193)&lt;YEAR(TODAY())-1,INDEX(HaverPull!$A:$AD,MATCH(CBO_quarterly!$B193,HaverPull!$B:$B,0),MATCH(CBO_quarterly!Z$1,HaverPull!$1:$1,0)),INDEX(CBO_annual!$A:$AH,MATCH(_xlfn.NUMBERVALUE(LEFT($A194,4)),CBO_annual!$A:$A,0),MATCH(Z$1,CBO_annual!$1:$1,0)))</f>
        <v>1200.0719999999999</v>
      </c>
      <c r="AA193" s="83">
        <f ca="1">IF(YEAR($B193)&lt;YEAR(TODAY())-1,INDEX(HaverPull!$A:$AD,MATCH(CBO_quarterly!$B193,HaverPull!$B:$B,0),MATCH(CBO_quarterly!AA$1,HaverPull!$1:$1,0)),INDEX(CBO_annual!$A:$AH,MATCH(_xlfn.NUMBERVALUE(LEFT($A194,4)),CBO_annual!$A:$A,0),MATCH(AA$1,CBO_annual!$1:$1,0)))</f>
        <v>1200.0719999999999</v>
      </c>
      <c r="AB193" s="88">
        <f>INDEX(CBO_annual!$A:$AH,MATCH(_xlfn.NUMBERVALUE(LEFT($A194,4)),CBO_annual!$A:$A,0),MATCH($1:$1,CBO_annual!$1:$1,0))</f>
        <v>17219.050000000003</v>
      </c>
      <c r="AC193" s="84">
        <v>16903.2</v>
      </c>
      <c r="AD193" s="88">
        <v>11758</v>
      </c>
      <c r="AE193" s="88">
        <v>13191.6</v>
      </c>
      <c r="AF193" s="85">
        <v>112.19799999999999</v>
      </c>
      <c r="AG193" s="84">
        <v>19057.7</v>
      </c>
      <c r="AH193" s="84">
        <v>19292.8</v>
      </c>
      <c r="AI193" s="88">
        <v>2896.6</v>
      </c>
      <c r="AJ193" s="88">
        <v>1108.4000000000001</v>
      </c>
      <c r="AK193" s="88">
        <v>1786.2</v>
      </c>
      <c r="AL193" s="88">
        <v>3320.2</v>
      </c>
      <c r="AM193" s="88">
        <v>1244.3</v>
      </c>
      <c r="AN193" s="88">
        <v>2075.9</v>
      </c>
      <c r="AO193" s="83" t="e">
        <f ca="1">IF(YEAR($B193)&lt;YEAR(TODAY()),INDEX(HaverPull!$A:$AD,MATCH(CBO_quarterly!$B193,HaverPull!$B:$B,0),MATCH(CBO_quarterly!AO$1,HaverPull!$1:$1,0)),INDEX(CBO_annual!$A:$AH,MATCH(_xlfn.NUMBERVALUE(LEFT($A194,4)),CBO_annual!$A:$A,0),MATCH(AO$1,CBO_annual!$1:$1,0)))</f>
        <v>#N/A</v>
      </c>
      <c r="AP193" s="83" t="e">
        <f ca="1">IF(YEAR($B193)&lt;YEAR(TODAY()),INDEX(HaverPull!$A:$AD,MATCH(CBO_quarterly!$B193,HaverPull!$B:$B,0),MATCH(CBO_quarterly!AP$1,HaverPull!$1:$1,0)),INDEX(CBO_annual!$A:$AH,MATCH(_xlfn.NUMBERVALUE(LEFT($A194,4)),CBO_annual!$A:$A,0),MATCH(AP$1,CBO_annual!$1:$1,0)))</f>
        <v>#N/A</v>
      </c>
    </row>
    <row r="194" spans="1:42">
      <c r="A194" s="83" t="s">
        <v>593</v>
      </c>
      <c r="B194" s="4">
        <v>42916</v>
      </c>
      <c r="C194" s="83">
        <f ca="1">IF(YEAR($B194)&lt;YEAR(TODAY())-1,AVERAGE(C195:C198),INDEX(CBO_annual!$A:$AH,MATCH(_xlfn.NUMBERVALUE(LEFT($A195,4)),CBO_annual!$A:$A,0),MATCH(C$1,CBO_annual!$1:$1,0)))</f>
        <v>2060</v>
      </c>
      <c r="D194" s="83">
        <f ca="1">IF(YEAR($B194)&lt;YEAR(TODAY())-1,AVERAGE(D195:D198),INDEX(CBO_annual!$A:$AH,MATCH(_xlfn.NUMBERVALUE(LEFT($A195,4)),CBO_annual!$A:$A,0),MATCH(D$1,CBO_annual!$1:$1,0)))</f>
        <v>1582</v>
      </c>
      <c r="E194" s="83">
        <f ca="1">IF(YEAR($B194)&lt;YEAR(TODAY())-1,AVERAGE(E195:E198),INDEX(CBO_annual!$A:$AH,MATCH(_xlfn.NUMBERVALUE(LEFT($A195,4)),CBO_annual!$A:$A,0),MATCH(E$1,CBO_annual!$1:$1,0)))</f>
        <v>133</v>
      </c>
      <c r="F194" s="83">
        <f ca="1">IF(YEAR($B194)&lt;YEAR(TODAY())-1,AVERAGE(F195:F198),INDEX(CBO_annual!$A:$AH,MATCH(_xlfn.NUMBERVALUE(LEFT($A195,4)),CBO_annual!$A:$A,0),MATCH(F$1,CBO_annual!$1:$1,0)))</f>
        <v>407</v>
      </c>
      <c r="G194" s="83">
        <f ca="1">IF(YEAR($B194)&lt;YEAR(TODAY())-1,AVERAGE(G195:G198),INDEX(CBO_annual!$A:$AH,MATCH(_xlfn.NUMBERVALUE(LEFT($A195,4)),CBO_annual!$A:$A,0),MATCH(G$1,CBO_annual!$1:$1,0)))</f>
        <v>1269</v>
      </c>
      <c r="H194" s="83">
        <f ca="1">IF(YEAR($B194)&lt;YEAR(TODAY())-1,AVERAGE(H195:H198),INDEX(CBO_annual!$A:$AH,MATCH(_xlfn.NUMBERVALUE(LEFT($A195,4)),CBO_annual!$A:$A,0),MATCH(H$1,CBO_annual!$1:$1,0)))</f>
        <v>60</v>
      </c>
      <c r="I194" s="83">
        <f ca="1">IF(YEAR($B194)&lt;YEAR(TODAY())-1,AVERAGE(I195:I198),INDEX(CBO_annual!$A:$AH,MATCH(_xlfn.NUMBERVALUE(LEFT($A195,4)),CBO_annual!$A:$A,0),MATCH(I$1,CBO_annual!$1:$1,0)))</f>
        <v>492</v>
      </c>
      <c r="J194" s="83">
        <f ca="1">IF(YEAR($B194)&lt;YEAR(TODAY())-1,INDEX(HaverPull!$A:$AD,MATCH(CBO_quarterly!$B194,HaverPull!$B:$B,0),MATCH(CBO_quarterly!J$1,HaverPull!$1:$1,0)),INDEX(CBO_annual!$A:$AH,MATCH(_xlfn.NUMBERVALUE(LEFT($A195,4)),CBO_annual!$A:$A,0),MATCH(J$1,CBO_annual!$1:$1,0)))</f>
        <v>0</v>
      </c>
      <c r="K194" s="83">
        <f ca="1">IF(YEAR($B194)&lt;YEAR(TODAY())-1,INDEX(HaverPull!$A:$AD,MATCH(CBO_quarterly!$B194,HaverPull!$B:$B,0),MATCH(CBO_quarterly!K$1,HaverPull!$1:$1,0)),INDEX(CBO_annual!$A:$AH,MATCH(_xlfn.NUMBERVALUE(LEFT($A195,4)),CBO_annual!$A:$A,0),MATCH(K$1,CBO_annual!$1:$1,0)))</f>
        <v>702.28399999999999</v>
      </c>
      <c r="L194" s="83">
        <f ca="1">IF(YEAR($B194)&lt;YEAR(TODAY())-1,INDEX(HaverPull!$A:$AD,MATCH(CBO_quarterly!$B194,HaverPull!$B:$B,0),MATCH(CBO_quarterly!L$1,HaverPull!$1:$1,0)),INDEX(CBO_annual!$A:$AH,MATCH(_xlfn.NUMBERVALUE(LEFT($A195,4)),CBO_annual!$A:$A,0),MATCH(L$1,CBO_annual!$1:$1,0)))</f>
        <v>374.68200000000002</v>
      </c>
      <c r="M194" s="83">
        <f ca="1">IF(YEAR($B194)&lt;YEAR(TODAY())-1,INDEX(HaverPull!$A:$AD,MATCH(CBO_quarterly!$B194,HaverPull!$B:$B,0),MATCH(CBO_quarterly!M$1,HaverPull!$1:$1,0)),INDEX(CBO_annual!$A:$AH,MATCH(_xlfn.NUMBERVALUE(LEFT($A195,4)),CBO_annual!$A:$A,0),MATCH(M$1,CBO_annual!$1:$1,0)))</f>
        <v>293.79899999999998</v>
      </c>
      <c r="N194" s="83">
        <f ca="1">IF(YEAR($B194)&lt;YEAR(TODAY())-1,INDEX(HaverPull!$A:$AD,MATCH(CBO_quarterly!$B194,HaverPull!$B:$B,0),MATCH(CBO_quarterly!N$1,HaverPull!$1:$1,0)),INDEX(CBO_annual!$A:$AH,MATCH(_xlfn.NUMBERVALUE(LEFT($A195,4)),CBO_annual!$A:$A,0),MATCH(N$1,CBO_annual!$1:$1,0)))</f>
        <v>162.55500000000001</v>
      </c>
      <c r="O194" s="83">
        <f ca="1">IF(YEAR($B194)&lt;YEAR(TODAY())-1,INDEX(HaverPull!$A:$AD,MATCH(CBO_quarterly!$B194,HaverPull!$B:$B,0),MATCH(CBO_quarterly!O$1,HaverPull!$1:$1,0)),INDEX(CBO_annual!$A:$AH,MATCH(_xlfn.NUMBERVALUE(LEFT($A195,4)),CBO_annual!$A:$A,0),MATCH(O$1,CBO_annual!$1:$1,0)))</f>
        <v>104.999</v>
      </c>
      <c r="P194" s="83">
        <f ca="1">IF(YEAR($B194)&lt;YEAR(TODAY())-1,INDEX(HaverPull!$A:$AD,MATCH(CBO_quarterly!$B194,HaverPull!$B:$B,0),MATCH(CBO_quarterly!P$1,HaverPull!$1:$1,0)),INDEX(CBO_annual!$A:$AH,MATCH(_xlfn.NUMBERVALUE(LEFT($A195,4)),CBO_annual!$A:$A,0),MATCH(P$1,CBO_annual!$1:$1,0)))</f>
        <v>1141.2719999999999</v>
      </c>
      <c r="Q194" s="83">
        <f ca="1">IF(YEAR($B194)&lt;YEAR(TODAY())-1,INDEX(HaverPull!$A:$AD,MATCH(CBO_quarterly!$B194,HaverPull!$B:$B,0),MATCH(CBO_quarterly!Q$1,HaverPull!$1:$1,0)),INDEX(CBO_annual!$A:$AH,MATCH(_xlfn.NUMBERVALUE(LEFT($A195,4)),CBO_annual!$A:$A,0),MATCH(Q$1,CBO_annual!$1:$1,0)))</f>
        <v>939.20399999999995</v>
      </c>
      <c r="R194" s="83">
        <f ca="1">IF(YEAR($B194)&lt;YEAR(TODAY())-1,INDEX(HaverPull!$A:$AD,MATCH(CBO_quarterly!$B194,HaverPull!$B:$B,0),MATCH(CBO_quarterly!R$1,HaverPull!$1:$1,0)),INDEX(CBO_annual!$A:$AH,MATCH(_xlfn.NUMBERVALUE(LEFT($A195,4)),CBO_annual!$A:$A,0),MATCH(R$1,CBO_annual!$1:$1,0)))</f>
        <v>1587.12</v>
      </c>
      <c r="S194" s="83">
        <f ca="1">IF(YEAR($B194)&lt;YEAR(TODAY())-1,INDEX(HaverPull!$A:$AD,MATCH(CBO_quarterly!$B194,HaverPull!$B:$B,0),MATCH(CBO_quarterly!S$1,HaverPull!$1:$1,0)),INDEX(CBO_annual!$A:$AH,MATCH(_xlfn.NUMBERVALUE(LEFT($A195,4)),CBO_annual!$A:$A,0),MATCH(S$1,CBO_annual!$1:$1,0)))</f>
        <v>22.768000000000001</v>
      </c>
      <c r="T194" s="83">
        <f ca="1">IF(YEAR($B194)&lt;YEAR(TODAY())-1,INDEX(HaverPull!$A:$AD,MATCH(CBO_quarterly!$B194,HaverPull!$B:$B,0),MATCH(CBO_quarterly!T$1,HaverPull!$1:$1,0)),INDEX(CBO_annual!$A:$AH,MATCH(_xlfn.NUMBERVALUE(LEFT($A195,4)),CBO_annual!$A:$A,0),MATCH(T$1,CBO_annual!$1:$1,0)))</f>
        <v>83.822999999999993</v>
      </c>
      <c r="U194" s="83">
        <f ca="1">IF(YEAR($B194)&lt;YEAR(TODAY())-1,INDEX(HaverPull!$A:$AD,MATCH(CBO_quarterly!$B194,HaverPull!$B:$B,0),MATCH(CBO_quarterly!U$1,HaverPull!$1:$1,0)),INDEX(CBO_annual!$A:$AH,MATCH(_xlfn.NUMBERVALUE(LEFT($A195,4)),CBO_annual!$A:$A,0),MATCH(U$1,CBO_annual!$1:$1,0)))</f>
        <v>34.573999999999998</v>
      </c>
      <c r="V194" s="83">
        <f ca="1">IF(YEAR($B194)&lt;YEAR(TODAY())-1,INDEX(HaverPull!$A:$AD,MATCH(CBO_quarterly!$B194,HaverPull!$B:$B,0),MATCH(CBO_quarterly!V$1,HaverPull!$1:$1,0)),INDEX(CBO_annual!$A:$AH,MATCH(_xlfn.NUMBERVALUE(LEFT($A195,4)),CBO_annual!$A:$A,0),MATCH(V$1,CBO_annual!$1:$1,0)))</f>
        <v>297.048</v>
      </c>
      <c r="W194" s="83">
        <f ca="1">IF(YEAR($B194)&lt;YEAR(TODAY())-1,INDEX(HaverPull!$A:$AD,MATCH(CBO_quarterly!$B194,HaverPull!$B:$B,0),MATCH(CBO_quarterly!W$1,HaverPull!$1:$1,0)),INDEX(CBO_annual!$A:$AH,MATCH(_xlfn.NUMBERVALUE(LEFT($A195,4)),CBO_annual!$A:$A,0),MATCH(W$1,CBO_annual!$1:$1,0)))</f>
        <v>0</v>
      </c>
      <c r="X194" s="83">
        <f ca="1">IF(YEAR($B194)&lt;YEAR(TODAY())-1,INDEX(HaverPull!$A:$AD,MATCH(CBO_quarterly!$B194,HaverPull!$B:$B,0),MATCH(CBO_quarterly!X$1,HaverPull!$1:$1,0)),INDEX(CBO_annual!$A:$AH,MATCH(_xlfn.NUMBERVALUE(LEFT($A195,4)),CBO_annual!$A:$A,0),MATCH(X$1,CBO_annual!$1:$1,0)))</f>
        <v>1161.8969999999999</v>
      </c>
      <c r="Y194" s="83">
        <f ca="1">IF(YEAR($B194)&lt;YEAR(TODAY())-1,INDEX(HaverPull!$A:$AD,MATCH(CBO_quarterly!$B194,HaverPull!$B:$B,0),MATCH(CBO_quarterly!Y$1,HaverPull!$1:$1,0)),INDEX(CBO_annual!$A:$AH,MATCH(_xlfn.NUMBERVALUE(LEFT($A195,4)),CBO_annual!$A:$A,0),MATCH(Y$1,CBO_annual!$1:$1,0)))</f>
        <v>1200.0719999999999</v>
      </c>
      <c r="Z194" s="83">
        <f ca="1">IF(YEAR($B194)&lt;YEAR(TODAY())-1,INDEX(HaverPull!$A:$AD,MATCH(CBO_quarterly!$B194,HaverPull!$B:$B,0),MATCH(CBO_quarterly!Z$1,HaverPull!$1:$1,0)),INDEX(CBO_annual!$A:$AH,MATCH(_xlfn.NUMBERVALUE(LEFT($A195,4)),CBO_annual!$A:$A,0),MATCH(Z$1,CBO_annual!$1:$1,0)))</f>
        <v>1200.0719999999999</v>
      </c>
      <c r="AA194" s="83">
        <f ca="1">IF(YEAR($B194)&lt;YEAR(TODAY())-1,INDEX(HaverPull!$A:$AD,MATCH(CBO_quarterly!$B194,HaverPull!$B:$B,0),MATCH(CBO_quarterly!AA$1,HaverPull!$1:$1,0)),INDEX(CBO_annual!$A:$AH,MATCH(_xlfn.NUMBERVALUE(LEFT($A195,4)),CBO_annual!$A:$A,0),MATCH(AA$1,CBO_annual!$1:$1,0)))</f>
        <v>1200.0719999999999</v>
      </c>
      <c r="AB194" s="88">
        <f>INDEX(CBO_annual!$A:$AH,MATCH(_xlfn.NUMBERVALUE(LEFT($A195,4)),CBO_annual!$A:$A,0),MATCH($1:$1,CBO_annual!$1:$1,0))</f>
        <v>17219.050000000003</v>
      </c>
      <c r="AC194" s="84">
        <v>17031.099999999999</v>
      </c>
      <c r="AD194" s="88">
        <v>11853</v>
      </c>
      <c r="AE194" s="88">
        <v>13307</v>
      </c>
      <c r="AF194" s="85">
        <v>112.273</v>
      </c>
      <c r="AG194" s="84">
        <v>19250</v>
      </c>
      <c r="AH194" s="84">
        <v>19421.3</v>
      </c>
      <c r="AI194" s="88">
        <v>2895.2</v>
      </c>
      <c r="AJ194" s="88">
        <v>1113.7</v>
      </c>
      <c r="AK194" s="88">
        <v>1779.6</v>
      </c>
      <c r="AL194" s="88">
        <v>3332.1</v>
      </c>
      <c r="AM194" s="88">
        <v>1255.8</v>
      </c>
      <c r="AN194" s="88">
        <v>2076.1999999999998</v>
      </c>
      <c r="AO194" s="83" t="e">
        <f ca="1">IF(YEAR($B194)&lt;YEAR(TODAY()),INDEX(HaverPull!$A:$AD,MATCH(CBO_quarterly!$B194,HaverPull!$B:$B,0),MATCH(CBO_quarterly!AO$1,HaverPull!$1:$1,0)),INDEX(CBO_annual!$A:$AH,MATCH(_xlfn.NUMBERVALUE(LEFT($A195,4)),CBO_annual!$A:$A,0),MATCH(AO$1,CBO_annual!$1:$1,0)))</f>
        <v>#N/A</v>
      </c>
      <c r="AP194" s="83" t="e">
        <f ca="1">IF(YEAR($B194)&lt;YEAR(TODAY()),INDEX(HaverPull!$A:$AD,MATCH(CBO_quarterly!$B194,HaverPull!$B:$B,0),MATCH(CBO_quarterly!AP$1,HaverPull!$1:$1,0)),INDEX(CBO_annual!$A:$AH,MATCH(_xlfn.NUMBERVALUE(LEFT($A195,4)),CBO_annual!$A:$A,0),MATCH(AP$1,CBO_annual!$1:$1,0)))</f>
        <v>#N/A</v>
      </c>
    </row>
    <row r="195" spans="1:42">
      <c r="A195" s="83" t="s">
        <v>594</v>
      </c>
      <c r="B195" s="4">
        <v>43008</v>
      </c>
      <c r="C195" s="83">
        <f ca="1">IF(YEAR($B195)&lt;YEAR(TODAY())-1,AVERAGE(C196:C199),INDEX(CBO_annual!$A:$AH,MATCH(_xlfn.NUMBERVALUE(LEFT($A196,4)),CBO_annual!$A:$A,0),MATCH(C$1,CBO_annual!$1:$1,0)))</f>
        <v>2060</v>
      </c>
      <c r="D195" s="83">
        <f ca="1">IF(YEAR($B195)&lt;YEAR(TODAY())-1,AVERAGE(D196:D199),INDEX(CBO_annual!$A:$AH,MATCH(_xlfn.NUMBERVALUE(LEFT($A196,4)),CBO_annual!$A:$A,0),MATCH(D$1,CBO_annual!$1:$1,0)))</f>
        <v>1582</v>
      </c>
      <c r="E195" s="83">
        <f ca="1">IF(YEAR($B195)&lt;YEAR(TODAY())-1,AVERAGE(E196:E199),INDEX(CBO_annual!$A:$AH,MATCH(_xlfn.NUMBERVALUE(LEFT($A196,4)),CBO_annual!$A:$A,0),MATCH(E$1,CBO_annual!$1:$1,0)))</f>
        <v>133</v>
      </c>
      <c r="F195" s="83">
        <f ca="1">IF(YEAR($B195)&lt;YEAR(TODAY())-1,AVERAGE(F196:F199),INDEX(CBO_annual!$A:$AH,MATCH(_xlfn.NUMBERVALUE(LEFT($A196,4)),CBO_annual!$A:$A,0),MATCH(F$1,CBO_annual!$1:$1,0)))</f>
        <v>407</v>
      </c>
      <c r="G195" s="83">
        <f ca="1">IF(YEAR($B195)&lt;YEAR(TODAY())-1,AVERAGE(G196:G199),INDEX(CBO_annual!$A:$AH,MATCH(_xlfn.NUMBERVALUE(LEFT($A196,4)),CBO_annual!$A:$A,0),MATCH(G$1,CBO_annual!$1:$1,0)))</f>
        <v>1269</v>
      </c>
      <c r="H195" s="83">
        <f ca="1">IF(YEAR($B195)&lt;YEAR(TODAY())-1,AVERAGE(H196:H199),INDEX(CBO_annual!$A:$AH,MATCH(_xlfn.NUMBERVALUE(LEFT($A196,4)),CBO_annual!$A:$A,0),MATCH(H$1,CBO_annual!$1:$1,0)))</f>
        <v>60</v>
      </c>
      <c r="I195" s="83">
        <f ca="1">IF(YEAR($B195)&lt;YEAR(TODAY())-1,AVERAGE(I196:I199),INDEX(CBO_annual!$A:$AH,MATCH(_xlfn.NUMBERVALUE(LEFT($A196,4)),CBO_annual!$A:$A,0),MATCH(I$1,CBO_annual!$1:$1,0)))</f>
        <v>492</v>
      </c>
      <c r="J195" s="83">
        <f ca="1">IF(YEAR($B195)&lt;YEAR(TODAY())-1,INDEX(HaverPull!$A:$AD,MATCH(CBO_quarterly!$B195,HaverPull!$B:$B,0),MATCH(CBO_quarterly!J$1,HaverPull!$1:$1,0)),INDEX(CBO_annual!$A:$AH,MATCH(_xlfn.NUMBERVALUE(LEFT($A196,4)),CBO_annual!$A:$A,0),MATCH(J$1,CBO_annual!$1:$1,0)))</f>
        <v>0</v>
      </c>
      <c r="K195" s="83">
        <f ca="1">IF(YEAR($B195)&lt;YEAR(TODAY())-1,INDEX(HaverPull!$A:$AD,MATCH(CBO_quarterly!$B195,HaverPull!$B:$B,0),MATCH(CBO_quarterly!K$1,HaverPull!$1:$1,0)),INDEX(CBO_annual!$A:$AH,MATCH(_xlfn.NUMBERVALUE(LEFT($A196,4)),CBO_annual!$A:$A,0),MATCH(K$1,CBO_annual!$1:$1,0)))</f>
        <v>702.28399999999999</v>
      </c>
      <c r="L195" s="83">
        <f ca="1">IF(YEAR($B195)&lt;YEAR(TODAY())-1,INDEX(HaverPull!$A:$AD,MATCH(CBO_quarterly!$B195,HaverPull!$B:$B,0),MATCH(CBO_quarterly!L$1,HaverPull!$1:$1,0)),INDEX(CBO_annual!$A:$AH,MATCH(_xlfn.NUMBERVALUE(LEFT($A196,4)),CBO_annual!$A:$A,0),MATCH(L$1,CBO_annual!$1:$1,0)))</f>
        <v>374.68200000000002</v>
      </c>
      <c r="M195" s="83">
        <f ca="1">IF(YEAR($B195)&lt;YEAR(TODAY())-1,INDEX(HaverPull!$A:$AD,MATCH(CBO_quarterly!$B195,HaverPull!$B:$B,0),MATCH(CBO_quarterly!M$1,HaverPull!$1:$1,0)),INDEX(CBO_annual!$A:$AH,MATCH(_xlfn.NUMBERVALUE(LEFT($A196,4)),CBO_annual!$A:$A,0),MATCH(M$1,CBO_annual!$1:$1,0)))</f>
        <v>293.79899999999998</v>
      </c>
      <c r="N195" s="83">
        <f ca="1">IF(YEAR($B195)&lt;YEAR(TODAY())-1,INDEX(HaverPull!$A:$AD,MATCH(CBO_quarterly!$B195,HaverPull!$B:$B,0),MATCH(CBO_quarterly!N$1,HaverPull!$1:$1,0)),INDEX(CBO_annual!$A:$AH,MATCH(_xlfn.NUMBERVALUE(LEFT($A196,4)),CBO_annual!$A:$A,0),MATCH(N$1,CBO_annual!$1:$1,0)))</f>
        <v>162.55500000000001</v>
      </c>
      <c r="O195" s="83">
        <f ca="1">IF(YEAR($B195)&lt;YEAR(TODAY())-1,INDEX(HaverPull!$A:$AD,MATCH(CBO_quarterly!$B195,HaverPull!$B:$B,0),MATCH(CBO_quarterly!O$1,HaverPull!$1:$1,0)),INDEX(CBO_annual!$A:$AH,MATCH(_xlfn.NUMBERVALUE(LEFT($A196,4)),CBO_annual!$A:$A,0),MATCH(O$1,CBO_annual!$1:$1,0)))</f>
        <v>104.999</v>
      </c>
      <c r="P195" s="83">
        <f ca="1">IF(YEAR($B195)&lt;YEAR(TODAY())-1,INDEX(HaverPull!$A:$AD,MATCH(CBO_quarterly!$B195,HaverPull!$B:$B,0),MATCH(CBO_quarterly!P$1,HaverPull!$1:$1,0)),INDEX(CBO_annual!$A:$AH,MATCH(_xlfn.NUMBERVALUE(LEFT($A196,4)),CBO_annual!$A:$A,0),MATCH(P$1,CBO_annual!$1:$1,0)))</f>
        <v>1141.2719999999999</v>
      </c>
      <c r="Q195" s="83">
        <f ca="1">IF(YEAR($B195)&lt;YEAR(TODAY())-1,INDEX(HaverPull!$A:$AD,MATCH(CBO_quarterly!$B195,HaverPull!$B:$B,0),MATCH(CBO_quarterly!Q$1,HaverPull!$1:$1,0)),INDEX(CBO_annual!$A:$AH,MATCH(_xlfn.NUMBERVALUE(LEFT($A196,4)),CBO_annual!$A:$A,0),MATCH(Q$1,CBO_annual!$1:$1,0)))</f>
        <v>939.20399999999995</v>
      </c>
      <c r="R195" s="83">
        <f ca="1">IF(YEAR($B195)&lt;YEAR(TODAY())-1,INDEX(HaverPull!$A:$AD,MATCH(CBO_quarterly!$B195,HaverPull!$B:$B,0),MATCH(CBO_quarterly!R$1,HaverPull!$1:$1,0)),INDEX(CBO_annual!$A:$AH,MATCH(_xlfn.NUMBERVALUE(LEFT($A196,4)),CBO_annual!$A:$A,0),MATCH(R$1,CBO_annual!$1:$1,0)))</f>
        <v>1587.12</v>
      </c>
      <c r="S195" s="83">
        <f ca="1">IF(YEAR($B195)&lt;YEAR(TODAY())-1,INDEX(HaverPull!$A:$AD,MATCH(CBO_quarterly!$B195,HaverPull!$B:$B,0),MATCH(CBO_quarterly!S$1,HaverPull!$1:$1,0)),INDEX(CBO_annual!$A:$AH,MATCH(_xlfn.NUMBERVALUE(LEFT($A196,4)),CBO_annual!$A:$A,0),MATCH(S$1,CBO_annual!$1:$1,0)))</f>
        <v>22.768000000000001</v>
      </c>
      <c r="T195" s="83">
        <f ca="1">IF(YEAR($B195)&lt;YEAR(TODAY())-1,INDEX(HaverPull!$A:$AD,MATCH(CBO_quarterly!$B195,HaverPull!$B:$B,0),MATCH(CBO_quarterly!T$1,HaverPull!$1:$1,0)),INDEX(CBO_annual!$A:$AH,MATCH(_xlfn.NUMBERVALUE(LEFT($A196,4)),CBO_annual!$A:$A,0),MATCH(T$1,CBO_annual!$1:$1,0)))</f>
        <v>83.822999999999993</v>
      </c>
      <c r="U195" s="83">
        <f ca="1">IF(YEAR($B195)&lt;YEAR(TODAY())-1,INDEX(HaverPull!$A:$AD,MATCH(CBO_quarterly!$B195,HaverPull!$B:$B,0),MATCH(CBO_quarterly!U$1,HaverPull!$1:$1,0)),INDEX(CBO_annual!$A:$AH,MATCH(_xlfn.NUMBERVALUE(LEFT($A196,4)),CBO_annual!$A:$A,0),MATCH(U$1,CBO_annual!$1:$1,0)))</f>
        <v>34.573999999999998</v>
      </c>
      <c r="V195" s="83">
        <f ca="1">IF(YEAR($B195)&lt;YEAR(TODAY())-1,INDEX(HaverPull!$A:$AD,MATCH(CBO_quarterly!$B195,HaverPull!$B:$B,0),MATCH(CBO_quarterly!V$1,HaverPull!$1:$1,0)),INDEX(CBO_annual!$A:$AH,MATCH(_xlfn.NUMBERVALUE(LEFT($A196,4)),CBO_annual!$A:$A,0),MATCH(V$1,CBO_annual!$1:$1,0)))</f>
        <v>297.048</v>
      </c>
      <c r="W195" s="83">
        <f ca="1">IF(YEAR($B195)&lt;YEAR(TODAY())-1,INDEX(HaverPull!$A:$AD,MATCH(CBO_quarterly!$B195,HaverPull!$B:$B,0),MATCH(CBO_quarterly!W$1,HaverPull!$1:$1,0)),INDEX(CBO_annual!$A:$AH,MATCH(_xlfn.NUMBERVALUE(LEFT($A196,4)),CBO_annual!$A:$A,0),MATCH(W$1,CBO_annual!$1:$1,0)))</f>
        <v>0</v>
      </c>
      <c r="X195" s="83">
        <f ca="1">IF(YEAR($B195)&lt;YEAR(TODAY())-1,INDEX(HaverPull!$A:$AD,MATCH(CBO_quarterly!$B195,HaverPull!$B:$B,0),MATCH(CBO_quarterly!X$1,HaverPull!$1:$1,0)),INDEX(CBO_annual!$A:$AH,MATCH(_xlfn.NUMBERVALUE(LEFT($A196,4)),CBO_annual!$A:$A,0),MATCH(X$1,CBO_annual!$1:$1,0)))</f>
        <v>1161.8969999999999</v>
      </c>
      <c r="Y195" s="83">
        <f ca="1">IF(YEAR($B195)&lt;YEAR(TODAY())-1,INDEX(HaverPull!$A:$AD,MATCH(CBO_quarterly!$B195,HaverPull!$B:$B,0),MATCH(CBO_quarterly!Y$1,HaverPull!$1:$1,0)),INDEX(CBO_annual!$A:$AH,MATCH(_xlfn.NUMBERVALUE(LEFT($A196,4)),CBO_annual!$A:$A,0),MATCH(Y$1,CBO_annual!$1:$1,0)))</f>
        <v>1200.0719999999999</v>
      </c>
      <c r="Z195" s="83">
        <f ca="1">IF(YEAR($B195)&lt;YEAR(TODAY())-1,INDEX(HaverPull!$A:$AD,MATCH(CBO_quarterly!$B195,HaverPull!$B:$B,0),MATCH(CBO_quarterly!Z$1,HaverPull!$1:$1,0)),INDEX(CBO_annual!$A:$AH,MATCH(_xlfn.NUMBERVALUE(LEFT($A196,4)),CBO_annual!$A:$A,0),MATCH(Z$1,CBO_annual!$1:$1,0)))</f>
        <v>1200.0719999999999</v>
      </c>
      <c r="AA195" s="83">
        <f ca="1">IF(YEAR($B195)&lt;YEAR(TODAY())-1,INDEX(HaverPull!$A:$AD,MATCH(CBO_quarterly!$B195,HaverPull!$B:$B,0),MATCH(CBO_quarterly!AA$1,HaverPull!$1:$1,0)),INDEX(CBO_annual!$A:$AH,MATCH(_xlfn.NUMBERVALUE(LEFT($A196,4)),CBO_annual!$A:$A,0),MATCH(AA$1,CBO_annual!$1:$1,0)))</f>
        <v>1200.0719999999999</v>
      </c>
      <c r="AB195" s="88">
        <f>INDEX(CBO_annual!$A:$AH,MATCH(_xlfn.NUMBERVALUE(LEFT($A196,4)),CBO_annual!$A:$A,0),MATCH($1:$1,CBO_annual!$1:$1,0))</f>
        <v>17219.050000000003</v>
      </c>
      <c r="AC195" s="84">
        <v>17163.900000000001</v>
      </c>
      <c r="AD195" s="88">
        <v>11916.6</v>
      </c>
      <c r="AE195" s="88">
        <v>13429.1</v>
      </c>
      <c r="AF195" s="85">
        <v>112.699</v>
      </c>
      <c r="AG195" s="84">
        <v>19500.599999999999</v>
      </c>
      <c r="AH195" s="84">
        <v>19605.2</v>
      </c>
      <c r="AI195" s="88">
        <v>2900</v>
      </c>
      <c r="AJ195" s="88">
        <v>1117.4000000000001</v>
      </c>
      <c r="AK195" s="88">
        <v>1780.7</v>
      </c>
      <c r="AL195" s="88">
        <v>3356.5</v>
      </c>
      <c r="AM195" s="88">
        <v>1263.5</v>
      </c>
      <c r="AN195" s="88">
        <v>2092.9</v>
      </c>
      <c r="AO195" s="83" t="e">
        <f ca="1">IF(YEAR($B195)&lt;YEAR(TODAY()),INDEX(HaverPull!$A:$AD,MATCH(CBO_quarterly!$B195,HaverPull!$B:$B,0),MATCH(CBO_quarterly!AO$1,HaverPull!$1:$1,0)),INDEX(CBO_annual!$A:$AH,MATCH(_xlfn.NUMBERVALUE(LEFT($A196,4)),CBO_annual!$A:$A,0),MATCH(AO$1,CBO_annual!$1:$1,0)))</f>
        <v>#N/A</v>
      </c>
      <c r="AP195" s="83" t="e">
        <f ca="1">IF(YEAR($B195)&lt;YEAR(TODAY()),INDEX(HaverPull!$A:$AD,MATCH(CBO_quarterly!$B195,HaverPull!$B:$B,0),MATCH(CBO_quarterly!AP$1,HaverPull!$1:$1,0)),INDEX(CBO_annual!$A:$AH,MATCH(_xlfn.NUMBERVALUE(LEFT($A196,4)),CBO_annual!$A:$A,0),MATCH(AP$1,CBO_annual!$1:$1,0)))</f>
        <v>#N/A</v>
      </c>
    </row>
    <row r="196" spans="1:42">
      <c r="A196" s="83" t="s">
        <v>595</v>
      </c>
      <c r="B196" s="4">
        <v>43100</v>
      </c>
      <c r="C196" s="83">
        <f ca="1">IF(YEAR($B196)&lt;YEAR(TODAY())-1,AVERAGE(C197:C200),INDEX(CBO_annual!$A:$AH,MATCH(_xlfn.NUMBERVALUE(LEFT($A197,4)),CBO_annual!$A:$A,0),MATCH(C$1,CBO_annual!$1:$1,0)))</f>
        <v>2142</v>
      </c>
      <c r="D196" s="83">
        <f ca="1">IF(YEAR($B196)&lt;YEAR(TODAY())-1,AVERAGE(D197:D200),INDEX(CBO_annual!$A:$AH,MATCH(_xlfn.NUMBERVALUE(LEFT($A197,4)),CBO_annual!$A:$A,0),MATCH(D$1,CBO_annual!$1:$1,0)))</f>
        <v>1613</v>
      </c>
      <c r="E196" s="83">
        <f ca="1">IF(YEAR($B196)&lt;YEAR(TODAY())-1,AVERAGE(E197:E200),INDEX(CBO_annual!$A:$AH,MATCH(_xlfn.NUMBERVALUE(LEFT($A197,4)),CBO_annual!$A:$A,0),MATCH(E$1,CBO_annual!$1:$1,0)))</f>
        <v>144</v>
      </c>
      <c r="F196" s="83">
        <f ca="1">IF(YEAR($B196)&lt;YEAR(TODAY())-1,AVERAGE(F197:F200),INDEX(CBO_annual!$A:$AH,MATCH(_xlfn.NUMBERVALUE(LEFT($A197,4)),CBO_annual!$A:$A,0),MATCH(F$1,CBO_annual!$1:$1,0)))</f>
        <v>294</v>
      </c>
      <c r="G196" s="83">
        <f ca="1">IF(YEAR($B196)&lt;YEAR(TODAY())-1,AVERAGE(G197:G200),INDEX(CBO_annual!$A:$AH,MATCH(_xlfn.NUMBERVALUE(LEFT($A197,4)),CBO_annual!$A:$A,0),MATCH(G$1,CBO_annual!$1:$1,0)))</f>
        <v>1325</v>
      </c>
      <c r="H196" s="83">
        <f ca="1">IF(YEAR($B196)&lt;YEAR(TODAY())-1,AVERAGE(H197:H200),INDEX(CBO_annual!$A:$AH,MATCH(_xlfn.NUMBERVALUE(LEFT($A197,4)),CBO_annual!$A:$A,0),MATCH(H$1,CBO_annual!$1:$1,0)))</f>
        <v>66</v>
      </c>
      <c r="I196" s="83">
        <f ca="1">IF(YEAR($B196)&lt;YEAR(TODAY())-1,AVERAGE(I197:I200),INDEX(CBO_annual!$A:$AH,MATCH(_xlfn.NUMBERVALUE(LEFT($A197,4)),CBO_annual!$A:$A,0),MATCH(I$1,CBO_annual!$1:$1,0)))</f>
        <v>543</v>
      </c>
      <c r="J196" s="83">
        <f ca="1">IF(YEAR($B196)&lt;YEAR(TODAY())-1,INDEX(HaverPull!$A:$AD,MATCH(CBO_quarterly!$B196,HaverPull!$B:$B,0),MATCH(CBO_quarterly!J$1,HaverPull!$1:$1,0)),INDEX(CBO_annual!$A:$AH,MATCH(_xlfn.NUMBERVALUE(LEFT($A197,4)),CBO_annual!$A:$A,0),MATCH(J$1,CBO_annual!$1:$1,0)))</f>
        <v>0</v>
      </c>
      <c r="K196" s="83">
        <f ca="1">IF(YEAR($B196)&lt;YEAR(TODAY())-1,INDEX(HaverPull!$A:$AD,MATCH(CBO_quarterly!$B196,HaverPull!$B:$B,0),MATCH(CBO_quarterly!K$1,HaverPull!$1:$1,0)),INDEX(CBO_annual!$A:$AH,MATCH(_xlfn.NUMBERVALUE(LEFT($A197,4)),CBO_annual!$A:$A,0),MATCH(K$1,CBO_annual!$1:$1,0)))</f>
        <v>707.08399999999995</v>
      </c>
      <c r="L196" s="83">
        <f ca="1">IF(YEAR($B196)&lt;YEAR(TODAY())-1,INDEX(HaverPull!$A:$AD,MATCH(CBO_quarterly!$B196,HaverPull!$B:$B,0),MATCH(CBO_quarterly!L$1,HaverPull!$1:$1,0)),INDEX(CBO_annual!$A:$AH,MATCH(_xlfn.NUMBERVALUE(LEFT($A197,4)),CBO_annual!$A:$A,0),MATCH(L$1,CBO_annual!$1:$1,0)))</f>
        <v>383.23399999999998</v>
      </c>
      <c r="M196" s="83">
        <f ca="1">IF(YEAR($B196)&lt;YEAR(TODAY())-1,INDEX(HaverPull!$A:$AD,MATCH(CBO_quarterly!$B196,HaverPull!$B:$B,0),MATCH(CBO_quarterly!M$1,HaverPull!$1:$1,0)),INDEX(CBO_annual!$A:$AH,MATCH(_xlfn.NUMBERVALUE(LEFT($A197,4)),CBO_annual!$A:$A,0),MATCH(M$1,CBO_annual!$1:$1,0)))</f>
        <v>293.60399999999998</v>
      </c>
      <c r="N196" s="83">
        <f ca="1">IF(YEAR($B196)&lt;YEAR(TODAY())-1,INDEX(HaverPull!$A:$AD,MATCH(CBO_quarterly!$B196,HaverPull!$B:$B,0),MATCH(CBO_quarterly!N$1,HaverPull!$1:$1,0)),INDEX(CBO_annual!$A:$AH,MATCH(_xlfn.NUMBERVALUE(LEFT($A197,4)),CBO_annual!$A:$A,0),MATCH(N$1,CBO_annual!$1:$1,0)))</f>
        <v>159.57400000000001</v>
      </c>
      <c r="O196" s="83">
        <f ca="1">IF(YEAR($B196)&lt;YEAR(TODAY())-1,INDEX(HaverPull!$A:$AD,MATCH(CBO_quarterly!$B196,HaverPull!$B:$B,0),MATCH(CBO_quarterly!O$1,HaverPull!$1:$1,0)),INDEX(CBO_annual!$A:$AH,MATCH(_xlfn.NUMBERVALUE(LEFT($A197,4)),CBO_annual!$A:$A,0),MATCH(O$1,CBO_annual!$1:$1,0)))</f>
        <v>99.858000000000004</v>
      </c>
      <c r="P196" s="83">
        <f ca="1">IF(YEAR($B196)&lt;YEAR(TODAY())-1,INDEX(HaverPull!$A:$AD,MATCH(CBO_quarterly!$B196,HaverPull!$B:$B,0),MATCH(CBO_quarterly!P$1,HaverPull!$1:$1,0)),INDEX(CBO_annual!$A:$AH,MATCH(_xlfn.NUMBERVALUE(LEFT($A197,4)),CBO_annual!$A:$A,0),MATCH(P$1,CBO_annual!$1:$1,0)))</f>
        <v>1164.086</v>
      </c>
      <c r="Q196" s="83">
        <f ca="1">IF(YEAR($B196)&lt;YEAR(TODAY())-1,INDEX(HaverPull!$A:$AD,MATCH(CBO_quarterly!$B196,HaverPull!$B:$B,0),MATCH(CBO_quarterly!Q$1,HaverPull!$1:$1,0)),INDEX(CBO_annual!$A:$AH,MATCH(_xlfn.NUMBERVALUE(LEFT($A197,4)),CBO_annual!$A:$A,0),MATCH(Q$1,CBO_annual!$1:$1,0)))</f>
        <v>984.40300000000002</v>
      </c>
      <c r="R196" s="83">
        <f ca="1">IF(YEAR($B196)&lt;YEAR(TODAY())-1,INDEX(HaverPull!$A:$AD,MATCH(CBO_quarterly!$B196,HaverPull!$B:$B,0),MATCH(CBO_quarterly!R$1,HaverPull!$1:$1,0)),INDEX(CBO_annual!$A:$AH,MATCH(_xlfn.NUMBERVALUE(LEFT($A197,4)),CBO_annual!$A:$A,0),MATCH(R$1,CBO_annual!$1:$1,0)))</f>
        <v>1639.3489999999999</v>
      </c>
      <c r="S196" s="83">
        <f ca="1">IF(YEAR($B196)&lt;YEAR(TODAY())-1,INDEX(HaverPull!$A:$AD,MATCH(CBO_quarterly!$B196,HaverPull!$B:$B,0),MATCH(CBO_quarterly!S$1,HaverPull!$1:$1,0)),INDEX(CBO_annual!$A:$AH,MATCH(_xlfn.NUMBERVALUE(LEFT($A197,4)),CBO_annual!$A:$A,0),MATCH(S$1,CBO_annual!$1:$1,0)))</f>
        <v>25.525000000000002</v>
      </c>
      <c r="T196" s="83">
        <f ca="1">IF(YEAR($B196)&lt;YEAR(TODAY())-1,INDEX(HaverPull!$A:$AD,MATCH(CBO_quarterly!$B196,HaverPull!$B:$B,0),MATCH(CBO_quarterly!T$1,HaverPull!$1:$1,0)),INDEX(CBO_annual!$A:$AH,MATCH(_xlfn.NUMBERVALUE(LEFT($A197,4)),CBO_annual!$A:$A,0),MATCH(T$1,CBO_annual!$1:$1,0)))</f>
        <v>101.795</v>
      </c>
      <c r="U196" s="83">
        <f ca="1">IF(YEAR($B196)&lt;YEAR(TODAY())-1,INDEX(HaverPull!$A:$AD,MATCH(CBO_quarterly!$B196,HaverPull!$B:$B,0),MATCH(CBO_quarterly!U$1,HaverPull!$1:$1,0)),INDEX(CBO_annual!$A:$AH,MATCH(_xlfn.NUMBERVALUE(LEFT($A197,4)),CBO_annual!$A:$A,0),MATCH(U$1,CBO_annual!$1:$1,0)))</f>
        <v>37.597000000000001</v>
      </c>
      <c r="V196" s="83">
        <f ca="1">IF(YEAR($B196)&lt;YEAR(TODAY())-1,INDEX(HaverPull!$A:$AD,MATCH(CBO_quarterly!$B196,HaverPull!$B:$B,0),MATCH(CBO_quarterly!V$1,HaverPull!$1:$1,0)),INDEX(CBO_annual!$A:$AH,MATCH(_xlfn.NUMBERVALUE(LEFT($A197,4)),CBO_annual!$A:$A,0),MATCH(V$1,CBO_annual!$1:$1,0)))</f>
        <v>242.72199999999998</v>
      </c>
      <c r="W196" s="83">
        <f ca="1">IF(YEAR($B196)&lt;YEAR(TODAY())-1,INDEX(HaverPull!$A:$AD,MATCH(CBO_quarterly!$B196,HaverPull!$B:$B,0),MATCH(CBO_quarterly!W$1,HaverPull!$1:$1,0)),INDEX(CBO_annual!$A:$AH,MATCH(_xlfn.NUMBERVALUE(LEFT($A197,4)),CBO_annual!$A:$A,0),MATCH(W$1,CBO_annual!$1:$1,0)))</f>
        <v>0</v>
      </c>
      <c r="X196" s="83">
        <f ca="1">IF(YEAR($B196)&lt;YEAR(TODAY())-1,INDEX(HaverPull!$A:$AD,MATCH(CBO_quarterly!$B196,HaverPull!$B:$B,0),MATCH(CBO_quarterly!X$1,HaverPull!$1:$1,0)),INDEX(CBO_annual!$A:$AH,MATCH(_xlfn.NUMBERVALUE(LEFT($A197,4)),CBO_annual!$A:$A,0),MATCH(X$1,CBO_annual!$1:$1,0)))</f>
        <v>1177.539</v>
      </c>
      <c r="Y196" s="83">
        <f ca="1">IF(YEAR($B196)&lt;YEAR(TODAY())-1,INDEX(HaverPull!$A:$AD,MATCH(CBO_quarterly!$B196,HaverPull!$B:$B,0),MATCH(CBO_quarterly!Y$1,HaverPull!$1:$1,0)),INDEX(CBO_annual!$A:$AH,MATCH(_xlfn.NUMBERVALUE(LEFT($A197,4)),CBO_annual!$A:$A,0),MATCH(Y$1,CBO_annual!$1:$1,0)))</f>
        <v>1279.8420000000001</v>
      </c>
      <c r="Z196" s="83">
        <f ca="1">IF(YEAR($B196)&lt;YEAR(TODAY())-1,INDEX(HaverPull!$A:$AD,MATCH(CBO_quarterly!$B196,HaverPull!$B:$B,0),MATCH(CBO_quarterly!Z$1,HaverPull!$1:$1,0)),INDEX(CBO_annual!$A:$AH,MATCH(_xlfn.NUMBERVALUE(LEFT($A197,4)),CBO_annual!$A:$A,0),MATCH(Z$1,CBO_annual!$1:$1,0)))</f>
        <v>1279.8420000000001</v>
      </c>
      <c r="AA196" s="83">
        <f ca="1">IF(YEAR($B196)&lt;YEAR(TODAY())-1,INDEX(HaverPull!$A:$AD,MATCH(CBO_quarterly!$B196,HaverPull!$B:$B,0),MATCH(CBO_quarterly!AA$1,HaverPull!$1:$1,0)),INDEX(CBO_annual!$A:$AH,MATCH(_xlfn.NUMBERVALUE(LEFT($A197,4)),CBO_annual!$A:$A,0),MATCH(AA$1,CBO_annual!$1:$1,0)))</f>
        <v>1279.8420000000001</v>
      </c>
      <c r="AB196" s="88">
        <f>INDEX(CBO_annual!$A:$AH,MATCH(_xlfn.NUMBERVALUE(LEFT($A197,4)),CBO_annual!$A:$A,0),MATCH($1:$1,CBO_annual!$1:$1,0))</f>
        <v>17541.474999999999</v>
      </c>
      <c r="AC196" s="84">
        <v>17272.5</v>
      </c>
      <c r="AD196" s="88">
        <v>12028.1</v>
      </c>
      <c r="AE196" s="88">
        <v>13647.1</v>
      </c>
      <c r="AF196" s="85">
        <v>113.46599999999999</v>
      </c>
      <c r="AG196" s="84">
        <v>19738.900000000001</v>
      </c>
      <c r="AH196" s="84">
        <v>19806.5</v>
      </c>
      <c r="AI196" s="88">
        <v>2921.1</v>
      </c>
      <c r="AJ196" s="88">
        <v>1127.2</v>
      </c>
      <c r="AK196" s="88">
        <v>1792.2</v>
      </c>
      <c r="AL196" s="88">
        <v>3404.6</v>
      </c>
      <c r="AM196" s="88">
        <v>1279.0999999999999</v>
      </c>
      <c r="AN196" s="88">
        <v>2125.5</v>
      </c>
      <c r="AO196" s="83" t="e">
        <f ca="1">IF(YEAR($B196)&lt;YEAR(TODAY()),INDEX(HaverPull!$A:$AD,MATCH(CBO_quarterly!$B196,HaverPull!$B:$B,0),MATCH(CBO_quarterly!AO$1,HaverPull!$1:$1,0)),INDEX(CBO_annual!$A:$AH,MATCH(_xlfn.NUMBERVALUE(LEFT($A197,4)),CBO_annual!$A:$A,0),MATCH(AO$1,CBO_annual!$1:$1,0)))</f>
        <v>#N/A</v>
      </c>
      <c r="AP196" s="83" t="e">
        <f ca="1">IF(YEAR($B196)&lt;YEAR(TODAY()),INDEX(HaverPull!$A:$AD,MATCH(CBO_quarterly!$B196,HaverPull!$B:$B,0),MATCH(CBO_quarterly!AP$1,HaverPull!$1:$1,0)),INDEX(CBO_annual!$A:$AH,MATCH(_xlfn.NUMBERVALUE(LEFT($A197,4)),CBO_annual!$A:$A,0),MATCH(AP$1,CBO_annual!$1:$1,0)))</f>
        <v>#N/A</v>
      </c>
    </row>
    <row r="197" spans="1:42">
      <c r="A197" s="83" t="s">
        <v>596</v>
      </c>
      <c r="B197" s="4">
        <v>43190</v>
      </c>
      <c r="C197" s="83">
        <f ca="1">IF(YEAR($B197)&lt;YEAR(TODAY())-1,AVERAGE(C198:C201),INDEX(CBO_annual!$A:$AH,MATCH(_xlfn.NUMBERVALUE(LEFT($A198,4)),CBO_annual!$A:$A,0),MATCH(C$1,CBO_annual!$1:$1,0)))</f>
        <v>2142</v>
      </c>
      <c r="D197" s="83">
        <f ca="1">IF(YEAR($B197)&lt;YEAR(TODAY())-1,AVERAGE(D198:D201),INDEX(CBO_annual!$A:$AH,MATCH(_xlfn.NUMBERVALUE(LEFT($A198,4)),CBO_annual!$A:$A,0),MATCH(D$1,CBO_annual!$1:$1,0)))</f>
        <v>1613</v>
      </c>
      <c r="E197" s="83">
        <f ca="1">IF(YEAR($B197)&lt;YEAR(TODAY())-1,AVERAGE(E198:E201),INDEX(CBO_annual!$A:$AH,MATCH(_xlfn.NUMBERVALUE(LEFT($A198,4)),CBO_annual!$A:$A,0),MATCH(E$1,CBO_annual!$1:$1,0)))</f>
        <v>144</v>
      </c>
      <c r="F197" s="83">
        <f ca="1">IF(YEAR($B197)&lt;YEAR(TODAY())-1,AVERAGE(F198:F201),INDEX(CBO_annual!$A:$AH,MATCH(_xlfn.NUMBERVALUE(LEFT($A198,4)),CBO_annual!$A:$A,0),MATCH(F$1,CBO_annual!$1:$1,0)))</f>
        <v>294</v>
      </c>
      <c r="G197" s="83">
        <f ca="1">IF(YEAR($B197)&lt;YEAR(TODAY())-1,AVERAGE(G198:G201),INDEX(CBO_annual!$A:$AH,MATCH(_xlfn.NUMBERVALUE(LEFT($A198,4)),CBO_annual!$A:$A,0),MATCH(G$1,CBO_annual!$1:$1,0)))</f>
        <v>1325</v>
      </c>
      <c r="H197" s="83">
        <f ca="1">IF(YEAR($B197)&lt;YEAR(TODAY())-1,AVERAGE(H198:H201),INDEX(CBO_annual!$A:$AH,MATCH(_xlfn.NUMBERVALUE(LEFT($A198,4)),CBO_annual!$A:$A,0),MATCH(H$1,CBO_annual!$1:$1,0)))</f>
        <v>66</v>
      </c>
      <c r="I197" s="83">
        <f ca="1">IF(YEAR($B197)&lt;YEAR(TODAY())-1,AVERAGE(I198:I201),INDEX(CBO_annual!$A:$AH,MATCH(_xlfn.NUMBERVALUE(LEFT($A198,4)),CBO_annual!$A:$A,0),MATCH(I$1,CBO_annual!$1:$1,0)))</f>
        <v>543</v>
      </c>
      <c r="J197" s="83">
        <f ca="1">IF(YEAR($B197)&lt;YEAR(TODAY())-1,INDEX(HaverPull!$A:$AD,MATCH(CBO_quarterly!$B197,HaverPull!$B:$B,0),MATCH(CBO_quarterly!J$1,HaverPull!$1:$1,0)),INDEX(CBO_annual!$A:$AH,MATCH(_xlfn.NUMBERVALUE(LEFT($A198,4)),CBO_annual!$A:$A,0),MATCH(J$1,CBO_annual!$1:$1,0)))</f>
        <v>0</v>
      </c>
      <c r="K197" s="83">
        <f ca="1">IF(YEAR($B197)&lt;YEAR(TODAY())-1,INDEX(HaverPull!$A:$AD,MATCH(CBO_quarterly!$B197,HaverPull!$B:$B,0),MATCH(CBO_quarterly!K$1,HaverPull!$1:$1,0)),INDEX(CBO_annual!$A:$AH,MATCH(_xlfn.NUMBERVALUE(LEFT($A198,4)),CBO_annual!$A:$A,0),MATCH(K$1,CBO_annual!$1:$1,0)))</f>
        <v>707.08399999999995</v>
      </c>
      <c r="L197" s="83">
        <f ca="1">IF(YEAR($B197)&lt;YEAR(TODAY())-1,INDEX(HaverPull!$A:$AD,MATCH(CBO_quarterly!$B197,HaverPull!$B:$B,0),MATCH(CBO_quarterly!L$1,HaverPull!$1:$1,0)),INDEX(CBO_annual!$A:$AH,MATCH(_xlfn.NUMBERVALUE(LEFT($A198,4)),CBO_annual!$A:$A,0),MATCH(L$1,CBO_annual!$1:$1,0)))</f>
        <v>383.23399999999998</v>
      </c>
      <c r="M197" s="83">
        <f ca="1">IF(YEAR($B197)&lt;YEAR(TODAY())-1,INDEX(HaverPull!$A:$AD,MATCH(CBO_quarterly!$B197,HaverPull!$B:$B,0),MATCH(CBO_quarterly!M$1,HaverPull!$1:$1,0)),INDEX(CBO_annual!$A:$AH,MATCH(_xlfn.NUMBERVALUE(LEFT($A198,4)),CBO_annual!$A:$A,0),MATCH(M$1,CBO_annual!$1:$1,0)))</f>
        <v>293.60399999999998</v>
      </c>
      <c r="N197" s="83">
        <f ca="1">IF(YEAR($B197)&lt;YEAR(TODAY())-1,INDEX(HaverPull!$A:$AD,MATCH(CBO_quarterly!$B197,HaverPull!$B:$B,0),MATCH(CBO_quarterly!N$1,HaverPull!$1:$1,0)),INDEX(CBO_annual!$A:$AH,MATCH(_xlfn.NUMBERVALUE(LEFT($A198,4)),CBO_annual!$A:$A,0),MATCH(N$1,CBO_annual!$1:$1,0)))</f>
        <v>159.57400000000001</v>
      </c>
      <c r="O197" s="83">
        <f ca="1">IF(YEAR($B197)&lt;YEAR(TODAY())-1,INDEX(HaverPull!$A:$AD,MATCH(CBO_quarterly!$B197,HaverPull!$B:$B,0),MATCH(CBO_quarterly!O$1,HaverPull!$1:$1,0)),INDEX(CBO_annual!$A:$AH,MATCH(_xlfn.NUMBERVALUE(LEFT($A198,4)),CBO_annual!$A:$A,0),MATCH(O$1,CBO_annual!$1:$1,0)))</f>
        <v>99.858000000000004</v>
      </c>
      <c r="P197" s="83">
        <f ca="1">IF(YEAR($B197)&lt;YEAR(TODAY())-1,INDEX(HaverPull!$A:$AD,MATCH(CBO_quarterly!$B197,HaverPull!$B:$B,0),MATCH(CBO_quarterly!P$1,HaverPull!$1:$1,0)),INDEX(CBO_annual!$A:$AH,MATCH(_xlfn.NUMBERVALUE(LEFT($A198,4)),CBO_annual!$A:$A,0),MATCH(P$1,CBO_annual!$1:$1,0)))</f>
        <v>1164.086</v>
      </c>
      <c r="Q197" s="83">
        <f ca="1">IF(YEAR($B197)&lt;YEAR(TODAY())-1,INDEX(HaverPull!$A:$AD,MATCH(CBO_quarterly!$B197,HaverPull!$B:$B,0),MATCH(CBO_quarterly!Q$1,HaverPull!$1:$1,0)),INDEX(CBO_annual!$A:$AH,MATCH(_xlfn.NUMBERVALUE(LEFT($A198,4)),CBO_annual!$A:$A,0),MATCH(Q$1,CBO_annual!$1:$1,0)))</f>
        <v>984.40300000000002</v>
      </c>
      <c r="R197" s="83">
        <f ca="1">IF(YEAR($B197)&lt;YEAR(TODAY())-1,INDEX(HaverPull!$A:$AD,MATCH(CBO_quarterly!$B197,HaverPull!$B:$B,0),MATCH(CBO_quarterly!R$1,HaverPull!$1:$1,0)),INDEX(CBO_annual!$A:$AH,MATCH(_xlfn.NUMBERVALUE(LEFT($A198,4)),CBO_annual!$A:$A,0),MATCH(R$1,CBO_annual!$1:$1,0)))</f>
        <v>1639.3489999999999</v>
      </c>
      <c r="S197" s="83">
        <f ca="1">IF(YEAR($B197)&lt;YEAR(TODAY())-1,INDEX(HaverPull!$A:$AD,MATCH(CBO_quarterly!$B197,HaverPull!$B:$B,0),MATCH(CBO_quarterly!S$1,HaverPull!$1:$1,0)),INDEX(CBO_annual!$A:$AH,MATCH(_xlfn.NUMBERVALUE(LEFT($A198,4)),CBO_annual!$A:$A,0),MATCH(S$1,CBO_annual!$1:$1,0)))</f>
        <v>25.525000000000002</v>
      </c>
      <c r="T197" s="83">
        <f ca="1">IF(YEAR($B197)&lt;YEAR(TODAY())-1,INDEX(HaverPull!$A:$AD,MATCH(CBO_quarterly!$B197,HaverPull!$B:$B,0),MATCH(CBO_quarterly!T$1,HaverPull!$1:$1,0)),INDEX(CBO_annual!$A:$AH,MATCH(_xlfn.NUMBERVALUE(LEFT($A198,4)),CBO_annual!$A:$A,0),MATCH(T$1,CBO_annual!$1:$1,0)))</f>
        <v>101.795</v>
      </c>
      <c r="U197" s="83">
        <f ca="1">IF(YEAR($B197)&lt;YEAR(TODAY())-1,INDEX(HaverPull!$A:$AD,MATCH(CBO_quarterly!$B197,HaverPull!$B:$B,0),MATCH(CBO_quarterly!U$1,HaverPull!$1:$1,0)),INDEX(CBO_annual!$A:$AH,MATCH(_xlfn.NUMBERVALUE(LEFT($A198,4)),CBO_annual!$A:$A,0),MATCH(U$1,CBO_annual!$1:$1,0)))</f>
        <v>37.597000000000001</v>
      </c>
      <c r="V197" s="83">
        <f ca="1">IF(YEAR($B197)&lt;YEAR(TODAY())-1,INDEX(HaverPull!$A:$AD,MATCH(CBO_quarterly!$B197,HaverPull!$B:$B,0),MATCH(CBO_quarterly!V$1,HaverPull!$1:$1,0)),INDEX(CBO_annual!$A:$AH,MATCH(_xlfn.NUMBERVALUE(LEFT($A198,4)),CBO_annual!$A:$A,0),MATCH(V$1,CBO_annual!$1:$1,0)))</f>
        <v>242.72199999999998</v>
      </c>
      <c r="W197" s="83">
        <f ca="1">IF(YEAR($B197)&lt;YEAR(TODAY())-1,INDEX(HaverPull!$A:$AD,MATCH(CBO_quarterly!$B197,HaverPull!$B:$B,0),MATCH(CBO_quarterly!W$1,HaverPull!$1:$1,0)),INDEX(CBO_annual!$A:$AH,MATCH(_xlfn.NUMBERVALUE(LEFT($A198,4)),CBO_annual!$A:$A,0),MATCH(W$1,CBO_annual!$1:$1,0)))</f>
        <v>0</v>
      </c>
      <c r="X197" s="83">
        <f ca="1">IF(YEAR($B197)&lt;YEAR(TODAY())-1,INDEX(HaverPull!$A:$AD,MATCH(CBO_quarterly!$B197,HaverPull!$B:$B,0),MATCH(CBO_quarterly!X$1,HaverPull!$1:$1,0)),INDEX(CBO_annual!$A:$AH,MATCH(_xlfn.NUMBERVALUE(LEFT($A198,4)),CBO_annual!$A:$A,0),MATCH(X$1,CBO_annual!$1:$1,0)))</f>
        <v>1177.539</v>
      </c>
      <c r="Y197" s="83">
        <f ca="1">IF(YEAR($B197)&lt;YEAR(TODAY())-1,INDEX(HaverPull!$A:$AD,MATCH(CBO_quarterly!$B197,HaverPull!$B:$B,0),MATCH(CBO_quarterly!Y$1,HaverPull!$1:$1,0)),INDEX(CBO_annual!$A:$AH,MATCH(_xlfn.NUMBERVALUE(LEFT($A198,4)),CBO_annual!$A:$A,0),MATCH(Y$1,CBO_annual!$1:$1,0)))</f>
        <v>1279.8420000000001</v>
      </c>
      <c r="Z197" s="83">
        <f ca="1">IF(YEAR($B197)&lt;YEAR(TODAY())-1,INDEX(HaverPull!$A:$AD,MATCH(CBO_quarterly!$B197,HaverPull!$B:$B,0),MATCH(CBO_quarterly!Z$1,HaverPull!$1:$1,0)),INDEX(CBO_annual!$A:$AH,MATCH(_xlfn.NUMBERVALUE(LEFT($A198,4)),CBO_annual!$A:$A,0),MATCH(Z$1,CBO_annual!$1:$1,0)))</f>
        <v>1279.8420000000001</v>
      </c>
      <c r="AA197" s="83">
        <f ca="1">IF(YEAR($B197)&lt;YEAR(TODAY())-1,INDEX(HaverPull!$A:$AD,MATCH(CBO_quarterly!$B197,HaverPull!$B:$B,0),MATCH(CBO_quarterly!AA$1,HaverPull!$1:$1,0)),INDEX(CBO_annual!$A:$AH,MATCH(_xlfn.NUMBERVALUE(LEFT($A198,4)),CBO_annual!$A:$A,0),MATCH(AA$1,CBO_annual!$1:$1,0)))</f>
        <v>1279.8420000000001</v>
      </c>
      <c r="AB197" s="88">
        <f>INDEX(CBO_annual!$A:$AH,MATCH(_xlfn.NUMBERVALUE(LEFT($A198,4)),CBO_annual!$A:$A,0),MATCH($1:$1,CBO_annual!$1:$1,0))</f>
        <v>17541.474999999999</v>
      </c>
      <c r="AC197" s="84">
        <v>17380.400000000001</v>
      </c>
      <c r="AD197" s="88">
        <v>12088.9</v>
      </c>
      <c r="AE197" s="88">
        <v>13798.2</v>
      </c>
      <c r="AF197" s="85">
        <v>114.139</v>
      </c>
      <c r="AG197" s="84">
        <v>19986.599999999999</v>
      </c>
      <c r="AH197" s="84">
        <v>20022.099999999999</v>
      </c>
      <c r="AI197" s="88">
        <v>2924.8</v>
      </c>
      <c r="AJ197" s="88">
        <v>1124</v>
      </c>
      <c r="AK197" s="88">
        <v>1798.9</v>
      </c>
      <c r="AL197" s="88">
        <v>3443.4</v>
      </c>
      <c r="AM197" s="88">
        <v>1290.9000000000001</v>
      </c>
      <c r="AN197" s="88">
        <v>2152.5</v>
      </c>
      <c r="AO197" s="83">
        <f ca="1">IF(YEAR($B197)&lt;YEAR(TODAY()),INDEX(HaverPull!$A:$AD,MATCH(CBO_quarterly!$B197,HaverPull!$B:$B,0),MATCH(CBO_quarterly!AO$1,HaverPull!$1:$1,0)),INDEX(CBO_annual!$A:$AH,MATCH(_xlfn.NUMBERVALUE(LEFT($A198,4)),CBO_annual!$A:$A,0),MATCH(AO$1,CBO_annual!$1:$1,0)))</f>
        <v>707.08399999999995</v>
      </c>
      <c r="AP197" s="83">
        <f ca="1">IF(YEAR($B197)&lt;YEAR(TODAY()),INDEX(HaverPull!$A:$AD,MATCH(CBO_quarterly!$B197,HaverPull!$B:$B,0),MATCH(CBO_quarterly!AP$1,HaverPull!$1:$1,0)),INDEX(CBO_annual!$A:$AH,MATCH(_xlfn.NUMBERVALUE(LEFT($A198,4)),CBO_annual!$A:$A,0),MATCH(AP$1,CBO_annual!$1:$1,0)))</f>
        <v>383.23399999999998</v>
      </c>
    </row>
    <row r="198" spans="1:42">
      <c r="A198" s="83" t="s">
        <v>597</v>
      </c>
      <c r="B198" s="4">
        <v>43281</v>
      </c>
      <c r="C198" s="83">
        <f ca="1">IF(YEAR($B198)&lt;YEAR(TODAY())-1,AVERAGE(C199:C202),INDEX(CBO_annual!$A:$AH,MATCH(_xlfn.NUMBERVALUE(LEFT($A199,4)),CBO_annual!$A:$A,0),MATCH(C$1,CBO_annual!$1:$1,0)))</f>
        <v>2142</v>
      </c>
      <c r="D198" s="83">
        <f ca="1">IF(YEAR($B198)&lt;YEAR(TODAY())-1,AVERAGE(D199:D202),INDEX(CBO_annual!$A:$AH,MATCH(_xlfn.NUMBERVALUE(LEFT($A199,4)),CBO_annual!$A:$A,0),MATCH(D$1,CBO_annual!$1:$1,0)))</f>
        <v>1613</v>
      </c>
      <c r="E198" s="83">
        <f ca="1">IF(YEAR($B198)&lt;YEAR(TODAY())-1,AVERAGE(E199:E202),INDEX(CBO_annual!$A:$AH,MATCH(_xlfn.NUMBERVALUE(LEFT($A199,4)),CBO_annual!$A:$A,0),MATCH(E$1,CBO_annual!$1:$1,0)))</f>
        <v>144</v>
      </c>
      <c r="F198" s="83">
        <f ca="1">IF(YEAR($B198)&lt;YEAR(TODAY())-1,AVERAGE(F199:F202),INDEX(CBO_annual!$A:$AH,MATCH(_xlfn.NUMBERVALUE(LEFT($A199,4)),CBO_annual!$A:$A,0),MATCH(F$1,CBO_annual!$1:$1,0)))</f>
        <v>294</v>
      </c>
      <c r="G198" s="83">
        <f ca="1">IF(YEAR($B198)&lt;YEAR(TODAY())-1,AVERAGE(G199:G202),INDEX(CBO_annual!$A:$AH,MATCH(_xlfn.NUMBERVALUE(LEFT($A199,4)),CBO_annual!$A:$A,0),MATCH(G$1,CBO_annual!$1:$1,0)))</f>
        <v>1325</v>
      </c>
      <c r="H198" s="83">
        <f ca="1">IF(YEAR($B198)&lt;YEAR(TODAY())-1,AVERAGE(H199:H202),INDEX(CBO_annual!$A:$AH,MATCH(_xlfn.NUMBERVALUE(LEFT($A199,4)),CBO_annual!$A:$A,0),MATCH(H$1,CBO_annual!$1:$1,0)))</f>
        <v>66</v>
      </c>
      <c r="I198" s="83">
        <f ca="1">IF(YEAR($B198)&lt;YEAR(TODAY())-1,AVERAGE(I199:I202),INDEX(CBO_annual!$A:$AH,MATCH(_xlfn.NUMBERVALUE(LEFT($A199,4)),CBO_annual!$A:$A,0),MATCH(I$1,CBO_annual!$1:$1,0)))</f>
        <v>543</v>
      </c>
      <c r="J198" s="83">
        <f ca="1">IF(YEAR($B198)&lt;YEAR(TODAY())-1,INDEX(HaverPull!$A:$AD,MATCH(CBO_quarterly!$B198,HaverPull!$B:$B,0),MATCH(CBO_quarterly!J$1,HaverPull!$1:$1,0)),INDEX(CBO_annual!$A:$AH,MATCH(_xlfn.NUMBERVALUE(LEFT($A199,4)),CBO_annual!$A:$A,0),MATCH(J$1,CBO_annual!$1:$1,0)))</f>
        <v>0</v>
      </c>
      <c r="K198" s="83">
        <f ca="1">IF(YEAR($B198)&lt;YEAR(TODAY())-1,INDEX(HaverPull!$A:$AD,MATCH(CBO_quarterly!$B198,HaverPull!$B:$B,0),MATCH(CBO_quarterly!K$1,HaverPull!$1:$1,0)),INDEX(CBO_annual!$A:$AH,MATCH(_xlfn.NUMBERVALUE(LEFT($A199,4)),CBO_annual!$A:$A,0),MATCH(K$1,CBO_annual!$1:$1,0)))</f>
        <v>707.08399999999995</v>
      </c>
      <c r="L198" s="83">
        <f ca="1">IF(YEAR($B198)&lt;YEAR(TODAY())-1,INDEX(HaverPull!$A:$AD,MATCH(CBO_quarterly!$B198,HaverPull!$B:$B,0),MATCH(CBO_quarterly!L$1,HaverPull!$1:$1,0)),INDEX(CBO_annual!$A:$AH,MATCH(_xlfn.NUMBERVALUE(LEFT($A199,4)),CBO_annual!$A:$A,0),MATCH(L$1,CBO_annual!$1:$1,0)))</f>
        <v>383.23399999999998</v>
      </c>
      <c r="M198" s="83">
        <f ca="1">IF(YEAR($B198)&lt;YEAR(TODAY())-1,INDEX(HaverPull!$A:$AD,MATCH(CBO_quarterly!$B198,HaverPull!$B:$B,0),MATCH(CBO_quarterly!M$1,HaverPull!$1:$1,0)),INDEX(CBO_annual!$A:$AH,MATCH(_xlfn.NUMBERVALUE(LEFT($A199,4)),CBO_annual!$A:$A,0),MATCH(M$1,CBO_annual!$1:$1,0)))</f>
        <v>293.60399999999998</v>
      </c>
      <c r="N198" s="83">
        <f ca="1">IF(YEAR($B198)&lt;YEAR(TODAY())-1,INDEX(HaverPull!$A:$AD,MATCH(CBO_quarterly!$B198,HaverPull!$B:$B,0),MATCH(CBO_quarterly!N$1,HaverPull!$1:$1,0)),INDEX(CBO_annual!$A:$AH,MATCH(_xlfn.NUMBERVALUE(LEFT($A199,4)),CBO_annual!$A:$A,0),MATCH(N$1,CBO_annual!$1:$1,0)))</f>
        <v>159.57400000000001</v>
      </c>
      <c r="O198" s="83">
        <f ca="1">IF(YEAR($B198)&lt;YEAR(TODAY())-1,INDEX(HaverPull!$A:$AD,MATCH(CBO_quarterly!$B198,HaverPull!$B:$B,0),MATCH(CBO_quarterly!O$1,HaverPull!$1:$1,0)),INDEX(CBO_annual!$A:$AH,MATCH(_xlfn.NUMBERVALUE(LEFT($A199,4)),CBO_annual!$A:$A,0),MATCH(O$1,CBO_annual!$1:$1,0)))</f>
        <v>99.858000000000004</v>
      </c>
      <c r="P198" s="83">
        <f ca="1">IF(YEAR($B198)&lt;YEAR(TODAY())-1,INDEX(HaverPull!$A:$AD,MATCH(CBO_quarterly!$B198,HaverPull!$B:$B,0),MATCH(CBO_quarterly!P$1,HaverPull!$1:$1,0)),INDEX(CBO_annual!$A:$AH,MATCH(_xlfn.NUMBERVALUE(LEFT($A199,4)),CBO_annual!$A:$A,0),MATCH(P$1,CBO_annual!$1:$1,0)))</f>
        <v>1164.086</v>
      </c>
      <c r="Q198" s="83">
        <f ca="1">IF(YEAR($B198)&lt;YEAR(TODAY())-1,INDEX(HaverPull!$A:$AD,MATCH(CBO_quarterly!$B198,HaverPull!$B:$B,0),MATCH(CBO_quarterly!Q$1,HaverPull!$1:$1,0)),INDEX(CBO_annual!$A:$AH,MATCH(_xlfn.NUMBERVALUE(LEFT($A199,4)),CBO_annual!$A:$A,0),MATCH(Q$1,CBO_annual!$1:$1,0)))</f>
        <v>984.40300000000002</v>
      </c>
      <c r="R198" s="83">
        <f ca="1">IF(YEAR($B198)&lt;YEAR(TODAY())-1,INDEX(HaverPull!$A:$AD,MATCH(CBO_quarterly!$B198,HaverPull!$B:$B,0),MATCH(CBO_quarterly!R$1,HaverPull!$1:$1,0)),INDEX(CBO_annual!$A:$AH,MATCH(_xlfn.NUMBERVALUE(LEFT($A199,4)),CBO_annual!$A:$A,0),MATCH(R$1,CBO_annual!$1:$1,0)))</f>
        <v>1639.3489999999999</v>
      </c>
      <c r="S198" s="83">
        <f ca="1">IF(YEAR($B198)&lt;YEAR(TODAY())-1,INDEX(HaverPull!$A:$AD,MATCH(CBO_quarterly!$B198,HaverPull!$B:$B,0),MATCH(CBO_quarterly!S$1,HaverPull!$1:$1,0)),INDEX(CBO_annual!$A:$AH,MATCH(_xlfn.NUMBERVALUE(LEFT($A199,4)),CBO_annual!$A:$A,0),MATCH(S$1,CBO_annual!$1:$1,0)))</f>
        <v>25.525000000000002</v>
      </c>
      <c r="T198" s="83">
        <f ca="1">IF(YEAR($B198)&lt;YEAR(TODAY())-1,INDEX(HaverPull!$A:$AD,MATCH(CBO_quarterly!$B198,HaverPull!$B:$B,0),MATCH(CBO_quarterly!T$1,HaverPull!$1:$1,0)),INDEX(CBO_annual!$A:$AH,MATCH(_xlfn.NUMBERVALUE(LEFT($A199,4)),CBO_annual!$A:$A,0),MATCH(T$1,CBO_annual!$1:$1,0)))</f>
        <v>101.795</v>
      </c>
      <c r="U198" s="83">
        <f ca="1">IF(YEAR($B198)&lt;YEAR(TODAY())-1,INDEX(HaverPull!$A:$AD,MATCH(CBO_quarterly!$B198,HaverPull!$B:$B,0),MATCH(CBO_quarterly!U$1,HaverPull!$1:$1,0)),INDEX(CBO_annual!$A:$AH,MATCH(_xlfn.NUMBERVALUE(LEFT($A199,4)),CBO_annual!$A:$A,0),MATCH(U$1,CBO_annual!$1:$1,0)))</f>
        <v>37.597000000000001</v>
      </c>
      <c r="V198" s="83">
        <f ca="1">IF(YEAR($B198)&lt;YEAR(TODAY())-1,INDEX(HaverPull!$A:$AD,MATCH(CBO_quarterly!$B198,HaverPull!$B:$B,0),MATCH(CBO_quarterly!V$1,HaverPull!$1:$1,0)),INDEX(CBO_annual!$A:$AH,MATCH(_xlfn.NUMBERVALUE(LEFT($A199,4)),CBO_annual!$A:$A,0),MATCH(V$1,CBO_annual!$1:$1,0)))</f>
        <v>242.72199999999998</v>
      </c>
      <c r="W198" s="83">
        <f ca="1">IF(YEAR($B198)&lt;YEAR(TODAY())-1,INDEX(HaverPull!$A:$AD,MATCH(CBO_quarterly!$B198,HaverPull!$B:$B,0),MATCH(CBO_quarterly!W$1,HaverPull!$1:$1,0)),INDEX(CBO_annual!$A:$AH,MATCH(_xlfn.NUMBERVALUE(LEFT($A199,4)),CBO_annual!$A:$A,0),MATCH(W$1,CBO_annual!$1:$1,0)))</f>
        <v>0</v>
      </c>
      <c r="X198" s="83">
        <f ca="1">IF(YEAR($B198)&lt;YEAR(TODAY())-1,INDEX(HaverPull!$A:$AD,MATCH(CBO_quarterly!$B198,HaverPull!$B:$B,0),MATCH(CBO_quarterly!X$1,HaverPull!$1:$1,0)),INDEX(CBO_annual!$A:$AH,MATCH(_xlfn.NUMBERVALUE(LEFT($A199,4)),CBO_annual!$A:$A,0),MATCH(X$1,CBO_annual!$1:$1,0)))</f>
        <v>1177.539</v>
      </c>
      <c r="Y198" s="83">
        <f ca="1">IF(YEAR($B198)&lt;YEAR(TODAY())-1,INDEX(HaverPull!$A:$AD,MATCH(CBO_quarterly!$B198,HaverPull!$B:$B,0),MATCH(CBO_quarterly!Y$1,HaverPull!$1:$1,0)),INDEX(CBO_annual!$A:$AH,MATCH(_xlfn.NUMBERVALUE(LEFT($A199,4)),CBO_annual!$A:$A,0),MATCH(Y$1,CBO_annual!$1:$1,0)))</f>
        <v>1279.8420000000001</v>
      </c>
      <c r="Z198" s="83">
        <f ca="1">IF(YEAR($B198)&lt;YEAR(TODAY())-1,INDEX(HaverPull!$A:$AD,MATCH(CBO_quarterly!$B198,HaverPull!$B:$B,0),MATCH(CBO_quarterly!Z$1,HaverPull!$1:$1,0)),INDEX(CBO_annual!$A:$AH,MATCH(_xlfn.NUMBERVALUE(LEFT($A199,4)),CBO_annual!$A:$A,0),MATCH(Z$1,CBO_annual!$1:$1,0)))</f>
        <v>1279.8420000000001</v>
      </c>
      <c r="AA198" s="83">
        <f ca="1">IF(YEAR($B198)&lt;YEAR(TODAY())-1,INDEX(HaverPull!$A:$AD,MATCH(CBO_quarterly!$B198,HaverPull!$B:$B,0),MATCH(CBO_quarterly!AA$1,HaverPull!$1:$1,0)),INDEX(CBO_annual!$A:$AH,MATCH(_xlfn.NUMBERVALUE(LEFT($A199,4)),CBO_annual!$A:$A,0),MATCH(AA$1,CBO_annual!$1:$1,0)))</f>
        <v>1279.8420000000001</v>
      </c>
      <c r="AB198" s="88">
        <f>INDEX(CBO_annual!$A:$AH,MATCH(_xlfn.NUMBERVALUE(LEFT($A199,4)),CBO_annual!$A:$A,0),MATCH($1:$1,CBO_annual!$1:$1,0))</f>
        <v>17541.474999999999</v>
      </c>
      <c r="AC198" s="84">
        <v>17532.400000000001</v>
      </c>
      <c r="AD198" s="88">
        <v>12159.1</v>
      </c>
      <c r="AE198" s="88">
        <v>13901.7</v>
      </c>
      <c r="AF198" s="85">
        <v>114.331</v>
      </c>
      <c r="AG198" s="84">
        <v>20202.5</v>
      </c>
      <c r="AH198" s="84">
        <v>20161</v>
      </c>
      <c r="AI198" s="88">
        <v>2957.4</v>
      </c>
      <c r="AJ198" s="88">
        <v>1148.7</v>
      </c>
      <c r="AK198" s="88">
        <v>1807.3</v>
      </c>
      <c r="AL198" s="88">
        <v>3498.5</v>
      </c>
      <c r="AM198" s="88">
        <v>1323</v>
      </c>
      <c r="AN198" s="88">
        <v>2175.5</v>
      </c>
      <c r="AO198" s="83">
        <f ca="1">IF(YEAR($B198)&lt;YEAR(TODAY()),INDEX(HaverPull!$A:$AD,MATCH(CBO_quarterly!$B198,HaverPull!$B:$B,0),MATCH(CBO_quarterly!AO$1,HaverPull!$1:$1,0)),INDEX(CBO_annual!$A:$AH,MATCH(_xlfn.NUMBERVALUE(LEFT($A199,4)),CBO_annual!$A:$A,0),MATCH(AO$1,CBO_annual!$1:$1,0)))</f>
        <v>707.08399999999995</v>
      </c>
      <c r="AP198" s="83">
        <f ca="1">IF(YEAR($B198)&lt;YEAR(TODAY()),INDEX(HaverPull!$A:$AD,MATCH(CBO_quarterly!$B198,HaverPull!$B:$B,0),MATCH(CBO_quarterly!AP$1,HaverPull!$1:$1,0)),INDEX(CBO_annual!$A:$AH,MATCH(_xlfn.NUMBERVALUE(LEFT($A199,4)),CBO_annual!$A:$A,0),MATCH(AP$1,CBO_annual!$1:$1,0)))</f>
        <v>383.23399999999998</v>
      </c>
    </row>
    <row r="199" spans="1:42">
      <c r="A199" s="83" t="s">
        <v>604</v>
      </c>
      <c r="B199" s="4">
        <v>43373</v>
      </c>
      <c r="C199" s="83">
        <f ca="1">IF(YEAR($B199)&lt;YEAR(TODAY())-1,AVERAGE(C200:C203),INDEX(CBO_annual!$A:$AH,MATCH(_xlfn.NUMBERVALUE(LEFT($A200,4)),CBO_annual!$A:$A,0),MATCH(C$1,CBO_annual!$1:$1,0)))</f>
        <v>2142</v>
      </c>
      <c r="D199" s="83">
        <f ca="1">IF(YEAR($B199)&lt;YEAR(TODAY())-1,AVERAGE(D200:D203),INDEX(CBO_annual!$A:$AH,MATCH(_xlfn.NUMBERVALUE(LEFT($A200,4)),CBO_annual!$A:$A,0),MATCH(D$1,CBO_annual!$1:$1,0)))</f>
        <v>1613</v>
      </c>
      <c r="E199" s="83">
        <f ca="1">IF(YEAR($B199)&lt;YEAR(TODAY())-1,AVERAGE(E200:E203),INDEX(CBO_annual!$A:$AH,MATCH(_xlfn.NUMBERVALUE(LEFT($A200,4)),CBO_annual!$A:$A,0),MATCH(E$1,CBO_annual!$1:$1,0)))</f>
        <v>144</v>
      </c>
      <c r="F199" s="83">
        <f ca="1">IF(YEAR($B199)&lt;YEAR(TODAY())-1,AVERAGE(F200:F203),INDEX(CBO_annual!$A:$AH,MATCH(_xlfn.NUMBERVALUE(LEFT($A200,4)),CBO_annual!$A:$A,0),MATCH(F$1,CBO_annual!$1:$1,0)))</f>
        <v>294</v>
      </c>
      <c r="G199" s="83">
        <f ca="1">IF(YEAR($B199)&lt;YEAR(TODAY())-1,AVERAGE(G200:G203),INDEX(CBO_annual!$A:$AH,MATCH(_xlfn.NUMBERVALUE(LEFT($A200,4)),CBO_annual!$A:$A,0),MATCH(G$1,CBO_annual!$1:$1,0)))</f>
        <v>1325</v>
      </c>
      <c r="H199" s="83">
        <f ca="1">IF(YEAR($B199)&lt;YEAR(TODAY())-1,AVERAGE(H200:H203),INDEX(CBO_annual!$A:$AH,MATCH(_xlfn.NUMBERVALUE(LEFT($A200,4)),CBO_annual!$A:$A,0),MATCH(H$1,CBO_annual!$1:$1,0)))</f>
        <v>66</v>
      </c>
      <c r="I199" s="83">
        <f ca="1">IF(YEAR($B199)&lt;YEAR(TODAY())-1,AVERAGE(I200:I203),INDEX(CBO_annual!$A:$AH,MATCH(_xlfn.NUMBERVALUE(LEFT($A200,4)),CBO_annual!$A:$A,0),MATCH(I$1,CBO_annual!$1:$1,0)))</f>
        <v>543</v>
      </c>
      <c r="J199" s="83">
        <f ca="1">IF(YEAR($B199)&lt;YEAR(TODAY())-1,INDEX(HaverPull!$A:$AD,MATCH(CBO_quarterly!$B199,HaverPull!$B:$B,0),MATCH(CBO_quarterly!J$1,HaverPull!$1:$1,0)),INDEX(CBO_annual!$A:$AH,MATCH(_xlfn.NUMBERVALUE(LEFT($A200,4)),CBO_annual!$A:$A,0),MATCH(J$1,CBO_annual!$1:$1,0)))</f>
        <v>0</v>
      </c>
      <c r="K199" s="83">
        <f ca="1">IF(YEAR($B199)&lt;YEAR(TODAY())-1,INDEX(HaverPull!$A:$AD,MATCH(CBO_quarterly!$B199,HaverPull!$B:$B,0),MATCH(CBO_quarterly!K$1,HaverPull!$1:$1,0)),INDEX(CBO_annual!$A:$AH,MATCH(_xlfn.NUMBERVALUE(LEFT($A200,4)),CBO_annual!$A:$A,0),MATCH(K$1,CBO_annual!$1:$1,0)))</f>
        <v>707.08399999999995</v>
      </c>
      <c r="L199" s="83">
        <f ca="1">IF(YEAR($B199)&lt;YEAR(TODAY())-1,INDEX(HaverPull!$A:$AD,MATCH(CBO_quarterly!$B199,HaverPull!$B:$B,0),MATCH(CBO_quarterly!L$1,HaverPull!$1:$1,0)),INDEX(CBO_annual!$A:$AH,MATCH(_xlfn.NUMBERVALUE(LEFT($A200,4)),CBO_annual!$A:$A,0),MATCH(L$1,CBO_annual!$1:$1,0)))</f>
        <v>383.23399999999998</v>
      </c>
      <c r="M199" s="83">
        <f ca="1">IF(YEAR($B199)&lt;YEAR(TODAY())-1,INDEX(HaverPull!$A:$AD,MATCH(CBO_quarterly!$B199,HaverPull!$B:$B,0),MATCH(CBO_quarterly!M$1,HaverPull!$1:$1,0)),INDEX(CBO_annual!$A:$AH,MATCH(_xlfn.NUMBERVALUE(LEFT($A200,4)),CBO_annual!$A:$A,0),MATCH(M$1,CBO_annual!$1:$1,0)))</f>
        <v>293.60399999999998</v>
      </c>
      <c r="N199" s="83">
        <f ca="1">IF(YEAR($B199)&lt;YEAR(TODAY())-1,INDEX(HaverPull!$A:$AD,MATCH(CBO_quarterly!$B199,HaverPull!$B:$B,0),MATCH(CBO_quarterly!N$1,HaverPull!$1:$1,0)),INDEX(CBO_annual!$A:$AH,MATCH(_xlfn.NUMBERVALUE(LEFT($A200,4)),CBO_annual!$A:$A,0),MATCH(N$1,CBO_annual!$1:$1,0)))</f>
        <v>159.57400000000001</v>
      </c>
      <c r="O199" s="83">
        <f ca="1">IF(YEAR($B199)&lt;YEAR(TODAY())-1,INDEX(HaverPull!$A:$AD,MATCH(CBO_quarterly!$B199,HaverPull!$B:$B,0),MATCH(CBO_quarterly!O$1,HaverPull!$1:$1,0)),INDEX(CBO_annual!$A:$AH,MATCH(_xlfn.NUMBERVALUE(LEFT($A200,4)),CBO_annual!$A:$A,0),MATCH(O$1,CBO_annual!$1:$1,0)))</f>
        <v>99.858000000000004</v>
      </c>
      <c r="P199" s="83">
        <f ca="1">IF(YEAR($B199)&lt;YEAR(TODAY())-1,INDEX(HaverPull!$A:$AD,MATCH(CBO_quarterly!$B199,HaverPull!$B:$B,0),MATCH(CBO_quarterly!P$1,HaverPull!$1:$1,0)),INDEX(CBO_annual!$A:$AH,MATCH(_xlfn.NUMBERVALUE(LEFT($A200,4)),CBO_annual!$A:$A,0),MATCH(P$1,CBO_annual!$1:$1,0)))</f>
        <v>1164.086</v>
      </c>
      <c r="Q199" s="83">
        <f ca="1">IF(YEAR($B199)&lt;YEAR(TODAY())-1,INDEX(HaverPull!$A:$AD,MATCH(CBO_quarterly!$B199,HaverPull!$B:$B,0),MATCH(CBO_quarterly!Q$1,HaverPull!$1:$1,0)),INDEX(CBO_annual!$A:$AH,MATCH(_xlfn.NUMBERVALUE(LEFT($A200,4)),CBO_annual!$A:$A,0),MATCH(Q$1,CBO_annual!$1:$1,0)))</f>
        <v>984.40300000000002</v>
      </c>
      <c r="R199" s="83">
        <f ca="1">IF(YEAR($B199)&lt;YEAR(TODAY())-1,INDEX(HaverPull!$A:$AD,MATCH(CBO_quarterly!$B199,HaverPull!$B:$B,0),MATCH(CBO_quarterly!R$1,HaverPull!$1:$1,0)),INDEX(CBO_annual!$A:$AH,MATCH(_xlfn.NUMBERVALUE(LEFT($A200,4)),CBO_annual!$A:$A,0),MATCH(R$1,CBO_annual!$1:$1,0)))</f>
        <v>1639.3489999999999</v>
      </c>
      <c r="S199" s="83">
        <f ca="1">IF(YEAR($B199)&lt;YEAR(TODAY())-1,INDEX(HaverPull!$A:$AD,MATCH(CBO_quarterly!$B199,HaverPull!$B:$B,0),MATCH(CBO_quarterly!S$1,HaverPull!$1:$1,0)),INDEX(CBO_annual!$A:$AH,MATCH(_xlfn.NUMBERVALUE(LEFT($A200,4)),CBO_annual!$A:$A,0),MATCH(S$1,CBO_annual!$1:$1,0)))</f>
        <v>25.525000000000002</v>
      </c>
      <c r="T199" s="83">
        <f ca="1">IF(YEAR($B199)&lt;YEAR(TODAY())-1,INDEX(HaverPull!$A:$AD,MATCH(CBO_quarterly!$B199,HaverPull!$B:$B,0),MATCH(CBO_quarterly!T$1,HaverPull!$1:$1,0)),INDEX(CBO_annual!$A:$AH,MATCH(_xlfn.NUMBERVALUE(LEFT($A200,4)),CBO_annual!$A:$A,0),MATCH(T$1,CBO_annual!$1:$1,0)))</f>
        <v>101.795</v>
      </c>
      <c r="U199" s="83">
        <f ca="1">IF(YEAR($B199)&lt;YEAR(TODAY())-1,INDEX(HaverPull!$A:$AD,MATCH(CBO_quarterly!$B199,HaverPull!$B:$B,0),MATCH(CBO_quarterly!U$1,HaverPull!$1:$1,0)),INDEX(CBO_annual!$A:$AH,MATCH(_xlfn.NUMBERVALUE(LEFT($A200,4)),CBO_annual!$A:$A,0),MATCH(U$1,CBO_annual!$1:$1,0)))</f>
        <v>37.597000000000001</v>
      </c>
      <c r="V199" s="83">
        <f ca="1">IF(YEAR($B199)&lt;YEAR(TODAY())-1,INDEX(HaverPull!$A:$AD,MATCH(CBO_quarterly!$B199,HaverPull!$B:$B,0),MATCH(CBO_quarterly!V$1,HaverPull!$1:$1,0)),INDEX(CBO_annual!$A:$AH,MATCH(_xlfn.NUMBERVALUE(LEFT($A200,4)),CBO_annual!$A:$A,0),MATCH(V$1,CBO_annual!$1:$1,0)))</f>
        <v>242.72199999999998</v>
      </c>
      <c r="W199" s="83">
        <f ca="1">IF(YEAR($B199)&lt;YEAR(TODAY())-1,INDEX(HaverPull!$A:$AD,MATCH(CBO_quarterly!$B199,HaverPull!$B:$B,0),MATCH(CBO_quarterly!W$1,HaverPull!$1:$1,0)),INDEX(CBO_annual!$A:$AH,MATCH(_xlfn.NUMBERVALUE(LEFT($A200,4)),CBO_annual!$A:$A,0),MATCH(W$1,CBO_annual!$1:$1,0)))</f>
        <v>0</v>
      </c>
      <c r="X199" s="83">
        <f ca="1">IF(YEAR($B199)&lt;YEAR(TODAY())-1,INDEX(HaverPull!$A:$AD,MATCH(CBO_quarterly!$B199,HaverPull!$B:$B,0),MATCH(CBO_quarterly!X$1,HaverPull!$1:$1,0)),INDEX(CBO_annual!$A:$AH,MATCH(_xlfn.NUMBERVALUE(LEFT($A200,4)),CBO_annual!$A:$A,0),MATCH(X$1,CBO_annual!$1:$1,0)))</f>
        <v>1177.539</v>
      </c>
      <c r="Y199" s="83">
        <f ca="1">IF(YEAR($B199)&lt;YEAR(TODAY())-1,INDEX(HaverPull!$A:$AD,MATCH(CBO_quarterly!$B199,HaverPull!$B:$B,0),MATCH(CBO_quarterly!Y$1,HaverPull!$1:$1,0)),INDEX(CBO_annual!$A:$AH,MATCH(_xlfn.NUMBERVALUE(LEFT($A200,4)),CBO_annual!$A:$A,0),MATCH(Y$1,CBO_annual!$1:$1,0)))</f>
        <v>1279.8420000000001</v>
      </c>
      <c r="Z199" s="83">
        <f ca="1">IF(YEAR($B199)&lt;YEAR(TODAY())-1,INDEX(HaverPull!$A:$AD,MATCH(CBO_quarterly!$B199,HaverPull!$B:$B,0),MATCH(CBO_quarterly!Z$1,HaverPull!$1:$1,0)),INDEX(CBO_annual!$A:$AH,MATCH(_xlfn.NUMBERVALUE(LEFT($A200,4)),CBO_annual!$A:$A,0),MATCH(Z$1,CBO_annual!$1:$1,0)))</f>
        <v>1279.8420000000001</v>
      </c>
      <c r="AA199" s="83">
        <f ca="1">IF(YEAR($B199)&lt;YEAR(TODAY())-1,INDEX(HaverPull!$A:$AD,MATCH(CBO_quarterly!$B199,HaverPull!$B:$B,0),MATCH(CBO_quarterly!AA$1,HaverPull!$1:$1,0)),INDEX(CBO_annual!$A:$AH,MATCH(_xlfn.NUMBERVALUE(LEFT($A200,4)),CBO_annual!$A:$A,0),MATCH(AA$1,CBO_annual!$1:$1,0)))</f>
        <v>1279.8420000000001</v>
      </c>
      <c r="AB199" s="88">
        <f>INDEX(CBO_annual!$A:$AH,MATCH(_xlfn.NUMBERVALUE(LEFT($A200,4)),CBO_annual!$A:$A,0),MATCH($1:$1,CBO_annual!$1:$1,0))</f>
        <v>17541.474999999999</v>
      </c>
      <c r="AC199" s="84">
        <v>17695.599999999999</v>
      </c>
      <c r="AD199" s="88">
        <v>12244.9</v>
      </c>
      <c r="AE199" s="88">
        <v>14062.3</v>
      </c>
      <c r="AF199" s="85">
        <v>114.842</v>
      </c>
      <c r="AG199" s="84">
        <v>20484.5</v>
      </c>
      <c r="AH199" s="84">
        <v>20355.400000000001</v>
      </c>
      <c r="AI199" s="88">
        <v>2997.8</v>
      </c>
      <c r="AJ199" s="88">
        <v>1182.5999999999999</v>
      </c>
      <c r="AK199" s="88">
        <v>1814.5</v>
      </c>
      <c r="AL199" s="88">
        <v>3566.7</v>
      </c>
      <c r="AM199" s="88">
        <v>1365.6</v>
      </c>
      <c r="AN199" s="88">
        <v>2201.1999999999998</v>
      </c>
      <c r="AO199" s="83">
        <f ca="1">IF(YEAR($B199)&lt;YEAR(TODAY()),INDEX(HaverPull!$A:$AD,MATCH(CBO_quarterly!$B199,HaverPull!$B:$B,0),MATCH(CBO_quarterly!AO$1,HaverPull!$1:$1,0)),INDEX(CBO_annual!$A:$AH,MATCH(_xlfn.NUMBERVALUE(LEFT($A200,4)),CBO_annual!$A:$A,0),MATCH(AO$1,CBO_annual!$1:$1,0)))</f>
        <v>707.08399999999995</v>
      </c>
      <c r="AP199" s="83">
        <f ca="1">IF(YEAR($B199)&lt;YEAR(TODAY()),INDEX(HaverPull!$A:$AD,MATCH(CBO_quarterly!$B199,HaverPull!$B:$B,0),MATCH(CBO_quarterly!AP$1,HaverPull!$1:$1,0)),INDEX(CBO_annual!$A:$AH,MATCH(_xlfn.NUMBERVALUE(LEFT($A200,4)),CBO_annual!$A:$A,0),MATCH(AP$1,CBO_annual!$1:$1,0)))</f>
        <v>383.23399999999998</v>
      </c>
    </row>
    <row r="200" spans="1:42">
      <c r="A200" s="83" t="s">
        <v>605</v>
      </c>
      <c r="B200" s="4">
        <v>43465</v>
      </c>
      <c r="C200" s="83">
        <f ca="1">IF(YEAR($B200)&lt;YEAR(TODAY())-1,AVERAGE(C201:C204),INDEX(CBO_annual!$A:$AH,MATCH(_xlfn.NUMBERVALUE(LEFT($A201,4)),CBO_annual!$A:$A,0),MATCH(C$1,CBO_annual!$1:$1,0)))</f>
        <v>2265</v>
      </c>
      <c r="D200" s="83">
        <f ca="1">IF(YEAR($B200)&lt;YEAR(TODAY())-1,AVERAGE(D201:D204),INDEX(CBO_annual!$A:$AH,MATCH(_xlfn.NUMBERVALUE(LEFT($A201,4)),CBO_annual!$A:$A,0),MATCH(D$1,CBO_annual!$1:$1,0)))</f>
        <v>1701</v>
      </c>
      <c r="E200" s="83">
        <f ca="1">IF(YEAR($B200)&lt;YEAR(TODAY())-1,AVERAGE(E201:E204),INDEX(CBO_annual!$A:$AH,MATCH(_xlfn.NUMBERVALUE(LEFT($A201,4)),CBO_annual!$A:$A,0),MATCH(E$1,CBO_annual!$1:$1,0)))</f>
        <v>132</v>
      </c>
      <c r="F200" s="83">
        <f ca="1">IF(YEAR($B200)&lt;YEAR(TODAY())-1,AVERAGE(F201:F204),INDEX(CBO_annual!$A:$AH,MATCH(_xlfn.NUMBERVALUE(LEFT($A201,4)),CBO_annual!$A:$A,0),MATCH(F$1,CBO_annual!$1:$1,0)))</f>
        <v>293</v>
      </c>
      <c r="G200" s="83">
        <f ca="1">IF(YEAR($B200)&lt;YEAR(TODAY())-1,AVERAGE(G201:G204),INDEX(CBO_annual!$A:$AH,MATCH(_xlfn.NUMBERVALUE(LEFT($A201,4)),CBO_annual!$A:$A,0),MATCH(G$1,CBO_annual!$1:$1,0)))</f>
        <v>1372</v>
      </c>
      <c r="H200" s="83">
        <f ca="1">IF(YEAR($B200)&lt;YEAR(TODAY())-1,AVERAGE(H201:H204),INDEX(CBO_annual!$A:$AH,MATCH(_xlfn.NUMBERVALUE(LEFT($A201,4)),CBO_annual!$A:$A,0),MATCH(H$1,CBO_annual!$1:$1,0)))</f>
        <v>66</v>
      </c>
      <c r="I200" s="83">
        <f ca="1">IF(YEAR($B200)&lt;YEAR(TODAY())-1,AVERAGE(I201:I204),INDEX(CBO_annual!$A:$AH,MATCH(_xlfn.NUMBERVALUE(LEFT($A201,4)),CBO_annual!$A:$A,0),MATCH(I$1,CBO_annual!$1:$1,0)))</f>
        <v>629</v>
      </c>
      <c r="J200" s="83">
        <f ca="1">IF(YEAR($B200)&lt;YEAR(TODAY())-1,INDEX(HaverPull!$A:$AD,MATCH(CBO_quarterly!$B200,HaverPull!$B:$B,0),MATCH(CBO_quarterly!J$1,HaverPull!$1:$1,0)),INDEX(CBO_annual!$A:$AH,MATCH(_xlfn.NUMBERVALUE(LEFT($A201,4)),CBO_annual!$A:$A,0),MATCH(J$1,CBO_annual!$1:$1,0)))</f>
        <v>0</v>
      </c>
      <c r="K200" s="83">
        <f ca="1">IF(YEAR($B200)&lt;YEAR(TODAY())-1,INDEX(HaverPull!$A:$AD,MATCH(CBO_quarterly!$B200,HaverPull!$B:$B,0),MATCH(CBO_quarterly!K$1,HaverPull!$1:$1,0)),INDEX(CBO_annual!$A:$AH,MATCH(_xlfn.NUMBERVALUE(LEFT($A201,4)),CBO_annual!$A:$A,0),MATCH(K$1,CBO_annual!$1:$1,0)))</f>
        <v>775.64200000000005</v>
      </c>
      <c r="L200" s="83">
        <f ca="1">IF(YEAR($B200)&lt;YEAR(TODAY())-1,INDEX(HaverPull!$A:$AD,MATCH(CBO_quarterly!$B200,HaverPull!$B:$B,0),MATCH(CBO_quarterly!L$1,HaverPull!$1:$1,0)),INDEX(CBO_annual!$A:$AH,MATCH(_xlfn.NUMBERVALUE(LEFT($A201,4)),CBO_annual!$A:$A,0),MATCH(L$1,CBO_annual!$1:$1,0)))</f>
        <v>401.351</v>
      </c>
      <c r="M200" s="83">
        <f ca="1">IF(YEAR($B200)&lt;YEAR(TODAY())-1,INDEX(HaverPull!$A:$AD,MATCH(CBO_quarterly!$B200,HaverPull!$B:$B,0),MATCH(CBO_quarterly!M$1,HaverPull!$1:$1,0)),INDEX(CBO_annual!$A:$AH,MATCH(_xlfn.NUMBERVALUE(LEFT($A201,4)),CBO_annual!$A:$A,0),MATCH(M$1,CBO_annual!$1:$1,0)))</f>
        <v>307.28399999999999</v>
      </c>
      <c r="N200" s="83">
        <f ca="1">IF(YEAR($B200)&lt;YEAR(TODAY())-1,INDEX(HaverPull!$A:$AD,MATCH(CBO_quarterly!$B200,HaverPull!$B:$B,0),MATCH(CBO_quarterly!N$1,HaverPull!$1:$1,0)),INDEX(CBO_annual!$A:$AH,MATCH(_xlfn.NUMBERVALUE(LEFT($A201,4)),CBO_annual!$A:$A,0),MATCH(N$1,CBO_annual!$1:$1,0)))</f>
        <v>169.465</v>
      </c>
      <c r="O200" s="83">
        <f ca="1">IF(YEAR($B200)&lt;YEAR(TODAY())-1,INDEX(HaverPull!$A:$AD,MATCH(CBO_quarterly!$B200,HaverPull!$B:$B,0),MATCH(CBO_quarterly!O$1,HaverPull!$1:$1,0)),INDEX(CBO_annual!$A:$AH,MATCH(_xlfn.NUMBERVALUE(LEFT($A201,4)),CBO_annual!$A:$A,0),MATCH(O$1,CBO_annual!$1:$1,0)))</f>
        <v>111.81100000000001</v>
      </c>
      <c r="P200" s="83">
        <f ca="1">IF(YEAR($B200)&lt;YEAR(TODAY())-1,INDEX(HaverPull!$A:$AD,MATCH(CBO_quarterly!$B200,HaverPull!$B:$B,0),MATCH(CBO_quarterly!P$1,HaverPull!$1:$1,0)),INDEX(CBO_annual!$A:$AH,MATCH(_xlfn.NUMBERVALUE(LEFT($A201,4)),CBO_annual!$A:$A,0),MATCH(P$1,CBO_annual!$1:$1,0)))</f>
        <v>1252.444</v>
      </c>
      <c r="Q200" s="83">
        <f ca="1">IF(YEAR($B200)&lt;YEAR(TODAY())-1,INDEX(HaverPull!$A:$AD,MATCH(CBO_quarterly!$B200,HaverPull!$B:$B,0),MATCH(CBO_quarterly!Q$1,HaverPull!$1:$1,0)),INDEX(CBO_annual!$A:$AH,MATCH(_xlfn.NUMBERVALUE(LEFT($A201,4)),CBO_annual!$A:$A,0),MATCH(Q$1,CBO_annual!$1:$1,0)))</f>
        <v>1043.2570000000001</v>
      </c>
      <c r="R200" s="83">
        <f ca="1">IF(YEAR($B200)&lt;YEAR(TODAY())-1,INDEX(HaverPull!$A:$AD,MATCH(CBO_quarterly!$B200,HaverPull!$B:$B,0),MATCH(CBO_quarterly!R$1,HaverPull!$1:$1,0)),INDEX(CBO_annual!$A:$AH,MATCH(_xlfn.NUMBERVALUE(LEFT($A201,4)),CBO_annual!$A:$A,0),MATCH(R$1,CBO_annual!$1:$1,0)))</f>
        <v>1743.9970000000001</v>
      </c>
      <c r="S200" s="83">
        <f ca="1">IF(YEAR($B200)&lt;YEAR(TODAY())-1,INDEX(HaverPull!$A:$AD,MATCH(CBO_quarterly!$B200,HaverPull!$B:$B,0),MATCH(CBO_quarterly!S$1,HaverPull!$1:$1,0)),INDEX(CBO_annual!$A:$AH,MATCH(_xlfn.NUMBERVALUE(LEFT($A201,4)),CBO_annual!$A:$A,0),MATCH(S$1,CBO_annual!$1:$1,0)))</f>
        <v>19.165999999999997</v>
      </c>
      <c r="T200" s="83">
        <f ca="1">IF(YEAR($B200)&lt;YEAR(TODAY())-1,INDEX(HaverPull!$A:$AD,MATCH(CBO_quarterly!$B200,HaverPull!$B:$B,0),MATCH(CBO_quarterly!T$1,HaverPull!$1:$1,0)),INDEX(CBO_annual!$A:$AH,MATCH(_xlfn.NUMBERVALUE(LEFT($A201,4)),CBO_annual!$A:$A,0),MATCH(T$1,CBO_annual!$1:$1,0)))</f>
        <v>87.512</v>
      </c>
      <c r="U200" s="83">
        <f ca="1">IF(YEAR($B200)&lt;YEAR(TODAY())-1,INDEX(HaverPull!$A:$AD,MATCH(CBO_quarterly!$B200,HaverPull!$B:$B,0),MATCH(CBO_quarterly!U$1,HaverPull!$1:$1,0)),INDEX(CBO_annual!$A:$AH,MATCH(_xlfn.NUMBERVALUE(LEFT($A201,4)),CBO_annual!$A:$A,0),MATCH(U$1,CBO_annual!$1:$1,0)))</f>
        <v>40.795000000000002</v>
      </c>
      <c r="V200" s="83">
        <f ca="1">IF(YEAR($B200)&lt;YEAR(TODAY())-1,INDEX(HaverPull!$A:$AD,MATCH(CBO_quarterly!$B200,HaverPull!$B:$B,0),MATCH(CBO_quarterly!V$1,HaverPull!$1:$1,0)),INDEX(CBO_annual!$A:$AH,MATCH(_xlfn.NUMBERVALUE(LEFT($A201,4)),CBO_annual!$A:$A,0),MATCH(V$1,CBO_annual!$1:$1,0)))</f>
        <v>276.33499999999998</v>
      </c>
      <c r="W200" s="83">
        <f ca="1">IF(YEAR($B200)&lt;YEAR(TODAY())-1,INDEX(HaverPull!$A:$AD,MATCH(CBO_quarterly!$B200,HaverPull!$B:$B,0),MATCH(CBO_quarterly!W$1,HaverPull!$1:$1,0)),INDEX(CBO_annual!$A:$AH,MATCH(_xlfn.NUMBERVALUE(LEFT($A201,4)),CBO_annual!$A:$A,0),MATCH(W$1,CBO_annual!$1:$1,0)))</f>
        <v>0</v>
      </c>
      <c r="X200" s="83">
        <f ca="1">IF(YEAR($B200)&lt;YEAR(TODAY())-1,INDEX(HaverPull!$A:$AD,MATCH(CBO_quarterly!$B200,HaverPull!$B:$B,0),MATCH(CBO_quarterly!X$1,HaverPull!$1:$1,0)),INDEX(CBO_annual!$A:$AH,MATCH(_xlfn.NUMBERVALUE(LEFT($A201,4)),CBO_annual!$A:$A,0),MATCH(X$1,CBO_annual!$1:$1,0)))</f>
        <v>1231.211</v>
      </c>
      <c r="Y200" s="83">
        <f ca="1">IF(YEAR($B200)&lt;YEAR(TODAY())-1,INDEX(HaverPull!$A:$AD,MATCH(CBO_quarterly!$B200,HaverPull!$B:$B,0),MATCH(CBO_quarterly!Y$1,HaverPull!$1:$1,0)),INDEX(CBO_annual!$A:$AH,MATCH(_xlfn.NUMBERVALUE(LEFT($A201,4)),CBO_annual!$A:$A,0),MATCH(Y$1,CBO_annual!$1:$1,0)))</f>
        <v>1361.7429999999999</v>
      </c>
      <c r="Z200" s="83">
        <f ca="1">IF(YEAR($B200)&lt;YEAR(TODAY())-1,INDEX(HaverPull!$A:$AD,MATCH(CBO_quarterly!$B200,HaverPull!$B:$B,0),MATCH(CBO_quarterly!Z$1,HaverPull!$1:$1,0)),INDEX(CBO_annual!$A:$AH,MATCH(_xlfn.NUMBERVALUE(LEFT($A201,4)),CBO_annual!$A:$A,0),MATCH(Z$1,CBO_annual!$1:$1,0)))</f>
        <v>1361.7429999999999</v>
      </c>
      <c r="AA200" s="83">
        <f ca="1">IF(YEAR($B200)&lt;YEAR(TODAY())-1,INDEX(HaverPull!$A:$AD,MATCH(CBO_quarterly!$B200,HaverPull!$B:$B,0),MATCH(CBO_quarterly!AA$1,HaverPull!$1:$1,0)),INDEX(CBO_annual!$A:$AH,MATCH(_xlfn.NUMBERVALUE(LEFT($A201,4)),CBO_annual!$A:$A,0),MATCH(AA$1,CBO_annual!$1:$1,0)))</f>
        <v>1361.7429999999999</v>
      </c>
      <c r="AB200" s="88">
        <f>INDEX(CBO_annual!$A:$AH,MATCH(_xlfn.NUMBERVALUE(LEFT($A201,4)),CBO_annual!$A:$A,0),MATCH($1:$1,CBO_annual!$1:$1,0))</f>
        <v>17905.25</v>
      </c>
      <c r="AC200" s="84">
        <v>17845.099999999999</v>
      </c>
      <c r="AD200" s="88">
        <v>12330.4</v>
      </c>
      <c r="AE200" s="88">
        <v>14239.5</v>
      </c>
      <c r="AF200" s="85">
        <v>115.482</v>
      </c>
      <c r="AG200" s="84">
        <v>20772.7</v>
      </c>
      <c r="AH200" s="84">
        <v>20573.400000000001</v>
      </c>
      <c r="AI200" s="88">
        <v>3026</v>
      </c>
      <c r="AJ200" s="88">
        <v>1204.5</v>
      </c>
      <c r="AK200" s="88">
        <v>1821.3</v>
      </c>
      <c r="AL200" s="88">
        <v>3623</v>
      </c>
      <c r="AM200" s="88">
        <v>1395.1</v>
      </c>
      <c r="AN200" s="88">
        <v>2227.9</v>
      </c>
      <c r="AO200" s="83">
        <f ca="1">IF(YEAR($B200)&lt;YEAR(TODAY()),INDEX(HaverPull!$A:$AD,MATCH(CBO_quarterly!$B200,HaverPull!$B:$B,0),MATCH(CBO_quarterly!AO$1,HaverPull!$1:$1,0)),INDEX(CBO_annual!$A:$AH,MATCH(_xlfn.NUMBERVALUE(LEFT($A201,4)),CBO_annual!$A:$A,0),MATCH(AO$1,CBO_annual!$1:$1,0)))</f>
        <v>775.64200000000005</v>
      </c>
      <c r="AP200" s="83">
        <f ca="1">IF(YEAR($B200)&lt;YEAR(TODAY()),INDEX(HaverPull!$A:$AD,MATCH(CBO_quarterly!$B200,HaverPull!$B:$B,0),MATCH(CBO_quarterly!AP$1,HaverPull!$1:$1,0)),INDEX(CBO_annual!$A:$AH,MATCH(_xlfn.NUMBERVALUE(LEFT($A201,4)),CBO_annual!$A:$A,0),MATCH(AP$1,CBO_annual!$1:$1,0)))</f>
        <v>401.351</v>
      </c>
    </row>
    <row r="201" spans="1:42">
      <c r="A201" s="83" t="s">
        <v>607</v>
      </c>
      <c r="B201" s="4">
        <v>43555</v>
      </c>
      <c r="C201" s="83">
        <f ca="1">IF(YEAR($B201)&lt;YEAR(TODAY())-1,AVERAGE(C202:C205),INDEX(CBO_annual!$A:$AH,MATCH(_xlfn.NUMBERVALUE(LEFT($A202,4)),CBO_annual!$A:$A,0),MATCH(C$1,CBO_annual!$1:$1,0)))</f>
        <v>2265</v>
      </c>
      <c r="D201" s="83">
        <f ca="1">IF(YEAR($B201)&lt;YEAR(TODAY())-1,AVERAGE(D202:D205),INDEX(CBO_annual!$A:$AH,MATCH(_xlfn.NUMBERVALUE(LEFT($A202,4)),CBO_annual!$A:$A,0),MATCH(D$1,CBO_annual!$1:$1,0)))</f>
        <v>1701</v>
      </c>
      <c r="E201" s="83">
        <f ca="1">IF(YEAR($B201)&lt;YEAR(TODAY())-1,AVERAGE(E202:E205),INDEX(CBO_annual!$A:$AH,MATCH(_xlfn.NUMBERVALUE(LEFT($A202,4)),CBO_annual!$A:$A,0),MATCH(E$1,CBO_annual!$1:$1,0)))</f>
        <v>132</v>
      </c>
      <c r="F201" s="83">
        <f ca="1">IF(YEAR($B201)&lt;YEAR(TODAY())-1,AVERAGE(F202:F205),INDEX(CBO_annual!$A:$AH,MATCH(_xlfn.NUMBERVALUE(LEFT($A202,4)),CBO_annual!$A:$A,0),MATCH(F$1,CBO_annual!$1:$1,0)))</f>
        <v>293</v>
      </c>
      <c r="G201" s="83">
        <f ca="1">IF(YEAR($B201)&lt;YEAR(TODAY())-1,AVERAGE(G202:G205),INDEX(CBO_annual!$A:$AH,MATCH(_xlfn.NUMBERVALUE(LEFT($A202,4)),CBO_annual!$A:$A,0),MATCH(G$1,CBO_annual!$1:$1,0)))</f>
        <v>1372</v>
      </c>
      <c r="H201" s="83">
        <f ca="1">IF(YEAR($B201)&lt;YEAR(TODAY())-1,AVERAGE(H202:H205),INDEX(CBO_annual!$A:$AH,MATCH(_xlfn.NUMBERVALUE(LEFT($A202,4)),CBO_annual!$A:$A,0),MATCH(H$1,CBO_annual!$1:$1,0)))</f>
        <v>66</v>
      </c>
      <c r="I201" s="83">
        <f ca="1">IF(YEAR($B201)&lt;YEAR(TODAY())-1,AVERAGE(I202:I205),INDEX(CBO_annual!$A:$AH,MATCH(_xlfn.NUMBERVALUE(LEFT($A202,4)),CBO_annual!$A:$A,0),MATCH(I$1,CBO_annual!$1:$1,0)))</f>
        <v>629</v>
      </c>
      <c r="J201" s="83">
        <f ca="1">IF(YEAR($B201)&lt;YEAR(TODAY())-1,INDEX(HaverPull!$A:$AD,MATCH(CBO_quarterly!$B201,HaverPull!$B:$B,0),MATCH(CBO_quarterly!J$1,HaverPull!$1:$1,0)),INDEX(CBO_annual!$A:$AH,MATCH(_xlfn.NUMBERVALUE(LEFT($A202,4)),CBO_annual!$A:$A,0),MATCH(J$1,CBO_annual!$1:$1,0)))</f>
        <v>0</v>
      </c>
      <c r="K201" s="83">
        <f ca="1">IF(YEAR($B201)&lt;YEAR(TODAY())-1,INDEX(HaverPull!$A:$AD,MATCH(CBO_quarterly!$B201,HaverPull!$B:$B,0),MATCH(CBO_quarterly!K$1,HaverPull!$1:$1,0)),INDEX(CBO_annual!$A:$AH,MATCH(_xlfn.NUMBERVALUE(LEFT($A202,4)),CBO_annual!$A:$A,0),MATCH(K$1,CBO_annual!$1:$1,0)))</f>
        <v>775.64200000000005</v>
      </c>
      <c r="L201" s="83">
        <f ca="1">IF(YEAR($B201)&lt;YEAR(TODAY())-1,INDEX(HaverPull!$A:$AD,MATCH(CBO_quarterly!$B201,HaverPull!$B:$B,0),MATCH(CBO_quarterly!L$1,HaverPull!$1:$1,0)),INDEX(CBO_annual!$A:$AH,MATCH(_xlfn.NUMBERVALUE(LEFT($A202,4)),CBO_annual!$A:$A,0),MATCH(L$1,CBO_annual!$1:$1,0)))</f>
        <v>401.351</v>
      </c>
      <c r="M201" s="83">
        <f ca="1">IF(YEAR($B201)&lt;YEAR(TODAY())-1,INDEX(HaverPull!$A:$AD,MATCH(CBO_quarterly!$B201,HaverPull!$B:$B,0),MATCH(CBO_quarterly!M$1,HaverPull!$1:$1,0)),INDEX(CBO_annual!$A:$AH,MATCH(_xlfn.NUMBERVALUE(LEFT($A202,4)),CBO_annual!$A:$A,0),MATCH(M$1,CBO_annual!$1:$1,0)))</f>
        <v>307.28399999999999</v>
      </c>
      <c r="N201" s="83">
        <f ca="1">IF(YEAR($B201)&lt;YEAR(TODAY())-1,INDEX(HaverPull!$A:$AD,MATCH(CBO_quarterly!$B201,HaverPull!$B:$B,0),MATCH(CBO_quarterly!N$1,HaverPull!$1:$1,0)),INDEX(CBO_annual!$A:$AH,MATCH(_xlfn.NUMBERVALUE(LEFT($A202,4)),CBO_annual!$A:$A,0),MATCH(N$1,CBO_annual!$1:$1,0)))</f>
        <v>169.465</v>
      </c>
      <c r="O201" s="83">
        <f ca="1">IF(YEAR($B201)&lt;YEAR(TODAY())-1,INDEX(HaverPull!$A:$AD,MATCH(CBO_quarterly!$B201,HaverPull!$B:$B,0),MATCH(CBO_quarterly!O$1,HaverPull!$1:$1,0)),INDEX(CBO_annual!$A:$AH,MATCH(_xlfn.NUMBERVALUE(LEFT($A202,4)),CBO_annual!$A:$A,0),MATCH(O$1,CBO_annual!$1:$1,0)))</f>
        <v>111.81100000000001</v>
      </c>
      <c r="P201" s="83">
        <f ca="1">IF(YEAR($B201)&lt;YEAR(TODAY())-1,INDEX(HaverPull!$A:$AD,MATCH(CBO_quarterly!$B201,HaverPull!$B:$B,0),MATCH(CBO_quarterly!P$1,HaverPull!$1:$1,0)),INDEX(CBO_annual!$A:$AH,MATCH(_xlfn.NUMBERVALUE(LEFT($A202,4)),CBO_annual!$A:$A,0),MATCH(P$1,CBO_annual!$1:$1,0)))</f>
        <v>1252.444</v>
      </c>
      <c r="Q201" s="83">
        <f ca="1">IF(YEAR($B201)&lt;YEAR(TODAY())-1,INDEX(HaverPull!$A:$AD,MATCH(CBO_quarterly!$B201,HaverPull!$B:$B,0),MATCH(CBO_quarterly!Q$1,HaverPull!$1:$1,0)),INDEX(CBO_annual!$A:$AH,MATCH(_xlfn.NUMBERVALUE(LEFT($A202,4)),CBO_annual!$A:$A,0),MATCH(Q$1,CBO_annual!$1:$1,0)))</f>
        <v>1043.2570000000001</v>
      </c>
      <c r="R201" s="83">
        <f ca="1">IF(YEAR($B201)&lt;YEAR(TODAY())-1,INDEX(HaverPull!$A:$AD,MATCH(CBO_quarterly!$B201,HaverPull!$B:$B,0),MATCH(CBO_quarterly!R$1,HaverPull!$1:$1,0)),INDEX(CBO_annual!$A:$AH,MATCH(_xlfn.NUMBERVALUE(LEFT($A202,4)),CBO_annual!$A:$A,0),MATCH(R$1,CBO_annual!$1:$1,0)))</f>
        <v>1743.9970000000001</v>
      </c>
      <c r="S201" s="83">
        <f ca="1">IF(YEAR($B201)&lt;YEAR(TODAY())-1,INDEX(HaverPull!$A:$AD,MATCH(CBO_quarterly!$B201,HaverPull!$B:$B,0),MATCH(CBO_quarterly!S$1,HaverPull!$1:$1,0)),INDEX(CBO_annual!$A:$AH,MATCH(_xlfn.NUMBERVALUE(LEFT($A202,4)),CBO_annual!$A:$A,0),MATCH(S$1,CBO_annual!$1:$1,0)))</f>
        <v>19.165999999999997</v>
      </c>
      <c r="T201" s="83">
        <f ca="1">IF(YEAR($B201)&lt;YEAR(TODAY())-1,INDEX(HaverPull!$A:$AD,MATCH(CBO_quarterly!$B201,HaverPull!$B:$B,0),MATCH(CBO_quarterly!T$1,HaverPull!$1:$1,0)),INDEX(CBO_annual!$A:$AH,MATCH(_xlfn.NUMBERVALUE(LEFT($A202,4)),CBO_annual!$A:$A,0),MATCH(T$1,CBO_annual!$1:$1,0)))</f>
        <v>87.512</v>
      </c>
      <c r="U201" s="83">
        <f ca="1">IF(YEAR($B201)&lt;YEAR(TODAY())-1,INDEX(HaverPull!$A:$AD,MATCH(CBO_quarterly!$B201,HaverPull!$B:$B,0),MATCH(CBO_quarterly!U$1,HaverPull!$1:$1,0)),INDEX(CBO_annual!$A:$AH,MATCH(_xlfn.NUMBERVALUE(LEFT($A202,4)),CBO_annual!$A:$A,0),MATCH(U$1,CBO_annual!$1:$1,0)))</f>
        <v>40.795000000000002</v>
      </c>
      <c r="V201" s="83">
        <f ca="1">IF(YEAR($B201)&lt;YEAR(TODAY())-1,INDEX(HaverPull!$A:$AD,MATCH(CBO_quarterly!$B201,HaverPull!$B:$B,0),MATCH(CBO_quarterly!V$1,HaverPull!$1:$1,0)),INDEX(CBO_annual!$A:$AH,MATCH(_xlfn.NUMBERVALUE(LEFT($A202,4)),CBO_annual!$A:$A,0),MATCH(V$1,CBO_annual!$1:$1,0)))</f>
        <v>276.33499999999998</v>
      </c>
      <c r="W201" s="83">
        <f ca="1">IF(YEAR($B201)&lt;YEAR(TODAY())-1,INDEX(HaverPull!$A:$AD,MATCH(CBO_quarterly!$B201,HaverPull!$B:$B,0),MATCH(CBO_quarterly!W$1,HaverPull!$1:$1,0)),INDEX(CBO_annual!$A:$AH,MATCH(_xlfn.NUMBERVALUE(LEFT($A202,4)),CBO_annual!$A:$A,0),MATCH(W$1,CBO_annual!$1:$1,0)))</f>
        <v>0</v>
      </c>
      <c r="X201" s="83">
        <f ca="1">IF(YEAR($B201)&lt;YEAR(TODAY())-1,INDEX(HaverPull!$A:$AD,MATCH(CBO_quarterly!$B201,HaverPull!$B:$B,0),MATCH(CBO_quarterly!X$1,HaverPull!$1:$1,0)),INDEX(CBO_annual!$A:$AH,MATCH(_xlfn.NUMBERVALUE(LEFT($A202,4)),CBO_annual!$A:$A,0),MATCH(X$1,CBO_annual!$1:$1,0)))</f>
        <v>1231.211</v>
      </c>
      <c r="Y201" s="83">
        <f ca="1">IF(YEAR($B201)&lt;YEAR(TODAY())-1,INDEX(HaverPull!$A:$AD,MATCH(CBO_quarterly!$B201,HaverPull!$B:$B,0),MATCH(CBO_quarterly!Y$1,HaverPull!$1:$1,0)),INDEX(CBO_annual!$A:$AH,MATCH(_xlfn.NUMBERVALUE(LEFT($A202,4)),CBO_annual!$A:$A,0),MATCH(Y$1,CBO_annual!$1:$1,0)))</f>
        <v>1361.7429999999999</v>
      </c>
      <c r="Z201" s="83">
        <f ca="1">IF(YEAR($B201)&lt;YEAR(TODAY())-1,INDEX(HaverPull!$A:$AD,MATCH(CBO_quarterly!$B201,HaverPull!$B:$B,0),MATCH(CBO_quarterly!Z$1,HaverPull!$1:$1,0)),INDEX(CBO_annual!$A:$AH,MATCH(_xlfn.NUMBERVALUE(LEFT($A202,4)),CBO_annual!$A:$A,0),MATCH(Z$1,CBO_annual!$1:$1,0)))</f>
        <v>1361.7429999999999</v>
      </c>
      <c r="AA201" s="83">
        <f ca="1">IF(YEAR($B201)&lt;YEAR(TODAY())-1,INDEX(HaverPull!$A:$AD,MATCH(CBO_quarterly!$B201,HaverPull!$B:$B,0),MATCH(CBO_quarterly!AA$1,HaverPull!$1:$1,0)),INDEX(CBO_annual!$A:$AH,MATCH(_xlfn.NUMBERVALUE(LEFT($A202,4)),CBO_annual!$A:$A,0),MATCH(AA$1,CBO_annual!$1:$1,0)))</f>
        <v>1361.7429999999999</v>
      </c>
      <c r="AB201" s="88">
        <f>INDEX(CBO_annual!$A:$AH,MATCH(_xlfn.NUMBERVALUE(LEFT($A202,4)),CBO_annual!$A:$A,0),MATCH($1:$1,CBO_annual!$1:$1,0))</f>
        <v>17905.25</v>
      </c>
      <c r="AC201" s="84">
        <v>17962.5</v>
      </c>
      <c r="AD201" s="88">
        <v>12423.5</v>
      </c>
      <c r="AE201" s="88">
        <v>14416.4</v>
      </c>
      <c r="AF201" s="85">
        <v>116.041</v>
      </c>
      <c r="AG201" s="84">
        <v>21024.6</v>
      </c>
      <c r="AH201" s="84">
        <v>20793.2</v>
      </c>
      <c r="AI201" s="88">
        <v>3036.5</v>
      </c>
      <c r="AJ201" s="88">
        <v>1208.4000000000001</v>
      </c>
      <c r="AK201" s="88">
        <v>1827.9</v>
      </c>
      <c r="AL201" s="88">
        <v>3664.7</v>
      </c>
      <c r="AM201" s="88">
        <v>1412.7</v>
      </c>
      <c r="AN201" s="88">
        <v>2252</v>
      </c>
      <c r="AO201" s="83">
        <f ca="1">IF(YEAR($B201)&lt;YEAR(TODAY()),INDEX(HaverPull!$A:$AD,MATCH(CBO_quarterly!$B201,HaverPull!$B:$B,0),MATCH(CBO_quarterly!AO$1,HaverPull!$1:$1,0)),INDEX(CBO_annual!$A:$AH,MATCH(_xlfn.NUMBERVALUE(LEFT($A202,4)),CBO_annual!$A:$A,0),MATCH(AO$1,CBO_annual!$1:$1,0)))</f>
        <v>775.64200000000005</v>
      </c>
      <c r="AP201" s="83">
        <f ca="1">IF(YEAR($B201)&lt;YEAR(TODAY()),INDEX(HaverPull!$A:$AD,MATCH(CBO_quarterly!$B201,HaverPull!$B:$B,0),MATCH(CBO_quarterly!AP$1,HaverPull!$1:$1,0)),INDEX(CBO_annual!$A:$AH,MATCH(_xlfn.NUMBERVALUE(LEFT($A202,4)),CBO_annual!$A:$A,0),MATCH(AP$1,CBO_annual!$1:$1,0)))</f>
        <v>401.351</v>
      </c>
    </row>
    <row r="202" spans="1:42">
      <c r="A202" s="83" t="s">
        <v>608</v>
      </c>
      <c r="B202" s="4">
        <v>43646</v>
      </c>
      <c r="C202" s="83">
        <f ca="1">IF(YEAR($B202)&lt;YEAR(TODAY())-1,AVERAGE(C203:C206),INDEX(CBO_annual!$A:$AH,MATCH(_xlfn.NUMBERVALUE(LEFT($A203,4)),CBO_annual!$A:$A,0),MATCH(C$1,CBO_annual!$1:$1,0)))</f>
        <v>2265</v>
      </c>
      <c r="D202" s="83">
        <f ca="1">IF(YEAR($B202)&lt;YEAR(TODAY())-1,AVERAGE(D203:D206),INDEX(CBO_annual!$A:$AH,MATCH(_xlfn.NUMBERVALUE(LEFT($A203,4)),CBO_annual!$A:$A,0),MATCH(D$1,CBO_annual!$1:$1,0)))</f>
        <v>1701</v>
      </c>
      <c r="E202" s="83">
        <f ca="1">IF(YEAR($B202)&lt;YEAR(TODAY())-1,AVERAGE(E203:E206),INDEX(CBO_annual!$A:$AH,MATCH(_xlfn.NUMBERVALUE(LEFT($A203,4)),CBO_annual!$A:$A,0),MATCH(E$1,CBO_annual!$1:$1,0)))</f>
        <v>132</v>
      </c>
      <c r="F202" s="83">
        <f ca="1">IF(YEAR($B202)&lt;YEAR(TODAY())-1,AVERAGE(F203:F206),INDEX(CBO_annual!$A:$AH,MATCH(_xlfn.NUMBERVALUE(LEFT($A203,4)),CBO_annual!$A:$A,0),MATCH(F$1,CBO_annual!$1:$1,0)))</f>
        <v>293</v>
      </c>
      <c r="G202" s="83">
        <f ca="1">IF(YEAR($B202)&lt;YEAR(TODAY())-1,AVERAGE(G203:G206),INDEX(CBO_annual!$A:$AH,MATCH(_xlfn.NUMBERVALUE(LEFT($A203,4)),CBO_annual!$A:$A,0),MATCH(G$1,CBO_annual!$1:$1,0)))</f>
        <v>1372</v>
      </c>
      <c r="H202" s="83">
        <f ca="1">IF(YEAR($B202)&lt;YEAR(TODAY())-1,AVERAGE(H203:H206),INDEX(CBO_annual!$A:$AH,MATCH(_xlfn.NUMBERVALUE(LEFT($A203,4)),CBO_annual!$A:$A,0),MATCH(H$1,CBO_annual!$1:$1,0)))</f>
        <v>66</v>
      </c>
      <c r="I202" s="83">
        <f ca="1">IF(YEAR($B202)&lt;YEAR(TODAY())-1,AVERAGE(I203:I206),INDEX(CBO_annual!$A:$AH,MATCH(_xlfn.NUMBERVALUE(LEFT($A203,4)),CBO_annual!$A:$A,0),MATCH(I$1,CBO_annual!$1:$1,0)))</f>
        <v>629</v>
      </c>
      <c r="J202" s="83">
        <f ca="1">IF(YEAR($B202)&lt;YEAR(TODAY())-1,INDEX(HaverPull!$A:$AD,MATCH(CBO_quarterly!$B202,HaverPull!$B:$B,0),MATCH(CBO_quarterly!J$1,HaverPull!$1:$1,0)),INDEX(CBO_annual!$A:$AH,MATCH(_xlfn.NUMBERVALUE(LEFT($A203,4)),CBO_annual!$A:$A,0),MATCH(J$1,CBO_annual!$1:$1,0)))</f>
        <v>0</v>
      </c>
      <c r="K202" s="83">
        <f ca="1">IF(YEAR($B202)&lt;YEAR(TODAY())-1,INDEX(HaverPull!$A:$AD,MATCH(CBO_quarterly!$B202,HaverPull!$B:$B,0),MATCH(CBO_quarterly!K$1,HaverPull!$1:$1,0)),INDEX(CBO_annual!$A:$AH,MATCH(_xlfn.NUMBERVALUE(LEFT($A203,4)),CBO_annual!$A:$A,0),MATCH(K$1,CBO_annual!$1:$1,0)))</f>
        <v>775.64200000000005</v>
      </c>
      <c r="L202" s="83">
        <f ca="1">IF(YEAR($B202)&lt;YEAR(TODAY())-1,INDEX(HaverPull!$A:$AD,MATCH(CBO_quarterly!$B202,HaverPull!$B:$B,0),MATCH(CBO_quarterly!L$1,HaverPull!$1:$1,0)),INDEX(CBO_annual!$A:$AH,MATCH(_xlfn.NUMBERVALUE(LEFT($A203,4)),CBO_annual!$A:$A,0),MATCH(L$1,CBO_annual!$1:$1,0)))</f>
        <v>401.351</v>
      </c>
      <c r="M202" s="83">
        <f ca="1">IF(YEAR($B202)&lt;YEAR(TODAY())-1,INDEX(HaverPull!$A:$AD,MATCH(CBO_quarterly!$B202,HaverPull!$B:$B,0),MATCH(CBO_quarterly!M$1,HaverPull!$1:$1,0)),INDEX(CBO_annual!$A:$AH,MATCH(_xlfn.NUMBERVALUE(LEFT($A203,4)),CBO_annual!$A:$A,0),MATCH(M$1,CBO_annual!$1:$1,0)))</f>
        <v>307.28399999999999</v>
      </c>
      <c r="N202" s="83">
        <f ca="1">IF(YEAR($B202)&lt;YEAR(TODAY())-1,INDEX(HaverPull!$A:$AD,MATCH(CBO_quarterly!$B202,HaverPull!$B:$B,0),MATCH(CBO_quarterly!N$1,HaverPull!$1:$1,0)),INDEX(CBO_annual!$A:$AH,MATCH(_xlfn.NUMBERVALUE(LEFT($A203,4)),CBO_annual!$A:$A,0),MATCH(N$1,CBO_annual!$1:$1,0)))</f>
        <v>169.465</v>
      </c>
      <c r="O202" s="83">
        <f ca="1">IF(YEAR($B202)&lt;YEAR(TODAY())-1,INDEX(HaverPull!$A:$AD,MATCH(CBO_quarterly!$B202,HaverPull!$B:$B,0),MATCH(CBO_quarterly!O$1,HaverPull!$1:$1,0)),INDEX(CBO_annual!$A:$AH,MATCH(_xlfn.NUMBERVALUE(LEFT($A203,4)),CBO_annual!$A:$A,0),MATCH(O$1,CBO_annual!$1:$1,0)))</f>
        <v>111.81100000000001</v>
      </c>
      <c r="P202" s="83">
        <f ca="1">IF(YEAR($B202)&lt;YEAR(TODAY())-1,INDEX(HaverPull!$A:$AD,MATCH(CBO_quarterly!$B202,HaverPull!$B:$B,0),MATCH(CBO_quarterly!P$1,HaverPull!$1:$1,0)),INDEX(CBO_annual!$A:$AH,MATCH(_xlfn.NUMBERVALUE(LEFT($A203,4)),CBO_annual!$A:$A,0),MATCH(P$1,CBO_annual!$1:$1,0)))</f>
        <v>1252.444</v>
      </c>
      <c r="Q202" s="83">
        <f ca="1">IF(YEAR($B202)&lt;YEAR(TODAY())-1,INDEX(HaverPull!$A:$AD,MATCH(CBO_quarterly!$B202,HaverPull!$B:$B,0),MATCH(CBO_quarterly!Q$1,HaverPull!$1:$1,0)),INDEX(CBO_annual!$A:$AH,MATCH(_xlfn.NUMBERVALUE(LEFT($A203,4)),CBO_annual!$A:$A,0),MATCH(Q$1,CBO_annual!$1:$1,0)))</f>
        <v>1043.2570000000001</v>
      </c>
      <c r="R202" s="83">
        <f ca="1">IF(YEAR($B202)&lt;YEAR(TODAY())-1,INDEX(HaverPull!$A:$AD,MATCH(CBO_quarterly!$B202,HaverPull!$B:$B,0),MATCH(CBO_quarterly!R$1,HaverPull!$1:$1,0)),INDEX(CBO_annual!$A:$AH,MATCH(_xlfn.NUMBERVALUE(LEFT($A203,4)),CBO_annual!$A:$A,0),MATCH(R$1,CBO_annual!$1:$1,0)))</f>
        <v>1743.9970000000001</v>
      </c>
      <c r="S202" s="83">
        <f ca="1">IF(YEAR($B202)&lt;YEAR(TODAY())-1,INDEX(HaverPull!$A:$AD,MATCH(CBO_quarterly!$B202,HaverPull!$B:$B,0),MATCH(CBO_quarterly!S$1,HaverPull!$1:$1,0)),INDEX(CBO_annual!$A:$AH,MATCH(_xlfn.NUMBERVALUE(LEFT($A203,4)),CBO_annual!$A:$A,0),MATCH(S$1,CBO_annual!$1:$1,0)))</f>
        <v>19.165999999999997</v>
      </c>
      <c r="T202" s="83">
        <f ca="1">IF(YEAR($B202)&lt;YEAR(TODAY())-1,INDEX(HaverPull!$A:$AD,MATCH(CBO_quarterly!$B202,HaverPull!$B:$B,0),MATCH(CBO_quarterly!T$1,HaverPull!$1:$1,0)),INDEX(CBO_annual!$A:$AH,MATCH(_xlfn.NUMBERVALUE(LEFT($A203,4)),CBO_annual!$A:$A,0),MATCH(T$1,CBO_annual!$1:$1,0)))</f>
        <v>87.512</v>
      </c>
      <c r="U202" s="83">
        <f ca="1">IF(YEAR($B202)&lt;YEAR(TODAY())-1,INDEX(HaverPull!$A:$AD,MATCH(CBO_quarterly!$B202,HaverPull!$B:$B,0),MATCH(CBO_quarterly!U$1,HaverPull!$1:$1,0)),INDEX(CBO_annual!$A:$AH,MATCH(_xlfn.NUMBERVALUE(LEFT($A203,4)),CBO_annual!$A:$A,0),MATCH(U$1,CBO_annual!$1:$1,0)))</f>
        <v>40.795000000000002</v>
      </c>
      <c r="V202" s="83">
        <f ca="1">IF(YEAR($B202)&lt;YEAR(TODAY())-1,INDEX(HaverPull!$A:$AD,MATCH(CBO_quarterly!$B202,HaverPull!$B:$B,0),MATCH(CBO_quarterly!V$1,HaverPull!$1:$1,0)),INDEX(CBO_annual!$A:$AH,MATCH(_xlfn.NUMBERVALUE(LEFT($A203,4)),CBO_annual!$A:$A,0),MATCH(V$1,CBO_annual!$1:$1,0)))</f>
        <v>276.33499999999998</v>
      </c>
      <c r="W202" s="83">
        <f ca="1">IF(YEAR($B202)&lt;YEAR(TODAY())-1,INDEX(HaverPull!$A:$AD,MATCH(CBO_quarterly!$B202,HaverPull!$B:$B,0),MATCH(CBO_quarterly!W$1,HaverPull!$1:$1,0)),INDEX(CBO_annual!$A:$AH,MATCH(_xlfn.NUMBERVALUE(LEFT($A203,4)),CBO_annual!$A:$A,0),MATCH(W$1,CBO_annual!$1:$1,0)))</f>
        <v>0</v>
      </c>
      <c r="X202" s="83">
        <f ca="1">IF(YEAR($B202)&lt;YEAR(TODAY())-1,INDEX(HaverPull!$A:$AD,MATCH(CBO_quarterly!$B202,HaverPull!$B:$B,0),MATCH(CBO_quarterly!X$1,HaverPull!$1:$1,0)),INDEX(CBO_annual!$A:$AH,MATCH(_xlfn.NUMBERVALUE(LEFT($A203,4)),CBO_annual!$A:$A,0),MATCH(X$1,CBO_annual!$1:$1,0)))</f>
        <v>1231.211</v>
      </c>
      <c r="Y202" s="83">
        <f ca="1">IF(YEAR($B202)&lt;YEAR(TODAY())-1,INDEX(HaverPull!$A:$AD,MATCH(CBO_quarterly!$B202,HaverPull!$B:$B,0),MATCH(CBO_quarterly!Y$1,HaverPull!$1:$1,0)),INDEX(CBO_annual!$A:$AH,MATCH(_xlfn.NUMBERVALUE(LEFT($A203,4)),CBO_annual!$A:$A,0),MATCH(Y$1,CBO_annual!$1:$1,0)))</f>
        <v>1361.7429999999999</v>
      </c>
      <c r="Z202" s="83">
        <f ca="1">IF(YEAR($B202)&lt;YEAR(TODAY())-1,INDEX(HaverPull!$A:$AD,MATCH(CBO_quarterly!$B202,HaverPull!$B:$B,0),MATCH(CBO_quarterly!Z$1,HaverPull!$1:$1,0)),INDEX(CBO_annual!$A:$AH,MATCH(_xlfn.NUMBERVALUE(LEFT($A203,4)),CBO_annual!$A:$A,0),MATCH(Z$1,CBO_annual!$1:$1,0)))</f>
        <v>1361.7429999999999</v>
      </c>
      <c r="AA202" s="83">
        <f ca="1">IF(YEAR($B202)&lt;YEAR(TODAY())-1,INDEX(HaverPull!$A:$AD,MATCH(CBO_quarterly!$B202,HaverPull!$B:$B,0),MATCH(CBO_quarterly!AA$1,HaverPull!$1:$1,0)),INDEX(CBO_annual!$A:$AH,MATCH(_xlfn.NUMBERVALUE(LEFT($A203,4)),CBO_annual!$A:$A,0),MATCH(AA$1,CBO_annual!$1:$1,0)))</f>
        <v>1361.7429999999999</v>
      </c>
      <c r="AB202" s="88">
        <f>INDEX(CBO_annual!$A:$AH,MATCH(_xlfn.NUMBERVALUE(LEFT($A203,4)),CBO_annual!$A:$A,0),MATCH($1:$1,CBO_annual!$1:$1,0))</f>
        <v>17905.25</v>
      </c>
      <c r="AC202" s="84">
        <v>18071.8</v>
      </c>
      <c r="AD202" s="88">
        <v>12509.5</v>
      </c>
      <c r="AE202" s="88">
        <v>14588.1</v>
      </c>
      <c r="AF202" s="85">
        <v>116.616</v>
      </c>
      <c r="AG202" s="84">
        <v>21259.599999999999</v>
      </c>
      <c r="AH202" s="84">
        <v>21007.7</v>
      </c>
      <c r="AI202" s="88">
        <v>3045.2</v>
      </c>
      <c r="AJ202" s="88">
        <v>1211.2</v>
      </c>
      <c r="AK202" s="88">
        <v>1833.8</v>
      </c>
      <c r="AL202" s="88">
        <v>3695.7</v>
      </c>
      <c r="AM202" s="88">
        <v>1419.4</v>
      </c>
      <c r="AN202" s="88">
        <v>2276.3000000000002</v>
      </c>
      <c r="AO202" s="83">
        <f ca="1">IF(YEAR($B202)&lt;YEAR(TODAY()),INDEX(HaverPull!$A:$AD,MATCH(CBO_quarterly!$B202,HaverPull!$B:$B,0),MATCH(CBO_quarterly!AO$1,HaverPull!$1:$1,0)),INDEX(CBO_annual!$A:$AH,MATCH(_xlfn.NUMBERVALUE(LEFT($A203,4)),CBO_annual!$A:$A,0),MATCH(AO$1,CBO_annual!$1:$1,0)))</f>
        <v>775.64200000000005</v>
      </c>
      <c r="AP202" s="83">
        <f ca="1">IF(YEAR($B202)&lt;YEAR(TODAY()),INDEX(HaverPull!$A:$AD,MATCH(CBO_quarterly!$B202,HaverPull!$B:$B,0),MATCH(CBO_quarterly!AP$1,HaverPull!$1:$1,0)),INDEX(CBO_annual!$A:$AH,MATCH(_xlfn.NUMBERVALUE(LEFT($A203,4)),CBO_annual!$A:$A,0),MATCH(AP$1,CBO_annual!$1:$1,0)))</f>
        <v>401.351</v>
      </c>
    </row>
    <row r="203" spans="1:42">
      <c r="A203" s="83" t="s">
        <v>609</v>
      </c>
      <c r="B203" s="4">
        <v>43738</v>
      </c>
      <c r="C203" s="83">
        <f ca="1">IF(YEAR($B203)&lt;YEAR(TODAY())-1,AVERAGE(C204:C207),INDEX(CBO_annual!$A:$AH,MATCH(_xlfn.NUMBERVALUE(LEFT($A204,4)),CBO_annual!$A:$A,0),MATCH(C$1,CBO_annual!$1:$1,0)))</f>
        <v>2265</v>
      </c>
      <c r="D203" s="83">
        <f ca="1">IF(YEAR($B203)&lt;YEAR(TODAY())-1,AVERAGE(D204:D207),INDEX(CBO_annual!$A:$AH,MATCH(_xlfn.NUMBERVALUE(LEFT($A204,4)),CBO_annual!$A:$A,0),MATCH(D$1,CBO_annual!$1:$1,0)))</f>
        <v>1701</v>
      </c>
      <c r="E203" s="83">
        <f ca="1">IF(YEAR($B203)&lt;YEAR(TODAY())-1,AVERAGE(E204:E207),INDEX(CBO_annual!$A:$AH,MATCH(_xlfn.NUMBERVALUE(LEFT($A204,4)),CBO_annual!$A:$A,0),MATCH(E$1,CBO_annual!$1:$1,0)))</f>
        <v>132</v>
      </c>
      <c r="F203" s="83">
        <f ca="1">IF(YEAR($B203)&lt;YEAR(TODAY())-1,AVERAGE(F204:F207),INDEX(CBO_annual!$A:$AH,MATCH(_xlfn.NUMBERVALUE(LEFT($A204,4)),CBO_annual!$A:$A,0),MATCH(F$1,CBO_annual!$1:$1,0)))</f>
        <v>293</v>
      </c>
      <c r="G203" s="83">
        <f ca="1">IF(YEAR($B203)&lt;YEAR(TODAY())-1,AVERAGE(G204:G207),INDEX(CBO_annual!$A:$AH,MATCH(_xlfn.NUMBERVALUE(LEFT($A204,4)),CBO_annual!$A:$A,0),MATCH(G$1,CBO_annual!$1:$1,0)))</f>
        <v>1372</v>
      </c>
      <c r="H203" s="83">
        <f ca="1">IF(YEAR($B203)&lt;YEAR(TODAY())-1,AVERAGE(H204:H207),INDEX(CBO_annual!$A:$AH,MATCH(_xlfn.NUMBERVALUE(LEFT($A204,4)),CBO_annual!$A:$A,0),MATCH(H$1,CBO_annual!$1:$1,0)))</f>
        <v>66</v>
      </c>
      <c r="I203" s="83">
        <f ca="1">IF(YEAR($B203)&lt;YEAR(TODAY())-1,AVERAGE(I204:I207),INDEX(CBO_annual!$A:$AH,MATCH(_xlfn.NUMBERVALUE(LEFT($A204,4)),CBO_annual!$A:$A,0),MATCH(I$1,CBO_annual!$1:$1,0)))</f>
        <v>629</v>
      </c>
      <c r="J203" s="83">
        <f ca="1">IF(YEAR($B203)&lt;YEAR(TODAY())-1,INDEX(HaverPull!$A:$AD,MATCH(CBO_quarterly!$B203,HaverPull!$B:$B,0),MATCH(CBO_quarterly!J$1,HaverPull!$1:$1,0)),INDEX(CBO_annual!$A:$AH,MATCH(_xlfn.NUMBERVALUE(LEFT($A204,4)),CBO_annual!$A:$A,0),MATCH(J$1,CBO_annual!$1:$1,0)))</f>
        <v>0</v>
      </c>
      <c r="K203" s="83">
        <f ca="1">IF(YEAR($B203)&lt;YEAR(TODAY())-1,INDEX(HaverPull!$A:$AD,MATCH(CBO_quarterly!$B203,HaverPull!$B:$B,0),MATCH(CBO_quarterly!K$1,HaverPull!$1:$1,0)),INDEX(CBO_annual!$A:$AH,MATCH(_xlfn.NUMBERVALUE(LEFT($A204,4)),CBO_annual!$A:$A,0),MATCH(K$1,CBO_annual!$1:$1,0)))</f>
        <v>775.64200000000005</v>
      </c>
      <c r="L203" s="83">
        <f ca="1">IF(YEAR($B203)&lt;YEAR(TODAY())-1,INDEX(HaverPull!$A:$AD,MATCH(CBO_quarterly!$B203,HaverPull!$B:$B,0),MATCH(CBO_quarterly!L$1,HaverPull!$1:$1,0)),INDEX(CBO_annual!$A:$AH,MATCH(_xlfn.NUMBERVALUE(LEFT($A204,4)),CBO_annual!$A:$A,0),MATCH(L$1,CBO_annual!$1:$1,0)))</f>
        <v>401.351</v>
      </c>
      <c r="M203" s="83">
        <f ca="1">IF(YEAR($B203)&lt;YEAR(TODAY())-1,INDEX(HaverPull!$A:$AD,MATCH(CBO_quarterly!$B203,HaverPull!$B:$B,0),MATCH(CBO_quarterly!M$1,HaverPull!$1:$1,0)),INDEX(CBO_annual!$A:$AH,MATCH(_xlfn.NUMBERVALUE(LEFT($A204,4)),CBO_annual!$A:$A,0),MATCH(M$1,CBO_annual!$1:$1,0)))</f>
        <v>307.28399999999999</v>
      </c>
      <c r="N203" s="83">
        <f ca="1">IF(YEAR($B203)&lt;YEAR(TODAY())-1,INDEX(HaverPull!$A:$AD,MATCH(CBO_quarterly!$B203,HaverPull!$B:$B,0),MATCH(CBO_quarterly!N$1,HaverPull!$1:$1,0)),INDEX(CBO_annual!$A:$AH,MATCH(_xlfn.NUMBERVALUE(LEFT($A204,4)),CBO_annual!$A:$A,0),MATCH(N$1,CBO_annual!$1:$1,0)))</f>
        <v>169.465</v>
      </c>
      <c r="O203" s="83">
        <f ca="1">IF(YEAR($B203)&lt;YEAR(TODAY())-1,INDEX(HaverPull!$A:$AD,MATCH(CBO_quarterly!$B203,HaverPull!$B:$B,0),MATCH(CBO_quarterly!O$1,HaverPull!$1:$1,0)),INDEX(CBO_annual!$A:$AH,MATCH(_xlfn.NUMBERVALUE(LEFT($A204,4)),CBO_annual!$A:$A,0),MATCH(O$1,CBO_annual!$1:$1,0)))</f>
        <v>111.81100000000001</v>
      </c>
      <c r="P203" s="83">
        <f ca="1">IF(YEAR($B203)&lt;YEAR(TODAY())-1,INDEX(HaverPull!$A:$AD,MATCH(CBO_quarterly!$B203,HaverPull!$B:$B,0),MATCH(CBO_quarterly!P$1,HaverPull!$1:$1,0)),INDEX(CBO_annual!$A:$AH,MATCH(_xlfn.NUMBERVALUE(LEFT($A204,4)),CBO_annual!$A:$A,0),MATCH(P$1,CBO_annual!$1:$1,0)))</f>
        <v>1252.444</v>
      </c>
      <c r="Q203" s="83">
        <f ca="1">IF(YEAR($B203)&lt;YEAR(TODAY())-1,INDEX(HaverPull!$A:$AD,MATCH(CBO_quarterly!$B203,HaverPull!$B:$B,0),MATCH(CBO_quarterly!Q$1,HaverPull!$1:$1,0)),INDEX(CBO_annual!$A:$AH,MATCH(_xlfn.NUMBERVALUE(LEFT($A204,4)),CBO_annual!$A:$A,0),MATCH(Q$1,CBO_annual!$1:$1,0)))</f>
        <v>1043.2570000000001</v>
      </c>
      <c r="R203" s="83">
        <f ca="1">IF(YEAR($B203)&lt;YEAR(TODAY())-1,INDEX(HaverPull!$A:$AD,MATCH(CBO_quarterly!$B203,HaverPull!$B:$B,0),MATCH(CBO_quarterly!R$1,HaverPull!$1:$1,0)),INDEX(CBO_annual!$A:$AH,MATCH(_xlfn.NUMBERVALUE(LEFT($A204,4)),CBO_annual!$A:$A,0),MATCH(R$1,CBO_annual!$1:$1,0)))</f>
        <v>1743.9970000000001</v>
      </c>
      <c r="S203" s="83">
        <f ca="1">IF(YEAR($B203)&lt;YEAR(TODAY())-1,INDEX(HaverPull!$A:$AD,MATCH(CBO_quarterly!$B203,HaverPull!$B:$B,0),MATCH(CBO_quarterly!S$1,HaverPull!$1:$1,0)),INDEX(CBO_annual!$A:$AH,MATCH(_xlfn.NUMBERVALUE(LEFT($A204,4)),CBO_annual!$A:$A,0),MATCH(S$1,CBO_annual!$1:$1,0)))</f>
        <v>19.165999999999997</v>
      </c>
      <c r="T203" s="83">
        <f ca="1">IF(YEAR($B203)&lt;YEAR(TODAY())-1,INDEX(HaverPull!$A:$AD,MATCH(CBO_quarterly!$B203,HaverPull!$B:$B,0),MATCH(CBO_quarterly!T$1,HaverPull!$1:$1,0)),INDEX(CBO_annual!$A:$AH,MATCH(_xlfn.NUMBERVALUE(LEFT($A204,4)),CBO_annual!$A:$A,0),MATCH(T$1,CBO_annual!$1:$1,0)))</f>
        <v>87.512</v>
      </c>
      <c r="U203" s="83">
        <f ca="1">IF(YEAR($B203)&lt;YEAR(TODAY())-1,INDEX(HaverPull!$A:$AD,MATCH(CBO_quarterly!$B203,HaverPull!$B:$B,0),MATCH(CBO_quarterly!U$1,HaverPull!$1:$1,0)),INDEX(CBO_annual!$A:$AH,MATCH(_xlfn.NUMBERVALUE(LEFT($A204,4)),CBO_annual!$A:$A,0),MATCH(U$1,CBO_annual!$1:$1,0)))</f>
        <v>40.795000000000002</v>
      </c>
      <c r="V203" s="83">
        <f ca="1">IF(YEAR($B203)&lt;YEAR(TODAY())-1,INDEX(HaverPull!$A:$AD,MATCH(CBO_quarterly!$B203,HaverPull!$B:$B,0),MATCH(CBO_quarterly!V$1,HaverPull!$1:$1,0)),INDEX(CBO_annual!$A:$AH,MATCH(_xlfn.NUMBERVALUE(LEFT($A204,4)),CBO_annual!$A:$A,0),MATCH(V$1,CBO_annual!$1:$1,0)))</f>
        <v>276.33499999999998</v>
      </c>
      <c r="W203" s="83">
        <f ca="1">IF(YEAR($B203)&lt;YEAR(TODAY())-1,INDEX(HaverPull!$A:$AD,MATCH(CBO_quarterly!$B203,HaverPull!$B:$B,0),MATCH(CBO_quarterly!W$1,HaverPull!$1:$1,0)),INDEX(CBO_annual!$A:$AH,MATCH(_xlfn.NUMBERVALUE(LEFT($A204,4)),CBO_annual!$A:$A,0),MATCH(W$1,CBO_annual!$1:$1,0)))</f>
        <v>0</v>
      </c>
      <c r="X203" s="83">
        <f ca="1">IF(YEAR($B203)&lt;YEAR(TODAY())-1,INDEX(HaverPull!$A:$AD,MATCH(CBO_quarterly!$B203,HaverPull!$B:$B,0),MATCH(CBO_quarterly!X$1,HaverPull!$1:$1,0)),INDEX(CBO_annual!$A:$AH,MATCH(_xlfn.NUMBERVALUE(LEFT($A204,4)),CBO_annual!$A:$A,0),MATCH(X$1,CBO_annual!$1:$1,0)))</f>
        <v>1231.211</v>
      </c>
      <c r="Y203" s="83">
        <f ca="1">IF(YEAR($B203)&lt;YEAR(TODAY())-1,INDEX(HaverPull!$A:$AD,MATCH(CBO_quarterly!$B203,HaverPull!$B:$B,0),MATCH(CBO_quarterly!Y$1,HaverPull!$1:$1,0)),INDEX(CBO_annual!$A:$AH,MATCH(_xlfn.NUMBERVALUE(LEFT($A204,4)),CBO_annual!$A:$A,0),MATCH(Y$1,CBO_annual!$1:$1,0)))</f>
        <v>1361.7429999999999</v>
      </c>
      <c r="Z203" s="83">
        <f ca="1">IF(YEAR($B203)&lt;YEAR(TODAY())-1,INDEX(HaverPull!$A:$AD,MATCH(CBO_quarterly!$B203,HaverPull!$B:$B,0),MATCH(CBO_quarterly!Z$1,HaverPull!$1:$1,0)),INDEX(CBO_annual!$A:$AH,MATCH(_xlfn.NUMBERVALUE(LEFT($A204,4)),CBO_annual!$A:$A,0),MATCH(Z$1,CBO_annual!$1:$1,0)))</f>
        <v>1361.7429999999999</v>
      </c>
      <c r="AA203" s="83">
        <f ca="1">IF(YEAR($B203)&lt;YEAR(TODAY())-1,INDEX(HaverPull!$A:$AD,MATCH(CBO_quarterly!$B203,HaverPull!$B:$B,0),MATCH(CBO_quarterly!AA$1,HaverPull!$1:$1,0)),INDEX(CBO_annual!$A:$AH,MATCH(_xlfn.NUMBERVALUE(LEFT($A204,4)),CBO_annual!$A:$A,0),MATCH(AA$1,CBO_annual!$1:$1,0)))</f>
        <v>1361.7429999999999</v>
      </c>
      <c r="AB203" s="88">
        <f>INDEX(CBO_annual!$A:$AH,MATCH(_xlfn.NUMBERVALUE(LEFT($A204,4)),CBO_annual!$A:$A,0),MATCH($1:$1,CBO_annual!$1:$1,0))</f>
        <v>17905.25</v>
      </c>
      <c r="AC203" s="84">
        <v>18172.3</v>
      </c>
      <c r="AD203" s="88">
        <v>12585.4</v>
      </c>
      <c r="AE203" s="88">
        <v>14751.5</v>
      </c>
      <c r="AF203" s="85">
        <v>117.211</v>
      </c>
      <c r="AG203" s="84">
        <v>21486</v>
      </c>
      <c r="AH203" s="84">
        <v>21225.200000000001</v>
      </c>
      <c r="AI203" s="88">
        <v>3053.2</v>
      </c>
      <c r="AJ203" s="88">
        <v>1213.3</v>
      </c>
      <c r="AK203" s="88">
        <v>1839.7</v>
      </c>
      <c r="AL203" s="88">
        <v>3726.1</v>
      </c>
      <c r="AM203" s="88">
        <v>1425.6</v>
      </c>
      <c r="AN203" s="88">
        <v>2300.5</v>
      </c>
      <c r="AO203" s="83">
        <f ca="1">IF(YEAR($B203)&lt;YEAR(TODAY()),INDEX(HaverPull!$A:$AD,MATCH(CBO_quarterly!$B203,HaverPull!$B:$B,0),MATCH(CBO_quarterly!AO$1,HaverPull!$1:$1,0)),INDEX(CBO_annual!$A:$AH,MATCH(_xlfn.NUMBERVALUE(LEFT($A204,4)),CBO_annual!$A:$A,0),MATCH(AO$1,CBO_annual!$1:$1,0)))</f>
        <v>775.64200000000005</v>
      </c>
      <c r="AP203" s="83">
        <f ca="1">IF(YEAR($B203)&lt;YEAR(TODAY()),INDEX(HaverPull!$A:$AD,MATCH(CBO_quarterly!$B203,HaverPull!$B:$B,0),MATCH(CBO_quarterly!AP$1,HaverPull!$1:$1,0)),INDEX(CBO_annual!$A:$AH,MATCH(_xlfn.NUMBERVALUE(LEFT($A204,4)),CBO_annual!$A:$A,0),MATCH(AP$1,CBO_annual!$1:$1,0)))</f>
        <v>401.351</v>
      </c>
    </row>
    <row r="204" spans="1:42">
      <c r="A204" s="83" t="s">
        <v>610</v>
      </c>
      <c r="B204" s="4">
        <v>43830</v>
      </c>
      <c r="C204" s="83">
        <f ca="1">IF(YEAR($B204)&lt;YEAR(TODAY())-1,AVERAGE(C205:C208),INDEX(CBO_annual!$A:$AH,MATCH(_xlfn.NUMBERVALUE(LEFT($A205,4)),CBO_annual!$A:$A,0),MATCH(C$1,CBO_annual!$1:$1,0)))</f>
        <v>2392</v>
      </c>
      <c r="D204" s="83">
        <f ca="1">IF(YEAR($B204)&lt;YEAR(TODAY())-1,AVERAGE(D205:D208),INDEX(CBO_annual!$A:$AH,MATCH(_xlfn.NUMBERVALUE(LEFT($A205,4)),CBO_annual!$A:$A,0),MATCH(D$1,CBO_annual!$1:$1,0)))</f>
        <v>1787</v>
      </c>
      <c r="E204" s="83">
        <f ca="1">IF(YEAR($B204)&lt;YEAR(TODAY())-1,AVERAGE(E205:E208),INDEX(CBO_annual!$A:$AH,MATCH(_xlfn.NUMBERVALUE(LEFT($A205,4)),CBO_annual!$A:$A,0),MATCH(E$1,CBO_annual!$1:$1,0)))</f>
        <v>154</v>
      </c>
      <c r="F204" s="83">
        <f ca="1">IF(YEAR($B204)&lt;YEAR(TODAY())-1,AVERAGE(F205:F208),INDEX(CBO_annual!$A:$AH,MATCH(_xlfn.NUMBERVALUE(LEFT($A205,4)),CBO_annual!$A:$A,0),MATCH(F$1,CBO_annual!$1:$1,0)))</f>
        <v>316</v>
      </c>
      <c r="G204" s="83">
        <f ca="1">IF(YEAR($B204)&lt;YEAR(TODAY())-1,AVERAGE(G205:G208),INDEX(CBO_annual!$A:$AH,MATCH(_xlfn.NUMBERVALUE(LEFT($A205,4)),CBO_annual!$A:$A,0),MATCH(G$1,CBO_annual!$1:$1,0)))</f>
        <v>1435</v>
      </c>
      <c r="H204" s="83">
        <f ca="1">IF(YEAR($B204)&lt;YEAR(TODAY())-1,AVERAGE(H205:H208),INDEX(CBO_annual!$A:$AH,MATCH(_xlfn.NUMBERVALUE(LEFT($A205,4)),CBO_annual!$A:$A,0),MATCH(H$1,CBO_annual!$1:$1,0)))</f>
        <v>65</v>
      </c>
      <c r="I204" s="83">
        <f ca="1">IF(YEAR($B204)&lt;YEAR(TODAY())-1,AVERAGE(I205:I208),INDEX(CBO_annual!$A:$AH,MATCH(_xlfn.NUMBERVALUE(LEFT($A205,4)),CBO_annual!$A:$A,0),MATCH(I$1,CBO_annual!$1:$1,0)))</f>
        <v>738</v>
      </c>
      <c r="J204" s="83">
        <f ca="1">IF(YEAR($B204)&lt;YEAR(TODAY())-1,INDEX(HaverPull!$A:$AD,MATCH(CBO_quarterly!$B204,HaverPull!$B:$B,0),MATCH(CBO_quarterly!J$1,HaverPull!$1:$1,0)),INDEX(CBO_annual!$A:$AH,MATCH(_xlfn.NUMBERVALUE(LEFT($A205,4)),CBO_annual!$A:$A,0),MATCH(J$1,CBO_annual!$1:$1,0)))</f>
        <v>0</v>
      </c>
      <c r="K204" s="83">
        <f ca="1">IF(YEAR($B204)&lt;YEAR(TODAY())-1,INDEX(HaverPull!$A:$AD,MATCH(CBO_quarterly!$B204,HaverPull!$B:$B,0),MATCH(CBO_quarterly!K$1,HaverPull!$1:$1,0)),INDEX(CBO_annual!$A:$AH,MATCH(_xlfn.NUMBERVALUE(LEFT($A205,4)),CBO_annual!$A:$A,0),MATCH(K$1,CBO_annual!$1:$1,0)))</f>
        <v>829.62199999999996</v>
      </c>
      <c r="L204" s="83">
        <f ca="1">IF(YEAR($B204)&lt;YEAR(TODAY())-1,INDEX(HaverPull!$A:$AD,MATCH(CBO_quarterly!$B204,HaverPull!$B:$B,0),MATCH(CBO_quarterly!L$1,HaverPull!$1:$1,0)),INDEX(CBO_annual!$A:$AH,MATCH(_xlfn.NUMBERVALUE(LEFT($A205,4)),CBO_annual!$A:$A,0),MATCH(L$1,CBO_annual!$1:$1,0)))</f>
        <v>416.85399999999998</v>
      </c>
      <c r="M204" s="83">
        <f ca="1">IF(YEAR($B204)&lt;YEAR(TODAY())-1,INDEX(HaverPull!$A:$AD,MATCH(CBO_quarterly!$B204,HaverPull!$B:$B,0),MATCH(CBO_quarterly!M$1,HaverPull!$1:$1,0)),INDEX(CBO_annual!$A:$AH,MATCH(_xlfn.NUMBERVALUE(LEFT($A205,4)),CBO_annual!$A:$A,0),MATCH(M$1,CBO_annual!$1:$1,0)))</f>
        <v>311.089</v>
      </c>
      <c r="N204" s="83">
        <f ca="1">IF(YEAR($B204)&lt;YEAR(TODAY())-1,INDEX(HaverPull!$A:$AD,MATCH(CBO_quarterly!$B204,HaverPull!$B:$B,0),MATCH(CBO_quarterly!N$1,HaverPull!$1:$1,0)),INDEX(CBO_annual!$A:$AH,MATCH(_xlfn.NUMBERVALUE(LEFT($A205,4)),CBO_annual!$A:$A,0),MATCH(N$1,CBO_annual!$1:$1,0)))</f>
        <v>176.68700000000001</v>
      </c>
      <c r="O204" s="83">
        <f ca="1">IF(YEAR($B204)&lt;YEAR(TODAY())-1,INDEX(HaverPull!$A:$AD,MATCH(CBO_quarterly!$B204,HaverPull!$B:$B,0),MATCH(CBO_quarterly!O$1,HaverPull!$1:$1,0)),INDEX(CBO_annual!$A:$AH,MATCH(_xlfn.NUMBERVALUE(LEFT($A205,4)),CBO_annual!$A:$A,0),MATCH(O$1,CBO_annual!$1:$1,0)))</f>
        <v>115.008</v>
      </c>
      <c r="P204" s="83">
        <f ca="1">IF(YEAR($B204)&lt;YEAR(TODAY())-1,INDEX(HaverPull!$A:$AD,MATCH(CBO_quarterly!$B204,HaverPull!$B:$B,0),MATCH(CBO_quarterly!P$1,HaverPull!$1:$1,0)),INDEX(CBO_annual!$A:$AH,MATCH(_xlfn.NUMBERVALUE(LEFT($A205,4)),CBO_annual!$A:$A,0),MATCH(P$1,CBO_annual!$1:$1,0)))</f>
        <v>1321.93</v>
      </c>
      <c r="Q204" s="83">
        <f ca="1">IF(YEAR($B204)&lt;YEAR(TODAY())-1,INDEX(HaverPull!$A:$AD,MATCH(CBO_quarterly!$B204,HaverPull!$B:$B,0),MATCH(CBO_quarterly!Q$1,HaverPull!$1:$1,0)),INDEX(CBO_annual!$A:$AH,MATCH(_xlfn.NUMBERVALUE(LEFT($A205,4)),CBO_annual!$A:$A,0),MATCH(Q$1,CBO_annual!$1:$1,0)))</f>
        <v>1109.5719999999999</v>
      </c>
      <c r="R204" s="83">
        <f ca="1">IF(YEAR($B204)&lt;YEAR(TODAY())-1,INDEX(HaverPull!$A:$AD,MATCH(CBO_quarterly!$B204,HaverPull!$B:$B,0),MATCH(CBO_quarterly!R$1,HaverPull!$1:$1,0)),INDEX(CBO_annual!$A:$AH,MATCH(_xlfn.NUMBERVALUE(LEFT($A205,4)),CBO_annual!$A:$A,0),MATCH(R$1,CBO_annual!$1:$1,0)))</f>
        <v>1833.181</v>
      </c>
      <c r="S204" s="83">
        <f ca="1">IF(YEAR($B204)&lt;YEAR(TODAY())-1,INDEX(HaverPull!$A:$AD,MATCH(CBO_quarterly!$B204,HaverPull!$B:$B,0),MATCH(CBO_quarterly!S$1,HaverPull!$1:$1,0)),INDEX(CBO_annual!$A:$AH,MATCH(_xlfn.NUMBERVALUE(LEFT($A205,4)),CBO_annual!$A:$A,0),MATCH(S$1,CBO_annual!$1:$1,0)))</f>
        <v>19.480999999999998</v>
      </c>
      <c r="T204" s="83">
        <f ca="1">IF(YEAR($B204)&lt;YEAR(TODAY())-1,INDEX(HaverPull!$A:$AD,MATCH(CBO_quarterly!$B204,HaverPull!$B:$B,0),MATCH(CBO_quarterly!T$1,HaverPull!$1:$1,0)),INDEX(CBO_annual!$A:$AH,MATCH(_xlfn.NUMBERVALUE(LEFT($A205,4)),CBO_annual!$A:$A,0),MATCH(T$1,CBO_annual!$1:$1,0)))</f>
        <v>105.941</v>
      </c>
      <c r="U204" s="83">
        <f ca="1">IF(YEAR($B204)&lt;YEAR(TODAY())-1,INDEX(HaverPull!$A:$AD,MATCH(CBO_quarterly!$B204,HaverPull!$B:$B,0),MATCH(CBO_quarterly!U$1,HaverPull!$1:$1,0)),INDEX(CBO_annual!$A:$AH,MATCH(_xlfn.NUMBERVALUE(LEFT($A205,4)),CBO_annual!$A:$A,0),MATCH(U$1,CBO_annual!$1:$1,0)))</f>
        <v>43.340999999999994</v>
      </c>
      <c r="V204" s="83">
        <f ca="1">IF(YEAR($B204)&lt;YEAR(TODAY())-1,INDEX(HaverPull!$A:$AD,MATCH(CBO_quarterly!$B204,HaverPull!$B:$B,0),MATCH(CBO_quarterly!V$1,HaverPull!$1:$1,0)),INDEX(CBO_annual!$A:$AH,MATCH(_xlfn.NUMBERVALUE(LEFT($A205,4)),CBO_annual!$A:$A,0),MATCH(V$1,CBO_annual!$1:$1,0)))</f>
        <v>307.37399999999997</v>
      </c>
      <c r="W204" s="83">
        <f ca="1">IF(YEAR($B204)&lt;YEAR(TODAY())-1,INDEX(HaverPull!$A:$AD,MATCH(CBO_quarterly!$B204,HaverPull!$B:$B,0),MATCH(CBO_quarterly!W$1,HaverPull!$1:$1,0)),INDEX(CBO_annual!$A:$AH,MATCH(_xlfn.NUMBERVALUE(LEFT($A205,4)),CBO_annual!$A:$A,0),MATCH(W$1,CBO_annual!$1:$1,0)))</f>
        <v>0</v>
      </c>
      <c r="X204" s="83">
        <f ca="1">IF(YEAR($B204)&lt;YEAR(TODAY())-1,INDEX(HaverPull!$A:$AD,MATCH(CBO_quarterly!$B204,HaverPull!$B:$B,0),MATCH(CBO_quarterly!X$1,HaverPull!$1:$1,0)),INDEX(CBO_annual!$A:$AH,MATCH(_xlfn.NUMBERVALUE(LEFT($A205,4)),CBO_annual!$A:$A,0),MATCH(X$1,CBO_annual!$1:$1,0)))</f>
        <v>1284.4939999999999</v>
      </c>
      <c r="Y204" s="83">
        <f ca="1">IF(YEAR($B204)&lt;YEAR(TODAY())-1,INDEX(HaverPull!$A:$AD,MATCH(CBO_quarterly!$B204,HaverPull!$B:$B,0),MATCH(CBO_quarterly!Y$1,HaverPull!$1:$1,0)),INDEX(CBO_annual!$A:$AH,MATCH(_xlfn.NUMBERVALUE(LEFT($A205,4)),CBO_annual!$A:$A,0),MATCH(Y$1,CBO_annual!$1:$1,0)))</f>
        <v>1340.0170000000001</v>
      </c>
      <c r="Z204" s="83">
        <f ca="1">IF(YEAR($B204)&lt;YEAR(TODAY())-1,INDEX(HaverPull!$A:$AD,MATCH(CBO_quarterly!$B204,HaverPull!$B:$B,0),MATCH(CBO_quarterly!Z$1,HaverPull!$1:$1,0)),INDEX(CBO_annual!$A:$AH,MATCH(_xlfn.NUMBERVALUE(LEFT($A205,4)),CBO_annual!$A:$A,0),MATCH(Z$1,CBO_annual!$1:$1,0)))</f>
        <v>1340.0170000000001</v>
      </c>
      <c r="AA204" s="83">
        <f ca="1">IF(YEAR($B204)&lt;YEAR(TODAY())-1,INDEX(HaverPull!$A:$AD,MATCH(CBO_quarterly!$B204,HaverPull!$B:$B,0),MATCH(CBO_quarterly!AA$1,HaverPull!$1:$1,0)),INDEX(CBO_annual!$A:$AH,MATCH(_xlfn.NUMBERVALUE(LEFT($A205,4)),CBO_annual!$A:$A,0),MATCH(AA$1,CBO_annual!$1:$1,0)))</f>
        <v>1340.0170000000001</v>
      </c>
      <c r="AB204" s="88">
        <f>INDEX(CBO_annual!$A:$AH,MATCH(_xlfn.NUMBERVALUE(LEFT($A205,4)),CBO_annual!$A:$A,0),MATCH($1:$1,CBO_annual!$1:$1,0))</f>
        <v>18284.675000000003</v>
      </c>
      <c r="AC204" s="84">
        <v>18264.599999999999</v>
      </c>
      <c r="AD204" s="88">
        <v>12659.2</v>
      </c>
      <c r="AE204" s="88">
        <v>14914.4</v>
      </c>
      <c r="AF204" s="85">
        <v>117.81399999999999</v>
      </c>
      <c r="AG204" s="84">
        <v>21705.1</v>
      </c>
      <c r="AH204" s="84">
        <v>21446.3</v>
      </c>
      <c r="AI204" s="88">
        <v>3059.7</v>
      </c>
      <c r="AJ204" s="88">
        <v>1214.8</v>
      </c>
      <c r="AK204" s="88">
        <v>1844.7</v>
      </c>
      <c r="AL204" s="88">
        <v>3755.1</v>
      </c>
      <c r="AM204" s="88">
        <v>1431.1</v>
      </c>
      <c r="AN204" s="88">
        <v>2324</v>
      </c>
      <c r="AO204" s="83">
        <f ca="1">IF(YEAR($B204)&lt;YEAR(TODAY()),INDEX(HaverPull!$A:$AD,MATCH(CBO_quarterly!$B204,HaverPull!$B:$B,0),MATCH(CBO_quarterly!AO$1,HaverPull!$1:$1,0)),INDEX(CBO_annual!$A:$AH,MATCH(_xlfn.NUMBERVALUE(LEFT($A205,4)),CBO_annual!$A:$A,0),MATCH(AO$1,CBO_annual!$1:$1,0)))</f>
        <v>829.62199999999996</v>
      </c>
      <c r="AP204" s="83">
        <f ca="1">IF(YEAR($B204)&lt;YEAR(TODAY()),INDEX(HaverPull!$A:$AD,MATCH(CBO_quarterly!$B204,HaverPull!$B:$B,0),MATCH(CBO_quarterly!AP$1,HaverPull!$1:$1,0)),INDEX(CBO_annual!$A:$AH,MATCH(_xlfn.NUMBERVALUE(LEFT($A205,4)),CBO_annual!$A:$A,0),MATCH(AP$1,CBO_annual!$1:$1,0)))</f>
        <v>416.85399999999998</v>
      </c>
    </row>
    <row r="205" spans="1:42">
      <c r="A205" s="83" t="s">
        <v>611</v>
      </c>
      <c r="B205" s="4">
        <v>43921</v>
      </c>
      <c r="C205" s="83">
        <f ca="1">IF(YEAR($B205)&lt;YEAR(TODAY())-1,AVERAGE(C206:C209),INDEX(CBO_annual!$A:$AH,MATCH(_xlfn.NUMBERVALUE(LEFT($A206,4)),CBO_annual!$A:$A,0),MATCH(C$1,CBO_annual!$1:$1,0)))</f>
        <v>2392</v>
      </c>
      <c r="D205" s="83">
        <f ca="1">IF(YEAR($B205)&lt;YEAR(TODAY())-1,AVERAGE(D206:D209),INDEX(CBO_annual!$A:$AH,MATCH(_xlfn.NUMBERVALUE(LEFT($A206,4)),CBO_annual!$A:$A,0),MATCH(D$1,CBO_annual!$1:$1,0)))</f>
        <v>1787</v>
      </c>
      <c r="E205" s="83">
        <f ca="1">IF(YEAR($B205)&lt;YEAR(TODAY())-1,AVERAGE(E206:E209),INDEX(CBO_annual!$A:$AH,MATCH(_xlfn.NUMBERVALUE(LEFT($A206,4)),CBO_annual!$A:$A,0),MATCH(E$1,CBO_annual!$1:$1,0)))</f>
        <v>154</v>
      </c>
      <c r="F205" s="83">
        <f ca="1">IF(YEAR($B205)&lt;YEAR(TODAY())-1,AVERAGE(F206:F209),INDEX(CBO_annual!$A:$AH,MATCH(_xlfn.NUMBERVALUE(LEFT($A206,4)),CBO_annual!$A:$A,0),MATCH(F$1,CBO_annual!$1:$1,0)))</f>
        <v>316</v>
      </c>
      <c r="G205" s="83">
        <f ca="1">IF(YEAR($B205)&lt;YEAR(TODAY())-1,AVERAGE(G206:G209),INDEX(CBO_annual!$A:$AH,MATCH(_xlfn.NUMBERVALUE(LEFT($A206,4)),CBO_annual!$A:$A,0),MATCH(G$1,CBO_annual!$1:$1,0)))</f>
        <v>1435</v>
      </c>
      <c r="H205" s="83">
        <f ca="1">IF(YEAR($B205)&lt;YEAR(TODAY())-1,AVERAGE(H206:H209),INDEX(CBO_annual!$A:$AH,MATCH(_xlfn.NUMBERVALUE(LEFT($A206,4)),CBO_annual!$A:$A,0),MATCH(H$1,CBO_annual!$1:$1,0)))</f>
        <v>65</v>
      </c>
      <c r="I205" s="83">
        <f ca="1">IF(YEAR($B205)&lt;YEAR(TODAY())-1,AVERAGE(I206:I209),INDEX(CBO_annual!$A:$AH,MATCH(_xlfn.NUMBERVALUE(LEFT($A206,4)),CBO_annual!$A:$A,0),MATCH(I$1,CBO_annual!$1:$1,0)))</f>
        <v>738</v>
      </c>
      <c r="J205" s="83">
        <f ca="1">IF(YEAR($B205)&lt;YEAR(TODAY())-1,INDEX(HaverPull!$A:$AD,MATCH(CBO_quarterly!$B205,HaverPull!$B:$B,0),MATCH(CBO_quarterly!J$1,HaverPull!$1:$1,0)),INDEX(CBO_annual!$A:$AH,MATCH(_xlfn.NUMBERVALUE(LEFT($A206,4)),CBO_annual!$A:$A,0),MATCH(J$1,CBO_annual!$1:$1,0)))</f>
        <v>0</v>
      </c>
      <c r="K205" s="83">
        <f ca="1">IF(YEAR($B205)&lt;YEAR(TODAY())-1,INDEX(HaverPull!$A:$AD,MATCH(CBO_quarterly!$B205,HaverPull!$B:$B,0),MATCH(CBO_quarterly!K$1,HaverPull!$1:$1,0)),INDEX(CBO_annual!$A:$AH,MATCH(_xlfn.NUMBERVALUE(LEFT($A206,4)),CBO_annual!$A:$A,0),MATCH(K$1,CBO_annual!$1:$1,0)))</f>
        <v>829.62199999999996</v>
      </c>
      <c r="L205" s="83">
        <f ca="1">IF(YEAR($B205)&lt;YEAR(TODAY())-1,INDEX(HaverPull!$A:$AD,MATCH(CBO_quarterly!$B205,HaverPull!$B:$B,0),MATCH(CBO_quarterly!L$1,HaverPull!$1:$1,0)),INDEX(CBO_annual!$A:$AH,MATCH(_xlfn.NUMBERVALUE(LEFT($A206,4)),CBO_annual!$A:$A,0),MATCH(L$1,CBO_annual!$1:$1,0)))</f>
        <v>416.85399999999998</v>
      </c>
      <c r="M205" s="83">
        <f ca="1">IF(YEAR($B205)&lt;YEAR(TODAY())-1,INDEX(HaverPull!$A:$AD,MATCH(CBO_quarterly!$B205,HaverPull!$B:$B,0),MATCH(CBO_quarterly!M$1,HaverPull!$1:$1,0)),INDEX(CBO_annual!$A:$AH,MATCH(_xlfn.NUMBERVALUE(LEFT($A206,4)),CBO_annual!$A:$A,0),MATCH(M$1,CBO_annual!$1:$1,0)))</f>
        <v>311.089</v>
      </c>
      <c r="N205" s="83">
        <f ca="1">IF(YEAR($B205)&lt;YEAR(TODAY())-1,INDEX(HaverPull!$A:$AD,MATCH(CBO_quarterly!$B205,HaverPull!$B:$B,0),MATCH(CBO_quarterly!N$1,HaverPull!$1:$1,0)),INDEX(CBO_annual!$A:$AH,MATCH(_xlfn.NUMBERVALUE(LEFT($A206,4)),CBO_annual!$A:$A,0),MATCH(N$1,CBO_annual!$1:$1,0)))</f>
        <v>176.68700000000001</v>
      </c>
      <c r="O205" s="83">
        <f ca="1">IF(YEAR($B205)&lt;YEAR(TODAY())-1,INDEX(HaverPull!$A:$AD,MATCH(CBO_quarterly!$B205,HaverPull!$B:$B,0),MATCH(CBO_quarterly!O$1,HaverPull!$1:$1,0)),INDEX(CBO_annual!$A:$AH,MATCH(_xlfn.NUMBERVALUE(LEFT($A206,4)),CBO_annual!$A:$A,0),MATCH(O$1,CBO_annual!$1:$1,0)))</f>
        <v>115.008</v>
      </c>
      <c r="P205" s="83">
        <f ca="1">IF(YEAR($B205)&lt;YEAR(TODAY())-1,INDEX(HaverPull!$A:$AD,MATCH(CBO_quarterly!$B205,HaverPull!$B:$B,0),MATCH(CBO_quarterly!P$1,HaverPull!$1:$1,0)),INDEX(CBO_annual!$A:$AH,MATCH(_xlfn.NUMBERVALUE(LEFT($A206,4)),CBO_annual!$A:$A,0),MATCH(P$1,CBO_annual!$1:$1,0)))</f>
        <v>1321.93</v>
      </c>
      <c r="Q205" s="83">
        <f ca="1">IF(YEAR($B205)&lt;YEAR(TODAY())-1,INDEX(HaverPull!$A:$AD,MATCH(CBO_quarterly!$B205,HaverPull!$B:$B,0),MATCH(CBO_quarterly!Q$1,HaverPull!$1:$1,0)),INDEX(CBO_annual!$A:$AH,MATCH(_xlfn.NUMBERVALUE(LEFT($A206,4)),CBO_annual!$A:$A,0),MATCH(Q$1,CBO_annual!$1:$1,0)))</f>
        <v>1109.5719999999999</v>
      </c>
      <c r="R205" s="83">
        <f ca="1">IF(YEAR($B205)&lt;YEAR(TODAY())-1,INDEX(HaverPull!$A:$AD,MATCH(CBO_quarterly!$B205,HaverPull!$B:$B,0),MATCH(CBO_quarterly!R$1,HaverPull!$1:$1,0)),INDEX(CBO_annual!$A:$AH,MATCH(_xlfn.NUMBERVALUE(LEFT($A206,4)),CBO_annual!$A:$A,0),MATCH(R$1,CBO_annual!$1:$1,0)))</f>
        <v>1833.181</v>
      </c>
      <c r="S205" s="83">
        <f ca="1">IF(YEAR($B205)&lt;YEAR(TODAY())-1,INDEX(HaverPull!$A:$AD,MATCH(CBO_quarterly!$B205,HaverPull!$B:$B,0),MATCH(CBO_quarterly!S$1,HaverPull!$1:$1,0)),INDEX(CBO_annual!$A:$AH,MATCH(_xlfn.NUMBERVALUE(LEFT($A206,4)),CBO_annual!$A:$A,0),MATCH(S$1,CBO_annual!$1:$1,0)))</f>
        <v>19.480999999999998</v>
      </c>
      <c r="T205" s="83">
        <f ca="1">IF(YEAR($B205)&lt;YEAR(TODAY())-1,INDEX(HaverPull!$A:$AD,MATCH(CBO_quarterly!$B205,HaverPull!$B:$B,0),MATCH(CBO_quarterly!T$1,HaverPull!$1:$1,0)),INDEX(CBO_annual!$A:$AH,MATCH(_xlfn.NUMBERVALUE(LEFT($A206,4)),CBO_annual!$A:$A,0),MATCH(T$1,CBO_annual!$1:$1,0)))</f>
        <v>105.941</v>
      </c>
      <c r="U205" s="83">
        <f ca="1">IF(YEAR($B205)&lt;YEAR(TODAY())-1,INDEX(HaverPull!$A:$AD,MATCH(CBO_quarterly!$B205,HaverPull!$B:$B,0),MATCH(CBO_quarterly!U$1,HaverPull!$1:$1,0)),INDEX(CBO_annual!$A:$AH,MATCH(_xlfn.NUMBERVALUE(LEFT($A206,4)),CBO_annual!$A:$A,0),MATCH(U$1,CBO_annual!$1:$1,0)))</f>
        <v>43.340999999999994</v>
      </c>
      <c r="V205" s="83">
        <f ca="1">IF(YEAR($B205)&lt;YEAR(TODAY())-1,INDEX(HaverPull!$A:$AD,MATCH(CBO_quarterly!$B205,HaverPull!$B:$B,0),MATCH(CBO_quarterly!V$1,HaverPull!$1:$1,0)),INDEX(CBO_annual!$A:$AH,MATCH(_xlfn.NUMBERVALUE(LEFT($A206,4)),CBO_annual!$A:$A,0),MATCH(V$1,CBO_annual!$1:$1,0)))</f>
        <v>307.37399999999997</v>
      </c>
      <c r="W205" s="83">
        <f ca="1">IF(YEAR($B205)&lt;YEAR(TODAY())-1,INDEX(HaverPull!$A:$AD,MATCH(CBO_quarterly!$B205,HaverPull!$B:$B,0),MATCH(CBO_quarterly!W$1,HaverPull!$1:$1,0)),INDEX(CBO_annual!$A:$AH,MATCH(_xlfn.NUMBERVALUE(LEFT($A206,4)),CBO_annual!$A:$A,0),MATCH(W$1,CBO_annual!$1:$1,0)))</f>
        <v>0</v>
      </c>
      <c r="X205" s="83">
        <f ca="1">IF(YEAR($B205)&lt;YEAR(TODAY())-1,INDEX(HaverPull!$A:$AD,MATCH(CBO_quarterly!$B205,HaverPull!$B:$B,0),MATCH(CBO_quarterly!X$1,HaverPull!$1:$1,0)),INDEX(CBO_annual!$A:$AH,MATCH(_xlfn.NUMBERVALUE(LEFT($A206,4)),CBO_annual!$A:$A,0),MATCH(X$1,CBO_annual!$1:$1,0)))</f>
        <v>1284.4939999999999</v>
      </c>
      <c r="Y205" s="83">
        <f ca="1">IF(YEAR($B205)&lt;YEAR(TODAY())-1,INDEX(HaverPull!$A:$AD,MATCH(CBO_quarterly!$B205,HaverPull!$B:$B,0),MATCH(CBO_quarterly!Y$1,HaverPull!$1:$1,0)),INDEX(CBO_annual!$A:$AH,MATCH(_xlfn.NUMBERVALUE(LEFT($A206,4)),CBO_annual!$A:$A,0),MATCH(Y$1,CBO_annual!$1:$1,0)))</f>
        <v>1340.0170000000001</v>
      </c>
      <c r="Z205" s="83">
        <f ca="1">IF(YEAR($B205)&lt;YEAR(TODAY())-1,INDEX(HaverPull!$A:$AD,MATCH(CBO_quarterly!$B205,HaverPull!$B:$B,0),MATCH(CBO_quarterly!Z$1,HaverPull!$1:$1,0)),INDEX(CBO_annual!$A:$AH,MATCH(_xlfn.NUMBERVALUE(LEFT($A206,4)),CBO_annual!$A:$A,0),MATCH(Z$1,CBO_annual!$1:$1,0)))</f>
        <v>1340.0170000000001</v>
      </c>
      <c r="AA205" s="83">
        <f ca="1">IF(YEAR($B205)&lt;YEAR(TODAY())-1,INDEX(HaverPull!$A:$AD,MATCH(CBO_quarterly!$B205,HaverPull!$B:$B,0),MATCH(CBO_quarterly!AA$1,HaverPull!$1:$1,0)),INDEX(CBO_annual!$A:$AH,MATCH(_xlfn.NUMBERVALUE(LEFT($A206,4)),CBO_annual!$A:$A,0),MATCH(AA$1,CBO_annual!$1:$1,0)))</f>
        <v>1340.0170000000001</v>
      </c>
      <c r="AB205" s="88">
        <f>INDEX(CBO_annual!$A:$AH,MATCH(_xlfn.NUMBERVALUE(LEFT($A206,4)),CBO_annual!$A:$A,0),MATCH($1:$1,CBO_annual!$1:$1,0))</f>
        <v>18284.675000000003</v>
      </c>
      <c r="AC205" s="84">
        <v>18354.3</v>
      </c>
      <c r="AD205" s="88">
        <v>12742.1</v>
      </c>
      <c r="AE205" s="88">
        <v>15090.1</v>
      </c>
      <c r="AF205" s="85">
        <v>118.42700000000001</v>
      </c>
      <c r="AG205" s="84">
        <v>21933.200000000001</v>
      </c>
      <c r="AH205" s="84">
        <v>21679.3</v>
      </c>
      <c r="AI205" s="88">
        <v>3066.2</v>
      </c>
      <c r="AJ205" s="88">
        <v>1216.2</v>
      </c>
      <c r="AK205" s="88">
        <v>1849.7</v>
      </c>
      <c r="AL205" s="88">
        <v>3794.2</v>
      </c>
      <c r="AM205" s="88">
        <v>1446.8</v>
      </c>
      <c r="AN205" s="88">
        <v>2347.4</v>
      </c>
      <c r="AO205" s="83">
        <f ca="1">IF(YEAR($B205)&lt;YEAR(TODAY()),INDEX(HaverPull!$A:$AD,MATCH(CBO_quarterly!$B205,HaverPull!$B:$B,0),MATCH(CBO_quarterly!AO$1,HaverPull!$1:$1,0)),INDEX(CBO_annual!$A:$AH,MATCH(_xlfn.NUMBERVALUE(LEFT($A206,4)),CBO_annual!$A:$A,0),MATCH(AO$1,CBO_annual!$1:$1,0)))</f>
        <v>829.62199999999996</v>
      </c>
      <c r="AP205" s="83">
        <f ca="1">IF(YEAR($B205)&lt;YEAR(TODAY()),INDEX(HaverPull!$A:$AD,MATCH(CBO_quarterly!$B205,HaverPull!$B:$B,0),MATCH(CBO_quarterly!AP$1,HaverPull!$1:$1,0)),INDEX(CBO_annual!$A:$AH,MATCH(_xlfn.NUMBERVALUE(LEFT($A206,4)),CBO_annual!$A:$A,0),MATCH(AP$1,CBO_annual!$1:$1,0)))</f>
        <v>416.85399999999998</v>
      </c>
    </row>
    <row r="206" spans="1:42">
      <c r="A206" s="83" t="s">
        <v>612</v>
      </c>
      <c r="B206" s="4">
        <v>44012</v>
      </c>
      <c r="C206" s="83">
        <f ca="1">IF(YEAR($B206)&lt;YEAR(TODAY())-1,AVERAGE(C207:C210),INDEX(CBO_annual!$A:$AH,MATCH(_xlfn.NUMBERVALUE(LEFT($A207,4)),CBO_annual!$A:$A,0),MATCH(C$1,CBO_annual!$1:$1,0)))</f>
        <v>2392</v>
      </c>
      <c r="D206" s="83">
        <f ca="1">IF(YEAR($B206)&lt;YEAR(TODAY())-1,AVERAGE(D207:D210),INDEX(CBO_annual!$A:$AH,MATCH(_xlfn.NUMBERVALUE(LEFT($A207,4)),CBO_annual!$A:$A,0),MATCH(D$1,CBO_annual!$1:$1,0)))</f>
        <v>1787</v>
      </c>
      <c r="E206" s="83">
        <f ca="1">IF(YEAR($B206)&lt;YEAR(TODAY())-1,AVERAGE(E207:E210),INDEX(CBO_annual!$A:$AH,MATCH(_xlfn.NUMBERVALUE(LEFT($A207,4)),CBO_annual!$A:$A,0),MATCH(E$1,CBO_annual!$1:$1,0)))</f>
        <v>154</v>
      </c>
      <c r="F206" s="83">
        <f ca="1">IF(YEAR($B206)&lt;YEAR(TODAY())-1,AVERAGE(F207:F210),INDEX(CBO_annual!$A:$AH,MATCH(_xlfn.NUMBERVALUE(LEFT($A207,4)),CBO_annual!$A:$A,0),MATCH(F$1,CBO_annual!$1:$1,0)))</f>
        <v>316</v>
      </c>
      <c r="G206" s="83">
        <f ca="1">IF(YEAR($B206)&lt;YEAR(TODAY())-1,AVERAGE(G207:G210),INDEX(CBO_annual!$A:$AH,MATCH(_xlfn.NUMBERVALUE(LEFT($A207,4)),CBO_annual!$A:$A,0),MATCH(G$1,CBO_annual!$1:$1,0)))</f>
        <v>1435</v>
      </c>
      <c r="H206" s="83">
        <f ca="1">IF(YEAR($B206)&lt;YEAR(TODAY())-1,AVERAGE(H207:H210),INDEX(CBO_annual!$A:$AH,MATCH(_xlfn.NUMBERVALUE(LEFT($A207,4)),CBO_annual!$A:$A,0),MATCH(H$1,CBO_annual!$1:$1,0)))</f>
        <v>65</v>
      </c>
      <c r="I206" s="83">
        <f ca="1">IF(YEAR($B206)&lt;YEAR(TODAY())-1,AVERAGE(I207:I210),INDEX(CBO_annual!$A:$AH,MATCH(_xlfn.NUMBERVALUE(LEFT($A207,4)),CBO_annual!$A:$A,0),MATCH(I$1,CBO_annual!$1:$1,0)))</f>
        <v>738</v>
      </c>
      <c r="J206" s="83">
        <f ca="1">IF(YEAR($B206)&lt;YEAR(TODAY())-1,INDEX(HaverPull!$A:$AD,MATCH(CBO_quarterly!$B206,HaverPull!$B:$B,0),MATCH(CBO_quarterly!J$1,HaverPull!$1:$1,0)),INDEX(CBO_annual!$A:$AH,MATCH(_xlfn.NUMBERVALUE(LEFT($A207,4)),CBO_annual!$A:$A,0),MATCH(J$1,CBO_annual!$1:$1,0)))</f>
        <v>0</v>
      </c>
      <c r="K206" s="83">
        <f ca="1">IF(YEAR($B206)&lt;YEAR(TODAY())-1,INDEX(HaverPull!$A:$AD,MATCH(CBO_quarterly!$B206,HaverPull!$B:$B,0),MATCH(CBO_quarterly!K$1,HaverPull!$1:$1,0)),INDEX(CBO_annual!$A:$AH,MATCH(_xlfn.NUMBERVALUE(LEFT($A207,4)),CBO_annual!$A:$A,0),MATCH(K$1,CBO_annual!$1:$1,0)))</f>
        <v>829.62199999999996</v>
      </c>
      <c r="L206" s="83">
        <f ca="1">IF(YEAR($B206)&lt;YEAR(TODAY())-1,INDEX(HaverPull!$A:$AD,MATCH(CBO_quarterly!$B206,HaverPull!$B:$B,0),MATCH(CBO_quarterly!L$1,HaverPull!$1:$1,0)),INDEX(CBO_annual!$A:$AH,MATCH(_xlfn.NUMBERVALUE(LEFT($A207,4)),CBO_annual!$A:$A,0),MATCH(L$1,CBO_annual!$1:$1,0)))</f>
        <v>416.85399999999998</v>
      </c>
      <c r="M206" s="83">
        <f ca="1">IF(YEAR($B206)&lt;YEAR(TODAY())-1,INDEX(HaverPull!$A:$AD,MATCH(CBO_quarterly!$B206,HaverPull!$B:$B,0),MATCH(CBO_quarterly!M$1,HaverPull!$1:$1,0)),INDEX(CBO_annual!$A:$AH,MATCH(_xlfn.NUMBERVALUE(LEFT($A207,4)),CBO_annual!$A:$A,0),MATCH(M$1,CBO_annual!$1:$1,0)))</f>
        <v>311.089</v>
      </c>
      <c r="N206" s="83">
        <f ca="1">IF(YEAR($B206)&lt;YEAR(TODAY())-1,INDEX(HaverPull!$A:$AD,MATCH(CBO_quarterly!$B206,HaverPull!$B:$B,0),MATCH(CBO_quarterly!N$1,HaverPull!$1:$1,0)),INDEX(CBO_annual!$A:$AH,MATCH(_xlfn.NUMBERVALUE(LEFT($A207,4)),CBO_annual!$A:$A,0),MATCH(N$1,CBO_annual!$1:$1,0)))</f>
        <v>176.68700000000001</v>
      </c>
      <c r="O206" s="83">
        <f ca="1">IF(YEAR($B206)&lt;YEAR(TODAY())-1,INDEX(HaverPull!$A:$AD,MATCH(CBO_quarterly!$B206,HaverPull!$B:$B,0),MATCH(CBO_quarterly!O$1,HaverPull!$1:$1,0)),INDEX(CBO_annual!$A:$AH,MATCH(_xlfn.NUMBERVALUE(LEFT($A207,4)),CBO_annual!$A:$A,0),MATCH(O$1,CBO_annual!$1:$1,0)))</f>
        <v>115.008</v>
      </c>
      <c r="P206" s="83">
        <f ca="1">IF(YEAR($B206)&lt;YEAR(TODAY())-1,INDEX(HaverPull!$A:$AD,MATCH(CBO_quarterly!$B206,HaverPull!$B:$B,0),MATCH(CBO_quarterly!P$1,HaverPull!$1:$1,0)),INDEX(CBO_annual!$A:$AH,MATCH(_xlfn.NUMBERVALUE(LEFT($A207,4)),CBO_annual!$A:$A,0),MATCH(P$1,CBO_annual!$1:$1,0)))</f>
        <v>1321.93</v>
      </c>
      <c r="Q206" s="83">
        <f ca="1">IF(YEAR($B206)&lt;YEAR(TODAY())-1,INDEX(HaverPull!$A:$AD,MATCH(CBO_quarterly!$B206,HaverPull!$B:$B,0),MATCH(CBO_quarterly!Q$1,HaverPull!$1:$1,0)),INDEX(CBO_annual!$A:$AH,MATCH(_xlfn.NUMBERVALUE(LEFT($A207,4)),CBO_annual!$A:$A,0),MATCH(Q$1,CBO_annual!$1:$1,0)))</f>
        <v>1109.5719999999999</v>
      </c>
      <c r="R206" s="83">
        <f ca="1">IF(YEAR($B206)&lt;YEAR(TODAY())-1,INDEX(HaverPull!$A:$AD,MATCH(CBO_quarterly!$B206,HaverPull!$B:$B,0),MATCH(CBO_quarterly!R$1,HaverPull!$1:$1,0)),INDEX(CBO_annual!$A:$AH,MATCH(_xlfn.NUMBERVALUE(LEFT($A207,4)),CBO_annual!$A:$A,0),MATCH(R$1,CBO_annual!$1:$1,0)))</f>
        <v>1833.181</v>
      </c>
      <c r="S206" s="83">
        <f ca="1">IF(YEAR($B206)&lt;YEAR(TODAY())-1,INDEX(HaverPull!$A:$AD,MATCH(CBO_quarterly!$B206,HaverPull!$B:$B,0),MATCH(CBO_quarterly!S$1,HaverPull!$1:$1,0)),INDEX(CBO_annual!$A:$AH,MATCH(_xlfn.NUMBERVALUE(LEFT($A207,4)),CBO_annual!$A:$A,0),MATCH(S$1,CBO_annual!$1:$1,0)))</f>
        <v>19.480999999999998</v>
      </c>
      <c r="T206" s="83">
        <f ca="1">IF(YEAR($B206)&lt;YEAR(TODAY())-1,INDEX(HaverPull!$A:$AD,MATCH(CBO_quarterly!$B206,HaverPull!$B:$B,0),MATCH(CBO_quarterly!T$1,HaverPull!$1:$1,0)),INDEX(CBO_annual!$A:$AH,MATCH(_xlfn.NUMBERVALUE(LEFT($A207,4)),CBO_annual!$A:$A,0),MATCH(T$1,CBO_annual!$1:$1,0)))</f>
        <v>105.941</v>
      </c>
      <c r="U206" s="83">
        <f ca="1">IF(YEAR($B206)&lt;YEAR(TODAY())-1,INDEX(HaverPull!$A:$AD,MATCH(CBO_quarterly!$B206,HaverPull!$B:$B,0),MATCH(CBO_quarterly!U$1,HaverPull!$1:$1,0)),INDEX(CBO_annual!$A:$AH,MATCH(_xlfn.NUMBERVALUE(LEFT($A207,4)),CBO_annual!$A:$A,0),MATCH(U$1,CBO_annual!$1:$1,0)))</f>
        <v>43.340999999999994</v>
      </c>
      <c r="V206" s="83">
        <f ca="1">IF(YEAR($B206)&lt;YEAR(TODAY())-1,INDEX(HaverPull!$A:$AD,MATCH(CBO_quarterly!$B206,HaverPull!$B:$B,0),MATCH(CBO_quarterly!V$1,HaverPull!$1:$1,0)),INDEX(CBO_annual!$A:$AH,MATCH(_xlfn.NUMBERVALUE(LEFT($A207,4)),CBO_annual!$A:$A,0),MATCH(V$1,CBO_annual!$1:$1,0)))</f>
        <v>307.37399999999997</v>
      </c>
      <c r="W206" s="83">
        <f ca="1">IF(YEAR($B206)&lt;YEAR(TODAY())-1,INDEX(HaverPull!$A:$AD,MATCH(CBO_quarterly!$B206,HaverPull!$B:$B,0),MATCH(CBO_quarterly!W$1,HaverPull!$1:$1,0)),INDEX(CBO_annual!$A:$AH,MATCH(_xlfn.NUMBERVALUE(LEFT($A207,4)),CBO_annual!$A:$A,0),MATCH(W$1,CBO_annual!$1:$1,0)))</f>
        <v>0</v>
      </c>
      <c r="X206" s="83">
        <f ca="1">IF(YEAR($B206)&lt;YEAR(TODAY())-1,INDEX(HaverPull!$A:$AD,MATCH(CBO_quarterly!$B206,HaverPull!$B:$B,0),MATCH(CBO_quarterly!X$1,HaverPull!$1:$1,0)),INDEX(CBO_annual!$A:$AH,MATCH(_xlfn.NUMBERVALUE(LEFT($A207,4)),CBO_annual!$A:$A,0),MATCH(X$1,CBO_annual!$1:$1,0)))</f>
        <v>1284.4939999999999</v>
      </c>
      <c r="Y206" s="83">
        <f ca="1">IF(YEAR($B206)&lt;YEAR(TODAY())-1,INDEX(HaverPull!$A:$AD,MATCH(CBO_quarterly!$B206,HaverPull!$B:$B,0),MATCH(CBO_quarterly!Y$1,HaverPull!$1:$1,0)),INDEX(CBO_annual!$A:$AH,MATCH(_xlfn.NUMBERVALUE(LEFT($A207,4)),CBO_annual!$A:$A,0),MATCH(Y$1,CBO_annual!$1:$1,0)))</f>
        <v>1340.0170000000001</v>
      </c>
      <c r="Z206" s="83">
        <f ca="1">IF(YEAR($B206)&lt;YEAR(TODAY())-1,INDEX(HaverPull!$A:$AD,MATCH(CBO_quarterly!$B206,HaverPull!$B:$B,0),MATCH(CBO_quarterly!Z$1,HaverPull!$1:$1,0)),INDEX(CBO_annual!$A:$AH,MATCH(_xlfn.NUMBERVALUE(LEFT($A207,4)),CBO_annual!$A:$A,0),MATCH(Z$1,CBO_annual!$1:$1,0)))</f>
        <v>1340.0170000000001</v>
      </c>
      <c r="AA206" s="83">
        <f ca="1">IF(YEAR($B206)&lt;YEAR(TODAY())-1,INDEX(HaverPull!$A:$AD,MATCH(CBO_quarterly!$B206,HaverPull!$B:$B,0),MATCH(CBO_quarterly!AA$1,HaverPull!$1:$1,0)),INDEX(CBO_annual!$A:$AH,MATCH(_xlfn.NUMBERVALUE(LEFT($A207,4)),CBO_annual!$A:$A,0),MATCH(AA$1,CBO_annual!$1:$1,0)))</f>
        <v>1340.0170000000001</v>
      </c>
      <c r="AB206" s="88">
        <f>INDEX(CBO_annual!$A:$AH,MATCH(_xlfn.NUMBERVALUE(LEFT($A207,4)),CBO_annual!$A:$A,0),MATCH($1:$1,CBO_annual!$1:$1,0))</f>
        <v>18284.675000000003</v>
      </c>
      <c r="AC206" s="84">
        <v>18435.3</v>
      </c>
      <c r="AD206" s="88">
        <v>12803.2</v>
      </c>
      <c r="AE206" s="88">
        <v>15242.8</v>
      </c>
      <c r="AF206" s="85">
        <v>119.054</v>
      </c>
      <c r="AG206" s="84">
        <v>22144.400000000001</v>
      </c>
      <c r="AH206" s="84">
        <v>21906.3</v>
      </c>
      <c r="AI206" s="88">
        <v>3070.4</v>
      </c>
      <c r="AJ206" s="88">
        <v>1215.7</v>
      </c>
      <c r="AK206" s="88">
        <v>1854.3</v>
      </c>
      <c r="AL206" s="88">
        <v>3820.8</v>
      </c>
      <c r="AM206" s="88">
        <v>1450.4</v>
      </c>
      <c r="AN206" s="88">
        <v>2370.4</v>
      </c>
      <c r="AO206" s="83">
        <f ca="1">IF(YEAR($B206)&lt;YEAR(TODAY()),INDEX(HaverPull!$A:$AD,MATCH(CBO_quarterly!$B206,HaverPull!$B:$B,0),MATCH(CBO_quarterly!AO$1,HaverPull!$1:$1,0)),INDEX(CBO_annual!$A:$AH,MATCH(_xlfn.NUMBERVALUE(LEFT($A207,4)),CBO_annual!$A:$A,0),MATCH(AO$1,CBO_annual!$1:$1,0)))</f>
        <v>829.62199999999996</v>
      </c>
      <c r="AP206" s="83">
        <f ca="1">IF(YEAR($B206)&lt;YEAR(TODAY()),INDEX(HaverPull!$A:$AD,MATCH(CBO_quarterly!$B206,HaverPull!$B:$B,0),MATCH(CBO_quarterly!AP$1,HaverPull!$1:$1,0)),INDEX(CBO_annual!$A:$AH,MATCH(_xlfn.NUMBERVALUE(LEFT($A207,4)),CBO_annual!$A:$A,0),MATCH(AP$1,CBO_annual!$1:$1,0)))</f>
        <v>416.85399999999998</v>
      </c>
    </row>
    <row r="207" spans="1:42">
      <c r="A207" s="83" t="s">
        <v>613</v>
      </c>
      <c r="B207" s="4">
        <f>DATE(YEAR(B206),MONTH(B206)+3,DAY(B206))</f>
        <v>44104</v>
      </c>
      <c r="C207" s="83">
        <f ca="1">IF(YEAR($B207)&lt;YEAR(TODAY())-1,AVERAGE(C208:C211),INDEX(CBO_annual!$A:$AH,MATCH(_xlfn.NUMBERVALUE(LEFT($A208,4)),CBO_annual!$A:$A,0),MATCH(C$1,CBO_annual!$1:$1,0)))</f>
        <v>2392</v>
      </c>
      <c r="D207" s="83">
        <f ca="1">IF(YEAR($B207)&lt;YEAR(TODAY())-1,AVERAGE(D208:D211),INDEX(CBO_annual!$A:$AH,MATCH(_xlfn.NUMBERVALUE(LEFT($A208,4)),CBO_annual!$A:$A,0),MATCH(D$1,CBO_annual!$1:$1,0)))</f>
        <v>1787</v>
      </c>
      <c r="E207" s="83">
        <f ca="1">IF(YEAR($B207)&lt;YEAR(TODAY())-1,AVERAGE(E208:E211),INDEX(CBO_annual!$A:$AH,MATCH(_xlfn.NUMBERVALUE(LEFT($A208,4)),CBO_annual!$A:$A,0),MATCH(E$1,CBO_annual!$1:$1,0)))</f>
        <v>154</v>
      </c>
      <c r="F207" s="83">
        <f ca="1">IF(YEAR($B207)&lt;YEAR(TODAY())-1,AVERAGE(F208:F211),INDEX(CBO_annual!$A:$AH,MATCH(_xlfn.NUMBERVALUE(LEFT($A208,4)),CBO_annual!$A:$A,0),MATCH(F$1,CBO_annual!$1:$1,0)))</f>
        <v>316</v>
      </c>
      <c r="G207" s="83">
        <f ca="1">IF(YEAR($B207)&lt;YEAR(TODAY())-1,AVERAGE(G208:G211),INDEX(CBO_annual!$A:$AH,MATCH(_xlfn.NUMBERVALUE(LEFT($A208,4)),CBO_annual!$A:$A,0),MATCH(G$1,CBO_annual!$1:$1,0)))</f>
        <v>1435</v>
      </c>
      <c r="H207" s="83">
        <f ca="1">IF(YEAR($B207)&lt;YEAR(TODAY())-1,AVERAGE(H208:H211),INDEX(CBO_annual!$A:$AH,MATCH(_xlfn.NUMBERVALUE(LEFT($A208,4)),CBO_annual!$A:$A,0),MATCH(H$1,CBO_annual!$1:$1,0)))</f>
        <v>65</v>
      </c>
      <c r="I207" s="83">
        <f ca="1">IF(YEAR($B207)&lt;YEAR(TODAY())-1,AVERAGE(I208:I211),INDEX(CBO_annual!$A:$AH,MATCH(_xlfn.NUMBERVALUE(LEFT($A208,4)),CBO_annual!$A:$A,0),MATCH(I$1,CBO_annual!$1:$1,0)))</f>
        <v>738</v>
      </c>
      <c r="J207" s="83">
        <f ca="1">IF(YEAR($B207)&lt;YEAR(TODAY())-1,INDEX(HaverPull!$A:$AD,MATCH(CBO_quarterly!$B207,HaverPull!$B:$B,0),MATCH(CBO_quarterly!J$1,HaverPull!$1:$1,0)),INDEX(CBO_annual!$A:$AH,MATCH(_xlfn.NUMBERVALUE(LEFT($A208,4)),CBO_annual!$A:$A,0),MATCH(J$1,CBO_annual!$1:$1,0)))</f>
        <v>0</v>
      </c>
      <c r="K207" s="83">
        <f ca="1">IF(YEAR($B207)&lt;YEAR(TODAY())-1,INDEX(HaverPull!$A:$AD,MATCH(CBO_quarterly!$B207,HaverPull!$B:$B,0),MATCH(CBO_quarterly!K$1,HaverPull!$1:$1,0)),INDEX(CBO_annual!$A:$AH,MATCH(_xlfn.NUMBERVALUE(LEFT($A208,4)),CBO_annual!$A:$A,0),MATCH(K$1,CBO_annual!$1:$1,0)))</f>
        <v>829.62199999999996</v>
      </c>
      <c r="L207" s="83">
        <f ca="1">IF(YEAR($B207)&lt;YEAR(TODAY())-1,INDEX(HaverPull!$A:$AD,MATCH(CBO_quarterly!$B207,HaverPull!$B:$B,0),MATCH(CBO_quarterly!L$1,HaverPull!$1:$1,0)),INDEX(CBO_annual!$A:$AH,MATCH(_xlfn.NUMBERVALUE(LEFT($A208,4)),CBO_annual!$A:$A,0),MATCH(L$1,CBO_annual!$1:$1,0)))</f>
        <v>416.85399999999998</v>
      </c>
      <c r="M207" s="83">
        <f ca="1">IF(YEAR($B207)&lt;YEAR(TODAY())-1,INDEX(HaverPull!$A:$AD,MATCH(CBO_quarterly!$B207,HaverPull!$B:$B,0),MATCH(CBO_quarterly!M$1,HaverPull!$1:$1,0)),INDEX(CBO_annual!$A:$AH,MATCH(_xlfn.NUMBERVALUE(LEFT($A208,4)),CBO_annual!$A:$A,0),MATCH(M$1,CBO_annual!$1:$1,0)))</f>
        <v>311.089</v>
      </c>
      <c r="N207" s="83">
        <f ca="1">IF(YEAR($B207)&lt;YEAR(TODAY())-1,INDEX(HaverPull!$A:$AD,MATCH(CBO_quarterly!$B207,HaverPull!$B:$B,0),MATCH(CBO_quarterly!N$1,HaverPull!$1:$1,0)),INDEX(CBO_annual!$A:$AH,MATCH(_xlfn.NUMBERVALUE(LEFT($A208,4)),CBO_annual!$A:$A,0),MATCH(N$1,CBO_annual!$1:$1,0)))</f>
        <v>176.68700000000001</v>
      </c>
      <c r="O207" s="83">
        <f ca="1">IF(YEAR($B207)&lt;YEAR(TODAY())-1,INDEX(HaverPull!$A:$AD,MATCH(CBO_quarterly!$B207,HaverPull!$B:$B,0),MATCH(CBO_quarterly!O$1,HaverPull!$1:$1,0)),INDEX(CBO_annual!$A:$AH,MATCH(_xlfn.NUMBERVALUE(LEFT($A208,4)),CBO_annual!$A:$A,0),MATCH(O$1,CBO_annual!$1:$1,0)))</f>
        <v>115.008</v>
      </c>
      <c r="P207" s="83">
        <f ca="1">IF(YEAR($B207)&lt;YEAR(TODAY())-1,INDEX(HaverPull!$A:$AD,MATCH(CBO_quarterly!$B207,HaverPull!$B:$B,0),MATCH(CBO_quarterly!P$1,HaverPull!$1:$1,0)),INDEX(CBO_annual!$A:$AH,MATCH(_xlfn.NUMBERVALUE(LEFT($A208,4)),CBO_annual!$A:$A,0),MATCH(P$1,CBO_annual!$1:$1,0)))</f>
        <v>1321.93</v>
      </c>
      <c r="Q207" s="83">
        <f ca="1">IF(YEAR($B207)&lt;YEAR(TODAY())-1,INDEX(HaverPull!$A:$AD,MATCH(CBO_quarterly!$B207,HaverPull!$B:$B,0),MATCH(CBO_quarterly!Q$1,HaverPull!$1:$1,0)),INDEX(CBO_annual!$A:$AH,MATCH(_xlfn.NUMBERVALUE(LEFT($A208,4)),CBO_annual!$A:$A,0),MATCH(Q$1,CBO_annual!$1:$1,0)))</f>
        <v>1109.5719999999999</v>
      </c>
      <c r="R207" s="83">
        <f ca="1">IF(YEAR($B207)&lt;YEAR(TODAY())-1,INDEX(HaverPull!$A:$AD,MATCH(CBO_quarterly!$B207,HaverPull!$B:$B,0),MATCH(CBO_quarterly!R$1,HaverPull!$1:$1,0)),INDEX(CBO_annual!$A:$AH,MATCH(_xlfn.NUMBERVALUE(LEFT($A208,4)),CBO_annual!$A:$A,0),MATCH(R$1,CBO_annual!$1:$1,0)))</f>
        <v>1833.181</v>
      </c>
      <c r="S207" s="83">
        <f ca="1">IF(YEAR($B207)&lt;YEAR(TODAY())-1,INDEX(HaverPull!$A:$AD,MATCH(CBO_quarterly!$B207,HaverPull!$B:$B,0),MATCH(CBO_quarterly!S$1,HaverPull!$1:$1,0)),INDEX(CBO_annual!$A:$AH,MATCH(_xlfn.NUMBERVALUE(LEFT($A208,4)),CBO_annual!$A:$A,0),MATCH(S$1,CBO_annual!$1:$1,0)))</f>
        <v>19.480999999999998</v>
      </c>
      <c r="T207" s="83">
        <f ca="1">IF(YEAR($B207)&lt;YEAR(TODAY())-1,INDEX(HaverPull!$A:$AD,MATCH(CBO_quarterly!$B207,HaverPull!$B:$B,0),MATCH(CBO_quarterly!T$1,HaverPull!$1:$1,0)),INDEX(CBO_annual!$A:$AH,MATCH(_xlfn.NUMBERVALUE(LEFT($A208,4)),CBO_annual!$A:$A,0),MATCH(T$1,CBO_annual!$1:$1,0)))</f>
        <v>105.941</v>
      </c>
      <c r="U207" s="83">
        <f ca="1">IF(YEAR($B207)&lt;YEAR(TODAY())-1,INDEX(HaverPull!$A:$AD,MATCH(CBO_quarterly!$B207,HaverPull!$B:$B,0),MATCH(CBO_quarterly!U$1,HaverPull!$1:$1,0)),INDEX(CBO_annual!$A:$AH,MATCH(_xlfn.NUMBERVALUE(LEFT($A208,4)),CBO_annual!$A:$A,0),MATCH(U$1,CBO_annual!$1:$1,0)))</f>
        <v>43.340999999999994</v>
      </c>
      <c r="V207" s="83">
        <f ca="1">IF(YEAR($B207)&lt;YEAR(TODAY())-1,INDEX(HaverPull!$A:$AD,MATCH(CBO_quarterly!$B207,HaverPull!$B:$B,0),MATCH(CBO_quarterly!V$1,HaverPull!$1:$1,0)),INDEX(CBO_annual!$A:$AH,MATCH(_xlfn.NUMBERVALUE(LEFT($A208,4)),CBO_annual!$A:$A,0),MATCH(V$1,CBO_annual!$1:$1,0)))</f>
        <v>307.37399999999997</v>
      </c>
      <c r="W207" s="83">
        <f ca="1">IF(YEAR($B207)&lt;YEAR(TODAY())-1,INDEX(HaverPull!$A:$AD,MATCH(CBO_quarterly!$B207,HaverPull!$B:$B,0),MATCH(CBO_quarterly!W$1,HaverPull!$1:$1,0)),INDEX(CBO_annual!$A:$AH,MATCH(_xlfn.NUMBERVALUE(LEFT($A208,4)),CBO_annual!$A:$A,0),MATCH(W$1,CBO_annual!$1:$1,0)))</f>
        <v>0</v>
      </c>
      <c r="X207" s="83">
        <f ca="1">IF(YEAR($B207)&lt;YEAR(TODAY())-1,INDEX(HaverPull!$A:$AD,MATCH(CBO_quarterly!$B207,HaverPull!$B:$B,0),MATCH(CBO_quarterly!X$1,HaverPull!$1:$1,0)),INDEX(CBO_annual!$A:$AH,MATCH(_xlfn.NUMBERVALUE(LEFT($A208,4)),CBO_annual!$A:$A,0),MATCH(X$1,CBO_annual!$1:$1,0)))</f>
        <v>1284.4939999999999</v>
      </c>
      <c r="Y207" s="83">
        <f ca="1">IF(YEAR($B207)&lt;YEAR(TODAY())-1,INDEX(HaverPull!$A:$AD,MATCH(CBO_quarterly!$B207,HaverPull!$B:$B,0),MATCH(CBO_quarterly!Y$1,HaverPull!$1:$1,0)),INDEX(CBO_annual!$A:$AH,MATCH(_xlfn.NUMBERVALUE(LEFT($A208,4)),CBO_annual!$A:$A,0),MATCH(Y$1,CBO_annual!$1:$1,0)))</f>
        <v>1340.0170000000001</v>
      </c>
      <c r="Z207" s="83">
        <f ca="1">IF(YEAR($B207)&lt;YEAR(TODAY())-1,INDEX(HaverPull!$A:$AD,MATCH(CBO_quarterly!$B207,HaverPull!$B:$B,0),MATCH(CBO_quarterly!Z$1,HaverPull!$1:$1,0)),INDEX(CBO_annual!$A:$AH,MATCH(_xlfn.NUMBERVALUE(LEFT($A208,4)),CBO_annual!$A:$A,0),MATCH(Z$1,CBO_annual!$1:$1,0)))</f>
        <v>1340.0170000000001</v>
      </c>
      <c r="AA207" s="83">
        <f ca="1">IF(YEAR($B207)&lt;YEAR(TODAY())-1,INDEX(HaverPull!$A:$AD,MATCH(CBO_quarterly!$B207,HaverPull!$B:$B,0),MATCH(CBO_quarterly!AA$1,HaverPull!$1:$1,0)),INDEX(CBO_annual!$A:$AH,MATCH(_xlfn.NUMBERVALUE(LEFT($A208,4)),CBO_annual!$A:$A,0),MATCH(AA$1,CBO_annual!$1:$1,0)))</f>
        <v>1340.0170000000001</v>
      </c>
      <c r="AB207" s="88">
        <f>INDEX(CBO_annual!$A:$AH,MATCH(_xlfn.NUMBERVALUE(LEFT($A208,4)),CBO_annual!$A:$A,0),MATCH($1:$1,CBO_annual!$1:$1,0))</f>
        <v>18284.675000000003</v>
      </c>
      <c r="AC207" s="84">
        <v>18512</v>
      </c>
      <c r="AD207" s="88">
        <v>12855.9</v>
      </c>
      <c r="AE207" s="88">
        <v>15386.5</v>
      </c>
      <c r="AF207" s="85">
        <v>119.68300000000001</v>
      </c>
      <c r="AG207" s="84">
        <v>22352.6</v>
      </c>
      <c r="AH207" s="84">
        <v>22135.7</v>
      </c>
      <c r="AI207" s="88">
        <v>3072.7</v>
      </c>
      <c r="AJ207" s="88">
        <v>1213.2</v>
      </c>
      <c r="AK207" s="88">
        <v>1858.8</v>
      </c>
      <c r="AL207" s="88">
        <v>3844.6</v>
      </c>
      <c r="AM207" s="88">
        <v>1451.4</v>
      </c>
      <c r="AN207" s="88">
        <v>2393.1999999999998</v>
      </c>
      <c r="AO207" s="83">
        <f ca="1">IF(YEAR($B207)&lt;YEAR(TODAY()),INDEX(HaverPull!$A:$AD,MATCH(CBO_quarterly!$B207,HaverPull!$B:$B,0),MATCH(CBO_quarterly!AO$1,HaverPull!$1:$1,0)),INDEX(CBO_annual!$A:$AH,MATCH(_xlfn.NUMBERVALUE(LEFT($A208,4)),CBO_annual!$A:$A,0),MATCH(AO$1,CBO_annual!$1:$1,0)))</f>
        <v>829.62199999999996</v>
      </c>
      <c r="AP207" s="83">
        <f ca="1">IF(YEAR($B207)&lt;YEAR(TODAY()),INDEX(HaverPull!$A:$AD,MATCH(CBO_quarterly!$B207,HaverPull!$B:$B,0),MATCH(CBO_quarterly!AP$1,HaverPull!$1:$1,0)),INDEX(CBO_annual!$A:$AH,MATCH(_xlfn.NUMBERVALUE(LEFT($A208,4)),CBO_annual!$A:$A,0),MATCH(AP$1,CBO_annual!$1:$1,0)))</f>
        <v>416.85399999999998</v>
      </c>
    </row>
    <row r="208" spans="1:42">
      <c r="A208" s="83" t="s">
        <v>614</v>
      </c>
      <c r="B208" s="4">
        <f t="shared" ref="B208:B240" si="0">DATE(YEAR(B207),MONTH(B207)+3,DAY(B207))</f>
        <v>44195</v>
      </c>
      <c r="C208" s="83">
        <f ca="1">IF(YEAR($B208)&lt;YEAR(TODAY())-1,AVERAGE(C209:C212),INDEX(CBO_annual!$A:$AH,MATCH(_xlfn.NUMBERVALUE(LEFT($A209,4)),CBO_annual!$A:$A,0),MATCH(C$1,CBO_annual!$1:$1,0)))</f>
        <v>2535</v>
      </c>
      <c r="D208" s="83">
        <f ca="1">IF(YEAR($B208)&lt;YEAR(TODAY())-1,AVERAGE(D209:D212),INDEX(CBO_annual!$A:$AH,MATCH(_xlfn.NUMBERVALUE(LEFT($A209,4)),CBO_annual!$A:$A,0),MATCH(D$1,CBO_annual!$1:$1,0)))</f>
        <v>1851</v>
      </c>
      <c r="E208" s="83">
        <f ca="1">IF(YEAR($B208)&lt;YEAR(TODAY())-1,AVERAGE(E209:E212),INDEX(CBO_annual!$A:$AH,MATCH(_xlfn.NUMBERVALUE(LEFT($A209,4)),CBO_annual!$A:$A,0),MATCH(E$1,CBO_annual!$1:$1,0)))</f>
        <v>160</v>
      </c>
      <c r="F208" s="83">
        <f ca="1">IF(YEAR($B208)&lt;YEAR(TODAY())-1,AVERAGE(F209:F212),INDEX(CBO_annual!$A:$AH,MATCH(_xlfn.NUMBERVALUE(LEFT($A209,4)),CBO_annual!$A:$A,0),MATCH(F$1,CBO_annual!$1:$1,0)))</f>
        <v>342</v>
      </c>
      <c r="G208" s="83">
        <f ca="1">IF(YEAR($B208)&lt;YEAR(TODAY())-1,AVERAGE(G209:G212),INDEX(CBO_annual!$A:$AH,MATCH(_xlfn.NUMBERVALUE(LEFT($A209,4)),CBO_annual!$A:$A,0),MATCH(G$1,CBO_annual!$1:$1,0)))</f>
        <v>1497</v>
      </c>
      <c r="H208" s="83">
        <f ca="1">IF(YEAR($B208)&lt;YEAR(TODAY())-1,AVERAGE(H209:H212),INDEX(CBO_annual!$A:$AH,MATCH(_xlfn.NUMBERVALUE(LEFT($A209,4)),CBO_annual!$A:$A,0),MATCH(H$1,CBO_annual!$1:$1,0)))</f>
        <v>65</v>
      </c>
      <c r="I208" s="83">
        <f ca="1">IF(YEAR($B208)&lt;YEAR(TODAY())-1,AVERAGE(I209:I212),INDEX(CBO_annual!$A:$AH,MATCH(_xlfn.NUMBERVALUE(LEFT($A209,4)),CBO_annual!$A:$A,0),MATCH(I$1,CBO_annual!$1:$1,0)))</f>
        <v>839</v>
      </c>
      <c r="J208" s="83">
        <f ca="1">IF(YEAR($B208)&lt;YEAR(TODAY())-1,INDEX(HaverPull!$A:$AD,MATCH(CBO_quarterly!$B208,HaverPull!$B:$B,0),MATCH(CBO_quarterly!J$1,HaverPull!$1:$1,0)),INDEX(CBO_annual!$A:$AH,MATCH(_xlfn.NUMBERVALUE(LEFT($A209,4)),CBO_annual!$A:$A,0),MATCH(J$1,CBO_annual!$1:$1,0)))</f>
        <v>0</v>
      </c>
      <c r="K208" s="83">
        <f ca="1">IF(YEAR($B208)&lt;YEAR(TODAY())-1,INDEX(HaverPull!$A:$AD,MATCH(CBO_quarterly!$B208,HaverPull!$B:$B,0),MATCH(CBO_quarterly!K$1,HaverPull!$1:$1,0)),INDEX(CBO_annual!$A:$AH,MATCH(_xlfn.NUMBERVALUE(LEFT($A209,4)),CBO_annual!$A:$A,0),MATCH(K$1,CBO_annual!$1:$1,0)))</f>
        <v>893.15599999999995</v>
      </c>
      <c r="L208" s="83">
        <f ca="1">IF(YEAR($B208)&lt;YEAR(TODAY())-1,INDEX(HaverPull!$A:$AD,MATCH(CBO_quarterly!$B208,HaverPull!$B:$B,0),MATCH(CBO_quarterly!L$1,HaverPull!$1:$1,0)),INDEX(CBO_annual!$A:$AH,MATCH(_xlfn.NUMBERVALUE(LEFT($A209,4)),CBO_annual!$A:$A,0),MATCH(L$1,CBO_annual!$1:$1,0)))</f>
        <v>436.63900000000001</v>
      </c>
      <c r="M208" s="83">
        <f ca="1">IF(YEAR($B208)&lt;YEAR(TODAY())-1,INDEX(HaverPull!$A:$AD,MATCH(CBO_quarterly!$B208,HaverPull!$B:$B,0),MATCH(CBO_quarterly!M$1,HaverPull!$1:$1,0)),INDEX(CBO_annual!$A:$AH,MATCH(_xlfn.NUMBERVALUE(LEFT($A209,4)),CBO_annual!$A:$A,0),MATCH(M$1,CBO_annual!$1:$1,0)))</f>
        <v>320.45999999999998</v>
      </c>
      <c r="N208" s="83">
        <f ca="1">IF(YEAR($B208)&lt;YEAR(TODAY())-1,INDEX(HaverPull!$A:$AD,MATCH(CBO_quarterly!$B208,HaverPull!$B:$B,0),MATCH(CBO_quarterly!N$1,HaverPull!$1:$1,0)),INDEX(CBO_annual!$A:$AH,MATCH(_xlfn.NUMBERVALUE(LEFT($A209,4)),CBO_annual!$A:$A,0),MATCH(N$1,CBO_annual!$1:$1,0)))</f>
        <v>184.053</v>
      </c>
      <c r="O208" s="83">
        <f ca="1">IF(YEAR($B208)&lt;YEAR(TODAY())-1,INDEX(HaverPull!$A:$AD,MATCH(CBO_quarterly!$B208,HaverPull!$B:$B,0),MATCH(CBO_quarterly!O$1,HaverPull!$1:$1,0)),INDEX(CBO_annual!$A:$AH,MATCH(_xlfn.NUMBERVALUE(LEFT($A209,4)),CBO_annual!$A:$A,0),MATCH(O$1,CBO_annual!$1:$1,0)))</f>
        <v>119.56100000000001</v>
      </c>
      <c r="P208" s="83">
        <f ca="1">IF(YEAR($B208)&lt;YEAR(TODAY())-1,INDEX(HaverPull!$A:$AD,MATCH(CBO_quarterly!$B208,HaverPull!$B:$B,0),MATCH(CBO_quarterly!P$1,HaverPull!$1:$1,0)),INDEX(CBO_annual!$A:$AH,MATCH(_xlfn.NUMBERVALUE(LEFT($A209,4)),CBO_annual!$A:$A,0),MATCH(P$1,CBO_annual!$1:$1,0)))</f>
        <v>1409.0150000000001</v>
      </c>
      <c r="Q208" s="83">
        <f ca="1">IF(YEAR($B208)&lt;YEAR(TODAY())-1,INDEX(HaverPull!$A:$AD,MATCH(CBO_quarterly!$B208,HaverPull!$B:$B,0),MATCH(CBO_quarterly!Q$1,HaverPull!$1:$1,0)),INDEX(CBO_annual!$A:$AH,MATCH(_xlfn.NUMBERVALUE(LEFT($A209,4)),CBO_annual!$A:$A,0),MATCH(Q$1,CBO_annual!$1:$1,0)))</f>
        <v>1179.5119999999999</v>
      </c>
      <c r="R208" s="83">
        <f ca="1">IF(YEAR($B208)&lt;YEAR(TODAY())-1,INDEX(HaverPull!$A:$AD,MATCH(CBO_quarterly!$B208,HaverPull!$B:$B,0),MATCH(CBO_quarterly!R$1,HaverPull!$1:$1,0)),INDEX(CBO_annual!$A:$AH,MATCH(_xlfn.NUMBERVALUE(LEFT($A209,4)),CBO_annual!$A:$A,0),MATCH(R$1,CBO_annual!$1:$1,0)))</f>
        <v>1899.8019999999997</v>
      </c>
      <c r="S208" s="83">
        <f ca="1">IF(YEAR($B208)&lt;YEAR(TODAY())-1,INDEX(HaverPull!$A:$AD,MATCH(CBO_quarterly!$B208,HaverPull!$B:$B,0),MATCH(CBO_quarterly!S$1,HaverPull!$1:$1,0)),INDEX(CBO_annual!$A:$AH,MATCH(_xlfn.NUMBERVALUE(LEFT($A209,4)),CBO_annual!$A:$A,0),MATCH(S$1,CBO_annual!$1:$1,0)))</f>
        <v>19.933</v>
      </c>
      <c r="T208" s="83">
        <f ca="1">IF(YEAR($B208)&lt;YEAR(TODAY())-1,INDEX(HaverPull!$A:$AD,MATCH(CBO_quarterly!$B208,HaverPull!$B:$B,0),MATCH(CBO_quarterly!T$1,HaverPull!$1:$1,0)),INDEX(CBO_annual!$A:$AH,MATCH(_xlfn.NUMBERVALUE(LEFT($A209,4)),CBO_annual!$A:$A,0),MATCH(T$1,CBO_annual!$1:$1,0)))</f>
        <v>108.831</v>
      </c>
      <c r="U208" s="83">
        <f ca="1">IF(YEAR($B208)&lt;YEAR(TODAY())-1,INDEX(HaverPull!$A:$AD,MATCH(CBO_quarterly!$B208,HaverPull!$B:$B,0),MATCH(CBO_quarterly!U$1,HaverPull!$1:$1,0)),INDEX(CBO_annual!$A:$AH,MATCH(_xlfn.NUMBERVALUE(LEFT($A209,4)),CBO_annual!$A:$A,0),MATCH(U$1,CBO_annual!$1:$1,0)))</f>
        <v>45.673000000000002</v>
      </c>
      <c r="V208" s="83">
        <f ca="1">IF(YEAR($B208)&lt;YEAR(TODAY())-1,INDEX(HaverPull!$A:$AD,MATCH(CBO_quarterly!$B208,HaverPull!$B:$B,0),MATCH(CBO_quarterly!V$1,HaverPull!$1:$1,0)),INDEX(CBO_annual!$A:$AH,MATCH(_xlfn.NUMBERVALUE(LEFT($A209,4)),CBO_annual!$A:$A,0),MATCH(V$1,CBO_annual!$1:$1,0)))</f>
        <v>326.654</v>
      </c>
      <c r="W208" s="83">
        <f ca="1">IF(YEAR($B208)&lt;YEAR(TODAY())-1,INDEX(HaverPull!$A:$AD,MATCH(CBO_quarterly!$B208,HaverPull!$B:$B,0),MATCH(CBO_quarterly!W$1,HaverPull!$1:$1,0)),INDEX(CBO_annual!$A:$AH,MATCH(_xlfn.NUMBERVALUE(LEFT($A209,4)),CBO_annual!$A:$A,0),MATCH(W$1,CBO_annual!$1:$1,0)))</f>
        <v>0</v>
      </c>
      <c r="X208" s="83">
        <f ca="1">IF(YEAR($B208)&lt;YEAR(TODAY())-1,INDEX(HaverPull!$A:$AD,MATCH(CBO_quarterly!$B208,HaverPull!$B:$B,0),MATCH(CBO_quarterly!X$1,HaverPull!$1:$1,0)),INDEX(CBO_annual!$A:$AH,MATCH(_xlfn.NUMBERVALUE(LEFT($A209,4)),CBO_annual!$A:$A,0),MATCH(X$1,CBO_annual!$1:$1,0)))</f>
        <v>1337.0070000000001</v>
      </c>
      <c r="Y208" s="83">
        <f ca="1">IF(YEAR($B208)&lt;YEAR(TODAY())-1,INDEX(HaverPull!$A:$AD,MATCH(CBO_quarterly!$B208,HaverPull!$B:$B,0),MATCH(CBO_quarterly!Y$1,HaverPull!$1:$1,0)),INDEX(CBO_annual!$A:$AH,MATCH(_xlfn.NUMBERVALUE(LEFT($A209,4)),CBO_annual!$A:$A,0),MATCH(Y$1,CBO_annual!$1:$1,0)))</f>
        <v>1347.9780000000001</v>
      </c>
      <c r="Z208" s="83">
        <f ca="1">IF(YEAR($B208)&lt;YEAR(TODAY())-1,INDEX(HaverPull!$A:$AD,MATCH(CBO_quarterly!$B208,HaverPull!$B:$B,0),MATCH(CBO_quarterly!Z$1,HaverPull!$1:$1,0)),INDEX(CBO_annual!$A:$AH,MATCH(_xlfn.NUMBERVALUE(LEFT($A209,4)),CBO_annual!$A:$A,0),MATCH(Z$1,CBO_annual!$1:$1,0)))</f>
        <v>1347.9780000000001</v>
      </c>
      <c r="AA208" s="83">
        <f ca="1">IF(YEAR($B208)&lt;YEAR(TODAY())-1,INDEX(HaverPull!$A:$AD,MATCH(CBO_quarterly!$B208,HaverPull!$B:$B,0),MATCH(CBO_quarterly!AA$1,HaverPull!$1:$1,0)),INDEX(CBO_annual!$A:$AH,MATCH(_xlfn.NUMBERVALUE(LEFT($A209,4)),CBO_annual!$A:$A,0),MATCH(AA$1,CBO_annual!$1:$1,0)))</f>
        <v>1347.9780000000001</v>
      </c>
      <c r="AB208" s="88">
        <f>INDEX(CBO_annual!$A:$AH,MATCH(_xlfn.NUMBERVALUE(LEFT($A209,4)),CBO_annual!$A:$A,0),MATCH($1:$1,CBO_annual!$1:$1,0))</f>
        <v>18662.55</v>
      </c>
      <c r="AC208" s="84">
        <v>18584.5</v>
      </c>
      <c r="AD208" s="88">
        <v>12915.6</v>
      </c>
      <c r="AE208" s="88">
        <v>15540.4</v>
      </c>
      <c r="AF208" s="85">
        <v>120.322</v>
      </c>
      <c r="AG208" s="84">
        <v>22558.5</v>
      </c>
      <c r="AH208" s="84">
        <v>22367.9</v>
      </c>
      <c r="AI208" s="88">
        <v>3072.9</v>
      </c>
      <c r="AJ208" s="88">
        <v>1208.8</v>
      </c>
      <c r="AK208" s="88">
        <v>1863.2</v>
      </c>
      <c r="AL208" s="88">
        <v>3866.1</v>
      </c>
      <c r="AM208" s="88">
        <v>1450.1</v>
      </c>
      <c r="AN208" s="88">
        <v>2416</v>
      </c>
      <c r="AO208" s="83">
        <f ca="1">IF(YEAR($B208)&lt;YEAR(TODAY()),INDEX(HaverPull!$A:$AD,MATCH(CBO_quarterly!$B208,HaverPull!$B:$B,0),MATCH(CBO_quarterly!AO$1,HaverPull!$1:$1,0)),INDEX(CBO_annual!$A:$AH,MATCH(_xlfn.NUMBERVALUE(LEFT($A209,4)),CBO_annual!$A:$A,0),MATCH(AO$1,CBO_annual!$1:$1,0)))</f>
        <v>893.15599999999995</v>
      </c>
      <c r="AP208" s="83">
        <f ca="1">IF(YEAR($B208)&lt;YEAR(TODAY()),INDEX(HaverPull!$A:$AD,MATCH(CBO_quarterly!$B208,HaverPull!$B:$B,0),MATCH(CBO_quarterly!AP$1,HaverPull!$1:$1,0)),INDEX(CBO_annual!$A:$AH,MATCH(_xlfn.NUMBERVALUE(LEFT($A209,4)),CBO_annual!$A:$A,0),MATCH(AP$1,CBO_annual!$1:$1,0)))</f>
        <v>436.63900000000001</v>
      </c>
    </row>
    <row r="209" spans="1:42">
      <c r="A209" s="83" t="s">
        <v>615</v>
      </c>
      <c r="B209" s="4">
        <f t="shared" si="0"/>
        <v>44285</v>
      </c>
      <c r="C209" s="83">
        <f ca="1">IF(YEAR($B209)&lt;YEAR(TODAY())-1,AVERAGE(C210:C213),INDEX(CBO_annual!$A:$AH,MATCH(_xlfn.NUMBERVALUE(LEFT($A210,4)),CBO_annual!$A:$A,0),MATCH(C$1,CBO_annual!$1:$1,0)))</f>
        <v>2535</v>
      </c>
      <c r="D209" s="83">
        <f ca="1">IF(YEAR($B209)&lt;YEAR(TODAY())-1,AVERAGE(D210:D213),INDEX(CBO_annual!$A:$AH,MATCH(_xlfn.NUMBERVALUE(LEFT($A210,4)),CBO_annual!$A:$A,0),MATCH(D$1,CBO_annual!$1:$1,0)))</f>
        <v>1851</v>
      </c>
      <c r="E209" s="83">
        <f ca="1">IF(YEAR($B209)&lt;YEAR(TODAY())-1,AVERAGE(E210:E213),INDEX(CBO_annual!$A:$AH,MATCH(_xlfn.NUMBERVALUE(LEFT($A210,4)),CBO_annual!$A:$A,0),MATCH(E$1,CBO_annual!$1:$1,0)))</f>
        <v>160</v>
      </c>
      <c r="F209" s="83">
        <f ca="1">IF(YEAR($B209)&lt;YEAR(TODAY())-1,AVERAGE(F210:F213),INDEX(CBO_annual!$A:$AH,MATCH(_xlfn.NUMBERVALUE(LEFT($A210,4)),CBO_annual!$A:$A,0),MATCH(F$1,CBO_annual!$1:$1,0)))</f>
        <v>342</v>
      </c>
      <c r="G209" s="83">
        <f ca="1">IF(YEAR($B209)&lt;YEAR(TODAY())-1,AVERAGE(G210:G213),INDEX(CBO_annual!$A:$AH,MATCH(_xlfn.NUMBERVALUE(LEFT($A210,4)),CBO_annual!$A:$A,0),MATCH(G$1,CBO_annual!$1:$1,0)))</f>
        <v>1497</v>
      </c>
      <c r="H209" s="83">
        <f ca="1">IF(YEAR($B209)&lt;YEAR(TODAY())-1,AVERAGE(H210:H213),INDEX(CBO_annual!$A:$AH,MATCH(_xlfn.NUMBERVALUE(LEFT($A210,4)),CBO_annual!$A:$A,0),MATCH(H$1,CBO_annual!$1:$1,0)))</f>
        <v>65</v>
      </c>
      <c r="I209" s="83">
        <f ca="1">IF(YEAR($B209)&lt;YEAR(TODAY())-1,AVERAGE(I210:I213),INDEX(CBO_annual!$A:$AH,MATCH(_xlfn.NUMBERVALUE(LEFT($A210,4)),CBO_annual!$A:$A,0),MATCH(I$1,CBO_annual!$1:$1,0)))</f>
        <v>839</v>
      </c>
      <c r="J209" s="83">
        <f ca="1">IF(YEAR($B209)&lt;YEAR(TODAY())-1,INDEX(HaverPull!$A:$AD,MATCH(CBO_quarterly!$B209,HaverPull!$B:$B,0),MATCH(CBO_quarterly!J$1,HaverPull!$1:$1,0)),INDEX(CBO_annual!$A:$AH,MATCH(_xlfn.NUMBERVALUE(LEFT($A210,4)),CBO_annual!$A:$A,0),MATCH(J$1,CBO_annual!$1:$1,0)))</f>
        <v>0</v>
      </c>
      <c r="K209" s="83">
        <f ca="1">IF(YEAR($B209)&lt;YEAR(TODAY())-1,INDEX(HaverPull!$A:$AD,MATCH(CBO_quarterly!$B209,HaverPull!$B:$B,0),MATCH(CBO_quarterly!K$1,HaverPull!$1:$1,0)),INDEX(CBO_annual!$A:$AH,MATCH(_xlfn.NUMBERVALUE(LEFT($A210,4)),CBO_annual!$A:$A,0),MATCH(K$1,CBO_annual!$1:$1,0)))</f>
        <v>893.15599999999995</v>
      </c>
      <c r="L209" s="83">
        <f ca="1">IF(YEAR($B209)&lt;YEAR(TODAY())-1,INDEX(HaverPull!$A:$AD,MATCH(CBO_quarterly!$B209,HaverPull!$B:$B,0),MATCH(CBO_quarterly!L$1,HaverPull!$1:$1,0)),INDEX(CBO_annual!$A:$AH,MATCH(_xlfn.NUMBERVALUE(LEFT($A210,4)),CBO_annual!$A:$A,0),MATCH(L$1,CBO_annual!$1:$1,0)))</f>
        <v>436.63900000000001</v>
      </c>
      <c r="M209" s="83">
        <f ca="1">IF(YEAR($B209)&lt;YEAR(TODAY())-1,INDEX(HaverPull!$A:$AD,MATCH(CBO_quarterly!$B209,HaverPull!$B:$B,0),MATCH(CBO_quarterly!M$1,HaverPull!$1:$1,0)),INDEX(CBO_annual!$A:$AH,MATCH(_xlfn.NUMBERVALUE(LEFT($A210,4)),CBO_annual!$A:$A,0),MATCH(M$1,CBO_annual!$1:$1,0)))</f>
        <v>320.45999999999998</v>
      </c>
      <c r="N209" s="83">
        <f ca="1">IF(YEAR($B209)&lt;YEAR(TODAY())-1,INDEX(HaverPull!$A:$AD,MATCH(CBO_quarterly!$B209,HaverPull!$B:$B,0),MATCH(CBO_quarterly!N$1,HaverPull!$1:$1,0)),INDEX(CBO_annual!$A:$AH,MATCH(_xlfn.NUMBERVALUE(LEFT($A210,4)),CBO_annual!$A:$A,0),MATCH(N$1,CBO_annual!$1:$1,0)))</f>
        <v>184.053</v>
      </c>
      <c r="O209" s="83">
        <f ca="1">IF(YEAR($B209)&lt;YEAR(TODAY())-1,INDEX(HaverPull!$A:$AD,MATCH(CBO_quarterly!$B209,HaverPull!$B:$B,0),MATCH(CBO_quarterly!O$1,HaverPull!$1:$1,0)),INDEX(CBO_annual!$A:$AH,MATCH(_xlfn.NUMBERVALUE(LEFT($A210,4)),CBO_annual!$A:$A,0),MATCH(O$1,CBO_annual!$1:$1,0)))</f>
        <v>119.56100000000001</v>
      </c>
      <c r="P209" s="83">
        <f ca="1">IF(YEAR($B209)&lt;YEAR(TODAY())-1,INDEX(HaverPull!$A:$AD,MATCH(CBO_quarterly!$B209,HaverPull!$B:$B,0),MATCH(CBO_quarterly!P$1,HaverPull!$1:$1,0)),INDEX(CBO_annual!$A:$AH,MATCH(_xlfn.NUMBERVALUE(LEFT($A210,4)),CBO_annual!$A:$A,0),MATCH(P$1,CBO_annual!$1:$1,0)))</f>
        <v>1409.0150000000001</v>
      </c>
      <c r="Q209" s="83">
        <f ca="1">IF(YEAR($B209)&lt;YEAR(TODAY())-1,INDEX(HaverPull!$A:$AD,MATCH(CBO_quarterly!$B209,HaverPull!$B:$B,0),MATCH(CBO_quarterly!Q$1,HaverPull!$1:$1,0)),INDEX(CBO_annual!$A:$AH,MATCH(_xlfn.NUMBERVALUE(LEFT($A210,4)),CBO_annual!$A:$A,0),MATCH(Q$1,CBO_annual!$1:$1,0)))</f>
        <v>1179.5119999999999</v>
      </c>
      <c r="R209" s="83">
        <f ca="1">IF(YEAR($B209)&lt;YEAR(TODAY())-1,INDEX(HaverPull!$A:$AD,MATCH(CBO_quarterly!$B209,HaverPull!$B:$B,0),MATCH(CBO_quarterly!R$1,HaverPull!$1:$1,0)),INDEX(CBO_annual!$A:$AH,MATCH(_xlfn.NUMBERVALUE(LEFT($A210,4)),CBO_annual!$A:$A,0),MATCH(R$1,CBO_annual!$1:$1,0)))</f>
        <v>1899.8019999999997</v>
      </c>
      <c r="S209" s="83">
        <f ca="1">IF(YEAR($B209)&lt;YEAR(TODAY())-1,INDEX(HaverPull!$A:$AD,MATCH(CBO_quarterly!$B209,HaverPull!$B:$B,0),MATCH(CBO_quarterly!S$1,HaverPull!$1:$1,0)),INDEX(CBO_annual!$A:$AH,MATCH(_xlfn.NUMBERVALUE(LEFT($A210,4)),CBO_annual!$A:$A,0),MATCH(S$1,CBO_annual!$1:$1,0)))</f>
        <v>19.933</v>
      </c>
      <c r="T209" s="83">
        <f ca="1">IF(YEAR($B209)&lt;YEAR(TODAY())-1,INDEX(HaverPull!$A:$AD,MATCH(CBO_quarterly!$B209,HaverPull!$B:$B,0),MATCH(CBO_quarterly!T$1,HaverPull!$1:$1,0)),INDEX(CBO_annual!$A:$AH,MATCH(_xlfn.NUMBERVALUE(LEFT($A210,4)),CBO_annual!$A:$A,0),MATCH(T$1,CBO_annual!$1:$1,0)))</f>
        <v>108.831</v>
      </c>
      <c r="U209" s="83">
        <f ca="1">IF(YEAR($B209)&lt;YEAR(TODAY())-1,INDEX(HaverPull!$A:$AD,MATCH(CBO_quarterly!$B209,HaverPull!$B:$B,0),MATCH(CBO_quarterly!U$1,HaverPull!$1:$1,0)),INDEX(CBO_annual!$A:$AH,MATCH(_xlfn.NUMBERVALUE(LEFT($A210,4)),CBO_annual!$A:$A,0),MATCH(U$1,CBO_annual!$1:$1,0)))</f>
        <v>45.673000000000002</v>
      </c>
      <c r="V209" s="83">
        <f ca="1">IF(YEAR($B209)&lt;YEAR(TODAY())-1,INDEX(HaverPull!$A:$AD,MATCH(CBO_quarterly!$B209,HaverPull!$B:$B,0),MATCH(CBO_quarterly!V$1,HaverPull!$1:$1,0)),INDEX(CBO_annual!$A:$AH,MATCH(_xlfn.NUMBERVALUE(LEFT($A210,4)),CBO_annual!$A:$A,0),MATCH(V$1,CBO_annual!$1:$1,0)))</f>
        <v>326.654</v>
      </c>
      <c r="W209" s="83">
        <f ca="1">IF(YEAR($B209)&lt;YEAR(TODAY())-1,INDEX(HaverPull!$A:$AD,MATCH(CBO_quarterly!$B209,HaverPull!$B:$B,0),MATCH(CBO_quarterly!W$1,HaverPull!$1:$1,0)),INDEX(CBO_annual!$A:$AH,MATCH(_xlfn.NUMBERVALUE(LEFT($A210,4)),CBO_annual!$A:$A,0),MATCH(W$1,CBO_annual!$1:$1,0)))</f>
        <v>0</v>
      </c>
      <c r="X209" s="83">
        <f ca="1">IF(YEAR($B209)&lt;YEAR(TODAY())-1,INDEX(HaverPull!$A:$AD,MATCH(CBO_quarterly!$B209,HaverPull!$B:$B,0),MATCH(CBO_quarterly!X$1,HaverPull!$1:$1,0)),INDEX(CBO_annual!$A:$AH,MATCH(_xlfn.NUMBERVALUE(LEFT($A210,4)),CBO_annual!$A:$A,0),MATCH(X$1,CBO_annual!$1:$1,0)))</f>
        <v>1337.0070000000001</v>
      </c>
      <c r="Y209" s="83">
        <f ca="1">IF(YEAR($B209)&lt;YEAR(TODAY())-1,INDEX(HaverPull!$A:$AD,MATCH(CBO_quarterly!$B209,HaverPull!$B:$B,0),MATCH(CBO_quarterly!Y$1,HaverPull!$1:$1,0)),INDEX(CBO_annual!$A:$AH,MATCH(_xlfn.NUMBERVALUE(LEFT($A210,4)),CBO_annual!$A:$A,0),MATCH(Y$1,CBO_annual!$1:$1,0)))</f>
        <v>1347.9780000000001</v>
      </c>
      <c r="Z209" s="83">
        <f ca="1">IF(YEAR($B209)&lt;YEAR(TODAY())-1,INDEX(HaverPull!$A:$AD,MATCH(CBO_quarterly!$B209,HaverPull!$B:$B,0),MATCH(CBO_quarterly!Z$1,HaverPull!$1:$1,0)),INDEX(CBO_annual!$A:$AH,MATCH(_xlfn.NUMBERVALUE(LEFT($A210,4)),CBO_annual!$A:$A,0),MATCH(Z$1,CBO_annual!$1:$1,0)))</f>
        <v>1347.9780000000001</v>
      </c>
      <c r="AA209" s="83">
        <f ca="1">IF(YEAR($B209)&lt;YEAR(TODAY())-1,INDEX(HaverPull!$A:$AD,MATCH(CBO_quarterly!$B209,HaverPull!$B:$B,0),MATCH(CBO_quarterly!AA$1,HaverPull!$1:$1,0)),INDEX(CBO_annual!$A:$AH,MATCH(_xlfn.NUMBERVALUE(LEFT($A210,4)),CBO_annual!$A:$A,0),MATCH(AA$1,CBO_annual!$1:$1,0)))</f>
        <v>1347.9780000000001</v>
      </c>
      <c r="AB209" s="88">
        <f>INDEX(CBO_annual!$A:$AH,MATCH(_xlfn.NUMBERVALUE(LEFT($A210,4)),CBO_annual!$A:$A,0),MATCH($1:$1,CBO_annual!$1:$1,0))</f>
        <v>18662.55</v>
      </c>
      <c r="AC209" s="84">
        <v>18653.3</v>
      </c>
      <c r="AD209" s="88">
        <v>12978.3</v>
      </c>
      <c r="AE209" s="88">
        <v>15700.1</v>
      </c>
      <c r="AF209" s="85">
        <v>120.971</v>
      </c>
      <c r="AG209" s="84">
        <v>22774.799999999999</v>
      </c>
      <c r="AH209" s="84">
        <v>22614.2</v>
      </c>
      <c r="AI209" s="88">
        <v>3072.3</v>
      </c>
      <c r="AJ209" s="88">
        <v>1203.7</v>
      </c>
      <c r="AK209" s="88">
        <v>1867.3</v>
      </c>
      <c r="AL209" s="88">
        <v>3898.3</v>
      </c>
      <c r="AM209" s="88">
        <v>1459.5</v>
      </c>
      <c r="AN209" s="88">
        <v>2438.8000000000002</v>
      </c>
      <c r="AO209" s="83">
        <f ca="1">IF(YEAR($B209)&lt;YEAR(TODAY()),INDEX(HaverPull!$A:$AD,MATCH(CBO_quarterly!$B209,HaverPull!$B:$B,0),MATCH(CBO_quarterly!AO$1,HaverPull!$1:$1,0)),INDEX(CBO_annual!$A:$AH,MATCH(_xlfn.NUMBERVALUE(LEFT($A210,4)),CBO_annual!$A:$A,0),MATCH(AO$1,CBO_annual!$1:$1,0)))</f>
        <v>893.15599999999995</v>
      </c>
      <c r="AP209" s="83">
        <f ca="1">IF(YEAR($B209)&lt;YEAR(TODAY()),INDEX(HaverPull!$A:$AD,MATCH(CBO_quarterly!$B209,HaverPull!$B:$B,0),MATCH(CBO_quarterly!AP$1,HaverPull!$1:$1,0)),INDEX(CBO_annual!$A:$AH,MATCH(_xlfn.NUMBERVALUE(LEFT($A210,4)),CBO_annual!$A:$A,0),MATCH(AP$1,CBO_annual!$1:$1,0)))</f>
        <v>436.63900000000001</v>
      </c>
    </row>
    <row r="210" spans="1:42">
      <c r="A210" s="83" t="s">
        <v>616</v>
      </c>
      <c r="B210" s="4">
        <f t="shared" si="0"/>
        <v>44377</v>
      </c>
      <c r="C210" s="83">
        <f ca="1">IF(YEAR($B210)&lt;YEAR(TODAY())-1,AVERAGE(C211:C214),INDEX(CBO_annual!$A:$AH,MATCH(_xlfn.NUMBERVALUE(LEFT($A211,4)),CBO_annual!$A:$A,0),MATCH(C$1,CBO_annual!$1:$1,0)))</f>
        <v>2535</v>
      </c>
      <c r="D210" s="83">
        <f ca="1">IF(YEAR($B210)&lt;YEAR(TODAY())-1,AVERAGE(D211:D214),INDEX(CBO_annual!$A:$AH,MATCH(_xlfn.NUMBERVALUE(LEFT($A211,4)),CBO_annual!$A:$A,0),MATCH(D$1,CBO_annual!$1:$1,0)))</f>
        <v>1851</v>
      </c>
      <c r="E210" s="83">
        <f ca="1">IF(YEAR($B210)&lt;YEAR(TODAY())-1,AVERAGE(E211:E214),INDEX(CBO_annual!$A:$AH,MATCH(_xlfn.NUMBERVALUE(LEFT($A211,4)),CBO_annual!$A:$A,0),MATCH(E$1,CBO_annual!$1:$1,0)))</f>
        <v>160</v>
      </c>
      <c r="F210" s="83">
        <f ca="1">IF(YEAR($B210)&lt;YEAR(TODAY())-1,AVERAGE(F211:F214),INDEX(CBO_annual!$A:$AH,MATCH(_xlfn.NUMBERVALUE(LEFT($A211,4)),CBO_annual!$A:$A,0),MATCH(F$1,CBO_annual!$1:$1,0)))</f>
        <v>342</v>
      </c>
      <c r="G210" s="83">
        <f ca="1">IF(YEAR($B210)&lt;YEAR(TODAY())-1,AVERAGE(G211:G214),INDEX(CBO_annual!$A:$AH,MATCH(_xlfn.NUMBERVALUE(LEFT($A211,4)),CBO_annual!$A:$A,0),MATCH(G$1,CBO_annual!$1:$1,0)))</f>
        <v>1497</v>
      </c>
      <c r="H210" s="83">
        <f ca="1">IF(YEAR($B210)&lt;YEAR(TODAY())-1,AVERAGE(H211:H214),INDEX(CBO_annual!$A:$AH,MATCH(_xlfn.NUMBERVALUE(LEFT($A211,4)),CBO_annual!$A:$A,0),MATCH(H$1,CBO_annual!$1:$1,0)))</f>
        <v>65</v>
      </c>
      <c r="I210" s="83">
        <f ca="1">IF(YEAR($B210)&lt;YEAR(TODAY())-1,AVERAGE(I211:I214),INDEX(CBO_annual!$A:$AH,MATCH(_xlfn.NUMBERVALUE(LEFT($A211,4)),CBO_annual!$A:$A,0),MATCH(I$1,CBO_annual!$1:$1,0)))</f>
        <v>839</v>
      </c>
      <c r="J210" s="83">
        <f ca="1">IF(YEAR($B210)&lt;YEAR(TODAY())-1,INDEX(HaverPull!$A:$AD,MATCH(CBO_quarterly!$B210,HaverPull!$B:$B,0),MATCH(CBO_quarterly!J$1,HaverPull!$1:$1,0)),INDEX(CBO_annual!$A:$AH,MATCH(_xlfn.NUMBERVALUE(LEFT($A211,4)),CBO_annual!$A:$A,0),MATCH(J$1,CBO_annual!$1:$1,0)))</f>
        <v>0</v>
      </c>
      <c r="K210" s="83">
        <f ca="1">IF(YEAR($B210)&lt;YEAR(TODAY())-1,INDEX(HaverPull!$A:$AD,MATCH(CBO_quarterly!$B210,HaverPull!$B:$B,0),MATCH(CBO_quarterly!K$1,HaverPull!$1:$1,0)),INDEX(CBO_annual!$A:$AH,MATCH(_xlfn.NUMBERVALUE(LEFT($A211,4)),CBO_annual!$A:$A,0),MATCH(K$1,CBO_annual!$1:$1,0)))</f>
        <v>893.15599999999995</v>
      </c>
      <c r="L210" s="83">
        <f ca="1">IF(YEAR($B210)&lt;YEAR(TODAY())-1,INDEX(HaverPull!$A:$AD,MATCH(CBO_quarterly!$B210,HaverPull!$B:$B,0),MATCH(CBO_quarterly!L$1,HaverPull!$1:$1,0)),INDEX(CBO_annual!$A:$AH,MATCH(_xlfn.NUMBERVALUE(LEFT($A211,4)),CBO_annual!$A:$A,0),MATCH(L$1,CBO_annual!$1:$1,0)))</f>
        <v>436.63900000000001</v>
      </c>
      <c r="M210" s="83">
        <f ca="1">IF(YEAR($B210)&lt;YEAR(TODAY())-1,INDEX(HaverPull!$A:$AD,MATCH(CBO_quarterly!$B210,HaverPull!$B:$B,0),MATCH(CBO_quarterly!M$1,HaverPull!$1:$1,0)),INDEX(CBO_annual!$A:$AH,MATCH(_xlfn.NUMBERVALUE(LEFT($A211,4)),CBO_annual!$A:$A,0),MATCH(M$1,CBO_annual!$1:$1,0)))</f>
        <v>320.45999999999998</v>
      </c>
      <c r="N210" s="83">
        <f ca="1">IF(YEAR($B210)&lt;YEAR(TODAY())-1,INDEX(HaverPull!$A:$AD,MATCH(CBO_quarterly!$B210,HaverPull!$B:$B,0),MATCH(CBO_quarterly!N$1,HaverPull!$1:$1,0)),INDEX(CBO_annual!$A:$AH,MATCH(_xlfn.NUMBERVALUE(LEFT($A211,4)),CBO_annual!$A:$A,0),MATCH(N$1,CBO_annual!$1:$1,0)))</f>
        <v>184.053</v>
      </c>
      <c r="O210" s="83">
        <f ca="1">IF(YEAR($B210)&lt;YEAR(TODAY())-1,INDEX(HaverPull!$A:$AD,MATCH(CBO_quarterly!$B210,HaverPull!$B:$B,0),MATCH(CBO_quarterly!O$1,HaverPull!$1:$1,0)),INDEX(CBO_annual!$A:$AH,MATCH(_xlfn.NUMBERVALUE(LEFT($A211,4)),CBO_annual!$A:$A,0),MATCH(O$1,CBO_annual!$1:$1,0)))</f>
        <v>119.56100000000001</v>
      </c>
      <c r="P210" s="83">
        <f ca="1">IF(YEAR($B210)&lt;YEAR(TODAY())-1,INDEX(HaverPull!$A:$AD,MATCH(CBO_quarterly!$B210,HaverPull!$B:$B,0),MATCH(CBO_quarterly!P$1,HaverPull!$1:$1,0)),INDEX(CBO_annual!$A:$AH,MATCH(_xlfn.NUMBERVALUE(LEFT($A211,4)),CBO_annual!$A:$A,0),MATCH(P$1,CBO_annual!$1:$1,0)))</f>
        <v>1409.0150000000001</v>
      </c>
      <c r="Q210" s="83">
        <f ca="1">IF(YEAR($B210)&lt;YEAR(TODAY())-1,INDEX(HaverPull!$A:$AD,MATCH(CBO_quarterly!$B210,HaverPull!$B:$B,0),MATCH(CBO_quarterly!Q$1,HaverPull!$1:$1,0)),INDEX(CBO_annual!$A:$AH,MATCH(_xlfn.NUMBERVALUE(LEFT($A211,4)),CBO_annual!$A:$A,0),MATCH(Q$1,CBO_annual!$1:$1,0)))</f>
        <v>1179.5119999999999</v>
      </c>
      <c r="R210" s="83">
        <f ca="1">IF(YEAR($B210)&lt;YEAR(TODAY())-1,INDEX(HaverPull!$A:$AD,MATCH(CBO_quarterly!$B210,HaverPull!$B:$B,0),MATCH(CBO_quarterly!R$1,HaverPull!$1:$1,0)),INDEX(CBO_annual!$A:$AH,MATCH(_xlfn.NUMBERVALUE(LEFT($A211,4)),CBO_annual!$A:$A,0),MATCH(R$1,CBO_annual!$1:$1,0)))</f>
        <v>1899.8019999999997</v>
      </c>
      <c r="S210" s="83">
        <f ca="1">IF(YEAR($B210)&lt;YEAR(TODAY())-1,INDEX(HaverPull!$A:$AD,MATCH(CBO_quarterly!$B210,HaverPull!$B:$B,0),MATCH(CBO_quarterly!S$1,HaverPull!$1:$1,0)),INDEX(CBO_annual!$A:$AH,MATCH(_xlfn.NUMBERVALUE(LEFT($A211,4)),CBO_annual!$A:$A,0),MATCH(S$1,CBO_annual!$1:$1,0)))</f>
        <v>19.933</v>
      </c>
      <c r="T210" s="83">
        <f ca="1">IF(YEAR($B210)&lt;YEAR(TODAY())-1,INDEX(HaverPull!$A:$AD,MATCH(CBO_quarterly!$B210,HaverPull!$B:$B,0),MATCH(CBO_quarterly!T$1,HaverPull!$1:$1,0)),INDEX(CBO_annual!$A:$AH,MATCH(_xlfn.NUMBERVALUE(LEFT($A211,4)),CBO_annual!$A:$A,0),MATCH(T$1,CBO_annual!$1:$1,0)))</f>
        <v>108.831</v>
      </c>
      <c r="U210" s="83">
        <f ca="1">IF(YEAR($B210)&lt;YEAR(TODAY())-1,INDEX(HaverPull!$A:$AD,MATCH(CBO_quarterly!$B210,HaverPull!$B:$B,0),MATCH(CBO_quarterly!U$1,HaverPull!$1:$1,0)),INDEX(CBO_annual!$A:$AH,MATCH(_xlfn.NUMBERVALUE(LEFT($A211,4)),CBO_annual!$A:$A,0),MATCH(U$1,CBO_annual!$1:$1,0)))</f>
        <v>45.673000000000002</v>
      </c>
      <c r="V210" s="83">
        <f ca="1">IF(YEAR($B210)&lt;YEAR(TODAY())-1,INDEX(HaverPull!$A:$AD,MATCH(CBO_quarterly!$B210,HaverPull!$B:$B,0),MATCH(CBO_quarterly!V$1,HaverPull!$1:$1,0)),INDEX(CBO_annual!$A:$AH,MATCH(_xlfn.NUMBERVALUE(LEFT($A211,4)),CBO_annual!$A:$A,0),MATCH(V$1,CBO_annual!$1:$1,0)))</f>
        <v>326.654</v>
      </c>
      <c r="W210" s="83">
        <f ca="1">IF(YEAR($B210)&lt;YEAR(TODAY())-1,INDEX(HaverPull!$A:$AD,MATCH(CBO_quarterly!$B210,HaverPull!$B:$B,0),MATCH(CBO_quarterly!W$1,HaverPull!$1:$1,0)),INDEX(CBO_annual!$A:$AH,MATCH(_xlfn.NUMBERVALUE(LEFT($A211,4)),CBO_annual!$A:$A,0),MATCH(W$1,CBO_annual!$1:$1,0)))</f>
        <v>0</v>
      </c>
      <c r="X210" s="83">
        <f ca="1">IF(YEAR($B210)&lt;YEAR(TODAY())-1,INDEX(HaverPull!$A:$AD,MATCH(CBO_quarterly!$B210,HaverPull!$B:$B,0),MATCH(CBO_quarterly!X$1,HaverPull!$1:$1,0)),INDEX(CBO_annual!$A:$AH,MATCH(_xlfn.NUMBERVALUE(LEFT($A211,4)),CBO_annual!$A:$A,0),MATCH(X$1,CBO_annual!$1:$1,0)))</f>
        <v>1337.0070000000001</v>
      </c>
      <c r="Y210" s="83">
        <f ca="1">IF(YEAR($B210)&lt;YEAR(TODAY())-1,INDEX(HaverPull!$A:$AD,MATCH(CBO_quarterly!$B210,HaverPull!$B:$B,0),MATCH(CBO_quarterly!Y$1,HaverPull!$1:$1,0)),INDEX(CBO_annual!$A:$AH,MATCH(_xlfn.NUMBERVALUE(LEFT($A211,4)),CBO_annual!$A:$A,0),MATCH(Y$1,CBO_annual!$1:$1,0)))</f>
        <v>1347.9780000000001</v>
      </c>
      <c r="Z210" s="83">
        <f ca="1">IF(YEAR($B210)&lt;YEAR(TODAY())-1,INDEX(HaverPull!$A:$AD,MATCH(CBO_quarterly!$B210,HaverPull!$B:$B,0),MATCH(CBO_quarterly!Z$1,HaverPull!$1:$1,0)),INDEX(CBO_annual!$A:$AH,MATCH(_xlfn.NUMBERVALUE(LEFT($A211,4)),CBO_annual!$A:$A,0),MATCH(Z$1,CBO_annual!$1:$1,0)))</f>
        <v>1347.9780000000001</v>
      </c>
      <c r="AA210" s="83">
        <f ca="1">IF(YEAR($B210)&lt;YEAR(TODAY())-1,INDEX(HaverPull!$A:$AD,MATCH(CBO_quarterly!$B210,HaverPull!$B:$B,0),MATCH(CBO_quarterly!AA$1,HaverPull!$1:$1,0)),INDEX(CBO_annual!$A:$AH,MATCH(_xlfn.NUMBERVALUE(LEFT($A211,4)),CBO_annual!$A:$A,0),MATCH(AA$1,CBO_annual!$1:$1,0)))</f>
        <v>1347.9780000000001</v>
      </c>
      <c r="AB210" s="88">
        <f>INDEX(CBO_annual!$A:$AH,MATCH(_xlfn.NUMBERVALUE(LEFT($A211,4)),CBO_annual!$A:$A,0),MATCH($1:$1,CBO_annual!$1:$1,0))</f>
        <v>18662.55</v>
      </c>
      <c r="AC210" s="84">
        <v>18720.400000000001</v>
      </c>
      <c r="AD210" s="88">
        <v>13039.9</v>
      </c>
      <c r="AE210" s="88">
        <v>15858.3</v>
      </c>
      <c r="AF210" s="85">
        <v>121.613</v>
      </c>
      <c r="AG210" s="84">
        <v>22976.6</v>
      </c>
      <c r="AH210" s="84">
        <v>22848.2</v>
      </c>
      <c r="AI210" s="88">
        <v>3071.6</v>
      </c>
      <c r="AJ210" s="88">
        <v>1198.8</v>
      </c>
      <c r="AK210" s="88">
        <v>1871.1</v>
      </c>
      <c r="AL210" s="88">
        <v>3919.1</v>
      </c>
      <c r="AM210" s="88">
        <v>1457.7</v>
      </c>
      <c r="AN210" s="88">
        <v>2461.4</v>
      </c>
      <c r="AO210" s="83">
        <f ca="1">IF(YEAR($B210)&lt;YEAR(TODAY()),INDEX(HaverPull!$A:$AD,MATCH(CBO_quarterly!$B210,HaverPull!$B:$B,0),MATCH(CBO_quarterly!AO$1,HaverPull!$1:$1,0)),INDEX(CBO_annual!$A:$AH,MATCH(_xlfn.NUMBERVALUE(LEFT($A211,4)),CBO_annual!$A:$A,0),MATCH(AO$1,CBO_annual!$1:$1,0)))</f>
        <v>893.15599999999995</v>
      </c>
      <c r="AP210" s="83">
        <f ca="1">IF(YEAR($B210)&lt;YEAR(TODAY()),INDEX(HaverPull!$A:$AD,MATCH(CBO_quarterly!$B210,HaverPull!$B:$B,0),MATCH(CBO_quarterly!AP$1,HaverPull!$1:$1,0)),INDEX(CBO_annual!$A:$AH,MATCH(_xlfn.NUMBERVALUE(LEFT($A211,4)),CBO_annual!$A:$A,0),MATCH(AP$1,CBO_annual!$1:$1,0)))</f>
        <v>436.63900000000001</v>
      </c>
    </row>
    <row r="211" spans="1:42">
      <c r="A211" s="83" t="s">
        <v>617</v>
      </c>
      <c r="B211" s="4">
        <f t="shared" si="0"/>
        <v>44469</v>
      </c>
      <c r="C211" s="83">
        <f ca="1">IF(YEAR($B211)&lt;YEAR(TODAY())-1,AVERAGE(C212:C215),INDEX(CBO_annual!$A:$AH,MATCH(_xlfn.NUMBERVALUE(LEFT($A212,4)),CBO_annual!$A:$A,0),MATCH(C$1,CBO_annual!$1:$1,0)))</f>
        <v>2535</v>
      </c>
      <c r="D211" s="83">
        <f ca="1">IF(YEAR($B211)&lt;YEAR(TODAY())-1,AVERAGE(D212:D215),INDEX(CBO_annual!$A:$AH,MATCH(_xlfn.NUMBERVALUE(LEFT($A212,4)),CBO_annual!$A:$A,0),MATCH(D$1,CBO_annual!$1:$1,0)))</f>
        <v>1851</v>
      </c>
      <c r="E211" s="83">
        <f ca="1">IF(YEAR($B211)&lt;YEAR(TODAY())-1,AVERAGE(E212:E215),INDEX(CBO_annual!$A:$AH,MATCH(_xlfn.NUMBERVALUE(LEFT($A212,4)),CBO_annual!$A:$A,0),MATCH(E$1,CBO_annual!$1:$1,0)))</f>
        <v>160</v>
      </c>
      <c r="F211" s="83">
        <f ca="1">IF(YEAR($B211)&lt;YEAR(TODAY())-1,AVERAGE(F212:F215),INDEX(CBO_annual!$A:$AH,MATCH(_xlfn.NUMBERVALUE(LEFT($A212,4)),CBO_annual!$A:$A,0),MATCH(F$1,CBO_annual!$1:$1,0)))</f>
        <v>342</v>
      </c>
      <c r="G211" s="83">
        <f ca="1">IF(YEAR($B211)&lt;YEAR(TODAY())-1,AVERAGE(G212:G215),INDEX(CBO_annual!$A:$AH,MATCH(_xlfn.NUMBERVALUE(LEFT($A212,4)),CBO_annual!$A:$A,0),MATCH(G$1,CBO_annual!$1:$1,0)))</f>
        <v>1497</v>
      </c>
      <c r="H211" s="83">
        <f ca="1">IF(YEAR($B211)&lt;YEAR(TODAY())-1,AVERAGE(H212:H215),INDEX(CBO_annual!$A:$AH,MATCH(_xlfn.NUMBERVALUE(LEFT($A212,4)),CBO_annual!$A:$A,0),MATCH(H$1,CBO_annual!$1:$1,0)))</f>
        <v>65</v>
      </c>
      <c r="I211" s="83">
        <f ca="1">IF(YEAR($B211)&lt;YEAR(TODAY())-1,AVERAGE(I212:I215),INDEX(CBO_annual!$A:$AH,MATCH(_xlfn.NUMBERVALUE(LEFT($A212,4)),CBO_annual!$A:$A,0),MATCH(I$1,CBO_annual!$1:$1,0)))</f>
        <v>839</v>
      </c>
      <c r="J211" s="83">
        <f ca="1">IF(YEAR($B211)&lt;YEAR(TODAY())-1,INDEX(HaverPull!$A:$AD,MATCH(CBO_quarterly!$B211,HaverPull!$B:$B,0),MATCH(CBO_quarterly!J$1,HaverPull!$1:$1,0)),INDEX(CBO_annual!$A:$AH,MATCH(_xlfn.NUMBERVALUE(LEFT($A212,4)),CBO_annual!$A:$A,0),MATCH(J$1,CBO_annual!$1:$1,0)))</f>
        <v>0</v>
      </c>
      <c r="K211" s="83">
        <f ca="1">IF(YEAR($B211)&lt;YEAR(TODAY())-1,INDEX(HaverPull!$A:$AD,MATCH(CBO_quarterly!$B211,HaverPull!$B:$B,0),MATCH(CBO_quarterly!K$1,HaverPull!$1:$1,0)),INDEX(CBO_annual!$A:$AH,MATCH(_xlfn.NUMBERVALUE(LEFT($A212,4)),CBO_annual!$A:$A,0),MATCH(K$1,CBO_annual!$1:$1,0)))</f>
        <v>893.15599999999995</v>
      </c>
      <c r="L211" s="83">
        <f ca="1">IF(YEAR($B211)&lt;YEAR(TODAY())-1,INDEX(HaverPull!$A:$AD,MATCH(CBO_quarterly!$B211,HaverPull!$B:$B,0),MATCH(CBO_quarterly!L$1,HaverPull!$1:$1,0)),INDEX(CBO_annual!$A:$AH,MATCH(_xlfn.NUMBERVALUE(LEFT($A212,4)),CBO_annual!$A:$A,0),MATCH(L$1,CBO_annual!$1:$1,0)))</f>
        <v>436.63900000000001</v>
      </c>
      <c r="M211" s="83">
        <f ca="1">IF(YEAR($B211)&lt;YEAR(TODAY())-1,INDEX(HaverPull!$A:$AD,MATCH(CBO_quarterly!$B211,HaverPull!$B:$B,0),MATCH(CBO_quarterly!M$1,HaverPull!$1:$1,0)),INDEX(CBO_annual!$A:$AH,MATCH(_xlfn.NUMBERVALUE(LEFT($A212,4)),CBO_annual!$A:$A,0),MATCH(M$1,CBO_annual!$1:$1,0)))</f>
        <v>320.45999999999998</v>
      </c>
      <c r="N211" s="83">
        <f ca="1">IF(YEAR($B211)&lt;YEAR(TODAY())-1,INDEX(HaverPull!$A:$AD,MATCH(CBO_quarterly!$B211,HaverPull!$B:$B,0),MATCH(CBO_quarterly!N$1,HaverPull!$1:$1,0)),INDEX(CBO_annual!$A:$AH,MATCH(_xlfn.NUMBERVALUE(LEFT($A212,4)),CBO_annual!$A:$A,0),MATCH(N$1,CBO_annual!$1:$1,0)))</f>
        <v>184.053</v>
      </c>
      <c r="O211" s="83">
        <f ca="1">IF(YEAR($B211)&lt;YEAR(TODAY())-1,INDEX(HaverPull!$A:$AD,MATCH(CBO_quarterly!$B211,HaverPull!$B:$B,0),MATCH(CBO_quarterly!O$1,HaverPull!$1:$1,0)),INDEX(CBO_annual!$A:$AH,MATCH(_xlfn.NUMBERVALUE(LEFT($A212,4)),CBO_annual!$A:$A,0),MATCH(O$1,CBO_annual!$1:$1,0)))</f>
        <v>119.56100000000001</v>
      </c>
      <c r="P211" s="83">
        <f ca="1">IF(YEAR($B211)&lt;YEAR(TODAY())-1,INDEX(HaverPull!$A:$AD,MATCH(CBO_quarterly!$B211,HaverPull!$B:$B,0),MATCH(CBO_quarterly!P$1,HaverPull!$1:$1,0)),INDEX(CBO_annual!$A:$AH,MATCH(_xlfn.NUMBERVALUE(LEFT($A212,4)),CBO_annual!$A:$A,0),MATCH(P$1,CBO_annual!$1:$1,0)))</f>
        <v>1409.0150000000001</v>
      </c>
      <c r="Q211" s="83">
        <f ca="1">IF(YEAR($B211)&lt;YEAR(TODAY())-1,INDEX(HaverPull!$A:$AD,MATCH(CBO_quarterly!$B211,HaverPull!$B:$B,0),MATCH(CBO_quarterly!Q$1,HaverPull!$1:$1,0)),INDEX(CBO_annual!$A:$AH,MATCH(_xlfn.NUMBERVALUE(LEFT($A212,4)),CBO_annual!$A:$A,0),MATCH(Q$1,CBO_annual!$1:$1,0)))</f>
        <v>1179.5119999999999</v>
      </c>
      <c r="R211" s="83">
        <f ca="1">IF(YEAR($B211)&lt;YEAR(TODAY())-1,INDEX(HaverPull!$A:$AD,MATCH(CBO_quarterly!$B211,HaverPull!$B:$B,0),MATCH(CBO_quarterly!R$1,HaverPull!$1:$1,0)),INDEX(CBO_annual!$A:$AH,MATCH(_xlfn.NUMBERVALUE(LEFT($A212,4)),CBO_annual!$A:$A,0),MATCH(R$1,CBO_annual!$1:$1,0)))</f>
        <v>1899.8019999999997</v>
      </c>
      <c r="S211" s="83">
        <f ca="1">IF(YEAR($B211)&lt;YEAR(TODAY())-1,INDEX(HaverPull!$A:$AD,MATCH(CBO_quarterly!$B211,HaverPull!$B:$B,0),MATCH(CBO_quarterly!S$1,HaverPull!$1:$1,0)),INDEX(CBO_annual!$A:$AH,MATCH(_xlfn.NUMBERVALUE(LEFT($A212,4)),CBO_annual!$A:$A,0),MATCH(S$1,CBO_annual!$1:$1,0)))</f>
        <v>19.933</v>
      </c>
      <c r="T211" s="83">
        <f ca="1">IF(YEAR($B211)&lt;YEAR(TODAY())-1,INDEX(HaverPull!$A:$AD,MATCH(CBO_quarterly!$B211,HaverPull!$B:$B,0),MATCH(CBO_quarterly!T$1,HaverPull!$1:$1,0)),INDEX(CBO_annual!$A:$AH,MATCH(_xlfn.NUMBERVALUE(LEFT($A212,4)),CBO_annual!$A:$A,0),MATCH(T$1,CBO_annual!$1:$1,0)))</f>
        <v>108.831</v>
      </c>
      <c r="U211" s="83">
        <f ca="1">IF(YEAR($B211)&lt;YEAR(TODAY())-1,INDEX(HaverPull!$A:$AD,MATCH(CBO_quarterly!$B211,HaverPull!$B:$B,0),MATCH(CBO_quarterly!U$1,HaverPull!$1:$1,0)),INDEX(CBO_annual!$A:$AH,MATCH(_xlfn.NUMBERVALUE(LEFT($A212,4)),CBO_annual!$A:$A,0),MATCH(U$1,CBO_annual!$1:$1,0)))</f>
        <v>45.673000000000002</v>
      </c>
      <c r="V211" s="83">
        <f ca="1">IF(YEAR($B211)&lt;YEAR(TODAY())-1,INDEX(HaverPull!$A:$AD,MATCH(CBO_quarterly!$B211,HaverPull!$B:$B,0),MATCH(CBO_quarterly!V$1,HaverPull!$1:$1,0)),INDEX(CBO_annual!$A:$AH,MATCH(_xlfn.NUMBERVALUE(LEFT($A212,4)),CBO_annual!$A:$A,0),MATCH(V$1,CBO_annual!$1:$1,0)))</f>
        <v>326.654</v>
      </c>
      <c r="W211" s="83">
        <f ca="1">IF(YEAR($B211)&lt;YEAR(TODAY())-1,INDEX(HaverPull!$A:$AD,MATCH(CBO_quarterly!$B211,HaverPull!$B:$B,0),MATCH(CBO_quarterly!W$1,HaverPull!$1:$1,0)),INDEX(CBO_annual!$A:$AH,MATCH(_xlfn.NUMBERVALUE(LEFT($A212,4)),CBO_annual!$A:$A,0),MATCH(W$1,CBO_annual!$1:$1,0)))</f>
        <v>0</v>
      </c>
      <c r="X211" s="83">
        <f ca="1">IF(YEAR($B211)&lt;YEAR(TODAY())-1,INDEX(HaverPull!$A:$AD,MATCH(CBO_quarterly!$B211,HaverPull!$B:$B,0),MATCH(CBO_quarterly!X$1,HaverPull!$1:$1,0)),INDEX(CBO_annual!$A:$AH,MATCH(_xlfn.NUMBERVALUE(LEFT($A212,4)),CBO_annual!$A:$A,0),MATCH(X$1,CBO_annual!$1:$1,0)))</f>
        <v>1337.0070000000001</v>
      </c>
      <c r="Y211" s="83">
        <f ca="1">IF(YEAR($B211)&lt;YEAR(TODAY())-1,INDEX(HaverPull!$A:$AD,MATCH(CBO_quarterly!$B211,HaverPull!$B:$B,0),MATCH(CBO_quarterly!Y$1,HaverPull!$1:$1,0)),INDEX(CBO_annual!$A:$AH,MATCH(_xlfn.NUMBERVALUE(LEFT($A212,4)),CBO_annual!$A:$A,0),MATCH(Y$1,CBO_annual!$1:$1,0)))</f>
        <v>1347.9780000000001</v>
      </c>
      <c r="Z211" s="83">
        <f ca="1">IF(YEAR($B211)&lt;YEAR(TODAY())-1,INDEX(HaverPull!$A:$AD,MATCH(CBO_quarterly!$B211,HaverPull!$B:$B,0),MATCH(CBO_quarterly!Z$1,HaverPull!$1:$1,0)),INDEX(CBO_annual!$A:$AH,MATCH(_xlfn.NUMBERVALUE(LEFT($A212,4)),CBO_annual!$A:$A,0),MATCH(Z$1,CBO_annual!$1:$1,0)))</f>
        <v>1347.9780000000001</v>
      </c>
      <c r="AA211" s="83">
        <f ca="1">IF(YEAR($B211)&lt;YEAR(TODAY())-1,INDEX(HaverPull!$A:$AD,MATCH(CBO_quarterly!$B211,HaverPull!$B:$B,0),MATCH(CBO_quarterly!AA$1,HaverPull!$1:$1,0)),INDEX(CBO_annual!$A:$AH,MATCH(_xlfn.NUMBERVALUE(LEFT($A212,4)),CBO_annual!$A:$A,0),MATCH(AA$1,CBO_annual!$1:$1,0)))</f>
        <v>1347.9780000000001</v>
      </c>
      <c r="AB211" s="88">
        <f>INDEX(CBO_annual!$A:$AH,MATCH(_xlfn.NUMBERVALUE(LEFT($A212,4)),CBO_annual!$A:$A,0),MATCH($1:$1,CBO_annual!$1:$1,0))</f>
        <v>18662.55</v>
      </c>
      <c r="AC211" s="84">
        <v>18787.099999999999</v>
      </c>
      <c r="AD211" s="88">
        <v>13105.8</v>
      </c>
      <c r="AE211" s="88">
        <v>16022.5</v>
      </c>
      <c r="AF211" s="85">
        <v>122.255</v>
      </c>
      <c r="AG211" s="84">
        <v>23178.6</v>
      </c>
      <c r="AH211" s="84">
        <v>23083</v>
      </c>
      <c r="AI211" s="88">
        <v>3070.2</v>
      </c>
      <c r="AJ211" s="88">
        <v>1193.4000000000001</v>
      </c>
      <c r="AK211" s="88">
        <v>1874.8</v>
      </c>
      <c r="AL211" s="88">
        <v>3939.2</v>
      </c>
      <c r="AM211" s="88">
        <v>1455.2</v>
      </c>
      <c r="AN211" s="88">
        <v>2484.1</v>
      </c>
      <c r="AO211" s="83">
        <f ca="1">IF(YEAR($B211)&lt;YEAR(TODAY()),INDEX(HaverPull!$A:$AD,MATCH(CBO_quarterly!$B211,HaverPull!$B:$B,0),MATCH(CBO_quarterly!AO$1,HaverPull!$1:$1,0)),INDEX(CBO_annual!$A:$AH,MATCH(_xlfn.NUMBERVALUE(LEFT($A212,4)),CBO_annual!$A:$A,0),MATCH(AO$1,CBO_annual!$1:$1,0)))</f>
        <v>893.15599999999995</v>
      </c>
      <c r="AP211" s="83">
        <f ca="1">IF(YEAR($B211)&lt;YEAR(TODAY()),INDEX(HaverPull!$A:$AD,MATCH(CBO_quarterly!$B211,HaverPull!$B:$B,0),MATCH(CBO_quarterly!AP$1,HaverPull!$1:$1,0)),INDEX(CBO_annual!$A:$AH,MATCH(_xlfn.NUMBERVALUE(LEFT($A212,4)),CBO_annual!$A:$A,0),MATCH(AP$1,CBO_annual!$1:$1,0)))</f>
        <v>436.63900000000001</v>
      </c>
    </row>
    <row r="212" spans="1:42">
      <c r="A212" s="83" t="s">
        <v>618</v>
      </c>
      <c r="B212" s="4">
        <f t="shared" si="0"/>
        <v>44560</v>
      </c>
      <c r="C212" s="83">
        <f ca="1">IF(YEAR($B212)&lt;YEAR(TODAY())-1,AVERAGE(C213:C216),INDEX(CBO_annual!$A:$AH,MATCH(_xlfn.NUMBERVALUE(LEFT($A213,4)),CBO_annual!$A:$A,0),MATCH(C$1,CBO_annual!$1:$1,0)))</f>
        <v>2690</v>
      </c>
      <c r="D212" s="83">
        <f ca="1">IF(YEAR($B212)&lt;YEAR(TODAY())-1,AVERAGE(D213:D216),INDEX(CBO_annual!$A:$AH,MATCH(_xlfn.NUMBERVALUE(LEFT($A213,4)),CBO_annual!$A:$A,0),MATCH(D$1,CBO_annual!$1:$1,0)))</f>
        <v>1939</v>
      </c>
      <c r="E212" s="83">
        <f ca="1">IF(YEAR($B212)&lt;YEAR(TODAY())-1,AVERAGE(E213:E216),INDEX(CBO_annual!$A:$AH,MATCH(_xlfn.NUMBERVALUE(LEFT($A213,4)),CBO_annual!$A:$A,0),MATCH(E$1,CBO_annual!$1:$1,0)))</f>
        <v>165</v>
      </c>
      <c r="F212" s="83">
        <f ca="1">IF(YEAR($B212)&lt;YEAR(TODAY())-1,AVERAGE(F213:F216),INDEX(CBO_annual!$A:$AH,MATCH(_xlfn.NUMBERVALUE(LEFT($A213,4)),CBO_annual!$A:$A,0),MATCH(F$1,CBO_annual!$1:$1,0)))</f>
        <v>372</v>
      </c>
      <c r="G212" s="83">
        <f ca="1">IF(YEAR($B212)&lt;YEAR(TODAY())-1,AVERAGE(G213:G216),INDEX(CBO_annual!$A:$AH,MATCH(_xlfn.NUMBERVALUE(LEFT($A213,4)),CBO_annual!$A:$A,0),MATCH(G$1,CBO_annual!$1:$1,0)))</f>
        <v>1567</v>
      </c>
      <c r="H212" s="83">
        <f ca="1">IF(YEAR($B212)&lt;YEAR(TODAY())-1,AVERAGE(H213:H216),INDEX(CBO_annual!$A:$AH,MATCH(_xlfn.NUMBERVALUE(LEFT($A213,4)),CBO_annual!$A:$A,0),MATCH(H$1,CBO_annual!$1:$1,0)))</f>
        <v>66</v>
      </c>
      <c r="I212" s="83">
        <f ca="1">IF(YEAR($B212)&lt;YEAR(TODAY())-1,AVERAGE(I213:I216),INDEX(CBO_annual!$A:$AH,MATCH(_xlfn.NUMBERVALUE(LEFT($A213,4)),CBO_annual!$A:$A,0),MATCH(I$1,CBO_annual!$1:$1,0)))</f>
        <v>926</v>
      </c>
      <c r="J212" s="83">
        <f ca="1">IF(YEAR($B212)&lt;YEAR(TODAY())-1,INDEX(HaverPull!$A:$AD,MATCH(CBO_quarterly!$B212,HaverPull!$B:$B,0),MATCH(CBO_quarterly!J$1,HaverPull!$1:$1,0)),INDEX(CBO_annual!$A:$AH,MATCH(_xlfn.NUMBERVALUE(LEFT($A213,4)),CBO_annual!$A:$A,0),MATCH(J$1,CBO_annual!$1:$1,0)))</f>
        <v>0</v>
      </c>
      <c r="K212" s="83">
        <f ca="1">IF(YEAR($B212)&lt;YEAR(TODAY())-1,INDEX(HaverPull!$A:$AD,MATCH(CBO_quarterly!$B212,HaverPull!$B:$B,0),MATCH(CBO_quarterly!K$1,HaverPull!$1:$1,0)),INDEX(CBO_annual!$A:$AH,MATCH(_xlfn.NUMBERVALUE(LEFT($A213,4)),CBO_annual!$A:$A,0),MATCH(K$1,CBO_annual!$1:$1,0)))</f>
        <v>996.39099999999996</v>
      </c>
      <c r="L212" s="83">
        <f ca="1">IF(YEAR($B212)&lt;YEAR(TODAY())-1,INDEX(HaverPull!$A:$AD,MATCH(CBO_quarterly!$B212,HaverPull!$B:$B,0),MATCH(CBO_quarterly!L$1,HaverPull!$1:$1,0)),INDEX(CBO_annual!$A:$AH,MATCH(_xlfn.NUMBERVALUE(LEFT($A213,4)),CBO_annual!$A:$A,0),MATCH(L$1,CBO_annual!$1:$1,0)))</f>
        <v>464.58199999999999</v>
      </c>
      <c r="M212" s="83">
        <f ca="1">IF(YEAR($B212)&lt;YEAR(TODAY())-1,INDEX(HaverPull!$A:$AD,MATCH(CBO_quarterly!$B212,HaverPull!$B:$B,0),MATCH(CBO_quarterly!M$1,HaverPull!$1:$1,0)),INDEX(CBO_annual!$A:$AH,MATCH(_xlfn.NUMBERVALUE(LEFT($A213,4)),CBO_annual!$A:$A,0),MATCH(M$1,CBO_annual!$1:$1,0)))</f>
        <v>336.447</v>
      </c>
      <c r="N212" s="83">
        <f ca="1">IF(YEAR($B212)&lt;YEAR(TODAY())-1,INDEX(HaverPull!$A:$AD,MATCH(CBO_quarterly!$B212,HaverPull!$B:$B,0),MATCH(CBO_quarterly!N$1,HaverPull!$1:$1,0)),INDEX(CBO_annual!$A:$AH,MATCH(_xlfn.NUMBERVALUE(LEFT($A213,4)),CBO_annual!$A:$A,0),MATCH(N$1,CBO_annual!$1:$1,0)))</f>
        <v>196.74299999999999</v>
      </c>
      <c r="O212" s="83">
        <f ca="1">IF(YEAR($B212)&lt;YEAR(TODAY())-1,INDEX(HaverPull!$A:$AD,MATCH(CBO_quarterly!$B212,HaverPull!$B:$B,0),MATCH(CBO_quarterly!O$1,HaverPull!$1:$1,0)),INDEX(CBO_annual!$A:$AH,MATCH(_xlfn.NUMBERVALUE(LEFT($A213,4)),CBO_annual!$A:$A,0),MATCH(O$1,CBO_annual!$1:$1,0)))</f>
        <v>133.721</v>
      </c>
      <c r="P212" s="83">
        <f ca="1">IF(YEAR($B212)&lt;YEAR(TODAY())-1,INDEX(HaverPull!$A:$AD,MATCH(CBO_quarterly!$B212,HaverPull!$B:$B,0),MATCH(CBO_quarterly!P$1,HaverPull!$1:$1,0)),INDEX(CBO_annual!$A:$AH,MATCH(_xlfn.NUMBERVALUE(LEFT($A213,4)),CBO_annual!$A:$A,0),MATCH(P$1,CBO_annual!$1:$1,0)))</f>
        <v>1548.0640000000001</v>
      </c>
      <c r="Q212" s="83">
        <f ca="1">IF(YEAR($B212)&lt;YEAR(TODAY())-1,INDEX(HaverPull!$A:$AD,MATCH(CBO_quarterly!$B212,HaverPull!$B:$B,0),MATCH(CBO_quarterly!Q$1,HaverPull!$1:$1,0)),INDEX(CBO_annual!$A:$AH,MATCH(_xlfn.NUMBERVALUE(LEFT($A213,4)),CBO_annual!$A:$A,0),MATCH(Q$1,CBO_annual!$1:$1,0)))</f>
        <v>1252.704</v>
      </c>
      <c r="R212" s="83">
        <f ca="1">IF(YEAR($B212)&lt;YEAR(TODAY())-1,INDEX(HaverPull!$A:$AD,MATCH(CBO_quarterly!$B212,HaverPull!$B:$B,0),MATCH(CBO_quarterly!R$1,HaverPull!$1:$1,0)),INDEX(CBO_annual!$A:$AH,MATCH(_xlfn.NUMBERVALUE(LEFT($A213,4)),CBO_annual!$A:$A,0),MATCH(R$1,CBO_annual!$1:$1,0)))</f>
        <v>1989.5689999999997</v>
      </c>
      <c r="S212" s="83">
        <f ca="1">IF(YEAR($B212)&lt;YEAR(TODAY())-1,INDEX(HaverPull!$A:$AD,MATCH(CBO_quarterly!$B212,HaverPull!$B:$B,0),MATCH(CBO_quarterly!S$1,HaverPull!$1:$1,0)),INDEX(CBO_annual!$A:$AH,MATCH(_xlfn.NUMBERVALUE(LEFT($A213,4)),CBO_annual!$A:$A,0),MATCH(S$1,CBO_annual!$1:$1,0)))</f>
        <v>20.517000000000003</v>
      </c>
      <c r="T212" s="83">
        <f ca="1">IF(YEAR($B212)&lt;YEAR(TODAY())-1,INDEX(HaverPull!$A:$AD,MATCH(CBO_quarterly!$B212,HaverPull!$B:$B,0),MATCH(CBO_quarterly!T$1,HaverPull!$1:$1,0)),INDEX(CBO_annual!$A:$AH,MATCH(_xlfn.NUMBERVALUE(LEFT($A213,4)),CBO_annual!$A:$A,0),MATCH(T$1,CBO_annual!$1:$1,0)))</f>
        <v>112.798</v>
      </c>
      <c r="U212" s="83">
        <f ca="1">IF(YEAR($B212)&lt;YEAR(TODAY())-1,INDEX(HaverPull!$A:$AD,MATCH(CBO_quarterly!$B212,HaverPull!$B:$B,0),MATCH(CBO_quarterly!U$1,HaverPull!$1:$1,0)),INDEX(CBO_annual!$A:$AH,MATCH(_xlfn.NUMBERVALUE(LEFT($A213,4)),CBO_annual!$A:$A,0),MATCH(U$1,CBO_annual!$1:$1,0)))</f>
        <v>47.477000000000004</v>
      </c>
      <c r="V212" s="83">
        <f ca="1">IF(YEAR($B212)&lt;YEAR(TODAY())-1,INDEX(HaverPull!$A:$AD,MATCH(CBO_quarterly!$B212,HaverPull!$B:$B,0),MATCH(CBO_quarterly!V$1,HaverPull!$1:$1,0)),INDEX(CBO_annual!$A:$AH,MATCH(_xlfn.NUMBERVALUE(LEFT($A213,4)),CBO_annual!$A:$A,0),MATCH(V$1,CBO_annual!$1:$1,0)))</f>
        <v>352.81599999999997</v>
      </c>
      <c r="W212" s="83">
        <f ca="1">IF(YEAR($B212)&lt;YEAR(TODAY())-1,INDEX(HaverPull!$A:$AD,MATCH(CBO_quarterly!$B212,HaverPull!$B:$B,0),MATCH(CBO_quarterly!W$1,HaverPull!$1:$1,0)),INDEX(CBO_annual!$A:$AH,MATCH(_xlfn.NUMBERVALUE(LEFT($A213,4)),CBO_annual!$A:$A,0),MATCH(W$1,CBO_annual!$1:$1,0)))</f>
        <v>0</v>
      </c>
      <c r="X212" s="83">
        <f ca="1">IF(YEAR($B212)&lt;YEAR(TODAY())-1,INDEX(HaverPull!$A:$AD,MATCH(CBO_quarterly!$B212,HaverPull!$B:$B,0),MATCH(CBO_quarterly!X$1,HaverPull!$1:$1,0)),INDEX(CBO_annual!$A:$AH,MATCH(_xlfn.NUMBERVALUE(LEFT($A213,4)),CBO_annual!$A:$A,0),MATCH(X$1,CBO_annual!$1:$1,0)))</f>
        <v>1394.8589999999999</v>
      </c>
      <c r="Y212" s="83">
        <f ca="1">IF(YEAR($B212)&lt;YEAR(TODAY())-1,INDEX(HaverPull!$A:$AD,MATCH(CBO_quarterly!$B212,HaverPull!$B:$B,0),MATCH(CBO_quarterly!Y$1,HaverPull!$1:$1,0)),INDEX(CBO_annual!$A:$AH,MATCH(_xlfn.NUMBERVALUE(LEFT($A213,4)),CBO_annual!$A:$A,0),MATCH(Y$1,CBO_annual!$1:$1,0)))</f>
        <v>1379.6890000000001</v>
      </c>
      <c r="Z212" s="83">
        <f ca="1">IF(YEAR($B212)&lt;YEAR(TODAY())-1,INDEX(HaverPull!$A:$AD,MATCH(CBO_quarterly!$B212,HaverPull!$B:$B,0),MATCH(CBO_quarterly!Z$1,HaverPull!$1:$1,0)),INDEX(CBO_annual!$A:$AH,MATCH(_xlfn.NUMBERVALUE(LEFT($A213,4)),CBO_annual!$A:$A,0),MATCH(Z$1,CBO_annual!$1:$1,0)))</f>
        <v>1379.6890000000001</v>
      </c>
      <c r="AA212" s="83">
        <f ca="1">IF(YEAR($B212)&lt;YEAR(TODAY())-1,INDEX(HaverPull!$A:$AD,MATCH(CBO_quarterly!$B212,HaverPull!$B:$B,0),MATCH(CBO_quarterly!AA$1,HaverPull!$1:$1,0)),INDEX(CBO_annual!$A:$AH,MATCH(_xlfn.NUMBERVALUE(LEFT($A213,4)),CBO_annual!$A:$A,0),MATCH(AA$1,CBO_annual!$1:$1,0)))</f>
        <v>1379.6890000000001</v>
      </c>
      <c r="AB212" s="88">
        <f>INDEX(CBO_annual!$A:$AH,MATCH(_xlfn.NUMBERVALUE(LEFT($A213,4)),CBO_annual!$A:$A,0),MATCH($1:$1,CBO_annual!$1:$1,0))</f>
        <v>19036.524999999998</v>
      </c>
      <c r="AC212" s="84">
        <v>18855.3</v>
      </c>
      <c r="AD212" s="88">
        <v>13170.1</v>
      </c>
      <c r="AE212" s="88">
        <v>16185.9</v>
      </c>
      <c r="AF212" s="85">
        <v>122.899</v>
      </c>
      <c r="AG212" s="84">
        <v>23384.400000000001</v>
      </c>
      <c r="AH212" s="84">
        <v>23319.8</v>
      </c>
      <c r="AI212" s="88">
        <v>3069.5</v>
      </c>
      <c r="AJ212" s="88">
        <v>1188.8</v>
      </c>
      <c r="AK212" s="88">
        <v>1878.4</v>
      </c>
      <c r="AL212" s="88">
        <v>3960.4</v>
      </c>
      <c r="AM212" s="88">
        <v>1453.7</v>
      </c>
      <c r="AN212" s="88">
        <v>2506.6999999999998</v>
      </c>
      <c r="AO212" s="83">
        <f ca="1">IF(YEAR($B212)&lt;YEAR(TODAY()),INDEX(HaverPull!$A:$AD,MATCH(CBO_quarterly!$B212,HaverPull!$B:$B,0),MATCH(CBO_quarterly!AO$1,HaverPull!$1:$1,0)),INDEX(CBO_annual!$A:$AH,MATCH(_xlfn.NUMBERVALUE(LEFT($A213,4)),CBO_annual!$A:$A,0),MATCH(AO$1,CBO_annual!$1:$1,0)))</f>
        <v>996.39099999999996</v>
      </c>
      <c r="AP212" s="83">
        <f ca="1">IF(YEAR($B212)&lt;YEAR(TODAY()),INDEX(HaverPull!$A:$AD,MATCH(CBO_quarterly!$B212,HaverPull!$B:$B,0),MATCH(CBO_quarterly!AP$1,HaverPull!$1:$1,0)),INDEX(CBO_annual!$A:$AH,MATCH(_xlfn.NUMBERVALUE(LEFT($A213,4)),CBO_annual!$A:$A,0),MATCH(AP$1,CBO_annual!$1:$1,0)))</f>
        <v>464.58199999999999</v>
      </c>
    </row>
    <row r="213" spans="1:42">
      <c r="A213" s="83" t="s">
        <v>619</v>
      </c>
      <c r="B213" s="4">
        <f t="shared" si="0"/>
        <v>44650</v>
      </c>
      <c r="C213" s="83">
        <f ca="1">IF(YEAR($B213)&lt;YEAR(TODAY())-1,AVERAGE(C214:C217),INDEX(CBO_annual!$A:$AH,MATCH(_xlfn.NUMBERVALUE(LEFT($A214,4)),CBO_annual!$A:$A,0),MATCH(C$1,CBO_annual!$1:$1,0)))</f>
        <v>2690</v>
      </c>
      <c r="D213" s="83">
        <f ca="1">IF(YEAR($B213)&lt;YEAR(TODAY())-1,AVERAGE(D214:D217),INDEX(CBO_annual!$A:$AH,MATCH(_xlfn.NUMBERVALUE(LEFT($A214,4)),CBO_annual!$A:$A,0),MATCH(D$1,CBO_annual!$1:$1,0)))</f>
        <v>1939</v>
      </c>
      <c r="E213" s="83">
        <f ca="1">IF(YEAR($B213)&lt;YEAR(TODAY())-1,AVERAGE(E214:E217),INDEX(CBO_annual!$A:$AH,MATCH(_xlfn.NUMBERVALUE(LEFT($A214,4)),CBO_annual!$A:$A,0),MATCH(E$1,CBO_annual!$1:$1,0)))</f>
        <v>165</v>
      </c>
      <c r="F213" s="83">
        <f ca="1">IF(YEAR($B213)&lt;YEAR(TODAY())-1,AVERAGE(F214:F217),INDEX(CBO_annual!$A:$AH,MATCH(_xlfn.NUMBERVALUE(LEFT($A214,4)),CBO_annual!$A:$A,0),MATCH(F$1,CBO_annual!$1:$1,0)))</f>
        <v>372</v>
      </c>
      <c r="G213" s="83">
        <f ca="1">IF(YEAR($B213)&lt;YEAR(TODAY())-1,AVERAGE(G214:G217),INDEX(CBO_annual!$A:$AH,MATCH(_xlfn.NUMBERVALUE(LEFT($A214,4)),CBO_annual!$A:$A,0),MATCH(G$1,CBO_annual!$1:$1,0)))</f>
        <v>1567</v>
      </c>
      <c r="H213" s="83">
        <f ca="1">IF(YEAR($B213)&lt;YEAR(TODAY())-1,AVERAGE(H214:H217),INDEX(CBO_annual!$A:$AH,MATCH(_xlfn.NUMBERVALUE(LEFT($A214,4)),CBO_annual!$A:$A,0),MATCH(H$1,CBO_annual!$1:$1,0)))</f>
        <v>66</v>
      </c>
      <c r="I213" s="83">
        <f ca="1">IF(YEAR($B213)&lt;YEAR(TODAY())-1,AVERAGE(I214:I217),INDEX(CBO_annual!$A:$AH,MATCH(_xlfn.NUMBERVALUE(LEFT($A214,4)),CBO_annual!$A:$A,0),MATCH(I$1,CBO_annual!$1:$1,0)))</f>
        <v>926</v>
      </c>
      <c r="J213" s="83">
        <f ca="1">IF(YEAR($B213)&lt;YEAR(TODAY())-1,INDEX(HaverPull!$A:$AD,MATCH(CBO_quarterly!$B213,HaverPull!$B:$B,0),MATCH(CBO_quarterly!J$1,HaverPull!$1:$1,0)),INDEX(CBO_annual!$A:$AH,MATCH(_xlfn.NUMBERVALUE(LEFT($A214,4)),CBO_annual!$A:$A,0),MATCH(J$1,CBO_annual!$1:$1,0)))</f>
        <v>0</v>
      </c>
      <c r="K213" s="83">
        <f ca="1">IF(YEAR($B213)&lt;YEAR(TODAY())-1,INDEX(HaverPull!$A:$AD,MATCH(CBO_quarterly!$B213,HaverPull!$B:$B,0),MATCH(CBO_quarterly!K$1,HaverPull!$1:$1,0)),INDEX(CBO_annual!$A:$AH,MATCH(_xlfn.NUMBERVALUE(LEFT($A214,4)),CBO_annual!$A:$A,0),MATCH(K$1,CBO_annual!$1:$1,0)))</f>
        <v>996.39099999999996</v>
      </c>
      <c r="L213" s="83">
        <f ca="1">IF(YEAR($B213)&lt;YEAR(TODAY())-1,INDEX(HaverPull!$A:$AD,MATCH(CBO_quarterly!$B213,HaverPull!$B:$B,0),MATCH(CBO_quarterly!L$1,HaverPull!$1:$1,0)),INDEX(CBO_annual!$A:$AH,MATCH(_xlfn.NUMBERVALUE(LEFT($A214,4)),CBO_annual!$A:$A,0),MATCH(L$1,CBO_annual!$1:$1,0)))</f>
        <v>464.58199999999999</v>
      </c>
      <c r="M213" s="83">
        <f ca="1">IF(YEAR($B213)&lt;YEAR(TODAY())-1,INDEX(HaverPull!$A:$AD,MATCH(CBO_quarterly!$B213,HaverPull!$B:$B,0),MATCH(CBO_quarterly!M$1,HaverPull!$1:$1,0)),INDEX(CBO_annual!$A:$AH,MATCH(_xlfn.NUMBERVALUE(LEFT($A214,4)),CBO_annual!$A:$A,0),MATCH(M$1,CBO_annual!$1:$1,0)))</f>
        <v>336.447</v>
      </c>
      <c r="N213" s="83">
        <f ca="1">IF(YEAR($B213)&lt;YEAR(TODAY())-1,INDEX(HaverPull!$A:$AD,MATCH(CBO_quarterly!$B213,HaverPull!$B:$B,0),MATCH(CBO_quarterly!N$1,HaverPull!$1:$1,0)),INDEX(CBO_annual!$A:$AH,MATCH(_xlfn.NUMBERVALUE(LEFT($A214,4)),CBO_annual!$A:$A,0),MATCH(N$1,CBO_annual!$1:$1,0)))</f>
        <v>196.74299999999999</v>
      </c>
      <c r="O213" s="83">
        <f ca="1">IF(YEAR($B213)&lt;YEAR(TODAY())-1,INDEX(HaverPull!$A:$AD,MATCH(CBO_quarterly!$B213,HaverPull!$B:$B,0),MATCH(CBO_quarterly!O$1,HaverPull!$1:$1,0)),INDEX(CBO_annual!$A:$AH,MATCH(_xlfn.NUMBERVALUE(LEFT($A214,4)),CBO_annual!$A:$A,0),MATCH(O$1,CBO_annual!$1:$1,0)))</f>
        <v>133.721</v>
      </c>
      <c r="P213" s="83">
        <f ca="1">IF(YEAR($B213)&lt;YEAR(TODAY())-1,INDEX(HaverPull!$A:$AD,MATCH(CBO_quarterly!$B213,HaverPull!$B:$B,0),MATCH(CBO_quarterly!P$1,HaverPull!$1:$1,0)),INDEX(CBO_annual!$A:$AH,MATCH(_xlfn.NUMBERVALUE(LEFT($A214,4)),CBO_annual!$A:$A,0),MATCH(P$1,CBO_annual!$1:$1,0)))</f>
        <v>1548.0640000000001</v>
      </c>
      <c r="Q213" s="83">
        <f ca="1">IF(YEAR($B213)&lt;YEAR(TODAY())-1,INDEX(HaverPull!$A:$AD,MATCH(CBO_quarterly!$B213,HaverPull!$B:$B,0),MATCH(CBO_quarterly!Q$1,HaverPull!$1:$1,0)),INDEX(CBO_annual!$A:$AH,MATCH(_xlfn.NUMBERVALUE(LEFT($A214,4)),CBO_annual!$A:$A,0),MATCH(Q$1,CBO_annual!$1:$1,0)))</f>
        <v>1252.704</v>
      </c>
      <c r="R213" s="83">
        <f ca="1">IF(YEAR($B213)&lt;YEAR(TODAY())-1,INDEX(HaverPull!$A:$AD,MATCH(CBO_quarterly!$B213,HaverPull!$B:$B,0),MATCH(CBO_quarterly!R$1,HaverPull!$1:$1,0)),INDEX(CBO_annual!$A:$AH,MATCH(_xlfn.NUMBERVALUE(LEFT($A214,4)),CBO_annual!$A:$A,0),MATCH(R$1,CBO_annual!$1:$1,0)))</f>
        <v>1989.5689999999997</v>
      </c>
      <c r="S213" s="83">
        <f ca="1">IF(YEAR($B213)&lt;YEAR(TODAY())-1,INDEX(HaverPull!$A:$AD,MATCH(CBO_quarterly!$B213,HaverPull!$B:$B,0),MATCH(CBO_quarterly!S$1,HaverPull!$1:$1,0)),INDEX(CBO_annual!$A:$AH,MATCH(_xlfn.NUMBERVALUE(LEFT($A214,4)),CBO_annual!$A:$A,0),MATCH(S$1,CBO_annual!$1:$1,0)))</f>
        <v>20.517000000000003</v>
      </c>
      <c r="T213" s="83">
        <f ca="1">IF(YEAR($B213)&lt;YEAR(TODAY())-1,INDEX(HaverPull!$A:$AD,MATCH(CBO_quarterly!$B213,HaverPull!$B:$B,0),MATCH(CBO_quarterly!T$1,HaverPull!$1:$1,0)),INDEX(CBO_annual!$A:$AH,MATCH(_xlfn.NUMBERVALUE(LEFT($A214,4)),CBO_annual!$A:$A,0),MATCH(T$1,CBO_annual!$1:$1,0)))</f>
        <v>112.798</v>
      </c>
      <c r="U213" s="83">
        <f ca="1">IF(YEAR($B213)&lt;YEAR(TODAY())-1,INDEX(HaverPull!$A:$AD,MATCH(CBO_quarterly!$B213,HaverPull!$B:$B,0),MATCH(CBO_quarterly!U$1,HaverPull!$1:$1,0)),INDEX(CBO_annual!$A:$AH,MATCH(_xlfn.NUMBERVALUE(LEFT($A214,4)),CBO_annual!$A:$A,0),MATCH(U$1,CBO_annual!$1:$1,0)))</f>
        <v>47.477000000000004</v>
      </c>
      <c r="V213" s="83">
        <f ca="1">IF(YEAR($B213)&lt;YEAR(TODAY())-1,INDEX(HaverPull!$A:$AD,MATCH(CBO_quarterly!$B213,HaverPull!$B:$B,0),MATCH(CBO_quarterly!V$1,HaverPull!$1:$1,0)),INDEX(CBO_annual!$A:$AH,MATCH(_xlfn.NUMBERVALUE(LEFT($A214,4)),CBO_annual!$A:$A,0),MATCH(V$1,CBO_annual!$1:$1,0)))</f>
        <v>352.81599999999997</v>
      </c>
      <c r="W213" s="83">
        <f ca="1">IF(YEAR($B213)&lt;YEAR(TODAY())-1,INDEX(HaverPull!$A:$AD,MATCH(CBO_quarterly!$B213,HaverPull!$B:$B,0),MATCH(CBO_quarterly!W$1,HaverPull!$1:$1,0)),INDEX(CBO_annual!$A:$AH,MATCH(_xlfn.NUMBERVALUE(LEFT($A214,4)),CBO_annual!$A:$A,0),MATCH(W$1,CBO_annual!$1:$1,0)))</f>
        <v>0</v>
      </c>
      <c r="X213" s="83">
        <f ca="1">IF(YEAR($B213)&lt;YEAR(TODAY())-1,INDEX(HaverPull!$A:$AD,MATCH(CBO_quarterly!$B213,HaverPull!$B:$B,0),MATCH(CBO_quarterly!X$1,HaverPull!$1:$1,0)),INDEX(CBO_annual!$A:$AH,MATCH(_xlfn.NUMBERVALUE(LEFT($A214,4)),CBO_annual!$A:$A,0),MATCH(X$1,CBO_annual!$1:$1,0)))</f>
        <v>1394.8589999999999</v>
      </c>
      <c r="Y213" s="83">
        <f ca="1">IF(YEAR($B213)&lt;YEAR(TODAY())-1,INDEX(HaverPull!$A:$AD,MATCH(CBO_quarterly!$B213,HaverPull!$B:$B,0),MATCH(CBO_quarterly!Y$1,HaverPull!$1:$1,0)),INDEX(CBO_annual!$A:$AH,MATCH(_xlfn.NUMBERVALUE(LEFT($A214,4)),CBO_annual!$A:$A,0),MATCH(Y$1,CBO_annual!$1:$1,0)))</f>
        <v>1379.6890000000001</v>
      </c>
      <c r="Z213" s="83">
        <f ca="1">IF(YEAR($B213)&lt;YEAR(TODAY())-1,INDEX(HaverPull!$A:$AD,MATCH(CBO_quarterly!$B213,HaverPull!$B:$B,0),MATCH(CBO_quarterly!Z$1,HaverPull!$1:$1,0)),INDEX(CBO_annual!$A:$AH,MATCH(_xlfn.NUMBERVALUE(LEFT($A214,4)),CBO_annual!$A:$A,0),MATCH(Z$1,CBO_annual!$1:$1,0)))</f>
        <v>1379.6890000000001</v>
      </c>
      <c r="AA213" s="83">
        <f ca="1">IF(YEAR($B213)&lt;YEAR(TODAY())-1,INDEX(HaverPull!$A:$AD,MATCH(CBO_quarterly!$B213,HaverPull!$B:$B,0),MATCH(CBO_quarterly!AA$1,HaverPull!$1:$1,0)),INDEX(CBO_annual!$A:$AH,MATCH(_xlfn.NUMBERVALUE(LEFT($A214,4)),CBO_annual!$A:$A,0),MATCH(AA$1,CBO_annual!$1:$1,0)))</f>
        <v>1379.6890000000001</v>
      </c>
      <c r="AB213" s="88">
        <f>INDEX(CBO_annual!$A:$AH,MATCH(_xlfn.NUMBERVALUE(LEFT($A214,4)),CBO_annual!$A:$A,0),MATCH($1:$1,CBO_annual!$1:$1,0))</f>
        <v>19036.524999999998</v>
      </c>
      <c r="AC213" s="84">
        <v>18926.900000000001</v>
      </c>
      <c r="AD213" s="88">
        <v>13235.4</v>
      </c>
      <c r="AE213" s="88">
        <v>16352.7</v>
      </c>
      <c r="AF213" s="85">
        <v>123.55200000000001</v>
      </c>
      <c r="AG213" s="84">
        <v>23608.7</v>
      </c>
      <c r="AH213" s="84">
        <v>23571.1</v>
      </c>
      <c r="AI213" s="88">
        <v>3068.9</v>
      </c>
      <c r="AJ213" s="88">
        <v>1184.2</v>
      </c>
      <c r="AK213" s="88">
        <v>1882</v>
      </c>
      <c r="AL213" s="88">
        <v>3994</v>
      </c>
      <c r="AM213" s="88">
        <v>1464.4</v>
      </c>
      <c r="AN213" s="88">
        <v>2529.6</v>
      </c>
      <c r="AO213" s="83">
        <f ca="1">IF(YEAR($B213)&lt;YEAR(TODAY()),INDEX(HaverPull!$A:$AD,MATCH(CBO_quarterly!$B213,HaverPull!$B:$B,0),MATCH(CBO_quarterly!AO$1,HaverPull!$1:$1,0)),INDEX(CBO_annual!$A:$AH,MATCH(_xlfn.NUMBERVALUE(LEFT($A214,4)),CBO_annual!$A:$A,0),MATCH(AO$1,CBO_annual!$1:$1,0)))</f>
        <v>996.39099999999996</v>
      </c>
      <c r="AP213" s="83">
        <f ca="1">IF(YEAR($B213)&lt;YEAR(TODAY()),INDEX(HaverPull!$A:$AD,MATCH(CBO_quarterly!$B213,HaverPull!$B:$B,0),MATCH(CBO_quarterly!AP$1,HaverPull!$1:$1,0)),INDEX(CBO_annual!$A:$AH,MATCH(_xlfn.NUMBERVALUE(LEFT($A214,4)),CBO_annual!$A:$A,0),MATCH(AP$1,CBO_annual!$1:$1,0)))</f>
        <v>464.58199999999999</v>
      </c>
    </row>
    <row r="214" spans="1:42">
      <c r="A214" s="83" t="s">
        <v>620</v>
      </c>
      <c r="B214" s="4">
        <f t="shared" si="0"/>
        <v>44742</v>
      </c>
      <c r="C214" s="83">
        <f ca="1">IF(YEAR($B214)&lt;YEAR(TODAY())-1,AVERAGE(C215:C218),INDEX(CBO_annual!$A:$AH,MATCH(_xlfn.NUMBERVALUE(LEFT($A215,4)),CBO_annual!$A:$A,0),MATCH(C$1,CBO_annual!$1:$1,0)))</f>
        <v>2690</v>
      </c>
      <c r="D214" s="83">
        <f ca="1">IF(YEAR($B214)&lt;YEAR(TODAY())-1,AVERAGE(D215:D218),INDEX(CBO_annual!$A:$AH,MATCH(_xlfn.NUMBERVALUE(LEFT($A215,4)),CBO_annual!$A:$A,0),MATCH(D$1,CBO_annual!$1:$1,0)))</f>
        <v>1939</v>
      </c>
      <c r="E214" s="83">
        <f ca="1">IF(YEAR($B214)&lt;YEAR(TODAY())-1,AVERAGE(E215:E218),INDEX(CBO_annual!$A:$AH,MATCH(_xlfn.NUMBERVALUE(LEFT($A215,4)),CBO_annual!$A:$A,0),MATCH(E$1,CBO_annual!$1:$1,0)))</f>
        <v>165</v>
      </c>
      <c r="F214" s="83">
        <f ca="1">IF(YEAR($B214)&lt;YEAR(TODAY())-1,AVERAGE(F215:F218),INDEX(CBO_annual!$A:$AH,MATCH(_xlfn.NUMBERVALUE(LEFT($A215,4)),CBO_annual!$A:$A,0),MATCH(F$1,CBO_annual!$1:$1,0)))</f>
        <v>372</v>
      </c>
      <c r="G214" s="83">
        <f ca="1">IF(YEAR($B214)&lt;YEAR(TODAY())-1,AVERAGE(G215:G218),INDEX(CBO_annual!$A:$AH,MATCH(_xlfn.NUMBERVALUE(LEFT($A215,4)),CBO_annual!$A:$A,0),MATCH(G$1,CBO_annual!$1:$1,0)))</f>
        <v>1567</v>
      </c>
      <c r="H214" s="83">
        <f ca="1">IF(YEAR($B214)&lt;YEAR(TODAY())-1,AVERAGE(H215:H218),INDEX(CBO_annual!$A:$AH,MATCH(_xlfn.NUMBERVALUE(LEFT($A215,4)),CBO_annual!$A:$A,0),MATCH(H$1,CBO_annual!$1:$1,0)))</f>
        <v>66</v>
      </c>
      <c r="I214" s="83">
        <f ca="1">IF(YEAR($B214)&lt;YEAR(TODAY())-1,AVERAGE(I215:I218),INDEX(CBO_annual!$A:$AH,MATCH(_xlfn.NUMBERVALUE(LEFT($A215,4)),CBO_annual!$A:$A,0),MATCH(I$1,CBO_annual!$1:$1,0)))</f>
        <v>926</v>
      </c>
      <c r="J214" s="83">
        <f ca="1">IF(YEAR($B214)&lt;YEAR(TODAY())-1,INDEX(HaverPull!$A:$AD,MATCH(CBO_quarterly!$B214,HaverPull!$B:$B,0),MATCH(CBO_quarterly!J$1,HaverPull!$1:$1,0)),INDEX(CBO_annual!$A:$AH,MATCH(_xlfn.NUMBERVALUE(LEFT($A215,4)),CBO_annual!$A:$A,0),MATCH(J$1,CBO_annual!$1:$1,0)))</f>
        <v>0</v>
      </c>
      <c r="K214" s="83">
        <f ca="1">IF(YEAR($B214)&lt;YEAR(TODAY())-1,INDEX(HaverPull!$A:$AD,MATCH(CBO_quarterly!$B214,HaverPull!$B:$B,0),MATCH(CBO_quarterly!K$1,HaverPull!$1:$1,0)),INDEX(CBO_annual!$A:$AH,MATCH(_xlfn.NUMBERVALUE(LEFT($A215,4)),CBO_annual!$A:$A,0),MATCH(K$1,CBO_annual!$1:$1,0)))</f>
        <v>996.39099999999996</v>
      </c>
      <c r="L214" s="83">
        <f ca="1">IF(YEAR($B214)&lt;YEAR(TODAY())-1,INDEX(HaverPull!$A:$AD,MATCH(CBO_quarterly!$B214,HaverPull!$B:$B,0),MATCH(CBO_quarterly!L$1,HaverPull!$1:$1,0)),INDEX(CBO_annual!$A:$AH,MATCH(_xlfn.NUMBERVALUE(LEFT($A215,4)),CBO_annual!$A:$A,0),MATCH(L$1,CBO_annual!$1:$1,0)))</f>
        <v>464.58199999999999</v>
      </c>
      <c r="M214" s="83">
        <f ca="1">IF(YEAR($B214)&lt;YEAR(TODAY())-1,INDEX(HaverPull!$A:$AD,MATCH(CBO_quarterly!$B214,HaverPull!$B:$B,0),MATCH(CBO_quarterly!M$1,HaverPull!$1:$1,0)),INDEX(CBO_annual!$A:$AH,MATCH(_xlfn.NUMBERVALUE(LEFT($A215,4)),CBO_annual!$A:$A,0),MATCH(M$1,CBO_annual!$1:$1,0)))</f>
        <v>336.447</v>
      </c>
      <c r="N214" s="83">
        <f ca="1">IF(YEAR($B214)&lt;YEAR(TODAY())-1,INDEX(HaverPull!$A:$AD,MATCH(CBO_quarterly!$B214,HaverPull!$B:$B,0),MATCH(CBO_quarterly!N$1,HaverPull!$1:$1,0)),INDEX(CBO_annual!$A:$AH,MATCH(_xlfn.NUMBERVALUE(LEFT($A215,4)),CBO_annual!$A:$A,0),MATCH(N$1,CBO_annual!$1:$1,0)))</f>
        <v>196.74299999999999</v>
      </c>
      <c r="O214" s="83">
        <f ca="1">IF(YEAR($B214)&lt;YEAR(TODAY())-1,INDEX(HaverPull!$A:$AD,MATCH(CBO_quarterly!$B214,HaverPull!$B:$B,0),MATCH(CBO_quarterly!O$1,HaverPull!$1:$1,0)),INDEX(CBO_annual!$A:$AH,MATCH(_xlfn.NUMBERVALUE(LEFT($A215,4)),CBO_annual!$A:$A,0),MATCH(O$1,CBO_annual!$1:$1,0)))</f>
        <v>133.721</v>
      </c>
      <c r="P214" s="83">
        <f ca="1">IF(YEAR($B214)&lt;YEAR(TODAY())-1,INDEX(HaverPull!$A:$AD,MATCH(CBO_quarterly!$B214,HaverPull!$B:$B,0),MATCH(CBO_quarterly!P$1,HaverPull!$1:$1,0)),INDEX(CBO_annual!$A:$AH,MATCH(_xlfn.NUMBERVALUE(LEFT($A215,4)),CBO_annual!$A:$A,0),MATCH(P$1,CBO_annual!$1:$1,0)))</f>
        <v>1548.0640000000001</v>
      </c>
      <c r="Q214" s="83">
        <f ca="1">IF(YEAR($B214)&lt;YEAR(TODAY())-1,INDEX(HaverPull!$A:$AD,MATCH(CBO_quarterly!$B214,HaverPull!$B:$B,0),MATCH(CBO_quarterly!Q$1,HaverPull!$1:$1,0)),INDEX(CBO_annual!$A:$AH,MATCH(_xlfn.NUMBERVALUE(LEFT($A215,4)),CBO_annual!$A:$A,0),MATCH(Q$1,CBO_annual!$1:$1,0)))</f>
        <v>1252.704</v>
      </c>
      <c r="R214" s="83">
        <f ca="1">IF(YEAR($B214)&lt;YEAR(TODAY())-1,INDEX(HaverPull!$A:$AD,MATCH(CBO_quarterly!$B214,HaverPull!$B:$B,0),MATCH(CBO_quarterly!R$1,HaverPull!$1:$1,0)),INDEX(CBO_annual!$A:$AH,MATCH(_xlfn.NUMBERVALUE(LEFT($A215,4)),CBO_annual!$A:$A,0),MATCH(R$1,CBO_annual!$1:$1,0)))</f>
        <v>1989.5689999999997</v>
      </c>
      <c r="S214" s="83">
        <f ca="1">IF(YEAR($B214)&lt;YEAR(TODAY())-1,INDEX(HaverPull!$A:$AD,MATCH(CBO_quarterly!$B214,HaverPull!$B:$B,0),MATCH(CBO_quarterly!S$1,HaverPull!$1:$1,0)),INDEX(CBO_annual!$A:$AH,MATCH(_xlfn.NUMBERVALUE(LEFT($A215,4)),CBO_annual!$A:$A,0),MATCH(S$1,CBO_annual!$1:$1,0)))</f>
        <v>20.517000000000003</v>
      </c>
      <c r="T214" s="83">
        <f ca="1">IF(YEAR($B214)&lt;YEAR(TODAY())-1,INDEX(HaverPull!$A:$AD,MATCH(CBO_quarterly!$B214,HaverPull!$B:$B,0),MATCH(CBO_quarterly!T$1,HaverPull!$1:$1,0)),INDEX(CBO_annual!$A:$AH,MATCH(_xlfn.NUMBERVALUE(LEFT($A215,4)),CBO_annual!$A:$A,0),MATCH(T$1,CBO_annual!$1:$1,0)))</f>
        <v>112.798</v>
      </c>
      <c r="U214" s="83">
        <f ca="1">IF(YEAR($B214)&lt;YEAR(TODAY())-1,INDEX(HaverPull!$A:$AD,MATCH(CBO_quarterly!$B214,HaverPull!$B:$B,0),MATCH(CBO_quarterly!U$1,HaverPull!$1:$1,0)),INDEX(CBO_annual!$A:$AH,MATCH(_xlfn.NUMBERVALUE(LEFT($A215,4)),CBO_annual!$A:$A,0),MATCH(U$1,CBO_annual!$1:$1,0)))</f>
        <v>47.477000000000004</v>
      </c>
      <c r="V214" s="83">
        <f ca="1">IF(YEAR($B214)&lt;YEAR(TODAY())-1,INDEX(HaverPull!$A:$AD,MATCH(CBO_quarterly!$B214,HaverPull!$B:$B,0),MATCH(CBO_quarterly!V$1,HaverPull!$1:$1,0)),INDEX(CBO_annual!$A:$AH,MATCH(_xlfn.NUMBERVALUE(LEFT($A215,4)),CBO_annual!$A:$A,0),MATCH(V$1,CBO_annual!$1:$1,0)))</f>
        <v>352.81599999999997</v>
      </c>
      <c r="W214" s="83">
        <f ca="1">IF(YEAR($B214)&lt;YEAR(TODAY())-1,INDEX(HaverPull!$A:$AD,MATCH(CBO_quarterly!$B214,HaverPull!$B:$B,0),MATCH(CBO_quarterly!W$1,HaverPull!$1:$1,0)),INDEX(CBO_annual!$A:$AH,MATCH(_xlfn.NUMBERVALUE(LEFT($A215,4)),CBO_annual!$A:$A,0),MATCH(W$1,CBO_annual!$1:$1,0)))</f>
        <v>0</v>
      </c>
      <c r="X214" s="83">
        <f ca="1">IF(YEAR($B214)&lt;YEAR(TODAY())-1,INDEX(HaverPull!$A:$AD,MATCH(CBO_quarterly!$B214,HaverPull!$B:$B,0),MATCH(CBO_quarterly!X$1,HaverPull!$1:$1,0)),INDEX(CBO_annual!$A:$AH,MATCH(_xlfn.NUMBERVALUE(LEFT($A215,4)),CBO_annual!$A:$A,0),MATCH(X$1,CBO_annual!$1:$1,0)))</f>
        <v>1394.8589999999999</v>
      </c>
      <c r="Y214" s="83">
        <f ca="1">IF(YEAR($B214)&lt;YEAR(TODAY())-1,INDEX(HaverPull!$A:$AD,MATCH(CBO_quarterly!$B214,HaverPull!$B:$B,0),MATCH(CBO_quarterly!Y$1,HaverPull!$1:$1,0)),INDEX(CBO_annual!$A:$AH,MATCH(_xlfn.NUMBERVALUE(LEFT($A215,4)),CBO_annual!$A:$A,0),MATCH(Y$1,CBO_annual!$1:$1,0)))</f>
        <v>1379.6890000000001</v>
      </c>
      <c r="Z214" s="83">
        <f ca="1">IF(YEAR($B214)&lt;YEAR(TODAY())-1,INDEX(HaverPull!$A:$AD,MATCH(CBO_quarterly!$B214,HaverPull!$B:$B,0),MATCH(CBO_quarterly!Z$1,HaverPull!$1:$1,0)),INDEX(CBO_annual!$A:$AH,MATCH(_xlfn.NUMBERVALUE(LEFT($A215,4)),CBO_annual!$A:$A,0),MATCH(Z$1,CBO_annual!$1:$1,0)))</f>
        <v>1379.6890000000001</v>
      </c>
      <c r="AA214" s="83">
        <f ca="1">IF(YEAR($B214)&lt;YEAR(TODAY())-1,INDEX(HaverPull!$A:$AD,MATCH(CBO_quarterly!$B214,HaverPull!$B:$B,0),MATCH(CBO_quarterly!AA$1,HaverPull!$1:$1,0)),INDEX(CBO_annual!$A:$AH,MATCH(_xlfn.NUMBERVALUE(LEFT($A215,4)),CBO_annual!$A:$A,0),MATCH(AA$1,CBO_annual!$1:$1,0)))</f>
        <v>1379.6890000000001</v>
      </c>
      <c r="AB214" s="88">
        <f>INDEX(CBO_annual!$A:$AH,MATCH(_xlfn.NUMBERVALUE(LEFT($A215,4)),CBO_annual!$A:$A,0),MATCH($1:$1,CBO_annual!$1:$1,0))</f>
        <v>19036.524999999998</v>
      </c>
      <c r="AC214" s="84">
        <v>19001.8</v>
      </c>
      <c r="AD214" s="88">
        <v>13302.2</v>
      </c>
      <c r="AE214" s="88">
        <v>16522.099999999999</v>
      </c>
      <c r="AF214" s="85">
        <v>124.206</v>
      </c>
      <c r="AG214" s="84">
        <v>23825.4</v>
      </c>
      <c r="AH214" s="84">
        <v>23810.7</v>
      </c>
      <c r="AI214" s="88">
        <v>3068.8</v>
      </c>
      <c r="AJ214" s="88">
        <v>1180.0999999999999</v>
      </c>
      <c r="AK214" s="88">
        <v>1885.8</v>
      </c>
      <c r="AL214" s="88">
        <v>4016.3</v>
      </c>
      <c r="AM214" s="88">
        <v>1463.7</v>
      </c>
      <c r="AN214" s="88">
        <v>2552.6999999999998</v>
      </c>
      <c r="AO214" s="83">
        <f ca="1">IF(YEAR($B214)&lt;YEAR(TODAY()),INDEX(HaverPull!$A:$AD,MATCH(CBO_quarterly!$B214,HaverPull!$B:$B,0),MATCH(CBO_quarterly!AO$1,HaverPull!$1:$1,0)),INDEX(CBO_annual!$A:$AH,MATCH(_xlfn.NUMBERVALUE(LEFT($A215,4)),CBO_annual!$A:$A,0),MATCH(AO$1,CBO_annual!$1:$1,0)))</f>
        <v>996.39099999999996</v>
      </c>
      <c r="AP214" s="83">
        <f ca="1">IF(YEAR($B214)&lt;YEAR(TODAY()),INDEX(HaverPull!$A:$AD,MATCH(CBO_quarterly!$B214,HaverPull!$B:$B,0),MATCH(CBO_quarterly!AP$1,HaverPull!$1:$1,0)),INDEX(CBO_annual!$A:$AH,MATCH(_xlfn.NUMBERVALUE(LEFT($A215,4)),CBO_annual!$A:$A,0),MATCH(AP$1,CBO_annual!$1:$1,0)))</f>
        <v>464.58199999999999</v>
      </c>
    </row>
    <row r="215" spans="1:42">
      <c r="A215" s="83" t="s">
        <v>621</v>
      </c>
      <c r="B215" s="4">
        <f t="shared" si="0"/>
        <v>44834</v>
      </c>
      <c r="C215" s="83">
        <f ca="1">IF(YEAR($B215)&lt;YEAR(TODAY())-1,AVERAGE(C216:C219),INDEX(CBO_annual!$A:$AH,MATCH(_xlfn.NUMBERVALUE(LEFT($A216,4)),CBO_annual!$A:$A,0),MATCH(C$1,CBO_annual!$1:$1,0)))</f>
        <v>2690</v>
      </c>
      <c r="D215" s="83">
        <f ca="1">IF(YEAR($B215)&lt;YEAR(TODAY())-1,AVERAGE(D216:D219),INDEX(CBO_annual!$A:$AH,MATCH(_xlfn.NUMBERVALUE(LEFT($A216,4)),CBO_annual!$A:$A,0),MATCH(D$1,CBO_annual!$1:$1,0)))</f>
        <v>1939</v>
      </c>
      <c r="E215" s="83">
        <f ca="1">IF(YEAR($B215)&lt;YEAR(TODAY())-1,AVERAGE(E216:E219),INDEX(CBO_annual!$A:$AH,MATCH(_xlfn.NUMBERVALUE(LEFT($A216,4)),CBO_annual!$A:$A,0),MATCH(E$1,CBO_annual!$1:$1,0)))</f>
        <v>165</v>
      </c>
      <c r="F215" s="83">
        <f ca="1">IF(YEAR($B215)&lt;YEAR(TODAY())-1,AVERAGE(F216:F219),INDEX(CBO_annual!$A:$AH,MATCH(_xlfn.NUMBERVALUE(LEFT($A216,4)),CBO_annual!$A:$A,0),MATCH(F$1,CBO_annual!$1:$1,0)))</f>
        <v>372</v>
      </c>
      <c r="G215" s="83">
        <f ca="1">IF(YEAR($B215)&lt;YEAR(TODAY())-1,AVERAGE(G216:G219),INDEX(CBO_annual!$A:$AH,MATCH(_xlfn.NUMBERVALUE(LEFT($A216,4)),CBO_annual!$A:$A,0),MATCH(G$1,CBO_annual!$1:$1,0)))</f>
        <v>1567</v>
      </c>
      <c r="H215" s="83">
        <f ca="1">IF(YEAR($B215)&lt;YEAR(TODAY())-1,AVERAGE(H216:H219),INDEX(CBO_annual!$A:$AH,MATCH(_xlfn.NUMBERVALUE(LEFT($A216,4)),CBO_annual!$A:$A,0),MATCH(H$1,CBO_annual!$1:$1,0)))</f>
        <v>66</v>
      </c>
      <c r="I215" s="83">
        <f ca="1">IF(YEAR($B215)&lt;YEAR(TODAY())-1,AVERAGE(I216:I219),INDEX(CBO_annual!$A:$AH,MATCH(_xlfn.NUMBERVALUE(LEFT($A216,4)),CBO_annual!$A:$A,0),MATCH(I$1,CBO_annual!$1:$1,0)))</f>
        <v>926</v>
      </c>
      <c r="J215" s="83">
        <f ca="1">IF(YEAR($B215)&lt;YEAR(TODAY())-1,INDEX(HaverPull!$A:$AD,MATCH(CBO_quarterly!$B215,HaverPull!$B:$B,0),MATCH(CBO_quarterly!J$1,HaverPull!$1:$1,0)),INDEX(CBO_annual!$A:$AH,MATCH(_xlfn.NUMBERVALUE(LEFT($A216,4)),CBO_annual!$A:$A,0),MATCH(J$1,CBO_annual!$1:$1,0)))</f>
        <v>0</v>
      </c>
      <c r="K215" s="83">
        <f ca="1">IF(YEAR($B215)&lt;YEAR(TODAY())-1,INDEX(HaverPull!$A:$AD,MATCH(CBO_quarterly!$B215,HaverPull!$B:$B,0),MATCH(CBO_quarterly!K$1,HaverPull!$1:$1,0)),INDEX(CBO_annual!$A:$AH,MATCH(_xlfn.NUMBERVALUE(LEFT($A216,4)),CBO_annual!$A:$A,0),MATCH(K$1,CBO_annual!$1:$1,0)))</f>
        <v>996.39099999999996</v>
      </c>
      <c r="L215" s="83">
        <f ca="1">IF(YEAR($B215)&lt;YEAR(TODAY())-1,INDEX(HaverPull!$A:$AD,MATCH(CBO_quarterly!$B215,HaverPull!$B:$B,0),MATCH(CBO_quarterly!L$1,HaverPull!$1:$1,0)),INDEX(CBO_annual!$A:$AH,MATCH(_xlfn.NUMBERVALUE(LEFT($A216,4)),CBO_annual!$A:$A,0),MATCH(L$1,CBO_annual!$1:$1,0)))</f>
        <v>464.58199999999999</v>
      </c>
      <c r="M215" s="83">
        <f ca="1">IF(YEAR($B215)&lt;YEAR(TODAY())-1,INDEX(HaverPull!$A:$AD,MATCH(CBO_quarterly!$B215,HaverPull!$B:$B,0),MATCH(CBO_quarterly!M$1,HaverPull!$1:$1,0)),INDEX(CBO_annual!$A:$AH,MATCH(_xlfn.NUMBERVALUE(LEFT($A216,4)),CBO_annual!$A:$A,0),MATCH(M$1,CBO_annual!$1:$1,0)))</f>
        <v>336.447</v>
      </c>
      <c r="N215" s="83">
        <f ca="1">IF(YEAR($B215)&lt;YEAR(TODAY())-1,INDEX(HaverPull!$A:$AD,MATCH(CBO_quarterly!$B215,HaverPull!$B:$B,0),MATCH(CBO_quarterly!N$1,HaverPull!$1:$1,0)),INDEX(CBO_annual!$A:$AH,MATCH(_xlfn.NUMBERVALUE(LEFT($A216,4)),CBO_annual!$A:$A,0),MATCH(N$1,CBO_annual!$1:$1,0)))</f>
        <v>196.74299999999999</v>
      </c>
      <c r="O215" s="83">
        <f ca="1">IF(YEAR($B215)&lt;YEAR(TODAY())-1,INDEX(HaverPull!$A:$AD,MATCH(CBO_quarterly!$B215,HaverPull!$B:$B,0),MATCH(CBO_quarterly!O$1,HaverPull!$1:$1,0)),INDEX(CBO_annual!$A:$AH,MATCH(_xlfn.NUMBERVALUE(LEFT($A216,4)),CBO_annual!$A:$A,0),MATCH(O$1,CBO_annual!$1:$1,0)))</f>
        <v>133.721</v>
      </c>
      <c r="P215" s="83">
        <f ca="1">IF(YEAR($B215)&lt;YEAR(TODAY())-1,INDEX(HaverPull!$A:$AD,MATCH(CBO_quarterly!$B215,HaverPull!$B:$B,0),MATCH(CBO_quarterly!P$1,HaverPull!$1:$1,0)),INDEX(CBO_annual!$A:$AH,MATCH(_xlfn.NUMBERVALUE(LEFT($A216,4)),CBO_annual!$A:$A,0),MATCH(P$1,CBO_annual!$1:$1,0)))</f>
        <v>1548.0640000000001</v>
      </c>
      <c r="Q215" s="83">
        <f ca="1">IF(YEAR($B215)&lt;YEAR(TODAY())-1,INDEX(HaverPull!$A:$AD,MATCH(CBO_quarterly!$B215,HaverPull!$B:$B,0),MATCH(CBO_quarterly!Q$1,HaverPull!$1:$1,0)),INDEX(CBO_annual!$A:$AH,MATCH(_xlfn.NUMBERVALUE(LEFT($A216,4)),CBO_annual!$A:$A,0),MATCH(Q$1,CBO_annual!$1:$1,0)))</f>
        <v>1252.704</v>
      </c>
      <c r="R215" s="83">
        <f ca="1">IF(YEAR($B215)&lt;YEAR(TODAY())-1,INDEX(HaverPull!$A:$AD,MATCH(CBO_quarterly!$B215,HaverPull!$B:$B,0),MATCH(CBO_quarterly!R$1,HaverPull!$1:$1,0)),INDEX(CBO_annual!$A:$AH,MATCH(_xlfn.NUMBERVALUE(LEFT($A216,4)),CBO_annual!$A:$A,0),MATCH(R$1,CBO_annual!$1:$1,0)))</f>
        <v>1989.5689999999997</v>
      </c>
      <c r="S215" s="83">
        <f ca="1">IF(YEAR($B215)&lt;YEAR(TODAY())-1,INDEX(HaverPull!$A:$AD,MATCH(CBO_quarterly!$B215,HaverPull!$B:$B,0),MATCH(CBO_quarterly!S$1,HaverPull!$1:$1,0)),INDEX(CBO_annual!$A:$AH,MATCH(_xlfn.NUMBERVALUE(LEFT($A216,4)),CBO_annual!$A:$A,0),MATCH(S$1,CBO_annual!$1:$1,0)))</f>
        <v>20.517000000000003</v>
      </c>
      <c r="T215" s="83">
        <f ca="1">IF(YEAR($B215)&lt;YEAR(TODAY())-1,INDEX(HaverPull!$A:$AD,MATCH(CBO_quarterly!$B215,HaverPull!$B:$B,0),MATCH(CBO_quarterly!T$1,HaverPull!$1:$1,0)),INDEX(CBO_annual!$A:$AH,MATCH(_xlfn.NUMBERVALUE(LEFT($A216,4)),CBO_annual!$A:$A,0),MATCH(T$1,CBO_annual!$1:$1,0)))</f>
        <v>112.798</v>
      </c>
      <c r="U215" s="83">
        <f ca="1">IF(YEAR($B215)&lt;YEAR(TODAY())-1,INDEX(HaverPull!$A:$AD,MATCH(CBO_quarterly!$B215,HaverPull!$B:$B,0),MATCH(CBO_quarterly!U$1,HaverPull!$1:$1,0)),INDEX(CBO_annual!$A:$AH,MATCH(_xlfn.NUMBERVALUE(LEFT($A216,4)),CBO_annual!$A:$A,0),MATCH(U$1,CBO_annual!$1:$1,0)))</f>
        <v>47.477000000000004</v>
      </c>
      <c r="V215" s="83">
        <f ca="1">IF(YEAR($B215)&lt;YEAR(TODAY())-1,INDEX(HaverPull!$A:$AD,MATCH(CBO_quarterly!$B215,HaverPull!$B:$B,0),MATCH(CBO_quarterly!V$1,HaverPull!$1:$1,0)),INDEX(CBO_annual!$A:$AH,MATCH(_xlfn.NUMBERVALUE(LEFT($A216,4)),CBO_annual!$A:$A,0),MATCH(V$1,CBO_annual!$1:$1,0)))</f>
        <v>352.81599999999997</v>
      </c>
      <c r="W215" s="83">
        <f ca="1">IF(YEAR($B215)&lt;YEAR(TODAY())-1,INDEX(HaverPull!$A:$AD,MATCH(CBO_quarterly!$B215,HaverPull!$B:$B,0),MATCH(CBO_quarterly!W$1,HaverPull!$1:$1,0)),INDEX(CBO_annual!$A:$AH,MATCH(_xlfn.NUMBERVALUE(LEFT($A216,4)),CBO_annual!$A:$A,0),MATCH(W$1,CBO_annual!$1:$1,0)))</f>
        <v>0</v>
      </c>
      <c r="X215" s="83">
        <f ca="1">IF(YEAR($B215)&lt;YEAR(TODAY())-1,INDEX(HaverPull!$A:$AD,MATCH(CBO_quarterly!$B215,HaverPull!$B:$B,0),MATCH(CBO_quarterly!X$1,HaverPull!$1:$1,0)),INDEX(CBO_annual!$A:$AH,MATCH(_xlfn.NUMBERVALUE(LEFT($A216,4)),CBO_annual!$A:$A,0),MATCH(X$1,CBO_annual!$1:$1,0)))</f>
        <v>1394.8589999999999</v>
      </c>
      <c r="Y215" s="83">
        <f ca="1">IF(YEAR($B215)&lt;YEAR(TODAY())-1,INDEX(HaverPull!$A:$AD,MATCH(CBO_quarterly!$B215,HaverPull!$B:$B,0),MATCH(CBO_quarterly!Y$1,HaverPull!$1:$1,0)),INDEX(CBO_annual!$A:$AH,MATCH(_xlfn.NUMBERVALUE(LEFT($A216,4)),CBO_annual!$A:$A,0),MATCH(Y$1,CBO_annual!$1:$1,0)))</f>
        <v>1379.6890000000001</v>
      </c>
      <c r="Z215" s="83">
        <f ca="1">IF(YEAR($B215)&lt;YEAR(TODAY())-1,INDEX(HaverPull!$A:$AD,MATCH(CBO_quarterly!$B215,HaverPull!$B:$B,0),MATCH(CBO_quarterly!Z$1,HaverPull!$1:$1,0)),INDEX(CBO_annual!$A:$AH,MATCH(_xlfn.NUMBERVALUE(LEFT($A216,4)),CBO_annual!$A:$A,0),MATCH(Z$1,CBO_annual!$1:$1,0)))</f>
        <v>1379.6890000000001</v>
      </c>
      <c r="AA215" s="83">
        <f ca="1">IF(YEAR($B215)&lt;YEAR(TODAY())-1,INDEX(HaverPull!$A:$AD,MATCH(CBO_quarterly!$B215,HaverPull!$B:$B,0),MATCH(CBO_quarterly!AA$1,HaverPull!$1:$1,0)),INDEX(CBO_annual!$A:$AH,MATCH(_xlfn.NUMBERVALUE(LEFT($A216,4)),CBO_annual!$A:$A,0),MATCH(AA$1,CBO_annual!$1:$1,0)))</f>
        <v>1379.6890000000001</v>
      </c>
      <c r="AB215" s="88">
        <f>INDEX(CBO_annual!$A:$AH,MATCH(_xlfn.NUMBERVALUE(LEFT($A216,4)),CBO_annual!$A:$A,0),MATCH($1:$1,CBO_annual!$1:$1,0))</f>
        <v>19036.524999999998</v>
      </c>
      <c r="AC215" s="84">
        <v>19076.7</v>
      </c>
      <c r="AD215" s="88">
        <v>13364.9</v>
      </c>
      <c r="AE215" s="88">
        <v>16687.8</v>
      </c>
      <c r="AF215" s="85">
        <v>124.863</v>
      </c>
      <c r="AG215" s="84">
        <v>24045</v>
      </c>
      <c r="AH215" s="84">
        <v>24053.1</v>
      </c>
      <c r="AI215" s="88">
        <v>3069.1</v>
      </c>
      <c r="AJ215" s="88">
        <v>1176.4000000000001</v>
      </c>
      <c r="AK215" s="88">
        <v>1889.4</v>
      </c>
      <c r="AL215" s="88">
        <v>4039.5</v>
      </c>
      <c r="AM215" s="88">
        <v>1463.5</v>
      </c>
      <c r="AN215" s="88">
        <v>2576</v>
      </c>
      <c r="AO215" s="83">
        <f ca="1">IF(YEAR($B215)&lt;YEAR(TODAY()),INDEX(HaverPull!$A:$AD,MATCH(CBO_quarterly!$B215,HaverPull!$B:$B,0),MATCH(CBO_quarterly!AO$1,HaverPull!$1:$1,0)),INDEX(CBO_annual!$A:$AH,MATCH(_xlfn.NUMBERVALUE(LEFT($A216,4)),CBO_annual!$A:$A,0),MATCH(AO$1,CBO_annual!$1:$1,0)))</f>
        <v>996.39099999999996</v>
      </c>
      <c r="AP215" s="83">
        <f ca="1">IF(YEAR($B215)&lt;YEAR(TODAY()),INDEX(HaverPull!$A:$AD,MATCH(CBO_quarterly!$B215,HaverPull!$B:$B,0),MATCH(CBO_quarterly!AP$1,HaverPull!$1:$1,0)),INDEX(CBO_annual!$A:$AH,MATCH(_xlfn.NUMBERVALUE(LEFT($A216,4)),CBO_annual!$A:$A,0),MATCH(AP$1,CBO_annual!$1:$1,0)))</f>
        <v>464.58199999999999</v>
      </c>
    </row>
    <row r="216" spans="1:42">
      <c r="A216" s="83" t="s">
        <v>622</v>
      </c>
      <c r="B216" s="4">
        <f t="shared" si="0"/>
        <v>44925</v>
      </c>
      <c r="C216" s="83">
        <f ca="1">IF(YEAR($B216)&lt;YEAR(TODAY())-1,AVERAGE(C217:C220),INDEX(CBO_annual!$A:$AH,MATCH(_xlfn.NUMBERVALUE(LEFT($A217,4)),CBO_annual!$A:$A,0),MATCH(C$1,CBO_annual!$1:$1,0)))</f>
        <v>2849</v>
      </c>
      <c r="D216" s="83">
        <f ca="1">IF(YEAR($B216)&lt;YEAR(TODAY())-1,AVERAGE(D217:D220),INDEX(CBO_annual!$A:$AH,MATCH(_xlfn.NUMBERVALUE(LEFT($A217,4)),CBO_annual!$A:$A,0),MATCH(D$1,CBO_annual!$1:$1,0)))</f>
        <v>2039</v>
      </c>
      <c r="E216" s="83">
        <f ca="1">IF(YEAR($B216)&lt;YEAR(TODAY())-1,AVERAGE(E217:E220),INDEX(CBO_annual!$A:$AH,MATCH(_xlfn.NUMBERVALUE(LEFT($A217,4)),CBO_annual!$A:$A,0),MATCH(E$1,CBO_annual!$1:$1,0)))</f>
        <v>171</v>
      </c>
      <c r="F216" s="83">
        <f ca="1">IF(YEAR($B216)&lt;YEAR(TODAY())-1,AVERAGE(F217:F220),INDEX(CBO_annual!$A:$AH,MATCH(_xlfn.NUMBERVALUE(LEFT($A217,4)),CBO_annual!$A:$A,0),MATCH(F$1,CBO_annual!$1:$1,0)))</f>
        <v>408</v>
      </c>
      <c r="G216" s="83">
        <f ca="1">IF(YEAR($B216)&lt;YEAR(TODAY())-1,AVERAGE(G217:G220),INDEX(CBO_annual!$A:$AH,MATCH(_xlfn.NUMBERVALUE(LEFT($A217,4)),CBO_annual!$A:$A,0),MATCH(G$1,CBO_annual!$1:$1,0)))</f>
        <v>1640</v>
      </c>
      <c r="H216" s="83">
        <f ca="1">IF(YEAR($B216)&lt;YEAR(TODAY())-1,AVERAGE(H217:H220),INDEX(CBO_annual!$A:$AH,MATCH(_xlfn.NUMBERVALUE(LEFT($A217,4)),CBO_annual!$A:$A,0),MATCH(H$1,CBO_annual!$1:$1,0)))</f>
        <v>66</v>
      </c>
      <c r="I216" s="83">
        <f ca="1">IF(YEAR($B216)&lt;YEAR(TODAY())-1,AVERAGE(I217:I220),INDEX(CBO_annual!$A:$AH,MATCH(_xlfn.NUMBERVALUE(LEFT($A217,4)),CBO_annual!$A:$A,0),MATCH(I$1,CBO_annual!$1:$1,0)))</f>
        <v>999</v>
      </c>
      <c r="J216" s="83">
        <f ca="1">IF(YEAR($B216)&lt;YEAR(TODAY())-1,INDEX(HaverPull!$A:$AD,MATCH(CBO_quarterly!$B216,HaverPull!$B:$B,0),MATCH(CBO_quarterly!J$1,HaverPull!$1:$1,0)),INDEX(CBO_annual!$A:$AH,MATCH(_xlfn.NUMBERVALUE(LEFT($A217,4)),CBO_annual!$A:$A,0),MATCH(J$1,CBO_annual!$1:$1,0)))</f>
        <v>0</v>
      </c>
      <c r="K216" s="83">
        <f ca="1">IF(YEAR($B216)&lt;YEAR(TODAY())-1,INDEX(HaverPull!$A:$AD,MATCH(CBO_quarterly!$B216,HaverPull!$B:$B,0),MATCH(CBO_quarterly!K$1,HaverPull!$1:$1,0)),INDEX(CBO_annual!$A:$AH,MATCH(_xlfn.NUMBERVALUE(LEFT($A217,4)),CBO_annual!$A:$A,0),MATCH(K$1,CBO_annual!$1:$1,0)))</f>
        <v>1031.9939999999999</v>
      </c>
      <c r="L216" s="83">
        <f ca="1">IF(YEAR($B216)&lt;YEAR(TODAY())-1,INDEX(HaverPull!$A:$AD,MATCH(CBO_quarterly!$B216,HaverPull!$B:$B,0),MATCH(CBO_quarterly!L$1,HaverPull!$1:$1,0)),INDEX(CBO_annual!$A:$AH,MATCH(_xlfn.NUMBERVALUE(LEFT($A217,4)),CBO_annual!$A:$A,0),MATCH(L$1,CBO_annual!$1:$1,0)))</f>
        <v>493.20100000000002</v>
      </c>
      <c r="M216" s="83">
        <f ca="1">IF(YEAR($B216)&lt;YEAR(TODAY())-1,INDEX(HaverPull!$A:$AD,MATCH(CBO_quarterly!$B216,HaverPull!$B:$B,0),MATCH(CBO_quarterly!M$1,HaverPull!$1:$1,0)),INDEX(CBO_annual!$A:$AH,MATCH(_xlfn.NUMBERVALUE(LEFT($A217,4)),CBO_annual!$A:$A,0),MATCH(M$1,CBO_annual!$1:$1,0)))</f>
        <v>338.101</v>
      </c>
      <c r="N216" s="83">
        <f ca="1">IF(YEAR($B216)&lt;YEAR(TODAY())-1,INDEX(HaverPull!$A:$AD,MATCH(CBO_quarterly!$B216,HaverPull!$B:$B,0),MATCH(CBO_quarterly!N$1,HaverPull!$1:$1,0)),INDEX(CBO_annual!$A:$AH,MATCH(_xlfn.NUMBERVALUE(LEFT($A217,4)),CBO_annual!$A:$A,0),MATCH(N$1,CBO_annual!$1:$1,0)))</f>
        <v>198.49</v>
      </c>
      <c r="O216" s="83">
        <f ca="1">IF(YEAR($B216)&lt;YEAR(TODAY())-1,INDEX(HaverPull!$A:$AD,MATCH(CBO_quarterly!$B216,HaverPull!$B:$B,0),MATCH(CBO_quarterly!O$1,HaverPull!$1:$1,0)),INDEX(CBO_annual!$A:$AH,MATCH(_xlfn.NUMBERVALUE(LEFT($A217,4)),CBO_annual!$A:$A,0),MATCH(O$1,CBO_annual!$1:$1,0)))</f>
        <v>129.10300000000001</v>
      </c>
      <c r="P216" s="83">
        <f ca="1">IF(YEAR($B216)&lt;YEAR(TODAY())-1,INDEX(HaverPull!$A:$AD,MATCH(CBO_quarterly!$B216,HaverPull!$B:$B,0),MATCH(CBO_quarterly!P$1,HaverPull!$1:$1,0)),INDEX(CBO_annual!$A:$AH,MATCH(_xlfn.NUMBERVALUE(LEFT($A217,4)),CBO_annual!$A:$A,0),MATCH(P$1,CBO_annual!$1:$1,0)))</f>
        <v>1614.453</v>
      </c>
      <c r="Q216" s="83">
        <f ca="1">IF(YEAR($B216)&lt;YEAR(TODAY())-1,INDEX(HaverPull!$A:$AD,MATCH(CBO_quarterly!$B216,HaverPull!$B:$B,0),MATCH(CBO_quarterly!Q$1,HaverPull!$1:$1,0)),INDEX(CBO_annual!$A:$AH,MATCH(_xlfn.NUMBERVALUE(LEFT($A217,4)),CBO_annual!$A:$A,0),MATCH(Q$1,CBO_annual!$1:$1,0)))</f>
        <v>1330.0419999999999</v>
      </c>
      <c r="R216" s="83">
        <f ca="1">IF(YEAR($B216)&lt;YEAR(TODAY())-1,INDEX(HaverPull!$A:$AD,MATCH(CBO_quarterly!$B216,HaverPull!$B:$B,0),MATCH(CBO_quarterly!R$1,HaverPull!$1:$1,0)),INDEX(CBO_annual!$A:$AH,MATCH(_xlfn.NUMBERVALUE(LEFT($A217,4)),CBO_annual!$A:$A,0),MATCH(R$1,CBO_annual!$1:$1,0)))</f>
        <v>2091.8060000000005</v>
      </c>
      <c r="S216" s="83">
        <f ca="1">IF(YEAR($B216)&lt;YEAR(TODAY())-1,INDEX(HaverPull!$A:$AD,MATCH(CBO_quarterly!$B216,HaverPull!$B:$B,0),MATCH(CBO_quarterly!S$1,HaverPull!$1:$1,0)),INDEX(CBO_annual!$A:$AH,MATCH(_xlfn.NUMBERVALUE(LEFT($A217,4)),CBO_annual!$A:$A,0),MATCH(S$1,CBO_annual!$1:$1,0)))</f>
        <v>21.299999999999997</v>
      </c>
      <c r="T216" s="83">
        <f ca="1">IF(YEAR($B216)&lt;YEAR(TODAY())-1,INDEX(HaverPull!$A:$AD,MATCH(CBO_quarterly!$B216,HaverPull!$B:$B,0),MATCH(CBO_quarterly!T$1,HaverPull!$1:$1,0)),INDEX(CBO_annual!$A:$AH,MATCH(_xlfn.NUMBERVALUE(LEFT($A217,4)),CBO_annual!$A:$A,0),MATCH(T$1,CBO_annual!$1:$1,0)))</f>
        <v>116.524</v>
      </c>
      <c r="U216" s="83">
        <f ca="1">IF(YEAR($B216)&lt;YEAR(TODAY())-1,INDEX(HaverPull!$A:$AD,MATCH(CBO_quarterly!$B216,HaverPull!$B:$B,0),MATCH(CBO_quarterly!U$1,HaverPull!$1:$1,0)),INDEX(CBO_annual!$A:$AH,MATCH(_xlfn.NUMBERVALUE(LEFT($A217,4)),CBO_annual!$A:$A,0),MATCH(U$1,CBO_annual!$1:$1,0)))</f>
        <v>49.22</v>
      </c>
      <c r="V216" s="83">
        <f ca="1">IF(YEAR($B216)&lt;YEAR(TODAY())-1,INDEX(HaverPull!$A:$AD,MATCH(CBO_quarterly!$B216,HaverPull!$B:$B,0),MATCH(CBO_quarterly!V$1,HaverPull!$1:$1,0)),INDEX(CBO_annual!$A:$AH,MATCH(_xlfn.NUMBERVALUE(LEFT($A217,4)),CBO_annual!$A:$A,0),MATCH(V$1,CBO_annual!$1:$1,0)))</f>
        <v>388.06599999999997</v>
      </c>
      <c r="W216" s="83">
        <f ca="1">IF(YEAR($B216)&lt;YEAR(TODAY())-1,INDEX(HaverPull!$A:$AD,MATCH(CBO_quarterly!$B216,HaverPull!$B:$B,0),MATCH(CBO_quarterly!W$1,HaverPull!$1:$1,0)),INDEX(CBO_annual!$A:$AH,MATCH(_xlfn.NUMBERVALUE(LEFT($A217,4)),CBO_annual!$A:$A,0),MATCH(W$1,CBO_annual!$1:$1,0)))</f>
        <v>0</v>
      </c>
      <c r="X216" s="83">
        <f ca="1">IF(YEAR($B216)&lt;YEAR(TODAY())-1,INDEX(HaverPull!$A:$AD,MATCH(CBO_quarterly!$B216,HaverPull!$B:$B,0),MATCH(CBO_quarterly!X$1,HaverPull!$1:$1,0)),INDEX(CBO_annual!$A:$AH,MATCH(_xlfn.NUMBERVALUE(LEFT($A217,4)),CBO_annual!$A:$A,0),MATCH(X$1,CBO_annual!$1:$1,0)))</f>
        <v>1456.4069999999999</v>
      </c>
      <c r="Y216" s="83">
        <f ca="1">IF(YEAR($B216)&lt;YEAR(TODAY())-1,INDEX(HaverPull!$A:$AD,MATCH(CBO_quarterly!$B216,HaverPull!$B:$B,0),MATCH(CBO_quarterly!Y$1,HaverPull!$1:$1,0)),INDEX(CBO_annual!$A:$AH,MATCH(_xlfn.NUMBERVALUE(LEFT($A217,4)),CBO_annual!$A:$A,0),MATCH(Y$1,CBO_annual!$1:$1,0)))</f>
        <v>1406.261</v>
      </c>
      <c r="Z216" s="83">
        <f ca="1">IF(YEAR($B216)&lt;YEAR(TODAY())-1,INDEX(HaverPull!$A:$AD,MATCH(CBO_quarterly!$B216,HaverPull!$B:$B,0),MATCH(CBO_quarterly!Z$1,HaverPull!$1:$1,0)),INDEX(CBO_annual!$A:$AH,MATCH(_xlfn.NUMBERVALUE(LEFT($A217,4)),CBO_annual!$A:$A,0),MATCH(Z$1,CBO_annual!$1:$1,0)))</f>
        <v>1406.261</v>
      </c>
      <c r="AA216" s="83">
        <f ca="1">IF(YEAR($B216)&lt;YEAR(TODAY())-1,INDEX(HaverPull!$A:$AD,MATCH(CBO_quarterly!$B216,HaverPull!$B:$B,0),MATCH(CBO_quarterly!AA$1,HaverPull!$1:$1,0)),INDEX(CBO_annual!$A:$AH,MATCH(_xlfn.NUMBERVALUE(LEFT($A217,4)),CBO_annual!$A:$A,0),MATCH(AA$1,CBO_annual!$1:$1,0)))</f>
        <v>1406.261</v>
      </c>
      <c r="AB216" s="88">
        <f>INDEX(CBO_annual!$A:$AH,MATCH(_xlfn.NUMBERVALUE(LEFT($A217,4)),CBO_annual!$A:$A,0),MATCH($1:$1,CBO_annual!$1:$1,0))</f>
        <v>19407.400000000001</v>
      </c>
      <c r="AC216" s="84">
        <v>19153.599999999999</v>
      </c>
      <c r="AD216" s="88">
        <v>13426.4</v>
      </c>
      <c r="AE216" s="88">
        <v>16853.5</v>
      </c>
      <c r="AF216" s="85">
        <v>125.524</v>
      </c>
      <c r="AG216" s="84">
        <v>24269.9</v>
      </c>
      <c r="AH216" s="84">
        <v>24298.3</v>
      </c>
      <c r="AI216" s="88">
        <v>3070.4</v>
      </c>
      <c r="AJ216" s="88">
        <v>1174</v>
      </c>
      <c r="AK216" s="88">
        <v>1892.9</v>
      </c>
      <c r="AL216" s="88">
        <v>4065</v>
      </c>
      <c r="AM216" s="88">
        <v>1465.3</v>
      </c>
      <c r="AN216" s="88">
        <v>2599.6999999999998</v>
      </c>
      <c r="AO216" s="83">
        <f ca="1">IF(YEAR($B216)&lt;YEAR(TODAY()),INDEX(HaverPull!$A:$AD,MATCH(CBO_quarterly!$B216,HaverPull!$B:$B,0),MATCH(CBO_quarterly!AO$1,HaverPull!$1:$1,0)),INDEX(CBO_annual!$A:$AH,MATCH(_xlfn.NUMBERVALUE(LEFT($A217,4)),CBO_annual!$A:$A,0),MATCH(AO$1,CBO_annual!$1:$1,0)))</f>
        <v>1031.9939999999999</v>
      </c>
      <c r="AP216" s="83">
        <f ca="1">IF(YEAR($B216)&lt;YEAR(TODAY()),INDEX(HaverPull!$A:$AD,MATCH(CBO_quarterly!$B216,HaverPull!$B:$B,0),MATCH(CBO_quarterly!AP$1,HaverPull!$1:$1,0)),INDEX(CBO_annual!$A:$AH,MATCH(_xlfn.NUMBERVALUE(LEFT($A217,4)),CBO_annual!$A:$A,0),MATCH(AP$1,CBO_annual!$1:$1,0)))</f>
        <v>493.20100000000002</v>
      </c>
    </row>
    <row r="217" spans="1:42">
      <c r="A217" s="83" t="s">
        <v>623</v>
      </c>
      <c r="B217" s="4">
        <f t="shared" si="0"/>
        <v>45015</v>
      </c>
      <c r="C217" s="83">
        <f ca="1">IF(YEAR($B217)&lt;YEAR(TODAY())-1,AVERAGE(C218:C221),INDEX(CBO_annual!$A:$AH,MATCH(_xlfn.NUMBERVALUE(LEFT($A218,4)),CBO_annual!$A:$A,0),MATCH(C$1,CBO_annual!$1:$1,0)))</f>
        <v>2849</v>
      </c>
      <c r="D217" s="83">
        <f ca="1">IF(YEAR($B217)&lt;YEAR(TODAY())-1,AVERAGE(D218:D221),INDEX(CBO_annual!$A:$AH,MATCH(_xlfn.NUMBERVALUE(LEFT($A218,4)),CBO_annual!$A:$A,0),MATCH(D$1,CBO_annual!$1:$1,0)))</f>
        <v>2039</v>
      </c>
      <c r="E217" s="83">
        <f ca="1">IF(YEAR($B217)&lt;YEAR(TODAY())-1,AVERAGE(E218:E221),INDEX(CBO_annual!$A:$AH,MATCH(_xlfn.NUMBERVALUE(LEFT($A218,4)),CBO_annual!$A:$A,0),MATCH(E$1,CBO_annual!$1:$1,0)))</f>
        <v>171</v>
      </c>
      <c r="F217" s="83">
        <f ca="1">IF(YEAR($B217)&lt;YEAR(TODAY())-1,AVERAGE(F218:F221),INDEX(CBO_annual!$A:$AH,MATCH(_xlfn.NUMBERVALUE(LEFT($A218,4)),CBO_annual!$A:$A,0),MATCH(F$1,CBO_annual!$1:$1,0)))</f>
        <v>408</v>
      </c>
      <c r="G217" s="83">
        <f ca="1">IF(YEAR($B217)&lt;YEAR(TODAY())-1,AVERAGE(G218:G221),INDEX(CBO_annual!$A:$AH,MATCH(_xlfn.NUMBERVALUE(LEFT($A218,4)),CBO_annual!$A:$A,0),MATCH(G$1,CBO_annual!$1:$1,0)))</f>
        <v>1640</v>
      </c>
      <c r="H217" s="83">
        <f ca="1">IF(YEAR($B217)&lt;YEAR(TODAY())-1,AVERAGE(H218:H221),INDEX(CBO_annual!$A:$AH,MATCH(_xlfn.NUMBERVALUE(LEFT($A218,4)),CBO_annual!$A:$A,0),MATCH(H$1,CBO_annual!$1:$1,0)))</f>
        <v>66</v>
      </c>
      <c r="I217" s="83">
        <f ca="1">IF(YEAR($B217)&lt;YEAR(TODAY())-1,AVERAGE(I218:I221),INDEX(CBO_annual!$A:$AH,MATCH(_xlfn.NUMBERVALUE(LEFT($A218,4)),CBO_annual!$A:$A,0),MATCH(I$1,CBO_annual!$1:$1,0)))</f>
        <v>999</v>
      </c>
      <c r="J217" s="83">
        <f ca="1">IF(YEAR($B217)&lt;YEAR(TODAY())-1,INDEX(HaverPull!$A:$AD,MATCH(CBO_quarterly!$B217,HaverPull!$B:$B,0),MATCH(CBO_quarterly!J$1,HaverPull!$1:$1,0)),INDEX(CBO_annual!$A:$AH,MATCH(_xlfn.NUMBERVALUE(LEFT($A218,4)),CBO_annual!$A:$A,0),MATCH(J$1,CBO_annual!$1:$1,0)))</f>
        <v>0</v>
      </c>
      <c r="K217" s="83">
        <f ca="1">IF(YEAR($B217)&lt;YEAR(TODAY())-1,INDEX(HaverPull!$A:$AD,MATCH(CBO_quarterly!$B217,HaverPull!$B:$B,0),MATCH(CBO_quarterly!K$1,HaverPull!$1:$1,0)),INDEX(CBO_annual!$A:$AH,MATCH(_xlfn.NUMBERVALUE(LEFT($A218,4)),CBO_annual!$A:$A,0),MATCH(K$1,CBO_annual!$1:$1,0)))</f>
        <v>1031.9939999999999</v>
      </c>
      <c r="L217" s="83">
        <f ca="1">IF(YEAR($B217)&lt;YEAR(TODAY())-1,INDEX(HaverPull!$A:$AD,MATCH(CBO_quarterly!$B217,HaverPull!$B:$B,0),MATCH(CBO_quarterly!L$1,HaverPull!$1:$1,0)),INDEX(CBO_annual!$A:$AH,MATCH(_xlfn.NUMBERVALUE(LEFT($A218,4)),CBO_annual!$A:$A,0),MATCH(L$1,CBO_annual!$1:$1,0)))</f>
        <v>493.20100000000002</v>
      </c>
      <c r="M217" s="83">
        <f ca="1">IF(YEAR($B217)&lt;YEAR(TODAY())-1,INDEX(HaverPull!$A:$AD,MATCH(CBO_quarterly!$B217,HaverPull!$B:$B,0),MATCH(CBO_quarterly!M$1,HaverPull!$1:$1,0)),INDEX(CBO_annual!$A:$AH,MATCH(_xlfn.NUMBERVALUE(LEFT($A218,4)),CBO_annual!$A:$A,0),MATCH(M$1,CBO_annual!$1:$1,0)))</f>
        <v>338.101</v>
      </c>
      <c r="N217" s="83">
        <f ca="1">IF(YEAR($B217)&lt;YEAR(TODAY())-1,INDEX(HaverPull!$A:$AD,MATCH(CBO_quarterly!$B217,HaverPull!$B:$B,0),MATCH(CBO_quarterly!N$1,HaverPull!$1:$1,0)),INDEX(CBO_annual!$A:$AH,MATCH(_xlfn.NUMBERVALUE(LEFT($A218,4)),CBO_annual!$A:$A,0),MATCH(N$1,CBO_annual!$1:$1,0)))</f>
        <v>198.49</v>
      </c>
      <c r="O217" s="83">
        <f ca="1">IF(YEAR($B217)&lt;YEAR(TODAY())-1,INDEX(HaverPull!$A:$AD,MATCH(CBO_quarterly!$B217,HaverPull!$B:$B,0),MATCH(CBO_quarterly!O$1,HaverPull!$1:$1,0)),INDEX(CBO_annual!$A:$AH,MATCH(_xlfn.NUMBERVALUE(LEFT($A218,4)),CBO_annual!$A:$A,0),MATCH(O$1,CBO_annual!$1:$1,0)))</f>
        <v>129.10300000000001</v>
      </c>
      <c r="P217" s="83">
        <f ca="1">IF(YEAR($B217)&lt;YEAR(TODAY())-1,INDEX(HaverPull!$A:$AD,MATCH(CBO_quarterly!$B217,HaverPull!$B:$B,0),MATCH(CBO_quarterly!P$1,HaverPull!$1:$1,0)),INDEX(CBO_annual!$A:$AH,MATCH(_xlfn.NUMBERVALUE(LEFT($A218,4)),CBO_annual!$A:$A,0),MATCH(P$1,CBO_annual!$1:$1,0)))</f>
        <v>1614.453</v>
      </c>
      <c r="Q217" s="83">
        <f ca="1">IF(YEAR($B217)&lt;YEAR(TODAY())-1,INDEX(HaverPull!$A:$AD,MATCH(CBO_quarterly!$B217,HaverPull!$B:$B,0),MATCH(CBO_quarterly!Q$1,HaverPull!$1:$1,0)),INDEX(CBO_annual!$A:$AH,MATCH(_xlfn.NUMBERVALUE(LEFT($A218,4)),CBO_annual!$A:$A,0),MATCH(Q$1,CBO_annual!$1:$1,0)))</f>
        <v>1330.0419999999999</v>
      </c>
      <c r="R217" s="83">
        <f ca="1">IF(YEAR($B217)&lt;YEAR(TODAY())-1,INDEX(HaverPull!$A:$AD,MATCH(CBO_quarterly!$B217,HaverPull!$B:$B,0),MATCH(CBO_quarterly!R$1,HaverPull!$1:$1,0)),INDEX(CBO_annual!$A:$AH,MATCH(_xlfn.NUMBERVALUE(LEFT($A218,4)),CBO_annual!$A:$A,0),MATCH(R$1,CBO_annual!$1:$1,0)))</f>
        <v>2091.8060000000005</v>
      </c>
      <c r="S217" s="83">
        <f ca="1">IF(YEAR($B217)&lt;YEAR(TODAY())-1,INDEX(HaverPull!$A:$AD,MATCH(CBO_quarterly!$B217,HaverPull!$B:$B,0),MATCH(CBO_quarterly!S$1,HaverPull!$1:$1,0)),INDEX(CBO_annual!$A:$AH,MATCH(_xlfn.NUMBERVALUE(LEFT($A218,4)),CBO_annual!$A:$A,0),MATCH(S$1,CBO_annual!$1:$1,0)))</f>
        <v>21.299999999999997</v>
      </c>
      <c r="T217" s="83">
        <f ca="1">IF(YEAR($B217)&lt;YEAR(TODAY())-1,INDEX(HaverPull!$A:$AD,MATCH(CBO_quarterly!$B217,HaverPull!$B:$B,0),MATCH(CBO_quarterly!T$1,HaverPull!$1:$1,0)),INDEX(CBO_annual!$A:$AH,MATCH(_xlfn.NUMBERVALUE(LEFT($A218,4)),CBO_annual!$A:$A,0),MATCH(T$1,CBO_annual!$1:$1,0)))</f>
        <v>116.524</v>
      </c>
      <c r="U217" s="83">
        <f ca="1">IF(YEAR($B217)&lt;YEAR(TODAY())-1,INDEX(HaverPull!$A:$AD,MATCH(CBO_quarterly!$B217,HaverPull!$B:$B,0),MATCH(CBO_quarterly!U$1,HaverPull!$1:$1,0)),INDEX(CBO_annual!$A:$AH,MATCH(_xlfn.NUMBERVALUE(LEFT($A218,4)),CBO_annual!$A:$A,0),MATCH(U$1,CBO_annual!$1:$1,0)))</f>
        <v>49.22</v>
      </c>
      <c r="V217" s="83">
        <f ca="1">IF(YEAR($B217)&lt;YEAR(TODAY())-1,INDEX(HaverPull!$A:$AD,MATCH(CBO_quarterly!$B217,HaverPull!$B:$B,0),MATCH(CBO_quarterly!V$1,HaverPull!$1:$1,0)),INDEX(CBO_annual!$A:$AH,MATCH(_xlfn.NUMBERVALUE(LEFT($A218,4)),CBO_annual!$A:$A,0),MATCH(V$1,CBO_annual!$1:$1,0)))</f>
        <v>388.06599999999997</v>
      </c>
      <c r="W217" s="83">
        <f ca="1">IF(YEAR($B217)&lt;YEAR(TODAY())-1,INDEX(HaverPull!$A:$AD,MATCH(CBO_quarterly!$B217,HaverPull!$B:$B,0),MATCH(CBO_quarterly!W$1,HaverPull!$1:$1,0)),INDEX(CBO_annual!$A:$AH,MATCH(_xlfn.NUMBERVALUE(LEFT($A218,4)),CBO_annual!$A:$A,0),MATCH(W$1,CBO_annual!$1:$1,0)))</f>
        <v>0</v>
      </c>
      <c r="X217" s="83">
        <f ca="1">IF(YEAR($B217)&lt;YEAR(TODAY())-1,INDEX(HaverPull!$A:$AD,MATCH(CBO_quarterly!$B217,HaverPull!$B:$B,0),MATCH(CBO_quarterly!X$1,HaverPull!$1:$1,0)),INDEX(CBO_annual!$A:$AH,MATCH(_xlfn.NUMBERVALUE(LEFT($A218,4)),CBO_annual!$A:$A,0),MATCH(X$1,CBO_annual!$1:$1,0)))</f>
        <v>1456.4069999999999</v>
      </c>
      <c r="Y217" s="83">
        <f ca="1">IF(YEAR($B217)&lt;YEAR(TODAY())-1,INDEX(HaverPull!$A:$AD,MATCH(CBO_quarterly!$B217,HaverPull!$B:$B,0),MATCH(CBO_quarterly!Y$1,HaverPull!$1:$1,0)),INDEX(CBO_annual!$A:$AH,MATCH(_xlfn.NUMBERVALUE(LEFT($A218,4)),CBO_annual!$A:$A,0),MATCH(Y$1,CBO_annual!$1:$1,0)))</f>
        <v>1406.261</v>
      </c>
      <c r="Z217" s="83">
        <f ca="1">IF(YEAR($B217)&lt;YEAR(TODAY())-1,INDEX(HaverPull!$A:$AD,MATCH(CBO_quarterly!$B217,HaverPull!$B:$B,0),MATCH(CBO_quarterly!Z$1,HaverPull!$1:$1,0)),INDEX(CBO_annual!$A:$AH,MATCH(_xlfn.NUMBERVALUE(LEFT($A218,4)),CBO_annual!$A:$A,0),MATCH(Z$1,CBO_annual!$1:$1,0)))</f>
        <v>1406.261</v>
      </c>
      <c r="AA217" s="83">
        <f ca="1">IF(YEAR($B217)&lt;YEAR(TODAY())-1,INDEX(HaverPull!$A:$AD,MATCH(CBO_quarterly!$B217,HaverPull!$B:$B,0),MATCH(CBO_quarterly!AA$1,HaverPull!$1:$1,0)),INDEX(CBO_annual!$A:$AH,MATCH(_xlfn.NUMBERVALUE(LEFT($A218,4)),CBO_annual!$A:$A,0),MATCH(AA$1,CBO_annual!$1:$1,0)))</f>
        <v>1406.261</v>
      </c>
      <c r="AB217" s="88">
        <f>INDEX(CBO_annual!$A:$AH,MATCH(_xlfn.NUMBERVALUE(LEFT($A218,4)),CBO_annual!$A:$A,0),MATCH($1:$1,CBO_annual!$1:$1,0))</f>
        <v>19407.400000000001</v>
      </c>
      <c r="AC217" s="84">
        <v>19228.2</v>
      </c>
      <c r="AD217" s="88">
        <v>13491.8</v>
      </c>
      <c r="AE217" s="88">
        <v>17024.7</v>
      </c>
      <c r="AF217" s="85">
        <v>126.185</v>
      </c>
      <c r="AG217" s="84">
        <v>24506.3</v>
      </c>
      <c r="AH217" s="84">
        <v>24557.8</v>
      </c>
      <c r="AI217" s="88">
        <v>3072.4</v>
      </c>
      <c r="AJ217" s="88">
        <v>1172.0999999999999</v>
      </c>
      <c r="AK217" s="88">
        <v>1896.5</v>
      </c>
      <c r="AL217" s="88">
        <v>4103.7</v>
      </c>
      <c r="AM217" s="88">
        <v>1479.9</v>
      </c>
      <c r="AN217" s="88">
        <v>2623.8</v>
      </c>
      <c r="AO217" s="83">
        <f ca="1">IF(YEAR($B217)&lt;YEAR(TODAY()),INDEX(HaverPull!$A:$AD,MATCH(CBO_quarterly!$B217,HaverPull!$B:$B,0),MATCH(CBO_quarterly!AO$1,HaverPull!$1:$1,0)),INDEX(CBO_annual!$A:$AH,MATCH(_xlfn.NUMBERVALUE(LEFT($A218,4)),CBO_annual!$A:$A,0),MATCH(AO$1,CBO_annual!$1:$1,0)))</f>
        <v>1031.9939999999999</v>
      </c>
      <c r="AP217" s="83">
        <f ca="1">IF(YEAR($B217)&lt;YEAR(TODAY()),INDEX(HaverPull!$A:$AD,MATCH(CBO_quarterly!$B217,HaverPull!$B:$B,0),MATCH(CBO_quarterly!AP$1,HaverPull!$1:$1,0)),INDEX(CBO_annual!$A:$AH,MATCH(_xlfn.NUMBERVALUE(LEFT($A218,4)),CBO_annual!$A:$A,0),MATCH(AP$1,CBO_annual!$1:$1,0)))</f>
        <v>493.20100000000002</v>
      </c>
    </row>
    <row r="218" spans="1:42">
      <c r="A218" s="83" t="s">
        <v>624</v>
      </c>
      <c r="B218" s="4">
        <f t="shared" si="0"/>
        <v>45107</v>
      </c>
      <c r="C218" s="83">
        <f ca="1">IF(YEAR($B218)&lt;YEAR(TODAY())-1,AVERAGE(C219:C222),INDEX(CBO_annual!$A:$AH,MATCH(_xlfn.NUMBERVALUE(LEFT($A219,4)),CBO_annual!$A:$A,0),MATCH(C$1,CBO_annual!$1:$1,0)))</f>
        <v>2849</v>
      </c>
      <c r="D218" s="83">
        <f ca="1">IF(YEAR($B218)&lt;YEAR(TODAY())-1,AVERAGE(D219:D222),INDEX(CBO_annual!$A:$AH,MATCH(_xlfn.NUMBERVALUE(LEFT($A219,4)),CBO_annual!$A:$A,0),MATCH(D$1,CBO_annual!$1:$1,0)))</f>
        <v>2039</v>
      </c>
      <c r="E218" s="83">
        <f ca="1">IF(YEAR($B218)&lt;YEAR(TODAY())-1,AVERAGE(E219:E222),INDEX(CBO_annual!$A:$AH,MATCH(_xlfn.NUMBERVALUE(LEFT($A219,4)),CBO_annual!$A:$A,0),MATCH(E$1,CBO_annual!$1:$1,0)))</f>
        <v>171</v>
      </c>
      <c r="F218" s="83">
        <f ca="1">IF(YEAR($B218)&lt;YEAR(TODAY())-1,AVERAGE(F219:F222),INDEX(CBO_annual!$A:$AH,MATCH(_xlfn.NUMBERVALUE(LEFT($A219,4)),CBO_annual!$A:$A,0),MATCH(F$1,CBO_annual!$1:$1,0)))</f>
        <v>408</v>
      </c>
      <c r="G218" s="83">
        <f ca="1">IF(YEAR($B218)&lt;YEAR(TODAY())-1,AVERAGE(G219:G222),INDEX(CBO_annual!$A:$AH,MATCH(_xlfn.NUMBERVALUE(LEFT($A219,4)),CBO_annual!$A:$A,0),MATCH(G$1,CBO_annual!$1:$1,0)))</f>
        <v>1640</v>
      </c>
      <c r="H218" s="83">
        <f ca="1">IF(YEAR($B218)&lt;YEAR(TODAY())-1,AVERAGE(H219:H222),INDEX(CBO_annual!$A:$AH,MATCH(_xlfn.NUMBERVALUE(LEFT($A219,4)),CBO_annual!$A:$A,0),MATCH(H$1,CBO_annual!$1:$1,0)))</f>
        <v>66</v>
      </c>
      <c r="I218" s="83">
        <f ca="1">IF(YEAR($B218)&lt;YEAR(TODAY())-1,AVERAGE(I219:I222),INDEX(CBO_annual!$A:$AH,MATCH(_xlfn.NUMBERVALUE(LEFT($A219,4)),CBO_annual!$A:$A,0),MATCH(I$1,CBO_annual!$1:$1,0)))</f>
        <v>999</v>
      </c>
      <c r="J218" s="83">
        <f ca="1">IF(YEAR($B218)&lt;YEAR(TODAY())-1,INDEX(HaverPull!$A:$AD,MATCH(CBO_quarterly!$B218,HaverPull!$B:$B,0),MATCH(CBO_quarterly!J$1,HaverPull!$1:$1,0)),INDEX(CBO_annual!$A:$AH,MATCH(_xlfn.NUMBERVALUE(LEFT($A219,4)),CBO_annual!$A:$A,0),MATCH(J$1,CBO_annual!$1:$1,0)))</f>
        <v>0</v>
      </c>
      <c r="K218" s="83">
        <f ca="1">IF(YEAR($B218)&lt;YEAR(TODAY())-1,INDEX(HaverPull!$A:$AD,MATCH(CBO_quarterly!$B218,HaverPull!$B:$B,0),MATCH(CBO_quarterly!K$1,HaverPull!$1:$1,0)),INDEX(CBO_annual!$A:$AH,MATCH(_xlfn.NUMBERVALUE(LEFT($A219,4)),CBO_annual!$A:$A,0),MATCH(K$1,CBO_annual!$1:$1,0)))</f>
        <v>1031.9939999999999</v>
      </c>
      <c r="L218" s="83">
        <f ca="1">IF(YEAR($B218)&lt;YEAR(TODAY())-1,INDEX(HaverPull!$A:$AD,MATCH(CBO_quarterly!$B218,HaverPull!$B:$B,0),MATCH(CBO_quarterly!L$1,HaverPull!$1:$1,0)),INDEX(CBO_annual!$A:$AH,MATCH(_xlfn.NUMBERVALUE(LEFT($A219,4)),CBO_annual!$A:$A,0),MATCH(L$1,CBO_annual!$1:$1,0)))</f>
        <v>493.20100000000002</v>
      </c>
      <c r="M218" s="83">
        <f ca="1">IF(YEAR($B218)&lt;YEAR(TODAY())-1,INDEX(HaverPull!$A:$AD,MATCH(CBO_quarterly!$B218,HaverPull!$B:$B,0),MATCH(CBO_quarterly!M$1,HaverPull!$1:$1,0)),INDEX(CBO_annual!$A:$AH,MATCH(_xlfn.NUMBERVALUE(LEFT($A219,4)),CBO_annual!$A:$A,0),MATCH(M$1,CBO_annual!$1:$1,0)))</f>
        <v>338.101</v>
      </c>
      <c r="N218" s="83">
        <f ca="1">IF(YEAR($B218)&lt;YEAR(TODAY())-1,INDEX(HaverPull!$A:$AD,MATCH(CBO_quarterly!$B218,HaverPull!$B:$B,0),MATCH(CBO_quarterly!N$1,HaverPull!$1:$1,0)),INDEX(CBO_annual!$A:$AH,MATCH(_xlfn.NUMBERVALUE(LEFT($A219,4)),CBO_annual!$A:$A,0),MATCH(N$1,CBO_annual!$1:$1,0)))</f>
        <v>198.49</v>
      </c>
      <c r="O218" s="83">
        <f ca="1">IF(YEAR($B218)&lt;YEAR(TODAY())-1,INDEX(HaverPull!$A:$AD,MATCH(CBO_quarterly!$B218,HaverPull!$B:$B,0),MATCH(CBO_quarterly!O$1,HaverPull!$1:$1,0)),INDEX(CBO_annual!$A:$AH,MATCH(_xlfn.NUMBERVALUE(LEFT($A219,4)),CBO_annual!$A:$A,0),MATCH(O$1,CBO_annual!$1:$1,0)))</f>
        <v>129.10300000000001</v>
      </c>
      <c r="P218" s="83">
        <f ca="1">IF(YEAR($B218)&lt;YEAR(TODAY())-1,INDEX(HaverPull!$A:$AD,MATCH(CBO_quarterly!$B218,HaverPull!$B:$B,0),MATCH(CBO_quarterly!P$1,HaverPull!$1:$1,0)),INDEX(CBO_annual!$A:$AH,MATCH(_xlfn.NUMBERVALUE(LEFT($A219,4)),CBO_annual!$A:$A,0),MATCH(P$1,CBO_annual!$1:$1,0)))</f>
        <v>1614.453</v>
      </c>
      <c r="Q218" s="83">
        <f ca="1">IF(YEAR($B218)&lt;YEAR(TODAY())-1,INDEX(HaverPull!$A:$AD,MATCH(CBO_quarterly!$B218,HaverPull!$B:$B,0),MATCH(CBO_quarterly!Q$1,HaverPull!$1:$1,0)),INDEX(CBO_annual!$A:$AH,MATCH(_xlfn.NUMBERVALUE(LEFT($A219,4)),CBO_annual!$A:$A,0),MATCH(Q$1,CBO_annual!$1:$1,0)))</f>
        <v>1330.0419999999999</v>
      </c>
      <c r="R218" s="83">
        <f ca="1">IF(YEAR($B218)&lt;YEAR(TODAY())-1,INDEX(HaverPull!$A:$AD,MATCH(CBO_quarterly!$B218,HaverPull!$B:$B,0),MATCH(CBO_quarterly!R$1,HaverPull!$1:$1,0)),INDEX(CBO_annual!$A:$AH,MATCH(_xlfn.NUMBERVALUE(LEFT($A219,4)),CBO_annual!$A:$A,0),MATCH(R$1,CBO_annual!$1:$1,0)))</f>
        <v>2091.8060000000005</v>
      </c>
      <c r="S218" s="83">
        <f ca="1">IF(YEAR($B218)&lt;YEAR(TODAY())-1,INDEX(HaverPull!$A:$AD,MATCH(CBO_quarterly!$B218,HaverPull!$B:$B,0),MATCH(CBO_quarterly!S$1,HaverPull!$1:$1,0)),INDEX(CBO_annual!$A:$AH,MATCH(_xlfn.NUMBERVALUE(LEFT($A219,4)),CBO_annual!$A:$A,0),MATCH(S$1,CBO_annual!$1:$1,0)))</f>
        <v>21.299999999999997</v>
      </c>
      <c r="T218" s="83">
        <f ca="1">IF(YEAR($B218)&lt;YEAR(TODAY())-1,INDEX(HaverPull!$A:$AD,MATCH(CBO_quarterly!$B218,HaverPull!$B:$B,0),MATCH(CBO_quarterly!T$1,HaverPull!$1:$1,0)),INDEX(CBO_annual!$A:$AH,MATCH(_xlfn.NUMBERVALUE(LEFT($A219,4)),CBO_annual!$A:$A,0),MATCH(T$1,CBO_annual!$1:$1,0)))</f>
        <v>116.524</v>
      </c>
      <c r="U218" s="83">
        <f ca="1">IF(YEAR($B218)&lt;YEAR(TODAY())-1,INDEX(HaverPull!$A:$AD,MATCH(CBO_quarterly!$B218,HaverPull!$B:$B,0),MATCH(CBO_quarterly!U$1,HaverPull!$1:$1,0)),INDEX(CBO_annual!$A:$AH,MATCH(_xlfn.NUMBERVALUE(LEFT($A219,4)),CBO_annual!$A:$A,0),MATCH(U$1,CBO_annual!$1:$1,0)))</f>
        <v>49.22</v>
      </c>
      <c r="V218" s="83">
        <f ca="1">IF(YEAR($B218)&lt;YEAR(TODAY())-1,INDEX(HaverPull!$A:$AD,MATCH(CBO_quarterly!$B218,HaverPull!$B:$B,0),MATCH(CBO_quarterly!V$1,HaverPull!$1:$1,0)),INDEX(CBO_annual!$A:$AH,MATCH(_xlfn.NUMBERVALUE(LEFT($A219,4)),CBO_annual!$A:$A,0),MATCH(V$1,CBO_annual!$1:$1,0)))</f>
        <v>388.06599999999997</v>
      </c>
      <c r="W218" s="83">
        <f ca="1">IF(YEAR($B218)&lt;YEAR(TODAY())-1,INDEX(HaverPull!$A:$AD,MATCH(CBO_quarterly!$B218,HaverPull!$B:$B,0),MATCH(CBO_quarterly!W$1,HaverPull!$1:$1,0)),INDEX(CBO_annual!$A:$AH,MATCH(_xlfn.NUMBERVALUE(LEFT($A219,4)),CBO_annual!$A:$A,0),MATCH(W$1,CBO_annual!$1:$1,0)))</f>
        <v>0</v>
      </c>
      <c r="X218" s="83">
        <f ca="1">IF(YEAR($B218)&lt;YEAR(TODAY())-1,INDEX(HaverPull!$A:$AD,MATCH(CBO_quarterly!$B218,HaverPull!$B:$B,0),MATCH(CBO_quarterly!X$1,HaverPull!$1:$1,0)),INDEX(CBO_annual!$A:$AH,MATCH(_xlfn.NUMBERVALUE(LEFT($A219,4)),CBO_annual!$A:$A,0),MATCH(X$1,CBO_annual!$1:$1,0)))</f>
        <v>1456.4069999999999</v>
      </c>
      <c r="Y218" s="83">
        <f ca="1">IF(YEAR($B218)&lt;YEAR(TODAY())-1,INDEX(HaverPull!$A:$AD,MATCH(CBO_quarterly!$B218,HaverPull!$B:$B,0),MATCH(CBO_quarterly!Y$1,HaverPull!$1:$1,0)),INDEX(CBO_annual!$A:$AH,MATCH(_xlfn.NUMBERVALUE(LEFT($A219,4)),CBO_annual!$A:$A,0),MATCH(Y$1,CBO_annual!$1:$1,0)))</f>
        <v>1406.261</v>
      </c>
      <c r="Z218" s="83">
        <f ca="1">IF(YEAR($B218)&lt;YEAR(TODAY())-1,INDEX(HaverPull!$A:$AD,MATCH(CBO_quarterly!$B218,HaverPull!$B:$B,0),MATCH(CBO_quarterly!Z$1,HaverPull!$1:$1,0)),INDEX(CBO_annual!$A:$AH,MATCH(_xlfn.NUMBERVALUE(LEFT($A219,4)),CBO_annual!$A:$A,0),MATCH(Z$1,CBO_annual!$1:$1,0)))</f>
        <v>1406.261</v>
      </c>
      <c r="AA218" s="83">
        <f ca="1">IF(YEAR($B218)&lt;YEAR(TODAY())-1,INDEX(HaverPull!$A:$AD,MATCH(CBO_quarterly!$B218,HaverPull!$B:$B,0),MATCH(CBO_quarterly!AA$1,HaverPull!$1:$1,0)),INDEX(CBO_annual!$A:$AH,MATCH(_xlfn.NUMBERVALUE(LEFT($A219,4)),CBO_annual!$A:$A,0),MATCH(AA$1,CBO_annual!$1:$1,0)))</f>
        <v>1406.261</v>
      </c>
      <c r="AB218" s="88">
        <f>INDEX(CBO_annual!$A:$AH,MATCH(_xlfn.NUMBERVALUE(LEFT($A219,4)),CBO_annual!$A:$A,0),MATCH($1:$1,CBO_annual!$1:$1,0))</f>
        <v>19407.400000000001</v>
      </c>
      <c r="AC218" s="84">
        <v>19305.599999999999</v>
      </c>
      <c r="AD218" s="88">
        <v>13553.1</v>
      </c>
      <c r="AE218" s="88">
        <v>17191.3</v>
      </c>
      <c r="AF218" s="85">
        <v>126.84399999999999</v>
      </c>
      <c r="AG218" s="84">
        <v>24735.5</v>
      </c>
      <c r="AH218" s="84">
        <v>24806.9</v>
      </c>
      <c r="AI218" s="88">
        <v>3074.8</v>
      </c>
      <c r="AJ218" s="88">
        <v>1170.9000000000001</v>
      </c>
      <c r="AK218" s="88">
        <v>1899.9</v>
      </c>
      <c r="AL218" s="88">
        <v>4130.8999999999996</v>
      </c>
      <c r="AM218" s="88">
        <v>1483.1</v>
      </c>
      <c r="AN218" s="88">
        <v>2647.8</v>
      </c>
      <c r="AO218" s="83">
        <f ca="1">IF(YEAR($B218)&lt;YEAR(TODAY()),INDEX(HaverPull!$A:$AD,MATCH(CBO_quarterly!$B218,HaverPull!$B:$B,0),MATCH(CBO_quarterly!AO$1,HaverPull!$1:$1,0)),INDEX(CBO_annual!$A:$AH,MATCH(_xlfn.NUMBERVALUE(LEFT($A219,4)),CBO_annual!$A:$A,0),MATCH(AO$1,CBO_annual!$1:$1,0)))</f>
        <v>1031.9939999999999</v>
      </c>
      <c r="AP218" s="83">
        <f ca="1">IF(YEAR($B218)&lt;YEAR(TODAY()),INDEX(HaverPull!$A:$AD,MATCH(CBO_quarterly!$B218,HaverPull!$B:$B,0),MATCH(CBO_quarterly!AP$1,HaverPull!$1:$1,0)),INDEX(CBO_annual!$A:$AH,MATCH(_xlfn.NUMBERVALUE(LEFT($A219,4)),CBO_annual!$A:$A,0),MATCH(AP$1,CBO_annual!$1:$1,0)))</f>
        <v>493.20100000000002</v>
      </c>
    </row>
    <row r="219" spans="1:42">
      <c r="A219" s="83" t="s">
        <v>625</v>
      </c>
      <c r="B219" s="4">
        <f t="shared" si="0"/>
        <v>45199</v>
      </c>
      <c r="C219" s="83">
        <f ca="1">IF(YEAR($B219)&lt;YEAR(TODAY())-1,AVERAGE(C220:C223),INDEX(CBO_annual!$A:$AH,MATCH(_xlfn.NUMBERVALUE(LEFT($A220,4)),CBO_annual!$A:$A,0),MATCH(C$1,CBO_annual!$1:$1,0)))</f>
        <v>2849</v>
      </c>
      <c r="D219" s="83">
        <f ca="1">IF(YEAR($B219)&lt;YEAR(TODAY())-1,AVERAGE(D220:D223),INDEX(CBO_annual!$A:$AH,MATCH(_xlfn.NUMBERVALUE(LEFT($A220,4)),CBO_annual!$A:$A,0),MATCH(D$1,CBO_annual!$1:$1,0)))</f>
        <v>2039</v>
      </c>
      <c r="E219" s="83">
        <f ca="1">IF(YEAR($B219)&lt;YEAR(TODAY())-1,AVERAGE(E220:E223),INDEX(CBO_annual!$A:$AH,MATCH(_xlfn.NUMBERVALUE(LEFT($A220,4)),CBO_annual!$A:$A,0),MATCH(E$1,CBO_annual!$1:$1,0)))</f>
        <v>171</v>
      </c>
      <c r="F219" s="83">
        <f ca="1">IF(YEAR($B219)&lt;YEAR(TODAY())-1,AVERAGE(F220:F223),INDEX(CBO_annual!$A:$AH,MATCH(_xlfn.NUMBERVALUE(LEFT($A220,4)),CBO_annual!$A:$A,0),MATCH(F$1,CBO_annual!$1:$1,0)))</f>
        <v>408</v>
      </c>
      <c r="G219" s="83">
        <f ca="1">IF(YEAR($B219)&lt;YEAR(TODAY())-1,AVERAGE(G220:G223),INDEX(CBO_annual!$A:$AH,MATCH(_xlfn.NUMBERVALUE(LEFT($A220,4)),CBO_annual!$A:$A,0),MATCH(G$1,CBO_annual!$1:$1,0)))</f>
        <v>1640</v>
      </c>
      <c r="H219" s="83">
        <f ca="1">IF(YEAR($B219)&lt;YEAR(TODAY())-1,AVERAGE(H220:H223),INDEX(CBO_annual!$A:$AH,MATCH(_xlfn.NUMBERVALUE(LEFT($A220,4)),CBO_annual!$A:$A,0),MATCH(H$1,CBO_annual!$1:$1,0)))</f>
        <v>66</v>
      </c>
      <c r="I219" s="83">
        <f ca="1">IF(YEAR($B219)&lt;YEAR(TODAY())-1,AVERAGE(I220:I223),INDEX(CBO_annual!$A:$AH,MATCH(_xlfn.NUMBERVALUE(LEFT($A220,4)),CBO_annual!$A:$A,0),MATCH(I$1,CBO_annual!$1:$1,0)))</f>
        <v>999</v>
      </c>
      <c r="J219" s="83">
        <f ca="1">IF(YEAR($B219)&lt;YEAR(TODAY())-1,INDEX(HaverPull!$A:$AD,MATCH(CBO_quarterly!$B219,HaverPull!$B:$B,0),MATCH(CBO_quarterly!J$1,HaverPull!$1:$1,0)),INDEX(CBO_annual!$A:$AH,MATCH(_xlfn.NUMBERVALUE(LEFT($A220,4)),CBO_annual!$A:$A,0),MATCH(J$1,CBO_annual!$1:$1,0)))</f>
        <v>0</v>
      </c>
      <c r="K219" s="83">
        <f ca="1">IF(YEAR($B219)&lt;YEAR(TODAY())-1,INDEX(HaverPull!$A:$AD,MATCH(CBO_quarterly!$B219,HaverPull!$B:$B,0),MATCH(CBO_quarterly!K$1,HaverPull!$1:$1,0)),INDEX(CBO_annual!$A:$AH,MATCH(_xlfn.NUMBERVALUE(LEFT($A220,4)),CBO_annual!$A:$A,0),MATCH(K$1,CBO_annual!$1:$1,0)))</f>
        <v>1031.9939999999999</v>
      </c>
      <c r="L219" s="83">
        <f ca="1">IF(YEAR($B219)&lt;YEAR(TODAY())-1,INDEX(HaverPull!$A:$AD,MATCH(CBO_quarterly!$B219,HaverPull!$B:$B,0),MATCH(CBO_quarterly!L$1,HaverPull!$1:$1,0)),INDEX(CBO_annual!$A:$AH,MATCH(_xlfn.NUMBERVALUE(LEFT($A220,4)),CBO_annual!$A:$A,0),MATCH(L$1,CBO_annual!$1:$1,0)))</f>
        <v>493.20100000000002</v>
      </c>
      <c r="M219" s="83">
        <f ca="1">IF(YEAR($B219)&lt;YEAR(TODAY())-1,INDEX(HaverPull!$A:$AD,MATCH(CBO_quarterly!$B219,HaverPull!$B:$B,0),MATCH(CBO_quarterly!M$1,HaverPull!$1:$1,0)),INDEX(CBO_annual!$A:$AH,MATCH(_xlfn.NUMBERVALUE(LEFT($A220,4)),CBO_annual!$A:$A,0),MATCH(M$1,CBO_annual!$1:$1,0)))</f>
        <v>338.101</v>
      </c>
      <c r="N219" s="83">
        <f ca="1">IF(YEAR($B219)&lt;YEAR(TODAY())-1,INDEX(HaverPull!$A:$AD,MATCH(CBO_quarterly!$B219,HaverPull!$B:$B,0),MATCH(CBO_quarterly!N$1,HaverPull!$1:$1,0)),INDEX(CBO_annual!$A:$AH,MATCH(_xlfn.NUMBERVALUE(LEFT($A220,4)),CBO_annual!$A:$A,0),MATCH(N$1,CBO_annual!$1:$1,0)))</f>
        <v>198.49</v>
      </c>
      <c r="O219" s="83">
        <f ca="1">IF(YEAR($B219)&lt;YEAR(TODAY())-1,INDEX(HaverPull!$A:$AD,MATCH(CBO_quarterly!$B219,HaverPull!$B:$B,0),MATCH(CBO_quarterly!O$1,HaverPull!$1:$1,0)),INDEX(CBO_annual!$A:$AH,MATCH(_xlfn.NUMBERVALUE(LEFT($A220,4)),CBO_annual!$A:$A,0),MATCH(O$1,CBO_annual!$1:$1,0)))</f>
        <v>129.10300000000001</v>
      </c>
      <c r="P219" s="83">
        <f ca="1">IF(YEAR($B219)&lt;YEAR(TODAY())-1,INDEX(HaverPull!$A:$AD,MATCH(CBO_quarterly!$B219,HaverPull!$B:$B,0),MATCH(CBO_quarterly!P$1,HaverPull!$1:$1,0)),INDEX(CBO_annual!$A:$AH,MATCH(_xlfn.NUMBERVALUE(LEFT($A220,4)),CBO_annual!$A:$A,0),MATCH(P$1,CBO_annual!$1:$1,0)))</f>
        <v>1614.453</v>
      </c>
      <c r="Q219" s="83">
        <f ca="1">IF(YEAR($B219)&lt;YEAR(TODAY())-1,INDEX(HaverPull!$A:$AD,MATCH(CBO_quarterly!$B219,HaverPull!$B:$B,0),MATCH(CBO_quarterly!Q$1,HaverPull!$1:$1,0)),INDEX(CBO_annual!$A:$AH,MATCH(_xlfn.NUMBERVALUE(LEFT($A220,4)),CBO_annual!$A:$A,0),MATCH(Q$1,CBO_annual!$1:$1,0)))</f>
        <v>1330.0419999999999</v>
      </c>
      <c r="R219" s="83">
        <f ca="1">IF(YEAR($B219)&lt;YEAR(TODAY())-1,INDEX(HaverPull!$A:$AD,MATCH(CBO_quarterly!$B219,HaverPull!$B:$B,0),MATCH(CBO_quarterly!R$1,HaverPull!$1:$1,0)),INDEX(CBO_annual!$A:$AH,MATCH(_xlfn.NUMBERVALUE(LEFT($A220,4)),CBO_annual!$A:$A,0),MATCH(R$1,CBO_annual!$1:$1,0)))</f>
        <v>2091.8060000000005</v>
      </c>
      <c r="S219" s="83">
        <f ca="1">IF(YEAR($B219)&lt;YEAR(TODAY())-1,INDEX(HaverPull!$A:$AD,MATCH(CBO_quarterly!$B219,HaverPull!$B:$B,0),MATCH(CBO_quarterly!S$1,HaverPull!$1:$1,0)),INDEX(CBO_annual!$A:$AH,MATCH(_xlfn.NUMBERVALUE(LEFT($A220,4)),CBO_annual!$A:$A,0),MATCH(S$1,CBO_annual!$1:$1,0)))</f>
        <v>21.299999999999997</v>
      </c>
      <c r="T219" s="83">
        <f ca="1">IF(YEAR($B219)&lt;YEAR(TODAY())-1,INDEX(HaverPull!$A:$AD,MATCH(CBO_quarterly!$B219,HaverPull!$B:$B,0),MATCH(CBO_quarterly!T$1,HaverPull!$1:$1,0)),INDEX(CBO_annual!$A:$AH,MATCH(_xlfn.NUMBERVALUE(LEFT($A220,4)),CBO_annual!$A:$A,0),MATCH(T$1,CBO_annual!$1:$1,0)))</f>
        <v>116.524</v>
      </c>
      <c r="U219" s="83">
        <f ca="1">IF(YEAR($B219)&lt;YEAR(TODAY())-1,INDEX(HaverPull!$A:$AD,MATCH(CBO_quarterly!$B219,HaverPull!$B:$B,0),MATCH(CBO_quarterly!U$1,HaverPull!$1:$1,0)),INDEX(CBO_annual!$A:$AH,MATCH(_xlfn.NUMBERVALUE(LEFT($A220,4)),CBO_annual!$A:$A,0),MATCH(U$1,CBO_annual!$1:$1,0)))</f>
        <v>49.22</v>
      </c>
      <c r="V219" s="83">
        <f ca="1">IF(YEAR($B219)&lt;YEAR(TODAY())-1,INDEX(HaverPull!$A:$AD,MATCH(CBO_quarterly!$B219,HaverPull!$B:$B,0),MATCH(CBO_quarterly!V$1,HaverPull!$1:$1,0)),INDEX(CBO_annual!$A:$AH,MATCH(_xlfn.NUMBERVALUE(LEFT($A220,4)),CBO_annual!$A:$A,0),MATCH(V$1,CBO_annual!$1:$1,0)))</f>
        <v>388.06599999999997</v>
      </c>
      <c r="W219" s="83">
        <f ca="1">IF(YEAR($B219)&lt;YEAR(TODAY())-1,INDEX(HaverPull!$A:$AD,MATCH(CBO_quarterly!$B219,HaverPull!$B:$B,0),MATCH(CBO_quarterly!W$1,HaverPull!$1:$1,0)),INDEX(CBO_annual!$A:$AH,MATCH(_xlfn.NUMBERVALUE(LEFT($A220,4)),CBO_annual!$A:$A,0),MATCH(W$1,CBO_annual!$1:$1,0)))</f>
        <v>0</v>
      </c>
      <c r="X219" s="83">
        <f ca="1">IF(YEAR($B219)&lt;YEAR(TODAY())-1,INDEX(HaverPull!$A:$AD,MATCH(CBO_quarterly!$B219,HaverPull!$B:$B,0),MATCH(CBO_quarterly!X$1,HaverPull!$1:$1,0)),INDEX(CBO_annual!$A:$AH,MATCH(_xlfn.NUMBERVALUE(LEFT($A220,4)),CBO_annual!$A:$A,0),MATCH(X$1,CBO_annual!$1:$1,0)))</f>
        <v>1456.4069999999999</v>
      </c>
      <c r="Y219" s="83">
        <f ca="1">IF(YEAR($B219)&lt;YEAR(TODAY())-1,INDEX(HaverPull!$A:$AD,MATCH(CBO_quarterly!$B219,HaverPull!$B:$B,0),MATCH(CBO_quarterly!Y$1,HaverPull!$1:$1,0)),INDEX(CBO_annual!$A:$AH,MATCH(_xlfn.NUMBERVALUE(LEFT($A220,4)),CBO_annual!$A:$A,0),MATCH(Y$1,CBO_annual!$1:$1,0)))</f>
        <v>1406.261</v>
      </c>
      <c r="Z219" s="83">
        <f ca="1">IF(YEAR($B219)&lt;YEAR(TODAY())-1,INDEX(HaverPull!$A:$AD,MATCH(CBO_quarterly!$B219,HaverPull!$B:$B,0),MATCH(CBO_quarterly!Z$1,HaverPull!$1:$1,0)),INDEX(CBO_annual!$A:$AH,MATCH(_xlfn.NUMBERVALUE(LEFT($A220,4)),CBO_annual!$A:$A,0),MATCH(Z$1,CBO_annual!$1:$1,0)))</f>
        <v>1406.261</v>
      </c>
      <c r="AA219" s="83">
        <f ca="1">IF(YEAR($B219)&lt;YEAR(TODAY())-1,INDEX(HaverPull!$A:$AD,MATCH(CBO_quarterly!$B219,HaverPull!$B:$B,0),MATCH(CBO_quarterly!AA$1,HaverPull!$1:$1,0)),INDEX(CBO_annual!$A:$AH,MATCH(_xlfn.NUMBERVALUE(LEFT($A220,4)),CBO_annual!$A:$A,0),MATCH(AA$1,CBO_annual!$1:$1,0)))</f>
        <v>1406.261</v>
      </c>
      <c r="AB219" s="88">
        <f>INDEX(CBO_annual!$A:$AH,MATCH(_xlfn.NUMBERVALUE(LEFT($A220,4)),CBO_annual!$A:$A,0),MATCH($1:$1,CBO_annual!$1:$1,0))</f>
        <v>19407.400000000001</v>
      </c>
      <c r="AC219" s="84">
        <v>19387.099999999999</v>
      </c>
      <c r="AD219" s="88">
        <v>13614.8</v>
      </c>
      <c r="AE219" s="88">
        <v>17360.5</v>
      </c>
      <c r="AF219" s="85">
        <v>127.511</v>
      </c>
      <c r="AG219" s="84">
        <v>24973.5</v>
      </c>
      <c r="AH219" s="84">
        <v>25059.3</v>
      </c>
      <c r="AI219" s="88">
        <v>3077.4</v>
      </c>
      <c r="AJ219" s="88">
        <v>1169.9000000000001</v>
      </c>
      <c r="AK219" s="88">
        <v>1903.3</v>
      </c>
      <c r="AL219" s="88">
        <v>4158.6000000000004</v>
      </c>
      <c r="AM219" s="88">
        <v>1486.6</v>
      </c>
      <c r="AN219" s="88">
        <v>2672</v>
      </c>
      <c r="AO219" s="83">
        <f ca="1">IF(YEAR($B219)&lt;YEAR(TODAY()),INDEX(HaverPull!$A:$AD,MATCH(CBO_quarterly!$B219,HaverPull!$B:$B,0),MATCH(CBO_quarterly!AO$1,HaverPull!$1:$1,0)),INDEX(CBO_annual!$A:$AH,MATCH(_xlfn.NUMBERVALUE(LEFT($A220,4)),CBO_annual!$A:$A,0),MATCH(AO$1,CBO_annual!$1:$1,0)))</f>
        <v>1031.9939999999999</v>
      </c>
      <c r="AP219" s="83">
        <f ca="1">IF(YEAR($B219)&lt;YEAR(TODAY()),INDEX(HaverPull!$A:$AD,MATCH(CBO_quarterly!$B219,HaverPull!$B:$B,0),MATCH(CBO_quarterly!AP$1,HaverPull!$1:$1,0)),INDEX(CBO_annual!$A:$AH,MATCH(_xlfn.NUMBERVALUE(LEFT($A220,4)),CBO_annual!$A:$A,0),MATCH(AP$1,CBO_annual!$1:$1,0)))</f>
        <v>493.20100000000002</v>
      </c>
    </row>
    <row r="220" spans="1:42">
      <c r="A220" s="83" t="s">
        <v>626</v>
      </c>
      <c r="B220" s="4">
        <f t="shared" si="0"/>
        <v>45290</v>
      </c>
      <c r="C220" s="83">
        <f ca="1">IF(YEAR($B220)&lt;YEAR(TODAY())-1,AVERAGE(C221:C224),INDEX(CBO_annual!$A:$AH,MATCH(_xlfn.NUMBERVALUE(LEFT($A221,4)),CBO_annual!$A:$A,0),MATCH(C$1,CBO_annual!$1:$1,0)))</f>
        <v>3015</v>
      </c>
      <c r="D220" s="83">
        <f ca="1">IF(YEAR($B220)&lt;YEAR(TODAY())-1,AVERAGE(D221:D224),INDEX(CBO_annual!$A:$AH,MATCH(_xlfn.NUMBERVALUE(LEFT($A221,4)),CBO_annual!$A:$A,0),MATCH(D$1,CBO_annual!$1:$1,0)))</f>
        <v>2143</v>
      </c>
      <c r="E220" s="83">
        <f ca="1">IF(YEAR($B220)&lt;YEAR(TODAY())-1,AVERAGE(E221:E224),INDEX(CBO_annual!$A:$AH,MATCH(_xlfn.NUMBERVALUE(LEFT($A221,4)),CBO_annual!$A:$A,0),MATCH(E$1,CBO_annual!$1:$1,0)))</f>
        <v>175</v>
      </c>
      <c r="F220" s="83">
        <f ca="1">IF(YEAR($B220)&lt;YEAR(TODAY())-1,AVERAGE(F221:F224),INDEX(CBO_annual!$A:$AH,MATCH(_xlfn.NUMBERVALUE(LEFT($A221,4)),CBO_annual!$A:$A,0),MATCH(F$1,CBO_annual!$1:$1,0)))</f>
        <v>427</v>
      </c>
      <c r="G220" s="83">
        <f ca="1">IF(YEAR($B220)&lt;YEAR(TODAY())-1,AVERAGE(G221:G224),INDEX(CBO_annual!$A:$AH,MATCH(_xlfn.NUMBERVALUE(LEFT($A221,4)),CBO_annual!$A:$A,0),MATCH(G$1,CBO_annual!$1:$1,0)))</f>
        <v>1714</v>
      </c>
      <c r="H220" s="83">
        <f ca="1">IF(YEAR($B220)&lt;YEAR(TODAY())-1,AVERAGE(H221:H224),INDEX(CBO_annual!$A:$AH,MATCH(_xlfn.NUMBERVALUE(LEFT($A221,4)),CBO_annual!$A:$A,0),MATCH(H$1,CBO_annual!$1:$1,0)))</f>
        <v>67</v>
      </c>
      <c r="I220" s="83">
        <f ca="1">IF(YEAR($B220)&lt;YEAR(TODAY())-1,AVERAGE(I221:I224),INDEX(CBO_annual!$A:$AH,MATCH(_xlfn.NUMBERVALUE(LEFT($A221,4)),CBO_annual!$A:$A,0),MATCH(I$1,CBO_annual!$1:$1,0)))</f>
        <v>1052</v>
      </c>
      <c r="J220" s="83">
        <f ca="1">IF(YEAR($B220)&lt;YEAR(TODAY())-1,INDEX(HaverPull!$A:$AD,MATCH(CBO_quarterly!$B220,HaverPull!$B:$B,0),MATCH(CBO_quarterly!J$1,HaverPull!$1:$1,0)),INDEX(CBO_annual!$A:$AH,MATCH(_xlfn.NUMBERVALUE(LEFT($A221,4)),CBO_annual!$A:$A,0),MATCH(J$1,CBO_annual!$1:$1,0)))</f>
        <v>0</v>
      </c>
      <c r="K220" s="83">
        <f ca="1">IF(YEAR($B220)&lt;YEAR(TODAY())-1,INDEX(HaverPull!$A:$AD,MATCH(CBO_quarterly!$B220,HaverPull!$B:$B,0),MATCH(CBO_quarterly!K$1,HaverPull!$1:$1,0)),INDEX(CBO_annual!$A:$AH,MATCH(_xlfn.NUMBERVALUE(LEFT($A221,4)),CBO_annual!$A:$A,0),MATCH(K$1,CBO_annual!$1:$1,0)))</f>
        <v>1061.818</v>
      </c>
      <c r="L220" s="83">
        <f ca="1">IF(YEAR($B220)&lt;YEAR(TODAY())-1,INDEX(HaverPull!$A:$AD,MATCH(CBO_quarterly!$B220,HaverPull!$B:$B,0),MATCH(CBO_quarterly!L$1,HaverPull!$1:$1,0)),INDEX(CBO_annual!$A:$AH,MATCH(_xlfn.NUMBERVALUE(LEFT($A221,4)),CBO_annual!$A:$A,0),MATCH(L$1,CBO_annual!$1:$1,0)))</f>
        <v>523.61</v>
      </c>
      <c r="M220" s="83">
        <f ca="1">IF(YEAR($B220)&lt;YEAR(TODAY())-1,INDEX(HaverPull!$A:$AD,MATCH(CBO_quarterly!$B220,HaverPull!$B:$B,0),MATCH(CBO_quarterly!M$1,HaverPull!$1:$1,0)),INDEX(CBO_annual!$A:$AH,MATCH(_xlfn.NUMBERVALUE(LEFT($A221,4)),CBO_annual!$A:$A,0),MATCH(M$1,CBO_annual!$1:$1,0)))</f>
        <v>340.685</v>
      </c>
      <c r="N220" s="83">
        <f ca="1">IF(YEAR($B220)&lt;YEAR(TODAY())-1,INDEX(HaverPull!$A:$AD,MATCH(CBO_quarterly!$B220,HaverPull!$B:$B,0),MATCH(CBO_quarterly!N$1,HaverPull!$1:$1,0)),INDEX(CBO_annual!$A:$AH,MATCH(_xlfn.NUMBERVALUE(LEFT($A221,4)),CBO_annual!$A:$A,0),MATCH(N$1,CBO_annual!$1:$1,0)))</f>
        <v>200.00200000000001</v>
      </c>
      <c r="O220" s="83">
        <f ca="1">IF(YEAR($B220)&lt;YEAR(TODAY())-1,INDEX(HaverPull!$A:$AD,MATCH(CBO_quarterly!$B220,HaverPull!$B:$B,0),MATCH(CBO_quarterly!O$1,HaverPull!$1:$1,0)),INDEX(CBO_annual!$A:$AH,MATCH(_xlfn.NUMBERVALUE(LEFT($A221,4)),CBO_annual!$A:$A,0),MATCH(O$1,CBO_annual!$1:$1,0)))</f>
        <v>123.664</v>
      </c>
      <c r="P220" s="83">
        <f ca="1">IF(YEAR($B220)&lt;YEAR(TODAY())-1,INDEX(HaverPull!$A:$AD,MATCH(CBO_quarterly!$B220,HaverPull!$B:$B,0),MATCH(CBO_quarterly!P$1,HaverPull!$1:$1,0)),INDEX(CBO_annual!$A:$AH,MATCH(_xlfn.NUMBERVALUE(LEFT($A221,4)),CBO_annual!$A:$A,0),MATCH(P$1,CBO_annual!$1:$1,0)))</f>
        <v>1677.0830000000001</v>
      </c>
      <c r="Q220" s="83">
        <f ca="1">IF(YEAR($B220)&lt;YEAR(TODAY())-1,INDEX(HaverPull!$A:$AD,MATCH(CBO_quarterly!$B220,HaverPull!$B:$B,0),MATCH(CBO_quarterly!Q$1,HaverPull!$1:$1,0)),INDEX(CBO_annual!$A:$AH,MATCH(_xlfn.NUMBERVALUE(LEFT($A221,4)),CBO_annual!$A:$A,0),MATCH(Q$1,CBO_annual!$1:$1,0)))</f>
        <v>1410.1769999999999</v>
      </c>
      <c r="R220" s="83">
        <f ca="1">IF(YEAR($B220)&lt;YEAR(TODAY())-1,INDEX(HaverPull!$A:$AD,MATCH(CBO_quarterly!$B220,HaverPull!$B:$B,0),MATCH(CBO_quarterly!R$1,HaverPull!$1:$1,0)),INDEX(CBO_annual!$A:$AH,MATCH(_xlfn.NUMBERVALUE(LEFT($A221,4)),CBO_annual!$A:$A,0),MATCH(R$1,CBO_annual!$1:$1,0)))</f>
        <v>2199.2089999999998</v>
      </c>
      <c r="S220" s="83">
        <f ca="1">IF(YEAR($B220)&lt;YEAR(TODAY())-1,INDEX(HaverPull!$A:$AD,MATCH(CBO_quarterly!$B220,HaverPull!$B:$B,0),MATCH(CBO_quarterly!S$1,HaverPull!$1:$1,0)),INDEX(CBO_annual!$A:$AH,MATCH(_xlfn.NUMBERVALUE(LEFT($A221,4)),CBO_annual!$A:$A,0),MATCH(S$1,CBO_annual!$1:$1,0)))</f>
        <v>22.77</v>
      </c>
      <c r="T220" s="83">
        <f ca="1">IF(YEAR($B220)&lt;YEAR(TODAY())-1,INDEX(HaverPull!$A:$AD,MATCH(CBO_quarterly!$B220,HaverPull!$B:$B,0),MATCH(CBO_quarterly!T$1,HaverPull!$1:$1,0)),INDEX(CBO_annual!$A:$AH,MATCH(_xlfn.NUMBERVALUE(LEFT($A221,4)),CBO_annual!$A:$A,0),MATCH(T$1,CBO_annual!$1:$1,0)))</f>
        <v>118.898</v>
      </c>
      <c r="U220" s="83">
        <f ca="1">IF(YEAR($B220)&lt;YEAR(TODAY())-1,INDEX(HaverPull!$A:$AD,MATCH(CBO_quarterly!$B220,HaverPull!$B:$B,0),MATCH(CBO_quarterly!U$1,HaverPull!$1:$1,0)),INDEX(CBO_annual!$A:$AH,MATCH(_xlfn.NUMBERVALUE(LEFT($A221,4)),CBO_annual!$A:$A,0),MATCH(U$1,CBO_annual!$1:$1,0)))</f>
        <v>50.783000000000001</v>
      </c>
      <c r="V220" s="83">
        <f ca="1">IF(YEAR($B220)&lt;YEAR(TODAY())-1,INDEX(HaverPull!$A:$AD,MATCH(CBO_quarterly!$B220,HaverPull!$B:$B,0),MATCH(CBO_quarterly!V$1,HaverPull!$1:$1,0)),INDEX(CBO_annual!$A:$AH,MATCH(_xlfn.NUMBERVALUE(LEFT($A221,4)),CBO_annual!$A:$A,0),MATCH(V$1,CBO_annual!$1:$1,0)))</f>
        <v>420.589</v>
      </c>
      <c r="W220" s="83">
        <f ca="1">IF(YEAR($B220)&lt;YEAR(TODAY())-1,INDEX(HaverPull!$A:$AD,MATCH(CBO_quarterly!$B220,HaverPull!$B:$B,0),MATCH(CBO_quarterly!W$1,HaverPull!$1:$1,0)),INDEX(CBO_annual!$A:$AH,MATCH(_xlfn.NUMBERVALUE(LEFT($A221,4)),CBO_annual!$A:$A,0),MATCH(W$1,CBO_annual!$1:$1,0)))</f>
        <v>0</v>
      </c>
      <c r="X220" s="83">
        <f ca="1">IF(YEAR($B220)&lt;YEAR(TODAY())-1,INDEX(HaverPull!$A:$AD,MATCH(CBO_quarterly!$B220,HaverPull!$B:$B,0),MATCH(CBO_quarterly!X$1,HaverPull!$1:$1,0)),INDEX(CBO_annual!$A:$AH,MATCH(_xlfn.NUMBERVALUE(LEFT($A221,4)),CBO_annual!$A:$A,0),MATCH(X$1,CBO_annual!$1:$1,0)))</f>
        <v>1518.7339999999999</v>
      </c>
      <c r="Y220" s="83">
        <f ca="1">IF(YEAR($B220)&lt;YEAR(TODAY())-1,INDEX(HaverPull!$A:$AD,MATCH(CBO_quarterly!$B220,HaverPull!$B:$B,0),MATCH(CBO_quarterly!Y$1,HaverPull!$1:$1,0)),INDEX(CBO_annual!$A:$AH,MATCH(_xlfn.NUMBERVALUE(LEFT($A221,4)),CBO_annual!$A:$A,0),MATCH(Y$1,CBO_annual!$1:$1,0)))</f>
        <v>1436.164</v>
      </c>
      <c r="Z220" s="83">
        <f ca="1">IF(YEAR($B220)&lt;YEAR(TODAY())-1,INDEX(HaverPull!$A:$AD,MATCH(CBO_quarterly!$B220,HaverPull!$B:$B,0),MATCH(CBO_quarterly!Z$1,HaverPull!$1:$1,0)),INDEX(CBO_annual!$A:$AH,MATCH(_xlfn.NUMBERVALUE(LEFT($A221,4)),CBO_annual!$A:$A,0),MATCH(Z$1,CBO_annual!$1:$1,0)))</f>
        <v>1436.164</v>
      </c>
      <c r="AA220" s="83">
        <f ca="1">IF(YEAR($B220)&lt;YEAR(TODAY())-1,INDEX(HaverPull!$A:$AD,MATCH(CBO_quarterly!$B220,HaverPull!$B:$B,0),MATCH(CBO_quarterly!AA$1,HaverPull!$1:$1,0)),INDEX(CBO_annual!$A:$AH,MATCH(_xlfn.NUMBERVALUE(LEFT($A221,4)),CBO_annual!$A:$A,0),MATCH(AA$1,CBO_annual!$1:$1,0)))</f>
        <v>1436.164</v>
      </c>
      <c r="AB220" s="88">
        <f>INDEX(CBO_annual!$A:$AH,MATCH(_xlfn.NUMBERVALUE(LEFT($A221,4)),CBO_annual!$A:$A,0),MATCH($1:$1,CBO_annual!$1:$1,0))</f>
        <v>19774.400000000001</v>
      </c>
      <c r="AC220" s="84">
        <v>19468.400000000001</v>
      </c>
      <c r="AD220" s="88">
        <v>13674.4</v>
      </c>
      <c r="AE220" s="88">
        <v>17527</v>
      </c>
      <c r="AF220" s="85">
        <v>128.173</v>
      </c>
      <c r="AG220" s="84">
        <v>25211.7</v>
      </c>
      <c r="AH220" s="84">
        <v>25312.1</v>
      </c>
      <c r="AI220" s="88">
        <v>3080.3</v>
      </c>
      <c r="AJ220" s="88">
        <v>1169.5</v>
      </c>
      <c r="AK220" s="88">
        <v>1906.6</v>
      </c>
      <c r="AL220" s="88">
        <v>4187.1000000000004</v>
      </c>
      <c r="AM220" s="88">
        <v>1490.9</v>
      </c>
      <c r="AN220" s="88">
        <v>2696.2</v>
      </c>
      <c r="AO220" s="83">
        <f ca="1">IF(YEAR($B220)&lt;YEAR(TODAY()),INDEX(HaverPull!$A:$AD,MATCH(CBO_quarterly!$B220,HaverPull!$B:$B,0),MATCH(CBO_quarterly!AO$1,HaverPull!$1:$1,0)),INDEX(CBO_annual!$A:$AH,MATCH(_xlfn.NUMBERVALUE(LEFT($A221,4)),CBO_annual!$A:$A,0),MATCH(AO$1,CBO_annual!$1:$1,0)))</f>
        <v>1061.818</v>
      </c>
      <c r="AP220" s="83">
        <f ca="1">IF(YEAR($B220)&lt;YEAR(TODAY()),INDEX(HaverPull!$A:$AD,MATCH(CBO_quarterly!$B220,HaverPull!$B:$B,0),MATCH(CBO_quarterly!AP$1,HaverPull!$1:$1,0)),INDEX(CBO_annual!$A:$AH,MATCH(_xlfn.NUMBERVALUE(LEFT($A221,4)),CBO_annual!$A:$A,0),MATCH(AP$1,CBO_annual!$1:$1,0)))</f>
        <v>523.61</v>
      </c>
    </row>
    <row r="221" spans="1:42">
      <c r="A221" s="83" t="s">
        <v>627</v>
      </c>
      <c r="B221" s="4">
        <f t="shared" si="0"/>
        <v>45381</v>
      </c>
      <c r="C221" s="83">
        <f ca="1">IF(YEAR($B221)&lt;YEAR(TODAY())-1,AVERAGE(C222:C225),INDEX(CBO_annual!$A:$AH,MATCH(_xlfn.NUMBERVALUE(LEFT($A222,4)),CBO_annual!$A:$A,0),MATCH(C$1,CBO_annual!$1:$1,0)))</f>
        <v>3015</v>
      </c>
      <c r="D221" s="83">
        <f ca="1">IF(YEAR($B221)&lt;YEAR(TODAY())-1,AVERAGE(D222:D225),INDEX(CBO_annual!$A:$AH,MATCH(_xlfn.NUMBERVALUE(LEFT($A222,4)),CBO_annual!$A:$A,0),MATCH(D$1,CBO_annual!$1:$1,0)))</f>
        <v>2143</v>
      </c>
      <c r="E221" s="83">
        <f ca="1">IF(YEAR($B221)&lt;YEAR(TODAY())-1,AVERAGE(E222:E225),INDEX(CBO_annual!$A:$AH,MATCH(_xlfn.NUMBERVALUE(LEFT($A222,4)),CBO_annual!$A:$A,0),MATCH(E$1,CBO_annual!$1:$1,0)))</f>
        <v>175</v>
      </c>
      <c r="F221" s="83">
        <f ca="1">IF(YEAR($B221)&lt;YEAR(TODAY())-1,AVERAGE(F222:F225),INDEX(CBO_annual!$A:$AH,MATCH(_xlfn.NUMBERVALUE(LEFT($A222,4)),CBO_annual!$A:$A,0),MATCH(F$1,CBO_annual!$1:$1,0)))</f>
        <v>427</v>
      </c>
      <c r="G221" s="83">
        <f ca="1">IF(YEAR($B221)&lt;YEAR(TODAY())-1,AVERAGE(G222:G225),INDEX(CBO_annual!$A:$AH,MATCH(_xlfn.NUMBERVALUE(LEFT($A222,4)),CBO_annual!$A:$A,0),MATCH(G$1,CBO_annual!$1:$1,0)))</f>
        <v>1714</v>
      </c>
      <c r="H221" s="83">
        <f ca="1">IF(YEAR($B221)&lt;YEAR(TODAY())-1,AVERAGE(H222:H225),INDEX(CBO_annual!$A:$AH,MATCH(_xlfn.NUMBERVALUE(LEFT($A222,4)),CBO_annual!$A:$A,0),MATCH(H$1,CBO_annual!$1:$1,0)))</f>
        <v>67</v>
      </c>
      <c r="I221" s="83">
        <f ca="1">IF(YEAR($B221)&lt;YEAR(TODAY())-1,AVERAGE(I222:I225),INDEX(CBO_annual!$A:$AH,MATCH(_xlfn.NUMBERVALUE(LEFT($A222,4)),CBO_annual!$A:$A,0),MATCH(I$1,CBO_annual!$1:$1,0)))</f>
        <v>1052</v>
      </c>
      <c r="J221" s="83">
        <f ca="1">IF(YEAR($B221)&lt;YEAR(TODAY())-1,INDEX(HaverPull!$A:$AD,MATCH(CBO_quarterly!$B221,HaverPull!$B:$B,0),MATCH(CBO_quarterly!J$1,HaverPull!$1:$1,0)),INDEX(CBO_annual!$A:$AH,MATCH(_xlfn.NUMBERVALUE(LEFT($A222,4)),CBO_annual!$A:$A,0),MATCH(J$1,CBO_annual!$1:$1,0)))</f>
        <v>0</v>
      </c>
      <c r="K221" s="83">
        <f ca="1">IF(YEAR($B221)&lt;YEAR(TODAY())-1,INDEX(HaverPull!$A:$AD,MATCH(CBO_quarterly!$B221,HaverPull!$B:$B,0),MATCH(CBO_quarterly!K$1,HaverPull!$1:$1,0)),INDEX(CBO_annual!$A:$AH,MATCH(_xlfn.NUMBERVALUE(LEFT($A222,4)),CBO_annual!$A:$A,0),MATCH(K$1,CBO_annual!$1:$1,0)))</f>
        <v>1061.818</v>
      </c>
      <c r="L221" s="83">
        <f ca="1">IF(YEAR($B221)&lt;YEAR(TODAY())-1,INDEX(HaverPull!$A:$AD,MATCH(CBO_quarterly!$B221,HaverPull!$B:$B,0),MATCH(CBO_quarterly!L$1,HaverPull!$1:$1,0)),INDEX(CBO_annual!$A:$AH,MATCH(_xlfn.NUMBERVALUE(LEFT($A222,4)),CBO_annual!$A:$A,0),MATCH(L$1,CBO_annual!$1:$1,0)))</f>
        <v>523.61</v>
      </c>
      <c r="M221" s="83">
        <f ca="1">IF(YEAR($B221)&lt;YEAR(TODAY())-1,INDEX(HaverPull!$A:$AD,MATCH(CBO_quarterly!$B221,HaverPull!$B:$B,0),MATCH(CBO_quarterly!M$1,HaverPull!$1:$1,0)),INDEX(CBO_annual!$A:$AH,MATCH(_xlfn.NUMBERVALUE(LEFT($A222,4)),CBO_annual!$A:$A,0),MATCH(M$1,CBO_annual!$1:$1,0)))</f>
        <v>340.685</v>
      </c>
      <c r="N221" s="83">
        <f ca="1">IF(YEAR($B221)&lt;YEAR(TODAY())-1,INDEX(HaverPull!$A:$AD,MATCH(CBO_quarterly!$B221,HaverPull!$B:$B,0),MATCH(CBO_quarterly!N$1,HaverPull!$1:$1,0)),INDEX(CBO_annual!$A:$AH,MATCH(_xlfn.NUMBERVALUE(LEFT($A222,4)),CBO_annual!$A:$A,0),MATCH(N$1,CBO_annual!$1:$1,0)))</f>
        <v>200.00200000000001</v>
      </c>
      <c r="O221" s="83">
        <f ca="1">IF(YEAR($B221)&lt;YEAR(TODAY())-1,INDEX(HaverPull!$A:$AD,MATCH(CBO_quarterly!$B221,HaverPull!$B:$B,0),MATCH(CBO_quarterly!O$1,HaverPull!$1:$1,0)),INDEX(CBO_annual!$A:$AH,MATCH(_xlfn.NUMBERVALUE(LEFT($A222,4)),CBO_annual!$A:$A,0),MATCH(O$1,CBO_annual!$1:$1,0)))</f>
        <v>123.664</v>
      </c>
      <c r="P221" s="83">
        <f ca="1">IF(YEAR($B221)&lt;YEAR(TODAY())-1,INDEX(HaverPull!$A:$AD,MATCH(CBO_quarterly!$B221,HaverPull!$B:$B,0),MATCH(CBO_quarterly!P$1,HaverPull!$1:$1,0)),INDEX(CBO_annual!$A:$AH,MATCH(_xlfn.NUMBERVALUE(LEFT($A222,4)),CBO_annual!$A:$A,0),MATCH(P$1,CBO_annual!$1:$1,0)))</f>
        <v>1677.0830000000001</v>
      </c>
      <c r="Q221" s="83">
        <f ca="1">IF(YEAR($B221)&lt;YEAR(TODAY())-1,INDEX(HaverPull!$A:$AD,MATCH(CBO_quarterly!$B221,HaverPull!$B:$B,0),MATCH(CBO_quarterly!Q$1,HaverPull!$1:$1,0)),INDEX(CBO_annual!$A:$AH,MATCH(_xlfn.NUMBERVALUE(LEFT($A222,4)),CBO_annual!$A:$A,0),MATCH(Q$1,CBO_annual!$1:$1,0)))</f>
        <v>1410.1769999999999</v>
      </c>
      <c r="R221" s="83">
        <f ca="1">IF(YEAR($B221)&lt;YEAR(TODAY())-1,INDEX(HaverPull!$A:$AD,MATCH(CBO_quarterly!$B221,HaverPull!$B:$B,0),MATCH(CBO_quarterly!R$1,HaverPull!$1:$1,0)),INDEX(CBO_annual!$A:$AH,MATCH(_xlfn.NUMBERVALUE(LEFT($A222,4)),CBO_annual!$A:$A,0),MATCH(R$1,CBO_annual!$1:$1,0)))</f>
        <v>2199.2089999999998</v>
      </c>
      <c r="S221" s="83">
        <f ca="1">IF(YEAR($B221)&lt;YEAR(TODAY())-1,INDEX(HaverPull!$A:$AD,MATCH(CBO_quarterly!$B221,HaverPull!$B:$B,0),MATCH(CBO_quarterly!S$1,HaverPull!$1:$1,0)),INDEX(CBO_annual!$A:$AH,MATCH(_xlfn.NUMBERVALUE(LEFT($A222,4)),CBO_annual!$A:$A,0),MATCH(S$1,CBO_annual!$1:$1,0)))</f>
        <v>22.77</v>
      </c>
      <c r="T221" s="83">
        <f ca="1">IF(YEAR($B221)&lt;YEAR(TODAY())-1,INDEX(HaverPull!$A:$AD,MATCH(CBO_quarterly!$B221,HaverPull!$B:$B,0),MATCH(CBO_quarterly!T$1,HaverPull!$1:$1,0)),INDEX(CBO_annual!$A:$AH,MATCH(_xlfn.NUMBERVALUE(LEFT($A222,4)),CBO_annual!$A:$A,0),MATCH(T$1,CBO_annual!$1:$1,0)))</f>
        <v>118.898</v>
      </c>
      <c r="U221" s="83">
        <f ca="1">IF(YEAR($B221)&lt;YEAR(TODAY())-1,INDEX(HaverPull!$A:$AD,MATCH(CBO_quarterly!$B221,HaverPull!$B:$B,0),MATCH(CBO_quarterly!U$1,HaverPull!$1:$1,0)),INDEX(CBO_annual!$A:$AH,MATCH(_xlfn.NUMBERVALUE(LEFT($A222,4)),CBO_annual!$A:$A,0),MATCH(U$1,CBO_annual!$1:$1,0)))</f>
        <v>50.783000000000001</v>
      </c>
      <c r="V221" s="83">
        <f ca="1">IF(YEAR($B221)&lt;YEAR(TODAY())-1,INDEX(HaverPull!$A:$AD,MATCH(CBO_quarterly!$B221,HaverPull!$B:$B,0),MATCH(CBO_quarterly!V$1,HaverPull!$1:$1,0)),INDEX(CBO_annual!$A:$AH,MATCH(_xlfn.NUMBERVALUE(LEFT($A222,4)),CBO_annual!$A:$A,0),MATCH(V$1,CBO_annual!$1:$1,0)))</f>
        <v>420.589</v>
      </c>
      <c r="W221" s="83">
        <f ca="1">IF(YEAR($B221)&lt;YEAR(TODAY())-1,INDEX(HaverPull!$A:$AD,MATCH(CBO_quarterly!$B221,HaverPull!$B:$B,0),MATCH(CBO_quarterly!W$1,HaverPull!$1:$1,0)),INDEX(CBO_annual!$A:$AH,MATCH(_xlfn.NUMBERVALUE(LEFT($A222,4)),CBO_annual!$A:$A,0),MATCH(W$1,CBO_annual!$1:$1,0)))</f>
        <v>0</v>
      </c>
      <c r="X221" s="83">
        <f ca="1">IF(YEAR($B221)&lt;YEAR(TODAY())-1,INDEX(HaverPull!$A:$AD,MATCH(CBO_quarterly!$B221,HaverPull!$B:$B,0),MATCH(CBO_quarterly!X$1,HaverPull!$1:$1,0)),INDEX(CBO_annual!$A:$AH,MATCH(_xlfn.NUMBERVALUE(LEFT($A222,4)),CBO_annual!$A:$A,0),MATCH(X$1,CBO_annual!$1:$1,0)))</f>
        <v>1518.7339999999999</v>
      </c>
      <c r="Y221" s="83">
        <f ca="1">IF(YEAR($B221)&lt;YEAR(TODAY())-1,INDEX(HaverPull!$A:$AD,MATCH(CBO_quarterly!$B221,HaverPull!$B:$B,0),MATCH(CBO_quarterly!Y$1,HaverPull!$1:$1,0)),INDEX(CBO_annual!$A:$AH,MATCH(_xlfn.NUMBERVALUE(LEFT($A222,4)),CBO_annual!$A:$A,0),MATCH(Y$1,CBO_annual!$1:$1,0)))</f>
        <v>1436.164</v>
      </c>
      <c r="Z221" s="83">
        <f ca="1">IF(YEAR($B221)&lt;YEAR(TODAY())-1,INDEX(HaverPull!$A:$AD,MATCH(CBO_quarterly!$B221,HaverPull!$B:$B,0),MATCH(CBO_quarterly!Z$1,HaverPull!$1:$1,0)),INDEX(CBO_annual!$A:$AH,MATCH(_xlfn.NUMBERVALUE(LEFT($A222,4)),CBO_annual!$A:$A,0),MATCH(Z$1,CBO_annual!$1:$1,0)))</f>
        <v>1436.164</v>
      </c>
      <c r="AA221" s="83">
        <f ca="1">IF(YEAR($B221)&lt;YEAR(TODAY())-1,INDEX(HaverPull!$A:$AD,MATCH(CBO_quarterly!$B221,HaverPull!$B:$B,0),MATCH(CBO_quarterly!AA$1,HaverPull!$1:$1,0)),INDEX(CBO_annual!$A:$AH,MATCH(_xlfn.NUMBERVALUE(LEFT($A222,4)),CBO_annual!$A:$A,0),MATCH(AA$1,CBO_annual!$1:$1,0)))</f>
        <v>1436.164</v>
      </c>
      <c r="AB221" s="88">
        <f>INDEX(CBO_annual!$A:$AH,MATCH(_xlfn.NUMBERVALUE(LEFT($A222,4)),CBO_annual!$A:$A,0),MATCH($1:$1,CBO_annual!$1:$1,0))</f>
        <v>19774.400000000001</v>
      </c>
      <c r="AC221" s="84">
        <v>19550.2</v>
      </c>
      <c r="AD221" s="88">
        <v>13742.1</v>
      </c>
      <c r="AE221" s="88">
        <v>17703.900000000001</v>
      </c>
      <c r="AF221" s="85">
        <v>128.82900000000001</v>
      </c>
      <c r="AG221" s="84">
        <v>25462.9</v>
      </c>
      <c r="AH221" s="84">
        <v>25577</v>
      </c>
      <c r="AI221" s="88">
        <v>3083.7</v>
      </c>
      <c r="AJ221" s="88">
        <v>1169.5999999999999</v>
      </c>
      <c r="AK221" s="88">
        <v>1909.8</v>
      </c>
      <c r="AL221" s="88">
        <v>4228</v>
      </c>
      <c r="AM221" s="88">
        <v>1507.5</v>
      </c>
      <c r="AN221" s="88">
        <v>2720.5</v>
      </c>
      <c r="AO221" s="83">
        <f ca="1">IF(YEAR($B221)&lt;YEAR(TODAY()),INDEX(HaverPull!$A:$AD,MATCH(CBO_quarterly!$B221,HaverPull!$B:$B,0),MATCH(CBO_quarterly!AO$1,HaverPull!$1:$1,0)),INDEX(CBO_annual!$A:$AH,MATCH(_xlfn.NUMBERVALUE(LEFT($A222,4)),CBO_annual!$A:$A,0),MATCH(AO$1,CBO_annual!$1:$1,0)))</f>
        <v>1061.818</v>
      </c>
      <c r="AP221" s="83">
        <f ca="1">IF(YEAR($B221)&lt;YEAR(TODAY()),INDEX(HaverPull!$A:$AD,MATCH(CBO_quarterly!$B221,HaverPull!$B:$B,0),MATCH(CBO_quarterly!AP$1,HaverPull!$1:$1,0)),INDEX(CBO_annual!$A:$AH,MATCH(_xlfn.NUMBERVALUE(LEFT($A222,4)),CBO_annual!$A:$A,0),MATCH(AP$1,CBO_annual!$1:$1,0)))</f>
        <v>523.61</v>
      </c>
    </row>
    <row r="222" spans="1:42">
      <c r="A222" s="83" t="s">
        <v>628</v>
      </c>
      <c r="B222" s="4">
        <f t="shared" si="0"/>
        <v>45473</v>
      </c>
      <c r="C222" s="83">
        <f ca="1">IF(YEAR($B222)&lt;YEAR(TODAY())-1,AVERAGE(C223:C226),INDEX(CBO_annual!$A:$AH,MATCH(_xlfn.NUMBERVALUE(LEFT($A223,4)),CBO_annual!$A:$A,0),MATCH(C$1,CBO_annual!$1:$1,0)))</f>
        <v>3015</v>
      </c>
      <c r="D222" s="83">
        <f ca="1">IF(YEAR($B222)&lt;YEAR(TODAY())-1,AVERAGE(D223:D226),INDEX(CBO_annual!$A:$AH,MATCH(_xlfn.NUMBERVALUE(LEFT($A223,4)),CBO_annual!$A:$A,0),MATCH(D$1,CBO_annual!$1:$1,0)))</f>
        <v>2143</v>
      </c>
      <c r="E222" s="83">
        <f ca="1">IF(YEAR($B222)&lt;YEAR(TODAY())-1,AVERAGE(E223:E226),INDEX(CBO_annual!$A:$AH,MATCH(_xlfn.NUMBERVALUE(LEFT($A223,4)),CBO_annual!$A:$A,0),MATCH(E$1,CBO_annual!$1:$1,0)))</f>
        <v>175</v>
      </c>
      <c r="F222" s="83">
        <f ca="1">IF(YEAR($B222)&lt;YEAR(TODAY())-1,AVERAGE(F223:F226),INDEX(CBO_annual!$A:$AH,MATCH(_xlfn.NUMBERVALUE(LEFT($A223,4)),CBO_annual!$A:$A,0),MATCH(F$1,CBO_annual!$1:$1,0)))</f>
        <v>427</v>
      </c>
      <c r="G222" s="83">
        <f ca="1">IF(YEAR($B222)&lt;YEAR(TODAY())-1,AVERAGE(G223:G226),INDEX(CBO_annual!$A:$AH,MATCH(_xlfn.NUMBERVALUE(LEFT($A223,4)),CBO_annual!$A:$A,0),MATCH(G$1,CBO_annual!$1:$1,0)))</f>
        <v>1714</v>
      </c>
      <c r="H222" s="83">
        <f ca="1">IF(YEAR($B222)&lt;YEAR(TODAY())-1,AVERAGE(H223:H226),INDEX(CBO_annual!$A:$AH,MATCH(_xlfn.NUMBERVALUE(LEFT($A223,4)),CBO_annual!$A:$A,0),MATCH(H$1,CBO_annual!$1:$1,0)))</f>
        <v>67</v>
      </c>
      <c r="I222" s="83">
        <f ca="1">IF(YEAR($B222)&lt;YEAR(TODAY())-1,AVERAGE(I223:I226),INDEX(CBO_annual!$A:$AH,MATCH(_xlfn.NUMBERVALUE(LEFT($A223,4)),CBO_annual!$A:$A,0),MATCH(I$1,CBO_annual!$1:$1,0)))</f>
        <v>1052</v>
      </c>
      <c r="J222" s="83">
        <f ca="1">IF(YEAR($B222)&lt;YEAR(TODAY())-1,INDEX(HaverPull!$A:$AD,MATCH(CBO_quarterly!$B222,HaverPull!$B:$B,0),MATCH(CBO_quarterly!J$1,HaverPull!$1:$1,0)),INDEX(CBO_annual!$A:$AH,MATCH(_xlfn.NUMBERVALUE(LEFT($A223,4)),CBO_annual!$A:$A,0),MATCH(J$1,CBO_annual!$1:$1,0)))</f>
        <v>0</v>
      </c>
      <c r="K222" s="83">
        <f ca="1">IF(YEAR($B222)&lt;YEAR(TODAY())-1,INDEX(HaverPull!$A:$AD,MATCH(CBO_quarterly!$B222,HaverPull!$B:$B,0),MATCH(CBO_quarterly!K$1,HaverPull!$1:$1,0)),INDEX(CBO_annual!$A:$AH,MATCH(_xlfn.NUMBERVALUE(LEFT($A223,4)),CBO_annual!$A:$A,0),MATCH(K$1,CBO_annual!$1:$1,0)))</f>
        <v>1061.818</v>
      </c>
      <c r="L222" s="83">
        <f ca="1">IF(YEAR($B222)&lt;YEAR(TODAY())-1,INDEX(HaverPull!$A:$AD,MATCH(CBO_quarterly!$B222,HaverPull!$B:$B,0),MATCH(CBO_quarterly!L$1,HaverPull!$1:$1,0)),INDEX(CBO_annual!$A:$AH,MATCH(_xlfn.NUMBERVALUE(LEFT($A223,4)),CBO_annual!$A:$A,0),MATCH(L$1,CBO_annual!$1:$1,0)))</f>
        <v>523.61</v>
      </c>
      <c r="M222" s="83">
        <f ca="1">IF(YEAR($B222)&lt;YEAR(TODAY())-1,INDEX(HaverPull!$A:$AD,MATCH(CBO_quarterly!$B222,HaverPull!$B:$B,0),MATCH(CBO_quarterly!M$1,HaverPull!$1:$1,0)),INDEX(CBO_annual!$A:$AH,MATCH(_xlfn.NUMBERVALUE(LEFT($A223,4)),CBO_annual!$A:$A,0),MATCH(M$1,CBO_annual!$1:$1,0)))</f>
        <v>340.685</v>
      </c>
      <c r="N222" s="83">
        <f ca="1">IF(YEAR($B222)&lt;YEAR(TODAY())-1,INDEX(HaverPull!$A:$AD,MATCH(CBO_quarterly!$B222,HaverPull!$B:$B,0),MATCH(CBO_quarterly!N$1,HaverPull!$1:$1,0)),INDEX(CBO_annual!$A:$AH,MATCH(_xlfn.NUMBERVALUE(LEFT($A223,4)),CBO_annual!$A:$A,0),MATCH(N$1,CBO_annual!$1:$1,0)))</f>
        <v>200.00200000000001</v>
      </c>
      <c r="O222" s="83">
        <f ca="1">IF(YEAR($B222)&lt;YEAR(TODAY())-1,INDEX(HaverPull!$A:$AD,MATCH(CBO_quarterly!$B222,HaverPull!$B:$B,0),MATCH(CBO_quarterly!O$1,HaverPull!$1:$1,0)),INDEX(CBO_annual!$A:$AH,MATCH(_xlfn.NUMBERVALUE(LEFT($A223,4)),CBO_annual!$A:$A,0),MATCH(O$1,CBO_annual!$1:$1,0)))</f>
        <v>123.664</v>
      </c>
      <c r="P222" s="83">
        <f ca="1">IF(YEAR($B222)&lt;YEAR(TODAY())-1,INDEX(HaverPull!$A:$AD,MATCH(CBO_quarterly!$B222,HaverPull!$B:$B,0),MATCH(CBO_quarterly!P$1,HaverPull!$1:$1,0)),INDEX(CBO_annual!$A:$AH,MATCH(_xlfn.NUMBERVALUE(LEFT($A223,4)),CBO_annual!$A:$A,0),MATCH(P$1,CBO_annual!$1:$1,0)))</f>
        <v>1677.0830000000001</v>
      </c>
      <c r="Q222" s="83">
        <f ca="1">IF(YEAR($B222)&lt;YEAR(TODAY())-1,INDEX(HaverPull!$A:$AD,MATCH(CBO_quarterly!$B222,HaverPull!$B:$B,0),MATCH(CBO_quarterly!Q$1,HaverPull!$1:$1,0)),INDEX(CBO_annual!$A:$AH,MATCH(_xlfn.NUMBERVALUE(LEFT($A223,4)),CBO_annual!$A:$A,0),MATCH(Q$1,CBO_annual!$1:$1,0)))</f>
        <v>1410.1769999999999</v>
      </c>
      <c r="R222" s="83">
        <f ca="1">IF(YEAR($B222)&lt;YEAR(TODAY())-1,INDEX(HaverPull!$A:$AD,MATCH(CBO_quarterly!$B222,HaverPull!$B:$B,0),MATCH(CBO_quarterly!R$1,HaverPull!$1:$1,0)),INDEX(CBO_annual!$A:$AH,MATCH(_xlfn.NUMBERVALUE(LEFT($A223,4)),CBO_annual!$A:$A,0),MATCH(R$1,CBO_annual!$1:$1,0)))</f>
        <v>2199.2089999999998</v>
      </c>
      <c r="S222" s="83">
        <f ca="1">IF(YEAR($B222)&lt;YEAR(TODAY())-1,INDEX(HaverPull!$A:$AD,MATCH(CBO_quarterly!$B222,HaverPull!$B:$B,0),MATCH(CBO_quarterly!S$1,HaverPull!$1:$1,0)),INDEX(CBO_annual!$A:$AH,MATCH(_xlfn.NUMBERVALUE(LEFT($A223,4)),CBO_annual!$A:$A,0),MATCH(S$1,CBO_annual!$1:$1,0)))</f>
        <v>22.77</v>
      </c>
      <c r="T222" s="83">
        <f ca="1">IF(YEAR($B222)&lt;YEAR(TODAY())-1,INDEX(HaverPull!$A:$AD,MATCH(CBO_quarterly!$B222,HaverPull!$B:$B,0),MATCH(CBO_quarterly!T$1,HaverPull!$1:$1,0)),INDEX(CBO_annual!$A:$AH,MATCH(_xlfn.NUMBERVALUE(LEFT($A223,4)),CBO_annual!$A:$A,0),MATCH(T$1,CBO_annual!$1:$1,0)))</f>
        <v>118.898</v>
      </c>
      <c r="U222" s="83">
        <f ca="1">IF(YEAR($B222)&lt;YEAR(TODAY())-1,INDEX(HaverPull!$A:$AD,MATCH(CBO_quarterly!$B222,HaverPull!$B:$B,0),MATCH(CBO_quarterly!U$1,HaverPull!$1:$1,0)),INDEX(CBO_annual!$A:$AH,MATCH(_xlfn.NUMBERVALUE(LEFT($A223,4)),CBO_annual!$A:$A,0),MATCH(U$1,CBO_annual!$1:$1,0)))</f>
        <v>50.783000000000001</v>
      </c>
      <c r="V222" s="83">
        <f ca="1">IF(YEAR($B222)&lt;YEAR(TODAY())-1,INDEX(HaverPull!$A:$AD,MATCH(CBO_quarterly!$B222,HaverPull!$B:$B,0),MATCH(CBO_quarterly!V$1,HaverPull!$1:$1,0)),INDEX(CBO_annual!$A:$AH,MATCH(_xlfn.NUMBERVALUE(LEFT($A223,4)),CBO_annual!$A:$A,0),MATCH(V$1,CBO_annual!$1:$1,0)))</f>
        <v>420.589</v>
      </c>
      <c r="W222" s="83">
        <f ca="1">IF(YEAR($B222)&lt;YEAR(TODAY())-1,INDEX(HaverPull!$A:$AD,MATCH(CBO_quarterly!$B222,HaverPull!$B:$B,0),MATCH(CBO_quarterly!W$1,HaverPull!$1:$1,0)),INDEX(CBO_annual!$A:$AH,MATCH(_xlfn.NUMBERVALUE(LEFT($A223,4)),CBO_annual!$A:$A,0),MATCH(W$1,CBO_annual!$1:$1,0)))</f>
        <v>0</v>
      </c>
      <c r="X222" s="83">
        <f ca="1">IF(YEAR($B222)&lt;YEAR(TODAY())-1,INDEX(HaverPull!$A:$AD,MATCH(CBO_quarterly!$B222,HaverPull!$B:$B,0),MATCH(CBO_quarterly!X$1,HaverPull!$1:$1,0)),INDEX(CBO_annual!$A:$AH,MATCH(_xlfn.NUMBERVALUE(LEFT($A223,4)),CBO_annual!$A:$A,0),MATCH(X$1,CBO_annual!$1:$1,0)))</f>
        <v>1518.7339999999999</v>
      </c>
      <c r="Y222" s="83">
        <f ca="1">IF(YEAR($B222)&lt;YEAR(TODAY())-1,INDEX(HaverPull!$A:$AD,MATCH(CBO_quarterly!$B222,HaverPull!$B:$B,0),MATCH(CBO_quarterly!Y$1,HaverPull!$1:$1,0)),INDEX(CBO_annual!$A:$AH,MATCH(_xlfn.NUMBERVALUE(LEFT($A223,4)),CBO_annual!$A:$A,0),MATCH(Y$1,CBO_annual!$1:$1,0)))</f>
        <v>1436.164</v>
      </c>
      <c r="Z222" s="83">
        <f ca="1">IF(YEAR($B222)&lt;YEAR(TODAY())-1,INDEX(HaverPull!$A:$AD,MATCH(CBO_quarterly!$B222,HaverPull!$B:$B,0),MATCH(CBO_quarterly!Z$1,HaverPull!$1:$1,0)),INDEX(CBO_annual!$A:$AH,MATCH(_xlfn.NUMBERVALUE(LEFT($A223,4)),CBO_annual!$A:$A,0),MATCH(Z$1,CBO_annual!$1:$1,0)))</f>
        <v>1436.164</v>
      </c>
      <c r="AA222" s="83">
        <f ca="1">IF(YEAR($B222)&lt;YEAR(TODAY())-1,INDEX(HaverPull!$A:$AD,MATCH(CBO_quarterly!$B222,HaverPull!$B:$B,0),MATCH(CBO_quarterly!AA$1,HaverPull!$1:$1,0)),INDEX(CBO_annual!$A:$AH,MATCH(_xlfn.NUMBERVALUE(LEFT($A223,4)),CBO_annual!$A:$A,0),MATCH(AA$1,CBO_annual!$1:$1,0)))</f>
        <v>1436.164</v>
      </c>
      <c r="AB222" s="88">
        <f>INDEX(CBO_annual!$A:$AH,MATCH(_xlfn.NUMBERVALUE(LEFT($A223,4)),CBO_annual!$A:$A,0),MATCH($1:$1,CBO_annual!$1:$1,0))</f>
        <v>19774.400000000001</v>
      </c>
      <c r="AC222" s="84">
        <v>19633.099999999999</v>
      </c>
      <c r="AD222" s="88">
        <v>13805.5</v>
      </c>
      <c r="AE222" s="88">
        <v>17875.900000000001</v>
      </c>
      <c r="AF222" s="85">
        <v>129.48400000000001</v>
      </c>
      <c r="AG222" s="84">
        <v>25704.7</v>
      </c>
      <c r="AH222" s="84">
        <v>25830.5</v>
      </c>
      <c r="AI222" s="88">
        <v>3087.6</v>
      </c>
      <c r="AJ222" s="88">
        <v>1170.2</v>
      </c>
      <c r="AK222" s="88">
        <v>1912.9</v>
      </c>
      <c r="AL222" s="88">
        <v>4257.8999999999996</v>
      </c>
      <c r="AM222" s="88">
        <v>1513.1</v>
      </c>
      <c r="AN222" s="88">
        <v>2744.7</v>
      </c>
      <c r="AO222" s="83">
        <f ca="1">IF(YEAR($B222)&lt;YEAR(TODAY()),INDEX(HaverPull!$A:$AD,MATCH(CBO_quarterly!$B222,HaverPull!$B:$B,0),MATCH(CBO_quarterly!AO$1,HaverPull!$1:$1,0)),INDEX(CBO_annual!$A:$AH,MATCH(_xlfn.NUMBERVALUE(LEFT($A223,4)),CBO_annual!$A:$A,0),MATCH(AO$1,CBO_annual!$1:$1,0)))</f>
        <v>1061.818</v>
      </c>
      <c r="AP222" s="83">
        <f ca="1">IF(YEAR($B222)&lt;YEAR(TODAY()),INDEX(HaverPull!$A:$AD,MATCH(CBO_quarterly!$B222,HaverPull!$B:$B,0),MATCH(CBO_quarterly!AP$1,HaverPull!$1:$1,0)),INDEX(CBO_annual!$A:$AH,MATCH(_xlfn.NUMBERVALUE(LEFT($A223,4)),CBO_annual!$A:$A,0),MATCH(AP$1,CBO_annual!$1:$1,0)))</f>
        <v>523.61</v>
      </c>
    </row>
    <row r="223" spans="1:42">
      <c r="A223" s="83" t="s">
        <v>629</v>
      </c>
      <c r="B223" s="4">
        <f t="shared" si="0"/>
        <v>45565</v>
      </c>
      <c r="C223" s="83">
        <f ca="1">IF(YEAR($B223)&lt;YEAR(TODAY())-1,AVERAGE(C224:C227),INDEX(CBO_annual!$A:$AH,MATCH(_xlfn.NUMBERVALUE(LEFT($A224,4)),CBO_annual!$A:$A,0),MATCH(C$1,CBO_annual!$1:$1,0)))</f>
        <v>3015</v>
      </c>
      <c r="D223" s="83">
        <f ca="1">IF(YEAR($B223)&lt;YEAR(TODAY())-1,AVERAGE(D224:D227),INDEX(CBO_annual!$A:$AH,MATCH(_xlfn.NUMBERVALUE(LEFT($A224,4)),CBO_annual!$A:$A,0),MATCH(D$1,CBO_annual!$1:$1,0)))</f>
        <v>2143</v>
      </c>
      <c r="E223" s="83">
        <f ca="1">IF(YEAR($B223)&lt;YEAR(TODAY())-1,AVERAGE(E224:E227),INDEX(CBO_annual!$A:$AH,MATCH(_xlfn.NUMBERVALUE(LEFT($A224,4)),CBO_annual!$A:$A,0),MATCH(E$1,CBO_annual!$1:$1,0)))</f>
        <v>175</v>
      </c>
      <c r="F223" s="83">
        <f ca="1">IF(YEAR($B223)&lt;YEAR(TODAY())-1,AVERAGE(F224:F227),INDEX(CBO_annual!$A:$AH,MATCH(_xlfn.NUMBERVALUE(LEFT($A224,4)),CBO_annual!$A:$A,0),MATCH(F$1,CBO_annual!$1:$1,0)))</f>
        <v>427</v>
      </c>
      <c r="G223" s="83">
        <f ca="1">IF(YEAR($B223)&lt;YEAR(TODAY())-1,AVERAGE(G224:G227),INDEX(CBO_annual!$A:$AH,MATCH(_xlfn.NUMBERVALUE(LEFT($A224,4)),CBO_annual!$A:$A,0),MATCH(G$1,CBO_annual!$1:$1,0)))</f>
        <v>1714</v>
      </c>
      <c r="H223" s="83">
        <f ca="1">IF(YEAR($B223)&lt;YEAR(TODAY())-1,AVERAGE(H224:H227),INDEX(CBO_annual!$A:$AH,MATCH(_xlfn.NUMBERVALUE(LEFT($A224,4)),CBO_annual!$A:$A,0),MATCH(H$1,CBO_annual!$1:$1,0)))</f>
        <v>67</v>
      </c>
      <c r="I223" s="83">
        <f ca="1">IF(YEAR($B223)&lt;YEAR(TODAY())-1,AVERAGE(I224:I227),INDEX(CBO_annual!$A:$AH,MATCH(_xlfn.NUMBERVALUE(LEFT($A224,4)),CBO_annual!$A:$A,0),MATCH(I$1,CBO_annual!$1:$1,0)))</f>
        <v>1052</v>
      </c>
      <c r="J223" s="83">
        <f ca="1">IF(YEAR($B223)&lt;YEAR(TODAY())-1,INDEX(HaverPull!$A:$AD,MATCH(CBO_quarterly!$B223,HaverPull!$B:$B,0),MATCH(CBO_quarterly!J$1,HaverPull!$1:$1,0)),INDEX(CBO_annual!$A:$AH,MATCH(_xlfn.NUMBERVALUE(LEFT($A224,4)),CBO_annual!$A:$A,0),MATCH(J$1,CBO_annual!$1:$1,0)))</f>
        <v>0</v>
      </c>
      <c r="K223" s="83">
        <f ca="1">IF(YEAR($B223)&lt;YEAR(TODAY())-1,INDEX(HaverPull!$A:$AD,MATCH(CBO_quarterly!$B223,HaverPull!$B:$B,0),MATCH(CBO_quarterly!K$1,HaverPull!$1:$1,0)),INDEX(CBO_annual!$A:$AH,MATCH(_xlfn.NUMBERVALUE(LEFT($A224,4)),CBO_annual!$A:$A,0),MATCH(K$1,CBO_annual!$1:$1,0)))</f>
        <v>1061.818</v>
      </c>
      <c r="L223" s="83">
        <f ca="1">IF(YEAR($B223)&lt;YEAR(TODAY())-1,INDEX(HaverPull!$A:$AD,MATCH(CBO_quarterly!$B223,HaverPull!$B:$B,0),MATCH(CBO_quarterly!L$1,HaverPull!$1:$1,0)),INDEX(CBO_annual!$A:$AH,MATCH(_xlfn.NUMBERVALUE(LEFT($A224,4)),CBO_annual!$A:$A,0),MATCH(L$1,CBO_annual!$1:$1,0)))</f>
        <v>523.61</v>
      </c>
      <c r="M223" s="83">
        <f ca="1">IF(YEAR($B223)&lt;YEAR(TODAY())-1,INDEX(HaverPull!$A:$AD,MATCH(CBO_quarterly!$B223,HaverPull!$B:$B,0),MATCH(CBO_quarterly!M$1,HaverPull!$1:$1,0)),INDEX(CBO_annual!$A:$AH,MATCH(_xlfn.NUMBERVALUE(LEFT($A224,4)),CBO_annual!$A:$A,0),MATCH(M$1,CBO_annual!$1:$1,0)))</f>
        <v>340.685</v>
      </c>
      <c r="N223" s="83">
        <f ca="1">IF(YEAR($B223)&lt;YEAR(TODAY())-1,INDEX(HaverPull!$A:$AD,MATCH(CBO_quarterly!$B223,HaverPull!$B:$B,0),MATCH(CBO_quarterly!N$1,HaverPull!$1:$1,0)),INDEX(CBO_annual!$A:$AH,MATCH(_xlfn.NUMBERVALUE(LEFT($A224,4)),CBO_annual!$A:$A,0),MATCH(N$1,CBO_annual!$1:$1,0)))</f>
        <v>200.00200000000001</v>
      </c>
      <c r="O223" s="83">
        <f ca="1">IF(YEAR($B223)&lt;YEAR(TODAY())-1,INDEX(HaverPull!$A:$AD,MATCH(CBO_quarterly!$B223,HaverPull!$B:$B,0),MATCH(CBO_quarterly!O$1,HaverPull!$1:$1,0)),INDEX(CBO_annual!$A:$AH,MATCH(_xlfn.NUMBERVALUE(LEFT($A224,4)),CBO_annual!$A:$A,0),MATCH(O$1,CBO_annual!$1:$1,0)))</f>
        <v>123.664</v>
      </c>
      <c r="P223" s="83">
        <f ca="1">IF(YEAR($B223)&lt;YEAR(TODAY())-1,INDEX(HaverPull!$A:$AD,MATCH(CBO_quarterly!$B223,HaverPull!$B:$B,0),MATCH(CBO_quarterly!P$1,HaverPull!$1:$1,0)),INDEX(CBO_annual!$A:$AH,MATCH(_xlfn.NUMBERVALUE(LEFT($A224,4)),CBO_annual!$A:$A,0),MATCH(P$1,CBO_annual!$1:$1,0)))</f>
        <v>1677.0830000000001</v>
      </c>
      <c r="Q223" s="83">
        <f ca="1">IF(YEAR($B223)&lt;YEAR(TODAY())-1,INDEX(HaverPull!$A:$AD,MATCH(CBO_quarterly!$B223,HaverPull!$B:$B,0),MATCH(CBO_quarterly!Q$1,HaverPull!$1:$1,0)),INDEX(CBO_annual!$A:$AH,MATCH(_xlfn.NUMBERVALUE(LEFT($A224,4)),CBO_annual!$A:$A,0),MATCH(Q$1,CBO_annual!$1:$1,0)))</f>
        <v>1410.1769999999999</v>
      </c>
      <c r="R223" s="83">
        <f ca="1">IF(YEAR($B223)&lt;YEAR(TODAY())-1,INDEX(HaverPull!$A:$AD,MATCH(CBO_quarterly!$B223,HaverPull!$B:$B,0),MATCH(CBO_quarterly!R$1,HaverPull!$1:$1,0)),INDEX(CBO_annual!$A:$AH,MATCH(_xlfn.NUMBERVALUE(LEFT($A224,4)),CBO_annual!$A:$A,0),MATCH(R$1,CBO_annual!$1:$1,0)))</f>
        <v>2199.2089999999998</v>
      </c>
      <c r="S223" s="83">
        <f ca="1">IF(YEAR($B223)&lt;YEAR(TODAY())-1,INDEX(HaverPull!$A:$AD,MATCH(CBO_quarterly!$B223,HaverPull!$B:$B,0),MATCH(CBO_quarterly!S$1,HaverPull!$1:$1,0)),INDEX(CBO_annual!$A:$AH,MATCH(_xlfn.NUMBERVALUE(LEFT($A224,4)),CBO_annual!$A:$A,0),MATCH(S$1,CBO_annual!$1:$1,0)))</f>
        <v>22.77</v>
      </c>
      <c r="T223" s="83">
        <f ca="1">IF(YEAR($B223)&lt;YEAR(TODAY())-1,INDEX(HaverPull!$A:$AD,MATCH(CBO_quarterly!$B223,HaverPull!$B:$B,0),MATCH(CBO_quarterly!T$1,HaverPull!$1:$1,0)),INDEX(CBO_annual!$A:$AH,MATCH(_xlfn.NUMBERVALUE(LEFT($A224,4)),CBO_annual!$A:$A,0),MATCH(T$1,CBO_annual!$1:$1,0)))</f>
        <v>118.898</v>
      </c>
      <c r="U223" s="83">
        <f ca="1">IF(YEAR($B223)&lt;YEAR(TODAY())-1,INDEX(HaverPull!$A:$AD,MATCH(CBO_quarterly!$B223,HaverPull!$B:$B,0),MATCH(CBO_quarterly!U$1,HaverPull!$1:$1,0)),INDEX(CBO_annual!$A:$AH,MATCH(_xlfn.NUMBERVALUE(LEFT($A224,4)),CBO_annual!$A:$A,0),MATCH(U$1,CBO_annual!$1:$1,0)))</f>
        <v>50.783000000000001</v>
      </c>
      <c r="V223" s="83">
        <f ca="1">IF(YEAR($B223)&lt;YEAR(TODAY())-1,INDEX(HaverPull!$A:$AD,MATCH(CBO_quarterly!$B223,HaverPull!$B:$B,0),MATCH(CBO_quarterly!V$1,HaverPull!$1:$1,0)),INDEX(CBO_annual!$A:$AH,MATCH(_xlfn.NUMBERVALUE(LEFT($A224,4)),CBO_annual!$A:$A,0),MATCH(V$1,CBO_annual!$1:$1,0)))</f>
        <v>420.589</v>
      </c>
      <c r="W223" s="83">
        <f ca="1">IF(YEAR($B223)&lt;YEAR(TODAY())-1,INDEX(HaverPull!$A:$AD,MATCH(CBO_quarterly!$B223,HaverPull!$B:$B,0),MATCH(CBO_quarterly!W$1,HaverPull!$1:$1,0)),INDEX(CBO_annual!$A:$AH,MATCH(_xlfn.NUMBERVALUE(LEFT($A224,4)),CBO_annual!$A:$A,0),MATCH(W$1,CBO_annual!$1:$1,0)))</f>
        <v>0</v>
      </c>
      <c r="X223" s="83">
        <f ca="1">IF(YEAR($B223)&lt;YEAR(TODAY())-1,INDEX(HaverPull!$A:$AD,MATCH(CBO_quarterly!$B223,HaverPull!$B:$B,0),MATCH(CBO_quarterly!X$1,HaverPull!$1:$1,0)),INDEX(CBO_annual!$A:$AH,MATCH(_xlfn.NUMBERVALUE(LEFT($A224,4)),CBO_annual!$A:$A,0),MATCH(X$1,CBO_annual!$1:$1,0)))</f>
        <v>1518.7339999999999</v>
      </c>
      <c r="Y223" s="83">
        <f ca="1">IF(YEAR($B223)&lt;YEAR(TODAY())-1,INDEX(HaverPull!$A:$AD,MATCH(CBO_quarterly!$B223,HaverPull!$B:$B,0),MATCH(CBO_quarterly!Y$1,HaverPull!$1:$1,0)),INDEX(CBO_annual!$A:$AH,MATCH(_xlfn.NUMBERVALUE(LEFT($A224,4)),CBO_annual!$A:$A,0),MATCH(Y$1,CBO_annual!$1:$1,0)))</f>
        <v>1436.164</v>
      </c>
      <c r="Z223" s="83">
        <f ca="1">IF(YEAR($B223)&lt;YEAR(TODAY())-1,INDEX(HaverPull!$A:$AD,MATCH(CBO_quarterly!$B223,HaverPull!$B:$B,0),MATCH(CBO_quarterly!Z$1,HaverPull!$1:$1,0)),INDEX(CBO_annual!$A:$AH,MATCH(_xlfn.NUMBERVALUE(LEFT($A224,4)),CBO_annual!$A:$A,0),MATCH(Z$1,CBO_annual!$1:$1,0)))</f>
        <v>1436.164</v>
      </c>
      <c r="AA223" s="83">
        <f ca="1">IF(YEAR($B223)&lt;YEAR(TODAY())-1,INDEX(HaverPull!$A:$AD,MATCH(CBO_quarterly!$B223,HaverPull!$B:$B,0),MATCH(CBO_quarterly!AA$1,HaverPull!$1:$1,0)),INDEX(CBO_annual!$A:$AH,MATCH(_xlfn.NUMBERVALUE(LEFT($A224,4)),CBO_annual!$A:$A,0),MATCH(AA$1,CBO_annual!$1:$1,0)))</f>
        <v>1436.164</v>
      </c>
      <c r="AB223" s="88">
        <f>INDEX(CBO_annual!$A:$AH,MATCH(_xlfn.NUMBERVALUE(LEFT($A224,4)),CBO_annual!$A:$A,0),MATCH($1:$1,CBO_annual!$1:$1,0))</f>
        <v>19774.400000000001</v>
      </c>
      <c r="AC223" s="84">
        <v>19721</v>
      </c>
      <c r="AD223" s="88">
        <v>13875.2</v>
      </c>
      <c r="AE223" s="88">
        <v>18056.900000000001</v>
      </c>
      <c r="AF223" s="85">
        <v>130.137</v>
      </c>
      <c r="AG223" s="84">
        <v>25954</v>
      </c>
      <c r="AH223" s="84">
        <v>26084.400000000001</v>
      </c>
      <c r="AI223" s="88">
        <v>3091.4</v>
      </c>
      <c r="AJ223" s="88">
        <v>1170.9000000000001</v>
      </c>
      <c r="AK223" s="88">
        <v>1916</v>
      </c>
      <c r="AL223" s="88">
        <v>4287.8999999999996</v>
      </c>
      <c r="AM223" s="88">
        <v>1518.8</v>
      </c>
      <c r="AN223" s="88">
        <v>2769</v>
      </c>
      <c r="AO223" s="83">
        <f ca="1">IF(YEAR($B223)&lt;YEAR(TODAY()),INDEX(HaverPull!$A:$AD,MATCH(CBO_quarterly!$B223,HaverPull!$B:$B,0),MATCH(CBO_quarterly!AO$1,HaverPull!$1:$1,0)),INDEX(CBO_annual!$A:$AH,MATCH(_xlfn.NUMBERVALUE(LEFT($A224,4)),CBO_annual!$A:$A,0),MATCH(AO$1,CBO_annual!$1:$1,0)))</f>
        <v>1061.818</v>
      </c>
      <c r="AP223" s="83">
        <f ca="1">IF(YEAR($B223)&lt;YEAR(TODAY()),INDEX(HaverPull!$A:$AD,MATCH(CBO_quarterly!$B223,HaverPull!$B:$B,0),MATCH(CBO_quarterly!AP$1,HaverPull!$1:$1,0)),INDEX(CBO_annual!$A:$AH,MATCH(_xlfn.NUMBERVALUE(LEFT($A224,4)),CBO_annual!$A:$A,0),MATCH(AP$1,CBO_annual!$1:$1,0)))</f>
        <v>523.61</v>
      </c>
    </row>
    <row r="224" spans="1:42">
      <c r="A224" s="83" t="s">
        <v>630</v>
      </c>
      <c r="B224" s="4">
        <f t="shared" si="0"/>
        <v>45656</v>
      </c>
      <c r="C224" s="83">
        <f ca="1">IF(YEAR($B224)&lt;YEAR(TODAY())-1,AVERAGE(C225:C228),INDEX(CBO_annual!$A:$AH,MATCH(_xlfn.NUMBERVALUE(LEFT($A225,4)),CBO_annual!$A:$A,0),MATCH(C$1,CBO_annual!$1:$1,0)))</f>
        <v>3188</v>
      </c>
      <c r="D224" s="83">
        <f ca="1">IF(YEAR($B224)&lt;YEAR(TODAY())-1,AVERAGE(D225:D228),INDEX(CBO_annual!$A:$AH,MATCH(_xlfn.NUMBERVALUE(LEFT($A225,4)),CBO_annual!$A:$A,0),MATCH(D$1,CBO_annual!$1:$1,0)))</f>
        <v>2256</v>
      </c>
      <c r="E224" s="83">
        <f ca="1">IF(YEAR($B224)&lt;YEAR(TODAY())-1,AVERAGE(E225:E228),INDEX(CBO_annual!$A:$AH,MATCH(_xlfn.NUMBERVALUE(LEFT($A225,4)),CBO_annual!$A:$A,0),MATCH(E$1,CBO_annual!$1:$1,0)))</f>
        <v>179</v>
      </c>
      <c r="F224" s="83">
        <f ca="1">IF(YEAR($B224)&lt;YEAR(TODAY())-1,AVERAGE(F225:F228),INDEX(CBO_annual!$A:$AH,MATCH(_xlfn.NUMBERVALUE(LEFT($A225,4)),CBO_annual!$A:$A,0),MATCH(F$1,CBO_annual!$1:$1,0)))</f>
        <v>443</v>
      </c>
      <c r="G224" s="83">
        <f ca="1">IF(YEAR($B224)&lt;YEAR(TODAY())-1,AVERAGE(G225:G228),INDEX(CBO_annual!$A:$AH,MATCH(_xlfn.NUMBERVALUE(LEFT($A225,4)),CBO_annual!$A:$A,0),MATCH(G$1,CBO_annual!$1:$1,0)))</f>
        <v>1791</v>
      </c>
      <c r="H224" s="83">
        <f ca="1">IF(YEAR($B224)&lt;YEAR(TODAY())-1,AVERAGE(H225:H228),INDEX(CBO_annual!$A:$AH,MATCH(_xlfn.NUMBERVALUE(LEFT($A225,4)),CBO_annual!$A:$A,0),MATCH(H$1,CBO_annual!$1:$1,0)))</f>
        <v>69</v>
      </c>
      <c r="I224" s="83">
        <f ca="1">IF(YEAR($B224)&lt;YEAR(TODAY())-1,AVERAGE(I225:I228),INDEX(CBO_annual!$A:$AH,MATCH(_xlfn.NUMBERVALUE(LEFT($A225,4)),CBO_annual!$A:$A,0),MATCH(I$1,CBO_annual!$1:$1,0)))</f>
        <v>1099</v>
      </c>
      <c r="J224" s="83">
        <f ca="1">IF(YEAR($B224)&lt;YEAR(TODAY())-1,INDEX(HaverPull!$A:$AD,MATCH(CBO_quarterly!$B224,HaverPull!$B:$B,0),MATCH(CBO_quarterly!J$1,HaverPull!$1:$1,0)),INDEX(CBO_annual!$A:$AH,MATCH(_xlfn.NUMBERVALUE(LEFT($A225,4)),CBO_annual!$A:$A,0),MATCH(J$1,CBO_annual!$1:$1,0)))</f>
        <v>0</v>
      </c>
      <c r="K224" s="83">
        <f ca="1">IF(YEAR($B224)&lt;YEAR(TODAY())-1,INDEX(HaverPull!$A:$AD,MATCH(CBO_quarterly!$B224,HaverPull!$B:$B,0),MATCH(CBO_quarterly!K$1,HaverPull!$1:$1,0)),INDEX(CBO_annual!$A:$AH,MATCH(_xlfn.NUMBERVALUE(LEFT($A225,4)),CBO_annual!$A:$A,0),MATCH(K$1,CBO_annual!$1:$1,0)))</f>
        <v>1181.0709999999999</v>
      </c>
      <c r="L224" s="83">
        <f ca="1">IF(YEAR($B224)&lt;YEAR(TODAY())-1,INDEX(HaverPull!$A:$AD,MATCH(CBO_quarterly!$B224,HaverPull!$B:$B,0),MATCH(CBO_quarterly!L$1,HaverPull!$1:$1,0)),INDEX(CBO_annual!$A:$AH,MATCH(_xlfn.NUMBERVALUE(LEFT($A225,4)),CBO_annual!$A:$A,0),MATCH(L$1,CBO_annual!$1:$1,0)))</f>
        <v>554.41499999999996</v>
      </c>
      <c r="M224" s="83">
        <f ca="1">IF(YEAR($B224)&lt;YEAR(TODAY())-1,INDEX(HaverPull!$A:$AD,MATCH(CBO_quarterly!$B224,HaverPull!$B:$B,0),MATCH(CBO_quarterly!M$1,HaverPull!$1:$1,0)),INDEX(CBO_annual!$A:$AH,MATCH(_xlfn.NUMBERVALUE(LEFT($A225,4)),CBO_annual!$A:$A,0),MATCH(M$1,CBO_annual!$1:$1,0)))</f>
        <v>353.89800000000002</v>
      </c>
      <c r="N224" s="83">
        <f ca="1">IF(YEAR($B224)&lt;YEAR(TODAY())-1,INDEX(HaverPull!$A:$AD,MATCH(CBO_quarterly!$B224,HaverPull!$B:$B,0),MATCH(CBO_quarterly!N$1,HaverPull!$1:$1,0)),INDEX(CBO_annual!$A:$AH,MATCH(_xlfn.NUMBERVALUE(LEFT($A225,4)),CBO_annual!$A:$A,0),MATCH(N$1,CBO_annual!$1:$1,0)))</f>
        <v>207.37799999999999</v>
      </c>
      <c r="O224" s="83">
        <f ca="1">IF(YEAR($B224)&lt;YEAR(TODAY())-1,INDEX(HaverPull!$A:$AD,MATCH(CBO_quarterly!$B224,HaverPull!$B:$B,0),MATCH(CBO_quarterly!O$1,HaverPull!$1:$1,0)),INDEX(CBO_annual!$A:$AH,MATCH(_xlfn.NUMBERVALUE(LEFT($A225,4)),CBO_annual!$A:$A,0),MATCH(O$1,CBO_annual!$1:$1,0)))</f>
        <v>138.38800000000001</v>
      </c>
      <c r="P224" s="83">
        <f ca="1">IF(YEAR($B224)&lt;YEAR(TODAY())-1,INDEX(HaverPull!$A:$AD,MATCH(CBO_quarterly!$B224,HaverPull!$B:$B,0),MATCH(CBO_quarterly!P$1,HaverPull!$1:$1,0)),INDEX(CBO_annual!$A:$AH,MATCH(_xlfn.NUMBERVALUE(LEFT($A225,4)),CBO_annual!$A:$A,0),MATCH(P$1,CBO_annual!$1:$1,0)))</f>
        <v>1830.5319999999999</v>
      </c>
      <c r="Q224" s="83">
        <f ca="1">IF(YEAR($B224)&lt;YEAR(TODAY())-1,INDEX(HaverPull!$A:$AD,MATCH(CBO_quarterly!$B224,HaverPull!$B:$B,0),MATCH(CBO_quarterly!Q$1,HaverPull!$1:$1,0)),INDEX(CBO_annual!$A:$AH,MATCH(_xlfn.NUMBERVALUE(LEFT($A225,4)),CBO_annual!$A:$A,0),MATCH(Q$1,CBO_annual!$1:$1,0)))</f>
        <v>1494.7339999999999</v>
      </c>
      <c r="R224" s="83">
        <f ca="1">IF(YEAR($B224)&lt;YEAR(TODAY())-1,INDEX(HaverPull!$A:$AD,MATCH(CBO_quarterly!$B224,HaverPull!$B:$B,0),MATCH(CBO_quarterly!R$1,HaverPull!$1:$1,0)),INDEX(CBO_annual!$A:$AH,MATCH(_xlfn.NUMBERVALUE(LEFT($A225,4)),CBO_annual!$A:$A,0),MATCH(R$1,CBO_annual!$1:$1,0)))</f>
        <v>2316.14</v>
      </c>
      <c r="S224" s="83">
        <f ca="1">IF(YEAR($B224)&lt;YEAR(TODAY())-1,INDEX(HaverPull!$A:$AD,MATCH(CBO_quarterly!$B224,HaverPull!$B:$B,0),MATCH(CBO_quarterly!S$1,HaverPull!$1:$1,0)),INDEX(CBO_annual!$A:$AH,MATCH(_xlfn.NUMBERVALUE(LEFT($A225,4)),CBO_annual!$A:$A,0),MATCH(S$1,CBO_annual!$1:$1,0)))</f>
        <v>23.731999999999999</v>
      </c>
      <c r="T224" s="83">
        <f ca="1">IF(YEAR($B224)&lt;YEAR(TODAY())-1,INDEX(HaverPull!$A:$AD,MATCH(CBO_quarterly!$B224,HaverPull!$B:$B,0),MATCH(CBO_quarterly!T$1,HaverPull!$1:$1,0)),INDEX(CBO_annual!$A:$AH,MATCH(_xlfn.NUMBERVALUE(LEFT($A225,4)),CBO_annual!$A:$A,0),MATCH(T$1,CBO_annual!$1:$1,0)))</f>
        <v>120.857</v>
      </c>
      <c r="U224" s="83">
        <f ca="1">IF(YEAR($B224)&lt;YEAR(TODAY())-1,INDEX(HaverPull!$A:$AD,MATCH(CBO_quarterly!$B224,HaverPull!$B:$B,0),MATCH(CBO_quarterly!U$1,HaverPull!$1:$1,0)),INDEX(CBO_annual!$A:$AH,MATCH(_xlfn.NUMBERVALUE(LEFT($A225,4)),CBO_annual!$A:$A,0),MATCH(U$1,CBO_annual!$1:$1,0)))</f>
        <v>52.354999999999997</v>
      </c>
      <c r="V224" s="83">
        <f ca="1">IF(YEAR($B224)&lt;YEAR(TODAY())-1,INDEX(HaverPull!$A:$AD,MATCH(CBO_quarterly!$B224,HaverPull!$B:$B,0),MATCH(CBO_quarterly!V$1,HaverPull!$1:$1,0)),INDEX(CBO_annual!$A:$AH,MATCH(_xlfn.NUMBERVALUE(LEFT($A225,4)),CBO_annual!$A:$A,0),MATCH(V$1,CBO_annual!$1:$1,0)))</f>
        <v>446.53799999999995</v>
      </c>
      <c r="W224" s="83">
        <f ca="1">IF(YEAR($B224)&lt;YEAR(TODAY())-1,INDEX(HaverPull!$A:$AD,MATCH(CBO_quarterly!$B224,HaverPull!$B:$B,0),MATCH(CBO_quarterly!W$1,HaverPull!$1:$1,0)),INDEX(CBO_annual!$A:$AH,MATCH(_xlfn.NUMBERVALUE(LEFT($A225,4)),CBO_annual!$A:$A,0),MATCH(W$1,CBO_annual!$1:$1,0)))</f>
        <v>0</v>
      </c>
      <c r="X224" s="83">
        <f ca="1">IF(YEAR($B224)&lt;YEAR(TODAY())-1,INDEX(HaverPull!$A:$AD,MATCH(CBO_quarterly!$B224,HaverPull!$B:$B,0),MATCH(CBO_quarterly!X$1,HaverPull!$1:$1,0)),INDEX(CBO_annual!$A:$AH,MATCH(_xlfn.NUMBERVALUE(LEFT($A225,4)),CBO_annual!$A:$A,0),MATCH(X$1,CBO_annual!$1:$1,0)))</f>
        <v>1582.5360000000001</v>
      </c>
      <c r="Y224" s="83">
        <f ca="1">IF(YEAR($B224)&lt;YEAR(TODAY())-1,INDEX(HaverPull!$A:$AD,MATCH(CBO_quarterly!$B224,HaverPull!$B:$B,0),MATCH(CBO_quarterly!Y$1,HaverPull!$1:$1,0)),INDEX(CBO_annual!$A:$AH,MATCH(_xlfn.NUMBERVALUE(LEFT($A225,4)),CBO_annual!$A:$A,0),MATCH(Y$1,CBO_annual!$1:$1,0)))</f>
        <v>1481.2049999999999</v>
      </c>
      <c r="Z224" s="83">
        <f ca="1">IF(YEAR($B224)&lt;YEAR(TODAY())-1,INDEX(HaverPull!$A:$AD,MATCH(CBO_quarterly!$B224,HaverPull!$B:$B,0),MATCH(CBO_quarterly!Z$1,HaverPull!$1:$1,0)),INDEX(CBO_annual!$A:$AH,MATCH(_xlfn.NUMBERVALUE(LEFT($A225,4)),CBO_annual!$A:$A,0),MATCH(Z$1,CBO_annual!$1:$1,0)))</f>
        <v>1481.2049999999999</v>
      </c>
      <c r="AA224" s="83">
        <f ca="1">IF(YEAR($B224)&lt;YEAR(TODAY())-1,INDEX(HaverPull!$A:$AD,MATCH(CBO_quarterly!$B224,HaverPull!$B:$B,0),MATCH(CBO_quarterly!AA$1,HaverPull!$1:$1,0)),INDEX(CBO_annual!$A:$AH,MATCH(_xlfn.NUMBERVALUE(LEFT($A225,4)),CBO_annual!$A:$A,0),MATCH(AA$1,CBO_annual!$1:$1,0)))</f>
        <v>1481.2049999999999</v>
      </c>
      <c r="AB224" s="88">
        <f>INDEX(CBO_annual!$A:$AH,MATCH(_xlfn.NUMBERVALUE(LEFT($A225,4)),CBO_annual!$A:$A,0),MATCH($1:$1,CBO_annual!$1:$1,0))</f>
        <v>20133.025000000001</v>
      </c>
      <c r="AC224" s="84">
        <v>19811</v>
      </c>
      <c r="AD224" s="88">
        <v>13949</v>
      </c>
      <c r="AE224" s="88">
        <v>18244</v>
      </c>
      <c r="AF224" s="85">
        <v>130.79</v>
      </c>
      <c r="AG224" s="84">
        <v>26207.1</v>
      </c>
      <c r="AH224" s="84">
        <v>26338.7</v>
      </c>
      <c r="AI224" s="88">
        <v>3095.4</v>
      </c>
      <c r="AJ224" s="88">
        <v>1171.9000000000001</v>
      </c>
      <c r="AK224" s="88">
        <v>1919</v>
      </c>
      <c r="AL224" s="88">
        <v>4318.2</v>
      </c>
      <c r="AM224" s="88">
        <v>1524.9</v>
      </c>
      <c r="AN224" s="88">
        <v>2793.3</v>
      </c>
      <c r="AO224" s="83">
        <f ca="1">IF(YEAR($B224)&lt;YEAR(TODAY()),INDEX(HaverPull!$A:$AD,MATCH(CBO_quarterly!$B224,HaverPull!$B:$B,0),MATCH(CBO_quarterly!AO$1,HaverPull!$1:$1,0)),INDEX(CBO_annual!$A:$AH,MATCH(_xlfn.NUMBERVALUE(LEFT($A225,4)),CBO_annual!$A:$A,0),MATCH(AO$1,CBO_annual!$1:$1,0)))</f>
        <v>1181.0709999999999</v>
      </c>
      <c r="AP224" s="83">
        <f ca="1">IF(YEAR($B224)&lt;YEAR(TODAY()),INDEX(HaverPull!$A:$AD,MATCH(CBO_quarterly!$B224,HaverPull!$B:$B,0),MATCH(CBO_quarterly!AP$1,HaverPull!$1:$1,0)),INDEX(CBO_annual!$A:$AH,MATCH(_xlfn.NUMBERVALUE(LEFT($A225,4)),CBO_annual!$A:$A,0),MATCH(AP$1,CBO_annual!$1:$1,0)))</f>
        <v>554.41499999999996</v>
      </c>
    </row>
    <row r="225" spans="1:42">
      <c r="A225" s="83" t="s">
        <v>631</v>
      </c>
      <c r="B225" s="4">
        <f t="shared" si="0"/>
        <v>45746</v>
      </c>
      <c r="C225" s="83">
        <f ca="1">IF(YEAR($B225)&lt;YEAR(TODAY())-1,AVERAGE(C226:C229),INDEX(CBO_annual!$A:$AH,MATCH(_xlfn.NUMBERVALUE(LEFT($A226,4)),CBO_annual!$A:$A,0),MATCH(C$1,CBO_annual!$1:$1,0)))</f>
        <v>3188</v>
      </c>
      <c r="D225" s="83">
        <f ca="1">IF(YEAR($B225)&lt;YEAR(TODAY())-1,AVERAGE(D226:D229),INDEX(CBO_annual!$A:$AH,MATCH(_xlfn.NUMBERVALUE(LEFT($A226,4)),CBO_annual!$A:$A,0),MATCH(D$1,CBO_annual!$1:$1,0)))</f>
        <v>2256</v>
      </c>
      <c r="E225" s="83">
        <f ca="1">IF(YEAR($B225)&lt;YEAR(TODAY())-1,AVERAGE(E226:E229),INDEX(CBO_annual!$A:$AH,MATCH(_xlfn.NUMBERVALUE(LEFT($A226,4)),CBO_annual!$A:$A,0),MATCH(E$1,CBO_annual!$1:$1,0)))</f>
        <v>179</v>
      </c>
      <c r="F225" s="83">
        <f ca="1">IF(YEAR($B225)&lt;YEAR(TODAY())-1,AVERAGE(F226:F229),INDEX(CBO_annual!$A:$AH,MATCH(_xlfn.NUMBERVALUE(LEFT($A226,4)),CBO_annual!$A:$A,0),MATCH(F$1,CBO_annual!$1:$1,0)))</f>
        <v>443</v>
      </c>
      <c r="G225" s="83">
        <f ca="1">IF(YEAR($B225)&lt;YEAR(TODAY())-1,AVERAGE(G226:G229),INDEX(CBO_annual!$A:$AH,MATCH(_xlfn.NUMBERVALUE(LEFT($A226,4)),CBO_annual!$A:$A,0),MATCH(G$1,CBO_annual!$1:$1,0)))</f>
        <v>1791</v>
      </c>
      <c r="H225" s="83">
        <f ca="1">IF(YEAR($B225)&lt;YEAR(TODAY())-1,AVERAGE(H226:H229),INDEX(CBO_annual!$A:$AH,MATCH(_xlfn.NUMBERVALUE(LEFT($A226,4)),CBO_annual!$A:$A,0),MATCH(H$1,CBO_annual!$1:$1,0)))</f>
        <v>69</v>
      </c>
      <c r="I225" s="83">
        <f ca="1">IF(YEAR($B225)&lt;YEAR(TODAY())-1,AVERAGE(I226:I229),INDEX(CBO_annual!$A:$AH,MATCH(_xlfn.NUMBERVALUE(LEFT($A226,4)),CBO_annual!$A:$A,0),MATCH(I$1,CBO_annual!$1:$1,0)))</f>
        <v>1099</v>
      </c>
      <c r="J225" s="83">
        <f ca="1">IF(YEAR($B225)&lt;YEAR(TODAY())-1,INDEX(HaverPull!$A:$AD,MATCH(CBO_quarterly!$B225,HaverPull!$B:$B,0),MATCH(CBO_quarterly!J$1,HaverPull!$1:$1,0)),INDEX(CBO_annual!$A:$AH,MATCH(_xlfn.NUMBERVALUE(LEFT($A226,4)),CBO_annual!$A:$A,0),MATCH(J$1,CBO_annual!$1:$1,0)))</f>
        <v>0</v>
      </c>
      <c r="K225" s="83">
        <f ca="1">IF(YEAR($B225)&lt;YEAR(TODAY())-1,INDEX(HaverPull!$A:$AD,MATCH(CBO_quarterly!$B225,HaverPull!$B:$B,0),MATCH(CBO_quarterly!K$1,HaverPull!$1:$1,0)),INDEX(CBO_annual!$A:$AH,MATCH(_xlfn.NUMBERVALUE(LEFT($A226,4)),CBO_annual!$A:$A,0),MATCH(K$1,CBO_annual!$1:$1,0)))</f>
        <v>1181.0709999999999</v>
      </c>
      <c r="L225" s="83">
        <f ca="1">IF(YEAR($B225)&lt;YEAR(TODAY())-1,INDEX(HaverPull!$A:$AD,MATCH(CBO_quarterly!$B225,HaverPull!$B:$B,0),MATCH(CBO_quarterly!L$1,HaverPull!$1:$1,0)),INDEX(CBO_annual!$A:$AH,MATCH(_xlfn.NUMBERVALUE(LEFT($A226,4)),CBO_annual!$A:$A,0),MATCH(L$1,CBO_annual!$1:$1,0)))</f>
        <v>554.41499999999996</v>
      </c>
      <c r="M225" s="83">
        <f ca="1">IF(YEAR($B225)&lt;YEAR(TODAY())-1,INDEX(HaverPull!$A:$AD,MATCH(CBO_quarterly!$B225,HaverPull!$B:$B,0),MATCH(CBO_quarterly!M$1,HaverPull!$1:$1,0)),INDEX(CBO_annual!$A:$AH,MATCH(_xlfn.NUMBERVALUE(LEFT($A226,4)),CBO_annual!$A:$A,0),MATCH(M$1,CBO_annual!$1:$1,0)))</f>
        <v>353.89800000000002</v>
      </c>
      <c r="N225" s="83">
        <f ca="1">IF(YEAR($B225)&lt;YEAR(TODAY())-1,INDEX(HaverPull!$A:$AD,MATCH(CBO_quarterly!$B225,HaverPull!$B:$B,0),MATCH(CBO_quarterly!N$1,HaverPull!$1:$1,0)),INDEX(CBO_annual!$A:$AH,MATCH(_xlfn.NUMBERVALUE(LEFT($A226,4)),CBO_annual!$A:$A,0),MATCH(N$1,CBO_annual!$1:$1,0)))</f>
        <v>207.37799999999999</v>
      </c>
      <c r="O225" s="83">
        <f ca="1">IF(YEAR($B225)&lt;YEAR(TODAY())-1,INDEX(HaverPull!$A:$AD,MATCH(CBO_quarterly!$B225,HaverPull!$B:$B,0),MATCH(CBO_quarterly!O$1,HaverPull!$1:$1,0)),INDEX(CBO_annual!$A:$AH,MATCH(_xlfn.NUMBERVALUE(LEFT($A226,4)),CBO_annual!$A:$A,0),MATCH(O$1,CBO_annual!$1:$1,0)))</f>
        <v>138.38800000000001</v>
      </c>
      <c r="P225" s="83">
        <f ca="1">IF(YEAR($B225)&lt;YEAR(TODAY())-1,INDEX(HaverPull!$A:$AD,MATCH(CBO_quarterly!$B225,HaverPull!$B:$B,0),MATCH(CBO_quarterly!P$1,HaverPull!$1:$1,0)),INDEX(CBO_annual!$A:$AH,MATCH(_xlfn.NUMBERVALUE(LEFT($A226,4)),CBO_annual!$A:$A,0),MATCH(P$1,CBO_annual!$1:$1,0)))</f>
        <v>1830.5319999999999</v>
      </c>
      <c r="Q225" s="83">
        <f ca="1">IF(YEAR($B225)&lt;YEAR(TODAY())-1,INDEX(HaverPull!$A:$AD,MATCH(CBO_quarterly!$B225,HaverPull!$B:$B,0),MATCH(CBO_quarterly!Q$1,HaverPull!$1:$1,0)),INDEX(CBO_annual!$A:$AH,MATCH(_xlfn.NUMBERVALUE(LEFT($A226,4)),CBO_annual!$A:$A,0),MATCH(Q$1,CBO_annual!$1:$1,0)))</f>
        <v>1494.7339999999999</v>
      </c>
      <c r="R225" s="83">
        <f ca="1">IF(YEAR($B225)&lt;YEAR(TODAY())-1,INDEX(HaverPull!$A:$AD,MATCH(CBO_quarterly!$B225,HaverPull!$B:$B,0),MATCH(CBO_quarterly!R$1,HaverPull!$1:$1,0)),INDEX(CBO_annual!$A:$AH,MATCH(_xlfn.NUMBERVALUE(LEFT($A226,4)),CBO_annual!$A:$A,0),MATCH(R$1,CBO_annual!$1:$1,0)))</f>
        <v>2316.14</v>
      </c>
      <c r="S225" s="83">
        <f ca="1">IF(YEAR($B225)&lt;YEAR(TODAY())-1,INDEX(HaverPull!$A:$AD,MATCH(CBO_quarterly!$B225,HaverPull!$B:$B,0),MATCH(CBO_quarterly!S$1,HaverPull!$1:$1,0)),INDEX(CBO_annual!$A:$AH,MATCH(_xlfn.NUMBERVALUE(LEFT($A226,4)),CBO_annual!$A:$A,0),MATCH(S$1,CBO_annual!$1:$1,0)))</f>
        <v>23.731999999999999</v>
      </c>
      <c r="T225" s="83">
        <f ca="1">IF(YEAR($B225)&lt;YEAR(TODAY())-1,INDEX(HaverPull!$A:$AD,MATCH(CBO_quarterly!$B225,HaverPull!$B:$B,0),MATCH(CBO_quarterly!T$1,HaverPull!$1:$1,0)),INDEX(CBO_annual!$A:$AH,MATCH(_xlfn.NUMBERVALUE(LEFT($A226,4)),CBO_annual!$A:$A,0),MATCH(T$1,CBO_annual!$1:$1,0)))</f>
        <v>120.857</v>
      </c>
      <c r="U225" s="83">
        <f ca="1">IF(YEAR($B225)&lt;YEAR(TODAY())-1,INDEX(HaverPull!$A:$AD,MATCH(CBO_quarterly!$B225,HaverPull!$B:$B,0),MATCH(CBO_quarterly!U$1,HaverPull!$1:$1,0)),INDEX(CBO_annual!$A:$AH,MATCH(_xlfn.NUMBERVALUE(LEFT($A226,4)),CBO_annual!$A:$A,0),MATCH(U$1,CBO_annual!$1:$1,0)))</f>
        <v>52.354999999999997</v>
      </c>
      <c r="V225" s="83">
        <f ca="1">IF(YEAR($B225)&lt;YEAR(TODAY())-1,INDEX(HaverPull!$A:$AD,MATCH(CBO_quarterly!$B225,HaverPull!$B:$B,0),MATCH(CBO_quarterly!V$1,HaverPull!$1:$1,0)),INDEX(CBO_annual!$A:$AH,MATCH(_xlfn.NUMBERVALUE(LEFT($A226,4)),CBO_annual!$A:$A,0),MATCH(V$1,CBO_annual!$1:$1,0)))</f>
        <v>446.53799999999995</v>
      </c>
      <c r="W225" s="83">
        <f ca="1">IF(YEAR($B225)&lt;YEAR(TODAY())-1,INDEX(HaverPull!$A:$AD,MATCH(CBO_quarterly!$B225,HaverPull!$B:$B,0),MATCH(CBO_quarterly!W$1,HaverPull!$1:$1,0)),INDEX(CBO_annual!$A:$AH,MATCH(_xlfn.NUMBERVALUE(LEFT($A226,4)),CBO_annual!$A:$A,0),MATCH(W$1,CBO_annual!$1:$1,0)))</f>
        <v>0</v>
      </c>
      <c r="X225" s="83">
        <f ca="1">IF(YEAR($B225)&lt;YEAR(TODAY())-1,INDEX(HaverPull!$A:$AD,MATCH(CBO_quarterly!$B225,HaverPull!$B:$B,0),MATCH(CBO_quarterly!X$1,HaverPull!$1:$1,0)),INDEX(CBO_annual!$A:$AH,MATCH(_xlfn.NUMBERVALUE(LEFT($A226,4)),CBO_annual!$A:$A,0),MATCH(X$1,CBO_annual!$1:$1,0)))</f>
        <v>1582.5360000000001</v>
      </c>
      <c r="Y225" s="83">
        <f ca="1">IF(YEAR($B225)&lt;YEAR(TODAY())-1,INDEX(HaverPull!$A:$AD,MATCH(CBO_quarterly!$B225,HaverPull!$B:$B,0),MATCH(CBO_quarterly!Y$1,HaverPull!$1:$1,0)),INDEX(CBO_annual!$A:$AH,MATCH(_xlfn.NUMBERVALUE(LEFT($A226,4)),CBO_annual!$A:$A,0),MATCH(Y$1,CBO_annual!$1:$1,0)))</f>
        <v>1481.2049999999999</v>
      </c>
      <c r="Z225" s="83">
        <f ca="1">IF(YEAR($B225)&lt;YEAR(TODAY())-1,INDEX(HaverPull!$A:$AD,MATCH(CBO_quarterly!$B225,HaverPull!$B:$B,0),MATCH(CBO_quarterly!Z$1,HaverPull!$1:$1,0)),INDEX(CBO_annual!$A:$AH,MATCH(_xlfn.NUMBERVALUE(LEFT($A226,4)),CBO_annual!$A:$A,0),MATCH(Z$1,CBO_annual!$1:$1,0)))</f>
        <v>1481.2049999999999</v>
      </c>
      <c r="AA225" s="83">
        <f ca="1">IF(YEAR($B225)&lt;YEAR(TODAY())-1,INDEX(HaverPull!$A:$AD,MATCH(CBO_quarterly!$B225,HaverPull!$B:$B,0),MATCH(CBO_quarterly!AA$1,HaverPull!$1:$1,0)),INDEX(CBO_annual!$A:$AH,MATCH(_xlfn.NUMBERVALUE(LEFT($A226,4)),CBO_annual!$A:$A,0),MATCH(AA$1,CBO_annual!$1:$1,0)))</f>
        <v>1481.2049999999999</v>
      </c>
      <c r="AB225" s="88">
        <f>INDEX(CBO_annual!$A:$AH,MATCH(_xlfn.NUMBERVALUE(LEFT($A226,4)),CBO_annual!$A:$A,0),MATCH($1:$1,CBO_annual!$1:$1,0))</f>
        <v>20133.025000000001</v>
      </c>
      <c r="AC225" s="84">
        <v>19900.2</v>
      </c>
      <c r="AD225" s="88">
        <v>14022.5</v>
      </c>
      <c r="AE225" s="88">
        <v>18431.8</v>
      </c>
      <c r="AF225" s="85">
        <v>131.44399999999999</v>
      </c>
      <c r="AG225" s="84">
        <v>26472.799999999999</v>
      </c>
      <c r="AH225" s="84">
        <v>26605.8</v>
      </c>
      <c r="AI225" s="88">
        <v>3099.5</v>
      </c>
      <c r="AJ225" s="88">
        <v>1173.0999999999999</v>
      </c>
      <c r="AK225" s="88">
        <v>1921.9</v>
      </c>
      <c r="AL225" s="88">
        <v>4360.7</v>
      </c>
      <c r="AM225" s="88">
        <v>1543.1</v>
      </c>
      <c r="AN225" s="88">
        <v>2817.6</v>
      </c>
      <c r="AO225" s="83">
        <f ca="1">IF(YEAR($B225)&lt;YEAR(TODAY()),INDEX(HaverPull!$A:$AD,MATCH(CBO_quarterly!$B225,HaverPull!$B:$B,0),MATCH(CBO_quarterly!AO$1,HaverPull!$1:$1,0)),INDEX(CBO_annual!$A:$AH,MATCH(_xlfn.NUMBERVALUE(LEFT($A226,4)),CBO_annual!$A:$A,0),MATCH(AO$1,CBO_annual!$1:$1,0)))</f>
        <v>1181.0709999999999</v>
      </c>
      <c r="AP225" s="83">
        <f ca="1">IF(YEAR($B225)&lt;YEAR(TODAY()),INDEX(HaverPull!$A:$AD,MATCH(CBO_quarterly!$B225,HaverPull!$B:$B,0),MATCH(CBO_quarterly!AP$1,HaverPull!$1:$1,0)),INDEX(CBO_annual!$A:$AH,MATCH(_xlfn.NUMBERVALUE(LEFT($A226,4)),CBO_annual!$A:$A,0),MATCH(AP$1,CBO_annual!$1:$1,0)))</f>
        <v>554.41499999999996</v>
      </c>
    </row>
    <row r="226" spans="1:42">
      <c r="A226" s="83" t="s">
        <v>632</v>
      </c>
      <c r="B226" s="4">
        <f t="shared" si="0"/>
        <v>45838</v>
      </c>
      <c r="C226" s="83">
        <f ca="1">IF(YEAR($B226)&lt;YEAR(TODAY())-1,AVERAGE(C227:C230),INDEX(CBO_annual!$A:$AH,MATCH(_xlfn.NUMBERVALUE(LEFT($A227,4)),CBO_annual!$A:$A,0),MATCH(C$1,CBO_annual!$1:$1,0)))</f>
        <v>3188</v>
      </c>
      <c r="D226" s="83">
        <f ca="1">IF(YEAR($B226)&lt;YEAR(TODAY())-1,AVERAGE(D227:D230),INDEX(CBO_annual!$A:$AH,MATCH(_xlfn.NUMBERVALUE(LEFT($A227,4)),CBO_annual!$A:$A,0),MATCH(D$1,CBO_annual!$1:$1,0)))</f>
        <v>2256</v>
      </c>
      <c r="E226" s="83">
        <f ca="1">IF(YEAR($B226)&lt;YEAR(TODAY())-1,AVERAGE(E227:E230),INDEX(CBO_annual!$A:$AH,MATCH(_xlfn.NUMBERVALUE(LEFT($A227,4)),CBO_annual!$A:$A,0),MATCH(E$1,CBO_annual!$1:$1,0)))</f>
        <v>179</v>
      </c>
      <c r="F226" s="83">
        <f ca="1">IF(YEAR($B226)&lt;YEAR(TODAY())-1,AVERAGE(F227:F230),INDEX(CBO_annual!$A:$AH,MATCH(_xlfn.NUMBERVALUE(LEFT($A227,4)),CBO_annual!$A:$A,0),MATCH(F$1,CBO_annual!$1:$1,0)))</f>
        <v>443</v>
      </c>
      <c r="G226" s="83">
        <f ca="1">IF(YEAR($B226)&lt;YEAR(TODAY())-1,AVERAGE(G227:G230),INDEX(CBO_annual!$A:$AH,MATCH(_xlfn.NUMBERVALUE(LEFT($A227,4)),CBO_annual!$A:$A,0),MATCH(G$1,CBO_annual!$1:$1,0)))</f>
        <v>1791</v>
      </c>
      <c r="H226" s="83">
        <f ca="1">IF(YEAR($B226)&lt;YEAR(TODAY())-1,AVERAGE(H227:H230),INDEX(CBO_annual!$A:$AH,MATCH(_xlfn.NUMBERVALUE(LEFT($A227,4)),CBO_annual!$A:$A,0),MATCH(H$1,CBO_annual!$1:$1,0)))</f>
        <v>69</v>
      </c>
      <c r="I226" s="83">
        <f ca="1">IF(YEAR($B226)&lt;YEAR(TODAY())-1,AVERAGE(I227:I230),INDEX(CBO_annual!$A:$AH,MATCH(_xlfn.NUMBERVALUE(LEFT($A227,4)),CBO_annual!$A:$A,0),MATCH(I$1,CBO_annual!$1:$1,0)))</f>
        <v>1099</v>
      </c>
      <c r="J226" s="83">
        <f ca="1">IF(YEAR($B226)&lt;YEAR(TODAY())-1,INDEX(HaverPull!$A:$AD,MATCH(CBO_quarterly!$B226,HaverPull!$B:$B,0),MATCH(CBO_quarterly!J$1,HaverPull!$1:$1,0)),INDEX(CBO_annual!$A:$AH,MATCH(_xlfn.NUMBERVALUE(LEFT($A227,4)),CBO_annual!$A:$A,0),MATCH(J$1,CBO_annual!$1:$1,0)))</f>
        <v>0</v>
      </c>
      <c r="K226" s="83">
        <f ca="1">IF(YEAR($B226)&lt;YEAR(TODAY())-1,INDEX(HaverPull!$A:$AD,MATCH(CBO_quarterly!$B226,HaverPull!$B:$B,0),MATCH(CBO_quarterly!K$1,HaverPull!$1:$1,0)),INDEX(CBO_annual!$A:$AH,MATCH(_xlfn.NUMBERVALUE(LEFT($A227,4)),CBO_annual!$A:$A,0),MATCH(K$1,CBO_annual!$1:$1,0)))</f>
        <v>1181.0709999999999</v>
      </c>
      <c r="L226" s="83">
        <f ca="1">IF(YEAR($B226)&lt;YEAR(TODAY())-1,INDEX(HaverPull!$A:$AD,MATCH(CBO_quarterly!$B226,HaverPull!$B:$B,0),MATCH(CBO_quarterly!L$1,HaverPull!$1:$1,0)),INDEX(CBO_annual!$A:$AH,MATCH(_xlfn.NUMBERVALUE(LEFT($A227,4)),CBO_annual!$A:$A,0),MATCH(L$1,CBO_annual!$1:$1,0)))</f>
        <v>554.41499999999996</v>
      </c>
      <c r="M226" s="83">
        <f ca="1">IF(YEAR($B226)&lt;YEAR(TODAY())-1,INDEX(HaverPull!$A:$AD,MATCH(CBO_quarterly!$B226,HaverPull!$B:$B,0),MATCH(CBO_quarterly!M$1,HaverPull!$1:$1,0)),INDEX(CBO_annual!$A:$AH,MATCH(_xlfn.NUMBERVALUE(LEFT($A227,4)),CBO_annual!$A:$A,0),MATCH(M$1,CBO_annual!$1:$1,0)))</f>
        <v>353.89800000000002</v>
      </c>
      <c r="N226" s="83">
        <f ca="1">IF(YEAR($B226)&lt;YEAR(TODAY())-1,INDEX(HaverPull!$A:$AD,MATCH(CBO_quarterly!$B226,HaverPull!$B:$B,0),MATCH(CBO_quarterly!N$1,HaverPull!$1:$1,0)),INDEX(CBO_annual!$A:$AH,MATCH(_xlfn.NUMBERVALUE(LEFT($A227,4)),CBO_annual!$A:$A,0),MATCH(N$1,CBO_annual!$1:$1,0)))</f>
        <v>207.37799999999999</v>
      </c>
      <c r="O226" s="83">
        <f ca="1">IF(YEAR($B226)&lt;YEAR(TODAY())-1,INDEX(HaverPull!$A:$AD,MATCH(CBO_quarterly!$B226,HaverPull!$B:$B,0),MATCH(CBO_quarterly!O$1,HaverPull!$1:$1,0)),INDEX(CBO_annual!$A:$AH,MATCH(_xlfn.NUMBERVALUE(LEFT($A227,4)),CBO_annual!$A:$A,0),MATCH(O$1,CBO_annual!$1:$1,0)))</f>
        <v>138.38800000000001</v>
      </c>
      <c r="P226" s="83">
        <f ca="1">IF(YEAR($B226)&lt;YEAR(TODAY())-1,INDEX(HaverPull!$A:$AD,MATCH(CBO_quarterly!$B226,HaverPull!$B:$B,0),MATCH(CBO_quarterly!P$1,HaverPull!$1:$1,0)),INDEX(CBO_annual!$A:$AH,MATCH(_xlfn.NUMBERVALUE(LEFT($A227,4)),CBO_annual!$A:$A,0),MATCH(P$1,CBO_annual!$1:$1,0)))</f>
        <v>1830.5319999999999</v>
      </c>
      <c r="Q226" s="83">
        <f ca="1">IF(YEAR($B226)&lt;YEAR(TODAY())-1,INDEX(HaverPull!$A:$AD,MATCH(CBO_quarterly!$B226,HaverPull!$B:$B,0),MATCH(CBO_quarterly!Q$1,HaverPull!$1:$1,0)),INDEX(CBO_annual!$A:$AH,MATCH(_xlfn.NUMBERVALUE(LEFT($A227,4)),CBO_annual!$A:$A,0),MATCH(Q$1,CBO_annual!$1:$1,0)))</f>
        <v>1494.7339999999999</v>
      </c>
      <c r="R226" s="83">
        <f ca="1">IF(YEAR($B226)&lt;YEAR(TODAY())-1,INDEX(HaverPull!$A:$AD,MATCH(CBO_quarterly!$B226,HaverPull!$B:$B,0),MATCH(CBO_quarterly!R$1,HaverPull!$1:$1,0)),INDEX(CBO_annual!$A:$AH,MATCH(_xlfn.NUMBERVALUE(LEFT($A227,4)),CBO_annual!$A:$A,0),MATCH(R$1,CBO_annual!$1:$1,0)))</f>
        <v>2316.14</v>
      </c>
      <c r="S226" s="83">
        <f ca="1">IF(YEAR($B226)&lt;YEAR(TODAY())-1,INDEX(HaverPull!$A:$AD,MATCH(CBO_quarterly!$B226,HaverPull!$B:$B,0),MATCH(CBO_quarterly!S$1,HaverPull!$1:$1,0)),INDEX(CBO_annual!$A:$AH,MATCH(_xlfn.NUMBERVALUE(LEFT($A227,4)),CBO_annual!$A:$A,0),MATCH(S$1,CBO_annual!$1:$1,0)))</f>
        <v>23.731999999999999</v>
      </c>
      <c r="T226" s="83">
        <f ca="1">IF(YEAR($B226)&lt;YEAR(TODAY())-1,INDEX(HaverPull!$A:$AD,MATCH(CBO_quarterly!$B226,HaverPull!$B:$B,0),MATCH(CBO_quarterly!T$1,HaverPull!$1:$1,0)),INDEX(CBO_annual!$A:$AH,MATCH(_xlfn.NUMBERVALUE(LEFT($A227,4)),CBO_annual!$A:$A,0),MATCH(T$1,CBO_annual!$1:$1,0)))</f>
        <v>120.857</v>
      </c>
      <c r="U226" s="83">
        <f ca="1">IF(YEAR($B226)&lt;YEAR(TODAY())-1,INDEX(HaverPull!$A:$AD,MATCH(CBO_quarterly!$B226,HaverPull!$B:$B,0),MATCH(CBO_quarterly!U$1,HaverPull!$1:$1,0)),INDEX(CBO_annual!$A:$AH,MATCH(_xlfn.NUMBERVALUE(LEFT($A227,4)),CBO_annual!$A:$A,0),MATCH(U$1,CBO_annual!$1:$1,0)))</f>
        <v>52.354999999999997</v>
      </c>
      <c r="V226" s="83">
        <f ca="1">IF(YEAR($B226)&lt;YEAR(TODAY())-1,INDEX(HaverPull!$A:$AD,MATCH(CBO_quarterly!$B226,HaverPull!$B:$B,0),MATCH(CBO_quarterly!V$1,HaverPull!$1:$1,0)),INDEX(CBO_annual!$A:$AH,MATCH(_xlfn.NUMBERVALUE(LEFT($A227,4)),CBO_annual!$A:$A,0),MATCH(V$1,CBO_annual!$1:$1,0)))</f>
        <v>446.53799999999995</v>
      </c>
      <c r="W226" s="83">
        <f ca="1">IF(YEAR($B226)&lt;YEAR(TODAY())-1,INDEX(HaverPull!$A:$AD,MATCH(CBO_quarterly!$B226,HaverPull!$B:$B,0),MATCH(CBO_quarterly!W$1,HaverPull!$1:$1,0)),INDEX(CBO_annual!$A:$AH,MATCH(_xlfn.NUMBERVALUE(LEFT($A227,4)),CBO_annual!$A:$A,0),MATCH(W$1,CBO_annual!$1:$1,0)))</f>
        <v>0</v>
      </c>
      <c r="X226" s="83">
        <f ca="1">IF(YEAR($B226)&lt;YEAR(TODAY())-1,INDEX(HaverPull!$A:$AD,MATCH(CBO_quarterly!$B226,HaverPull!$B:$B,0),MATCH(CBO_quarterly!X$1,HaverPull!$1:$1,0)),INDEX(CBO_annual!$A:$AH,MATCH(_xlfn.NUMBERVALUE(LEFT($A227,4)),CBO_annual!$A:$A,0),MATCH(X$1,CBO_annual!$1:$1,0)))</f>
        <v>1582.5360000000001</v>
      </c>
      <c r="Y226" s="83">
        <f ca="1">IF(YEAR($B226)&lt;YEAR(TODAY())-1,INDEX(HaverPull!$A:$AD,MATCH(CBO_quarterly!$B226,HaverPull!$B:$B,0),MATCH(CBO_quarterly!Y$1,HaverPull!$1:$1,0)),INDEX(CBO_annual!$A:$AH,MATCH(_xlfn.NUMBERVALUE(LEFT($A227,4)),CBO_annual!$A:$A,0),MATCH(Y$1,CBO_annual!$1:$1,0)))</f>
        <v>1481.2049999999999</v>
      </c>
      <c r="Z226" s="83">
        <f ca="1">IF(YEAR($B226)&lt;YEAR(TODAY())-1,INDEX(HaverPull!$A:$AD,MATCH(CBO_quarterly!$B226,HaverPull!$B:$B,0),MATCH(CBO_quarterly!Z$1,HaverPull!$1:$1,0)),INDEX(CBO_annual!$A:$AH,MATCH(_xlfn.NUMBERVALUE(LEFT($A227,4)),CBO_annual!$A:$A,0),MATCH(Z$1,CBO_annual!$1:$1,0)))</f>
        <v>1481.2049999999999</v>
      </c>
      <c r="AA226" s="83">
        <f ca="1">IF(YEAR($B226)&lt;YEAR(TODAY())-1,INDEX(HaverPull!$A:$AD,MATCH(CBO_quarterly!$B226,HaverPull!$B:$B,0),MATCH(CBO_quarterly!AA$1,HaverPull!$1:$1,0)),INDEX(CBO_annual!$A:$AH,MATCH(_xlfn.NUMBERVALUE(LEFT($A227,4)),CBO_annual!$A:$A,0),MATCH(AA$1,CBO_annual!$1:$1,0)))</f>
        <v>1481.2049999999999</v>
      </c>
      <c r="AB226" s="88">
        <f>INDEX(CBO_annual!$A:$AH,MATCH(_xlfn.NUMBERVALUE(LEFT($A227,4)),CBO_annual!$A:$A,0),MATCH($1:$1,CBO_annual!$1:$1,0))</f>
        <v>20133.025000000001</v>
      </c>
      <c r="AC226" s="84">
        <v>19988.599999999999</v>
      </c>
      <c r="AD226" s="88">
        <v>14093.3</v>
      </c>
      <c r="AE226" s="88">
        <v>18617.099999999999</v>
      </c>
      <c r="AF226" s="85">
        <v>132.09899999999999</v>
      </c>
      <c r="AG226" s="84">
        <v>26726.799999999999</v>
      </c>
      <c r="AH226" s="84">
        <v>26861.1</v>
      </c>
      <c r="AI226" s="88">
        <v>3103.5</v>
      </c>
      <c r="AJ226" s="88">
        <v>1174.2</v>
      </c>
      <c r="AK226" s="88">
        <v>1924.6</v>
      </c>
      <c r="AL226" s="88">
        <v>4391.3999999999996</v>
      </c>
      <c r="AM226" s="88">
        <v>1549.5</v>
      </c>
      <c r="AN226" s="88">
        <v>2841.8</v>
      </c>
      <c r="AO226" s="83">
        <f ca="1">IF(YEAR($B226)&lt;YEAR(TODAY()),INDEX(HaverPull!$A:$AD,MATCH(CBO_quarterly!$B226,HaverPull!$B:$B,0),MATCH(CBO_quarterly!AO$1,HaverPull!$1:$1,0)),INDEX(CBO_annual!$A:$AH,MATCH(_xlfn.NUMBERVALUE(LEFT($A227,4)),CBO_annual!$A:$A,0),MATCH(AO$1,CBO_annual!$1:$1,0)))</f>
        <v>1181.0709999999999</v>
      </c>
      <c r="AP226" s="83">
        <f ca="1">IF(YEAR($B226)&lt;YEAR(TODAY()),INDEX(HaverPull!$A:$AD,MATCH(CBO_quarterly!$B226,HaverPull!$B:$B,0),MATCH(CBO_quarterly!AP$1,HaverPull!$1:$1,0)),INDEX(CBO_annual!$A:$AH,MATCH(_xlfn.NUMBERVALUE(LEFT($A227,4)),CBO_annual!$A:$A,0),MATCH(AP$1,CBO_annual!$1:$1,0)))</f>
        <v>554.41499999999996</v>
      </c>
    </row>
    <row r="227" spans="1:42">
      <c r="A227" s="83" t="s">
        <v>633</v>
      </c>
      <c r="B227" s="4">
        <f t="shared" si="0"/>
        <v>45930</v>
      </c>
      <c r="C227" s="83">
        <f ca="1">IF(YEAR($B227)&lt;YEAR(TODAY())-1,AVERAGE(C228:C231),INDEX(CBO_annual!$A:$AH,MATCH(_xlfn.NUMBERVALUE(LEFT($A228,4)),CBO_annual!$A:$A,0),MATCH(C$1,CBO_annual!$1:$1,0)))</f>
        <v>3188</v>
      </c>
      <c r="D227" s="83">
        <f ca="1">IF(YEAR($B227)&lt;YEAR(TODAY())-1,AVERAGE(D228:D231),INDEX(CBO_annual!$A:$AH,MATCH(_xlfn.NUMBERVALUE(LEFT($A228,4)),CBO_annual!$A:$A,0),MATCH(D$1,CBO_annual!$1:$1,0)))</f>
        <v>2256</v>
      </c>
      <c r="E227" s="83">
        <f ca="1">IF(YEAR($B227)&lt;YEAR(TODAY())-1,AVERAGE(E228:E231),INDEX(CBO_annual!$A:$AH,MATCH(_xlfn.NUMBERVALUE(LEFT($A228,4)),CBO_annual!$A:$A,0),MATCH(E$1,CBO_annual!$1:$1,0)))</f>
        <v>179</v>
      </c>
      <c r="F227" s="83">
        <f ca="1">IF(YEAR($B227)&lt;YEAR(TODAY())-1,AVERAGE(F228:F231),INDEX(CBO_annual!$A:$AH,MATCH(_xlfn.NUMBERVALUE(LEFT($A228,4)),CBO_annual!$A:$A,0),MATCH(F$1,CBO_annual!$1:$1,0)))</f>
        <v>443</v>
      </c>
      <c r="G227" s="83">
        <f ca="1">IF(YEAR($B227)&lt;YEAR(TODAY())-1,AVERAGE(G228:G231),INDEX(CBO_annual!$A:$AH,MATCH(_xlfn.NUMBERVALUE(LEFT($A228,4)),CBO_annual!$A:$A,0),MATCH(G$1,CBO_annual!$1:$1,0)))</f>
        <v>1791</v>
      </c>
      <c r="H227" s="83">
        <f ca="1">IF(YEAR($B227)&lt;YEAR(TODAY())-1,AVERAGE(H228:H231),INDEX(CBO_annual!$A:$AH,MATCH(_xlfn.NUMBERVALUE(LEFT($A228,4)),CBO_annual!$A:$A,0),MATCH(H$1,CBO_annual!$1:$1,0)))</f>
        <v>69</v>
      </c>
      <c r="I227" s="83">
        <f ca="1">IF(YEAR($B227)&lt;YEAR(TODAY())-1,AVERAGE(I228:I231),INDEX(CBO_annual!$A:$AH,MATCH(_xlfn.NUMBERVALUE(LEFT($A228,4)),CBO_annual!$A:$A,0),MATCH(I$1,CBO_annual!$1:$1,0)))</f>
        <v>1099</v>
      </c>
      <c r="J227" s="83">
        <f ca="1">IF(YEAR($B227)&lt;YEAR(TODAY())-1,INDEX(HaverPull!$A:$AD,MATCH(CBO_quarterly!$B227,HaverPull!$B:$B,0),MATCH(CBO_quarterly!J$1,HaverPull!$1:$1,0)),INDEX(CBO_annual!$A:$AH,MATCH(_xlfn.NUMBERVALUE(LEFT($A228,4)),CBO_annual!$A:$A,0),MATCH(J$1,CBO_annual!$1:$1,0)))</f>
        <v>0</v>
      </c>
      <c r="K227" s="83">
        <f ca="1">IF(YEAR($B227)&lt;YEAR(TODAY())-1,INDEX(HaverPull!$A:$AD,MATCH(CBO_quarterly!$B227,HaverPull!$B:$B,0),MATCH(CBO_quarterly!K$1,HaverPull!$1:$1,0)),INDEX(CBO_annual!$A:$AH,MATCH(_xlfn.NUMBERVALUE(LEFT($A228,4)),CBO_annual!$A:$A,0),MATCH(K$1,CBO_annual!$1:$1,0)))</f>
        <v>1181.0709999999999</v>
      </c>
      <c r="L227" s="83">
        <f ca="1">IF(YEAR($B227)&lt;YEAR(TODAY())-1,INDEX(HaverPull!$A:$AD,MATCH(CBO_quarterly!$B227,HaverPull!$B:$B,0),MATCH(CBO_quarterly!L$1,HaverPull!$1:$1,0)),INDEX(CBO_annual!$A:$AH,MATCH(_xlfn.NUMBERVALUE(LEFT($A228,4)),CBO_annual!$A:$A,0),MATCH(L$1,CBO_annual!$1:$1,0)))</f>
        <v>554.41499999999996</v>
      </c>
      <c r="M227" s="83">
        <f ca="1">IF(YEAR($B227)&lt;YEAR(TODAY())-1,INDEX(HaverPull!$A:$AD,MATCH(CBO_quarterly!$B227,HaverPull!$B:$B,0),MATCH(CBO_quarterly!M$1,HaverPull!$1:$1,0)),INDEX(CBO_annual!$A:$AH,MATCH(_xlfn.NUMBERVALUE(LEFT($A228,4)),CBO_annual!$A:$A,0),MATCH(M$1,CBO_annual!$1:$1,0)))</f>
        <v>353.89800000000002</v>
      </c>
      <c r="N227" s="83">
        <f ca="1">IF(YEAR($B227)&lt;YEAR(TODAY())-1,INDEX(HaverPull!$A:$AD,MATCH(CBO_quarterly!$B227,HaverPull!$B:$B,0),MATCH(CBO_quarterly!N$1,HaverPull!$1:$1,0)),INDEX(CBO_annual!$A:$AH,MATCH(_xlfn.NUMBERVALUE(LEFT($A228,4)),CBO_annual!$A:$A,0),MATCH(N$1,CBO_annual!$1:$1,0)))</f>
        <v>207.37799999999999</v>
      </c>
      <c r="O227" s="83">
        <f ca="1">IF(YEAR($B227)&lt;YEAR(TODAY())-1,INDEX(HaverPull!$A:$AD,MATCH(CBO_quarterly!$B227,HaverPull!$B:$B,0),MATCH(CBO_quarterly!O$1,HaverPull!$1:$1,0)),INDEX(CBO_annual!$A:$AH,MATCH(_xlfn.NUMBERVALUE(LEFT($A228,4)),CBO_annual!$A:$A,0),MATCH(O$1,CBO_annual!$1:$1,0)))</f>
        <v>138.38800000000001</v>
      </c>
      <c r="P227" s="83">
        <f ca="1">IF(YEAR($B227)&lt;YEAR(TODAY())-1,INDEX(HaverPull!$A:$AD,MATCH(CBO_quarterly!$B227,HaverPull!$B:$B,0),MATCH(CBO_quarterly!P$1,HaverPull!$1:$1,0)),INDEX(CBO_annual!$A:$AH,MATCH(_xlfn.NUMBERVALUE(LEFT($A228,4)),CBO_annual!$A:$A,0),MATCH(P$1,CBO_annual!$1:$1,0)))</f>
        <v>1830.5319999999999</v>
      </c>
      <c r="Q227" s="83">
        <f ca="1">IF(YEAR($B227)&lt;YEAR(TODAY())-1,INDEX(HaverPull!$A:$AD,MATCH(CBO_quarterly!$B227,HaverPull!$B:$B,0),MATCH(CBO_quarterly!Q$1,HaverPull!$1:$1,0)),INDEX(CBO_annual!$A:$AH,MATCH(_xlfn.NUMBERVALUE(LEFT($A228,4)),CBO_annual!$A:$A,0),MATCH(Q$1,CBO_annual!$1:$1,0)))</f>
        <v>1494.7339999999999</v>
      </c>
      <c r="R227" s="83">
        <f ca="1">IF(YEAR($B227)&lt;YEAR(TODAY())-1,INDEX(HaverPull!$A:$AD,MATCH(CBO_quarterly!$B227,HaverPull!$B:$B,0),MATCH(CBO_quarterly!R$1,HaverPull!$1:$1,0)),INDEX(CBO_annual!$A:$AH,MATCH(_xlfn.NUMBERVALUE(LEFT($A228,4)),CBO_annual!$A:$A,0),MATCH(R$1,CBO_annual!$1:$1,0)))</f>
        <v>2316.14</v>
      </c>
      <c r="S227" s="83">
        <f ca="1">IF(YEAR($B227)&lt;YEAR(TODAY())-1,INDEX(HaverPull!$A:$AD,MATCH(CBO_quarterly!$B227,HaverPull!$B:$B,0),MATCH(CBO_quarterly!S$1,HaverPull!$1:$1,0)),INDEX(CBO_annual!$A:$AH,MATCH(_xlfn.NUMBERVALUE(LEFT($A228,4)),CBO_annual!$A:$A,0),MATCH(S$1,CBO_annual!$1:$1,0)))</f>
        <v>23.731999999999999</v>
      </c>
      <c r="T227" s="83">
        <f ca="1">IF(YEAR($B227)&lt;YEAR(TODAY())-1,INDEX(HaverPull!$A:$AD,MATCH(CBO_quarterly!$B227,HaverPull!$B:$B,0),MATCH(CBO_quarterly!T$1,HaverPull!$1:$1,0)),INDEX(CBO_annual!$A:$AH,MATCH(_xlfn.NUMBERVALUE(LEFT($A228,4)),CBO_annual!$A:$A,0),MATCH(T$1,CBO_annual!$1:$1,0)))</f>
        <v>120.857</v>
      </c>
      <c r="U227" s="83">
        <f ca="1">IF(YEAR($B227)&lt;YEAR(TODAY())-1,INDEX(HaverPull!$A:$AD,MATCH(CBO_quarterly!$B227,HaverPull!$B:$B,0),MATCH(CBO_quarterly!U$1,HaverPull!$1:$1,0)),INDEX(CBO_annual!$A:$AH,MATCH(_xlfn.NUMBERVALUE(LEFT($A228,4)),CBO_annual!$A:$A,0),MATCH(U$1,CBO_annual!$1:$1,0)))</f>
        <v>52.354999999999997</v>
      </c>
      <c r="V227" s="83">
        <f ca="1">IF(YEAR($B227)&lt;YEAR(TODAY())-1,INDEX(HaverPull!$A:$AD,MATCH(CBO_quarterly!$B227,HaverPull!$B:$B,0),MATCH(CBO_quarterly!V$1,HaverPull!$1:$1,0)),INDEX(CBO_annual!$A:$AH,MATCH(_xlfn.NUMBERVALUE(LEFT($A228,4)),CBO_annual!$A:$A,0),MATCH(V$1,CBO_annual!$1:$1,0)))</f>
        <v>446.53799999999995</v>
      </c>
      <c r="W227" s="83">
        <f ca="1">IF(YEAR($B227)&lt;YEAR(TODAY())-1,INDEX(HaverPull!$A:$AD,MATCH(CBO_quarterly!$B227,HaverPull!$B:$B,0),MATCH(CBO_quarterly!W$1,HaverPull!$1:$1,0)),INDEX(CBO_annual!$A:$AH,MATCH(_xlfn.NUMBERVALUE(LEFT($A228,4)),CBO_annual!$A:$A,0),MATCH(W$1,CBO_annual!$1:$1,0)))</f>
        <v>0</v>
      </c>
      <c r="X227" s="83">
        <f ca="1">IF(YEAR($B227)&lt;YEAR(TODAY())-1,INDEX(HaverPull!$A:$AD,MATCH(CBO_quarterly!$B227,HaverPull!$B:$B,0),MATCH(CBO_quarterly!X$1,HaverPull!$1:$1,0)),INDEX(CBO_annual!$A:$AH,MATCH(_xlfn.NUMBERVALUE(LEFT($A228,4)),CBO_annual!$A:$A,0),MATCH(X$1,CBO_annual!$1:$1,0)))</f>
        <v>1582.5360000000001</v>
      </c>
      <c r="Y227" s="83">
        <f ca="1">IF(YEAR($B227)&lt;YEAR(TODAY())-1,INDEX(HaverPull!$A:$AD,MATCH(CBO_quarterly!$B227,HaverPull!$B:$B,0),MATCH(CBO_quarterly!Y$1,HaverPull!$1:$1,0)),INDEX(CBO_annual!$A:$AH,MATCH(_xlfn.NUMBERVALUE(LEFT($A228,4)),CBO_annual!$A:$A,0),MATCH(Y$1,CBO_annual!$1:$1,0)))</f>
        <v>1481.2049999999999</v>
      </c>
      <c r="Z227" s="83">
        <f ca="1">IF(YEAR($B227)&lt;YEAR(TODAY())-1,INDEX(HaverPull!$A:$AD,MATCH(CBO_quarterly!$B227,HaverPull!$B:$B,0),MATCH(CBO_quarterly!Z$1,HaverPull!$1:$1,0)),INDEX(CBO_annual!$A:$AH,MATCH(_xlfn.NUMBERVALUE(LEFT($A228,4)),CBO_annual!$A:$A,0),MATCH(Z$1,CBO_annual!$1:$1,0)))</f>
        <v>1481.2049999999999</v>
      </c>
      <c r="AA227" s="83">
        <f ca="1">IF(YEAR($B227)&lt;YEAR(TODAY())-1,INDEX(HaverPull!$A:$AD,MATCH(CBO_quarterly!$B227,HaverPull!$B:$B,0),MATCH(CBO_quarterly!AA$1,HaverPull!$1:$1,0)),INDEX(CBO_annual!$A:$AH,MATCH(_xlfn.NUMBERVALUE(LEFT($A228,4)),CBO_annual!$A:$A,0),MATCH(AA$1,CBO_annual!$1:$1,0)))</f>
        <v>1481.2049999999999</v>
      </c>
      <c r="AB227" s="88">
        <f>INDEX(CBO_annual!$A:$AH,MATCH(_xlfn.NUMBERVALUE(LEFT($A228,4)),CBO_annual!$A:$A,0),MATCH($1:$1,CBO_annual!$1:$1,0))</f>
        <v>20133.025000000001</v>
      </c>
      <c r="AC227" s="84">
        <v>20071.599999999999</v>
      </c>
      <c r="AD227" s="88">
        <v>14159.2</v>
      </c>
      <c r="AE227" s="88">
        <v>18797.2</v>
      </c>
      <c r="AF227" s="85">
        <v>132.756</v>
      </c>
      <c r="AG227" s="84">
        <v>26975</v>
      </c>
      <c r="AH227" s="84">
        <v>27117.3</v>
      </c>
      <c r="AI227" s="88">
        <v>3107.7</v>
      </c>
      <c r="AJ227" s="88">
        <v>1175.4000000000001</v>
      </c>
      <c r="AK227" s="88">
        <v>1927.6</v>
      </c>
      <c r="AL227" s="88">
        <v>4422.6000000000004</v>
      </c>
      <c r="AM227" s="88">
        <v>1556</v>
      </c>
      <c r="AN227" s="88">
        <v>2866.6</v>
      </c>
      <c r="AO227" s="83">
        <f ca="1">IF(YEAR($B227)&lt;YEAR(TODAY()),INDEX(HaverPull!$A:$AD,MATCH(CBO_quarterly!$B227,HaverPull!$B:$B,0),MATCH(CBO_quarterly!AO$1,HaverPull!$1:$1,0)),INDEX(CBO_annual!$A:$AH,MATCH(_xlfn.NUMBERVALUE(LEFT($A228,4)),CBO_annual!$A:$A,0),MATCH(AO$1,CBO_annual!$1:$1,0)))</f>
        <v>1181.0709999999999</v>
      </c>
      <c r="AP227" s="83">
        <f ca="1">IF(YEAR($B227)&lt;YEAR(TODAY()),INDEX(HaverPull!$A:$AD,MATCH(CBO_quarterly!$B227,HaverPull!$B:$B,0),MATCH(CBO_quarterly!AP$1,HaverPull!$1:$1,0)),INDEX(CBO_annual!$A:$AH,MATCH(_xlfn.NUMBERVALUE(LEFT($A228,4)),CBO_annual!$A:$A,0),MATCH(AP$1,CBO_annual!$1:$1,0)))</f>
        <v>554.41499999999996</v>
      </c>
    </row>
    <row r="228" spans="1:42">
      <c r="A228" s="83" t="s">
        <v>634</v>
      </c>
      <c r="B228" s="4">
        <f t="shared" si="0"/>
        <v>46021</v>
      </c>
      <c r="C228" s="83">
        <f ca="1">IF(YEAR($B228)&lt;YEAR(TODAY())-1,AVERAGE(C229:C232),INDEX(CBO_annual!$A:$AH,MATCH(_xlfn.NUMBERVALUE(LEFT($A229,4)),CBO_annual!$A:$A,0),MATCH(C$1,CBO_annual!$1:$1,0)))</f>
        <v>3371</v>
      </c>
      <c r="D228" s="83">
        <f ca="1">IF(YEAR($B228)&lt;YEAR(TODAY())-1,AVERAGE(D229:D232),INDEX(CBO_annual!$A:$AH,MATCH(_xlfn.NUMBERVALUE(LEFT($A229,4)),CBO_annual!$A:$A,0),MATCH(D$1,CBO_annual!$1:$1,0)))</f>
        <v>2505</v>
      </c>
      <c r="E228" s="83">
        <f ca="1">IF(YEAR($B228)&lt;YEAR(TODAY())-1,AVERAGE(E229:E232),INDEX(CBO_annual!$A:$AH,MATCH(_xlfn.NUMBERVALUE(LEFT($A229,4)),CBO_annual!$A:$A,0),MATCH(E$1,CBO_annual!$1:$1,0)))</f>
        <v>184</v>
      </c>
      <c r="F228" s="83">
        <f ca="1">IF(YEAR($B228)&lt;YEAR(TODAY())-1,AVERAGE(F229:F232),INDEX(CBO_annual!$A:$AH,MATCH(_xlfn.NUMBERVALUE(LEFT($A229,4)),CBO_annual!$A:$A,0),MATCH(F$1,CBO_annual!$1:$1,0)))</f>
        <v>478</v>
      </c>
      <c r="G228" s="83">
        <f ca="1">IF(YEAR($B228)&lt;YEAR(TODAY())-1,AVERAGE(G229:G232),INDEX(CBO_annual!$A:$AH,MATCH(_xlfn.NUMBERVALUE(LEFT($A229,4)),CBO_annual!$A:$A,0),MATCH(G$1,CBO_annual!$1:$1,0)))</f>
        <v>1870</v>
      </c>
      <c r="H228" s="83">
        <f ca="1">IF(YEAR($B228)&lt;YEAR(TODAY())-1,AVERAGE(H229:H232),INDEX(CBO_annual!$A:$AH,MATCH(_xlfn.NUMBERVALUE(LEFT($A229,4)),CBO_annual!$A:$A,0),MATCH(H$1,CBO_annual!$1:$1,0)))</f>
        <v>70</v>
      </c>
      <c r="I228" s="83">
        <f ca="1">IF(YEAR($B228)&lt;YEAR(TODAY())-1,AVERAGE(I229:I232),INDEX(CBO_annual!$A:$AH,MATCH(_xlfn.NUMBERVALUE(LEFT($A229,4)),CBO_annual!$A:$A,0),MATCH(I$1,CBO_annual!$1:$1,0)))</f>
        <v>1159</v>
      </c>
      <c r="J228" s="83">
        <f ca="1">IF(YEAR($B228)&lt;YEAR(TODAY())-1,INDEX(HaverPull!$A:$AD,MATCH(CBO_quarterly!$B228,HaverPull!$B:$B,0),MATCH(CBO_quarterly!J$1,HaverPull!$1:$1,0)),INDEX(CBO_annual!$A:$AH,MATCH(_xlfn.NUMBERVALUE(LEFT($A229,4)),CBO_annual!$A:$A,0),MATCH(J$1,CBO_annual!$1:$1,0)))</f>
        <v>0</v>
      </c>
      <c r="K228" s="83">
        <f ca="1">IF(YEAR($B228)&lt;YEAR(TODAY())-1,INDEX(HaverPull!$A:$AD,MATCH(CBO_quarterly!$B228,HaverPull!$B:$B,0),MATCH(CBO_quarterly!K$1,HaverPull!$1:$1,0)),INDEX(CBO_annual!$A:$AH,MATCH(_xlfn.NUMBERVALUE(LEFT($A229,4)),CBO_annual!$A:$A,0),MATCH(K$1,CBO_annual!$1:$1,0)))</f>
        <v>1267.1179999999999</v>
      </c>
      <c r="L228" s="83">
        <f ca="1">IF(YEAR($B228)&lt;YEAR(TODAY())-1,INDEX(HaverPull!$A:$AD,MATCH(CBO_quarterly!$B228,HaverPull!$B:$B,0),MATCH(CBO_quarterly!L$1,HaverPull!$1:$1,0)),INDEX(CBO_annual!$A:$AH,MATCH(_xlfn.NUMBERVALUE(LEFT($A229,4)),CBO_annual!$A:$A,0),MATCH(L$1,CBO_annual!$1:$1,0)))</f>
        <v>586.60599999999999</v>
      </c>
      <c r="M228" s="83">
        <f ca="1">IF(YEAR($B228)&lt;YEAR(TODAY())-1,INDEX(HaverPull!$A:$AD,MATCH(CBO_quarterly!$B228,HaverPull!$B:$B,0),MATCH(CBO_quarterly!M$1,HaverPull!$1:$1,0)),INDEX(CBO_annual!$A:$AH,MATCH(_xlfn.NUMBERVALUE(LEFT($A229,4)),CBO_annual!$A:$A,0),MATCH(M$1,CBO_annual!$1:$1,0)))</f>
        <v>362.54500000000002</v>
      </c>
      <c r="N228" s="83">
        <f ca="1">IF(YEAR($B228)&lt;YEAR(TODAY())-1,INDEX(HaverPull!$A:$AD,MATCH(CBO_quarterly!$B228,HaverPull!$B:$B,0),MATCH(CBO_quarterly!N$1,HaverPull!$1:$1,0)),INDEX(CBO_annual!$A:$AH,MATCH(_xlfn.NUMBERVALUE(LEFT($A229,4)),CBO_annual!$A:$A,0),MATCH(N$1,CBO_annual!$1:$1,0)))</f>
        <v>219.755</v>
      </c>
      <c r="O228" s="83">
        <f ca="1">IF(YEAR($B228)&lt;YEAR(TODAY())-1,INDEX(HaverPull!$A:$AD,MATCH(CBO_quarterly!$B228,HaverPull!$B:$B,0),MATCH(CBO_quarterly!O$1,HaverPull!$1:$1,0)),INDEX(CBO_annual!$A:$AH,MATCH(_xlfn.NUMBERVALUE(LEFT($A229,4)),CBO_annual!$A:$A,0),MATCH(O$1,CBO_annual!$1:$1,0)))</f>
        <v>143.358</v>
      </c>
      <c r="P228" s="83">
        <f ca="1">IF(YEAR($B228)&lt;YEAR(TODAY())-1,INDEX(HaverPull!$A:$AD,MATCH(CBO_quarterly!$B228,HaverPull!$B:$B,0),MATCH(CBO_quarterly!P$1,HaverPull!$1:$1,0)),INDEX(CBO_annual!$A:$AH,MATCH(_xlfn.NUMBERVALUE(LEFT($A229,4)),CBO_annual!$A:$A,0),MATCH(P$1,CBO_annual!$1:$1,0)))</f>
        <v>1951.606</v>
      </c>
      <c r="Q228" s="83">
        <f ca="1">IF(YEAR($B228)&lt;YEAR(TODAY())-1,INDEX(HaverPull!$A:$AD,MATCH(CBO_quarterly!$B228,HaverPull!$B:$B,0),MATCH(CBO_quarterly!Q$1,HaverPull!$1:$1,0)),INDEX(CBO_annual!$A:$AH,MATCH(_xlfn.NUMBERVALUE(LEFT($A229,4)),CBO_annual!$A:$A,0),MATCH(Q$1,CBO_annual!$1:$1,0)))</f>
        <v>1583.1179999999999</v>
      </c>
      <c r="R228" s="83">
        <f ca="1">IF(YEAR($B228)&lt;YEAR(TODAY())-1,INDEX(HaverPull!$A:$AD,MATCH(CBO_quarterly!$B228,HaverPull!$B:$B,0),MATCH(CBO_quarterly!R$1,HaverPull!$1:$1,0)),INDEX(CBO_annual!$A:$AH,MATCH(_xlfn.NUMBERVALUE(LEFT($A229,4)),CBO_annual!$A:$A,0),MATCH(R$1,CBO_annual!$1:$1,0)))</f>
        <v>2574.13</v>
      </c>
      <c r="S228" s="83">
        <f ca="1">IF(YEAR($B228)&lt;YEAR(TODAY())-1,INDEX(HaverPull!$A:$AD,MATCH(CBO_quarterly!$B228,HaverPull!$B:$B,0),MATCH(CBO_quarterly!S$1,HaverPull!$1:$1,0)),INDEX(CBO_annual!$A:$AH,MATCH(_xlfn.NUMBERVALUE(LEFT($A229,4)),CBO_annual!$A:$A,0),MATCH(S$1,CBO_annual!$1:$1,0)))</f>
        <v>25.384</v>
      </c>
      <c r="T228" s="83">
        <f ca="1">IF(YEAR($B228)&lt;YEAR(TODAY())-1,INDEX(HaverPull!$A:$AD,MATCH(CBO_quarterly!$B228,HaverPull!$B:$B,0),MATCH(CBO_quarterly!T$1,HaverPull!$1:$1,0)),INDEX(CBO_annual!$A:$AH,MATCH(_xlfn.NUMBERVALUE(LEFT($A229,4)),CBO_annual!$A:$A,0),MATCH(T$1,CBO_annual!$1:$1,0)))</f>
        <v>123.282</v>
      </c>
      <c r="U228" s="83">
        <f ca="1">IF(YEAR($B228)&lt;YEAR(TODAY())-1,INDEX(HaverPull!$A:$AD,MATCH(CBO_quarterly!$B228,HaverPull!$B:$B,0),MATCH(CBO_quarterly!U$1,HaverPull!$1:$1,0)),INDEX(CBO_annual!$A:$AH,MATCH(_xlfn.NUMBERVALUE(LEFT($A229,4)),CBO_annual!$A:$A,0),MATCH(U$1,CBO_annual!$1:$1,0)))</f>
        <v>54.475999999999999</v>
      </c>
      <c r="V228" s="83">
        <f ca="1">IF(YEAR($B228)&lt;YEAR(TODAY())-1,INDEX(HaverPull!$A:$AD,MATCH(CBO_quarterly!$B228,HaverPull!$B:$B,0),MATCH(CBO_quarterly!V$1,HaverPull!$1:$1,0)),INDEX(CBO_annual!$A:$AH,MATCH(_xlfn.NUMBERVALUE(LEFT($A229,4)),CBO_annual!$A:$A,0),MATCH(V$1,CBO_annual!$1:$1,0)))</f>
        <v>449.04699999999997</v>
      </c>
      <c r="W228" s="83">
        <f ca="1">IF(YEAR($B228)&lt;YEAR(TODAY())-1,INDEX(HaverPull!$A:$AD,MATCH(CBO_quarterly!$B228,HaverPull!$B:$B,0),MATCH(CBO_quarterly!W$1,HaverPull!$1:$1,0)),INDEX(CBO_annual!$A:$AH,MATCH(_xlfn.NUMBERVALUE(LEFT($A229,4)),CBO_annual!$A:$A,0),MATCH(W$1,CBO_annual!$1:$1,0)))</f>
        <v>0</v>
      </c>
      <c r="X228" s="83">
        <f ca="1">IF(YEAR($B228)&lt;YEAR(TODAY())-1,INDEX(HaverPull!$A:$AD,MATCH(CBO_quarterly!$B228,HaverPull!$B:$B,0),MATCH(CBO_quarterly!X$1,HaverPull!$1:$1,0)),INDEX(CBO_annual!$A:$AH,MATCH(_xlfn.NUMBERVALUE(LEFT($A229,4)),CBO_annual!$A:$A,0),MATCH(X$1,CBO_annual!$1:$1,0)))</f>
        <v>1646.41</v>
      </c>
      <c r="Y228" s="83">
        <f ca="1">IF(YEAR($B228)&lt;YEAR(TODAY())-1,INDEX(HaverPull!$A:$AD,MATCH(CBO_quarterly!$B228,HaverPull!$B:$B,0),MATCH(CBO_quarterly!Y$1,HaverPull!$1:$1,0)),INDEX(CBO_annual!$A:$AH,MATCH(_xlfn.NUMBERVALUE(LEFT($A229,4)),CBO_annual!$A:$A,0),MATCH(Y$1,CBO_annual!$1:$1,0)))</f>
        <v>1521.77</v>
      </c>
      <c r="Z228" s="83">
        <f ca="1">IF(YEAR($B228)&lt;YEAR(TODAY())-1,INDEX(HaverPull!$A:$AD,MATCH(CBO_quarterly!$B228,HaverPull!$B:$B,0),MATCH(CBO_quarterly!Z$1,HaverPull!$1:$1,0)),INDEX(CBO_annual!$A:$AH,MATCH(_xlfn.NUMBERVALUE(LEFT($A229,4)),CBO_annual!$A:$A,0),MATCH(Z$1,CBO_annual!$1:$1,0)))</f>
        <v>1521.77</v>
      </c>
      <c r="AA228" s="83">
        <f ca="1">IF(YEAR($B228)&lt;YEAR(TODAY())-1,INDEX(HaverPull!$A:$AD,MATCH(CBO_quarterly!$B228,HaverPull!$B:$B,0),MATCH(CBO_quarterly!AA$1,HaverPull!$1:$1,0)),INDEX(CBO_annual!$A:$AH,MATCH(_xlfn.NUMBERVALUE(LEFT($A229,4)),CBO_annual!$A:$A,0),MATCH(AA$1,CBO_annual!$1:$1,0)))</f>
        <v>1521.77</v>
      </c>
      <c r="AB228" s="88">
        <f>INDEX(CBO_annual!$A:$AH,MATCH(_xlfn.NUMBERVALUE(LEFT($A229,4)),CBO_annual!$A:$A,0),MATCH($1:$1,CBO_annual!$1:$1,0))</f>
        <v>20485.3</v>
      </c>
      <c r="AC228" s="84">
        <v>20153.099999999999</v>
      </c>
      <c r="AD228" s="88">
        <v>14224.6</v>
      </c>
      <c r="AE228" s="88">
        <v>18977.599999999999</v>
      </c>
      <c r="AF228" s="85">
        <v>133.41399999999999</v>
      </c>
      <c r="AG228" s="84">
        <v>27222.5</v>
      </c>
      <c r="AH228" s="84">
        <v>27374.5</v>
      </c>
      <c r="AI228" s="88">
        <v>3110</v>
      </c>
      <c r="AJ228" s="88">
        <v>1174.4000000000001</v>
      </c>
      <c r="AK228" s="88">
        <v>1930.7</v>
      </c>
      <c r="AL228" s="88">
        <v>4451.1000000000004</v>
      </c>
      <c r="AM228" s="88">
        <v>1559.5</v>
      </c>
      <c r="AN228" s="88">
        <v>2891.6</v>
      </c>
      <c r="AO228" s="83">
        <f ca="1">IF(YEAR($B228)&lt;YEAR(TODAY()),INDEX(HaverPull!$A:$AD,MATCH(CBO_quarterly!$B228,HaverPull!$B:$B,0),MATCH(CBO_quarterly!AO$1,HaverPull!$1:$1,0)),INDEX(CBO_annual!$A:$AH,MATCH(_xlfn.NUMBERVALUE(LEFT($A229,4)),CBO_annual!$A:$A,0),MATCH(AO$1,CBO_annual!$1:$1,0)))</f>
        <v>1267.1179999999999</v>
      </c>
      <c r="AP228" s="83">
        <f ca="1">IF(YEAR($B228)&lt;YEAR(TODAY()),INDEX(HaverPull!$A:$AD,MATCH(CBO_quarterly!$B228,HaverPull!$B:$B,0),MATCH(CBO_quarterly!AP$1,HaverPull!$1:$1,0)),INDEX(CBO_annual!$A:$AH,MATCH(_xlfn.NUMBERVALUE(LEFT($A229,4)),CBO_annual!$A:$A,0),MATCH(AP$1,CBO_annual!$1:$1,0)))</f>
        <v>586.60599999999999</v>
      </c>
    </row>
    <row r="229" spans="1:42">
      <c r="A229" s="83" t="s">
        <v>635</v>
      </c>
      <c r="B229" s="4">
        <f t="shared" si="0"/>
        <v>46111</v>
      </c>
      <c r="C229" s="83">
        <f ca="1">IF(YEAR($B229)&lt;YEAR(TODAY())-1,AVERAGE(C230:C233),INDEX(CBO_annual!$A:$AH,MATCH(_xlfn.NUMBERVALUE(LEFT($A230,4)),CBO_annual!$A:$A,0),MATCH(C$1,CBO_annual!$1:$1,0)))</f>
        <v>3371</v>
      </c>
      <c r="D229" s="83">
        <f ca="1">IF(YEAR($B229)&lt;YEAR(TODAY())-1,AVERAGE(D230:D233),INDEX(CBO_annual!$A:$AH,MATCH(_xlfn.NUMBERVALUE(LEFT($A230,4)),CBO_annual!$A:$A,0),MATCH(D$1,CBO_annual!$1:$1,0)))</f>
        <v>2505</v>
      </c>
      <c r="E229" s="83">
        <f ca="1">IF(YEAR($B229)&lt;YEAR(TODAY())-1,AVERAGE(E230:E233),INDEX(CBO_annual!$A:$AH,MATCH(_xlfn.NUMBERVALUE(LEFT($A230,4)),CBO_annual!$A:$A,0),MATCH(E$1,CBO_annual!$1:$1,0)))</f>
        <v>184</v>
      </c>
      <c r="F229" s="83">
        <f ca="1">IF(YEAR($B229)&lt;YEAR(TODAY())-1,AVERAGE(F230:F233),INDEX(CBO_annual!$A:$AH,MATCH(_xlfn.NUMBERVALUE(LEFT($A230,4)),CBO_annual!$A:$A,0),MATCH(F$1,CBO_annual!$1:$1,0)))</f>
        <v>478</v>
      </c>
      <c r="G229" s="83">
        <f ca="1">IF(YEAR($B229)&lt;YEAR(TODAY())-1,AVERAGE(G230:G233),INDEX(CBO_annual!$A:$AH,MATCH(_xlfn.NUMBERVALUE(LEFT($A230,4)),CBO_annual!$A:$A,0),MATCH(G$1,CBO_annual!$1:$1,0)))</f>
        <v>1870</v>
      </c>
      <c r="H229" s="83">
        <f ca="1">IF(YEAR($B229)&lt;YEAR(TODAY())-1,AVERAGE(H230:H233),INDEX(CBO_annual!$A:$AH,MATCH(_xlfn.NUMBERVALUE(LEFT($A230,4)),CBO_annual!$A:$A,0),MATCH(H$1,CBO_annual!$1:$1,0)))</f>
        <v>70</v>
      </c>
      <c r="I229" s="83">
        <f ca="1">IF(YEAR($B229)&lt;YEAR(TODAY())-1,AVERAGE(I230:I233),INDEX(CBO_annual!$A:$AH,MATCH(_xlfn.NUMBERVALUE(LEFT($A230,4)),CBO_annual!$A:$A,0),MATCH(I$1,CBO_annual!$1:$1,0)))</f>
        <v>1159</v>
      </c>
      <c r="J229" s="83">
        <f ca="1">IF(YEAR($B229)&lt;YEAR(TODAY())-1,INDEX(HaverPull!$A:$AD,MATCH(CBO_quarterly!$B229,HaverPull!$B:$B,0),MATCH(CBO_quarterly!J$1,HaverPull!$1:$1,0)),INDEX(CBO_annual!$A:$AH,MATCH(_xlfn.NUMBERVALUE(LEFT($A230,4)),CBO_annual!$A:$A,0),MATCH(J$1,CBO_annual!$1:$1,0)))</f>
        <v>0</v>
      </c>
      <c r="K229" s="83">
        <f ca="1">IF(YEAR($B229)&lt;YEAR(TODAY())-1,INDEX(HaverPull!$A:$AD,MATCH(CBO_quarterly!$B229,HaverPull!$B:$B,0),MATCH(CBO_quarterly!K$1,HaverPull!$1:$1,0)),INDEX(CBO_annual!$A:$AH,MATCH(_xlfn.NUMBERVALUE(LEFT($A230,4)),CBO_annual!$A:$A,0),MATCH(K$1,CBO_annual!$1:$1,0)))</f>
        <v>1267.1179999999999</v>
      </c>
      <c r="L229" s="83">
        <f ca="1">IF(YEAR($B229)&lt;YEAR(TODAY())-1,INDEX(HaverPull!$A:$AD,MATCH(CBO_quarterly!$B229,HaverPull!$B:$B,0),MATCH(CBO_quarterly!L$1,HaverPull!$1:$1,0)),INDEX(CBO_annual!$A:$AH,MATCH(_xlfn.NUMBERVALUE(LEFT($A230,4)),CBO_annual!$A:$A,0),MATCH(L$1,CBO_annual!$1:$1,0)))</f>
        <v>586.60599999999999</v>
      </c>
      <c r="M229" s="83">
        <f ca="1">IF(YEAR($B229)&lt;YEAR(TODAY())-1,INDEX(HaverPull!$A:$AD,MATCH(CBO_quarterly!$B229,HaverPull!$B:$B,0),MATCH(CBO_quarterly!M$1,HaverPull!$1:$1,0)),INDEX(CBO_annual!$A:$AH,MATCH(_xlfn.NUMBERVALUE(LEFT($A230,4)),CBO_annual!$A:$A,0),MATCH(M$1,CBO_annual!$1:$1,0)))</f>
        <v>362.54500000000002</v>
      </c>
      <c r="N229" s="83">
        <f ca="1">IF(YEAR($B229)&lt;YEAR(TODAY())-1,INDEX(HaverPull!$A:$AD,MATCH(CBO_quarterly!$B229,HaverPull!$B:$B,0),MATCH(CBO_quarterly!N$1,HaverPull!$1:$1,0)),INDEX(CBO_annual!$A:$AH,MATCH(_xlfn.NUMBERVALUE(LEFT($A230,4)),CBO_annual!$A:$A,0),MATCH(N$1,CBO_annual!$1:$1,0)))</f>
        <v>219.755</v>
      </c>
      <c r="O229" s="83">
        <f ca="1">IF(YEAR($B229)&lt;YEAR(TODAY())-1,INDEX(HaverPull!$A:$AD,MATCH(CBO_quarterly!$B229,HaverPull!$B:$B,0),MATCH(CBO_quarterly!O$1,HaverPull!$1:$1,0)),INDEX(CBO_annual!$A:$AH,MATCH(_xlfn.NUMBERVALUE(LEFT($A230,4)),CBO_annual!$A:$A,0),MATCH(O$1,CBO_annual!$1:$1,0)))</f>
        <v>143.358</v>
      </c>
      <c r="P229" s="83">
        <f ca="1">IF(YEAR($B229)&lt;YEAR(TODAY())-1,INDEX(HaverPull!$A:$AD,MATCH(CBO_quarterly!$B229,HaverPull!$B:$B,0),MATCH(CBO_quarterly!P$1,HaverPull!$1:$1,0)),INDEX(CBO_annual!$A:$AH,MATCH(_xlfn.NUMBERVALUE(LEFT($A230,4)),CBO_annual!$A:$A,0),MATCH(P$1,CBO_annual!$1:$1,0)))</f>
        <v>1951.606</v>
      </c>
      <c r="Q229" s="83">
        <f ca="1">IF(YEAR($B229)&lt;YEAR(TODAY())-1,INDEX(HaverPull!$A:$AD,MATCH(CBO_quarterly!$B229,HaverPull!$B:$B,0),MATCH(CBO_quarterly!Q$1,HaverPull!$1:$1,0)),INDEX(CBO_annual!$A:$AH,MATCH(_xlfn.NUMBERVALUE(LEFT($A230,4)),CBO_annual!$A:$A,0),MATCH(Q$1,CBO_annual!$1:$1,0)))</f>
        <v>1583.1179999999999</v>
      </c>
      <c r="R229" s="83">
        <f ca="1">IF(YEAR($B229)&lt;YEAR(TODAY())-1,INDEX(HaverPull!$A:$AD,MATCH(CBO_quarterly!$B229,HaverPull!$B:$B,0),MATCH(CBO_quarterly!R$1,HaverPull!$1:$1,0)),INDEX(CBO_annual!$A:$AH,MATCH(_xlfn.NUMBERVALUE(LEFT($A230,4)),CBO_annual!$A:$A,0),MATCH(R$1,CBO_annual!$1:$1,0)))</f>
        <v>2574.13</v>
      </c>
      <c r="S229" s="83">
        <f ca="1">IF(YEAR($B229)&lt;YEAR(TODAY())-1,INDEX(HaverPull!$A:$AD,MATCH(CBO_quarterly!$B229,HaverPull!$B:$B,0),MATCH(CBO_quarterly!S$1,HaverPull!$1:$1,0)),INDEX(CBO_annual!$A:$AH,MATCH(_xlfn.NUMBERVALUE(LEFT($A230,4)),CBO_annual!$A:$A,0),MATCH(S$1,CBO_annual!$1:$1,0)))</f>
        <v>25.384</v>
      </c>
      <c r="T229" s="83">
        <f ca="1">IF(YEAR($B229)&lt;YEAR(TODAY())-1,INDEX(HaverPull!$A:$AD,MATCH(CBO_quarterly!$B229,HaverPull!$B:$B,0),MATCH(CBO_quarterly!T$1,HaverPull!$1:$1,0)),INDEX(CBO_annual!$A:$AH,MATCH(_xlfn.NUMBERVALUE(LEFT($A230,4)),CBO_annual!$A:$A,0),MATCH(T$1,CBO_annual!$1:$1,0)))</f>
        <v>123.282</v>
      </c>
      <c r="U229" s="83">
        <f ca="1">IF(YEAR($B229)&lt;YEAR(TODAY())-1,INDEX(HaverPull!$A:$AD,MATCH(CBO_quarterly!$B229,HaverPull!$B:$B,0),MATCH(CBO_quarterly!U$1,HaverPull!$1:$1,0)),INDEX(CBO_annual!$A:$AH,MATCH(_xlfn.NUMBERVALUE(LEFT($A230,4)),CBO_annual!$A:$A,0),MATCH(U$1,CBO_annual!$1:$1,0)))</f>
        <v>54.475999999999999</v>
      </c>
      <c r="V229" s="83">
        <f ca="1">IF(YEAR($B229)&lt;YEAR(TODAY())-1,INDEX(HaverPull!$A:$AD,MATCH(CBO_quarterly!$B229,HaverPull!$B:$B,0),MATCH(CBO_quarterly!V$1,HaverPull!$1:$1,0)),INDEX(CBO_annual!$A:$AH,MATCH(_xlfn.NUMBERVALUE(LEFT($A230,4)),CBO_annual!$A:$A,0),MATCH(V$1,CBO_annual!$1:$1,0)))</f>
        <v>449.04699999999997</v>
      </c>
      <c r="W229" s="83">
        <f ca="1">IF(YEAR($B229)&lt;YEAR(TODAY())-1,INDEX(HaverPull!$A:$AD,MATCH(CBO_quarterly!$B229,HaverPull!$B:$B,0),MATCH(CBO_quarterly!W$1,HaverPull!$1:$1,0)),INDEX(CBO_annual!$A:$AH,MATCH(_xlfn.NUMBERVALUE(LEFT($A230,4)),CBO_annual!$A:$A,0),MATCH(W$1,CBO_annual!$1:$1,0)))</f>
        <v>0</v>
      </c>
      <c r="X229" s="83">
        <f ca="1">IF(YEAR($B229)&lt;YEAR(TODAY())-1,INDEX(HaverPull!$A:$AD,MATCH(CBO_quarterly!$B229,HaverPull!$B:$B,0),MATCH(CBO_quarterly!X$1,HaverPull!$1:$1,0)),INDEX(CBO_annual!$A:$AH,MATCH(_xlfn.NUMBERVALUE(LEFT($A230,4)),CBO_annual!$A:$A,0),MATCH(X$1,CBO_annual!$1:$1,0)))</f>
        <v>1646.41</v>
      </c>
      <c r="Y229" s="83">
        <f ca="1">IF(YEAR($B229)&lt;YEAR(TODAY())-1,INDEX(HaverPull!$A:$AD,MATCH(CBO_quarterly!$B229,HaverPull!$B:$B,0),MATCH(CBO_quarterly!Y$1,HaverPull!$1:$1,0)),INDEX(CBO_annual!$A:$AH,MATCH(_xlfn.NUMBERVALUE(LEFT($A230,4)),CBO_annual!$A:$A,0),MATCH(Y$1,CBO_annual!$1:$1,0)))</f>
        <v>1521.77</v>
      </c>
      <c r="Z229" s="83">
        <f ca="1">IF(YEAR($B229)&lt;YEAR(TODAY())-1,INDEX(HaverPull!$A:$AD,MATCH(CBO_quarterly!$B229,HaverPull!$B:$B,0),MATCH(CBO_quarterly!Z$1,HaverPull!$1:$1,0)),INDEX(CBO_annual!$A:$AH,MATCH(_xlfn.NUMBERVALUE(LEFT($A230,4)),CBO_annual!$A:$A,0),MATCH(Z$1,CBO_annual!$1:$1,0)))</f>
        <v>1521.77</v>
      </c>
      <c r="AA229" s="83">
        <f ca="1">IF(YEAR($B229)&lt;YEAR(TODAY())-1,INDEX(HaverPull!$A:$AD,MATCH(CBO_quarterly!$B229,HaverPull!$B:$B,0),MATCH(CBO_quarterly!AA$1,HaverPull!$1:$1,0)),INDEX(CBO_annual!$A:$AH,MATCH(_xlfn.NUMBERVALUE(LEFT($A230,4)),CBO_annual!$A:$A,0),MATCH(AA$1,CBO_annual!$1:$1,0)))</f>
        <v>1521.77</v>
      </c>
      <c r="AB229" s="88">
        <f>INDEX(CBO_annual!$A:$AH,MATCH(_xlfn.NUMBERVALUE(LEFT($A230,4)),CBO_annual!$A:$A,0),MATCH($1:$1,CBO_annual!$1:$1,0))</f>
        <v>20485.3</v>
      </c>
      <c r="AC229" s="84">
        <v>20234.3</v>
      </c>
      <c r="AD229" s="88">
        <v>14290.5</v>
      </c>
      <c r="AE229" s="88">
        <v>19160</v>
      </c>
      <c r="AF229" s="85">
        <v>134.07400000000001</v>
      </c>
      <c r="AG229" s="84">
        <v>27483.4</v>
      </c>
      <c r="AH229" s="84">
        <v>27645.5</v>
      </c>
      <c r="AI229" s="88">
        <v>3113.7</v>
      </c>
      <c r="AJ229" s="88">
        <v>1175.0999999999999</v>
      </c>
      <c r="AK229" s="88">
        <v>1933.7</v>
      </c>
      <c r="AL229" s="88">
        <v>4493.8</v>
      </c>
      <c r="AM229" s="88">
        <v>1577.2</v>
      </c>
      <c r="AN229" s="88">
        <v>2916.5</v>
      </c>
      <c r="AO229" s="83">
        <f ca="1">IF(YEAR($B229)&lt;YEAR(TODAY()),INDEX(HaverPull!$A:$AD,MATCH(CBO_quarterly!$B229,HaverPull!$B:$B,0),MATCH(CBO_quarterly!AO$1,HaverPull!$1:$1,0)),INDEX(CBO_annual!$A:$AH,MATCH(_xlfn.NUMBERVALUE(LEFT($A230,4)),CBO_annual!$A:$A,0),MATCH(AO$1,CBO_annual!$1:$1,0)))</f>
        <v>1267.1179999999999</v>
      </c>
      <c r="AP229" s="83">
        <f ca="1">IF(YEAR($B229)&lt;YEAR(TODAY()),INDEX(HaverPull!$A:$AD,MATCH(CBO_quarterly!$B229,HaverPull!$B:$B,0),MATCH(CBO_quarterly!AP$1,HaverPull!$1:$1,0)),INDEX(CBO_annual!$A:$AH,MATCH(_xlfn.NUMBERVALUE(LEFT($A230,4)),CBO_annual!$A:$A,0),MATCH(AP$1,CBO_annual!$1:$1,0)))</f>
        <v>586.60599999999999</v>
      </c>
    </row>
    <row r="230" spans="1:42">
      <c r="A230" s="83" t="s">
        <v>636</v>
      </c>
      <c r="B230" s="4">
        <f t="shared" si="0"/>
        <v>46203</v>
      </c>
      <c r="C230" s="83">
        <f ca="1">IF(YEAR($B230)&lt;YEAR(TODAY())-1,AVERAGE(C231:C234),INDEX(CBO_annual!$A:$AH,MATCH(_xlfn.NUMBERVALUE(LEFT($A231,4)),CBO_annual!$A:$A,0),MATCH(C$1,CBO_annual!$1:$1,0)))</f>
        <v>3371</v>
      </c>
      <c r="D230" s="83">
        <f ca="1">IF(YEAR($B230)&lt;YEAR(TODAY())-1,AVERAGE(D231:D234),INDEX(CBO_annual!$A:$AH,MATCH(_xlfn.NUMBERVALUE(LEFT($A231,4)),CBO_annual!$A:$A,0),MATCH(D$1,CBO_annual!$1:$1,0)))</f>
        <v>2505</v>
      </c>
      <c r="E230" s="83">
        <f ca="1">IF(YEAR($B230)&lt;YEAR(TODAY())-1,AVERAGE(E231:E234),INDEX(CBO_annual!$A:$AH,MATCH(_xlfn.NUMBERVALUE(LEFT($A231,4)),CBO_annual!$A:$A,0),MATCH(E$1,CBO_annual!$1:$1,0)))</f>
        <v>184</v>
      </c>
      <c r="F230" s="83">
        <f ca="1">IF(YEAR($B230)&lt;YEAR(TODAY())-1,AVERAGE(F231:F234),INDEX(CBO_annual!$A:$AH,MATCH(_xlfn.NUMBERVALUE(LEFT($A231,4)),CBO_annual!$A:$A,0),MATCH(F$1,CBO_annual!$1:$1,0)))</f>
        <v>478</v>
      </c>
      <c r="G230" s="83">
        <f ca="1">IF(YEAR($B230)&lt;YEAR(TODAY())-1,AVERAGE(G231:G234),INDEX(CBO_annual!$A:$AH,MATCH(_xlfn.NUMBERVALUE(LEFT($A231,4)),CBO_annual!$A:$A,0),MATCH(G$1,CBO_annual!$1:$1,0)))</f>
        <v>1870</v>
      </c>
      <c r="H230" s="83">
        <f ca="1">IF(YEAR($B230)&lt;YEAR(TODAY())-1,AVERAGE(H231:H234),INDEX(CBO_annual!$A:$AH,MATCH(_xlfn.NUMBERVALUE(LEFT($A231,4)),CBO_annual!$A:$A,0),MATCH(H$1,CBO_annual!$1:$1,0)))</f>
        <v>70</v>
      </c>
      <c r="I230" s="83">
        <f ca="1">IF(YEAR($B230)&lt;YEAR(TODAY())-1,AVERAGE(I231:I234),INDEX(CBO_annual!$A:$AH,MATCH(_xlfn.NUMBERVALUE(LEFT($A231,4)),CBO_annual!$A:$A,0),MATCH(I$1,CBO_annual!$1:$1,0)))</f>
        <v>1159</v>
      </c>
      <c r="J230" s="83">
        <f ca="1">IF(YEAR($B230)&lt;YEAR(TODAY())-1,INDEX(HaverPull!$A:$AD,MATCH(CBO_quarterly!$B230,HaverPull!$B:$B,0),MATCH(CBO_quarterly!J$1,HaverPull!$1:$1,0)),INDEX(CBO_annual!$A:$AH,MATCH(_xlfn.NUMBERVALUE(LEFT($A231,4)),CBO_annual!$A:$A,0),MATCH(J$1,CBO_annual!$1:$1,0)))</f>
        <v>0</v>
      </c>
      <c r="K230" s="83">
        <f ca="1">IF(YEAR($B230)&lt;YEAR(TODAY())-1,INDEX(HaverPull!$A:$AD,MATCH(CBO_quarterly!$B230,HaverPull!$B:$B,0),MATCH(CBO_quarterly!K$1,HaverPull!$1:$1,0)),INDEX(CBO_annual!$A:$AH,MATCH(_xlfn.NUMBERVALUE(LEFT($A231,4)),CBO_annual!$A:$A,0),MATCH(K$1,CBO_annual!$1:$1,0)))</f>
        <v>1267.1179999999999</v>
      </c>
      <c r="L230" s="83">
        <f ca="1">IF(YEAR($B230)&lt;YEAR(TODAY())-1,INDEX(HaverPull!$A:$AD,MATCH(CBO_quarterly!$B230,HaverPull!$B:$B,0),MATCH(CBO_quarterly!L$1,HaverPull!$1:$1,0)),INDEX(CBO_annual!$A:$AH,MATCH(_xlfn.NUMBERVALUE(LEFT($A231,4)),CBO_annual!$A:$A,0),MATCH(L$1,CBO_annual!$1:$1,0)))</f>
        <v>586.60599999999999</v>
      </c>
      <c r="M230" s="83">
        <f ca="1">IF(YEAR($B230)&lt;YEAR(TODAY())-1,INDEX(HaverPull!$A:$AD,MATCH(CBO_quarterly!$B230,HaverPull!$B:$B,0),MATCH(CBO_quarterly!M$1,HaverPull!$1:$1,0)),INDEX(CBO_annual!$A:$AH,MATCH(_xlfn.NUMBERVALUE(LEFT($A231,4)),CBO_annual!$A:$A,0),MATCH(M$1,CBO_annual!$1:$1,0)))</f>
        <v>362.54500000000002</v>
      </c>
      <c r="N230" s="83">
        <f ca="1">IF(YEAR($B230)&lt;YEAR(TODAY())-1,INDEX(HaverPull!$A:$AD,MATCH(CBO_quarterly!$B230,HaverPull!$B:$B,0),MATCH(CBO_quarterly!N$1,HaverPull!$1:$1,0)),INDEX(CBO_annual!$A:$AH,MATCH(_xlfn.NUMBERVALUE(LEFT($A231,4)),CBO_annual!$A:$A,0),MATCH(N$1,CBO_annual!$1:$1,0)))</f>
        <v>219.755</v>
      </c>
      <c r="O230" s="83">
        <f ca="1">IF(YEAR($B230)&lt;YEAR(TODAY())-1,INDEX(HaverPull!$A:$AD,MATCH(CBO_quarterly!$B230,HaverPull!$B:$B,0),MATCH(CBO_quarterly!O$1,HaverPull!$1:$1,0)),INDEX(CBO_annual!$A:$AH,MATCH(_xlfn.NUMBERVALUE(LEFT($A231,4)),CBO_annual!$A:$A,0),MATCH(O$1,CBO_annual!$1:$1,0)))</f>
        <v>143.358</v>
      </c>
      <c r="P230" s="83">
        <f ca="1">IF(YEAR($B230)&lt;YEAR(TODAY())-1,INDEX(HaverPull!$A:$AD,MATCH(CBO_quarterly!$B230,HaverPull!$B:$B,0),MATCH(CBO_quarterly!P$1,HaverPull!$1:$1,0)),INDEX(CBO_annual!$A:$AH,MATCH(_xlfn.NUMBERVALUE(LEFT($A231,4)),CBO_annual!$A:$A,0),MATCH(P$1,CBO_annual!$1:$1,0)))</f>
        <v>1951.606</v>
      </c>
      <c r="Q230" s="83">
        <f ca="1">IF(YEAR($B230)&lt;YEAR(TODAY())-1,INDEX(HaverPull!$A:$AD,MATCH(CBO_quarterly!$B230,HaverPull!$B:$B,0),MATCH(CBO_quarterly!Q$1,HaverPull!$1:$1,0)),INDEX(CBO_annual!$A:$AH,MATCH(_xlfn.NUMBERVALUE(LEFT($A231,4)),CBO_annual!$A:$A,0),MATCH(Q$1,CBO_annual!$1:$1,0)))</f>
        <v>1583.1179999999999</v>
      </c>
      <c r="R230" s="83">
        <f ca="1">IF(YEAR($B230)&lt;YEAR(TODAY())-1,INDEX(HaverPull!$A:$AD,MATCH(CBO_quarterly!$B230,HaverPull!$B:$B,0),MATCH(CBO_quarterly!R$1,HaverPull!$1:$1,0)),INDEX(CBO_annual!$A:$AH,MATCH(_xlfn.NUMBERVALUE(LEFT($A231,4)),CBO_annual!$A:$A,0),MATCH(R$1,CBO_annual!$1:$1,0)))</f>
        <v>2574.13</v>
      </c>
      <c r="S230" s="83">
        <f ca="1">IF(YEAR($B230)&lt;YEAR(TODAY())-1,INDEX(HaverPull!$A:$AD,MATCH(CBO_quarterly!$B230,HaverPull!$B:$B,0),MATCH(CBO_quarterly!S$1,HaverPull!$1:$1,0)),INDEX(CBO_annual!$A:$AH,MATCH(_xlfn.NUMBERVALUE(LEFT($A231,4)),CBO_annual!$A:$A,0),MATCH(S$1,CBO_annual!$1:$1,0)))</f>
        <v>25.384</v>
      </c>
      <c r="T230" s="83">
        <f ca="1">IF(YEAR($B230)&lt;YEAR(TODAY())-1,INDEX(HaverPull!$A:$AD,MATCH(CBO_quarterly!$B230,HaverPull!$B:$B,0),MATCH(CBO_quarterly!T$1,HaverPull!$1:$1,0)),INDEX(CBO_annual!$A:$AH,MATCH(_xlfn.NUMBERVALUE(LEFT($A231,4)),CBO_annual!$A:$A,0),MATCH(T$1,CBO_annual!$1:$1,0)))</f>
        <v>123.282</v>
      </c>
      <c r="U230" s="83">
        <f ca="1">IF(YEAR($B230)&lt;YEAR(TODAY())-1,INDEX(HaverPull!$A:$AD,MATCH(CBO_quarterly!$B230,HaverPull!$B:$B,0),MATCH(CBO_quarterly!U$1,HaverPull!$1:$1,0)),INDEX(CBO_annual!$A:$AH,MATCH(_xlfn.NUMBERVALUE(LEFT($A231,4)),CBO_annual!$A:$A,0),MATCH(U$1,CBO_annual!$1:$1,0)))</f>
        <v>54.475999999999999</v>
      </c>
      <c r="V230" s="83">
        <f ca="1">IF(YEAR($B230)&lt;YEAR(TODAY())-1,INDEX(HaverPull!$A:$AD,MATCH(CBO_quarterly!$B230,HaverPull!$B:$B,0),MATCH(CBO_quarterly!V$1,HaverPull!$1:$1,0)),INDEX(CBO_annual!$A:$AH,MATCH(_xlfn.NUMBERVALUE(LEFT($A231,4)),CBO_annual!$A:$A,0),MATCH(V$1,CBO_annual!$1:$1,0)))</f>
        <v>449.04699999999997</v>
      </c>
      <c r="W230" s="83">
        <f ca="1">IF(YEAR($B230)&lt;YEAR(TODAY())-1,INDEX(HaverPull!$A:$AD,MATCH(CBO_quarterly!$B230,HaverPull!$B:$B,0),MATCH(CBO_quarterly!W$1,HaverPull!$1:$1,0)),INDEX(CBO_annual!$A:$AH,MATCH(_xlfn.NUMBERVALUE(LEFT($A231,4)),CBO_annual!$A:$A,0),MATCH(W$1,CBO_annual!$1:$1,0)))</f>
        <v>0</v>
      </c>
      <c r="X230" s="83">
        <f ca="1">IF(YEAR($B230)&lt;YEAR(TODAY())-1,INDEX(HaverPull!$A:$AD,MATCH(CBO_quarterly!$B230,HaverPull!$B:$B,0),MATCH(CBO_quarterly!X$1,HaverPull!$1:$1,0)),INDEX(CBO_annual!$A:$AH,MATCH(_xlfn.NUMBERVALUE(LEFT($A231,4)),CBO_annual!$A:$A,0),MATCH(X$1,CBO_annual!$1:$1,0)))</f>
        <v>1646.41</v>
      </c>
      <c r="Y230" s="83">
        <f ca="1">IF(YEAR($B230)&lt;YEAR(TODAY())-1,INDEX(HaverPull!$A:$AD,MATCH(CBO_quarterly!$B230,HaverPull!$B:$B,0),MATCH(CBO_quarterly!Y$1,HaverPull!$1:$1,0)),INDEX(CBO_annual!$A:$AH,MATCH(_xlfn.NUMBERVALUE(LEFT($A231,4)),CBO_annual!$A:$A,0),MATCH(Y$1,CBO_annual!$1:$1,0)))</f>
        <v>1521.77</v>
      </c>
      <c r="Z230" s="83">
        <f ca="1">IF(YEAR($B230)&lt;YEAR(TODAY())-1,INDEX(HaverPull!$A:$AD,MATCH(CBO_quarterly!$B230,HaverPull!$B:$B,0),MATCH(CBO_quarterly!Z$1,HaverPull!$1:$1,0)),INDEX(CBO_annual!$A:$AH,MATCH(_xlfn.NUMBERVALUE(LEFT($A231,4)),CBO_annual!$A:$A,0),MATCH(Z$1,CBO_annual!$1:$1,0)))</f>
        <v>1521.77</v>
      </c>
      <c r="AA230" s="83">
        <f ca="1">IF(YEAR($B230)&lt;YEAR(TODAY())-1,INDEX(HaverPull!$A:$AD,MATCH(CBO_quarterly!$B230,HaverPull!$B:$B,0),MATCH(CBO_quarterly!AA$1,HaverPull!$1:$1,0)),INDEX(CBO_annual!$A:$AH,MATCH(_xlfn.NUMBERVALUE(LEFT($A231,4)),CBO_annual!$A:$A,0),MATCH(AA$1,CBO_annual!$1:$1,0)))</f>
        <v>1521.77</v>
      </c>
      <c r="AB230" s="88">
        <f>INDEX(CBO_annual!$A:$AH,MATCH(_xlfn.NUMBERVALUE(LEFT($A231,4)),CBO_annual!$A:$A,0),MATCH($1:$1,CBO_annual!$1:$1,0))</f>
        <v>20485.3</v>
      </c>
      <c r="AC230" s="84">
        <v>20316.599999999999</v>
      </c>
      <c r="AD230" s="88">
        <v>14354.1</v>
      </c>
      <c r="AE230" s="88">
        <v>19340.3</v>
      </c>
      <c r="AF230" s="85">
        <v>134.73599999999999</v>
      </c>
      <c r="AG230" s="84">
        <v>27734.9</v>
      </c>
      <c r="AH230" s="84">
        <v>27905.200000000001</v>
      </c>
      <c r="AI230" s="88">
        <v>3117.8</v>
      </c>
      <c r="AJ230" s="88">
        <v>1176.0999999999999</v>
      </c>
      <c r="AK230" s="88">
        <v>1936.6</v>
      </c>
      <c r="AL230" s="88">
        <v>4525.1000000000004</v>
      </c>
      <c r="AM230" s="88">
        <v>1583.6</v>
      </c>
      <c r="AN230" s="88">
        <v>2941.5</v>
      </c>
      <c r="AO230" s="83">
        <f ca="1">IF(YEAR($B230)&lt;YEAR(TODAY()),INDEX(HaverPull!$A:$AD,MATCH(CBO_quarterly!$B230,HaverPull!$B:$B,0),MATCH(CBO_quarterly!AO$1,HaverPull!$1:$1,0)),INDEX(CBO_annual!$A:$AH,MATCH(_xlfn.NUMBERVALUE(LEFT($A231,4)),CBO_annual!$A:$A,0),MATCH(AO$1,CBO_annual!$1:$1,0)))</f>
        <v>1267.1179999999999</v>
      </c>
      <c r="AP230" s="83">
        <f ca="1">IF(YEAR($B230)&lt;YEAR(TODAY()),INDEX(HaverPull!$A:$AD,MATCH(CBO_quarterly!$B230,HaverPull!$B:$B,0),MATCH(CBO_quarterly!AP$1,HaverPull!$1:$1,0)),INDEX(CBO_annual!$A:$AH,MATCH(_xlfn.NUMBERVALUE(LEFT($A231,4)),CBO_annual!$A:$A,0),MATCH(AP$1,CBO_annual!$1:$1,0)))</f>
        <v>586.60599999999999</v>
      </c>
    </row>
    <row r="231" spans="1:42">
      <c r="A231" s="83" t="s">
        <v>637</v>
      </c>
      <c r="B231" s="4">
        <f t="shared" si="0"/>
        <v>46295</v>
      </c>
      <c r="C231" s="83">
        <f ca="1">IF(YEAR($B231)&lt;YEAR(TODAY())-1,AVERAGE(C232:C235),INDEX(CBO_annual!$A:$AH,MATCH(_xlfn.NUMBERVALUE(LEFT($A232,4)),CBO_annual!$A:$A,0),MATCH(C$1,CBO_annual!$1:$1,0)))</f>
        <v>3371</v>
      </c>
      <c r="D231" s="83">
        <f ca="1">IF(YEAR($B231)&lt;YEAR(TODAY())-1,AVERAGE(D232:D235),INDEX(CBO_annual!$A:$AH,MATCH(_xlfn.NUMBERVALUE(LEFT($A232,4)),CBO_annual!$A:$A,0),MATCH(D$1,CBO_annual!$1:$1,0)))</f>
        <v>2505</v>
      </c>
      <c r="E231" s="83">
        <f ca="1">IF(YEAR($B231)&lt;YEAR(TODAY())-1,AVERAGE(E232:E235),INDEX(CBO_annual!$A:$AH,MATCH(_xlfn.NUMBERVALUE(LEFT($A232,4)),CBO_annual!$A:$A,0),MATCH(E$1,CBO_annual!$1:$1,0)))</f>
        <v>184</v>
      </c>
      <c r="F231" s="83">
        <f ca="1">IF(YEAR($B231)&lt;YEAR(TODAY())-1,AVERAGE(F232:F235),INDEX(CBO_annual!$A:$AH,MATCH(_xlfn.NUMBERVALUE(LEFT($A232,4)),CBO_annual!$A:$A,0),MATCH(F$1,CBO_annual!$1:$1,0)))</f>
        <v>478</v>
      </c>
      <c r="G231" s="83">
        <f ca="1">IF(YEAR($B231)&lt;YEAR(TODAY())-1,AVERAGE(G232:G235),INDEX(CBO_annual!$A:$AH,MATCH(_xlfn.NUMBERVALUE(LEFT($A232,4)),CBO_annual!$A:$A,0),MATCH(G$1,CBO_annual!$1:$1,0)))</f>
        <v>1870</v>
      </c>
      <c r="H231" s="83">
        <f ca="1">IF(YEAR($B231)&lt;YEAR(TODAY())-1,AVERAGE(H232:H235),INDEX(CBO_annual!$A:$AH,MATCH(_xlfn.NUMBERVALUE(LEFT($A232,4)),CBO_annual!$A:$A,0),MATCH(H$1,CBO_annual!$1:$1,0)))</f>
        <v>70</v>
      </c>
      <c r="I231" s="83">
        <f ca="1">IF(YEAR($B231)&lt;YEAR(TODAY())-1,AVERAGE(I232:I235),INDEX(CBO_annual!$A:$AH,MATCH(_xlfn.NUMBERVALUE(LEFT($A232,4)),CBO_annual!$A:$A,0),MATCH(I$1,CBO_annual!$1:$1,0)))</f>
        <v>1159</v>
      </c>
      <c r="J231" s="83">
        <f ca="1">IF(YEAR($B231)&lt;YEAR(TODAY())-1,INDEX(HaverPull!$A:$AD,MATCH(CBO_quarterly!$B231,HaverPull!$B:$B,0),MATCH(CBO_quarterly!J$1,HaverPull!$1:$1,0)),INDEX(CBO_annual!$A:$AH,MATCH(_xlfn.NUMBERVALUE(LEFT($A232,4)),CBO_annual!$A:$A,0),MATCH(J$1,CBO_annual!$1:$1,0)))</f>
        <v>0</v>
      </c>
      <c r="K231" s="83">
        <f ca="1">IF(YEAR($B231)&lt;YEAR(TODAY())-1,INDEX(HaverPull!$A:$AD,MATCH(CBO_quarterly!$B231,HaverPull!$B:$B,0),MATCH(CBO_quarterly!K$1,HaverPull!$1:$1,0)),INDEX(CBO_annual!$A:$AH,MATCH(_xlfn.NUMBERVALUE(LEFT($A232,4)),CBO_annual!$A:$A,0),MATCH(K$1,CBO_annual!$1:$1,0)))</f>
        <v>1267.1179999999999</v>
      </c>
      <c r="L231" s="83">
        <f ca="1">IF(YEAR($B231)&lt;YEAR(TODAY())-1,INDEX(HaverPull!$A:$AD,MATCH(CBO_quarterly!$B231,HaverPull!$B:$B,0),MATCH(CBO_quarterly!L$1,HaverPull!$1:$1,0)),INDEX(CBO_annual!$A:$AH,MATCH(_xlfn.NUMBERVALUE(LEFT($A232,4)),CBO_annual!$A:$A,0),MATCH(L$1,CBO_annual!$1:$1,0)))</f>
        <v>586.60599999999999</v>
      </c>
      <c r="M231" s="83">
        <f ca="1">IF(YEAR($B231)&lt;YEAR(TODAY())-1,INDEX(HaverPull!$A:$AD,MATCH(CBO_quarterly!$B231,HaverPull!$B:$B,0),MATCH(CBO_quarterly!M$1,HaverPull!$1:$1,0)),INDEX(CBO_annual!$A:$AH,MATCH(_xlfn.NUMBERVALUE(LEFT($A232,4)),CBO_annual!$A:$A,0),MATCH(M$1,CBO_annual!$1:$1,0)))</f>
        <v>362.54500000000002</v>
      </c>
      <c r="N231" s="83">
        <f ca="1">IF(YEAR($B231)&lt;YEAR(TODAY())-1,INDEX(HaverPull!$A:$AD,MATCH(CBO_quarterly!$B231,HaverPull!$B:$B,0),MATCH(CBO_quarterly!N$1,HaverPull!$1:$1,0)),INDEX(CBO_annual!$A:$AH,MATCH(_xlfn.NUMBERVALUE(LEFT($A232,4)),CBO_annual!$A:$A,0),MATCH(N$1,CBO_annual!$1:$1,0)))</f>
        <v>219.755</v>
      </c>
      <c r="O231" s="83">
        <f ca="1">IF(YEAR($B231)&lt;YEAR(TODAY())-1,INDEX(HaverPull!$A:$AD,MATCH(CBO_quarterly!$B231,HaverPull!$B:$B,0),MATCH(CBO_quarterly!O$1,HaverPull!$1:$1,0)),INDEX(CBO_annual!$A:$AH,MATCH(_xlfn.NUMBERVALUE(LEFT($A232,4)),CBO_annual!$A:$A,0),MATCH(O$1,CBO_annual!$1:$1,0)))</f>
        <v>143.358</v>
      </c>
      <c r="P231" s="83">
        <f ca="1">IF(YEAR($B231)&lt;YEAR(TODAY())-1,INDEX(HaverPull!$A:$AD,MATCH(CBO_quarterly!$B231,HaverPull!$B:$B,0),MATCH(CBO_quarterly!P$1,HaverPull!$1:$1,0)),INDEX(CBO_annual!$A:$AH,MATCH(_xlfn.NUMBERVALUE(LEFT($A232,4)),CBO_annual!$A:$A,0),MATCH(P$1,CBO_annual!$1:$1,0)))</f>
        <v>1951.606</v>
      </c>
      <c r="Q231" s="83">
        <f ca="1">IF(YEAR($B231)&lt;YEAR(TODAY())-1,INDEX(HaverPull!$A:$AD,MATCH(CBO_quarterly!$B231,HaverPull!$B:$B,0),MATCH(CBO_quarterly!Q$1,HaverPull!$1:$1,0)),INDEX(CBO_annual!$A:$AH,MATCH(_xlfn.NUMBERVALUE(LEFT($A232,4)),CBO_annual!$A:$A,0),MATCH(Q$1,CBO_annual!$1:$1,0)))</f>
        <v>1583.1179999999999</v>
      </c>
      <c r="R231" s="83">
        <f ca="1">IF(YEAR($B231)&lt;YEAR(TODAY())-1,INDEX(HaverPull!$A:$AD,MATCH(CBO_quarterly!$B231,HaverPull!$B:$B,0),MATCH(CBO_quarterly!R$1,HaverPull!$1:$1,0)),INDEX(CBO_annual!$A:$AH,MATCH(_xlfn.NUMBERVALUE(LEFT($A232,4)),CBO_annual!$A:$A,0),MATCH(R$1,CBO_annual!$1:$1,0)))</f>
        <v>2574.13</v>
      </c>
      <c r="S231" s="83">
        <f ca="1">IF(YEAR($B231)&lt;YEAR(TODAY())-1,INDEX(HaverPull!$A:$AD,MATCH(CBO_quarterly!$B231,HaverPull!$B:$B,0),MATCH(CBO_quarterly!S$1,HaverPull!$1:$1,0)),INDEX(CBO_annual!$A:$AH,MATCH(_xlfn.NUMBERVALUE(LEFT($A232,4)),CBO_annual!$A:$A,0),MATCH(S$1,CBO_annual!$1:$1,0)))</f>
        <v>25.384</v>
      </c>
      <c r="T231" s="83">
        <f ca="1">IF(YEAR($B231)&lt;YEAR(TODAY())-1,INDEX(HaverPull!$A:$AD,MATCH(CBO_quarterly!$B231,HaverPull!$B:$B,0),MATCH(CBO_quarterly!T$1,HaverPull!$1:$1,0)),INDEX(CBO_annual!$A:$AH,MATCH(_xlfn.NUMBERVALUE(LEFT($A232,4)),CBO_annual!$A:$A,0),MATCH(T$1,CBO_annual!$1:$1,0)))</f>
        <v>123.282</v>
      </c>
      <c r="U231" s="83">
        <f ca="1">IF(YEAR($B231)&lt;YEAR(TODAY())-1,INDEX(HaverPull!$A:$AD,MATCH(CBO_quarterly!$B231,HaverPull!$B:$B,0),MATCH(CBO_quarterly!U$1,HaverPull!$1:$1,0)),INDEX(CBO_annual!$A:$AH,MATCH(_xlfn.NUMBERVALUE(LEFT($A232,4)),CBO_annual!$A:$A,0),MATCH(U$1,CBO_annual!$1:$1,0)))</f>
        <v>54.475999999999999</v>
      </c>
      <c r="V231" s="83">
        <f ca="1">IF(YEAR($B231)&lt;YEAR(TODAY())-1,INDEX(HaverPull!$A:$AD,MATCH(CBO_quarterly!$B231,HaverPull!$B:$B,0),MATCH(CBO_quarterly!V$1,HaverPull!$1:$1,0)),INDEX(CBO_annual!$A:$AH,MATCH(_xlfn.NUMBERVALUE(LEFT($A232,4)),CBO_annual!$A:$A,0),MATCH(V$1,CBO_annual!$1:$1,0)))</f>
        <v>449.04699999999997</v>
      </c>
      <c r="W231" s="83">
        <f ca="1">IF(YEAR($B231)&lt;YEAR(TODAY())-1,INDEX(HaverPull!$A:$AD,MATCH(CBO_quarterly!$B231,HaverPull!$B:$B,0),MATCH(CBO_quarterly!W$1,HaverPull!$1:$1,0)),INDEX(CBO_annual!$A:$AH,MATCH(_xlfn.NUMBERVALUE(LEFT($A232,4)),CBO_annual!$A:$A,0),MATCH(W$1,CBO_annual!$1:$1,0)))</f>
        <v>0</v>
      </c>
      <c r="X231" s="83">
        <f ca="1">IF(YEAR($B231)&lt;YEAR(TODAY())-1,INDEX(HaverPull!$A:$AD,MATCH(CBO_quarterly!$B231,HaverPull!$B:$B,0),MATCH(CBO_quarterly!X$1,HaverPull!$1:$1,0)),INDEX(CBO_annual!$A:$AH,MATCH(_xlfn.NUMBERVALUE(LEFT($A232,4)),CBO_annual!$A:$A,0),MATCH(X$1,CBO_annual!$1:$1,0)))</f>
        <v>1646.41</v>
      </c>
      <c r="Y231" s="83">
        <f ca="1">IF(YEAR($B231)&lt;YEAR(TODAY())-1,INDEX(HaverPull!$A:$AD,MATCH(CBO_quarterly!$B231,HaverPull!$B:$B,0),MATCH(CBO_quarterly!Y$1,HaverPull!$1:$1,0)),INDEX(CBO_annual!$A:$AH,MATCH(_xlfn.NUMBERVALUE(LEFT($A232,4)),CBO_annual!$A:$A,0),MATCH(Y$1,CBO_annual!$1:$1,0)))</f>
        <v>1521.77</v>
      </c>
      <c r="Z231" s="83">
        <f ca="1">IF(YEAR($B231)&lt;YEAR(TODAY())-1,INDEX(HaverPull!$A:$AD,MATCH(CBO_quarterly!$B231,HaverPull!$B:$B,0),MATCH(CBO_quarterly!Z$1,HaverPull!$1:$1,0)),INDEX(CBO_annual!$A:$AH,MATCH(_xlfn.NUMBERVALUE(LEFT($A232,4)),CBO_annual!$A:$A,0),MATCH(Z$1,CBO_annual!$1:$1,0)))</f>
        <v>1521.77</v>
      </c>
      <c r="AA231" s="83">
        <f ca="1">IF(YEAR($B231)&lt;YEAR(TODAY())-1,INDEX(HaverPull!$A:$AD,MATCH(CBO_quarterly!$B231,HaverPull!$B:$B,0),MATCH(CBO_quarterly!AA$1,HaverPull!$1:$1,0)),INDEX(CBO_annual!$A:$AH,MATCH(_xlfn.NUMBERVALUE(LEFT($A232,4)),CBO_annual!$A:$A,0),MATCH(AA$1,CBO_annual!$1:$1,0)))</f>
        <v>1521.77</v>
      </c>
      <c r="AB231" s="88">
        <f>INDEX(CBO_annual!$A:$AH,MATCH(_xlfn.NUMBERVALUE(LEFT($A232,4)),CBO_annual!$A:$A,0),MATCH($1:$1,CBO_annual!$1:$1,0))</f>
        <v>20485.3</v>
      </c>
      <c r="AC231" s="84">
        <v>20401.8</v>
      </c>
      <c r="AD231" s="88">
        <v>14419.5</v>
      </c>
      <c r="AE231" s="88">
        <v>19524.2</v>
      </c>
      <c r="AF231" s="85">
        <v>135.40100000000001</v>
      </c>
      <c r="AG231" s="84">
        <v>27991.7</v>
      </c>
      <c r="AH231" s="84">
        <v>28166.400000000001</v>
      </c>
      <c r="AI231" s="88">
        <v>3122</v>
      </c>
      <c r="AJ231" s="88">
        <v>1177.5</v>
      </c>
      <c r="AK231" s="88">
        <v>1939.5</v>
      </c>
      <c r="AL231" s="88">
        <v>4556.6000000000004</v>
      </c>
      <c r="AM231" s="88">
        <v>1590.3</v>
      </c>
      <c r="AN231" s="88">
        <v>2966.3</v>
      </c>
      <c r="AO231" s="83">
        <f ca="1">IF(YEAR($B231)&lt;YEAR(TODAY()),INDEX(HaverPull!$A:$AD,MATCH(CBO_quarterly!$B231,HaverPull!$B:$B,0),MATCH(CBO_quarterly!AO$1,HaverPull!$1:$1,0)),INDEX(CBO_annual!$A:$AH,MATCH(_xlfn.NUMBERVALUE(LEFT($A232,4)),CBO_annual!$A:$A,0),MATCH(AO$1,CBO_annual!$1:$1,0)))</f>
        <v>1267.1179999999999</v>
      </c>
      <c r="AP231" s="83">
        <f ca="1">IF(YEAR($B231)&lt;YEAR(TODAY()),INDEX(HaverPull!$A:$AD,MATCH(CBO_quarterly!$B231,HaverPull!$B:$B,0),MATCH(CBO_quarterly!AP$1,HaverPull!$1:$1,0)),INDEX(CBO_annual!$A:$AH,MATCH(_xlfn.NUMBERVALUE(LEFT($A232,4)),CBO_annual!$A:$A,0),MATCH(AP$1,CBO_annual!$1:$1,0)))</f>
        <v>586.60599999999999</v>
      </c>
    </row>
    <row r="232" spans="1:42">
      <c r="A232" s="83" t="s">
        <v>638</v>
      </c>
      <c r="B232" s="4">
        <f t="shared" si="0"/>
        <v>46386</v>
      </c>
      <c r="C232" s="83">
        <f ca="1">IF(YEAR($B232)&lt;YEAR(TODAY())-1,AVERAGE(C233:C236),INDEX(CBO_annual!$A:$AH,MATCH(_xlfn.NUMBERVALUE(LEFT($A233,4)),CBO_annual!$A:$A,0),MATCH(C$1,CBO_annual!$1:$1,0)))</f>
        <v>3551</v>
      </c>
      <c r="D232" s="83">
        <f ca="1">IF(YEAR($B232)&lt;YEAR(TODAY())-1,AVERAGE(D233:D236),INDEX(CBO_annual!$A:$AH,MATCH(_xlfn.NUMBERVALUE(LEFT($A233,4)),CBO_annual!$A:$A,0),MATCH(D$1,CBO_annual!$1:$1,0)))</f>
        <v>2733</v>
      </c>
      <c r="E232" s="83">
        <f ca="1">IF(YEAR($B232)&lt;YEAR(TODAY())-1,AVERAGE(E233:E236),INDEX(CBO_annual!$A:$AH,MATCH(_xlfn.NUMBERVALUE(LEFT($A233,4)),CBO_annual!$A:$A,0),MATCH(E$1,CBO_annual!$1:$1,0)))</f>
        <v>186</v>
      </c>
      <c r="F232" s="83">
        <f ca="1">IF(YEAR($B232)&lt;YEAR(TODAY())-1,AVERAGE(F233:F236),INDEX(CBO_annual!$A:$AH,MATCH(_xlfn.NUMBERVALUE(LEFT($A233,4)),CBO_annual!$A:$A,0),MATCH(F$1,CBO_annual!$1:$1,0)))</f>
        <v>510</v>
      </c>
      <c r="G232" s="83">
        <f ca="1">IF(YEAR($B232)&lt;YEAR(TODAY())-1,AVERAGE(G233:G236),INDEX(CBO_annual!$A:$AH,MATCH(_xlfn.NUMBERVALUE(LEFT($A233,4)),CBO_annual!$A:$A,0),MATCH(G$1,CBO_annual!$1:$1,0)))</f>
        <v>1950</v>
      </c>
      <c r="H232" s="83">
        <f ca="1">IF(YEAR($B232)&lt;YEAR(TODAY())-1,AVERAGE(H233:H236),INDEX(CBO_annual!$A:$AH,MATCH(_xlfn.NUMBERVALUE(LEFT($A233,4)),CBO_annual!$A:$A,0),MATCH(H$1,CBO_annual!$1:$1,0)))</f>
        <v>72</v>
      </c>
      <c r="I232" s="83">
        <f ca="1">IF(YEAR($B232)&lt;YEAR(TODAY())-1,AVERAGE(I233:I236),INDEX(CBO_annual!$A:$AH,MATCH(_xlfn.NUMBERVALUE(LEFT($A233,4)),CBO_annual!$A:$A,0),MATCH(I$1,CBO_annual!$1:$1,0)))</f>
        <v>1220</v>
      </c>
      <c r="J232" s="83">
        <f ca="1">IF(YEAR($B232)&lt;YEAR(TODAY())-1,INDEX(HaverPull!$A:$AD,MATCH(CBO_quarterly!$B232,HaverPull!$B:$B,0),MATCH(CBO_quarterly!J$1,HaverPull!$1:$1,0)),INDEX(CBO_annual!$A:$AH,MATCH(_xlfn.NUMBERVALUE(LEFT($A233,4)),CBO_annual!$A:$A,0),MATCH(J$1,CBO_annual!$1:$1,0)))</f>
        <v>0</v>
      </c>
      <c r="K232" s="83">
        <f ca="1">IF(YEAR($B232)&lt;YEAR(TODAY())-1,INDEX(HaverPull!$A:$AD,MATCH(CBO_quarterly!$B232,HaverPull!$B:$B,0),MATCH(CBO_quarterly!K$1,HaverPull!$1:$1,0)),INDEX(CBO_annual!$A:$AH,MATCH(_xlfn.NUMBERVALUE(LEFT($A233,4)),CBO_annual!$A:$A,0),MATCH(K$1,CBO_annual!$1:$1,0)))</f>
        <v>1357.7940000000001</v>
      </c>
      <c r="L232" s="83">
        <f ca="1">IF(YEAR($B232)&lt;YEAR(TODAY())-1,INDEX(HaverPull!$A:$AD,MATCH(CBO_quarterly!$B232,HaverPull!$B:$B,0),MATCH(CBO_quarterly!L$1,HaverPull!$1:$1,0)),INDEX(CBO_annual!$A:$AH,MATCH(_xlfn.NUMBERVALUE(LEFT($A233,4)),CBO_annual!$A:$A,0),MATCH(L$1,CBO_annual!$1:$1,0)))</f>
        <v>620.28499999999997</v>
      </c>
      <c r="M232" s="83">
        <f ca="1">IF(YEAR($B232)&lt;YEAR(TODAY())-1,INDEX(HaverPull!$A:$AD,MATCH(CBO_quarterly!$B232,HaverPull!$B:$B,0),MATCH(CBO_quarterly!M$1,HaverPull!$1:$1,0)),INDEX(CBO_annual!$A:$AH,MATCH(_xlfn.NUMBERVALUE(LEFT($A233,4)),CBO_annual!$A:$A,0),MATCH(M$1,CBO_annual!$1:$1,0)))</f>
        <v>356.16899999999998</v>
      </c>
      <c r="N232" s="83">
        <f ca="1">IF(YEAR($B232)&lt;YEAR(TODAY())-1,INDEX(HaverPull!$A:$AD,MATCH(CBO_quarterly!$B232,HaverPull!$B:$B,0),MATCH(CBO_quarterly!N$1,HaverPull!$1:$1,0)),INDEX(CBO_annual!$A:$AH,MATCH(_xlfn.NUMBERVALUE(LEFT($A233,4)),CBO_annual!$A:$A,0),MATCH(N$1,CBO_annual!$1:$1,0)))</f>
        <v>222.989</v>
      </c>
      <c r="O232" s="83">
        <f ca="1">IF(YEAR($B232)&lt;YEAR(TODAY())-1,INDEX(HaverPull!$A:$AD,MATCH(CBO_quarterly!$B232,HaverPull!$B:$B,0),MATCH(CBO_quarterly!O$1,HaverPull!$1:$1,0)),INDEX(CBO_annual!$A:$AH,MATCH(_xlfn.NUMBERVALUE(LEFT($A233,4)),CBO_annual!$A:$A,0),MATCH(O$1,CBO_annual!$1:$1,0)))</f>
        <v>148.49199999999999</v>
      </c>
      <c r="P232" s="83">
        <f ca="1">IF(YEAR($B232)&lt;YEAR(TODAY())-1,INDEX(HaverPull!$A:$AD,MATCH(CBO_quarterly!$B232,HaverPull!$B:$B,0),MATCH(CBO_quarterly!P$1,HaverPull!$1:$1,0)),INDEX(CBO_annual!$A:$AH,MATCH(_xlfn.NUMBERVALUE(LEFT($A233,4)),CBO_annual!$A:$A,0),MATCH(P$1,CBO_annual!$1:$1,0)))</f>
        <v>2080.317</v>
      </c>
      <c r="Q232" s="83">
        <f ca="1">IF(YEAR($B232)&lt;YEAR(TODAY())-1,INDEX(HaverPull!$A:$AD,MATCH(CBO_quarterly!$B232,HaverPull!$B:$B,0),MATCH(CBO_quarterly!Q$1,HaverPull!$1:$1,0)),INDEX(CBO_annual!$A:$AH,MATCH(_xlfn.NUMBERVALUE(LEFT($A233,4)),CBO_annual!$A:$A,0),MATCH(Q$1,CBO_annual!$1:$1,0)))</f>
        <v>1675.9849999999999</v>
      </c>
      <c r="R232" s="83">
        <f ca="1">IF(YEAR($B232)&lt;YEAR(TODAY())-1,INDEX(HaverPull!$A:$AD,MATCH(CBO_quarterly!$B232,HaverPull!$B:$B,0),MATCH(CBO_quarterly!R$1,HaverPull!$1:$1,0)),INDEX(CBO_annual!$A:$AH,MATCH(_xlfn.NUMBERVALUE(LEFT($A233,4)),CBO_annual!$A:$A,0),MATCH(R$1,CBO_annual!$1:$1,0)))</f>
        <v>2803.7919999999999</v>
      </c>
      <c r="S232" s="83">
        <f ca="1">IF(YEAR($B232)&lt;YEAR(TODAY())-1,INDEX(HaverPull!$A:$AD,MATCH(CBO_quarterly!$B232,HaverPull!$B:$B,0),MATCH(CBO_quarterly!S$1,HaverPull!$1:$1,0)),INDEX(CBO_annual!$A:$AH,MATCH(_xlfn.NUMBERVALUE(LEFT($A233,4)),CBO_annual!$A:$A,0),MATCH(S$1,CBO_annual!$1:$1,0)))</f>
        <v>36.619</v>
      </c>
      <c r="T232" s="83">
        <f ca="1">IF(YEAR($B232)&lt;YEAR(TODAY())-1,INDEX(HaverPull!$A:$AD,MATCH(CBO_quarterly!$B232,HaverPull!$B:$B,0),MATCH(CBO_quarterly!T$1,HaverPull!$1:$1,0)),INDEX(CBO_annual!$A:$AH,MATCH(_xlfn.NUMBERVALUE(LEFT($A233,4)),CBO_annual!$A:$A,0),MATCH(T$1,CBO_annual!$1:$1,0)))</f>
        <v>125.925</v>
      </c>
      <c r="U232" s="83">
        <f ca="1">IF(YEAR($B232)&lt;YEAR(TODAY())-1,INDEX(HaverPull!$A:$AD,MATCH(CBO_quarterly!$B232,HaverPull!$B:$B,0),MATCH(CBO_quarterly!U$1,HaverPull!$1:$1,0)),INDEX(CBO_annual!$A:$AH,MATCH(_xlfn.NUMBERVALUE(LEFT($A233,4)),CBO_annual!$A:$A,0),MATCH(U$1,CBO_annual!$1:$1,0)))</f>
        <v>56.234999999999999</v>
      </c>
      <c r="V232" s="83">
        <f ca="1">IF(YEAR($B232)&lt;YEAR(TODAY())-1,INDEX(HaverPull!$A:$AD,MATCH(CBO_quarterly!$B232,HaverPull!$B:$B,0),MATCH(CBO_quarterly!V$1,HaverPull!$1:$1,0)),INDEX(CBO_annual!$A:$AH,MATCH(_xlfn.NUMBERVALUE(LEFT($A233,4)),CBO_annual!$A:$A,0),MATCH(V$1,CBO_annual!$1:$1,0)))</f>
        <v>431.38099999999997</v>
      </c>
      <c r="W232" s="83">
        <f ca="1">IF(YEAR($B232)&lt;YEAR(TODAY())-1,INDEX(HaverPull!$A:$AD,MATCH(CBO_quarterly!$B232,HaverPull!$B:$B,0),MATCH(CBO_quarterly!W$1,HaverPull!$1:$1,0)),INDEX(CBO_annual!$A:$AH,MATCH(_xlfn.NUMBERVALUE(LEFT($A233,4)),CBO_annual!$A:$A,0),MATCH(W$1,CBO_annual!$1:$1,0)))</f>
        <v>0</v>
      </c>
      <c r="X232" s="83">
        <f ca="1">IF(YEAR($B232)&lt;YEAR(TODAY())-1,INDEX(HaverPull!$A:$AD,MATCH(CBO_quarterly!$B232,HaverPull!$B:$B,0),MATCH(CBO_quarterly!X$1,HaverPull!$1:$1,0)),INDEX(CBO_annual!$A:$AH,MATCH(_xlfn.NUMBERVALUE(LEFT($A233,4)),CBO_annual!$A:$A,0),MATCH(X$1,CBO_annual!$1:$1,0)))</f>
        <v>1712.124</v>
      </c>
      <c r="Y232" s="83">
        <f ca="1">IF(YEAR($B232)&lt;YEAR(TODAY())-1,INDEX(HaverPull!$A:$AD,MATCH(CBO_quarterly!$B232,HaverPull!$B:$B,0),MATCH(CBO_quarterly!Y$1,HaverPull!$1:$1,0)),INDEX(CBO_annual!$A:$AH,MATCH(_xlfn.NUMBERVALUE(LEFT($A233,4)),CBO_annual!$A:$A,0),MATCH(Y$1,CBO_annual!$1:$1,0)))</f>
        <v>1562.3440000000001</v>
      </c>
      <c r="Z232" s="83">
        <f ca="1">IF(YEAR($B232)&lt;YEAR(TODAY())-1,INDEX(HaverPull!$A:$AD,MATCH(CBO_quarterly!$B232,HaverPull!$B:$B,0),MATCH(CBO_quarterly!Z$1,HaverPull!$1:$1,0)),INDEX(CBO_annual!$A:$AH,MATCH(_xlfn.NUMBERVALUE(LEFT($A233,4)),CBO_annual!$A:$A,0),MATCH(Z$1,CBO_annual!$1:$1,0)))</f>
        <v>1562.3440000000001</v>
      </c>
      <c r="AA232" s="83">
        <f ca="1">IF(YEAR($B232)&lt;YEAR(TODAY())-1,INDEX(HaverPull!$A:$AD,MATCH(CBO_quarterly!$B232,HaverPull!$B:$B,0),MATCH(CBO_quarterly!AA$1,HaverPull!$1:$1,0)),INDEX(CBO_annual!$A:$AH,MATCH(_xlfn.NUMBERVALUE(LEFT($A233,4)),CBO_annual!$A:$A,0),MATCH(AA$1,CBO_annual!$1:$1,0)))</f>
        <v>1562.3440000000001</v>
      </c>
      <c r="AB232" s="88">
        <f>INDEX(CBO_annual!$A:$AH,MATCH(_xlfn.NUMBERVALUE(LEFT($A233,4)),CBO_annual!$A:$A,0),MATCH($1:$1,CBO_annual!$1:$1,0))</f>
        <v>20840.75</v>
      </c>
      <c r="AC232" s="84">
        <v>20491.400000000001</v>
      </c>
      <c r="AD232" s="88">
        <v>14488.3</v>
      </c>
      <c r="AE232" s="88">
        <v>19714</v>
      </c>
      <c r="AF232" s="85">
        <v>136.06800000000001</v>
      </c>
      <c r="AG232" s="84">
        <v>28255.9</v>
      </c>
      <c r="AH232" s="84">
        <v>28429.4</v>
      </c>
      <c r="AI232" s="88">
        <v>3126.7</v>
      </c>
      <c r="AJ232" s="88">
        <v>1179.2</v>
      </c>
      <c r="AK232" s="88">
        <v>1942.4</v>
      </c>
      <c r="AL232" s="88">
        <v>4588.6000000000004</v>
      </c>
      <c r="AM232" s="88">
        <v>1597.5</v>
      </c>
      <c r="AN232" s="88">
        <v>2991</v>
      </c>
      <c r="AO232" s="83">
        <f ca="1">IF(YEAR($B232)&lt;YEAR(TODAY()),INDEX(HaverPull!$A:$AD,MATCH(CBO_quarterly!$B232,HaverPull!$B:$B,0),MATCH(CBO_quarterly!AO$1,HaverPull!$1:$1,0)),INDEX(CBO_annual!$A:$AH,MATCH(_xlfn.NUMBERVALUE(LEFT($A233,4)),CBO_annual!$A:$A,0),MATCH(AO$1,CBO_annual!$1:$1,0)))</f>
        <v>1357.7940000000001</v>
      </c>
      <c r="AP232" s="83">
        <f ca="1">IF(YEAR($B232)&lt;YEAR(TODAY()),INDEX(HaverPull!$A:$AD,MATCH(CBO_quarterly!$B232,HaverPull!$B:$B,0),MATCH(CBO_quarterly!AP$1,HaverPull!$1:$1,0)),INDEX(CBO_annual!$A:$AH,MATCH(_xlfn.NUMBERVALUE(LEFT($A233,4)),CBO_annual!$A:$A,0),MATCH(AP$1,CBO_annual!$1:$1,0)))</f>
        <v>620.28499999999997</v>
      </c>
    </row>
    <row r="233" spans="1:42">
      <c r="A233" s="83" t="s">
        <v>639</v>
      </c>
      <c r="B233" s="4">
        <f t="shared" si="0"/>
        <v>46476</v>
      </c>
      <c r="C233" s="83">
        <f ca="1">IF(YEAR($B233)&lt;YEAR(TODAY())-1,AVERAGE(C234:C237),INDEX(CBO_annual!$A:$AH,MATCH(_xlfn.NUMBERVALUE(LEFT($A234,4)),CBO_annual!$A:$A,0),MATCH(C$1,CBO_annual!$1:$1,0)))</f>
        <v>3551</v>
      </c>
      <c r="D233" s="83">
        <f ca="1">IF(YEAR($B233)&lt;YEAR(TODAY())-1,AVERAGE(D234:D237),INDEX(CBO_annual!$A:$AH,MATCH(_xlfn.NUMBERVALUE(LEFT($A234,4)),CBO_annual!$A:$A,0),MATCH(D$1,CBO_annual!$1:$1,0)))</f>
        <v>2733</v>
      </c>
      <c r="E233" s="83">
        <f ca="1">IF(YEAR($B233)&lt;YEAR(TODAY())-1,AVERAGE(E234:E237),INDEX(CBO_annual!$A:$AH,MATCH(_xlfn.NUMBERVALUE(LEFT($A234,4)),CBO_annual!$A:$A,0),MATCH(E$1,CBO_annual!$1:$1,0)))</f>
        <v>186</v>
      </c>
      <c r="F233" s="83">
        <f ca="1">IF(YEAR($B233)&lt;YEAR(TODAY())-1,AVERAGE(F234:F237),INDEX(CBO_annual!$A:$AH,MATCH(_xlfn.NUMBERVALUE(LEFT($A234,4)),CBO_annual!$A:$A,0),MATCH(F$1,CBO_annual!$1:$1,0)))</f>
        <v>510</v>
      </c>
      <c r="G233" s="83">
        <f ca="1">IF(YEAR($B233)&lt;YEAR(TODAY())-1,AVERAGE(G234:G237),INDEX(CBO_annual!$A:$AH,MATCH(_xlfn.NUMBERVALUE(LEFT($A234,4)),CBO_annual!$A:$A,0),MATCH(G$1,CBO_annual!$1:$1,0)))</f>
        <v>1950</v>
      </c>
      <c r="H233" s="83">
        <f ca="1">IF(YEAR($B233)&lt;YEAR(TODAY())-1,AVERAGE(H234:H237),INDEX(CBO_annual!$A:$AH,MATCH(_xlfn.NUMBERVALUE(LEFT($A234,4)),CBO_annual!$A:$A,0),MATCH(H$1,CBO_annual!$1:$1,0)))</f>
        <v>72</v>
      </c>
      <c r="I233" s="83">
        <f ca="1">IF(YEAR($B233)&lt;YEAR(TODAY())-1,AVERAGE(I234:I237),INDEX(CBO_annual!$A:$AH,MATCH(_xlfn.NUMBERVALUE(LEFT($A234,4)),CBO_annual!$A:$A,0),MATCH(I$1,CBO_annual!$1:$1,0)))</f>
        <v>1220</v>
      </c>
      <c r="J233" s="83">
        <f ca="1">IF(YEAR($B233)&lt;YEAR(TODAY())-1,INDEX(HaverPull!$A:$AD,MATCH(CBO_quarterly!$B233,HaverPull!$B:$B,0),MATCH(CBO_quarterly!J$1,HaverPull!$1:$1,0)),INDEX(CBO_annual!$A:$AH,MATCH(_xlfn.NUMBERVALUE(LEFT($A234,4)),CBO_annual!$A:$A,0),MATCH(J$1,CBO_annual!$1:$1,0)))</f>
        <v>0</v>
      </c>
      <c r="K233" s="83">
        <f ca="1">IF(YEAR($B233)&lt;YEAR(TODAY())-1,INDEX(HaverPull!$A:$AD,MATCH(CBO_quarterly!$B233,HaverPull!$B:$B,0),MATCH(CBO_quarterly!K$1,HaverPull!$1:$1,0)),INDEX(CBO_annual!$A:$AH,MATCH(_xlfn.NUMBERVALUE(LEFT($A234,4)),CBO_annual!$A:$A,0),MATCH(K$1,CBO_annual!$1:$1,0)))</f>
        <v>1357.7940000000001</v>
      </c>
      <c r="L233" s="83">
        <f ca="1">IF(YEAR($B233)&lt;YEAR(TODAY())-1,INDEX(HaverPull!$A:$AD,MATCH(CBO_quarterly!$B233,HaverPull!$B:$B,0),MATCH(CBO_quarterly!L$1,HaverPull!$1:$1,0)),INDEX(CBO_annual!$A:$AH,MATCH(_xlfn.NUMBERVALUE(LEFT($A234,4)),CBO_annual!$A:$A,0),MATCH(L$1,CBO_annual!$1:$1,0)))</f>
        <v>620.28499999999997</v>
      </c>
      <c r="M233" s="83">
        <f ca="1">IF(YEAR($B233)&lt;YEAR(TODAY())-1,INDEX(HaverPull!$A:$AD,MATCH(CBO_quarterly!$B233,HaverPull!$B:$B,0),MATCH(CBO_quarterly!M$1,HaverPull!$1:$1,0)),INDEX(CBO_annual!$A:$AH,MATCH(_xlfn.NUMBERVALUE(LEFT($A234,4)),CBO_annual!$A:$A,0),MATCH(M$1,CBO_annual!$1:$1,0)))</f>
        <v>356.16899999999998</v>
      </c>
      <c r="N233" s="83">
        <f ca="1">IF(YEAR($B233)&lt;YEAR(TODAY())-1,INDEX(HaverPull!$A:$AD,MATCH(CBO_quarterly!$B233,HaverPull!$B:$B,0),MATCH(CBO_quarterly!N$1,HaverPull!$1:$1,0)),INDEX(CBO_annual!$A:$AH,MATCH(_xlfn.NUMBERVALUE(LEFT($A234,4)),CBO_annual!$A:$A,0),MATCH(N$1,CBO_annual!$1:$1,0)))</f>
        <v>222.989</v>
      </c>
      <c r="O233" s="83">
        <f ca="1">IF(YEAR($B233)&lt;YEAR(TODAY())-1,INDEX(HaverPull!$A:$AD,MATCH(CBO_quarterly!$B233,HaverPull!$B:$B,0),MATCH(CBO_quarterly!O$1,HaverPull!$1:$1,0)),INDEX(CBO_annual!$A:$AH,MATCH(_xlfn.NUMBERVALUE(LEFT($A234,4)),CBO_annual!$A:$A,0),MATCH(O$1,CBO_annual!$1:$1,0)))</f>
        <v>148.49199999999999</v>
      </c>
      <c r="P233" s="83">
        <f ca="1">IF(YEAR($B233)&lt;YEAR(TODAY())-1,INDEX(HaverPull!$A:$AD,MATCH(CBO_quarterly!$B233,HaverPull!$B:$B,0),MATCH(CBO_quarterly!P$1,HaverPull!$1:$1,0)),INDEX(CBO_annual!$A:$AH,MATCH(_xlfn.NUMBERVALUE(LEFT($A234,4)),CBO_annual!$A:$A,0),MATCH(P$1,CBO_annual!$1:$1,0)))</f>
        <v>2080.317</v>
      </c>
      <c r="Q233" s="83">
        <f ca="1">IF(YEAR($B233)&lt;YEAR(TODAY())-1,INDEX(HaverPull!$A:$AD,MATCH(CBO_quarterly!$B233,HaverPull!$B:$B,0),MATCH(CBO_quarterly!Q$1,HaverPull!$1:$1,0)),INDEX(CBO_annual!$A:$AH,MATCH(_xlfn.NUMBERVALUE(LEFT($A234,4)),CBO_annual!$A:$A,0),MATCH(Q$1,CBO_annual!$1:$1,0)))</f>
        <v>1675.9849999999999</v>
      </c>
      <c r="R233" s="83">
        <f ca="1">IF(YEAR($B233)&lt;YEAR(TODAY())-1,INDEX(HaverPull!$A:$AD,MATCH(CBO_quarterly!$B233,HaverPull!$B:$B,0),MATCH(CBO_quarterly!R$1,HaverPull!$1:$1,0)),INDEX(CBO_annual!$A:$AH,MATCH(_xlfn.NUMBERVALUE(LEFT($A234,4)),CBO_annual!$A:$A,0),MATCH(R$1,CBO_annual!$1:$1,0)))</f>
        <v>2803.7919999999999</v>
      </c>
      <c r="S233" s="83">
        <f ca="1">IF(YEAR($B233)&lt;YEAR(TODAY())-1,INDEX(HaverPull!$A:$AD,MATCH(CBO_quarterly!$B233,HaverPull!$B:$B,0),MATCH(CBO_quarterly!S$1,HaverPull!$1:$1,0)),INDEX(CBO_annual!$A:$AH,MATCH(_xlfn.NUMBERVALUE(LEFT($A234,4)),CBO_annual!$A:$A,0),MATCH(S$1,CBO_annual!$1:$1,0)))</f>
        <v>36.619</v>
      </c>
      <c r="T233" s="83">
        <f ca="1">IF(YEAR($B233)&lt;YEAR(TODAY())-1,INDEX(HaverPull!$A:$AD,MATCH(CBO_quarterly!$B233,HaverPull!$B:$B,0),MATCH(CBO_quarterly!T$1,HaverPull!$1:$1,0)),INDEX(CBO_annual!$A:$AH,MATCH(_xlfn.NUMBERVALUE(LEFT($A234,4)),CBO_annual!$A:$A,0),MATCH(T$1,CBO_annual!$1:$1,0)))</f>
        <v>125.925</v>
      </c>
      <c r="U233" s="83">
        <f ca="1">IF(YEAR($B233)&lt;YEAR(TODAY())-1,INDEX(HaverPull!$A:$AD,MATCH(CBO_quarterly!$B233,HaverPull!$B:$B,0),MATCH(CBO_quarterly!U$1,HaverPull!$1:$1,0)),INDEX(CBO_annual!$A:$AH,MATCH(_xlfn.NUMBERVALUE(LEFT($A234,4)),CBO_annual!$A:$A,0),MATCH(U$1,CBO_annual!$1:$1,0)))</f>
        <v>56.234999999999999</v>
      </c>
      <c r="V233" s="83">
        <f ca="1">IF(YEAR($B233)&lt;YEAR(TODAY())-1,INDEX(HaverPull!$A:$AD,MATCH(CBO_quarterly!$B233,HaverPull!$B:$B,0),MATCH(CBO_quarterly!V$1,HaverPull!$1:$1,0)),INDEX(CBO_annual!$A:$AH,MATCH(_xlfn.NUMBERVALUE(LEFT($A234,4)),CBO_annual!$A:$A,0),MATCH(V$1,CBO_annual!$1:$1,0)))</f>
        <v>431.38099999999997</v>
      </c>
      <c r="W233" s="83">
        <f ca="1">IF(YEAR($B233)&lt;YEAR(TODAY())-1,INDEX(HaverPull!$A:$AD,MATCH(CBO_quarterly!$B233,HaverPull!$B:$B,0),MATCH(CBO_quarterly!W$1,HaverPull!$1:$1,0)),INDEX(CBO_annual!$A:$AH,MATCH(_xlfn.NUMBERVALUE(LEFT($A234,4)),CBO_annual!$A:$A,0),MATCH(W$1,CBO_annual!$1:$1,0)))</f>
        <v>0</v>
      </c>
      <c r="X233" s="83">
        <f ca="1">IF(YEAR($B233)&lt;YEAR(TODAY())-1,INDEX(HaverPull!$A:$AD,MATCH(CBO_quarterly!$B233,HaverPull!$B:$B,0),MATCH(CBO_quarterly!X$1,HaverPull!$1:$1,0)),INDEX(CBO_annual!$A:$AH,MATCH(_xlfn.NUMBERVALUE(LEFT($A234,4)),CBO_annual!$A:$A,0),MATCH(X$1,CBO_annual!$1:$1,0)))</f>
        <v>1712.124</v>
      </c>
      <c r="Y233" s="83">
        <f ca="1">IF(YEAR($B233)&lt;YEAR(TODAY())-1,INDEX(HaverPull!$A:$AD,MATCH(CBO_quarterly!$B233,HaverPull!$B:$B,0),MATCH(CBO_quarterly!Y$1,HaverPull!$1:$1,0)),INDEX(CBO_annual!$A:$AH,MATCH(_xlfn.NUMBERVALUE(LEFT($A234,4)),CBO_annual!$A:$A,0),MATCH(Y$1,CBO_annual!$1:$1,0)))</f>
        <v>1562.3440000000001</v>
      </c>
      <c r="Z233" s="83">
        <f ca="1">IF(YEAR($B233)&lt;YEAR(TODAY())-1,INDEX(HaverPull!$A:$AD,MATCH(CBO_quarterly!$B233,HaverPull!$B:$B,0),MATCH(CBO_quarterly!Z$1,HaverPull!$1:$1,0)),INDEX(CBO_annual!$A:$AH,MATCH(_xlfn.NUMBERVALUE(LEFT($A234,4)),CBO_annual!$A:$A,0),MATCH(Z$1,CBO_annual!$1:$1,0)))</f>
        <v>1562.3440000000001</v>
      </c>
      <c r="AA233" s="83">
        <f ca="1">IF(YEAR($B233)&lt;YEAR(TODAY())-1,INDEX(HaverPull!$A:$AD,MATCH(CBO_quarterly!$B233,HaverPull!$B:$B,0),MATCH(CBO_quarterly!AA$1,HaverPull!$1:$1,0)),INDEX(CBO_annual!$A:$AH,MATCH(_xlfn.NUMBERVALUE(LEFT($A234,4)),CBO_annual!$A:$A,0),MATCH(AA$1,CBO_annual!$1:$1,0)))</f>
        <v>1562.3440000000001</v>
      </c>
      <c r="AB233" s="88">
        <f>INDEX(CBO_annual!$A:$AH,MATCH(_xlfn.NUMBERVALUE(LEFT($A234,4)),CBO_annual!$A:$A,0),MATCH($1:$1,CBO_annual!$1:$1,0))</f>
        <v>20840.75</v>
      </c>
      <c r="AC233" s="84">
        <v>20584.599999999999</v>
      </c>
      <c r="AD233" s="88">
        <v>14565</v>
      </c>
      <c r="AE233" s="88">
        <v>19916</v>
      </c>
      <c r="AF233" s="85">
        <v>136.738</v>
      </c>
      <c r="AG233" s="84">
        <v>28539.7</v>
      </c>
      <c r="AH233" s="84">
        <v>28708</v>
      </c>
      <c r="AI233" s="88">
        <v>3131.6</v>
      </c>
      <c r="AJ233" s="88">
        <v>1181.3</v>
      </c>
      <c r="AK233" s="88">
        <v>1945.3</v>
      </c>
      <c r="AL233" s="88">
        <v>4633.2</v>
      </c>
      <c r="AM233" s="88">
        <v>1617.4</v>
      </c>
      <c r="AN233" s="88">
        <v>3015.8</v>
      </c>
      <c r="AO233" s="83">
        <f ca="1">IF(YEAR($B233)&lt;YEAR(TODAY()),INDEX(HaverPull!$A:$AD,MATCH(CBO_quarterly!$B233,HaverPull!$B:$B,0),MATCH(CBO_quarterly!AO$1,HaverPull!$1:$1,0)),INDEX(CBO_annual!$A:$AH,MATCH(_xlfn.NUMBERVALUE(LEFT($A234,4)),CBO_annual!$A:$A,0),MATCH(AO$1,CBO_annual!$1:$1,0)))</f>
        <v>1357.7940000000001</v>
      </c>
      <c r="AP233" s="83">
        <f ca="1">IF(YEAR($B233)&lt;YEAR(TODAY()),INDEX(HaverPull!$A:$AD,MATCH(CBO_quarterly!$B233,HaverPull!$B:$B,0),MATCH(CBO_quarterly!AP$1,HaverPull!$1:$1,0)),INDEX(CBO_annual!$A:$AH,MATCH(_xlfn.NUMBERVALUE(LEFT($A234,4)),CBO_annual!$A:$A,0),MATCH(AP$1,CBO_annual!$1:$1,0)))</f>
        <v>620.28499999999997</v>
      </c>
    </row>
    <row r="234" spans="1:42">
      <c r="A234" s="83" t="s">
        <v>640</v>
      </c>
      <c r="B234" s="4">
        <f t="shared" si="0"/>
        <v>46568</v>
      </c>
      <c r="C234" s="83">
        <f ca="1">IF(YEAR($B234)&lt;YEAR(TODAY())-1,AVERAGE(C235:C238),INDEX(CBO_annual!$A:$AH,MATCH(_xlfn.NUMBERVALUE(LEFT($A235,4)),CBO_annual!$A:$A,0),MATCH(C$1,CBO_annual!$1:$1,0)))</f>
        <v>3551</v>
      </c>
      <c r="D234" s="83">
        <f ca="1">IF(YEAR($B234)&lt;YEAR(TODAY())-1,AVERAGE(D235:D238),INDEX(CBO_annual!$A:$AH,MATCH(_xlfn.NUMBERVALUE(LEFT($A235,4)),CBO_annual!$A:$A,0),MATCH(D$1,CBO_annual!$1:$1,0)))</f>
        <v>2733</v>
      </c>
      <c r="E234" s="83">
        <f ca="1">IF(YEAR($B234)&lt;YEAR(TODAY())-1,AVERAGE(E235:E238),INDEX(CBO_annual!$A:$AH,MATCH(_xlfn.NUMBERVALUE(LEFT($A235,4)),CBO_annual!$A:$A,0),MATCH(E$1,CBO_annual!$1:$1,0)))</f>
        <v>186</v>
      </c>
      <c r="F234" s="83">
        <f ca="1">IF(YEAR($B234)&lt;YEAR(TODAY())-1,AVERAGE(F235:F238),INDEX(CBO_annual!$A:$AH,MATCH(_xlfn.NUMBERVALUE(LEFT($A235,4)),CBO_annual!$A:$A,0),MATCH(F$1,CBO_annual!$1:$1,0)))</f>
        <v>510</v>
      </c>
      <c r="G234" s="83">
        <f ca="1">IF(YEAR($B234)&lt;YEAR(TODAY())-1,AVERAGE(G235:G238),INDEX(CBO_annual!$A:$AH,MATCH(_xlfn.NUMBERVALUE(LEFT($A235,4)),CBO_annual!$A:$A,0),MATCH(G$1,CBO_annual!$1:$1,0)))</f>
        <v>1950</v>
      </c>
      <c r="H234" s="83">
        <f ca="1">IF(YEAR($B234)&lt;YEAR(TODAY())-1,AVERAGE(H235:H238),INDEX(CBO_annual!$A:$AH,MATCH(_xlfn.NUMBERVALUE(LEFT($A235,4)),CBO_annual!$A:$A,0),MATCH(H$1,CBO_annual!$1:$1,0)))</f>
        <v>72</v>
      </c>
      <c r="I234" s="83">
        <f ca="1">IF(YEAR($B234)&lt;YEAR(TODAY())-1,AVERAGE(I235:I238),INDEX(CBO_annual!$A:$AH,MATCH(_xlfn.NUMBERVALUE(LEFT($A235,4)),CBO_annual!$A:$A,0),MATCH(I$1,CBO_annual!$1:$1,0)))</f>
        <v>1220</v>
      </c>
      <c r="J234" s="83">
        <f ca="1">IF(YEAR($B234)&lt;YEAR(TODAY())-1,INDEX(HaverPull!$A:$AD,MATCH(CBO_quarterly!$B234,HaverPull!$B:$B,0),MATCH(CBO_quarterly!J$1,HaverPull!$1:$1,0)),INDEX(CBO_annual!$A:$AH,MATCH(_xlfn.NUMBERVALUE(LEFT($A235,4)),CBO_annual!$A:$A,0),MATCH(J$1,CBO_annual!$1:$1,0)))</f>
        <v>0</v>
      </c>
      <c r="K234" s="83">
        <f ca="1">IF(YEAR($B234)&lt;YEAR(TODAY())-1,INDEX(HaverPull!$A:$AD,MATCH(CBO_quarterly!$B234,HaverPull!$B:$B,0),MATCH(CBO_quarterly!K$1,HaverPull!$1:$1,0)),INDEX(CBO_annual!$A:$AH,MATCH(_xlfn.NUMBERVALUE(LEFT($A235,4)),CBO_annual!$A:$A,0),MATCH(K$1,CBO_annual!$1:$1,0)))</f>
        <v>1357.7940000000001</v>
      </c>
      <c r="L234" s="83">
        <f ca="1">IF(YEAR($B234)&lt;YEAR(TODAY())-1,INDEX(HaverPull!$A:$AD,MATCH(CBO_quarterly!$B234,HaverPull!$B:$B,0),MATCH(CBO_quarterly!L$1,HaverPull!$1:$1,0)),INDEX(CBO_annual!$A:$AH,MATCH(_xlfn.NUMBERVALUE(LEFT($A235,4)),CBO_annual!$A:$A,0),MATCH(L$1,CBO_annual!$1:$1,0)))</f>
        <v>620.28499999999997</v>
      </c>
      <c r="M234" s="83">
        <f ca="1">IF(YEAR($B234)&lt;YEAR(TODAY())-1,INDEX(HaverPull!$A:$AD,MATCH(CBO_quarterly!$B234,HaverPull!$B:$B,0),MATCH(CBO_quarterly!M$1,HaverPull!$1:$1,0)),INDEX(CBO_annual!$A:$AH,MATCH(_xlfn.NUMBERVALUE(LEFT($A235,4)),CBO_annual!$A:$A,0),MATCH(M$1,CBO_annual!$1:$1,0)))</f>
        <v>356.16899999999998</v>
      </c>
      <c r="N234" s="83">
        <f ca="1">IF(YEAR($B234)&lt;YEAR(TODAY())-1,INDEX(HaverPull!$A:$AD,MATCH(CBO_quarterly!$B234,HaverPull!$B:$B,0),MATCH(CBO_quarterly!N$1,HaverPull!$1:$1,0)),INDEX(CBO_annual!$A:$AH,MATCH(_xlfn.NUMBERVALUE(LEFT($A235,4)),CBO_annual!$A:$A,0),MATCH(N$1,CBO_annual!$1:$1,0)))</f>
        <v>222.989</v>
      </c>
      <c r="O234" s="83">
        <f ca="1">IF(YEAR($B234)&lt;YEAR(TODAY())-1,INDEX(HaverPull!$A:$AD,MATCH(CBO_quarterly!$B234,HaverPull!$B:$B,0),MATCH(CBO_quarterly!O$1,HaverPull!$1:$1,0)),INDEX(CBO_annual!$A:$AH,MATCH(_xlfn.NUMBERVALUE(LEFT($A235,4)),CBO_annual!$A:$A,0),MATCH(O$1,CBO_annual!$1:$1,0)))</f>
        <v>148.49199999999999</v>
      </c>
      <c r="P234" s="83">
        <f ca="1">IF(YEAR($B234)&lt;YEAR(TODAY())-1,INDEX(HaverPull!$A:$AD,MATCH(CBO_quarterly!$B234,HaverPull!$B:$B,0),MATCH(CBO_quarterly!P$1,HaverPull!$1:$1,0)),INDEX(CBO_annual!$A:$AH,MATCH(_xlfn.NUMBERVALUE(LEFT($A235,4)),CBO_annual!$A:$A,0),MATCH(P$1,CBO_annual!$1:$1,0)))</f>
        <v>2080.317</v>
      </c>
      <c r="Q234" s="83">
        <f ca="1">IF(YEAR($B234)&lt;YEAR(TODAY())-1,INDEX(HaverPull!$A:$AD,MATCH(CBO_quarterly!$B234,HaverPull!$B:$B,0),MATCH(CBO_quarterly!Q$1,HaverPull!$1:$1,0)),INDEX(CBO_annual!$A:$AH,MATCH(_xlfn.NUMBERVALUE(LEFT($A235,4)),CBO_annual!$A:$A,0),MATCH(Q$1,CBO_annual!$1:$1,0)))</f>
        <v>1675.9849999999999</v>
      </c>
      <c r="R234" s="83">
        <f ca="1">IF(YEAR($B234)&lt;YEAR(TODAY())-1,INDEX(HaverPull!$A:$AD,MATCH(CBO_quarterly!$B234,HaverPull!$B:$B,0),MATCH(CBO_quarterly!R$1,HaverPull!$1:$1,0)),INDEX(CBO_annual!$A:$AH,MATCH(_xlfn.NUMBERVALUE(LEFT($A235,4)),CBO_annual!$A:$A,0),MATCH(R$1,CBO_annual!$1:$1,0)))</f>
        <v>2803.7919999999999</v>
      </c>
      <c r="S234" s="83">
        <f ca="1">IF(YEAR($B234)&lt;YEAR(TODAY())-1,INDEX(HaverPull!$A:$AD,MATCH(CBO_quarterly!$B234,HaverPull!$B:$B,0),MATCH(CBO_quarterly!S$1,HaverPull!$1:$1,0)),INDEX(CBO_annual!$A:$AH,MATCH(_xlfn.NUMBERVALUE(LEFT($A235,4)),CBO_annual!$A:$A,0),MATCH(S$1,CBO_annual!$1:$1,0)))</f>
        <v>36.619</v>
      </c>
      <c r="T234" s="83">
        <f ca="1">IF(YEAR($B234)&lt;YEAR(TODAY())-1,INDEX(HaverPull!$A:$AD,MATCH(CBO_quarterly!$B234,HaverPull!$B:$B,0),MATCH(CBO_quarterly!T$1,HaverPull!$1:$1,0)),INDEX(CBO_annual!$A:$AH,MATCH(_xlfn.NUMBERVALUE(LEFT($A235,4)),CBO_annual!$A:$A,0),MATCH(T$1,CBO_annual!$1:$1,0)))</f>
        <v>125.925</v>
      </c>
      <c r="U234" s="83">
        <f ca="1">IF(YEAR($B234)&lt;YEAR(TODAY())-1,INDEX(HaverPull!$A:$AD,MATCH(CBO_quarterly!$B234,HaverPull!$B:$B,0),MATCH(CBO_quarterly!U$1,HaverPull!$1:$1,0)),INDEX(CBO_annual!$A:$AH,MATCH(_xlfn.NUMBERVALUE(LEFT($A235,4)),CBO_annual!$A:$A,0),MATCH(U$1,CBO_annual!$1:$1,0)))</f>
        <v>56.234999999999999</v>
      </c>
      <c r="V234" s="83">
        <f ca="1">IF(YEAR($B234)&lt;YEAR(TODAY())-1,INDEX(HaverPull!$A:$AD,MATCH(CBO_quarterly!$B234,HaverPull!$B:$B,0),MATCH(CBO_quarterly!V$1,HaverPull!$1:$1,0)),INDEX(CBO_annual!$A:$AH,MATCH(_xlfn.NUMBERVALUE(LEFT($A235,4)),CBO_annual!$A:$A,0),MATCH(V$1,CBO_annual!$1:$1,0)))</f>
        <v>431.38099999999997</v>
      </c>
      <c r="W234" s="83">
        <f ca="1">IF(YEAR($B234)&lt;YEAR(TODAY())-1,INDEX(HaverPull!$A:$AD,MATCH(CBO_quarterly!$B234,HaverPull!$B:$B,0),MATCH(CBO_quarterly!W$1,HaverPull!$1:$1,0)),INDEX(CBO_annual!$A:$AH,MATCH(_xlfn.NUMBERVALUE(LEFT($A235,4)),CBO_annual!$A:$A,0),MATCH(W$1,CBO_annual!$1:$1,0)))</f>
        <v>0</v>
      </c>
      <c r="X234" s="83">
        <f ca="1">IF(YEAR($B234)&lt;YEAR(TODAY())-1,INDEX(HaverPull!$A:$AD,MATCH(CBO_quarterly!$B234,HaverPull!$B:$B,0),MATCH(CBO_quarterly!X$1,HaverPull!$1:$1,0)),INDEX(CBO_annual!$A:$AH,MATCH(_xlfn.NUMBERVALUE(LEFT($A235,4)),CBO_annual!$A:$A,0),MATCH(X$1,CBO_annual!$1:$1,0)))</f>
        <v>1712.124</v>
      </c>
      <c r="Y234" s="83">
        <f ca="1">IF(YEAR($B234)&lt;YEAR(TODAY())-1,INDEX(HaverPull!$A:$AD,MATCH(CBO_quarterly!$B234,HaverPull!$B:$B,0),MATCH(CBO_quarterly!Y$1,HaverPull!$1:$1,0)),INDEX(CBO_annual!$A:$AH,MATCH(_xlfn.NUMBERVALUE(LEFT($A235,4)),CBO_annual!$A:$A,0),MATCH(Y$1,CBO_annual!$1:$1,0)))</f>
        <v>1562.3440000000001</v>
      </c>
      <c r="Z234" s="83">
        <f ca="1">IF(YEAR($B234)&lt;YEAR(TODAY())-1,INDEX(HaverPull!$A:$AD,MATCH(CBO_quarterly!$B234,HaverPull!$B:$B,0),MATCH(CBO_quarterly!Z$1,HaverPull!$1:$1,0)),INDEX(CBO_annual!$A:$AH,MATCH(_xlfn.NUMBERVALUE(LEFT($A235,4)),CBO_annual!$A:$A,0),MATCH(Z$1,CBO_annual!$1:$1,0)))</f>
        <v>1562.3440000000001</v>
      </c>
      <c r="AA234" s="83">
        <f ca="1">IF(YEAR($B234)&lt;YEAR(TODAY())-1,INDEX(HaverPull!$A:$AD,MATCH(CBO_quarterly!$B234,HaverPull!$B:$B,0),MATCH(CBO_quarterly!AA$1,HaverPull!$1:$1,0)),INDEX(CBO_annual!$A:$AH,MATCH(_xlfn.NUMBERVALUE(LEFT($A235,4)),CBO_annual!$A:$A,0),MATCH(AA$1,CBO_annual!$1:$1,0)))</f>
        <v>1562.3440000000001</v>
      </c>
      <c r="AB234" s="88">
        <f>INDEX(CBO_annual!$A:$AH,MATCH(_xlfn.NUMBERVALUE(LEFT($A235,4)),CBO_annual!$A:$A,0),MATCH($1:$1,CBO_annual!$1:$1,0))</f>
        <v>20840.75</v>
      </c>
      <c r="AC234" s="84">
        <v>20680.7</v>
      </c>
      <c r="AD234" s="88">
        <v>14641.8</v>
      </c>
      <c r="AE234" s="88">
        <v>20119.599999999999</v>
      </c>
      <c r="AF234" s="85">
        <v>137.411</v>
      </c>
      <c r="AG234" s="84">
        <v>28817.1</v>
      </c>
      <c r="AH234" s="84">
        <v>28977</v>
      </c>
      <c r="AI234" s="88">
        <v>3136.7</v>
      </c>
      <c r="AJ234" s="88">
        <v>1183.5</v>
      </c>
      <c r="AK234" s="88">
        <v>1948.3</v>
      </c>
      <c r="AL234" s="88">
        <v>4665.8999999999996</v>
      </c>
      <c r="AM234" s="88">
        <v>1625.2</v>
      </c>
      <c r="AN234" s="88">
        <v>3040.7</v>
      </c>
      <c r="AO234" s="83">
        <f ca="1">IF(YEAR($B234)&lt;YEAR(TODAY()),INDEX(HaverPull!$A:$AD,MATCH(CBO_quarterly!$B234,HaverPull!$B:$B,0),MATCH(CBO_quarterly!AO$1,HaverPull!$1:$1,0)),INDEX(CBO_annual!$A:$AH,MATCH(_xlfn.NUMBERVALUE(LEFT($A235,4)),CBO_annual!$A:$A,0),MATCH(AO$1,CBO_annual!$1:$1,0)))</f>
        <v>1357.7940000000001</v>
      </c>
      <c r="AP234" s="83">
        <f ca="1">IF(YEAR($B234)&lt;YEAR(TODAY()),INDEX(HaverPull!$A:$AD,MATCH(CBO_quarterly!$B234,HaverPull!$B:$B,0),MATCH(CBO_quarterly!AP$1,HaverPull!$1:$1,0)),INDEX(CBO_annual!$A:$AH,MATCH(_xlfn.NUMBERVALUE(LEFT($A235,4)),CBO_annual!$A:$A,0),MATCH(AP$1,CBO_annual!$1:$1,0)))</f>
        <v>620.28499999999997</v>
      </c>
    </row>
    <row r="235" spans="1:42">
      <c r="A235" s="83" t="s">
        <v>641</v>
      </c>
      <c r="B235" s="4">
        <f t="shared" si="0"/>
        <v>46660</v>
      </c>
      <c r="C235" s="83">
        <f ca="1">IF(YEAR($B235)&lt;YEAR(TODAY())-1,AVERAGE(C236:C239),INDEX(CBO_annual!$A:$AH,MATCH(_xlfn.NUMBERVALUE(LEFT($A236,4)),CBO_annual!$A:$A,0),MATCH(C$1,CBO_annual!$1:$1,0)))</f>
        <v>3551</v>
      </c>
      <c r="D235" s="83">
        <f ca="1">IF(YEAR($B235)&lt;YEAR(TODAY())-1,AVERAGE(D236:D239),INDEX(CBO_annual!$A:$AH,MATCH(_xlfn.NUMBERVALUE(LEFT($A236,4)),CBO_annual!$A:$A,0),MATCH(D$1,CBO_annual!$1:$1,0)))</f>
        <v>2733</v>
      </c>
      <c r="E235" s="83">
        <f ca="1">IF(YEAR($B235)&lt;YEAR(TODAY())-1,AVERAGE(E236:E239),INDEX(CBO_annual!$A:$AH,MATCH(_xlfn.NUMBERVALUE(LEFT($A236,4)),CBO_annual!$A:$A,0),MATCH(E$1,CBO_annual!$1:$1,0)))</f>
        <v>186</v>
      </c>
      <c r="F235" s="83">
        <f ca="1">IF(YEAR($B235)&lt;YEAR(TODAY())-1,AVERAGE(F236:F239),INDEX(CBO_annual!$A:$AH,MATCH(_xlfn.NUMBERVALUE(LEFT($A236,4)),CBO_annual!$A:$A,0),MATCH(F$1,CBO_annual!$1:$1,0)))</f>
        <v>510</v>
      </c>
      <c r="G235" s="83">
        <f ca="1">IF(YEAR($B235)&lt;YEAR(TODAY())-1,AVERAGE(G236:G239),INDEX(CBO_annual!$A:$AH,MATCH(_xlfn.NUMBERVALUE(LEFT($A236,4)),CBO_annual!$A:$A,0),MATCH(G$1,CBO_annual!$1:$1,0)))</f>
        <v>1950</v>
      </c>
      <c r="H235" s="83">
        <f ca="1">IF(YEAR($B235)&lt;YEAR(TODAY())-1,AVERAGE(H236:H239),INDEX(CBO_annual!$A:$AH,MATCH(_xlfn.NUMBERVALUE(LEFT($A236,4)),CBO_annual!$A:$A,0),MATCH(H$1,CBO_annual!$1:$1,0)))</f>
        <v>72</v>
      </c>
      <c r="I235" s="83">
        <f ca="1">IF(YEAR($B235)&lt;YEAR(TODAY())-1,AVERAGE(I236:I239),INDEX(CBO_annual!$A:$AH,MATCH(_xlfn.NUMBERVALUE(LEFT($A236,4)),CBO_annual!$A:$A,0),MATCH(I$1,CBO_annual!$1:$1,0)))</f>
        <v>1220</v>
      </c>
      <c r="J235" s="83">
        <f ca="1">IF(YEAR($B235)&lt;YEAR(TODAY())-1,INDEX(HaverPull!$A:$AD,MATCH(CBO_quarterly!$B235,HaverPull!$B:$B,0),MATCH(CBO_quarterly!J$1,HaverPull!$1:$1,0)),INDEX(CBO_annual!$A:$AH,MATCH(_xlfn.NUMBERVALUE(LEFT($A236,4)),CBO_annual!$A:$A,0),MATCH(J$1,CBO_annual!$1:$1,0)))</f>
        <v>0</v>
      </c>
      <c r="K235" s="83">
        <f ca="1">IF(YEAR($B235)&lt;YEAR(TODAY())-1,INDEX(HaverPull!$A:$AD,MATCH(CBO_quarterly!$B235,HaverPull!$B:$B,0),MATCH(CBO_quarterly!K$1,HaverPull!$1:$1,0)),INDEX(CBO_annual!$A:$AH,MATCH(_xlfn.NUMBERVALUE(LEFT($A236,4)),CBO_annual!$A:$A,0),MATCH(K$1,CBO_annual!$1:$1,0)))</f>
        <v>1357.7940000000001</v>
      </c>
      <c r="L235" s="83">
        <f ca="1">IF(YEAR($B235)&lt;YEAR(TODAY())-1,INDEX(HaverPull!$A:$AD,MATCH(CBO_quarterly!$B235,HaverPull!$B:$B,0),MATCH(CBO_quarterly!L$1,HaverPull!$1:$1,0)),INDEX(CBO_annual!$A:$AH,MATCH(_xlfn.NUMBERVALUE(LEFT($A236,4)),CBO_annual!$A:$A,0),MATCH(L$1,CBO_annual!$1:$1,0)))</f>
        <v>620.28499999999997</v>
      </c>
      <c r="M235" s="83">
        <f ca="1">IF(YEAR($B235)&lt;YEAR(TODAY())-1,INDEX(HaverPull!$A:$AD,MATCH(CBO_quarterly!$B235,HaverPull!$B:$B,0),MATCH(CBO_quarterly!M$1,HaverPull!$1:$1,0)),INDEX(CBO_annual!$A:$AH,MATCH(_xlfn.NUMBERVALUE(LEFT($A236,4)),CBO_annual!$A:$A,0),MATCH(M$1,CBO_annual!$1:$1,0)))</f>
        <v>356.16899999999998</v>
      </c>
      <c r="N235" s="83">
        <f ca="1">IF(YEAR($B235)&lt;YEAR(TODAY())-1,INDEX(HaverPull!$A:$AD,MATCH(CBO_quarterly!$B235,HaverPull!$B:$B,0),MATCH(CBO_quarterly!N$1,HaverPull!$1:$1,0)),INDEX(CBO_annual!$A:$AH,MATCH(_xlfn.NUMBERVALUE(LEFT($A236,4)),CBO_annual!$A:$A,0),MATCH(N$1,CBO_annual!$1:$1,0)))</f>
        <v>222.989</v>
      </c>
      <c r="O235" s="83">
        <f ca="1">IF(YEAR($B235)&lt;YEAR(TODAY())-1,INDEX(HaverPull!$A:$AD,MATCH(CBO_quarterly!$B235,HaverPull!$B:$B,0),MATCH(CBO_quarterly!O$1,HaverPull!$1:$1,0)),INDEX(CBO_annual!$A:$AH,MATCH(_xlfn.NUMBERVALUE(LEFT($A236,4)),CBO_annual!$A:$A,0),MATCH(O$1,CBO_annual!$1:$1,0)))</f>
        <v>148.49199999999999</v>
      </c>
      <c r="P235" s="83">
        <f ca="1">IF(YEAR($B235)&lt;YEAR(TODAY())-1,INDEX(HaverPull!$A:$AD,MATCH(CBO_quarterly!$B235,HaverPull!$B:$B,0),MATCH(CBO_quarterly!P$1,HaverPull!$1:$1,0)),INDEX(CBO_annual!$A:$AH,MATCH(_xlfn.NUMBERVALUE(LEFT($A236,4)),CBO_annual!$A:$A,0),MATCH(P$1,CBO_annual!$1:$1,0)))</f>
        <v>2080.317</v>
      </c>
      <c r="Q235" s="83">
        <f ca="1">IF(YEAR($B235)&lt;YEAR(TODAY())-1,INDEX(HaverPull!$A:$AD,MATCH(CBO_quarterly!$B235,HaverPull!$B:$B,0),MATCH(CBO_quarterly!Q$1,HaverPull!$1:$1,0)),INDEX(CBO_annual!$A:$AH,MATCH(_xlfn.NUMBERVALUE(LEFT($A236,4)),CBO_annual!$A:$A,0),MATCH(Q$1,CBO_annual!$1:$1,0)))</f>
        <v>1675.9849999999999</v>
      </c>
      <c r="R235" s="83">
        <f ca="1">IF(YEAR($B235)&lt;YEAR(TODAY())-1,INDEX(HaverPull!$A:$AD,MATCH(CBO_quarterly!$B235,HaverPull!$B:$B,0),MATCH(CBO_quarterly!R$1,HaverPull!$1:$1,0)),INDEX(CBO_annual!$A:$AH,MATCH(_xlfn.NUMBERVALUE(LEFT($A236,4)),CBO_annual!$A:$A,0),MATCH(R$1,CBO_annual!$1:$1,0)))</f>
        <v>2803.7919999999999</v>
      </c>
      <c r="S235" s="83">
        <f ca="1">IF(YEAR($B235)&lt;YEAR(TODAY())-1,INDEX(HaverPull!$A:$AD,MATCH(CBO_quarterly!$B235,HaverPull!$B:$B,0),MATCH(CBO_quarterly!S$1,HaverPull!$1:$1,0)),INDEX(CBO_annual!$A:$AH,MATCH(_xlfn.NUMBERVALUE(LEFT($A236,4)),CBO_annual!$A:$A,0),MATCH(S$1,CBO_annual!$1:$1,0)))</f>
        <v>36.619</v>
      </c>
      <c r="T235" s="83">
        <f ca="1">IF(YEAR($B235)&lt;YEAR(TODAY())-1,INDEX(HaverPull!$A:$AD,MATCH(CBO_quarterly!$B235,HaverPull!$B:$B,0),MATCH(CBO_quarterly!T$1,HaverPull!$1:$1,0)),INDEX(CBO_annual!$A:$AH,MATCH(_xlfn.NUMBERVALUE(LEFT($A236,4)),CBO_annual!$A:$A,0),MATCH(T$1,CBO_annual!$1:$1,0)))</f>
        <v>125.925</v>
      </c>
      <c r="U235" s="83">
        <f ca="1">IF(YEAR($B235)&lt;YEAR(TODAY())-1,INDEX(HaverPull!$A:$AD,MATCH(CBO_quarterly!$B235,HaverPull!$B:$B,0),MATCH(CBO_quarterly!U$1,HaverPull!$1:$1,0)),INDEX(CBO_annual!$A:$AH,MATCH(_xlfn.NUMBERVALUE(LEFT($A236,4)),CBO_annual!$A:$A,0),MATCH(U$1,CBO_annual!$1:$1,0)))</f>
        <v>56.234999999999999</v>
      </c>
      <c r="V235" s="83">
        <f ca="1">IF(YEAR($B235)&lt;YEAR(TODAY())-1,INDEX(HaverPull!$A:$AD,MATCH(CBO_quarterly!$B235,HaverPull!$B:$B,0),MATCH(CBO_quarterly!V$1,HaverPull!$1:$1,0)),INDEX(CBO_annual!$A:$AH,MATCH(_xlfn.NUMBERVALUE(LEFT($A236,4)),CBO_annual!$A:$A,0),MATCH(V$1,CBO_annual!$1:$1,0)))</f>
        <v>431.38099999999997</v>
      </c>
      <c r="W235" s="83">
        <f ca="1">IF(YEAR($B235)&lt;YEAR(TODAY())-1,INDEX(HaverPull!$A:$AD,MATCH(CBO_quarterly!$B235,HaverPull!$B:$B,0),MATCH(CBO_quarterly!W$1,HaverPull!$1:$1,0)),INDEX(CBO_annual!$A:$AH,MATCH(_xlfn.NUMBERVALUE(LEFT($A236,4)),CBO_annual!$A:$A,0),MATCH(W$1,CBO_annual!$1:$1,0)))</f>
        <v>0</v>
      </c>
      <c r="X235" s="83">
        <f ca="1">IF(YEAR($B235)&lt;YEAR(TODAY())-1,INDEX(HaverPull!$A:$AD,MATCH(CBO_quarterly!$B235,HaverPull!$B:$B,0),MATCH(CBO_quarterly!X$1,HaverPull!$1:$1,0)),INDEX(CBO_annual!$A:$AH,MATCH(_xlfn.NUMBERVALUE(LEFT($A236,4)),CBO_annual!$A:$A,0),MATCH(X$1,CBO_annual!$1:$1,0)))</f>
        <v>1712.124</v>
      </c>
      <c r="Y235" s="83">
        <f ca="1">IF(YEAR($B235)&lt;YEAR(TODAY())-1,INDEX(HaverPull!$A:$AD,MATCH(CBO_quarterly!$B235,HaverPull!$B:$B,0),MATCH(CBO_quarterly!Y$1,HaverPull!$1:$1,0)),INDEX(CBO_annual!$A:$AH,MATCH(_xlfn.NUMBERVALUE(LEFT($A236,4)),CBO_annual!$A:$A,0),MATCH(Y$1,CBO_annual!$1:$1,0)))</f>
        <v>1562.3440000000001</v>
      </c>
      <c r="Z235" s="83">
        <f ca="1">IF(YEAR($B235)&lt;YEAR(TODAY())-1,INDEX(HaverPull!$A:$AD,MATCH(CBO_quarterly!$B235,HaverPull!$B:$B,0),MATCH(CBO_quarterly!Z$1,HaverPull!$1:$1,0)),INDEX(CBO_annual!$A:$AH,MATCH(_xlfn.NUMBERVALUE(LEFT($A236,4)),CBO_annual!$A:$A,0),MATCH(Z$1,CBO_annual!$1:$1,0)))</f>
        <v>1562.3440000000001</v>
      </c>
      <c r="AA235" s="83">
        <f ca="1">IF(YEAR($B235)&lt;YEAR(TODAY())-1,INDEX(HaverPull!$A:$AD,MATCH(CBO_quarterly!$B235,HaverPull!$B:$B,0),MATCH(CBO_quarterly!AA$1,HaverPull!$1:$1,0)),INDEX(CBO_annual!$A:$AH,MATCH(_xlfn.NUMBERVALUE(LEFT($A236,4)),CBO_annual!$A:$A,0),MATCH(AA$1,CBO_annual!$1:$1,0)))</f>
        <v>1562.3440000000001</v>
      </c>
      <c r="AB235" s="88">
        <f>INDEX(CBO_annual!$A:$AH,MATCH(_xlfn.NUMBERVALUE(LEFT($A236,4)),CBO_annual!$A:$A,0),MATCH($1:$1,CBO_annual!$1:$1,0))</f>
        <v>20840.75</v>
      </c>
      <c r="AC235" s="84">
        <v>20776.7</v>
      </c>
      <c r="AD235" s="88">
        <v>14717.7</v>
      </c>
      <c r="AE235" s="88">
        <v>20323.400000000001</v>
      </c>
      <c r="AF235" s="85">
        <v>138.08799999999999</v>
      </c>
      <c r="AG235" s="84">
        <v>29096.3</v>
      </c>
      <c r="AH235" s="84">
        <v>29248.5</v>
      </c>
      <c r="AI235" s="88">
        <v>3141.9</v>
      </c>
      <c r="AJ235" s="88">
        <v>1185.7</v>
      </c>
      <c r="AK235" s="88">
        <v>1951.3</v>
      </c>
      <c r="AL235" s="88">
        <v>4698.8999999999996</v>
      </c>
      <c r="AM235" s="88">
        <v>1633.1</v>
      </c>
      <c r="AN235" s="88">
        <v>3065.8</v>
      </c>
      <c r="AO235" s="83">
        <f ca="1">IF(YEAR($B235)&lt;YEAR(TODAY()),INDEX(HaverPull!$A:$AD,MATCH(CBO_quarterly!$B235,HaverPull!$B:$B,0),MATCH(CBO_quarterly!AO$1,HaverPull!$1:$1,0)),INDEX(CBO_annual!$A:$AH,MATCH(_xlfn.NUMBERVALUE(LEFT($A236,4)),CBO_annual!$A:$A,0),MATCH(AO$1,CBO_annual!$1:$1,0)))</f>
        <v>1357.7940000000001</v>
      </c>
      <c r="AP235" s="83">
        <f ca="1">IF(YEAR($B235)&lt;YEAR(TODAY()),INDEX(HaverPull!$A:$AD,MATCH(CBO_quarterly!$B235,HaverPull!$B:$B,0),MATCH(CBO_quarterly!AP$1,HaverPull!$1:$1,0)),INDEX(CBO_annual!$A:$AH,MATCH(_xlfn.NUMBERVALUE(LEFT($A236,4)),CBO_annual!$A:$A,0),MATCH(AP$1,CBO_annual!$1:$1,0)))</f>
        <v>620.28499999999997</v>
      </c>
    </row>
    <row r="236" spans="1:42">
      <c r="A236" s="83" t="s">
        <v>642</v>
      </c>
      <c r="B236" s="4">
        <f t="shared" si="0"/>
        <v>46751</v>
      </c>
      <c r="C236" s="83">
        <f ca="1">IF(YEAR($B236)&lt;YEAR(TODAY())-1,AVERAGE(C237:C240),INDEX(CBO_annual!$A:$AH,MATCH(_xlfn.NUMBERVALUE(LEFT($A237,4)),CBO_annual!$A:$A,0),MATCH(C$1,CBO_annual!$1:$1,0)))</f>
        <v>3764</v>
      </c>
      <c r="D236" s="83">
        <f ca="1">IF(YEAR($B236)&lt;YEAR(TODAY())-1,AVERAGE(D237:D240),INDEX(CBO_annual!$A:$AH,MATCH(_xlfn.NUMBERVALUE(LEFT($A237,4)),CBO_annual!$A:$A,0),MATCH(D$1,CBO_annual!$1:$1,0)))</f>
        <v>2850</v>
      </c>
      <c r="E236" s="83">
        <f ca="1">IF(YEAR($B236)&lt;YEAR(TODAY())-1,AVERAGE(E237:E240),INDEX(CBO_annual!$A:$AH,MATCH(_xlfn.NUMBERVALUE(LEFT($A237,4)),CBO_annual!$A:$A,0),MATCH(E$1,CBO_annual!$1:$1,0)))</f>
        <v>186</v>
      </c>
      <c r="F236" s="83">
        <f ca="1">IF(YEAR($B236)&lt;YEAR(TODAY())-1,AVERAGE(F237:F240),INDEX(CBO_annual!$A:$AH,MATCH(_xlfn.NUMBERVALUE(LEFT($A237,4)),CBO_annual!$A:$A,0),MATCH(F$1,CBO_annual!$1:$1,0)))</f>
        <v>530</v>
      </c>
      <c r="G236" s="83">
        <f ca="1">IF(YEAR($B236)&lt;YEAR(TODAY())-1,AVERAGE(G237:G240),INDEX(CBO_annual!$A:$AH,MATCH(_xlfn.NUMBERVALUE(LEFT($A237,4)),CBO_annual!$A:$A,0),MATCH(G$1,CBO_annual!$1:$1,0)))</f>
        <v>2035</v>
      </c>
      <c r="H236" s="83">
        <f ca="1">IF(YEAR($B236)&lt;YEAR(TODAY())-1,AVERAGE(H237:H240),INDEX(CBO_annual!$A:$AH,MATCH(_xlfn.NUMBERVALUE(LEFT($A237,4)),CBO_annual!$A:$A,0),MATCH(H$1,CBO_annual!$1:$1,0)))</f>
        <v>73</v>
      </c>
      <c r="I236" s="83">
        <f ca="1">IF(YEAR($B236)&lt;YEAR(TODAY())-1,AVERAGE(I237:I240),INDEX(CBO_annual!$A:$AH,MATCH(_xlfn.NUMBERVALUE(LEFT($A237,4)),CBO_annual!$A:$A,0),MATCH(I$1,CBO_annual!$1:$1,0)))</f>
        <v>1285</v>
      </c>
      <c r="J236" s="83">
        <f ca="1">IF(YEAR($B236)&lt;YEAR(TODAY())-1,INDEX(HaverPull!$A:$AD,MATCH(CBO_quarterly!$B236,HaverPull!$B:$B,0),MATCH(CBO_quarterly!J$1,HaverPull!$1:$1,0)),INDEX(CBO_annual!$A:$AH,MATCH(_xlfn.NUMBERVALUE(LEFT($A237,4)),CBO_annual!$A:$A,0),MATCH(J$1,CBO_annual!$1:$1,0)))</f>
        <v>0</v>
      </c>
      <c r="K236" s="83">
        <f ca="1">IF(YEAR($B236)&lt;YEAR(TODAY())-1,INDEX(HaverPull!$A:$AD,MATCH(CBO_quarterly!$B236,HaverPull!$B:$B,0),MATCH(CBO_quarterly!K$1,HaverPull!$1:$1,0)),INDEX(CBO_annual!$A:$AH,MATCH(_xlfn.NUMBERVALUE(LEFT($A237,4)),CBO_annual!$A:$A,0),MATCH(K$1,CBO_annual!$1:$1,0)))</f>
        <v>1520.7360000000001</v>
      </c>
      <c r="L236" s="83">
        <f ca="1">IF(YEAR($B236)&lt;YEAR(TODAY())-1,INDEX(HaverPull!$A:$AD,MATCH(CBO_quarterly!$B236,HaverPull!$B:$B,0),MATCH(CBO_quarterly!L$1,HaverPull!$1:$1,0)),INDEX(CBO_annual!$A:$AH,MATCH(_xlfn.NUMBERVALUE(LEFT($A237,4)),CBO_annual!$A:$A,0),MATCH(L$1,CBO_annual!$1:$1,0)))</f>
        <v>654.62699999999995</v>
      </c>
      <c r="M236" s="83">
        <f ca="1">IF(YEAR($B236)&lt;YEAR(TODAY())-1,INDEX(HaverPull!$A:$AD,MATCH(CBO_quarterly!$B236,HaverPull!$B:$B,0),MATCH(CBO_quarterly!M$1,HaverPull!$1:$1,0)),INDEX(CBO_annual!$A:$AH,MATCH(_xlfn.NUMBERVALUE(LEFT($A237,4)),CBO_annual!$A:$A,0),MATCH(M$1,CBO_annual!$1:$1,0)))</f>
        <v>370.036</v>
      </c>
      <c r="N236" s="83">
        <f ca="1">IF(YEAR($B236)&lt;YEAR(TODAY())-1,INDEX(HaverPull!$A:$AD,MATCH(CBO_quarterly!$B236,HaverPull!$B:$B,0),MATCH(CBO_quarterly!N$1,HaverPull!$1:$1,0)),INDEX(CBO_annual!$A:$AH,MATCH(_xlfn.NUMBERVALUE(LEFT($A237,4)),CBO_annual!$A:$A,0),MATCH(N$1,CBO_annual!$1:$1,0)))</f>
        <v>235.59800000000001</v>
      </c>
      <c r="O236" s="83">
        <f ca="1">IF(YEAR($B236)&lt;YEAR(TODAY())-1,INDEX(HaverPull!$A:$AD,MATCH(CBO_quarterly!$B236,HaverPull!$B:$B,0),MATCH(CBO_quarterly!O$1,HaverPull!$1:$1,0)),INDEX(CBO_annual!$A:$AH,MATCH(_xlfn.NUMBERVALUE(LEFT($A237,4)),CBO_annual!$A:$A,0),MATCH(O$1,CBO_annual!$1:$1,0)))</f>
        <v>166.70099999999999</v>
      </c>
      <c r="P236" s="83">
        <f ca="1">IF(YEAR($B236)&lt;YEAR(TODAY())-1,INDEX(HaverPull!$A:$AD,MATCH(CBO_quarterly!$B236,HaverPull!$B:$B,0),MATCH(CBO_quarterly!P$1,HaverPull!$1:$1,0)),INDEX(CBO_annual!$A:$AH,MATCH(_xlfn.NUMBERVALUE(LEFT($A237,4)),CBO_annual!$A:$A,0),MATCH(P$1,CBO_annual!$1:$1,0)))</f>
        <v>2282.0169999999998</v>
      </c>
      <c r="Q236" s="83">
        <f ca="1">IF(YEAR($B236)&lt;YEAR(TODAY())-1,INDEX(HaverPull!$A:$AD,MATCH(CBO_quarterly!$B236,HaverPull!$B:$B,0),MATCH(CBO_quarterly!Q$1,HaverPull!$1:$1,0)),INDEX(CBO_annual!$A:$AH,MATCH(_xlfn.NUMBERVALUE(LEFT($A237,4)),CBO_annual!$A:$A,0),MATCH(Q$1,CBO_annual!$1:$1,0)))</f>
        <v>1773.5989999999999</v>
      </c>
      <c r="R236" s="83">
        <f ca="1">IF(YEAR($B236)&lt;YEAR(TODAY())-1,INDEX(HaverPull!$A:$AD,MATCH(CBO_quarterly!$B236,HaverPull!$B:$B,0),MATCH(CBO_quarterly!R$1,HaverPull!$1:$1,0)),INDEX(CBO_annual!$A:$AH,MATCH(_xlfn.NUMBERVALUE(LEFT($A237,4)),CBO_annual!$A:$A,0),MATCH(R$1,CBO_annual!$1:$1,0)))</f>
        <v>2924.2330000000002</v>
      </c>
      <c r="S236" s="83">
        <f ca="1">IF(YEAR($B236)&lt;YEAR(TODAY())-1,INDEX(HaverPull!$A:$AD,MATCH(CBO_quarterly!$B236,HaverPull!$B:$B,0),MATCH(CBO_quarterly!S$1,HaverPull!$1:$1,0)),INDEX(CBO_annual!$A:$AH,MATCH(_xlfn.NUMBERVALUE(LEFT($A237,4)),CBO_annual!$A:$A,0),MATCH(S$1,CBO_annual!$1:$1,0)))</f>
        <v>40.463999999999999</v>
      </c>
      <c r="T236" s="83">
        <f ca="1">IF(YEAR($B236)&lt;YEAR(TODAY())-1,INDEX(HaverPull!$A:$AD,MATCH(CBO_quarterly!$B236,HaverPull!$B:$B,0),MATCH(CBO_quarterly!T$1,HaverPull!$1:$1,0)),INDEX(CBO_annual!$A:$AH,MATCH(_xlfn.NUMBERVALUE(LEFT($A237,4)),CBO_annual!$A:$A,0),MATCH(T$1,CBO_annual!$1:$1,0)))</f>
        <v>128.86099999999999</v>
      </c>
      <c r="U236" s="83">
        <f ca="1">IF(YEAR($B236)&lt;YEAR(TODAY())-1,INDEX(HaverPull!$A:$AD,MATCH(CBO_quarterly!$B236,HaverPull!$B:$B,0),MATCH(CBO_quarterly!U$1,HaverPull!$1:$1,0)),INDEX(CBO_annual!$A:$AH,MATCH(_xlfn.NUMBERVALUE(LEFT($A237,4)),CBO_annual!$A:$A,0),MATCH(U$1,CBO_annual!$1:$1,0)))</f>
        <v>58.207999999999998</v>
      </c>
      <c r="V236" s="83">
        <f ca="1">IF(YEAR($B236)&lt;YEAR(TODAY())-1,INDEX(HaverPull!$A:$AD,MATCH(CBO_quarterly!$B236,HaverPull!$B:$B,0),MATCH(CBO_quarterly!V$1,HaverPull!$1:$1,0)),INDEX(CBO_annual!$A:$AH,MATCH(_xlfn.NUMBERVALUE(LEFT($A237,4)),CBO_annual!$A:$A,0),MATCH(V$1,CBO_annual!$1:$1,0)))</f>
        <v>447.798</v>
      </c>
      <c r="W236" s="83">
        <f ca="1">IF(YEAR($B236)&lt;YEAR(TODAY())-1,INDEX(HaverPull!$A:$AD,MATCH(CBO_quarterly!$B236,HaverPull!$B:$B,0),MATCH(CBO_quarterly!W$1,HaverPull!$1:$1,0)),INDEX(CBO_annual!$A:$AH,MATCH(_xlfn.NUMBERVALUE(LEFT($A237,4)),CBO_annual!$A:$A,0),MATCH(W$1,CBO_annual!$1:$1,0)))</f>
        <v>0</v>
      </c>
      <c r="X236" s="83">
        <f ca="1">IF(YEAR($B236)&lt;YEAR(TODAY())-1,INDEX(HaverPull!$A:$AD,MATCH(CBO_quarterly!$B236,HaverPull!$B:$B,0),MATCH(CBO_quarterly!X$1,HaverPull!$1:$1,0)),INDEX(CBO_annual!$A:$AH,MATCH(_xlfn.NUMBERVALUE(LEFT($A237,4)),CBO_annual!$A:$A,0),MATCH(X$1,CBO_annual!$1:$1,0)))</f>
        <v>1780.4639999999999</v>
      </c>
      <c r="Y236" s="83">
        <f ca="1">IF(YEAR($B236)&lt;YEAR(TODAY())-1,INDEX(HaverPull!$A:$AD,MATCH(CBO_quarterly!$B236,HaverPull!$B:$B,0),MATCH(CBO_quarterly!Y$1,HaverPull!$1:$1,0)),INDEX(CBO_annual!$A:$AH,MATCH(_xlfn.NUMBERVALUE(LEFT($A237,4)),CBO_annual!$A:$A,0),MATCH(Y$1,CBO_annual!$1:$1,0)))</f>
        <v>1607.5450000000001</v>
      </c>
      <c r="Z236" s="83">
        <f ca="1">IF(YEAR($B236)&lt;YEAR(TODAY())-1,INDEX(HaverPull!$A:$AD,MATCH(CBO_quarterly!$B236,HaverPull!$B:$B,0),MATCH(CBO_quarterly!Z$1,HaverPull!$1:$1,0)),INDEX(CBO_annual!$A:$AH,MATCH(_xlfn.NUMBERVALUE(LEFT($A237,4)),CBO_annual!$A:$A,0),MATCH(Z$1,CBO_annual!$1:$1,0)))</f>
        <v>1607.5450000000001</v>
      </c>
      <c r="AA236" s="83">
        <f ca="1">IF(YEAR($B236)&lt;YEAR(TODAY())-1,INDEX(HaverPull!$A:$AD,MATCH(CBO_quarterly!$B236,HaverPull!$B:$B,0),MATCH(CBO_quarterly!AA$1,HaverPull!$1:$1,0)),INDEX(CBO_annual!$A:$AH,MATCH(_xlfn.NUMBERVALUE(LEFT($A237,4)),CBO_annual!$A:$A,0),MATCH(AA$1,CBO_annual!$1:$1,0)))</f>
        <v>1607.5450000000001</v>
      </c>
      <c r="AB236" s="88">
        <f>INDEX(CBO_annual!$A:$AH,MATCH(_xlfn.NUMBERVALUE(LEFT($A237,4)),CBO_annual!$A:$A,0),MATCH($1:$1,CBO_annual!$1:$1,0))</f>
        <v>21207.3</v>
      </c>
      <c r="AC236" s="84">
        <v>20871.3</v>
      </c>
      <c r="AD236" s="88">
        <v>14792.8</v>
      </c>
      <c r="AE236" s="88">
        <v>20527.8</v>
      </c>
      <c r="AF236" s="85">
        <v>138.768</v>
      </c>
      <c r="AG236" s="84">
        <v>29375.4</v>
      </c>
      <c r="AH236" s="84">
        <v>29523</v>
      </c>
      <c r="AI236" s="88">
        <v>3147</v>
      </c>
      <c r="AJ236" s="88">
        <v>1187.9000000000001</v>
      </c>
      <c r="AK236" s="88">
        <v>1954.2</v>
      </c>
      <c r="AL236" s="88">
        <v>4732</v>
      </c>
      <c r="AM236" s="88">
        <v>1641</v>
      </c>
      <c r="AN236" s="88">
        <v>3091</v>
      </c>
      <c r="AO236" s="83">
        <f ca="1">IF(YEAR($B236)&lt;YEAR(TODAY()),INDEX(HaverPull!$A:$AD,MATCH(CBO_quarterly!$B236,HaverPull!$B:$B,0),MATCH(CBO_quarterly!AO$1,HaverPull!$1:$1,0)),INDEX(CBO_annual!$A:$AH,MATCH(_xlfn.NUMBERVALUE(LEFT($A237,4)),CBO_annual!$A:$A,0),MATCH(AO$1,CBO_annual!$1:$1,0)))</f>
        <v>1520.7360000000001</v>
      </c>
      <c r="AP236" s="83">
        <f ca="1">IF(YEAR($B236)&lt;YEAR(TODAY()),INDEX(HaverPull!$A:$AD,MATCH(CBO_quarterly!$B236,HaverPull!$B:$B,0),MATCH(CBO_quarterly!AP$1,HaverPull!$1:$1,0)),INDEX(CBO_annual!$A:$AH,MATCH(_xlfn.NUMBERVALUE(LEFT($A237,4)),CBO_annual!$A:$A,0),MATCH(AP$1,CBO_annual!$1:$1,0)))</f>
        <v>654.62699999999995</v>
      </c>
    </row>
    <row r="237" spans="1:42">
      <c r="A237" s="83" t="s">
        <v>643</v>
      </c>
      <c r="B237" s="4">
        <f t="shared" si="0"/>
        <v>46842</v>
      </c>
      <c r="C237" s="83">
        <f ca="1">IF(YEAR($B237)&lt;YEAR(TODAY())-1,AVERAGE(C238:C241),INDEX(CBO_annual!$A:$AH,MATCH(_xlfn.NUMBERVALUE(LEFT($A238,4)),CBO_annual!$A:$A,0),MATCH(C$1,CBO_annual!$1:$1,0)))</f>
        <v>3764</v>
      </c>
      <c r="D237" s="83">
        <f ca="1">IF(YEAR($B237)&lt;YEAR(TODAY())-1,AVERAGE(D238:D241),INDEX(CBO_annual!$A:$AH,MATCH(_xlfn.NUMBERVALUE(LEFT($A238,4)),CBO_annual!$A:$A,0),MATCH(D$1,CBO_annual!$1:$1,0)))</f>
        <v>2850</v>
      </c>
      <c r="E237" s="83">
        <f ca="1">IF(YEAR($B237)&lt;YEAR(TODAY())-1,AVERAGE(E238:E241),INDEX(CBO_annual!$A:$AH,MATCH(_xlfn.NUMBERVALUE(LEFT($A238,4)),CBO_annual!$A:$A,0),MATCH(E$1,CBO_annual!$1:$1,0)))</f>
        <v>186</v>
      </c>
      <c r="F237" s="83">
        <f ca="1">IF(YEAR($B237)&lt;YEAR(TODAY())-1,AVERAGE(F238:F241),INDEX(CBO_annual!$A:$AH,MATCH(_xlfn.NUMBERVALUE(LEFT($A238,4)),CBO_annual!$A:$A,0),MATCH(F$1,CBO_annual!$1:$1,0)))</f>
        <v>530</v>
      </c>
      <c r="G237" s="83">
        <f ca="1">IF(YEAR($B237)&lt;YEAR(TODAY())-1,AVERAGE(G238:G241),INDEX(CBO_annual!$A:$AH,MATCH(_xlfn.NUMBERVALUE(LEFT($A238,4)),CBO_annual!$A:$A,0),MATCH(G$1,CBO_annual!$1:$1,0)))</f>
        <v>2035</v>
      </c>
      <c r="H237" s="83">
        <f ca="1">IF(YEAR($B237)&lt;YEAR(TODAY())-1,AVERAGE(H238:H241),INDEX(CBO_annual!$A:$AH,MATCH(_xlfn.NUMBERVALUE(LEFT($A238,4)),CBO_annual!$A:$A,0),MATCH(H$1,CBO_annual!$1:$1,0)))</f>
        <v>73</v>
      </c>
      <c r="I237" s="83">
        <f ca="1">IF(YEAR($B237)&lt;YEAR(TODAY())-1,AVERAGE(I238:I241),INDEX(CBO_annual!$A:$AH,MATCH(_xlfn.NUMBERVALUE(LEFT($A238,4)),CBO_annual!$A:$A,0),MATCH(I$1,CBO_annual!$1:$1,0)))</f>
        <v>1285</v>
      </c>
      <c r="J237" s="83">
        <f ca="1">IF(YEAR($B237)&lt;YEAR(TODAY())-1,INDEX(HaverPull!$A:$AD,MATCH(CBO_quarterly!$B237,HaverPull!$B:$B,0),MATCH(CBO_quarterly!J$1,HaverPull!$1:$1,0)),INDEX(CBO_annual!$A:$AH,MATCH(_xlfn.NUMBERVALUE(LEFT($A238,4)),CBO_annual!$A:$A,0),MATCH(J$1,CBO_annual!$1:$1,0)))</f>
        <v>0</v>
      </c>
      <c r="K237" s="83">
        <f ca="1">IF(YEAR($B237)&lt;YEAR(TODAY())-1,INDEX(HaverPull!$A:$AD,MATCH(CBO_quarterly!$B237,HaverPull!$B:$B,0),MATCH(CBO_quarterly!K$1,HaverPull!$1:$1,0)),INDEX(CBO_annual!$A:$AH,MATCH(_xlfn.NUMBERVALUE(LEFT($A238,4)),CBO_annual!$A:$A,0),MATCH(K$1,CBO_annual!$1:$1,0)))</f>
        <v>1520.7360000000001</v>
      </c>
      <c r="L237" s="83">
        <f ca="1">IF(YEAR($B237)&lt;YEAR(TODAY())-1,INDEX(HaverPull!$A:$AD,MATCH(CBO_quarterly!$B237,HaverPull!$B:$B,0),MATCH(CBO_quarterly!L$1,HaverPull!$1:$1,0)),INDEX(CBO_annual!$A:$AH,MATCH(_xlfn.NUMBERVALUE(LEFT($A238,4)),CBO_annual!$A:$A,0),MATCH(L$1,CBO_annual!$1:$1,0)))</f>
        <v>654.62699999999995</v>
      </c>
      <c r="M237" s="83">
        <f ca="1">IF(YEAR($B237)&lt;YEAR(TODAY())-1,INDEX(HaverPull!$A:$AD,MATCH(CBO_quarterly!$B237,HaverPull!$B:$B,0),MATCH(CBO_quarterly!M$1,HaverPull!$1:$1,0)),INDEX(CBO_annual!$A:$AH,MATCH(_xlfn.NUMBERVALUE(LEFT($A238,4)),CBO_annual!$A:$A,0),MATCH(M$1,CBO_annual!$1:$1,0)))</f>
        <v>370.036</v>
      </c>
      <c r="N237" s="83">
        <f ca="1">IF(YEAR($B237)&lt;YEAR(TODAY())-1,INDEX(HaverPull!$A:$AD,MATCH(CBO_quarterly!$B237,HaverPull!$B:$B,0),MATCH(CBO_quarterly!N$1,HaverPull!$1:$1,0)),INDEX(CBO_annual!$A:$AH,MATCH(_xlfn.NUMBERVALUE(LEFT($A238,4)),CBO_annual!$A:$A,0),MATCH(N$1,CBO_annual!$1:$1,0)))</f>
        <v>235.59800000000001</v>
      </c>
      <c r="O237" s="83">
        <f ca="1">IF(YEAR($B237)&lt;YEAR(TODAY())-1,INDEX(HaverPull!$A:$AD,MATCH(CBO_quarterly!$B237,HaverPull!$B:$B,0),MATCH(CBO_quarterly!O$1,HaverPull!$1:$1,0)),INDEX(CBO_annual!$A:$AH,MATCH(_xlfn.NUMBERVALUE(LEFT($A238,4)),CBO_annual!$A:$A,0),MATCH(O$1,CBO_annual!$1:$1,0)))</f>
        <v>166.70099999999999</v>
      </c>
      <c r="P237" s="83">
        <f ca="1">IF(YEAR($B237)&lt;YEAR(TODAY())-1,INDEX(HaverPull!$A:$AD,MATCH(CBO_quarterly!$B237,HaverPull!$B:$B,0),MATCH(CBO_quarterly!P$1,HaverPull!$1:$1,0)),INDEX(CBO_annual!$A:$AH,MATCH(_xlfn.NUMBERVALUE(LEFT($A238,4)),CBO_annual!$A:$A,0),MATCH(P$1,CBO_annual!$1:$1,0)))</f>
        <v>2282.0169999999998</v>
      </c>
      <c r="Q237" s="83">
        <f ca="1">IF(YEAR($B237)&lt;YEAR(TODAY())-1,INDEX(HaverPull!$A:$AD,MATCH(CBO_quarterly!$B237,HaverPull!$B:$B,0),MATCH(CBO_quarterly!Q$1,HaverPull!$1:$1,0)),INDEX(CBO_annual!$A:$AH,MATCH(_xlfn.NUMBERVALUE(LEFT($A238,4)),CBO_annual!$A:$A,0),MATCH(Q$1,CBO_annual!$1:$1,0)))</f>
        <v>1773.5989999999999</v>
      </c>
      <c r="R237" s="83">
        <f ca="1">IF(YEAR($B237)&lt;YEAR(TODAY())-1,INDEX(HaverPull!$A:$AD,MATCH(CBO_quarterly!$B237,HaverPull!$B:$B,0),MATCH(CBO_quarterly!R$1,HaverPull!$1:$1,0)),INDEX(CBO_annual!$A:$AH,MATCH(_xlfn.NUMBERVALUE(LEFT($A238,4)),CBO_annual!$A:$A,0),MATCH(R$1,CBO_annual!$1:$1,0)))</f>
        <v>2924.2330000000002</v>
      </c>
      <c r="S237" s="83">
        <f ca="1">IF(YEAR($B237)&lt;YEAR(TODAY())-1,INDEX(HaverPull!$A:$AD,MATCH(CBO_quarterly!$B237,HaverPull!$B:$B,0),MATCH(CBO_quarterly!S$1,HaverPull!$1:$1,0)),INDEX(CBO_annual!$A:$AH,MATCH(_xlfn.NUMBERVALUE(LEFT($A238,4)),CBO_annual!$A:$A,0),MATCH(S$1,CBO_annual!$1:$1,0)))</f>
        <v>40.463999999999999</v>
      </c>
      <c r="T237" s="83">
        <f ca="1">IF(YEAR($B237)&lt;YEAR(TODAY())-1,INDEX(HaverPull!$A:$AD,MATCH(CBO_quarterly!$B237,HaverPull!$B:$B,0),MATCH(CBO_quarterly!T$1,HaverPull!$1:$1,0)),INDEX(CBO_annual!$A:$AH,MATCH(_xlfn.NUMBERVALUE(LEFT($A238,4)),CBO_annual!$A:$A,0),MATCH(T$1,CBO_annual!$1:$1,0)))</f>
        <v>128.86099999999999</v>
      </c>
      <c r="U237" s="83">
        <f ca="1">IF(YEAR($B237)&lt;YEAR(TODAY())-1,INDEX(HaverPull!$A:$AD,MATCH(CBO_quarterly!$B237,HaverPull!$B:$B,0),MATCH(CBO_quarterly!U$1,HaverPull!$1:$1,0)),INDEX(CBO_annual!$A:$AH,MATCH(_xlfn.NUMBERVALUE(LEFT($A238,4)),CBO_annual!$A:$A,0),MATCH(U$1,CBO_annual!$1:$1,0)))</f>
        <v>58.207999999999998</v>
      </c>
      <c r="V237" s="83">
        <f ca="1">IF(YEAR($B237)&lt;YEAR(TODAY())-1,INDEX(HaverPull!$A:$AD,MATCH(CBO_quarterly!$B237,HaverPull!$B:$B,0),MATCH(CBO_quarterly!V$1,HaverPull!$1:$1,0)),INDEX(CBO_annual!$A:$AH,MATCH(_xlfn.NUMBERVALUE(LEFT($A238,4)),CBO_annual!$A:$A,0),MATCH(V$1,CBO_annual!$1:$1,0)))</f>
        <v>447.798</v>
      </c>
      <c r="W237" s="83">
        <f ca="1">IF(YEAR($B237)&lt;YEAR(TODAY())-1,INDEX(HaverPull!$A:$AD,MATCH(CBO_quarterly!$B237,HaverPull!$B:$B,0),MATCH(CBO_quarterly!W$1,HaverPull!$1:$1,0)),INDEX(CBO_annual!$A:$AH,MATCH(_xlfn.NUMBERVALUE(LEFT($A238,4)),CBO_annual!$A:$A,0),MATCH(W$1,CBO_annual!$1:$1,0)))</f>
        <v>0</v>
      </c>
      <c r="X237" s="83">
        <f ca="1">IF(YEAR($B237)&lt;YEAR(TODAY())-1,INDEX(HaverPull!$A:$AD,MATCH(CBO_quarterly!$B237,HaverPull!$B:$B,0),MATCH(CBO_quarterly!X$1,HaverPull!$1:$1,0)),INDEX(CBO_annual!$A:$AH,MATCH(_xlfn.NUMBERVALUE(LEFT($A238,4)),CBO_annual!$A:$A,0),MATCH(X$1,CBO_annual!$1:$1,0)))</f>
        <v>1780.4639999999999</v>
      </c>
      <c r="Y237" s="83">
        <f ca="1">IF(YEAR($B237)&lt;YEAR(TODAY())-1,INDEX(HaverPull!$A:$AD,MATCH(CBO_quarterly!$B237,HaverPull!$B:$B,0),MATCH(CBO_quarterly!Y$1,HaverPull!$1:$1,0)),INDEX(CBO_annual!$A:$AH,MATCH(_xlfn.NUMBERVALUE(LEFT($A238,4)),CBO_annual!$A:$A,0),MATCH(Y$1,CBO_annual!$1:$1,0)))</f>
        <v>1607.5450000000001</v>
      </c>
      <c r="Z237" s="83">
        <f ca="1">IF(YEAR($B237)&lt;YEAR(TODAY())-1,INDEX(HaverPull!$A:$AD,MATCH(CBO_quarterly!$B237,HaverPull!$B:$B,0),MATCH(CBO_quarterly!Z$1,HaverPull!$1:$1,0)),INDEX(CBO_annual!$A:$AH,MATCH(_xlfn.NUMBERVALUE(LEFT($A238,4)),CBO_annual!$A:$A,0),MATCH(Z$1,CBO_annual!$1:$1,0)))</f>
        <v>1607.5450000000001</v>
      </c>
      <c r="AA237" s="83">
        <f ca="1">IF(YEAR($B237)&lt;YEAR(TODAY())-1,INDEX(HaverPull!$A:$AD,MATCH(CBO_quarterly!$B237,HaverPull!$B:$B,0),MATCH(CBO_quarterly!AA$1,HaverPull!$1:$1,0)),INDEX(CBO_annual!$A:$AH,MATCH(_xlfn.NUMBERVALUE(LEFT($A238,4)),CBO_annual!$A:$A,0),MATCH(AA$1,CBO_annual!$1:$1,0)))</f>
        <v>1607.5450000000001</v>
      </c>
      <c r="AB237" s="88">
        <f>INDEX(CBO_annual!$A:$AH,MATCH(_xlfn.NUMBERVALUE(LEFT($A238,4)),CBO_annual!$A:$A,0),MATCH($1:$1,CBO_annual!$1:$1,0))</f>
        <v>21207.3</v>
      </c>
      <c r="AC237" s="84">
        <v>20962.599999999999</v>
      </c>
      <c r="AD237" s="88">
        <v>14865.8</v>
      </c>
      <c r="AE237" s="88">
        <v>20730.8</v>
      </c>
      <c r="AF237" s="85">
        <v>139.452</v>
      </c>
      <c r="AG237" s="84">
        <v>29664.799999999999</v>
      </c>
      <c r="AH237" s="84">
        <v>29813.9</v>
      </c>
      <c r="AI237" s="88">
        <v>3152.2</v>
      </c>
      <c r="AJ237" s="88">
        <v>1190.0999999999999</v>
      </c>
      <c r="AK237" s="88">
        <v>1957.2</v>
      </c>
      <c r="AL237" s="88">
        <v>4777.8999999999996</v>
      </c>
      <c r="AM237" s="88">
        <v>1661.5</v>
      </c>
      <c r="AN237" s="88">
        <v>3116.4</v>
      </c>
      <c r="AO237" s="83">
        <f ca="1">IF(YEAR($B237)&lt;YEAR(TODAY()),INDEX(HaverPull!$A:$AD,MATCH(CBO_quarterly!$B237,HaverPull!$B:$B,0),MATCH(CBO_quarterly!AO$1,HaverPull!$1:$1,0)),INDEX(CBO_annual!$A:$AH,MATCH(_xlfn.NUMBERVALUE(LEFT($A238,4)),CBO_annual!$A:$A,0),MATCH(AO$1,CBO_annual!$1:$1,0)))</f>
        <v>1520.7360000000001</v>
      </c>
      <c r="AP237" s="83">
        <f ca="1">IF(YEAR($B237)&lt;YEAR(TODAY()),INDEX(HaverPull!$A:$AD,MATCH(CBO_quarterly!$B237,HaverPull!$B:$B,0),MATCH(CBO_quarterly!AP$1,HaverPull!$1:$1,0)),INDEX(CBO_annual!$A:$AH,MATCH(_xlfn.NUMBERVALUE(LEFT($A238,4)),CBO_annual!$A:$A,0),MATCH(AP$1,CBO_annual!$1:$1,0)))</f>
        <v>654.62699999999995</v>
      </c>
    </row>
    <row r="238" spans="1:42">
      <c r="A238" s="83" t="s">
        <v>644</v>
      </c>
      <c r="B238" s="4">
        <f t="shared" si="0"/>
        <v>46934</v>
      </c>
      <c r="C238" s="83">
        <f ca="1">IF(YEAR($B238)&lt;YEAR(TODAY())-1,AVERAGE(C239:C242),INDEX(CBO_annual!$A:$AH,MATCH(_xlfn.NUMBERVALUE(LEFT($A239,4)),CBO_annual!$A:$A,0),MATCH(C$1,CBO_annual!$1:$1,0)))</f>
        <v>3764</v>
      </c>
      <c r="D238" s="83">
        <f ca="1">IF(YEAR($B238)&lt;YEAR(TODAY())-1,AVERAGE(D239:D242),INDEX(CBO_annual!$A:$AH,MATCH(_xlfn.NUMBERVALUE(LEFT($A239,4)),CBO_annual!$A:$A,0),MATCH(D$1,CBO_annual!$1:$1,0)))</f>
        <v>2850</v>
      </c>
      <c r="E238" s="83">
        <f ca="1">IF(YEAR($B238)&lt;YEAR(TODAY())-1,AVERAGE(E239:E242),INDEX(CBO_annual!$A:$AH,MATCH(_xlfn.NUMBERVALUE(LEFT($A239,4)),CBO_annual!$A:$A,0),MATCH(E$1,CBO_annual!$1:$1,0)))</f>
        <v>186</v>
      </c>
      <c r="F238" s="83">
        <f ca="1">IF(YEAR($B238)&lt;YEAR(TODAY())-1,AVERAGE(F239:F242),INDEX(CBO_annual!$A:$AH,MATCH(_xlfn.NUMBERVALUE(LEFT($A239,4)),CBO_annual!$A:$A,0),MATCH(F$1,CBO_annual!$1:$1,0)))</f>
        <v>530</v>
      </c>
      <c r="G238" s="83">
        <f ca="1">IF(YEAR($B238)&lt;YEAR(TODAY())-1,AVERAGE(G239:G242),INDEX(CBO_annual!$A:$AH,MATCH(_xlfn.NUMBERVALUE(LEFT($A239,4)),CBO_annual!$A:$A,0),MATCH(G$1,CBO_annual!$1:$1,0)))</f>
        <v>2035</v>
      </c>
      <c r="H238" s="83">
        <f ca="1">IF(YEAR($B238)&lt;YEAR(TODAY())-1,AVERAGE(H239:H242),INDEX(CBO_annual!$A:$AH,MATCH(_xlfn.NUMBERVALUE(LEFT($A239,4)),CBO_annual!$A:$A,0),MATCH(H$1,CBO_annual!$1:$1,0)))</f>
        <v>73</v>
      </c>
      <c r="I238" s="83">
        <f ca="1">IF(YEAR($B238)&lt;YEAR(TODAY())-1,AVERAGE(I239:I242),INDEX(CBO_annual!$A:$AH,MATCH(_xlfn.NUMBERVALUE(LEFT($A239,4)),CBO_annual!$A:$A,0),MATCH(I$1,CBO_annual!$1:$1,0)))</f>
        <v>1285</v>
      </c>
      <c r="J238" s="83">
        <f ca="1">IF(YEAR($B238)&lt;YEAR(TODAY())-1,INDEX(HaverPull!$A:$AD,MATCH(CBO_quarterly!$B238,HaverPull!$B:$B,0),MATCH(CBO_quarterly!J$1,HaverPull!$1:$1,0)),INDEX(CBO_annual!$A:$AH,MATCH(_xlfn.NUMBERVALUE(LEFT($A239,4)),CBO_annual!$A:$A,0),MATCH(J$1,CBO_annual!$1:$1,0)))</f>
        <v>0</v>
      </c>
      <c r="K238" s="83">
        <f ca="1">IF(YEAR($B238)&lt;YEAR(TODAY())-1,INDEX(HaverPull!$A:$AD,MATCH(CBO_quarterly!$B238,HaverPull!$B:$B,0),MATCH(CBO_quarterly!K$1,HaverPull!$1:$1,0)),INDEX(CBO_annual!$A:$AH,MATCH(_xlfn.NUMBERVALUE(LEFT($A239,4)),CBO_annual!$A:$A,0),MATCH(K$1,CBO_annual!$1:$1,0)))</f>
        <v>1520.7360000000001</v>
      </c>
      <c r="L238" s="83">
        <f ca="1">IF(YEAR($B238)&lt;YEAR(TODAY())-1,INDEX(HaverPull!$A:$AD,MATCH(CBO_quarterly!$B238,HaverPull!$B:$B,0),MATCH(CBO_quarterly!L$1,HaverPull!$1:$1,0)),INDEX(CBO_annual!$A:$AH,MATCH(_xlfn.NUMBERVALUE(LEFT($A239,4)),CBO_annual!$A:$A,0),MATCH(L$1,CBO_annual!$1:$1,0)))</f>
        <v>654.62699999999995</v>
      </c>
      <c r="M238" s="83">
        <f ca="1">IF(YEAR($B238)&lt;YEAR(TODAY())-1,INDEX(HaverPull!$A:$AD,MATCH(CBO_quarterly!$B238,HaverPull!$B:$B,0),MATCH(CBO_quarterly!M$1,HaverPull!$1:$1,0)),INDEX(CBO_annual!$A:$AH,MATCH(_xlfn.NUMBERVALUE(LEFT($A239,4)),CBO_annual!$A:$A,0),MATCH(M$1,CBO_annual!$1:$1,0)))</f>
        <v>370.036</v>
      </c>
      <c r="N238" s="83">
        <f ca="1">IF(YEAR($B238)&lt;YEAR(TODAY())-1,INDEX(HaverPull!$A:$AD,MATCH(CBO_quarterly!$B238,HaverPull!$B:$B,0),MATCH(CBO_quarterly!N$1,HaverPull!$1:$1,0)),INDEX(CBO_annual!$A:$AH,MATCH(_xlfn.NUMBERVALUE(LEFT($A239,4)),CBO_annual!$A:$A,0),MATCH(N$1,CBO_annual!$1:$1,0)))</f>
        <v>235.59800000000001</v>
      </c>
      <c r="O238" s="83">
        <f ca="1">IF(YEAR($B238)&lt;YEAR(TODAY())-1,INDEX(HaverPull!$A:$AD,MATCH(CBO_quarterly!$B238,HaverPull!$B:$B,0),MATCH(CBO_quarterly!O$1,HaverPull!$1:$1,0)),INDEX(CBO_annual!$A:$AH,MATCH(_xlfn.NUMBERVALUE(LEFT($A239,4)),CBO_annual!$A:$A,0),MATCH(O$1,CBO_annual!$1:$1,0)))</f>
        <v>166.70099999999999</v>
      </c>
      <c r="P238" s="83">
        <f ca="1">IF(YEAR($B238)&lt;YEAR(TODAY())-1,INDEX(HaverPull!$A:$AD,MATCH(CBO_quarterly!$B238,HaverPull!$B:$B,0),MATCH(CBO_quarterly!P$1,HaverPull!$1:$1,0)),INDEX(CBO_annual!$A:$AH,MATCH(_xlfn.NUMBERVALUE(LEFT($A239,4)),CBO_annual!$A:$A,0),MATCH(P$1,CBO_annual!$1:$1,0)))</f>
        <v>2282.0169999999998</v>
      </c>
      <c r="Q238" s="83">
        <f ca="1">IF(YEAR($B238)&lt;YEAR(TODAY())-1,INDEX(HaverPull!$A:$AD,MATCH(CBO_quarterly!$B238,HaverPull!$B:$B,0),MATCH(CBO_quarterly!Q$1,HaverPull!$1:$1,0)),INDEX(CBO_annual!$A:$AH,MATCH(_xlfn.NUMBERVALUE(LEFT($A239,4)),CBO_annual!$A:$A,0),MATCH(Q$1,CBO_annual!$1:$1,0)))</f>
        <v>1773.5989999999999</v>
      </c>
      <c r="R238" s="83">
        <f ca="1">IF(YEAR($B238)&lt;YEAR(TODAY())-1,INDEX(HaverPull!$A:$AD,MATCH(CBO_quarterly!$B238,HaverPull!$B:$B,0),MATCH(CBO_quarterly!R$1,HaverPull!$1:$1,0)),INDEX(CBO_annual!$A:$AH,MATCH(_xlfn.NUMBERVALUE(LEFT($A239,4)),CBO_annual!$A:$A,0),MATCH(R$1,CBO_annual!$1:$1,0)))</f>
        <v>2924.2330000000002</v>
      </c>
      <c r="S238" s="83">
        <f ca="1">IF(YEAR($B238)&lt;YEAR(TODAY())-1,INDEX(HaverPull!$A:$AD,MATCH(CBO_quarterly!$B238,HaverPull!$B:$B,0),MATCH(CBO_quarterly!S$1,HaverPull!$1:$1,0)),INDEX(CBO_annual!$A:$AH,MATCH(_xlfn.NUMBERVALUE(LEFT($A239,4)),CBO_annual!$A:$A,0),MATCH(S$1,CBO_annual!$1:$1,0)))</f>
        <v>40.463999999999999</v>
      </c>
      <c r="T238" s="83">
        <f ca="1">IF(YEAR($B238)&lt;YEAR(TODAY())-1,INDEX(HaverPull!$A:$AD,MATCH(CBO_quarterly!$B238,HaverPull!$B:$B,0),MATCH(CBO_quarterly!T$1,HaverPull!$1:$1,0)),INDEX(CBO_annual!$A:$AH,MATCH(_xlfn.NUMBERVALUE(LEFT($A239,4)),CBO_annual!$A:$A,0),MATCH(T$1,CBO_annual!$1:$1,0)))</f>
        <v>128.86099999999999</v>
      </c>
      <c r="U238" s="83">
        <f ca="1">IF(YEAR($B238)&lt;YEAR(TODAY())-1,INDEX(HaverPull!$A:$AD,MATCH(CBO_quarterly!$B238,HaverPull!$B:$B,0),MATCH(CBO_quarterly!U$1,HaverPull!$1:$1,0)),INDEX(CBO_annual!$A:$AH,MATCH(_xlfn.NUMBERVALUE(LEFT($A239,4)),CBO_annual!$A:$A,0),MATCH(U$1,CBO_annual!$1:$1,0)))</f>
        <v>58.207999999999998</v>
      </c>
      <c r="V238" s="83">
        <f ca="1">IF(YEAR($B238)&lt;YEAR(TODAY())-1,INDEX(HaverPull!$A:$AD,MATCH(CBO_quarterly!$B238,HaverPull!$B:$B,0),MATCH(CBO_quarterly!V$1,HaverPull!$1:$1,0)),INDEX(CBO_annual!$A:$AH,MATCH(_xlfn.NUMBERVALUE(LEFT($A239,4)),CBO_annual!$A:$A,0),MATCH(V$1,CBO_annual!$1:$1,0)))</f>
        <v>447.798</v>
      </c>
      <c r="W238" s="83">
        <f ca="1">IF(YEAR($B238)&lt;YEAR(TODAY())-1,INDEX(HaverPull!$A:$AD,MATCH(CBO_quarterly!$B238,HaverPull!$B:$B,0),MATCH(CBO_quarterly!W$1,HaverPull!$1:$1,0)),INDEX(CBO_annual!$A:$AH,MATCH(_xlfn.NUMBERVALUE(LEFT($A239,4)),CBO_annual!$A:$A,0),MATCH(W$1,CBO_annual!$1:$1,0)))</f>
        <v>0</v>
      </c>
      <c r="X238" s="83">
        <f ca="1">IF(YEAR($B238)&lt;YEAR(TODAY())-1,INDEX(HaverPull!$A:$AD,MATCH(CBO_quarterly!$B238,HaverPull!$B:$B,0),MATCH(CBO_quarterly!X$1,HaverPull!$1:$1,0)),INDEX(CBO_annual!$A:$AH,MATCH(_xlfn.NUMBERVALUE(LEFT($A239,4)),CBO_annual!$A:$A,0),MATCH(X$1,CBO_annual!$1:$1,0)))</f>
        <v>1780.4639999999999</v>
      </c>
      <c r="Y238" s="83">
        <f ca="1">IF(YEAR($B238)&lt;YEAR(TODAY())-1,INDEX(HaverPull!$A:$AD,MATCH(CBO_quarterly!$B238,HaverPull!$B:$B,0),MATCH(CBO_quarterly!Y$1,HaverPull!$1:$1,0)),INDEX(CBO_annual!$A:$AH,MATCH(_xlfn.NUMBERVALUE(LEFT($A239,4)),CBO_annual!$A:$A,0),MATCH(Y$1,CBO_annual!$1:$1,0)))</f>
        <v>1607.5450000000001</v>
      </c>
      <c r="Z238" s="83">
        <f ca="1">IF(YEAR($B238)&lt;YEAR(TODAY())-1,INDEX(HaverPull!$A:$AD,MATCH(CBO_quarterly!$B238,HaverPull!$B:$B,0),MATCH(CBO_quarterly!Z$1,HaverPull!$1:$1,0)),INDEX(CBO_annual!$A:$AH,MATCH(_xlfn.NUMBERVALUE(LEFT($A239,4)),CBO_annual!$A:$A,0),MATCH(Z$1,CBO_annual!$1:$1,0)))</f>
        <v>1607.5450000000001</v>
      </c>
      <c r="AA238" s="83">
        <f ca="1">IF(YEAR($B238)&lt;YEAR(TODAY())-1,INDEX(HaverPull!$A:$AD,MATCH(CBO_quarterly!$B238,HaverPull!$B:$B,0),MATCH(CBO_quarterly!AA$1,HaverPull!$1:$1,0)),INDEX(CBO_annual!$A:$AH,MATCH(_xlfn.NUMBERVALUE(LEFT($A239,4)),CBO_annual!$A:$A,0),MATCH(AA$1,CBO_annual!$1:$1,0)))</f>
        <v>1607.5450000000001</v>
      </c>
      <c r="AB238" s="88">
        <f>INDEX(CBO_annual!$A:$AH,MATCH(_xlfn.NUMBERVALUE(LEFT($A239,4)),CBO_annual!$A:$A,0),MATCH($1:$1,CBO_annual!$1:$1,0))</f>
        <v>21207.3</v>
      </c>
      <c r="AC238" s="84">
        <v>21054.7</v>
      </c>
      <c r="AD238" s="88">
        <v>14939.5</v>
      </c>
      <c r="AE238" s="88">
        <v>20936.2</v>
      </c>
      <c r="AF238" s="85">
        <v>140.13900000000001</v>
      </c>
      <c r="AG238" s="84">
        <v>29944.5</v>
      </c>
      <c r="AH238" s="84">
        <v>30094.9</v>
      </c>
      <c r="AI238" s="88">
        <v>3157.5</v>
      </c>
      <c r="AJ238" s="88">
        <v>1192.5</v>
      </c>
      <c r="AK238" s="88">
        <v>1960.2</v>
      </c>
      <c r="AL238" s="88">
        <v>4811.5</v>
      </c>
      <c r="AM238" s="88">
        <v>1669.5</v>
      </c>
      <c r="AN238" s="88">
        <v>3142</v>
      </c>
      <c r="AO238" s="83">
        <f ca="1">IF(YEAR($B238)&lt;YEAR(TODAY()),INDEX(HaverPull!$A:$AD,MATCH(CBO_quarterly!$B238,HaverPull!$B:$B,0),MATCH(CBO_quarterly!AO$1,HaverPull!$1:$1,0)),INDEX(CBO_annual!$A:$AH,MATCH(_xlfn.NUMBERVALUE(LEFT($A239,4)),CBO_annual!$A:$A,0),MATCH(AO$1,CBO_annual!$1:$1,0)))</f>
        <v>1520.7360000000001</v>
      </c>
      <c r="AP238" s="83">
        <f ca="1">IF(YEAR($B238)&lt;YEAR(TODAY()),INDEX(HaverPull!$A:$AD,MATCH(CBO_quarterly!$B238,HaverPull!$B:$B,0),MATCH(CBO_quarterly!AP$1,HaverPull!$1:$1,0)),INDEX(CBO_annual!$A:$AH,MATCH(_xlfn.NUMBERVALUE(LEFT($A239,4)),CBO_annual!$A:$A,0),MATCH(AP$1,CBO_annual!$1:$1,0)))</f>
        <v>654.62699999999995</v>
      </c>
    </row>
    <row r="239" spans="1:42">
      <c r="A239" s="83" t="s">
        <v>645</v>
      </c>
      <c r="B239" s="4">
        <f t="shared" si="0"/>
        <v>47026</v>
      </c>
      <c r="C239" s="83">
        <f ca="1">IF(YEAR($B239)&lt;YEAR(TODAY())-1,AVERAGE(C240:C243),INDEX(CBO_annual!$A:$AH,MATCH(_xlfn.NUMBERVALUE(LEFT($A240,4)),CBO_annual!$A:$A,0),MATCH(C$1,CBO_annual!$1:$1,0)))</f>
        <v>3764</v>
      </c>
      <c r="D239" s="83">
        <f ca="1">IF(YEAR($B239)&lt;YEAR(TODAY())-1,AVERAGE(D240:D243),INDEX(CBO_annual!$A:$AH,MATCH(_xlfn.NUMBERVALUE(LEFT($A240,4)),CBO_annual!$A:$A,0),MATCH(D$1,CBO_annual!$1:$1,0)))</f>
        <v>2850</v>
      </c>
      <c r="E239" s="83">
        <f ca="1">IF(YEAR($B239)&lt;YEAR(TODAY())-1,AVERAGE(E240:E243),INDEX(CBO_annual!$A:$AH,MATCH(_xlfn.NUMBERVALUE(LEFT($A240,4)),CBO_annual!$A:$A,0),MATCH(E$1,CBO_annual!$1:$1,0)))</f>
        <v>186</v>
      </c>
      <c r="F239" s="83">
        <f ca="1">IF(YEAR($B239)&lt;YEAR(TODAY())-1,AVERAGE(F240:F243),INDEX(CBO_annual!$A:$AH,MATCH(_xlfn.NUMBERVALUE(LEFT($A240,4)),CBO_annual!$A:$A,0),MATCH(F$1,CBO_annual!$1:$1,0)))</f>
        <v>530</v>
      </c>
      <c r="G239" s="83">
        <f ca="1">IF(YEAR($B239)&lt;YEAR(TODAY())-1,AVERAGE(G240:G243),INDEX(CBO_annual!$A:$AH,MATCH(_xlfn.NUMBERVALUE(LEFT($A240,4)),CBO_annual!$A:$A,0),MATCH(G$1,CBO_annual!$1:$1,0)))</f>
        <v>2035</v>
      </c>
      <c r="H239" s="83">
        <f ca="1">IF(YEAR($B239)&lt;YEAR(TODAY())-1,AVERAGE(H240:H243),INDEX(CBO_annual!$A:$AH,MATCH(_xlfn.NUMBERVALUE(LEFT($A240,4)),CBO_annual!$A:$A,0),MATCH(H$1,CBO_annual!$1:$1,0)))</f>
        <v>73</v>
      </c>
      <c r="I239" s="83">
        <f ca="1">IF(YEAR($B239)&lt;YEAR(TODAY())-1,AVERAGE(I240:I243),INDEX(CBO_annual!$A:$AH,MATCH(_xlfn.NUMBERVALUE(LEFT($A240,4)),CBO_annual!$A:$A,0),MATCH(I$1,CBO_annual!$1:$1,0)))</f>
        <v>1285</v>
      </c>
      <c r="J239" s="83">
        <f ca="1">IF(YEAR($B239)&lt;YEAR(TODAY())-1,INDEX(HaverPull!$A:$AD,MATCH(CBO_quarterly!$B239,HaverPull!$B:$B,0),MATCH(CBO_quarterly!J$1,HaverPull!$1:$1,0)),INDEX(CBO_annual!$A:$AH,MATCH(_xlfn.NUMBERVALUE(LEFT($A240,4)),CBO_annual!$A:$A,0),MATCH(J$1,CBO_annual!$1:$1,0)))</f>
        <v>0</v>
      </c>
      <c r="K239" s="83">
        <f ca="1">IF(YEAR($B239)&lt;YEAR(TODAY())-1,INDEX(HaverPull!$A:$AD,MATCH(CBO_quarterly!$B239,HaverPull!$B:$B,0),MATCH(CBO_quarterly!K$1,HaverPull!$1:$1,0)),INDEX(CBO_annual!$A:$AH,MATCH(_xlfn.NUMBERVALUE(LEFT($A240,4)),CBO_annual!$A:$A,0),MATCH(K$1,CBO_annual!$1:$1,0)))</f>
        <v>1520.7360000000001</v>
      </c>
      <c r="L239" s="83">
        <f ca="1">IF(YEAR($B239)&lt;YEAR(TODAY())-1,INDEX(HaverPull!$A:$AD,MATCH(CBO_quarterly!$B239,HaverPull!$B:$B,0),MATCH(CBO_quarterly!L$1,HaverPull!$1:$1,0)),INDEX(CBO_annual!$A:$AH,MATCH(_xlfn.NUMBERVALUE(LEFT($A240,4)),CBO_annual!$A:$A,0),MATCH(L$1,CBO_annual!$1:$1,0)))</f>
        <v>654.62699999999995</v>
      </c>
      <c r="M239" s="83">
        <f ca="1">IF(YEAR($B239)&lt;YEAR(TODAY())-1,INDEX(HaverPull!$A:$AD,MATCH(CBO_quarterly!$B239,HaverPull!$B:$B,0),MATCH(CBO_quarterly!M$1,HaverPull!$1:$1,0)),INDEX(CBO_annual!$A:$AH,MATCH(_xlfn.NUMBERVALUE(LEFT($A240,4)),CBO_annual!$A:$A,0),MATCH(M$1,CBO_annual!$1:$1,0)))</f>
        <v>370.036</v>
      </c>
      <c r="N239" s="83">
        <f ca="1">IF(YEAR($B239)&lt;YEAR(TODAY())-1,INDEX(HaverPull!$A:$AD,MATCH(CBO_quarterly!$B239,HaverPull!$B:$B,0),MATCH(CBO_quarterly!N$1,HaverPull!$1:$1,0)),INDEX(CBO_annual!$A:$AH,MATCH(_xlfn.NUMBERVALUE(LEFT($A240,4)),CBO_annual!$A:$A,0),MATCH(N$1,CBO_annual!$1:$1,0)))</f>
        <v>235.59800000000001</v>
      </c>
      <c r="O239" s="83">
        <f ca="1">IF(YEAR($B239)&lt;YEAR(TODAY())-1,INDEX(HaverPull!$A:$AD,MATCH(CBO_quarterly!$B239,HaverPull!$B:$B,0),MATCH(CBO_quarterly!O$1,HaverPull!$1:$1,0)),INDEX(CBO_annual!$A:$AH,MATCH(_xlfn.NUMBERVALUE(LEFT($A240,4)),CBO_annual!$A:$A,0),MATCH(O$1,CBO_annual!$1:$1,0)))</f>
        <v>166.70099999999999</v>
      </c>
      <c r="P239" s="83">
        <f ca="1">IF(YEAR($B239)&lt;YEAR(TODAY())-1,INDEX(HaverPull!$A:$AD,MATCH(CBO_quarterly!$B239,HaverPull!$B:$B,0),MATCH(CBO_quarterly!P$1,HaverPull!$1:$1,0)),INDEX(CBO_annual!$A:$AH,MATCH(_xlfn.NUMBERVALUE(LEFT($A240,4)),CBO_annual!$A:$A,0),MATCH(P$1,CBO_annual!$1:$1,0)))</f>
        <v>2282.0169999999998</v>
      </c>
      <c r="Q239" s="83">
        <f ca="1">IF(YEAR($B239)&lt;YEAR(TODAY())-1,INDEX(HaverPull!$A:$AD,MATCH(CBO_quarterly!$B239,HaverPull!$B:$B,0),MATCH(CBO_quarterly!Q$1,HaverPull!$1:$1,0)),INDEX(CBO_annual!$A:$AH,MATCH(_xlfn.NUMBERVALUE(LEFT($A240,4)),CBO_annual!$A:$A,0),MATCH(Q$1,CBO_annual!$1:$1,0)))</f>
        <v>1773.5989999999999</v>
      </c>
      <c r="R239" s="83">
        <f ca="1">IF(YEAR($B239)&lt;YEAR(TODAY())-1,INDEX(HaverPull!$A:$AD,MATCH(CBO_quarterly!$B239,HaverPull!$B:$B,0),MATCH(CBO_quarterly!R$1,HaverPull!$1:$1,0)),INDEX(CBO_annual!$A:$AH,MATCH(_xlfn.NUMBERVALUE(LEFT($A240,4)),CBO_annual!$A:$A,0),MATCH(R$1,CBO_annual!$1:$1,0)))</f>
        <v>2924.2330000000002</v>
      </c>
      <c r="S239" s="83">
        <f ca="1">IF(YEAR($B239)&lt;YEAR(TODAY())-1,INDEX(HaverPull!$A:$AD,MATCH(CBO_quarterly!$B239,HaverPull!$B:$B,0),MATCH(CBO_quarterly!S$1,HaverPull!$1:$1,0)),INDEX(CBO_annual!$A:$AH,MATCH(_xlfn.NUMBERVALUE(LEFT($A240,4)),CBO_annual!$A:$A,0),MATCH(S$1,CBO_annual!$1:$1,0)))</f>
        <v>40.463999999999999</v>
      </c>
      <c r="T239" s="83">
        <f ca="1">IF(YEAR($B239)&lt;YEAR(TODAY())-1,INDEX(HaverPull!$A:$AD,MATCH(CBO_quarterly!$B239,HaverPull!$B:$B,0),MATCH(CBO_quarterly!T$1,HaverPull!$1:$1,0)),INDEX(CBO_annual!$A:$AH,MATCH(_xlfn.NUMBERVALUE(LEFT($A240,4)),CBO_annual!$A:$A,0),MATCH(T$1,CBO_annual!$1:$1,0)))</f>
        <v>128.86099999999999</v>
      </c>
      <c r="U239" s="83">
        <f ca="1">IF(YEAR($B239)&lt;YEAR(TODAY())-1,INDEX(HaverPull!$A:$AD,MATCH(CBO_quarterly!$B239,HaverPull!$B:$B,0),MATCH(CBO_quarterly!U$1,HaverPull!$1:$1,0)),INDEX(CBO_annual!$A:$AH,MATCH(_xlfn.NUMBERVALUE(LEFT($A240,4)),CBO_annual!$A:$A,0),MATCH(U$1,CBO_annual!$1:$1,0)))</f>
        <v>58.207999999999998</v>
      </c>
      <c r="V239" s="83">
        <f ca="1">IF(YEAR($B239)&lt;YEAR(TODAY())-1,INDEX(HaverPull!$A:$AD,MATCH(CBO_quarterly!$B239,HaverPull!$B:$B,0),MATCH(CBO_quarterly!V$1,HaverPull!$1:$1,0)),INDEX(CBO_annual!$A:$AH,MATCH(_xlfn.NUMBERVALUE(LEFT($A240,4)),CBO_annual!$A:$A,0),MATCH(V$1,CBO_annual!$1:$1,0)))</f>
        <v>447.798</v>
      </c>
      <c r="W239" s="83">
        <f ca="1">IF(YEAR($B239)&lt;YEAR(TODAY())-1,INDEX(HaverPull!$A:$AD,MATCH(CBO_quarterly!$B239,HaverPull!$B:$B,0),MATCH(CBO_quarterly!W$1,HaverPull!$1:$1,0)),INDEX(CBO_annual!$A:$AH,MATCH(_xlfn.NUMBERVALUE(LEFT($A240,4)),CBO_annual!$A:$A,0),MATCH(W$1,CBO_annual!$1:$1,0)))</f>
        <v>0</v>
      </c>
      <c r="X239" s="83">
        <f ca="1">IF(YEAR($B239)&lt;YEAR(TODAY())-1,INDEX(HaverPull!$A:$AD,MATCH(CBO_quarterly!$B239,HaverPull!$B:$B,0),MATCH(CBO_quarterly!X$1,HaverPull!$1:$1,0)),INDEX(CBO_annual!$A:$AH,MATCH(_xlfn.NUMBERVALUE(LEFT($A240,4)),CBO_annual!$A:$A,0),MATCH(X$1,CBO_annual!$1:$1,0)))</f>
        <v>1780.4639999999999</v>
      </c>
      <c r="Y239" s="83">
        <f ca="1">IF(YEAR($B239)&lt;YEAR(TODAY())-1,INDEX(HaverPull!$A:$AD,MATCH(CBO_quarterly!$B239,HaverPull!$B:$B,0),MATCH(CBO_quarterly!Y$1,HaverPull!$1:$1,0)),INDEX(CBO_annual!$A:$AH,MATCH(_xlfn.NUMBERVALUE(LEFT($A240,4)),CBO_annual!$A:$A,0),MATCH(Y$1,CBO_annual!$1:$1,0)))</f>
        <v>1607.5450000000001</v>
      </c>
      <c r="Z239" s="83">
        <f ca="1">IF(YEAR($B239)&lt;YEAR(TODAY())-1,INDEX(HaverPull!$A:$AD,MATCH(CBO_quarterly!$B239,HaverPull!$B:$B,0),MATCH(CBO_quarterly!Z$1,HaverPull!$1:$1,0)),INDEX(CBO_annual!$A:$AH,MATCH(_xlfn.NUMBERVALUE(LEFT($A240,4)),CBO_annual!$A:$A,0),MATCH(Z$1,CBO_annual!$1:$1,0)))</f>
        <v>1607.5450000000001</v>
      </c>
      <c r="AA239" s="83">
        <f ca="1">IF(YEAR($B239)&lt;YEAR(TODAY())-1,INDEX(HaverPull!$A:$AD,MATCH(CBO_quarterly!$B239,HaverPull!$B:$B,0),MATCH(CBO_quarterly!AA$1,HaverPull!$1:$1,0)),INDEX(CBO_annual!$A:$AH,MATCH(_xlfn.NUMBERVALUE(LEFT($A240,4)),CBO_annual!$A:$A,0),MATCH(AA$1,CBO_annual!$1:$1,0)))</f>
        <v>1607.5450000000001</v>
      </c>
      <c r="AB239" s="88">
        <f>INDEX(CBO_annual!$A:$AH,MATCH(_xlfn.NUMBERVALUE(LEFT($A240,4)),CBO_annual!$A:$A,0),MATCH($1:$1,CBO_annual!$1:$1,0))</f>
        <v>21207.3</v>
      </c>
      <c r="AC239" s="84">
        <v>21147.4</v>
      </c>
      <c r="AD239" s="88">
        <v>15014.6</v>
      </c>
      <c r="AE239" s="88">
        <v>21145.3</v>
      </c>
      <c r="AF239" s="85">
        <v>140.83099999999999</v>
      </c>
      <c r="AG239" s="84">
        <v>30227.1</v>
      </c>
      <c r="AH239" s="84">
        <v>30379</v>
      </c>
      <c r="AI239" s="88">
        <v>3162.7</v>
      </c>
      <c r="AJ239" s="88">
        <v>1194.8</v>
      </c>
      <c r="AK239" s="88">
        <v>1963.2</v>
      </c>
      <c r="AL239" s="88">
        <v>4845.3</v>
      </c>
      <c r="AM239" s="88">
        <v>1677.7</v>
      </c>
      <c r="AN239" s="88">
        <v>3167.7</v>
      </c>
      <c r="AO239" s="83">
        <f ca="1">IF(YEAR($B239)&lt;YEAR(TODAY()),INDEX(HaverPull!$A:$AD,MATCH(CBO_quarterly!$B239,HaverPull!$B:$B,0),MATCH(CBO_quarterly!AO$1,HaverPull!$1:$1,0)),INDEX(CBO_annual!$A:$AH,MATCH(_xlfn.NUMBERVALUE(LEFT($A240,4)),CBO_annual!$A:$A,0),MATCH(AO$1,CBO_annual!$1:$1,0)))</f>
        <v>1520.7360000000001</v>
      </c>
      <c r="AP239" s="83">
        <f ca="1">IF(YEAR($B239)&lt;YEAR(TODAY()),INDEX(HaverPull!$A:$AD,MATCH(CBO_quarterly!$B239,HaverPull!$B:$B,0),MATCH(CBO_quarterly!AP$1,HaverPull!$1:$1,0)),INDEX(CBO_annual!$A:$AH,MATCH(_xlfn.NUMBERVALUE(LEFT($A240,4)),CBO_annual!$A:$A,0),MATCH(AP$1,CBO_annual!$1:$1,0)))</f>
        <v>654.62699999999995</v>
      </c>
    </row>
    <row r="240" spans="1:42">
      <c r="A240" s="83" t="s">
        <v>646</v>
      </c>
      <c r="B240" s="4">
        <f t="shared" si="0"/>
        <v>47117</v>
      </c>
      <c r="C240" s="83" t="e">
        <f ca="1">IF(YEAR($B240)&lt;YEAR(TODAY())-1,AVERAGE(C241:C244),INDEX(CBO_annual!$A:$AH,MATCH(_xlfn.NUMBERVALUE(LEFT($A241,4)),CBO_annual!$A:$A,0),MATCH(C$1,CBO_annual!$1:$1,0)))</f>
        <v>#N/A</v>
      </c>
      <c r="D240" s="83" t="e">
        <f ca="1">IF(YEAR($B240)&lt;YEAR(TODAY())-1,AVERAGE(D241:D244),INDEX(CBO_annual!$A:$AH,MATCH(_xlfn.NUMBERVALUE(LEFT($A241,4)),CBO_annual!$A:$A,0),MATCH(D$1,CBO_annual!$1:$1,0)))</f>
        <v>#N/A</v>
      </c>
      <c r="E240" s="83" t="e">
        <f ca="1">IF(YEAR($B240)&lt;YEAR(TODAY())-1,AVERAGE(E241:E244),INDEX(CBO_annual!$A:$AH,MATCH(_xlfn.NUMBERVALUE(LEFT($A241,4)),CBO_annual!$A:$A,0),MATCH(E$1,CBO_annual!$1:$1,0)))</f>
        <v>#N/A</v>
      </c>
      <c r="F240" s="83" t="e">
        <f ca="1">IF(YEAR($B240)&lt;YEAR(TODAY())-1,AVERAGE(F241:F244),INDEX(CBO_annual!$A:$AH,MATCH(_xlfn.NUMBERVALUE(LEFT($A241,4)),CBO_annual!$A:$A,0),MATCH(F$1,CBO_annual!$1:$1,0)))</f>
        <v>#N/A</v>
      </c>
      <c r="G240" s="83" t="e">
        <f ca="1">IF(YEAR($B240)&lt;YEAR(TODAY())-1,AVERAGE(G241:G244),INDEX(CBO_annual!$A:$AH,MATCH(_xlfn.NUMBERVALUE(LEFT($A241,4)),CBO_annual!$A:$A,0),MATCH(G$1,CBO_annual!$1:$1,0)))</f>
        <v>#N/A</v>
      </c>
      <c r="H240" s="83" t="e">
        <f ca="1">IF(YEAR($B240)&lt;YEAR(TODAY())-1,AVERAGE(H241:H244),INDEX(CBO_annual!$A:$AH,MATCH(_xlfn.NUMBERVALUE(LEFT($A241,4)),CBO_annual!$A:$A,0),MATCH(H$1,CBO_annual!$1:$1,0)))</f>
        <v>#N/A</v>
      </c>
      <c r="I240" s="83" t="e">
        <f ca="1">IF(YEAR($B240)&lt;YEAR(TODAY())-1,AVERAGE(I241:I244),INDEX(CBO_annual!$A:$AH,MATCH(_xlfn.NUMBERVALUE(LEFT($A241,4)),CBO_annual!$A:$A,0),MATCH(I$1,CBO_annual!$1:$1,0)))</f>
        <v>#N/A</v>
      </c>
      <c r="J240" s="83" t="e">
        <f ca="1">IF(YEAR($B240)&lt;YEAR(TODAY())-1,INDEX(HaverPull!$A:$AD,MATCH(CBO_quarterly!$B240,HaverPull!$B:$B,0),MATCH(CBO_quarterly!J$1,HaverPull!$1:$1,0)),INDEX(CBO_annual!$A:$AH,MATCH(_xlfn.NUMBERVALUE(LEFT($A241,4)),CBO_annual!$A:$A,0),MATCH(J$1,CBO_annual!$1:$1,0)))</f>
        <v>#N/A</v>
      </c>
      <c r="K240" s="83" t="e">
        <f ca="1">IF(YEAR($B240)&lt;YEAR(TODAY())-1,INDEX(HaverPull!$A:$AD,MATCH(CBO_quarterly!$B240,HaverPull!$B:$B,0),MATCH(CBO_quarterly!K$1,HaverPull!$1:$1,0)),INDEX(CBO_annual!$A:$AH,MATCH(_xlfn.NUMBERVALUE(LEFT($A241,4)),CBO_annual!$A:$A,0),MATCH(K$1,CBO_annual!$1:$1,0)))</f>
        <v>#N/A</v>
      </c>
      <c r="L240" s="83" t="e">
        <f ca="1">IF(YEAR($B240)&lt;YEAR(TODAY())-1,INDEX(HaverPull!$A:$AD,MATCH(CBO_quarterly!$B240,HaverPull!$B:$B,0),MATCH(CBO_quarterly!L$1,HaverPull!$1:$1,0)),INDEX(CBO_annual!$A:$AH,MATCH(_xlfn.NUMBERVALUE(LEFT($A241,4)),CBO_annual!$A:$A,0),MATCH(L$1,CBO_annual!$1:$1,0)))</f>
        <v>#N/A</v>
      </c>
      <c r="M240" s="83" t="e">
        <f ca="1">IF(YEAR($B240)&lt;YEAR(TODAY())-1,INDEX(HaverPull!$A:$AD,MATCH(CBO_quarterly!$B240,HaverPull!$B:$B,0),MATCH(CBO_quarterly!M$1,HaverPull!$1:$1,0)),INDEX(CBO_annual!$A:$AH,MATCH(_xlfn.NUMBERVALUE(LEFT($A241,4)),CBO_annual!$A:$A,0),MATCH(M$1,CBO_annual!$1:$1,0)))</f>
        <v>#N/A</v>
      </c>
      <c r="N240" s="83" t="e">
        <f ca="1">IF(YEAR($B240)&lt;YEAR(TODAY())-1,INDEX(HaverPull!$A:$AD,MATCH(CBO_quarterly!$B240,HaverPull!$B:$B,0),MATCH(CBO_quarterly!N$1,HaverPull!$1:$1,0)),INDEX(CBO_annual!$A:$AH,MATCH(_xlfn.NUMBERVALUE(LEFT($A241,4)),CBO_annual!$A:$A,0),MATCH(N$1,CBO_annual!$1:$1,0)))</f>
        <v>#N/A</v>
      </c>
      <c r="O240" s="83" t="e">
        <f ca="1">IF(YEAR($B240)&lt;YEAR(TODAY())-1,INDEX(HaverPull!$A:$AD,MATCH(CBO_quarterly!$B240,HaverPull!$B:$B,0),MATCH(CBO_quarterly!O$1,HaverPull!$1:$1,0)),INDEX(CBO_annual!$A:$AH,MATCH(_xlfn.NUMBERVALUE(LEFT($A241,4)),CBO_annual!$A:$A,0),MATCH(O$1,CBO_annual!$1:$1,0)))</f>
        <v>#N/A</v>
      </c>
      <c r="P240" s="83" t="e">
        <f ca="1">IF(YEAR($B240)&lt;YEAR(TODAY())-1,INDEX(HaverPull!$A:$AD,MATCH(CBO_quarterly!$B240,HaverPull!$B:$B,0),MATCH(CBO_quarterly!P$1,HaverPull!$1:$1,0)),INDEX(CBO_annual!$A:$AH,MATCH(_xlfn.NUMBERVALUE(LEFT($A241,4)),CBO_annual!$A:$A,0),MATCH(P$1,CBO_annual!$1:$1,0)))</f>
        <v>#N/A</v>
      </c>
      <c r="Q240" s="83" t="e">
        <f ca="1">IF(YEAR($B240)&lt;YEAR(TODAY())-1,INDEX(HaverPull!$A:$AD,MATCH(CBO_quarterly!$B240,HaverPull!$B:$B,0),MATCH(CBO_quarterly!Q$1,HaverPull!$1:$1,0)),INDEX(CBO_annual!$A:$AH,MATCH(_xlfn.NUMBERVALUE(LEFT($A241,4)),CBO_annual!$A:$A,0),MATCH(Q$1,CBO_annual!$1:$1,0)))</f>
        <v>#N/A</v>
      </c>
      <c r="R240" s="83" t="e">
        <f ca="1">IF(YEAR($B240)&lt;YEAR(TODAY())-1,INDEX(HaverPull!$A:$AD,MATCH(CBO_quarterly!$B240,HaverPull!$B:$B,0),MATCH(CBO_quarterly!R$1,HaverPull!$1:$1,0)),INDEX(CBO_annual!$A:$AH,MATCH(_xlfn.NUMBERVALUE(LEFT($A241,4)),CBO_annual!$A:$A,0),MATCH(R$1,CBO_annual!$1:$1,0)))</f>
        <v>#N/A</v>
      </c>
      <c r="S240" s="83" t="e">
        <f ca="1">IF(YEAR($B240)&lt;YEAR(TODAY())-1,INDEX(HaverPull!$A:$AD,MATCH(CBO_quarterly!$B240,HaverPull!$B:$B,0),MATCH(CBO_quarterly!S$1,HaverPull!$1:$1,0)),INDEX(CBO_annual!$A:$AH,MATCH(_xlfn.NUMBERVALUE(LEFT($A241,4)),CBO_annual!$A:$A,0),MATCH(S$1,CBO_annual!$1:$1,0)))</f>
        <v>#N/A</v>
      </c>
      <c r="T240" s="83" t="e">
        <f ca="1">IF(YEAR($B240)&lt;YEAR(TODAY())-1,INDEX(HaverPull!$A:$AD,MATCH(CBO_quarterly!$B240,HaverPull!$B:$B,0),MATCH(CBO_quarterly!T$1,HaverPull!$1:$1,0)),INDEX(CBO_annual!$A:$AH,MATCH(_xlfn.NUMBERVALUE(LEFT($A241,4)),CBO_annual!$A:$A,0),MATCH(T$1,CBO_annual!$1:$1,0)))</f>
        <v>#N/A</v>
      </c>
      <c r="U240" s="83" t="e">
        <f ca="1">IF(YEAR($B240)&lt;YEAR(TODAY())-1,INDEX(HaverPull!$A:$AD,MATCH(CBO_quarterly!$B240,HaverPull!$B:$B,0),MATCH(CBO_quarterly!U$1,HaverPull!$1:$1,0)),INDEX(CBO_annual!$A:$AH,MATCH(_xlfn.NUMBERVALUE(LEFT($A241,4)),CBO_annual!$A:$A,0),MATCH(U$1,CBO_annual!$1:$1,0)))</f>
        <v>#N/A</v>
      </c>
      <c r="V240" s="83" t="e">
        <f ca="1">IF(YEAR($B240)&lt;YEAR(TODAY())-1,INDEX(HaverPull!$A:$AD,MATCH(CBO_quarterly!$B240,HaverPull!$B:$B,0),MATCH(CBO_quarterly!V$1,HaverPull!$1:$1,0)),INDEX(CBO_annual!$A:$AH,MATCH(_xlfn.NUMBERVALUE(LEFT($A241,4)),CBO_annual!$A:$A,0),MATCH(V$1,CBO_annual!$1:$1,0)))</f>
        <v>#N/A</v>
      </c>
      <c r="W240" s="83" t="e">
        <f ca="1">IF(YEAR($B240)&lt;YEAR(TODAY())-1,INDEX(HaverPull!$A:$AD,MATCH(CBO_quarterly!$B240,HaverPull!$B:$B,0),MATCH(CBO_quarterly!W$1,HaverPull!$1:$1,0)),INDEX(CBO_annual!$A:$AH,MATCH(_xlfn.NUMBERVALUE(LEFT($A241,4)),CBO_annual!$A:$A,0),MATCH(W$1,CBO_annual!$1:$1,0)))</f>
        <v>#N/A</v>
      </c>
      <c r="X240" s="83" t="e">
        <f ca="1">IF(YEAR($B240)&lt;YEAR(TODAY())-1,INDEX(HaverPull!$A:$AD,MATCH(CBO_quarterly!$B240,HaverPull!$B:$B,0),MATCH(CBO_quarterly!X$1,HaverPull!$1:$1,0)),INDEX(CBO_annual!$A:$AH,MATCH(_xlfn.NUMBERVALUE(LEFT($A241,4)),CBO_annual!$A:$A,0),MATCH(X$1,CBO_annual!$1:$1,0)))</f>
        <v>#N/A</v>
      </c>
      <c r="Y240" s="83" t="e">
        <f ca="1">IF(YEAR($B240)&lt;YEAR(TODAY())-1,INDEX(HaverPull!$A:$AD,MATCH(CBO_quarterly!$B240,HaverPull!$B:$B,0),MATCH(CBO_quarterly!Y$1,HaverPull!$1:$1,0)),INDEX(CBO_annual!$A:$AH,MATCH(_xlfn.NUMBERVALUE(LEFT($A241,4)),CBO_annual!$A:$A,0),MATCH(Y$1,CBO_annual!$1:$1,0)))</f>
        <v>#N/A</v>
      </c>
      <c r="Z240" s="83" t="e">
        <f ca="1">IF(YEAR($B240)&lt;YEAR(TODAY())-1,INDEX(HaverPull!$A:$AD,MATCH(CBO_quarterly!$B240,HaverPull!$B:$B,0),MATCH(CBO_quarterly!Z$1,HaverPull!$1:$1,0)),INDEX(CBO_annual!$A:$AH,MATCH(_xlfn.NUMBERVALUE(LEFT($A241,4)),CBO_annual!$A:$A,0),MATCH(Z$1,CBO_annual!$1:$1,0)))</f>
        <v>#N/A</v>
      </c>
      <c r="AA240" s="83" t="e">
        <f ca="1">IF(YEAR($B240)&lt;YEAR(TODAY())-1,INDEX(HaverPull!$A:$AD,MATCH(CBO_quarterly!$B240,HaverPull!$B:$B,0),MATCH(CBO_quarterly!AA$1,HaverPull!$1:$1,0)),INDEX(CBO_annual!$A:$AH,MATCH(_xlfn.NUMBERVALUE(LEFT($A241,4)),CBO_annual!$A:$A,0),MATCH(AA$1,CBO_annual!$1:$1,0)))</f>
        <v>#N/A</v>
      </c>
      <c r="AB240" s="88" t="e">
        <f>INDEX(CBO_annual!$A:$AH,MATCH(_xlfn.NUMBERVALUE(LEFT($A241,4)),CBO_annual!$A:$A,0),MATCH($1:$1,CBO_annual!$1:$1,0))</f>
        <v>#N/A</v>
      </c>
      <c r="AC240" s="84">
        <v>21240.5</v>
      </c>
      <c r="AD240" s="88">
        <v>15090.2</v>
      </c>
      <c r="AE240" s="88">
        <v>21356.799999999999</v>
      </c>
      <c r="AF240" s="85">
        <v>141.52699999999999</v>
      </c>
      <c r="AG240" s="84">
        <v>30512.6</v>
      </c>
      <c r="AH240" s="84">
        <v>30665.8</v>
      </c>
      <c r="AI240" s="88">
        <v>3167.9</v>
      </c>
      <c r="AJ240" s="88">
        <v>1197.2</v>
      </c>
      <c r="AK240" s="88">
        <v>1966</v>
      </c>
      <c r="AL240" s="88">
        <v>4879.2</v>
      </c>
      <c r="AM240" s="88">
        <v>1685.9</v>
      </c>
      <c r="AN240" s="88">
        <v>3193.3</v>
      </c>
      <c r="AO240" s="83" t="e">
        <f ca="1">IF(YEAR($B240)&lt;YEAR(TODAY()),INDEX(HaverPull!$A:$AD,MATCH(CBO_quarterly!$B240,HaverPull!$B:$B,0),MATCH(CBO_quarterly!AO$1,HaverPull!$1:$1,0)),INDEX(CBO_annual!$A:$AH,MATCH(_xlfn.NUMBERVALUE(LEFT($A241,4)),CBO_annual!$A:$A,0),MATCH(AO$1,CBO_annual!$1:$1,0)))</f>
        <v>#N/A</v>
      </c>
      <c r="AP240" s="83" t="e">
        <f ca="1">IF(YEAR($B240)&lt;YEAR(TODAY()),INDEX(HaverPull!$A:$AD,MATCH(CBO_quarterly!$B240,HaverPull!$B:$B,0),MATCH(CBO_quarterly!AP$1,HaverPull!$1:$1,0)),INDEX(CBO_annual!$A:$AH,MATCH(_xlfn.NUMBERVALUE(LEFT($A241,4)),CBO_annual!$A:$A,0),MATCH(AP$1,CBO_annual!$1:$1,0)))</f>
        <v>#N/A</v>
      </c>
    </row>
    <row r="241" spans="38:40">
      <c r="AL241" s="88"/>
      <c r="AM241" s="88"/>
      <c r="AN241" s="88"/>
    </row>
    <row r="242" spans="38:40">
      <c r="AL242" s="88"/>
      <c r="AM242" s="88"/>
      <c r="AN242" s="88"/>
    </row>
    <row r="243" spans="38:40">
      <c r="AL243" s="88"/>
      <c r="AM243" s="88"/>
      <c r="AN243" s="88"/>
    </row>
    <row r="244" spans="38:40">
      <c r="AL244" s="88"/>
      <c r="AM244" s="88"/>
      <c r="AN244" s="88"/>
    </row>
    <row r="245" spans="38:40">
      <c r="AL245" s="88"/>
      <c r="AM245" s="88"/>
      <c r="AN245" s="88"/>
    </row>
    <row r="246" spans="38:40">
      <c r="AL246" s="88"/>
      <c r="AM246" s="88"/>
      <c r="AN246" s="88"/>
    </row>
    <row r="247" spans="38:40">
      <c r="AL247" s="88"/>
      <c r="AM247" s="88"/>
      <c r="AN247" s="88"/>
    </row>
    <row r="248" spans="38:40">
      <c r="AL248" s="88"/>
      <c r="AM248" s="88"/>
      <c r="AN248" s="88"/>
    </row>
    <row r="249" spans="38:40">
      <c r="AL249" s="88"/>
      <c r="AM249" s="88"/>
      <c r="AN249" s="88"/>
    </row>
    <row r="250" spans="38:40">
      <c r="AL250" s="88"/>
      <c r="AM250" s="88"/>
      <c r="AN250" s="88"/>
    </row>
    <row r="251" spans="38:40">
      <c r="AL251" s="88"/>
      <c r="AM251" s="88"/>
      <c r="AN251" s="88"/>
    </row>
    <row r="252" spans="38:40">
      <c r="AL252" s="88"/>
      <c r="AM252" s="88"/>
      <c r="AN252" s="88"/>
    </row>
    <row r="253" spans="38:40">
      <c r="AL253" s="88"/>
      <c r="AM253" s="88"/>
      <c r="AN253" s="88"/>
    </row>
    <row r="254" spans="38:40">
      <c r="AL254" s="88"/>
      <c r="AM254" s="88"/>
      <c r="AN254" s="88"/>
    </row>
    <row r="255" spans="38:40">
      <c r="AL255" s="88"/>
      <c r="AM255" s="88"/>
      <c r="AN255" s="88"/>
    </row>
    <row r="256" spans="38:40">
      <c r="AL256" s="88"/>
      <c r="AM256" s="88"/>
      <c r="AN256" s="88"/>
    </row>
    <row r="257" spans="38:40">
      <c r="AL257" s="88"/>
      <c r="AM257" s="88"/>
      <c r="AN257" s="88"/>
    </row>
    <row r="258" spans="38:40">
      <c r="AL258" s="88"/>
      <c r="AM258" s="88"/>
      <c r="AN258" s="88"/>
    </row>
    <row r="259" spans="38:40">
      <c r="AL259" s="88"/>
      <c r="AM259" s="88"/>
      <c r="AN259" s="88"/>
    </row>
    <row r="260" spans="38:40">
      <c r="AL260" s="88"/>
      <c r="AM260" s="88"/>
      <c r="AN260" s="88"/>
    </row>
    <row r="261" spans="38:40">
      <c r="AL261" s="88"/>
      <c r="AM261" s="88"/>
      <c r="AN261" s="88"/>
    </row>
    <row r="262" spans="38:40">
      <c r="AL262" s="88"/>
      <c r="AM262" s="88"/>
      <c r="AN262" s="88"/>
    </row>
    <row r="263" spans="38:40">
      <c r="AL263" s="88"/>
      <c r="AM263" s="88"/>
      <c r="AN263" s="88"/>
    </row>
    <row r="264" spans="38:40">
      <c r="AL264" s="88"/>
      <c r="AM264" s="88"/>
      <c r="AN264" s="88"/>
    </row>
    <row r="265" spans="38:40">
      <c r="AL265" s="88"/>
      <c r="AM265" s="88"/>
      <c r="AN265" s="88"/>
    </row>
    <row r="266" spans="38:40">
      <c r="AL266" s="88"/>
      <c r="AM266" s="88"/>
      <c r="AN266" s="88"/>
    </row>
    <row r="267" spans="38:40">
      <c r="AL267" s="88"/>
      <c r="AM267" s="88"/>
      <c r="AN267" s="88"/>
    </row>
    <row r="268" spans="38:40">
      <c r="AL268" s="88"/>
      <c r="AM268" s="88"/>
      <c r="AN268" s="8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3"/>
  <sheetViews>
    <sheetView zoomScaleNormal="100" workbookViewId="0">
      <pane ySplit="1" topLeftCell="A35" activePane="bottomLeft" state="frozen"/>
      <selection pane="bottomLeft" activeCell="L56" sqref="L56"/>
    </sheetView>
  </sheetViews>
  <sheetFormatPr defaultRowHeight="15"/>
  <cols>
    <col min="1" max="1" width="9.140625" style="81"/>
    <col min="2" max="2" width="8.7109375" style="81" customWidth="1"/>
    <col min="3" max="10" width="9.140625" style="81"/>
    <col min="11" max="28" width="14" style="81" customWidth="1"/>
  </cols>
  <sheetData>
    <row r="1" spans="1:29" s="1" customFormat="1" ht="52.5" customHeight="1">
      <c r="B1" s="86" t="s">
        <v>18</v>
      </c>
      <c r="C1" s="86" t="s">
        <v>36</v>
      </c>
      <c r="D1" s="86" t="s">
        <v>37</v>
      </c>
      <c r="E1" s="86" t="s">
        <v>219</v>
      </c>
      <c r="F1" s="86" t="s">
        <v>227</v>
      </c>
      <c r="G1" s="86" t="s">
        <v>35</v>
      </c>
      <c r="H1" s="86" t="s">
        <v>682</v>
      </c>
      <c r="I1" s="86" t="s">
        <v>684</v>
      </c>
      <c r="J1" s="86" t="s">
        <v>683</v>
      </c>
      <c r="K1" s="86" t="s">
        <v>696</v>
      </c>
      <c r="L1" s="86" t="s">
        <v>697</v>
      </c>
      <c r="M1" s="86" t="s">
        <v>698</v>
      </c>
      <c r="N1" s="86" t="s">
        <v>699</v>
      </c>
      <c r="O1" s="86" t="s">
        <v>700</v>
      </c>
      <c r="P1" s="79" t="s">
        <v>650</v>
      </c>
      <c r="Q1" s="79" t="s">
        <v>695</v>
      </c>
      <c r="R1" s="79" t="s">
        <v>685</v>
      </c>
      <c r="S1" s="79" t="s">
        <v>686</v>
      </c>
      <c r="T1" s="79" t="s">
        <v>687</v>
      </c>
      <c r="U1" s="79" t="s">
        <v>688</v>
      </c>
      <c r="V1" s="87" t="s">
        <v>689</v>
      </c>
      <c r="W1" s="87" t="s">
        <v>690</v>
      </c>
      <c r="X1" s="87" t="s">
        <v>691</v>
      </c>
      <c r="Y1" s="86" t="s">
        <v>692</v>
      </c>
      <c r="Z1" s="86" t="s">
        <v>693</v>
      </c>
      <c r="AA1" s="86" t="s">
        <v>694</v>
      </c>
      <c r="AB1" s="86" t="s">
        <v>658</v>
      </c>
      <c r="AC1" s="86"/>
    </row>
    <row r="2" spans="1:29">
      <c r="A2" s="69">
        <v>1970</v>
      </c>
      <c r="B2" s="69"/>
      <c r="C2" s="69"/>
      <c r="D2" s="69"/>
      <c r="E2" s="69"/>
      <c r="F2" s="69"/>
      <c r="G2" s="69"/>
      <c r="H2" s="69"/>
      <c r="I2" s="69"/>
      <c r="J2" s="69"/>
      <c r="K2" s="80"/>
      <c r="L2" s="72">
        <v>2.7269999999999999</v>
      </c>
      <c r="M2" s="72">
        <v>8.1760000000000002</v>
      </c>
      <c r="N2" s="80"/>
      <c r="O2" s="80"/>
      <c r="P2" s="80"/>
      <c r="Q2" s="72">
        <v>29.646999999999998</v>
      </c>
      <c r="R2" s="72">
        <v>90.412000000000006</v>
      </c>
      <c r="S2" s="72">
        <v>3.6440000000000001</v>
      </c>
      <c r="T2" s="72">
        <v>15.705</v>
      </c>
      <c r="U2" s="72">
        <v>2.4300000000000002</v>
      </c>
      <c r="V2" s="72">
        <v>32.829000000000001</v>
      </c>
      <c r="W2" s="80"/>
      <c r="X2" s="72">
        <v>44.362000000000002</v>
      </c>
      <c r="Y2" s="72">
        <v>120.254</v>
      </c>
      <c r="Z2" s="72">
        <v>81.912000000000006</v>
      </c>
      <c r="AA2" s="80">
        <v>38.299999999999997</v>
      </c>
      <c r="AB2" s="80">
        <v>4789.7</v>
      </c>
    </row>
    <row r="3" spans="1:29">
      <c r="A3" s="69">
        <v>1971</v>
      </c>
      <c r="B3" s="69"/>
      <c r="C3" s="69"/>
      <c r="D3" s="69"/>
      <c r="E3" s="69"/>
      <c r="F3" s="69"/>
      <c r="G3" s="69"/>
      <c r="H3" s="69"/>
      <c r="I3" s="69"/>
      <c r="J3" s="69"/>
      <c r="K3" s="80"/>
      <c r="L3" s="72">
        <v>3.3620000000000001</v>
      </c>
      <c r="M3" s="72">
        <v>13.414</v>
      </c>
      <c r="N3" s="80"/>
      <c r="O3" s="80"/>
      <c r="P3" s="80"/>
      <c r="Q3" s="72">
        <v>35.131</v>
      </c>
      <c r="R3" s="72">
        <v>86.23</v>
      </c>
      <c r="S3" s="72">
        <v>3.7349999999999999</v>
      </c>
      <c r="T3" s="72">
        <v>16.614000000000001</v>
      </c>
      <c r="U3" s="72">
        <v>2.5910000000000002</v>
      </c>
      <c r="V3" s="72">
        <v>26.785</v>
      </c>
      <c r="W3" s="80"/>
      <c r="X3" s="72">
        <v>47.325000000000003</v>
      </c>
      <c r="Y3" s="72">
        <v>122.53100000000001</v>
      </c>
      <c r="Z3" s="72">
        <v>79.009</v>
      </c>
      <c r="AA3" s="80">
        <v>43.5</v>
      </c>
      <c r="AB3" s="80">
        <v>4928.0249999999996</v>
      </c>
    </row>
    <row r="4" spans="1:29">
      <c r="A4" s="69">
        <v>1972</v>
      </c>
      <c r="B4" s="69"/>
      <c r="C4" s="69"/>
      <c r="D4" s="69"/>
      <c r="E4" s="69"/>
      <c r="F4" s="69"/>
      <c r="G4" s="69"/>
      <c r="H4" s="69"/>
      <c r="I4" s="69"/>
      <c r="J4" s="69"/>
      <c r="K4" s="80"/>
      <c r="L4" s="72">
        <v>4.601</v>
      </c>
      <c r="M4" s="72">
        <v>16.417000000000002</v>
      </c>
      <c r="N4" s="80"/>
      <c r="O4" s="80"/>
      <c r="P4" s="80"/>
      <c r="Q4" s="72">
        <v>39.363999999999997</v>
      </c>
      <c r="R4" s="72">
        <v>94.736999999999995</v>
      </c>
      <c r="S4" s="72">
        <v>5.4359999999999999</v>
      </c>
      <c r="T4" s="72">
        <v>15.477</v>
      </c>
      <c r="U4" s="72">
        <v>3.2869999999999999</v>
      </c>
      <c r="V4" s="72">
        <v>32.165999999999997</v>
      </c>
      <c r="W4" s="80"/>
      <c r="X4" s="72">
        <v>52.573999999999998</v>
      </c>
      <c r="Y4" s="72">
        <v>128.54400000000001</v>
      </c>
      <c r="Z4" s="72">
        <v>79.337999999999994</v>
      </c>
      <c r="AA4" s="80">
        <v>49.2</v>
      </c>
      <c r="AB4" s="80">
        <v>5067.95</v>
      </c>
    </row>
    <row r="5" spans="1:29">
      <c r="A5" s="69">
        <v>1973</v>
      </c>
      <c r="B5" s="69"/>
      <c r="C5" s="69"/>
      <c r="D5" s="69"/>
      <c r="E5" s="69"/>
      <c r="F5" s="69"/>
      <c r="G5" s="69"/>
      <c r="H5" s="69"/>
      <c r="I5" s="69"/>
      <c r="J5" s="69"/>
      <c r="K5" s="80"/>
      <c r="L5" s="72">
        <v>4.5999999999999996</v>
      </c>
      <c r="M5" s="72">
        <v>14.45</v>
      </c>
      <c r="N5" s="80"/>
      <c r="O5" s="80"/>
      <c r="P5" s="80"/>
      <c r="Q5" s="72">
        <v>48.176000000000002</v>
      </c>
      <c r="R5" s="72">
        <v>103.246</v>
      </c>
      <c r="S5" s="72">
        <v>4.9169999999999998</v>
      </c>
      <c r="T5" s="72">
        <v>16.260000000000002</v>
      </c>
      <c r="U5" s="72">
        <v>3.1880000000000002</v>
      </c>
      <c r="V5" s="72">
        <v>36.152999999999999</v>
      </c>
      <c r="W5" s="80"/>
      <c r="X5" s="72">
        <v>63.115000000000002</v>
      </c>
      <c r="Y5" s="72">
        <v>130.39400000000001</v>
      </c>
      <c r="Z5" s="72">
        <v>77.094999999999999</v>
      </c>
      <c r="AA5" s="80">
        <v>53.3</v>
      </c>
      <c r="AB5" s="80">
        <v>5228.45</v>
      </c>
    </row>
    <row r="6" spans="1:29">
      <c r="A6" s="69">
        <v>1974</v>
      </c>
      <c r="B6" s="69"/>
      <c r="C6" s="69"/>
      <c r="D6" s="69"/>
      <c r="E6" s="69"/>
      <c r="F6" s="69"/>
      <c r="G6" s="69"/>
      <c r="H6" s="69"/>
      <c r="I6" s="69"/>
      <c r="J6" s="69"/>
      <c r="K6" s="80"/>
      <c r="L6" s="72">
        <v>5.8179999999999996</v>
      </c>
      <c r="M6" s="72">
        <v>17.399000000000001</v>
      </c>
      <c r="N6" s="80"/>
      <c r="O6" s="80"/>
      <c r="P6" s="80"/>
      <c r="Q6" s="72">
        <v>54.99</v>
      </c>
      <c r="R6" s="72">
        <v>118.952</v>
      </c>
      <c r="S6" s="72">
        <v>5.0350000000000001</v>
      </c>
      <c r="T6" s="72">
        <v>16.844000000000001</v>
      </c>
      <c r="U6" s="72">
        <v>3.3340000000000001</v>
      </c>
      <c r="V6" s="72">
        <v>38.619999999999997</v>
      </c>
      <c r="W6" s="80"/>
      <c r="X6" s="72">
        <v>75.070999999999998</v>
      </c>
      <c r="Y6" s="72">
        <v>138.20699999999999</v>
      </c>
      <c r="Z6" s="72">
        <v>80.72</v>
      </c>
      <c r="AA6" s="80">
        <v>57.5</v>
      </c>
      <c r="AB6" s="80">
        <v>5420.2</v>
      </c>
    </row>
    <row r="7" spans="1:29">
      <c r="A7" s="69">
        <v>1975</v>
      </c>
      <c r="B7" s="69"/>
      <c r="C7" s="69"/>
      <c r="D7" s="69"/>
      <c r="E7" s="69"/>
      <c r="F7" s="69"/>
      <c r="G7" s="69"/>
      <c r="H7" s="69"/>
      <c r="I7" s="69"/>
      <c r="J7" s="69"/>
      <c r="K7" s="80"/>
      <c r="L7" s="72">
        <v>6.84</v>
      </c>
      <c r="M7" s="72">
        <v>28.89</v>
      </c>
      <c r="N7" s="80"/>
      <c r="O7" s="80"/>
      <c r="P7" s="80"/>
      <c r="Q7" s="72">
        <v>63.557000000000002</v>
      </c>
      <c r="R7" s="72">
        <v>122.386</v>
      </c>
      <c r="S7" s="72">
        <v>4.6109999999999998</v>
      </c>
      <c r="T7" s="72">
        <v>16.550999999999998</v>
      </c>
      <c r="U7" s="72">
        <v>3.6760000000000002</v>
      </c>
      <c r="V7" s="72">
        <v>40.621000000000002</v>
      </c>
      <c r="W7" s="80"/>
      <c r="X7" s="72">
        <v>84.534000000000006</v>
      </c>
      <c r="Y7" s="72">
        <v>157.965</v>
      </c>
      <c r="Z7" s="72">
        <v>87.614999999999995</v>
      </c>
      <c r="AA7" s="80">
        <v>70.400000000000006</v>
      </c>
      <c r="AB7" s="80">
        <v>5618.0250000000005</v>
      </c>
    </row>
    <row r="8" spans="1:29">
      <c r="A8" s="69">
        <v>1976</v>
      </c>
      <c r="B8" s="69"/>
      <c r="C8" s="69"/>
      <c r="D8" s="69"/>
      <c r="E8" s="69"/>
      <c r="F8" s="69"/>
      <c r="G8" s="69"/>
      <c r="H8" s="69"/>
      <c r="I8" s="69"/>
      <c r="J8" s="69"/>
      <c r="K8" s="80"/>
      <c r="L8" s="72">
        <v>8.5679999999999996</v>
      </c>
      <c r="M8" s="72">
        <v>37.603999999999999</v>
      </c>
      <c r="N8" s="80"/>
      <c r="O8" s="80"/>
      <c r="P8" s="80"/>
      <c r="Q8" s="72">
        <v>72.698999999999998</v>
      </c>
      <c r="R8" s="72">
        <v>131.60300000000001</v>
      </c>
      <c r="S8" s="72">
        <v>5.2160000000000002</v>
      </c>
      <c r="T8" s="72">
        <v>16.963000000000001</v>
      </c>
      <c r="U8" s="72">
        <v>4.0739999999999998</v>
      </c>
      <c r="V8" s="72">
        <v>41.408999999999999</v>
      </c>
      <c r="W8" s="80"/>
      <c r="X8" s="72">
        <v>90.769000000000005</v>
      </c>
      <c r="Y8" s="72">
        <v>175.577</v>
      </c>
      <c r="Z8" s="72">
        <v>89.876000000000005</v>
      </c>
      <c r="AA8" s="80">
        <v>85.7</v>
      </c>
      <c r="AB8" s="80">
        <v>5801.7000000000007</v>
      </c>
    </row>
    <row r="9" spans="1:29">
      <c r="A9" s="69">
        <v>1977</v>
      </c>
      <c r="B9" s="69"/>
      <c r="C9" s="69"/>
      <c r="D9" s="69"/>
      <c r="E9" s="69"/>
      <c r="F9" s="69"/>
      <c r="G9" s="69"/>
      <c r="H9" s="69"/>
      <c r="I9" s="69"/>
      <c r="J9" s="69"/>
      <c r="K9" s="80"/>
      <c r="L9" s="72">
        <v>9.8759999999999994</v>
      </c>
      <c r="M9" s="72">
        <v>34.588000000000001</v>
      </c>
      <c r="N9" s="80"/>
      <c r="O9" s="80"/>
      <c r="P9" s="80"/>
      <c r="Q9" s="72">
        <v>83.69</v>
      </c>
      <c r="R9" s="72">
        <v>157.626</v>
      </c>
      <c r="S9" s="72">
        <v>7.327</v>
      </c>
      <c r="T9" s="72">
        <v>17.547999999999998</v>
      </c>
      <c r="U9" s="72">
        <v>5.15</v>
      </c>
      <c r="V9" s="72">
        <v>54.892000000000003</v>
      </c>
      <c r="W9" s="80"/>
      <c r="X9" s="72">
        <v>106.485</v>
      </c>
      <c r="Y9" s="72">
        <v>197.07300000000001</v>
      </c>
      <c r="Z9" s="72">
        <v>97.516999999999996</v>
      </c>
      <c r="AA9" s="80">
        <v>99.6</v>
      </c>
      <c r="AB9" s="80">
        <v>5989.6749999999993</v>
      </c>
    </row>
    <row r="10" spans="1:29">
      <c r="A10" s="69">
        <v>1978</v>
      </c>
      <c r="B10" s="69"/>
      <c r="C10" s="69"/>
      <c r="D10" s="69"/>
      <c r="E10" s="69"/>
      <c r="F10" s="69"/>
      <c r="G10" s="69"/>
      <c r="H10" s="69"/>
      <c r="I10" s="69"/>
      <c r="J10" s="69"/>
      <c r="K10" s="80"/>
      <c r="L10" s="72">
        <v>10.68</v>
      </c>
      <c r="M10" s="72">
        <v>32.122999999999998</v>
      </c>
      <c r="N10" s="80"/>
      <c r="O10" s="80"/>
      <c r="P10" s="80"/>
      <c r="Q10" s="72">
        <v>92.447000000000003</v>
      </c>
      <c r="R10" s="72">
        <v>180.988</v>
      </c>
      <c r="S10" s="72">
        <v>5.2850000000000001</v>
      </c>
      <c r="T10" s="72">
        <v>18.376000000000001</v>
      </c>
      <c r="U10" s="72">
        <v>6.5730000000000004</v>
      </c>
      <c r="V10" s="72">
        <v>59.951999999999998</v>
      </c>
      <c r="W10" s="80"/>
      <c r="X10" s="72">
        <v>120.967</v>
      </c>
      <c r="Y10" s="72">
        <v>218.71</v>
      </c>
      <c r="Z10" s="72">
        <v>104.649</v>
      </c>
      <c r="AA10" s="80">
        <v>114.1</v>
      </c>
      <c r="AB10" s="80">
        <v>6195.3</v>
      </c>
    </row>
    <row r="11" spans="1:29">
      <c r="A11" s="69">
        <v>1979</v>
      </c>
      <c r="B11" s="69"/>
      <c r="C11" s="69"/>
      <c r="D11" s="69"/>
      <c r="E11" s="69"/>
      <c r="F11" s="69"/>
      <c r="G11" s="69"/>
      <c r="H11" s="69"/>
      <c r="I11" s="69"/>
      <c r="J11" s="69"/>
      <c r="K11" s="80"/>
      <c r="L11" s="72">
        <v>12.407</v>
      </c>
      <c r="M11" s="72">
        <v>32.194000000000003</v>
      </c>
      <c r="N11" s="80"/>
      <c r="O11" s="80"/>
      <c r="P11" s="80"/>
      <c r="Q11" s="72">
        <v>102.59399999999999</v>
      </c>
      <c r="R11" s="72">
        <v>217.84100000000001</v>
      </c>
      <c r="S11" s="72">
        <v>5.4109999999999996</v>
      </c>
      <c r="T11" s="72">
        <v>18.745000000000001</v>
      </c>
      <c r="U11" s="72">
        <v>7.4390000000000001</v>
      </c>
      <c r="V11" s="72">
        <v>65.677000000000007</v>
      </c>
      <c r="W11" s="80"/>
      <c r="X11" s="72">
        <v>138.93899999999999</v>
      </c>
      <c r="Y11" s="72">
        <v>239.99799999999999</v>
      </c>
      <c r="Z11" s="72">
        <v>116.777</v>
      </c>
      <c r="AA11" s="80">
        <v>123.2</v>
      </c>
      <c r="AB11" s="80">
        <v>6401.9500000000007</v>
      </c>
    </row>
    <row r="12" spans="1:29">
      <c r="A12" s="69">
        <v>1980</v>
      </c>
      <c r="B12" s="69"/>
      <c r="C12" s="69"/>
      <c r="D12" s="69"/>
      <c r="E12" s="69"/>
      <c r="F12" s="69"/>
      <c r="G12" s="69"/>
      <c r="H12" s="69"/>
      <c r="I12" s="69"/>
      <c r="J12" s="69"/>
      <c r="K12" s="80"/>
      <c r="L12" s="72">
        <v>13.957000000000001</v>
      </c>
      <c r="M12" s="72">
        <v>44.302999999999997</v>
      </c>
      <c r="N12" s="80"/>
      <c r="O12" s="80"/>
      <c r="P12" s="80"/>
      <c r="Q12" s="72">
        <v>117.053</v>
      </c>
      <c r="R12" s="72">
        <v>244.06899999999999</v>
      </c>
      <c r="S12" s="72">
        <v>6.3890000000000002</v>
      </c>
      <c r="T12" s="72">
        <v>24.329000000000001</v>
      </c>
      <c r="U12" s="72">
        <v>7.1740000000000004</v>
      </c>
      <c r="V12" s="72">
        <v>64.599999999999994</v>
      </c>
      <c r="W12" s="80"/>
      <c r="X12" s="72">
        <v>157.803</v>
      </c>
      <c r="Y12" s="72">
        <v>276.32400000000001</v>
      </c>
      <c r="Z12" s="72">
        <v>134.62899999999999</v>
      </c>
      <c r="AA12" s="80">
        <v>141.69999999999999</v>
      </c>
      <c r="AB12" s="80">
        <v>6565.5749999999998</v>
      </c>
    </row>
    <row r="13" spans="1:29">
      <c r="A13" s="69">
        <v>1981</v>
      </c>
      <c r="B13" s="69"/>
      <c r="C13" s="69"/>
      <c r="D13" s="69"/>
      <c r="E13" s="69"/>
      <c r="F13" s="69"/>
      <c r="G13" s="69"/>
      <c r="H13" s="69"/>
      <c r="I13" s="69"/>
      <c r="J13" s="69"/>
      <c r="K13" s="80"/>
      <c r="L13" s="72">
        <v>16.832999999999998</v>
      </c>
      <c r="M13" s="72">
        <v>49.920999999999999</v>
      </c>
      <c r="N13" s="80"/>
      <c r="O13" s="80"/>
      <c r="P13" s="80"/>
      <c r="Q13" s="72">
        <v>137.881</v>
      </c>
      <c r="R13" s="72">
        <v>285.91699999999997</v>
      </c>
      <c r="S13" s="72">
        <v>6.7869999999999999</v>
      </c>
      <c r="T13" s="72">
        <v>40.838999999999999</v>
      </c>
      <c r="U13" s="72">
        <v>8.0830000000000002</v>
      </c>
      <c r="V13" s="72">
        <v>61.137</v>
      </c>
      <c r="W13" s="80"/>
      <c r="X13" s="72">
        <v>182.72</v>
      </c>
      <c r="Y13" s="72">
        <v>307.91300000000001</v>
      </c>
      <c r="Z13" s="72">
        <v>157.964</v>
      </c>
      <c r="AA13" s="80">
        <v>149.9</v>
      </c>
      <c r="AB13" s="80">
        <v>6718.6750000000002</v>
      </c>
    </row>
    <row r="14" spans="1:29">
      <c r="A14" s="69">
        <v>1982</v>
      </c>
      <c r="B14" s="69"/>
      <c r="C14" s="69"/>
      <c r="D14" s="69"/>
      <c r="E14" s="69"/>
      <c r="F14" s="69"/>
      <c r="G14" s="69"/>
      <c r="H14" s="69"/>
      <c r="I14" s="69"/>
      <c r="J14" s="69"/>
      <c r="K14" s="80"/>
      <c r="L14" s="72">
        <v>17.390999999999998</v>
      </c>
      <c r="M14" s="72">
        <v>53.192</v>
      </c>
      <c r="N14" s="80"/>
      <c r="O14" s="80"/>
      <c r="P14" s="80"/>
      <c r="Q14" s="72">
        <v>153.916</v>
      </c>
      <c r="R14" s="72">
        <v>297.74400000000003</v>
      </c>
      <c r="S14" s="72">
        <v>7.9909999999999997</v>
      </c>
      <c r="T14" s="72">
        <v>36.311</v>
      </c>
      <c r="U14" s="72">
        <v>8.8539999999999992</v>
      </c>
      <c r="V14" s="72">
        <v>49.207000000000001</v>
      </c>
      <c r="W14" s="80"/>
      <c r="X14" s="72">
        <v>201.49799999999999</v>
      </c>
      <c r="Y14" s="72">
        <v>325.952</v>
      </c>
      <c r="Z14" s="72">
        <v>185.93299999999999</v>
      </c>
      <c r="AA14" s="80">
        <v>140</v>
      </c>
      <c r="AB14" s="80">
        <v>6929.7750000000005</v>
      </c>
    </row>
    <row r="15" spans="1:29">
      <c r="A15" s="69">
        <v>1983</v>
      </c>
      <c r="B15" s="69"/>
      <c r="C15" s="69"/>
      <c r="D15" s="69"/>
      <c r="E15" s="69"/>
      <c r="F15" s="69"/>
      <c r="G15" s="69"/>
      <c r="H15" s="69"/>
      <c r="I15" s="69"/>
      <c r="J15" s="69"/>
      <c r="K15" s="80"/>
      <c r="L15" s="72">
        <v>18.984999999999999</v>
      </c>
      <c r="M15" s="72">
        <v>63.969000000000001</v>
      </c>
      <c r="N15" s="80"/>
      <c r="O15" s="80"/>
      <c r="P15" s="80"/>
      <c r="Q15" s="72">
        <v>168.51300000000001</v>
      </c>
      <c r="R15" s="72">
        <v>288.93799999999999</v>
      </c>
      <c r="S15" s="72">
        <v>6.0529999999999999</v>
      </c>
      <c r="T15" s="72">
        <v>35.299999999999997</v>
      </c>
      <c r="U15" s="72">
        <v>8.6549999999999994</v>
      </c>
      <c r="V15" s="72">
        <v>37.021999999999998</v>
      </c>
      <c r="W15" s="80"/>
      <c r="X15" s="72">
        <v>208.994</v>
      </c>
      <c r="Y15" s="72">
        <v>353.31</v>
      </c>
      <c r="Z15" s="72">
        <v>209.88200000000001</v>
      </c>
      <c r="AA15" s="80">
        <v>143.4</v>
      </c>
      <c r="AB15" s="80">
        <v>7162.9250000000011</v>
      </c>
    </row>
    <row r="16" spans="1:29">
      <c r="A16" s="69">
        <v>1984</v>
      </c>
      <c r="B16" s="69"/>
      <c r="C16" s="69"/>
      <c r="D16" s="69"/>
      <c r="E16" s="69"/>
      <c r="F16" s="69"/>
      <c r="G16" s="69"/>
      <c r="H16" s="69"/>
      <c r="I16" s="69"/>
      <c r="J16" s="69"/>
      <c r="K16" s="80"/>
      <c r="L16" s="72">
        <v>20.061</v>
      </c>
      <c r="M16" s="72">
        <v>51.703000000000003</v>
      </c>
      <c r="N16" s="80"/>
      <c r="O16" s="80"/>
      <c r="P16" s="80"/>
      <c r="Q16" s="72">
        <v>176.05199999999999</v>
      </c>
      <c r="R16" s="72">
        <v>298.41500000000002</v>
      </c>
      <c r="S16" s="72">
        <v>6.01</v>
      </c>
      <c r="T16" s="72">
        <v>37.360999999999997</v>
      </c>
      <c r="U16" s="72">
        <v>11.37</v>
      </c>
      <c r="V16" s="72">
        <v>56.893000000000001</v>
      </c>
      <c r="W16" s="80"/>
      <c r="X16" s="72">
        <v>239.376</v>
      </c>
      <c r="Y16" s="72">
        <v>379.447</v>
      </c>
      <c r="Z16" s="72">
        <v>228.04499999999999</v>
      </c>
      <c r="AA16" s="80">
        <v>151.4</v>
      </c>
      <c r="AB16" s="80">
        <v>7413.35</v>
      </c>
    </row>
    <row r="17" spans="1:28">
      <c r="A17" s="69">
        <v>1985</v>
      </c>
      <c r="B17" s="69"/>
      <c r="C17" s="69"/>
      <c r="D17" s="69"/>
      <c r="E17" s="69"/>
      <c r="F17" s="69"/>
      <c r="G17" s="69"/>
      <c r="H17" s="69"/>
      <c r="I17" s="69"/>
      <c r="J17" s="69"/>
      <c r="K17" s="80"/>
      <c r="L17" s="72">
        <v>22.655000000000001</v>
      </c>
      <c r="M17" s="72">
        <v>52.253999999999998</v>
      </c>
      <c r="N17" s="80"/>
      <c r="O17" s="80"/>
      <c r="P17" s="80"/>
      <c r="Q17" s="72">
        <v>186.43199999999999</v>
      </c>
      <c r="R17" s="72">
        <v>334.53100000000001</v>
      </c>
      <c r="S17" s="72">
        <v>6.4219999999999997</v>
      </c>
      <c r="T17" s="72">
        <v>35.991999999999997</v>
      </c>
      <c r="U17" s="72">
        <v>12.079000000000001</v>
      </c>
      <c r="V17" s="72">
        <v>61.331000000000003</v>
      </c>
      <c r="W17" s="80"/>
      <c r="X17" s="72">
        <v>265.16300000000001</v>
      </c>
      <c r="Y17" s="72">
        <v>415.79300000000001</v>
      </c>
      <c r="Z17" s="72">
        <v>253.10900000000001</v>
      </c>
      <c r="AA17" s="80">
        <v>162.69999999999999</v>
      </c>
      <c r="AB17" s="80">
        <v>7693.1999999999989</v>
      </c>
    </row>
    <row r="18" spans="1:28">
      <c r="A18" s="69">
        <v>1986</v>
      </c>
      <c r="B18" s="69"/>
      <c r="C18" s="69"/>
      <c r="D18" s="69"/>
      <c r="E18" s="69"/>
      <c r="F18" s="69"/>
      <c r="G18" s="69"/>
      <c r="H18" s="69"/>
      <c r="I18" s="69"/>
      <c r="J18" s="69"/>
      <c r="K18" s="80"/>
      <c r="L18" s="72">
        <v>24.995000000000001</v>
      </c>
      <c r="M18" s="72">
        <v>54.195999999999998</v>
      </c>
      <c r="N18" s="80"/>
      <c r="O18" s="80"/>
      <c r="P18" s="80"/>
      <c r="Q18" s="72">
        <v>196.547</v>
      </c>
      <c r="R18" s="72">
        <v>348.959</v>
      </c>
      <c r="S18" s="72">
        <v>6.9580000000000002</v>
      </c>
      <c r="T18" s="72">
        <v>32.918999999999997</v>
      </c>
      <c r="U18" s="72">
        <v>13.327</v>
      </c>
      <c r="V18" s="72">
        <v>63.143000000000001</v>
      </c>
      <c r="W18" s="80"/>
      <c r="X18" s="72">
        <v>283.90100000000001</v>
      </c>
      <c r="Y18" s="72">
        <v>438.52</v>
      </c>
      <c r="Z18" s="72">
        <v>273.83199999999999</v>
      </c>
      <c r="AA18" s="80">
        <v>164.7</v>
      </c>
      <c r="AB18" s="80">
        <v>7978.5249999999996</v>
      </c>
    </row>
    <row r="19" spans="1:28">
      <c r="A19" s="69">
        <v>1987</v>
      </c>
      <c r="B19" s="69"/>
      <c r="C19" s="69"/>
      <c r="D19" s="69"/>
      <c r="E19" s="69"/>
      <c r="F19" s="69"/>
      <c r="G19" s="69"/>
      <c r="H19" s="69"/>
      <c r="I19" s="69"/>
      <c r="J19" s="69"/>
      <c r="K19" s="80"/>
      <c r="L19" s="72">
        <v>27.434999999999999</v>
      </c>
      <c r="M19" s="72">
        <v>55.018999999999998</v>
      </c>
      <c r="N19" s="80"/>
      <c r="O19" s="80"/>
      <c r="P19" s="80"/>
      <c r="Q19" s="72">
        <v>205.072</v>
      </c>
      <c r="R19" s="72">
        <v>392.55700000000002</v>
      </c>
      <c r="S19" s="72">
        <v>7.4930000000000003</v>
      </c>
      <c r="T19" s="72">
        <v>32.457000000000001</v>
      </c>
      <c r="U19" s="72">
        <v>15.085000000000001</v>
      </c>
      <c r="V19" s="72">
        <v>83.926000000000002</v>
      </c>
      <c r="W19" s="80"/>
      <c r="X19" s="72">
        <v>303.31799999999998</v>
      </c>
      <c r="Y19" s="72">
        <v>444.161</v>
      </c>
      <c r="Z19" s="72">
        <v>282.517</v>
      </c>
      <c r="AA19" s="80">
        <v>161.6</v>
      </c>
      <c r="AB19" s="80">
        <v>8256.375</v>
      </c>
    </row>
    <row r="20" spans="1:28">
      <c r="A20" s="69">
        <v>1988</v>
      </c>
      <c r="B20" s="69"/>
      <c r="C20" s="69"/>
      <c r="D20" s="69"/>
      <c r="E20" s="69"/>
      <c r="F20" s="69"/>
      <c r="G20" s="69"/>
      <c r="H20" s="69"/>
      <c r="I20" s="69"/>
      <c r="J20" s="69"/>
      <c r="K20" s="80"/>
      <c r="L20" s="72">
        <v>30.462</v>
      </c>
      <c r="M20" s="72">
        <v>57.308999999999997</v>
      </c>
      <c r="N20" s="80"/>
      <c r="O20" s="80"/>
      <c r="P20" s="80"/>
      <c r="Q20" s="72">
        <v>216.80799999999999</v>
      </c>
      <c r="R20" s="72">
        <v>401.18099999999998</v>
      </c>
      <c r="S20" s="72">
        <v>7.5940000000000003</v>
      </c>
      <c r="T20" s="72">
        <v>35.226999999999997</v>
      </c>
      <c r="U20" s="72">
        <v>16.198</v>
      </c>
      <c r="V20" s="72">
        <v>94.507999999999996</v>
      </c>
      <c r="W20" s="80"/>
      <c r="X20" s="72">
        <v>334.33499999999998</v>
      </c>
      <c r="Y20" s="72">
        <v>464.41800000000001</v>
      </c>
      <c r="Z20" s="72">
        <v>290.91800000000001</v>
      </c>
      <c r="AA20" s="80">
        <v>173.5</v>
      </c>
      <c r="AB20" s="80">
        <v>8529.6500000000015</v>
      </c>
    </row>
    <row r="21" spans="1:28">
      <c r="A21" s="69">
        <v>1989</v>
      </c>
      <c r="B21" s="69"/>
      <c r="C21" s="69"/>
      <c r="D21" s="69"/>
      <c r="E21" s="69"/>
      <c r="F21" s="69"/>
      <c r="G21" s="69"/>
      <c r="H21" s="69"/>
      <c r="I21" s="69"/>
      <c r="J21" s="69"/>
      <c r="K21" s="80"/>
      <c r="L21" s="72">
        <v>34.603999999999999</v>
      </c>
      <c r="M21" s="72">
        <v>63.061</v>
      </c>
      <c r="N21" s="80"/>
      <c r="O21" s="80"/>
      <c r="P21" s="80"/>
      <c r="Q21" s="72">
        <v>230.39500000000001</v>
      </c>
      <c r="R21" s="72">
        <v>445.69</v>
      </c>
      <c r="S21" s="72">
        <v>8.7449999999999992</v>
      </c>
      <c r="T21" s="72">
        <v>34.386000000000003</v>
      </c>
      <c r="U21" s="72">
        <v>16.334</v>
      </c>
      <c r="V21" s="72">
        <v>103.291</v>
      </c>
      <c r="W21" s="80"/>
      <c r="X21" s="72">
        <v>359.416</v>
      </c>
      <c r="Y21" s="72">
        <v>488.83199999999999</v>
      </c>
      <c r="Z21" s="72">
        <v>304.03399999999999</v>
      </c>
      <c r="AA21" s="80">
        <v>184.8</v>
      </c>
      <c r="AB21" s="80">
        <v>8800.125</v>
      </c>
    </row>
    <row r="22" spans="1:28">
      <c r="A22" s="69">
        <v>1990</v>
      </c>
      <c r="B22" s="69"/>
      <c r="C22" s="69"/>
      <c r="D22" s="69"/>
      <c r="E22" s="69"/>
      <c r="F22" s="69"/>
      <c r="G22" s="69"/>
      <c r="H22" s="69"/>
      <c r="I22" s="69"/>
      <c r="J22" s="69"/>
      <c r="K22" s="80"/>
      <c r="L22" s="72">
        <v>41.103000000000002</v>
      </c>
      <c r="M22" s="72">
        <v>68.748999999999995</v>
      </c>
      <c r="N22" s="80"/>
      <c r="O22" s="80"/>
      <c r="P22" s="80"/>
      <c r="Q22" s="72">
        <v>246.495</v>
      </c>
      <c r="R22" s="72">
        <v>466.88400000000001</v>
      </c>
      <c r="S22" s="72">
        <v>11.5</v>
      </c>
      <c r="T22" s="72">
        <v>35.344999999999999</v>
      </c>
      <c r="U22" s="72">
        <v>16.707000000000001</v>
      </c>
      <c r="V22" s="72">
        <v>93.507000000000005</v>
      </c>
      <c r="W22" s="80"/>
      <c r="X22" s="72">
        <v>380.04700000000003</v>
      </c>
      <c r="Y22" s="72">
        <v>500.57799999999997</v>
      </c>
      <c r="Z22" s="72">
        <v>300.14100000000002</v>
      </c>
      <c r="AA22" s="80">
        <v>200.4</v>
      </c>
      <c r="AB22" s="80">
        <v>9062.2000000000007</v>
      </c>
    </row>
    <row r="23" spans="1:28">
      <c r="A23" s="69">
        <v>1991</v>
      </c>
      <c r="B23" s="69"/>
      <c r="C23" s="69"/>
      <c r="D23" s="69"/>
      <c r="E23" s="69"/>
      <c r="F23" s="69"/>
      <c r="G23" s="69"/>
      <c r="H23" s="69"/>
      <c r="I23" s="69"/>
      <c r="J23" s="69"/>
      <c r="K23" s="80"/>
      <c r="L23" s="72">
        <v>52.533000000000001</v>
      </c>
      <c r="M23" s="72">
        <v>86.930999999999997</v>
      </c>
      <c r="N23" s="80"/>
      <c r="O23" s="80"/>
      <c r="P23" s="80"/>
      <c r="Q23" s="72">
        <v>266.76499999999999</v>
      </c>
      <c r="R23" s="72">
        <v>467.827</v>
      </c>
      <c r="S23" s="72">
        <v>11.138</v>
      </c>
      <c r="T23" s="72">
        <v>42.402000000000001</v>
      </c>
      <c r="U23" s="72">
        <v>15.949</v>
      </c>
      <c r="V23" s="72">
        <v>98.085999999999999</v>
      </c>
      <c r="W23" s="80"/>
      <c r="X23" s="72">
        <v>396.01600000000002</v>
      </c>
      <c r="Y23" s="72">
        <v>533.27800000000002</v>
      </c>
      <c r="Z23" s="72">
        <v>319.70400000000001</v>
      </c>
      <c r="AA23" s="80">
        <v>213.6</v>
      </c>
      <c r="AB23" s="80">
        <v>9306.2249999999985</v>
      </c>
    </row>
    <row r="24" spans="1:28">
      <c r="A24" s="69">
        <v>1992</v>
      </c>
      <c r="B24" s="69"/>
      <c r="C24" s="69"/>
      <c r="D24" s="69"/>
      <c r="E24" s="69"/>
      <c r="F24" s="69"/>
      <c r="G24" s="69"/>
      <c r="H24" s="69"/>
      <c r="I24" s="69"/>
      <c r="J24" s="69"/>
      <c r="K24" s="80"/>
      <c r="L24" s="72">
        <v>67.826999999999998</v>
      </c>
      <c r="M24" s="72">
        <v>110.76600000000001</v>
      </c>
      <c r="N24" s="80"/>
      <c r="O24" s="80"/>
      <c r="P24" s="80"/>
      <c r="Q24" s="72">
        <v>285.16699999999997</v>
      </c>
      <c r="R24" s="72">
        <v>475.964</v>
      </c>
      <c r="S24" s="72">
        <v>11.143000000000001</v>
      </c>
      <c r="T24" s="72">
        <v>45.569000000000003</v>
      </c>
      <c r="U24" s="72">
        <v>17.359000000000002</v>
      </c>
      <c r="V24" s="72">
        <v>100.27</v>
      </c>
      <c r="W24" s="80"/>
      <c r="X24" s="72">
        <v>413.68900000000002</v>
      </c>
      <c r="Y24" s="72">
        <v>533.803</v>
      </c>
      <c r="Z24" s="72">
        <v>302.60199999999998</v>
      </c>
      <c r="AA24" s="80">
        <v>231.2</v>
      </c>
      <c r="AB24" s="80">
        <v>9540</v>
      </c>
    </row>
    <row r="25" spans="1:28">
      <c r="A25" s="69">
        <v>1993</v>
      </c>
      <c r="B25" s="69"/>
      <c r="C25" s="69"/>
      <c r="D25" s="69"/>
      <c r="E25" s="69"/>
      <c r="F25" s="69"/>
      <c r="G25" s="69"/>
      <c r="H25" s="69"/>
      <c r="I25" s="69"/>
      <c r="J25" s="69"/>
      <c r="K25" s="80"/>
      <c r="L25" s="72">
        <v>75.774000000000001</v>
      </c>
      <c r="M25" s="72">
        <v>117.093</v>
      </c>
      <c r="N25" s="80"/>
      <c r="O25" s="80"/>
      <c r="P25" s="80"/>
      <c r="Q25" s="72">
        <v>301.98500000000001</v>
      </c>
      <c r="R25" s="72">
        <v>509.68</v>
      </c>
      <c r="S25" s="72">
        <v>12.577</v>
      </c>
      <c r="T25" s="72">
        <v>48.057000000000002</v>
      </c>
      <c r="U25" s="72">
        <v>18.802</v>
      </c>
      <c r="V25" s="72">
        <v>117.52</v>
      </c>
      <c r="W25" s="80"/>
      <c r="X25" s="72">
        <v>428.3</v>
      </c>
      <c r="Y25" s="72">
        <v>539.75300000000004</v>
      </c>
      <c r="Z25" s="72">
        <v>292.43</v>
      </c>
      <c r="AA25" s="80">
        <v>247.3</v>
      </c>
      <c r="AB25" s="80">
        <v>9783.5999999999985</v>
      </c>
    </row>
    <row r="26" spans="1:28">
      <c r="A26" s="69">
        <v>1994</v>
      </c>
      <c r="B26" s="69"/>
      <c r="C26" s="69"/>
      <c r="D26" s="69"/>
      <c r="E26" s="69"/>
      <c r="F26" s="69"/>
      <c r="G26" s="69"/>
      <c r="H26" s="69"/>
      <c r="I26" s="69"/>
      <c r="J26" s="69"/>
      <c r="K26" s="80"/>
      <c r="L26" s="72">
        <v>82.034000000000006</v>
      </c>
      <c r="M26" s="72">
        <v>116.099</v>
      </c>
      <c r="N26" s="80"/>
      <c r="O26" s="80"/>
      <c r="P26" s="80"/>
      <c r="Q26" s="72">
        <v>316.91300000000001</v>
      </c>
      <c r="R26" s="72">
        <v>543.05499999999995</v>
      </c>
      <c r="S26" s="72">
        <v>15.225</v>
      </c>
      <c r="T26" s="72">
        <v>55.225000000000001</v>
      </c>
      <c r="U26" s="72">
        <v>20.099</v>
      </c>
      <c r="V26" s="72">
        <v>140.38499999999999</v>
      </c>
      <c r="W26" s="80"/>
      <c r="X26" s="72">
        <v>461.47500000000002</v>
      </c>
      <c r="Y26" s="72">
        <v>541.34</v>
      </c>
      <c r="Z26" s="72">
        <v>282.26600000000002</v>
      </c>
      <c r="AA26" s="80">
        <v>259.10000000000002</v>
      </c>
      <c r="AB26" s="80">
        <v>10045.125</v>
      </c>
    </row>
    <row r="27" spans="1:28">
      <c r="A27" s="69">
        <v>1995</v>
      </c>
      <c r="B27" s="69"/>
      <c r="C27" s="69"/>
      <c r="D27" s="69"/>
      <c r="E27" s="69"/>
      <c r="F27" s="69"/>
      <c r="G27" s="69"/>
      <c r="H27" s="69"/>
      <c r="I27" s="69"/>
      <c r="J27" s="69"/>
      <c r="K27" s="80"/>
      <c r="L27" s="72">
        <v>89.07</v>
      </c>
      <c r="M27" s="72">
        <v>116.649</v>
      </c>
      <c r="N27" s="80"/>
      <c r="O27" s="80"/>
      <c r="P27" s="80"/>
      <c r="Q27" s="72">
        <v>333.27300000000002</v>
      </c>
      <c r="R27" s="72">
        <v>590.24400000000003</v>
      </c>
      <c r="S27" s="72">
        <v>14.763</v>
      </c>
      <c r="T27" s="72">
        <v>57.484000000000002</v>
      </c>
      <c r="U27" s="72">
        <v>19.300999999999998</v>
      </c>
      <c r="V27" s="72">
        <v>157.00399999999999</v>
      </c>
      <c r="W27" s="80"/>
      <c r="X27" s="72">
        <v>484.47300000000001</v>
      </c>
      <c r="Y27" s="72">
        <v>544.76099999999997</v>
      </c>
      <c r="Z27" s="72">
        <v>273.56200000000001</v>
      </c>
      <c r="AA27" s="80">
        <v>271.2</v>
      </c>
      <c r="AB27" s="80">
        <v>10322.049999999999</v>
      </c>
    </row>
    <row r="28" spans="1:28">
      <c r="A28" s="69">
        <v>1996</v>
      </c>
      <c r="B28" s="69"/>
      <c r="C28" s="69"/>
      <c r="D28" s="69"/>
      <c r="E28" s="69"/>
      <c r="F28" s="69"/>
      <c r="G28" s="69"/>
      <c r="H28" s="69"/>
      <c r="I28" s="69"/>
      <c r="J28" s="69"/>
      <c r="K28" s="80"/>
      <c r="L28" s="72">
        <v>91.99</v>
      </c>
      <c r="M28" s="72">
        <v>121.604</v>
      </c>
      <c r="N28" s="80"/>
      <c r="O28" s="80"/>
      <c r="P28" s="80"/>
      <c r="Q28" s="72">
        <v>347.05099999999999</v>
      </c>
      <c r="R28" s="72">
        <v>656.41700000000003</v>
      </c>
      <c r="S28" s="72">
        <v>17.189</v>
      </c>
      <c r="T28" s="72">
        <v>54.014000000000003</v>
      </c>
      <c r="U28" s="72">
        <v>18.670000000000002</v>
      </c>
      <c r="V28" s="72">
        <v>171.82400000000001</v>
      </c>
      <c r="W28" s="80"/>
      <c r="X28" s="72">
        <v>509.41399999999999</v>
      </c>
      <c r="Y28" s="72">
        <v>532.73299999999995</v>
      </c>
      <c r="Z28" s="72">
        <v>265.96100000000001</v>
      </c>
      <c r="AA28" s="80">
        <v>266.8</v>
      </c>
      <c r="AB28" s="80">
        <v>10631.375</v>
      </c>
    </row>
    <row r="29" spans="1:28">
      <c r="A29" s="69">
        <v>1997</v>
      </c>
      <c r="B29" s="69"/>
      <c r="C29" s="69"/>
      <c r="D29" s="69"/>
      <c r="E29" s="69"/>
      <c r="F29" s="69"/>
      <c r="G29" s="69"/>
      <c r="H29" s="69"/>
      <c r="I29" s="69"/>
      <c r="J29" s="69"/>
      <c r="K29" s="80"/>
      <c r="L29" s="72">
        <v>95.552000000000007</v>
      </c>
      <c r="M29" s="72">
        <v>122.47499999999999</v>
      </c>
      <c r="N29" s="80"/>
      <c r="O29" s="80"/>
      <c r="P29" s="80"/>
      <c r="Q29" s="72">
        <v>362.29599999999999</v>
      </c>
      <c r="R29" s="72">
        <v>737.46600000000001</v>
      </c>
      <c r="S29" s="72">
        <v>19.844999999999999</v>
      </c>
      <c r="T29" s="72">
        <v>56.923999999999999</v>
      </c>
      <c r="U29" s="72">
        <v>17.928000000000001</v>
      </c>
      <c r="V29" s="72">
        <v>182.29300000000001</v>
      </c>
      <c r="W29" s="80"/>
      <c r="X29" s="72">
        <v>539.37099999999998</v>
      </c>
      <c r="Y29" s="72">
        <v>547.03700000000003</v>
      </c>
      <c r="Z29" s="72">
        <v>271.67399999999998</v>
      </c>
      <c r="AA29" s="80">
        <v>275.39999999999998</v>
      </c>
      <c r="AB29" s="80">
        <v>11008.674999999999</v>
      </c>
    </row>
    <row r="30" spans="1:28">
      <c r="A30" s="69">
        <v>1998</v>
      </c>
      <c r="B30" s="69"/>
      <c r="C30" s="69"/>
      <c r="D30" s="69"/>
      <c r="E30" s="69"/>
      <c r="F30" s="69"/>
      <c r="G30" s="69"/>
      <c r="H30" s="69"/>
      <c r="I30" s="69"/>
      <c r="J30" s="69"/>
      <c r="K30" s="80"/>
      <c r="L30" s="72">
        <v>101.23399999999999</v>
      </c>
      <c r="M30" s="72">
        <v>122.143</v>
      </c>
      <c r="N30" s="80"/>
      <c r="O30" s="80"/>
      <c r="P30" s="80"/>
      <c r="Q30" s="72">
        <v>376.11900000000003</v>
      </c>
      <c r="R30" s="72">
        <v>828.58600000000001</v>
      </c>
      <c r="S30" s="72">
        <v>24.076000000000001</v>
      </c>
      <c r="T30" s="72">
        <v>57.673000000000002</v>
      </c>
      <c r="U30" s="72">
        <v>18.297000000000001</v>
      </c>
      <c r="V30" s="72">
        <v>188.67699999999999</v>
      </c>
      <c r="W30" s="80"/>
      <c r="X30" s="72">
        <v>571.83100000000002</v>
      </c>
      <c r="Y30" s="72">
        <v>551.995</v>
      </c>
      <c r="Z30" s="72">
        <v>270.25</v>
      </c>
      <c r="AA30" s="80">
        <v>281.7</v>
      </c>
      <c r="AB30" s="80">
        <v>11453.45</v>
      </c>
    </row>
    <row r="31" spans="1:28">
      <c r="A31" s="69">
        <v>1999</v>
      </c>
      <c r="B31" s="69"/>
      <c r="C31" s="69"/>
      <c r="D31" s="69"/>
      <c r="E31" s="69"/>
      <c r="F31" s="69"/>
      <c r="G31" s="69"/>
      <c r="H31" s="69"/>
      <c r="I31" s="69"/>
      <c r="J31" s="69"/>
      <c r="K31" s="80"/>
      <c r="L31" s="72">
        <v>108.042</v>
      </c>
      <c r="M31" s="72">
        <v>129.018</v>
      </c>
      <c r="N31" s="80"/>
      <c r="O31" s="80"/>
      <c r="P31" s="80"/>
      <c r="Q31" s="72">
        <v>386.99099999999999</v>
      </c>
      <c r="R31" s="72">
        <v>879.48</v>
      </c>
      <c r="S31" s="72">
        <v>27.782</v>
      </c>
      <c r="T31" s="72">
        <v>70.414000000000001</v>
      </c>
      <c r="U31" s="72">
        <v>18.335999999999999</v>
      </c>
      <c r="V31" s="72">
        <v>184.68</v>
      </c>
      <c r="W31" s="80"/>
      <c r="X31" s="72">
        <v>611.83299999999997</v>
      </c>
      <c r="Y31" s="72">
        <v>572.11300000000006</v>
      </c>
      <c r="Z31" s="72">
        <v>275.46300000000002</v>
      </c>
      <c r="AA31" s="80">
        <v>296.7</v>
      </c>
      <c r="AB31" s="80">
        <v>11938.95</v>
      </c>
    </row>
    <row r="32" spans="1:28">
      <c r="A32" s="69">
        <v>2000</v>
      </c>
      <c r="B32" s="69"/>
      <c r="C32" s="69"/>
      <c r="D32" s="69"/>
      <c r="E32" s="69"/>
      <c r="F32" s="69"/>
      <c r="G32" s="69"/>
      <c r="H32" s="69"/>
      <c r="I32" s="69"/>
      <c r="J32" s="69"/>
      <c r="K32" s="80"/>
      <c r="L32" s="72">
        <v>117.92100000000001</v>
      </c>
      <c r="M32" s="72">
        <v>133.93899999999999</v>
      </c>
      <c r="N32" s="80"/>
      <c r="O32" s="80"/>
      <c r="P32" s="80"/>
      <c r="Q32" s="72">
        <v>406.048</v>
      </c>
      <c r="R32" s="72">
        <v>1004.462</v>
      </c>
      <c r="S32" s="72">
        <v>29.01</v>
      </c>
      <c r="T32" s="72">
        <v>68.864999999999995</v>
      </c>
      <c r="U32" s="72">
        <v>19.914000000000001</v>
      </c>
      <c r="V32" s="72">
        <v>207.28899999999999</v>
      </c>
      <c r="W32" s="80"/>
      <c r="X32" s="72">
        <v>652.85199999999998</v>
      </c>
      <c r="Y32" s="72">
        <v>614.62599999999998</v>
      </c>
      <c r="Z32" s="72">
        <v>294.96499999999997</v>
      </c>
      <c r="AA32" s="80">
        <v>319.7</v>
      </c>
      <c r="AB32" s="80">
        <v>12437.8</v>
      </c>
    </row>
    <row r="33" spans="1:29">
      <c r="A33" s="69">
        <v>2001</v>
      </c>
      <c r="B33" s="69"/>
      <c r="C33" s="69"/>
      <c r="D33" s="69"/>
      <c r="E33" s="69"/>
      <c r="F33" s="69"/>
      <c r="G33" s="69"/>
      <c r="H33" s="69"/>
      <c r="I33" s="69"/>
      <c r="J33" s="69"/>
      <c r="K33" s="80"/>
      <c r="L33" s="72">
        <v>129.374</v>
      </c>
      <c r="M33" s="72">
        <v>143.11500000000001</v>
      </c>
      <c r="N33" s="80"/>
      <c r="O33" s="80"/>
      <c r="P33" s="80"/>
      <c r="Q33" s="72">
        <v>429.36799999999999</v>
      </c>
      <c r="R33" s="72">
        <v>994.33900000000006</v>
      </c>
      <c r="S33" s="72">
        <v>28.4</v>
      </c>
      <c r="T33" s="72">
        <v>66.231999999999999</v>
      </c>
      <c r="U33" s="72">
        <v>19.369</v>
      </c>
      <c r="V33" s="72">
        <v>151.07499999999999</v>
      </c>
      <c r="W33" s="80"/>
      <c r="X33" s="72">
        <v>693.96699999999998</v>
      </c>
      <c r="Y33" s="72">
        <v>649.04100000000005</v>
      </c>
      <c r="Z33" s="72">
        <v>306.07499999999999</v>
      </c>
      <c r="AA33" s="80">
        <v>343</v>
      </c>
      <c r="AB33" s="80">
        <v>12891.674999999999</v>
      </c>
    </row>
    <row r="34" spans="1:29">
      <c r="A34" s="69">
        <v>2002</v>
      </c>
      <c r="B34" s="69"/>
      <c r="C34" s="69"/>
      <c r="D34" s="69"/>
      <c r="E34" s="69"/>
      <c r="F34" s="69"/>
      <c r="G34" s="69"/>
      <c r="H34" s="69"/>
      <c r="I34" s="69"/>
      <c r="J34" s="69"/>
      <c r="K34" s="80"/>
      <c r="L34" s="72">
        <v>147.512</v>
      </c>
      <c r="M34" s="72">
        <v>180.34899999999999</v>
      </c>
      <c r="N34" s="80"/>
      <c r="O34" s="80"/>
      <c r="P34" s="80"/>
      <c r="Q34" s="72">
        <v>452.07299999999998</v>
      </c>
      <c r="R34" s="72">
        <v>858.34500000000003</v>
      </c>
      <c r="S34" s="72">
        <v>26.507000000000001</v>
      </c>
      <c r="T34" s="72">
        <v>66.989000000000004</v>
      </c>
      <c r="U34" s="72">
        <v>18.602</v>
      </c>
      <c r="V34" s="72">
        <v>148.04400000000001</v>
      </c>
      <c r="W34" s="80"/>
      <c r="X34" s="72">
        <v>700.76</v>
      </c>
      <c r="Y34" s="72">
        <v>733.95</v>
      </c>
      <c r="Z34" s="72">
        <v>348.952</v>
      </c>
      <c r="AA34" s="80">
        <v>385</v>
      </c>
      <c r="AB34" s="80">
        <v>13269.424999999999</v>
      </c>
    </row>
    <row r="35" spans="1:29">
      <c r="A35" s="69">
        <v>2003</v>
      </c>
      <c r="B35" s="103"/>
      <c r="C35" s="103"/>
      <c r="D35" s="103"/>
      <c r="E35" s="103"/>
      <c r="F35" s="103"/>
      <c r="G35" s="103"/>
      <c r="H35" s="103"/>
      <c r="I35" s="103"/>
      <c r="J35" s="103"/>
      <c r="K35" s="103"/>
      <c r="L35" s="72">
        <v>160.69300000000001</v>
      </c>
      <c r="M35" s="72">
        <v>196.15100000000001</v>
      </c>
      <c r="N35" s="80"/>
      <c r="O35" s="80"/>
      <c r="P35" s="80"/>
      <c r="Q35" s="72">
        <v>470.45299999999997</v>
      </c>
      <c r="R35" s="72">
        <v>793.69899999999996</v>
      </c>
      <c r="S35" s="72">
        <v>21.959</v>
      </c>
      <c r="T35" s="72">
        <v>67.524000000000001</v>
      </c>
      <c r="U35" s="72">
        <v>19.861999999999998</v>
      </c>
      <c r="V35" s="72">
        <v>131.77799999999999</v>
      </c>
      <c r="W35" s="80"/>
      <c r="X35" s="72">
        <v>712.97799999999995</v>
      </c>
      <c r="Y35" s="72">
        <v>824.33900000000006</v>
      </c>
      <c r="Z35" s="72">
        <v>404.94200000000001</v>
      </c>
      <c r="AA35" s="80">
        <v>419.4</v>
      </c>
      <c r="AB35" s="80">
        <v>13613.025</v>
      </c>
    </row>
    <row r="36" spans="1:29">
      <c r="A36" s="69">
        <v>2004</v>
      </c>
      <c r="B36" s="103">
        <v>1000</v>
      </c>
      <c r="C36" s="103">
        <v>785</v>
      </c>
      <c r="D36" s="103">
        <v>93</v>
      </c>
      <c r="E36" s="103">
        <v>208</v>
      </c>
      <c r="F36" s="103"/>
      <c r="G36" s="103">
        <v>789</v>
      </c>
      <c r="H36" s="103">
        <v>2348</v>
      </c>
      <c r="I36" s="103">
        <v>43</v>
      </c>
      <c r="J36" s="103">
        <v>219</v>
      </c>
      <c r="K36" s="103"/>
      <c r="L36" s="80">
        <v>176.23099999999999</v>
      </c>
      <c r="M36" s="80">
        <v>190.59399999999999</v>
      </c>
      <c r="N36" s="80"/>
      <c r="O36" s="80"/>
      <c r="P36" s="80"/>
      <c r="Q36" s="72">
        <v>491.53699999999998</v>
      </c>
      <c r="R36" s="72">
        <v>808.95899999999995</v>
      </c>
      <c r="S36" s="72">
        <v>24.831</v>
      </c>
      <c r="T36" s="72">
        <v>69.855000000000004</v>
      </c>
      <c r="U36" s="72">
        <v>21.082999999999998</v>
      </c>
      <c r="V36" s="72">
        <v>189.37100000000001</v>
      </c>
      <c r="W36" s="80"/>
      <c r="X36" s="72">
        <v>733.40700000000004</v>
      </c>
      <c r="Y36" s="72">
        <v>895.06500000000005</v>
      </c>
      <c r="Z36" s="72">
        <v>454.05700000000002</v>
      </c>
      <c r="AA36" s="80">
        <v>441</v>
      </c>
      <c r="AB36" s="80">
        <v>13959.45</v>
      </c>
    </row>
    <row r="37" spans="1:29">
      <c r="A37" s="69">
        <v>2005</v>
      </c>
      <c r="B37" s="103">
        <v>1063</v>
      </c>
      <c r="C37" s="103">
        <v>905</v>
      </c>
      <c r="D37" s="103">
        <v>97</v>
      </c>
      <c r="E37" s="103">
        <v>275</v>
      </c>
      <c r="F37" s="103"/>
      <c r="G37" s="103">
        <v>845</v>
      </c>
      <c r="H37" s="103">
        <v>2506</v>
      </c>
      <c r="I37" s="103">
        <v>51</v>
      </c>
      <c r="J37" s="103">
        <v>243</v>
      </c>
      <c r="K37" s="103"/>
      <c r="L37" s="80">
        <v>181.72</v>
      </c>
      <c r="M37" s="80">
        <v>196.87299999999999</v>
      </c>
      <c r="N37" s="80"/>
      <c r="O37" s="80"/>
      <c r="P37" s="80"/>
      <c r="Q37" s="72">
        <v>518.71199999999999</v>
      </c>
      <c r="R37" s="72">
        <v>927.22199999999998</v>
      </c>
      <c r="S37" s="72">
        <v>24.763999999999999</v>
      </c>
      <c r="T37" s="72">
        <v>73.093999999999994</v>
      </c>
      <c r="U37" s="72">
        <v>23.379000000000001</v>
      </c>
      <c r="V37" s="72">
        <v>278.28199999999998</v>
      </c>
      <c r="W37" s="80"/>
      <c r="X37" s="72">
        <v>794.125</v>
      </c>
      <c r="Y37" s="72">
        <v>968.54100000000005</v>
      </c>
      <c r="Z37" s="72">
        <v>493.60300000000001</v>
      </c>
      <c r="AA37" s="80">
        <v>474.9</v>
      </c>
      <c r="AB37" s="80">
        <v>14304.7</v>
      </c>
    </row>
    <row r="38" spans="1:29">
      <c r="A38" s="69">
        <v>2006</v>
      </c>
      <c r="B38" s="103">
        <v>1149</v>
      </c>
      <c r="C38" s="103">
        <v>992</v>
      </c>
      <c r="D38" s="103">
        <v>103</v>
      </c>
      <c r="E38" s="103">
        <v>266</v>
      </c>
      <c r="F38" s="103"/>
      <c r="G38" s="103">
        <v>911</v>
      </c>
      <c r="H38" s="103">
        <v>2671</v>
      </c>
      <c r="I38" s="103">
        <v>50</v>
      </c>
      <c r="J38" s="103">
        <v>272</v>
      </c>
      <c r="K38" s="103">
        <v>373.697</v>
      </c>
      <c r="L38" s="80">
        <v>180.625</v>
      </c>
      <c r="M38" s="80">
        <v>200.04499999999999</v>
      </c>
      <c r="N38" s="80"/>
      <c r="O38" s="80"/>
      <c r="P38" s="80"/>
      <c r="Q38" s="72">
        <v>543.91099999999994</v>
      </c>
      <c r="R38" s="72">
        <v>1043.9079999999999</v>
      </c>
      <c r="S38" s="72">
        <v>27.876999999999999</v>
      </c>
      <c r="T38" s="72">
        <v>73.960999999999999</v>
      </c>
      <c r="U38" s="72">
        <v>24.81</v>
      </c>
      <c r="V38" s="72">
        <v>353.91500000000002</v>
      </c>
      <c r="W38" s="80"/>
      <c r="X38" s="72">
        <v>837.82100000000003</v>
      </c>
      <c r="Y38" s="72">
        <v>1016.624</v>
      </c>
      <c r="Z38" s="72">
        <v>519.96699999999998</v>
      </c>
      <c r="AA38" s="80">
        <v>496.7</v>
      </c>
      <c r="AB38" s="80">
        <v>14609.225</v>
      </c>
    </row>
    <row r="39" spans="1:29">
      <c r="A39" s="69">
        <v>2007</v>
      </c>
      <c r="B39" s="103">
        <v>1236</v>
      </c>
      <c r="C39" s="103">
        <v>1070</v>
      </c>
      <c r="D39" s="103">
        <v>107</v>
      </c>
      <c r="E39" s="103">
        <v>267</v>
      </c>
      <c r="F39" s="103"/>
      <c r="G39" s="103">
        <v>961</v>
      </c>
      <c r="H39" s="103">
        <v>2815</v>
      </c>
      <c r="I39" s="103">
        <v>50</v>
      </c>
      <c r="J39" s="103">
        <v>304</v>
      </c>
      <c r="K39" s="103">
        <v>427.83699999999999</v>
      </c>
      <c r="L39" s="80">
        <v>192.572</v>
      </c>
      <c r="M39" s="80">
        <v>203.11</v>
      </c>
      <c r="N39" s="80"/>
      <c r="O39" s="80"/>
      <c r="P39" s="80"/>
      <c r="Q39" s="72">
        <v>581.44200000000001</v>
      </c>
      <c r="R39" s="72">
        <v>1163.472</v>
      </c>
      <c r="S39" s="72">
        <v>26.044</v>
      </c>
      <c r="T39" s="72">
        <v>65.069000000000003</v>
      </c>
      <c r="U39" s="72">
        <v>26.01</v>
      </c>
      <c r="V39" s="72">
        <v>370.24299999999999</v>
      </c>
      <c r="W39" s="80"/>
      <c r="X39" s="72">
        <v>869.60699999999997</v>
      </c>
      <c r="Y39" s="72">
        <v>1041.5899999999999</v>
      </c>
      <c r="Z39" s="72">
        <v>547.86800000000005</v>
      </c>
      <c r="AA39" s="80">
        <v>493.7</v>
      </c>
      <c r="AB39" s="80">
        <v>14887.525</v>
      </c>
    </row>
    <row r="40" spans="1:29">
      <c r="A40" s="69">
        <v>2008</v>
      </c>
      <c r="B40" s="103">
        <v>1295</v>
      </c>
      <c r="C40" s="103">
        <v>1150</v>
      </c>
      <c r="D40" s="103">
        <v>111</v>
      </c>
      <c r="E40" s="103">
        <v>269</v>
      </c>
      <c r="F40" s="103"/>
      <c r="G40" s="103">
        <v>1008</v>
      </c>
      <c r="H40" s="103">
        <v>2945</v>
      </c>
      <c r="I40" s="103">
        <v>47</v>
      </c>
      <c r="J40" s="103">
        <v>342</v>
      </c>
      <c r="K40" s="103">
        <v>448.97899999999998</v>
      </c>
      <c r="L40" s="80">
        <v>208.03399999999999</v>
      </c>
      <c r="M40" s="80">
        <v>260.654</v>
      </c>
      <c r="N40" s="80"/>
      <c r="O40" s="80"/>
      <c r="P40" s="80"/>
      <c r="Q40" s="72">
        <v>612.11</v>
      </c>
      <c r="R40" s="72">
        <v>1145.7470000000001</v>
      </c>
      <c r="S40" s="72">
        <v>28.844000000000001</v>
      </c>
      <c r="T40" s="72">
        <v>67.334000000000003</v>
      </c>
      <c r="U40" s="72">
        <v>27.568000000000001</v>
      </c>
      <c r="V40" s="72">
        <v>304.346</v>
      </c>
      <c r="W40" s="80"/>
      <c r="X40" s="72">
        <v>900.15499999999997</v>
      </c>
      <c r="Y40" s="72">
        <v>1134.884</v>
      </c>
      <c r="Z40" s="72">
        <v>612.43399999999997</v>
      </c>
      <c r="AA40" s="80">
        <v>522.5</v>
      </c>
      <c r="AB40" s="80">
        <v>15159.525</v>
      </c>
    </row>
    <row r="41" spans="1:29">
      <c r="A41" s="69">
        <v>2009</v>
      </c>
      <c r="B41" s="103">
        <v>1361</v>
      </c>
      <c r="C41" s="103">
        <v>1235</v>
      </c>
      <c r="D41" s="103">
        <v>114</v>
      </c>
      <c r="E41" s="103">
        <v>285</v>
      </c>
      <c r="F41" s="103"/>
      <c r="G41" s="103">
        <v>1056</v>
      </c>
      <c r="H41" s="103">
        <v>3076</v>
      </c>
      <c r="I41" s="103">
        <v>46</v>
      </c>
      <c r="J41" s="103">
        <v>370</v>
      </c>
      <c r="K41" s="103">
        <v>477.238</v>
      </c>
      <c r="L41" s="80">
        <v>225.02199999999999</v>
      </c>
      <c r="M41" s="80">
        <v>350.22</v>
      </c>
      <c r="N41" s="80"/>
      <c r="O41" s="80"/>
      <c r="P41" s="80"/>
      <c r="Q41" s="72">
        <v>677.726</v>
      </c>
      <c r="R41" s="72">
        <v>915.30799999999999</v>
      </c>
      <c r="S41" s="72">
        <v>23.481999999999999</v>
      </c>
      <c r="T41" s="72">
        <v>62.482999999999997</v>
      </c>
      <c r="U41" s="72">
        <v>22.452999999999999</v>
      </c>
      <c r="V41" s="72">
        <v>138.22900000000001</v>
      </c>
      <c r="W41" s="80"/>
      <c r="X41" s="72">
        <v>890.91700000000003</v>
      </c>
      <c r="Y41" s="72">
        <v>1237.5360000000001</v>
      </c>
      <c r="Z41" s="72">
        <v>656.72400000000005</v>
      </c>
      <c r="AA41" s="80">
        <v>580.79999999999995</v>
      </c>
      <c r="AB41" s="80">
        <v>15380.349999999999</v>
      </c>
    </row>
    <row r="42" spans="1:29">
      <c r="A42" s="69">
        <v>2010</v>
      </c>
      <c r="B42" s="103">
        <v>1437</v>
      </c>
      <c r="C42" s="103">
        <v>1323</v>
      </c>
      <c r="D42" s="103">
        <v>117</v>
      </c>
      <c r="E42" s="103">
        <v>289</v>
      </c>
      <c r="F42" s="103"/>
      <c r="G42" s="103">
        <v>1110</v>
      </c>
      <c r="H42" s="103">
        <v>3221</v>
      </c>
      <c r="I42" s="103">
        <v>46</v>
      </c>
      <c r="J42" s="103">
        <v>396</v>
      </c>
      <c r="K42" s="103">
        <v>507.86700000000002</v>
      </c>
      <c r="L42" s="80">
        <v>242.49600000000001</v>
      </c>
      <c r="M42" s="80">
        <v>437.291</v>
      </c>
      <c r="N42" s="80"/>
      <c r="O42" s="80"/>
      <c r="P42" s="80"/>
      <c r="Q42" s="72">
        <v>700.75199999999995</v>
      </c>
      <c r="R42" s="72">
        <v>898.54899999999998</v>
      </c>
      <c r="S42" s="72">
        <v>18.885000000000002</v>
      </c>
      <c r="T42" s="72">
        <v>66.909000000000006</v>
      </c>
      <c r="U42" s="72">
        <v>25.297999999999998</v>
      </c>
      <c r="V42" s="72">
        <v>191.43700000000001</v>
      </c>
      <c r="W42" s="80"/>
      <c r="X42" s="72">
        <v>864.81399999999996</v>
      </c>
      <c r="Y42" s="72">
        <v>1347.1659999999999</v>
      </c>
      <c r="Z42" s="72">
        <v>688.85400000000004</v>
      </c>
      <c r="AA42" s="80">
        <v>658.3</v>
      </c>
      <c r="AB42" s="80">
        <v>15535.900000000001</v>
      </c>
    </row>
    <row r="43" spans="1:29">
      <c r="A43" s="69">
        <v>2011</v>
      </c>
      <c r="B43" s="103">
        <v>1522</v>
      </c>
      <c r="C43" s="103">
        <v>1520</v>
      </c>
      <c r="D43" s="103">
        <v>122</v>
      </c>
      <c r="E43" s="103">
        <v>299</v>
      </c>
      <c r="F43" s="103"/>
      <c r="G43" s="103">
        <v>1164</v>
      </c>
      <c r="H43" s="103">
        <v>3373</v>
      </c>
      <c r="I43" s="103">
        <v>45</v>
      </c>
      <c r="J43" s="103">
        <v>417</v>
      </c>
      <c r="K43" s="103">
        <v>557.28200000000004</v>
      </c>
      <c r="L43" s="80">
        <v>261.30399999999997</v>
      </c>
      <c r="M43" s="80">
        <v>404.03899999999999</v>
      </c>
      <c r="N43" s="80"/>
      <c r="O43" s="80"/>
      <c r="P43" s="80"/>
      <c r="Q43" s="72">
        <v>724.923</v>
      </c>
      <c r="R43" s="72">
        <v>1091.473</v>
      </c>
      <c r="S43" s="72">
        <v>7.399</v>
      </c>
      <c r="T43" s="72">
        <v>72.381</v>
      </c>
      <c r="U43" s="72">
        <v>29.518999999999998</v>
      </c>
      <c r="V43" s="72">
        <v>181.08500000000001</v>
      </c>
      <c r="W43" s="80"/>
      <c r="X43" s="72">
        <v>818.79200000000003</v>
      </c>
      <c r="Y43" s="72">
        <v>1347.1369999999999</v>
      </c>
      <c r="Z43" s="72">
        <v>699.39200000000005</v>
      </c>
      <c r="AA43" s="80">
        <v>647.70000000000005</v>
      </c>
      <c r="AB43" s="80">
        <v>15702.95</v>
      </c>
    </row>
    <row r="44" spans="1:29">
      <c r="A44" s="69">
        <v>2012</v>
      </c>
      <c r="B44" s="103">
        <v>1598</v>
      </c>
      <c r="C44" s="103">
        <v>1664</v>
      </c>
      <c r="D44" s="103">
        <v>126</v>
      </c>
      <c r="E44" s="103">
        <v>309</v>
      </c>
      <c r="F44" s="103"/>
      <c r="G44" s="103">
        <v>1220</v>
      </c>
      <c r="H44" s="103">
        <v>3510</v>
      </c>
      <c r="I44" s="103">
        <v>46</v>
      </c>
      <c r="J44" s="103">
        <v>432</v>
      </c>
      <c r="K44" s="103">
        <v>563.93899999999996</v>
      </c>
      <c r="L44" s="80">
        <v>281.88499999999999</v>
      </c>
      <c r="M44" s="80">
        <v>353.58800000000002</v>
      </c>
      <c r="N44" s="80"/>
      <c r="O44" s="80"/>
      <c r="P44" s="80"/>
      <c r="Q44" s="72">
        <v>767.71400000000006</v>
      </c>
      <c r="R44" s="72">
        <v>1132.2059999999999</v>
      </c>
      <c r="S44" s="72">
        <v>13.973000000000001</v>
      </c>
      <c r="T44" s="72">
        <v>79.061000000000007</v>
      </c>
      <c r="U44" s="72">
        <v>30.306999999999999</v>
      </c>
      <c r="V44" s="72">
        <v>242.28899999999999</v>
      </c>
      <c r="W44" s="80"/>
      <c r="X44" s="72">
        <v>845.31399999999996</v>
      </c>
      <c r="Y44" s="72">
        <v>1286.087</v>
      </c>
      <c r="Z44" s="72">
        <v>670.52300000000002</v>
      </c>
      <c r="AA44" s="80">
        <v>615.6</v>
      </c>
      <c r="AB44" s="80">
        <v>15905.449999999999</v>
      </c>
    </row>
    <row r="45" spans="1:29">
      <c r="A45" s="69">
        <v>2013</v>
      </c>
      <c r="B45" s="103">
        <v>1705</v>
      </c>
      <c r="C45" s="103">
        <v>1769</v>
      </c>
      <c r="D45" s="103">
        <v>130</v>
      </c>
      <c r="E45" s="103">
        <v>321</v>
      </c>
      <c r="F45" s="103"/>
      <c r="G45" s="103">
        <v>1279</v>
      </c>
      <c r="H45" s="103">
        <v>3677</v>
      </c>
      <c r="I45" s="103">
        <v>46</v>
      </c>
      <c r="J45" s="103">
        <v>441</v>
      </c>
      <c r="K45" s="103">
        <v>622.54399999999998</v>
      </c>
      <c r="L45" s="80">
        <v>303.67</v>
      </c>
      <c r="M45" s="80">
        <v>339.50700000000001</v>
      </c>
      <c r="N45" s="80"/>
      <c r="O45" s="80"/>
      <c r="P45" s="80"/>
      <c r="Q45" s="72">
        <v>807.84100000000001</v>
      </c>
      <c r="R45" s="72">
        <v>1316.405</v>
      </c>
      <c r="S45" s="72">
        <v>18.911999999999999</v>
      </c>
      <c r="T45" s="72">
        <v>84.007000000000005</v>
      </c>
      <c r="U45" s="72">
        <v>31.815000000000001</v>
      </c>
      <c r="V45" s="72">
        <v>273.50599999999997</v>
      </c>
      <c r="W45" s="80"/>
      <c r="X45" s="72">
        <v>947.82</v>
      </c>
      <c r="Y45" s="72">
        <v>1202.1279999999999</v>
      </c>
      <c r="Z45" s="72">
        <v>625.75</v>
      </c>
      <c r="AA45" s="80">
        <v>576.4</v>
      </c>
      <c r="AB45" s="80">
        <v>16137.400000000001</v>
      </c>
    </row>
    <row r="46" spans="1:29">
      <c r="A46" s="69">
        <v>2014</v>
      </c>
      <c r="B46" s="103">
        <v>1819</v>
      </c>
      <c r="C46" s="103">
        <v>1873</v>
      </c>
      <c r="D46" s="103">
        <v>134</v>
      </c>
      <c r="E46" s="103">
        <v>333</v>
      </c>
      <c r="F46" s="103"/>
      <c r="G46" s="103">
        <v>1340</v>
      </c>
      <c r="H46" s="103">
        <v>3856</v>
      </c>
      <c r="I46" s="103">
        <v>47</v>
      </c>
      <c r="J46" s="103">
        <v>452</v>
      </c>
      <c r="K46" s="103">
        <v>667.18799999999999</v>
      </c>
      <c r="L46" s="80">
        <v>327.16500000000002</v>
      </c>
      <c r="M46" s="80">
        <v>310.89800000000002</v>
      </c>
      <c r="N46" s="80"/>
      <c r="O46" s="80"/>
      <c r="P46" s="80"/>
      <c r="Q46" s="72">
        <v>844.87599999999998</v>
      </c>
      <c r="R46" s="72">
        <v>1394.568</v>
      </c>
      <c r="S46" s="72">
        <v>19.3</v>
      </c>
      <c r="T46" s="72">
        <v>93.367999999999995</v>
      </c>
      <c r="U46" s="72">
        <v>33.926000000000002</v>
      </c>
      <c r="V46" s="72">
        <v>320.73099999999999</v>
      </c>
      <c r="W46" s="80"/>
      <c r="X46" s="72">
        <v>1023.458</v>
      </c>
      <c r="Y46" s="72">
        <v>1178.674</v>
      </c>
      <c r="Z46" s="72">
        <v>596.44899999999996</v>
      </c>
      <c r="AA46" s="80">
        <v>582.20000000000005</v>
      </c>
      <c r="AB46" s="80">
        <v>16386.400000000001</v>
      </c>
    </row>
    <row r="47" spans="1:29">
      <c r="A47" s="69">
        <v>2015</v>
      </c>
      <c r="B47" s="103">
        <v>1940</v>
      </c>
      <c r="C47" s="103">
        <v>1983</v>
      </c>
      <c r="D47" s="103">
        <v>136</v>
      </c>
      <c r="E47" s="103">
        <v>346</v>
      </c>
      <c r="F47" s="103"/>
      <c r="G47" s="103">
        <v>1404</v>
      </c>
      <c r="H47" s="103">
        <v>4045</v>
      </c>
      <c r="I47" s="103">
        <v>47</v>
      </c>
      <c r="J47" s="103">
        <v>461</v>
      </c>
      <c r="K47" s="103">
        <v>719.26900000000001</v>
      </c>
      <c r="L47" s="80">
        <v>352.65</v>
      </c>
      <c r="M47" s="80">
        <v>300.23700000000002</v>
      </c>
      <c r="N47" s="80"/>
      <c r="O47" s="80"/>
      <c r="P47" s="80"/>
      <c r="Q47" s="72">
        <v>881.89099999999996</v>
      </c>
      <c r="R47" s="72">
        <v>1540.8019999999999</v>
      </c>
      <c r="S47" s="72">
        <v>19.231999999999999</v>
      </c>
      <c r="T47" s="72">
        <v>98.278999999999996</v>
      </c>
      <c r="U47" s="72">
        <v>35.040999999999997</v>
      </c>
      <c r="V47" s="72">
        <v>343.79700000000003</v>
      </c>
      <c r="W47" s="80"/>
      <c r="X47" s="72">
        <v>1065.2570000000001</v>
      </c>
      <c r="Y47" s="72">
        <v>1168.6559999999999</v>
      </c>
      <c r="Z47" s="72">
        <v>583.36699999999996</v>
      </c>
      <c r="AA47" s="80">
        <v>585.29999999999995</v>
      </c>
      <c r="AB47" s="80">
        <v>16658.275000000001</v>
      </c>
    </row>
    <row r="48" spans="1:29">
      <c r="A48" s="69">
        <v>2016</v>
      </c>
      <c r="B48" s="103">
        <v>2013</v>
      </c>
      <c r="C48" s="103">
        <v>1628</v>
      </c>
      <c r="D48" s="103">
        <v>140</v>
      </c>
      <c r="E48" s="103">
        <v>506</v>
      </c>
      <c r="F48" s="103"/>
      <c r="G48" s="103">
        <v>1628</v>
      </c>
      <c r="H48" s="103">
        <v>4334</v>
      </c>
      <c r="I48" s="103">
        <v>56</v>
      </c>
      <c r="J48" s="103">
        <v>492</v>
      </c>
      <c r="K48" s="103">
        <v>805.56600000000003</v>
      </c>
      <c r="L48" s="80">
        <v>380.404</v>
      </c>
      <c r="M48" s="80">
        <v>303.78399999999999</v>
      </c>
      <c r="N48" s="80"/>
      <c r="O48" s="80"/>
      <c r="P48" s="80"/>
      <c r="Q48" s="80">
        <v>910.28200000000004</v>
      </c>
      <c r="R48" s="80">
        <v>1546.075</v>
      </c>
      <c r="S48" s="80">
        <v>21.353999999999999</v>
      </c>
      <c r="T48" s="80">
        <v>95.025999999999996</v>
      </c>
      <c r="U48" s="80">
        <v>34.838000000000001</v>
      </c>
      <c r="V48" s="80">
        <v>299.57100000000003</v>
      </c>
      <c r="W48" s="80"/>
      <c r="X48" s="80">
        <v>1115.0650000000001</v>
      </c>
      <c r="Y48" s="80">
        <v>1185.249</v>
      </c>
      <c r="Z48" s="80">
        <v>584.83100000000002</v>
      </c>
      <c r="AA48" s="80">
        <v>600.4</v>
      </c>
      <c r="AB48" s="80">
        <v>16939.900000000001</v>
      </c>
      <c r="AC48" s="80"/>
    </row>
    <row r="49" spans="1:29">
      <c r="A49" s="69">
        <v>2017</v>
      </c>
      <c r="B49" s="80">
        <v>2060</v>
      </c>
      <c r="C49" s="80">
        <v>1582</v>
      </c>
      <c r="D49" s="80">
        <v>133</v>
      </c>
      <c r="E49" s="80">
        <v>407</v>
      </c>
      <c r="F49" s="80"/>
      <c r="G49" s="80">
        <v>1269</v>
      </c>
      <c r="H49" s="80">
        <v>4217</v>
      </c>
      <c r="I49" s="80">
        <v>60</v>
      </c>
      <c r="J49" s="80">
        <v>492</v>
      </c>
      <c r="K49" s="80">
        <v>702.28399999999999</v>
      </c>
      <c r="L49" s="80">
        <v>374.68200000000002</v>
      </c>
      <c r="M49" s="80">
        <v>293.79899999999998</v>
      </c>
      <c r="N49" s="80">
        <v>162.55500000000001</v>
      </c>
      <c r="O49" s="80">
        <v>104.999</v>
      </c>
      <c r="P49" s="80">
        <v>1141.2719999999999</v>
      </c>
      <c r="Q49" s="80">
        <v>939.20399999999995</v>
      </c>
      <c r="R49" s="80">
        <v>1587.12</v>
      </c>
      <c r="S49" s="80">
        <v>22.768000000000001</v>
      </c>
      <c r="T49" s="80">
        <v>83.822999999999993</v>
      </c>
      <c r="U49" s="80">
        <v>34.573999999999998</v>
      </c>
      <c r="V49" s="80">
        <v>297.048</v>
      </c>
      <c r="W49" s="80"/>
      <c r="X49" s="80">
        <v>1161.8969999999999</v>
      </c>
      <c r="Y49" s="80">
        <v>1200.0719999999999</v>
      </c>
      <c r="Z49" s="80">
        <v>1200.0719999999999</v>
      </c>
      <c r="AA49" s="80">
        <v>1200.0719999999999</v>
      </c>
      <c r="AB49" s="80">
        <v>17219.050000000003</v>
      </c>
      <c r="AC49" s="80"/>
    </row>
    <row r="50" spans="1:29">
      <c r="A50" s="69">
        <v>2018</v>
      </c>
      <c r="B50" s="80">
        <v>2142</v>
      </c>
      <c r="C50" s="80">
        <v>1613</v>
      </c>
      <c r="D50" s="80">
        <v>144</v>
      </c>
      <c r="E50" s="80">
        <v>294</v>
      </c>
      <c r="F50" s="80"/>
      <c r="G50" s="80">
        <v>1325</v>
      </c>
      <c r="H50" s="80">
        <v>4423</v>
      </c>
      <c r="I50" s="80">
        <v>66</v>
      </c>
      <c r="J50" s="80">
        <v>543</v>
      </c>
      <c r="K50" s="80">
        <v>707.08399999999995</v>
      </c>
      <c r="L50" s="80">
        <v>383.23399999999998</v>
      </c>
      <c r="M50" s="80">
        <v>293.60399999999998</v>
      </c>
      <c r="N50" s="80">
        <v>159.57400000000001</v>
      </c>
      <c r="O50" s="80">
        <v>99.858000000000004</v>
      </c>
      <c r="P50" s="80">
        <v>1164.086</v>
      </c>
      <c r="Q50" s="80">
        <v>984.40300000000002</v>
      </c>
      <c r="R50" s="80">
        <v>1639.3489999999999</v>
      </c>
      <c r="S50" s="80">
        <v>25.525000000000002</v>
      </c>
      <c r="T50" s="80">
        <v>101.795</v>
      </c>
      <c r="U50" s="80">
        <v>37.597000000000001</v>
      </c>
      <c r="V50" s="80">
        <v>242.72199999999998</v>
      </c>
      <c r="W50" s="80"/>
      <c r="X50" s="80">
        <v>1177.539</v>
      </c>
      <c r="Y50" s="80">
        <v>1279.8420000000001</v>
      </c>
      <c r="Z50" s="80">
        <v>1279.8420000000001</v>
      </c>
      <c r="AA50" s="80">
        <v>1279.8420000000001</v>
      </c>
      <c r="AB50" s="80">
        <v>17541.474999999999</v>
      </c>
      <c r="AC50" s="80"/>
    </row>
    <row r="51" spans="1:29">
      <c r="A51" s="69">
        <v>2019</v>
      </c>
      <c r="B51" s="80">
        <v>2265</v>
      </c>
      <c r="C51" s="80">
        <v>1701</v>
      </c>
      <c r="D51" s="80">
        <v>132</v>
      </c>
      <c r="E51" s="80">
        <v>293</v>
      </c>
      <c r="F51" s="80"/>
      <c r="G51" s="80">
        <v>1372</v>
      </c>
      <c r="H51" s="80">
        <v>4723</v>
      </c>
      <c r="I51" s="80">
        <v>66</v>
      </c>
      <c r="J51" s="80">
        <v>629</v>
      </c>
      <c r="K51" s="80">
        <v>775.64200000000005</v>
      </c>
      <c r="L51" s="80">
        <v>401.351</v>
      </c>
      <c r="M51" s="80">
        <v>307.28399999999999</v>
      </c>
      <c r="N51" s="80">
        <v>169.465</v>
      </c>
      <c r="O51" s="80">
        <v>111.81100000000001</v>
      </c>
      <c r="P51" s="80">
        <v>1252.444</v>
      </c>
      <c r="Q51" s="80">
        <v>1043.2570000000001</v>
      </c>
      <c r="R51" s="80">
        <v>1743.9970000000001</v>
      </c>
      <c r="S51" s="80">
        <v>19.165999999999997</v>
      </c>
      <c r="T51" s="80">
        <v>87.512</v>
      </c>
      <c r="U51" s="80">
        <v>40.795000000000002</v>
      </c>
      <c r="V51" s="80">
        <v>276.33499999999998</v>
      </c>
      <c r="W51" s="80"/>
      <c r="X51" s="80">
        <v>1231.211</v>
      </c>
      <c r="Y51" s="80">
        <v>1361.7429999999999</v>
      </c>
      <c r="Z51" s="80">
        <v>1361.7429999999999</v>
      </c>
      <c r="AA51" s="80">
        <v>1361.7429999999999</v>
      </c>
      <c r="AB51" s="80">
        <v>17905.25</v>
      </c>
      <c r="AC51" s="80"/>
    </row>
    <row r="52" spans="1:29">
      <c r="A52" s="69">
        <v>2020</v>
      </c>
      <c r="B52" s="80">
        <v>2392</v>
      </c>
      <c r="C52" s="80">
        <v>1787</v>
      </c>
      <c r="D52" s="80">
        <v>154</v>
      </c>
      <c r="E52" s="80">
        <v>316</v>
      </c>
      <c r="F52" s="80"/>
      <c r="G52" s="80">
        <v>1435</v>
      </c>
      <c r="H52" s="80">
        <v>4966</v>
      </c>
      <c r="I52" s="80">
        <v>65</v>
      </c>
      <c r="J52" s="80">
        <v>738</v>
      </c>
      <c r="K52" s="80">
        <v>829.62199999999996</v>
      </c>
      <c r="L52" s="80">
        <v>416.85399999999998</v>
      </c>
      <c r="M52" s="80">
        <v>311.089</v>
      </c>
      <c r="N52" s="80">
        <v>176.68700000000001</v>
      </c>
      <c r="O52" s="80">
        <v>115.008</v>
      </c>
      <c r="P52" s="80">
        <v>1321.93</v>
      </c>
      <c r="Q52" s="80">
        <v>1109.5719999999999</v>
      </c>
      <c r="R52" s="80">
        <v>1833.181</v>
      </c>
      <c r="S52" s="80">
        <v>19.480999999999998</v>
      </c>
      <c r="T52" s="80">
        <v>105.941</v>
      </c>
      <c r="U52" s="80">
        <v>43.340999999999994</v>
      </c>
      <c r="V52" s="80">
        <v>307.37399999999997</v>
      </c>
      <c r="W52" s="80"/>
      <c r="X52" s="80">
        <v>1284.4939999999999</v>
      </c>
      <c r="Y52" s="80">
        <v>1340.0170000000001</v>
      </c>
      <c r="Z52" s="80">
        <v>1340.0170000000001</v>
      </c>
      <c r="AA52" s="80">
        <v>1340.0170000000001</v>
      </c>
      <c r="AB52" s="80">
        <v>18284.675000000003</v>
      </c>
      <c r="AC52" s="80"/>
    </row>
    <row r="53" spans="1:29">
      <c r="A53" s="69">
        <v>2021</v>
      </c>
      <c r="B53" s="80">
        <v>2535</v>
      </c>
      <c r="C53" s="80">
        <v>1851</v>
      </c>
      <c r="D53" s="80">
        <v>160</v>
      </c>
      <c r="E53" s="80">
        <v>342</v>
      </c>
      <c r="F53" s="80"/>
      <c r="G53" s="80">
        <v>1497</v>
      </c>
      <c r="H53" s="80">
        <v>5251</v>
      </c>
      <c r="I53" s="80">
        <v>65</v>
      </c>
      <c r="J53" s="80">
        <v>839</v>
      </c>
      <c r="K53" s="80">
        <v>893.15599999999995</v>
      </c>
      <c r="L53" s="80">
        <v>436.63900000000001</v>
      </c>
      <c r="M53" s="80">
        <v>320.45999999999998</v>
      </c>
      <c r="N53" s="80">
        <v>184.053</v>
      </c>
      <c r="O53" s="80">
        <v>119.56100000000001</v>
      </c>
      <c r="P53" s="80">
        <v>1409.0150000000001</v>
      </c>
      <c r="Q53" s="80">
        <v>1179.5119999999999</v>
      </c>
      <c r="R53" s="80">
        <v>1899.8019999999997</v>
      </c>
      <c r="S53" s="80">
        <v>19.933</v>
      </c>
      <c r="T53" s="80">
        <v>108.831</v>
      </c>
      <c r="U53" s="80">
        <v>45.673000000000002</v>
      </c>
      <c r="V53" s="80">
        <v>326.654</v>
      </c>
      <c r="W53" s="80"/>
      <c r="X53" s="80">
        <v>1337.0070000000001</v>
      </c>
      <c r="Y53" s="80">
        <v>1347.9780000000001</v>
      </c>
      <c r="Z53" s="80">
        <v>1347.9780000000001</v>
      </c>
      <c r="AA53" s="80">
        <v>1347.9780000000001</v>
      </c>
      <c r="AB53" s="80">
        <v>18662.55</v>
      </c>
      <c r="AC53" s="80"/>
    </row>
    <row r="54" spans="1:29">
      <c r="A54" s="69">
        <v>2022</v>
      </c>
      <c r="B54" s="80">
        <v>2690</v>
      </c>
      <c r="C54" s="80">
        <v>1939</v>
      </c>
      <c r="D54" s="80">
        <v>165</v>
      </c>
      <c r="E54" s="80">
        <v>372</v>
      </c>
      <c r="F54" s="80"/>
      <c r="G54" s="80">
        <v>1567</v>
      </c>
      <c r="H54" s="80">
        <v>5556</v>
      </c>
      <c r="I54" s="80">
        <v>66</v>
      </c>
      <c r="J54" s="80">
        <v>926</v>
      </c>
      <c r="K54" s="80">
        <v>996.39099999999996</v>
      </c>
      <c r="L54" s="80">
        <v>464.58199999999999</v>
      </c>
      <c r="M54" s="80">
        <v>336.447</v>
      </c>
      <c r="N54" s="80">
        <v>196.74299999999999</v>
      </c>
      <c r="O54" s="80">
        <v>133.721</v>
      </c>
      <c r="P54" s="80">
        <v>1548.0640000000001</v>
      </c>
      <c r="Q54" s="80">
        <v>1252.704</v>
      </c>
      <c r="R54" s="80">
        <v>1989.5689999999997</v>
      </c>
      <c r="S54" s="80">
        <v>20.517000000000003</v>
      </c>
      <c r="T54" s="80">
        <v>112.798</v>
      </c>
      <c r="U54" s="80">
        <v>47.477000000000004</v>
      </c>
      <c r="V54" s="80">
        <v>352.81599999999997</v>
      </c>
      <c r="W54" s="80"/>
      <c r="X54" s="80">
        <v>1394.8589999999999</v>
      </c>
      <c r="Y54" s="80">
        <v>1379.6890000000001</v>
      </c>
      <c r="Z54" s="80">
        <v>1379.6890000000001</v>
      </c>
      <c r="AA54" s="80">
        <v>1379.6890000000001</v>
      </c>
      <c r="AB54" s="80">
        <v>19036.524999999998</v>
      </c>
      <c r="AC54" s="80"/>
    </row>
    <row r="55" spans="1:29">
      <c r="A55" s="69">
        <v>2023</v>
      </c>
      <c r="B55" s="80">
        <v>2849</v>
      </c>
      <c r="C55" s="80">
        <v>2039</v>
      </c>
      <c r="D55" s="80">
        <v>171</v>
      </c>
      <c r="E55" s="80">
        <v>408</v>
      </c>
      <c r="F55" s="80"/>
      <c r="G55" s="80">
        <v>1640</v>
      </c>
      <c r="H55" s="80">
        <v>5846</v>
      </c>
      <c r="I55" s="80">
        <v>66</v>
      </c>
      <c r="J55" s="80">
        <v>999</v>
      </c>
      <c r="K55" s="80">
        <v>1031.9939999999999</v>
      </c>
      <c r="L55" s="80">
        <v>493.20100000000002</v>
      </c>
      <c r="M55" s="80">
        <v>338.101</v>
      </c>
      <c r="N55" s="80">
        <v>198.49</v>
      </c>
      <c r="O55" s="80">
        <v>129.10300000000001</v>
      </c>
      <c r="P55" s="80">
        <v>1614.453</v>
      </c>
      <c r="Q55" s="80">
        <v>1330.0419999999999</v>
      </c>
      <c r="R55" s="80">
        <v>2091.8060000000005</v>
      </c>
      <c r="S55" s="80">
        <v>21.299999999999997</v>
      </c>
      <c r="T55" s="80">
        <v>116.524</v>
      </c>
      <c r="U55" s="80">
        <v>49.22</v>
      </c>
      <c r="V55" s="80">
        <v>388.06599999999997</v>
      </c>
      <c r="W55" s="80"/>
      <c r="X55" s="80">
        <v>1456.4069999999999</v>
      </c>
      <c r="Y55" s="80">
        <v>1406.261</v>
      </c>
      <c r="Z55" s="80">
        <v>1406.261</v>
      </c>
      <c r="AA55" s="80">
        <v>1406.261</v>
      </c>
      <c r="AB55" s="80">
        <v>19407.400000000001</v>
      </c>
      <c r="AC55" s="80"/>
    </row>
    <row r="56" spans="1:29">
      <c r="A56" s="69">
        <v>2024</v>
      </c>
      <c r="B56" s="80">
        <v>3015</v>
      </c>
      <c r="C56" s="80">
        <v>2143</v>
      </c>
      <c r="D56" s="80">
        <v>175</v>
      </c>
      <c r="E56" s="80">
        <v>427</v>
      </c>
      <c r="F56" s="80"/>
      <c r="G56" s="80">
        <v>1714</v>
      </c>
      <c r="H56" s="80">
        <v>6130</v>
      </c>
      <c r="I56" s="80">
        <v>67</v>
      </c>
      <c r="J56" s="80">
        <v>1052</v>
      </c>
      <c r="K56" s="80">
        <v>1061.818</v>
      </c>
      <c r="L56" s="80">
        <v>523.61</v>
      </c>
      <c r="M56" s="80">
        <v>340.685</v>
      </c>
      <c r="N56" s="80">
        <v>200.00200000000001</v>
      </c>
      <c r="O56" s="80">
        <v>123.664</v>
      </c>
      <c r="P56" s="80">
        <v>1677.0830000000001</v>
      </c>
      <c r="Q56" s="80">
        <v>1410.1769999999999</v>
      </c>
      <c r="R56" s="80">
        <v>2199.2089999999998</v>
      </c>
      <c r="S56" s="80">
        <v>22.77</v>
      </c>
      <c r="T56" s="80">
        <v>118.898</v>
      </c>
      <c r="U56" s="80">
        <v>50.783000000000001</v>
      </c>
      <c r="V56" s="80">
        <v>420.589</v>
      </c>
      <c r="W56" s="80"/>
      <c r="X56" s="80">
        <v>1518.7339999999999</v>
      </c>
      <c r="Y56" s="80">
        <v>1436.164</v>
      </c>
      <c r="Z56" s="80">
        <v>1436.164</v>
      </c>
      <c r="AA56" s="80">
        <v>1436.164</v>
      </c>
      <c r="AB56" s="80">
        <v>19774.400000000001</v>
      </c>
      <c r="AC56" s="80"/>
    </row>
    <row r="57" spans="1:29">
      <c r="A57" s="69">
        <v>2025</v>
      </c>
      <c r="B57" s="80">
        <v>3188</v>
      </c>
      <c r="C57" s="80">
        <v>2256</v>
      </c>
      <c r="D57" s="80">
        <v>179</v>
      </c>
      <c r="E57" s="80">
        <v>443</v>
      </c>
      <c r="F57" s="80"/>
      <c r="G57" s="80">
        <v>1791</v>
      </c>
      <c r="H57" s="80">
        <v>6421</v>
      </c>
      <c r="I57" s="80">
        <v>69</v>
      </c>
      <c r="J57" s="80">
        <v>1099</v>
      </c>
      <c r="K57" s="80">
        <v>1181.0709999999999</v>
      </c>
      <c r="L57" s="80">
        <v>554.41499999999996</v>
      </c>
      <c r="M57" s="80">
        <v>353.89800000000002</v>
      </c>
      <c r="N57" s="80">
        <v>207.37799999999999</v>
      </c>
      <c r="O57" s="80">
        <v>138.38800000000001</v>
      </c>
      <c r="P57" s="80">
        <v>1830.5319999999999</v>
      </c>
      <c r="Q57" s="80">
        <v>1494.7339999999999</v>
      </c>
      <c r="R57" s="80">
        <v>2316.14</v>
      </c>
      <c r="S57" s="80">
        <v>23.731999999999999</v>
      </c>
      <c r="T57" s="80">
        <v>120.857</v>
      </c>
      <c r="U57" s="80">
        <v>52.354999999999997</v>
      </c>
      <c r="V57" s="80">
        <v>446.53799999999995</v>
      </c>
      <c r="W57" s="80"/>
      <c r="X57" s="80">
        <v>1582.5360000000001</v>
      </c>
      <c r="Y57" s="80">
        <v>1481.2049999999999</v>
      </c>
      <c r="Z57" s="80">
        <v>1481.2049999999999</v>
      </c>
      <c r="AA57" s="80">
        <v>1481.2049999999999</v>
      </c>
      <c r="AB57" s="80">
        <v>20133.025000000001</v>
      </c>
      <c r="AC57" s="80"/>
    </row>
    <row r="58" spans="1:29">
      <c r="A58" s="69">
        <v>2026</v>
      </c>
      <c r="B58" s="80">
        <v>3371</v>
      </c>
      <c r="C58" s="80">
        <v>2505</v>
      </c>
      <c r="D58" s="80">
        <v>184</v>
      </c>
      <c r="E58" s="80">
        <v>478</v>
      </c>
      <c r="F58" s="80"/>
      <c r="G58" s="80">
        <v>1870</v>
      </c>
      <c r="H58" s="80">
        <v>6737</v>
      </c>
      <c r="I58" s="80">
        <v>70</v>
      </c>
      <c r="J58" s="80">
        <v>1159</v>
      </c>
      <c r="K58" s="80">
        <v>1267.1179999999999</v>
      </c>
      <c r="L58" s="80">
        <v>586.60599999999999</v>
      </c>
      <c r="M58" s="80">
        <v>362.54500000000002</v>
      </c>
      <c r="N58" s="80">
        <v>219.755</v>
      </c>
      <c r="O58" s="80">
        <v>143.358</v>
      </c>
      <c r="P58" s="80">
        <v>1951.606</v>
      </c>
      <c r="Q58" s="80">
        <v>1583.1179999999999</v>
      </c>
      <c r="R58" s="80">
        <v>2574.13</v>
      </c>
      <c r="S58" s="80">
        <v>25.384</v>
      </c>
      <c r="T58" s="80">
        <v>123.282</v>
      </c>
      <c r="U58" s="80">
        <v>54.475999999999999</v>
      </c>
      <c r="V58" s="80">
        <v>449.04699999999997</v>
      </c>
      <c r="W58" s="80"/>
      <c r="X58" s="80">
        <v>1646.41</v>
      </c>
      <c r="Y58" s="80">
        <v>1521.77</v>
      </c>
      <c r="Z58" s="80">
        <v>1521.77</v>
      </c>
      <c r="AA58" s="80">
        <v>1521.77</v>
      </c>
      <c r="AB58" s="80">
        <v>20485.3</v>
      </c>
      <c r="AC58" s="80"/>
    </row>
    <row r="59" spans="1:29">
      <c r="A59" s="69">
        <v>2027</v>
      </c>
      <c r="B59" s="80">
        <v>3551</v>
      </c>
      <c r="C59" s="80">
        <v>2733</v>
      </c>
      <c r="D59" s="80">
        <v>186</v>
      </c>
      <c r="E59" s="80">
        <v>510</v>
      </c>
      <c r="F59" s="80"/>
      <c r="G59" s="80">
        <v>1950</v>
      </c>
      <c r="H59" s="80">
        <v>7052</v>
      </c>
      <c r="I59" s="80">
        <v>72</v>
      </c>
      <c r="J59" s="80">
        <v>1220</v>
      </c>
      <c r="K59" s="80">
        <v>1357.7940000000001</v>
      </c>
      <c r="L59" s="80">
        <v>620.28499999999997</v>
      </c>
      <c r="M59" s="80">
        <v>356.16899999999998</v>
      </c>
      <c r="N59" s="80">
        <v>222.989</v>
      </c>
      <c r="O59" s="80">
        <v>148.49199999999999</v>
      </c>
      <c r="P59" s="80">
        <v>2080.317</v>
      </c>
      <c r="Q59" s="80">
        <v>1675.9849999999999</v>
      </c>
      <c r="R59" s="80">
        <v>2803.7919999999999</v>
      </c>
      <c r="S59" s="80">
        <v>36.619</v>
      </c>
      <c r="T59" s="80">
        <v>125.925</v>
      </c>
      <c r="U59" s="80">
        <v>56.234999999999999</v>
      </c>
      <c r="V59" s="80">
        <v>431.38099999999997</v>
      </c>
      <c r="W59" s="80"/>
      <c r="X59" s="80">
        <v>1712.124</v>
      </c>
      <c r="Y59" s="80">
        <v>1562.3440000000001</v>
      </c>
      <c r="Z59" s="80">
        <v>1562.3440000000001</v>
      </c>
      <c r="AA59" s="80">
        <v>1562.3440000000001</v>
      </c>
      <c r="AB59" s="80">
        <v>20840.75</v>
      </c>
      <c r="AC59" s="80"/>
    </row>
    <row r="60" spans="1:29">
      <c r="A60" s="69">
        <v>2028</v>
      </c>
      <c r="B60" s="80">
        <v>3764</v>
      </c>
      <c r="C60" s="80">
        <v>2850</v>
      </c>
      <c r="D60" s="80">
        <v>186</v>
      </c>
      <c r="E60" s="80">
        <v>530</v>
      </c>
      <c r="F60" s="80"/>
      <c r="G60" s="80">
        <v>2035</v>
      </c>
      <c r="H60" s="80">
        <v>7410</v>
      </c>
      <c r="I60" s="80">
        <v>73</v>
      </c>
      <c r="J60" s="80">
        <v>1285</v>
      </c>
      <c r="K60" s="80">
        <v>1520.7360000000001</v>
      </c>
      <c r="L60" s="80">
        <v>654.62699999999995</v>
      </c>
      <c r="M60" s="80">
        <v>370.036</v>
      </c>
      <c r="N60" s="80">
        <v>235.59800000000001</v>
      </c>
      <c r="O60" s="80">
        <v>166.70099999999999</v>
      </c>
      <c r="P60" s="80">
        <v>2282.0169999999998</v>
      </c>
      <c r="Q60" s="80">
        <v>1773.5989999999999</v>
      </c>
      <c r="R60" s="80">
        <v>2924.2330000000002</v>
      </c>
      <c r="S60" s="80">
        <v>40.463999999999999</v>
      </c>
      <c r="T60" s="80">
        <v>128.86099999999999</v>
      </c>
      <c r="U60" s="80">
        <v>58.207999999999998</v>
      </c>
      <c r="V60" s="80">
        <v>447.798</v>
      </c>
      <c r="W60" s="80"/>
      <c r="X60" s="80">
        <v>1780.4639999999999</v>
      </c>
      <c r="Y60" s="80">
        <v>1607.5450000000001</v>
      </c>
      <c r="Z60" s="80">
        <v>1607.5450000000001</v>
      </c>
      <c r="AA60" s="80">
        <v>1607.5450000000001</v>
      </c>
      <c r="AB60" s="80">
        <v>21207.3</v>
      </c>
      <c r="AC60" s="80"/>
    </row>
    <row r="61" spans="1:29">
      <c r="K61" s="80"/>
      <c r="L61" s="80"/>
      <c r="M61" s="80"/>
      <c r="N61" s="80"/>
      <c r="O61" s="80"/>
      <c r="P61" s="80"/>
      <c r="Q61" s="80"/>
      <c r="R61" s="80"/>
      <c r="S61" s="80"/>
      <c r="T61" s="80"/>
      <c r="U61" s="80"/>
      <c r="V61" s="80"/>
      <c r="W61" s="80"/>
      <c r="X61" s="80"/>
      <c r="Y61" s="80"/>
      <c r="Z61" s="80"/>
      <c r="AA61" s="80"/>
      <c r="AB61" s="80"/>
      <c r="AC61" s="80"/>
    </row>
    <row r="62" spans="1:29">
      <c r="R62" s="68"/>
    </row>
    <row r="63" spans="1:29">
      <c r="B63" s="67"/>
      <c r="C63" s="77"/>
      <c r="D63" s="77"/>
      <c r="E63" s="77"/>
      <c r="F63" s="77"/>
      <c r="G63" s="77"/>
      <c r="H63" s="77"/>
      <c r="I63" s="77"/>
      <c r="J63" s="77"/>
      <c r="K63" s="77"/>
      <c r="L63" s="77"/>
      <c r="M63" s="77"/>
      <c r="N63" s="77"/>
      <c r="O63" s="74"/>
    </row>
    <row r="64" spans="1:29">
      <c r="A64" s="75"/>
      <c r="B64" s="67"/>
      <c r="C64" s="71"/>
      <c r="D64" s="71"/>
      <c r="E64" s="71"/>
      <c r="F64" s="71"/>
      <c r="G64" s="71"/>
      <c r="H64" s="71"/>
      <c r="I64" s="71"/>
      <c r="J64" s="71"/>
      <c r="K64" s="71"/>
      <c r="L64" s="71"/>
      <c r="M64" s="71"/>
      <c r="N64" s="71"/>
      <c r="O64" s="74"/>
      <c r="P64" s="70"/>
      <c r="Q64" s="73"/>
    </row>
    <row r="65" spans="1:28">
      <c r="A65" s="74"/>
      <c r="D65" s="82"/>
      <c r="E65" s="82"/>
      <c r="F65" s="82"/>
      <c r="G65" s="82"/>
      <c r="H65" s="82"/>
      <c r="I65" s="82"/>
      <c r="J65" s="82"/>
      <c r="O65"/>
      <c r="P65"/>
      <c r="Q65"/>
      <c r="R65"/>
      <c r="S65"/>
      <c r="T65"/>
      <c r="U65"/>
      <c r="V65"/>
      <c r="W65"/>
      <c r="X65"/>
      <c r="Y65"/>
      <c r="Z65"/>
      <c r="AA65"/>
      <c r="AB65"/>
    </row>
    <row r="66" spans="1:28">
      <c r="A66" s="74"/>
      <c r="D66"/>
      <c r="E66"/>
      <c r="F66"/>
      <c r="G66"/>
      <c r="H66"/>
      <c r="I66"/>
      <c r="J66"/>
      <c r="K66"/>
      <c r="L66"/>
      <c r="M66"/>
      <c r="N66"/>
      <c r="O66"/>
      <c r="P66"/>
      <c r="Q66"/>
      <c r="R66"/>
      <c r="S66"/>
      <c r="T66"/>
      <c r="U66"/>
      <c r="V66"/>
      <c r="W66"/>
      <c r="X66"/>
      <c r="Y66"/>
      <c r="Z66"/>
      <c r="AA66"/>
      <c r="AB66"/>
    </row>
    <row r="67" spans="1:28">
      <c r="A67" s="74"/>
      <c r="D67" s="74"/>
      <c r="E67"/>
      <c r="F67"/>
      <c r="G67"/>
      <c r="H67"/>
      <c r="I67"/>
      <c r="J67"/>
      <c r="K67"/>
      <c r="L67"/>
      <c r="M67"/>
      <c r="N67"/>
      <c r="O67"/>
      <c r="P67"/>
      <c r="Q67"/>
      <c r="R67"/>
      <c r="S67"/>
      <c r="T67"/>
      <c r="U67"/>
      <c r="V67"/>
      <c r="W67"/>
      <c r="X67"/>
      <c r="Y67"/>
      <c r="Z67"/>
      <c r="AA67"/>
      <c r="AB67"/>
    </row>
    <row r="68" spans="1:28">
      <c r="D68" s="74"/>
      <c r="I68"/>
      <c r="J68"/>
      <c r="K68"/>
      <c r="L68"/>
      <c r="M68"/>
      <c r="N68"/>
      <c r="O68"/>
      <c r="P68"/>
      <c r="Q68"/>
      <c r="R68"/>
      <c r="S68"/>
      <c r="T68"/>
      <c r="U68"/>
      <c r="V68"/>
      <c r="W68"/>
      <c r="X68"/>
      <c r="Y68"/>
      <c r="Z68"/>
      <c r="AA68"/>
      <c r="AB68"/>
    </row>
    <row r="69" spans="1:28">
      <c r="D69" s="74"/>
      <c r="I69"/>
      <c r="J69"/>
      <c r="K69"/>
      <c r="L69"/>
      <c r="M69"/>
      <c r="N69"/>
      <c r="O69"/>
      <c r="P69"/>
      <c r="Q69"/>
      <c r="R69"/>
      <c r="S69"/>
      <c r="T69"/>
      <c r="U69"/>
      <c r="V69"/>
      <c r="W69"/>
      <c r="X69"/>
      <c r="Y69"/>
      <c r="Z69"/>
      <c r="AA69"/>
      <c r="AB69"/>
    </row>
    <row r="70" spans="1:28">
      <c r="D70" s="74"/>
      <c r="I70"/>
      <c r="J70"/>
      <c r="K70"/>
      <c r="L70"/>
      <c r="M70"/>
      <c r="N70"/>
      <c r="O70"/>
      <c r="P70"/>
      <c r="Q70"/>
      <c r="R70"/>
      <c r="S70"/>
      <c r="T70"/>
      <c r="U70"/>
      <c r="V70"/>
      <c r="W70"/>
      <c r="X70"/>
      <c r="Y70"/>
      <c r="Z70"/>
      <c r="AA70"/>
      <c r="AB70"/>
    </row>
    <row r="71" spans="1:28">
      <c r="D71" s="74"/>
      <c r="I71"/>
      <c r="J71"/>
      <c r="K71"/>
      <c r="L71"/>
      <c r="M71"/>
      <c r="N71"/>
      <c r="O71"/>
      <c r="P71"/>
      <c r="Q71"/>
      <c r="R71"/>
      <c r="S71"/>
      <c r="T71"/>
      <c r="U71"/>
      <c r="V71"/>
      <c r="W71"/>
      <c r="X71"/>
      <c r="Y71"/>
      <c r="Z71"/>
      <c r="AA71"/>
      <c r="AB71"/>
    </row>
    <row r="72" spans="1:28">
      <c r="I72"/>
      <c r="J72"/>
      <c r="K72"/>
      <c r="L72"/>
      <c r="M72"/>
      <c r="N72"/>
      <c r="O72"/>
      <c r="P72"/>
      <c r="Q72"/>
      <c r="R72"/>
      <c r="S72"/>
      <c r="T72"/>
      <c r="U72"/>
      <c r="V72"/>
      <c r="W72"/>
      <c r="X72"/>
      <c r="Y72"/>
      <c r="Z72"/>
      <c r="AA72"/>
      <c r="AB72"/>
    </row>
    <row r="73" spans="1:28">
      <c r="I73"/>
      <c r="J73"/>
      <c r="K73"/>
      <c r="L73"/>
      <c r="M73"/>
      <c r="N73"/>
      <c r="O73"/>
      <c r="P73"/>
      <c r="Q73"/>
      <c r="R73"/>
      <c r="S73"/>
      <c r="T73"/>
      <c r="U73"/>
      <c r="V73"/>
      <c r="W73"/>
      <c r="X73"/>
      <c r="Y73"/>
      <c r="Z73"/>
      <c r="AA73"/>
      <c r="AB73"/>
    </row>
    <row r="74" spans="1:28">
      <c r="I74"/>
      <c r="J74"/>
      <c r="K74"/>
      <c r="L74"/>
      <c r="M74"/>
      <c r="N74"/>
      <c r="O74"/>
      <c r="P74"/>
      <c r="Q74"/>
      <c r="R74"/>
      <c r="S74"/>
      <c r="T74"/>
      <c r="U74"/>
      <c r="V74"/>
      <c r="W74"/>
      <c r="X74"/>
      <c r="Y74"/>
      <c r="Z74"/>
      <c r="AA74"/>
      <c r="AB74"/>
    </row>
    <row r="75" spans="1:28">
      <c r="B75" s="67"/>
      <c r="C75" s="77"/>
      <c r="D75" s="77"/>
      <c r="E75" s="77"/>
      <c r="F75" s="77"/>
      <c r="G75" s="77"/>
      <c r="H75" s="77"/>
      <c r="I75" s="77"/>
      <c r="J75" s="77"/>
      <c r="K75" s="77"/>
      <c r="L75" s="77"/>
      <c r="M75" s="77"/>
      <c r="N75" s="77"/>
      <c r="W75"/>
      <c r="X75"/>
      <c r="Y75"/>
      <c r="Z75"/>
      <c r="AA75"/>
      <c r="AB75"/>
    </row>
    <row r="76" spans="1:28">
      <c r="B76" s="67"/>
      <c r="C76" s="77"/>
      <c r="D76" s="77"/>
      <c r="E76" s="77"/>
      <c r="F76" s="77"/>
      <c r="G76" s="77"/>
      <c r="H76" s="77"/>
      <c r="I76" s="77"/>
      <c r="J76" s="77"/>
      <c r="K76" s="77"/>
      <c r="L76" s="77"/>
      <c r="M76" s="77"/>
      <c r="N76" s="77"/>
      <c r="W76"/>
      <c r="X76"/>
      <c r="Y76"/>
      <c r="Z76"/>
      <c r="AA76"/>
      <c r="AB76"/>
    </row>
    <row r="77" spans="1:28">
      <c r="B77" s="67"/>
      <c r="C77" s="70"/>
      <c r="D77" s="70"/>
      <c r="E77" s="70"/>
      <c r="F77" s="70"/>
      <c r="G77" s="70"/>
      <c r="H77" s="70"/>
      <c r="I77" s="70"/>
      <c r="J77" s="70"/>
      <c r="K77" s="70"/>
      <c r="L77" s="70"/>
      <c r="M77" s="70"/>
      <c r="N77" s="70"/>
      <c r="W77"/>
      <c r="X77"/>
      <c r="Y77"/>
      <c r="Z77"/>
      <c r="AA77"/>
      <c r="AB77"/>
    </row>
    <row r="78" spans="1:28">
      <c r="W78"/>
      <c r="X78"/>
      <c r="Y78"/>
      <c r="Z78"/>
      <c r="AA78"/>
      <c r="AB78"/>
    </row>
    <row r="79" spans="1:28">
      <c r="W79"/>
      <c r="X79"/>
      <c r="Y79"/>
      <c r="Z79"/>
      <c r="AA79"/>
      <c r="AB79"/>
    </row>
    <row r="80" spans="1:28">
      <c r="W80"/>
      <c r="X80"/>
      <c r="Y80"/>
      <c r="Z80"/>
      <c r="AA80"/>
      <c r="AB80"/>
    </row>
    <row r="81" spans="23:28">
      <c r="W81"/>
      <c r="X81"/>
      <c r="Y81"/>
      <c r="Z81"/>
      <c r="AA81"/>
      <c r="AB81"/>
    </row>
    <row r="82" spans="23:28">
      <c r="W82"/>
      <c r="X82"/>
      <c r="Y82"/>
      <c r="Z82"/>
      <c r="AA82"/>
      <c r="AB82"/>
    </row>
    <row r="83" spans="23:28">
      <c r="W83"/>
      <c r="X83"/>
      <c r="Y83"/>
      <c r="Z83"/>
      <c r="AA83"/>
      <c r="AB8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0"/>
  <sheetViews>
    <sheetView workbookViewId="0">
      <selection activeCell="B3" sqref="B3"/>
    </sheetView>
  </sheetViews>
  <sheetFormatPr defaultRowHeight="15"/>
  <cols>
    <col min="2" max="2" width="9.140625" style="81"/>
    <col min="3" max="4" width="13.42578125" style="76" customWidth="1"/>
    <col min="5" max="13" width="13.42578125" style="1" customWidth="1"/>
    <col min="14" max="14" width="13.42578125" style="76" customWidth="1"/>
    <col min="15" max="20" width="13.42578125" style="1" customWidth="1"/>
  </cols>
  <sheetData>
    <row r="1" spans="1:23">
      <c r="B1" s="4"/>
      <c r="S1" s="76"/>
      <c r="T1" s="76"/>
      <c r="U1" s="76"/>
      <c r="V1" s="76"/>
      <c r="W1" s="76"/>
    </row>
    <row r="2" spans="1:23">
      <c r="A2" s="81"/>
      <c r="B2" s="4"/>
      <c r="S2" s="76"/>
      <c r="T2" s="76"/>
      <c r="U2" s="76"/>
      <c r="V2" s="76"/>
      <c r="W2" s="76"/>
    </row>
    <row r="3" spans="1:23">
      <c r="A3" s="81"/>
      <c r="B3" s="4"/>
      <c r="S3" s="76"/>
      <c r="T3" s="76"/>
      <c r="U3" s="76"/>
      <c r="V3" s="76"/>
      <c r="W3" s="76"/>
    </row>
    <row r="4" spans="1:23">
      <c r="A4" s="81"/>
      <c r="B4" s="4"/>
      <c r="S4" s="76"/>
      <c r="T4" s="76"/>
      <c r="U4" s="76"/>
      <c r="V4" s="76"/>
      <c r="W4" s="76"/>
    </row>
    <row r="5" spans="1:23">
      <c r="A5" s="81"/>
      <c r="B5" s="4"/>
      <c r="S5" s="76"/>
      <c r="T5" s="76"/>
      <c r="U5" s="76"/>
      <c r="V5" s="76"/>
      <c r="W5" s="76"/>
    </row>
    <row r="6" spans="1:23">
      <c r="A6" s="81"/>
      <c r="B6" s="4"/>
      <c r="S6" s="76"/>
      <c r="T6" s="76"/>
      <c r="U6" s="76"/>
      <c r="V6" s="76"/>
      <c r="W6" s="76"/>
    </row>
    <row r="7" spans="1:23">
      <c r="A7" s="81"/>
      <c r="B7" s="4"/>
      <c r="S7" s="76"/>
      <c r="T7" s="76"/>
      <c r="U7" s="76"/>
      <c r="V7" s="76"/>
      <c r="W7" s="76"/>
    </row>
    <row r="8" spans="1:23">
      <c r="A8" s="81"/>
      <c r="B8" s="4"/>
      <c r="S8" s="76"/>
      <c r="T8" s="76"/>
      <c r="U8" s="76"/>
      <c r="V8" s="76"/>
      <c r="W8" s="76"/>
    </row>
    <row r="9" spans="1:23">
      <c r="A9" s="81"/>
      <c r="B9" s="4"/>
      <c r="S9" s="76"/>
      <c r="T9" s="76"/>
      <c r="U9" s="76"/>
      <c r="V9" s="76"/>
      <c r="W9" s="76"/>
    </row>
    <row r="10" spans="1:23">
      <c r="A10" s="81"/>
      <c r="B10" s="4"/>
      <c r="S10" s="76"/>
      <c r="T10" s="76"/>
      <c r="U10" s="76"/>
      <c r="V10" s="76"/>
      <c r="W10" s="76"/>
    </row>
    <row r="11" spans="1:23">
      <c r="A11" s="81"/>
      <c r="B11" s="4"/>
      <c r="S11" s="76"/>
      <c r="T11" s="76"/>
      <c r="U11" s="76"/>
      <c r="V11" s="76"/>
      <c r="W11" s="76"/>
    </row>
    <row r="12" spans="1:23">
      <c r="A12" s="81"/>
      <c r="B12" s="4"/>
      <c r="S12" s="76"/>
      <c r="T12" s="76"/>
      <c r="U12" s="76"/>
      <c r="V12" s="76"/>
      <c r="W12" s="76"/>
    </row>
    <row r="13" spans="1:23">
      <c r="A13" s="81"/>
      <c r="B13" s="4"/>
      <c r="S13" s="76"/>
      <c r="T13" s="76"/>
      <c r="U13" s="76"/>
      <c r="V13" s="76"/>
      <c r="W13" s="76"/>
    </row>
    <row r="14" spans="1:23">
      <c r="A14" s="81"/>
      <c r="B14" s="4"/>
      <c r="S14" s="76"/>
      <c r="T14" s="76"/>
      <c r="U14" s="76"/>
      <c r="V14" s="76"/>
      <c r="W14" s="76"/>
    </row>
    <row r="15" spans="1:23">
      <c r="A15" s="81"/>
      <c r="B15" s="4"/>
      <c r="S15" s="76"/>
      <c r="T15" s="76"/>
      <c r="U15" s="76"/>
      <c r="V15" s="76"/>
      <c r="W15" s="76"/>
    </row>
    <row r="16" spans="1:23">
      <c r="A16" s="81"/>
      <c r="B16" s="4"/>
      <c r="S16" s="76"/>
      <c r="T16" s="76"/>
      <c r="U16" s="76"/>
      <c r="V16" s="76"/>
      <c r="W16" s="76"/>
    </row>
    <row r="17" spans="1:23">
      <c r="A17" s="81"/>
      <c r="B17" s="4"/>
      <c r="S17" s="76"/>
      <c r="T17" s="76"/>
      <c r="U17" s="76"/>
      <c r="V17" s="76"/>
      <c r="W17" s="76"/>
    </row>
    <row r="18" spans="1:23">
      <c r="A18" s="81"/>
      <c r="B18" s="4"/>
      <c r="S18" s="76"/>
      <c r="T18" s="76"/>
      <c r="U18" s="76"/>
      <c r="V18" s="76"/>
      <c r="W18" s="76"/>
    </row>
    <row r="19" spans="1:23">
      <c r="A19" s="81"/>
      <c r="B19" s="4"/>
      <c r="S19" s="76"/>
      <c r="T19" s="76"/>
      <c r="U19" s="76"/>
      <c r="V19" s="76"/>
      <c r="W19" s="76"/>
    </row>
    <row r="20" spans="1:23">
      <c r="A20" s="81"/>
      <c r="B20" s="4"/>
      <c r="S20" s="76"/>
      <c r="T20" s="76"/>
      <c r="U20" s="76"/>
      <c r="V20" s="76"/>
      <c r="W20" s="76"/>
    </row>
    <row r="21" spans="1:23">
      <c r="A21" s="81"/>
      <c r="B21" s="4"/>
      <c r="S21" s="76"/>
      <c r="T21" s="76"/>
      <c r="U21" s="76"/>
      <c r="V21" s="76"/>
      <c r="W21" s="76"/>
    </row>
    <row r="22" spans="1:23">
      <c r="A22" s="81"/>
      <c r="B22" s="4"/>
      <c r="S22" s="76"/>
      <c r="T22" s="76"/>
      <c r="U22" s="76"/>
      <c r="V22" s="76"/>
      <c r="W22" s="76"/>
    </row>
    <row r="23" spans="1:23">
      <c r="A23" s="81"/>
      <c r="B23" s="4"/>
      <c r="S23" s="76"/>
      <c r="T23" s="76"/>
      <c r="U23" s="76"/>
      <c r="V23" s="76"/>
      <c r="W23" s="76"/>
    </row>
    <row r="24" spans="1:23">
      <c r="A24" s="81"/>
      <c r="B24" s="4"/>
      <c r="S24" s="76"/>
      <c r="T24" s="76"/>
      <c r="U24" s="76"/>
      <c r="V24" s="76"/>
      <c r="W24" s="76"/>
    </row>
    <row r="25" spans="1:23">
      <c r="A25" s="81"/>
      <c r="B25" s="4"/>
      <c r="S25" s="76"/>
      <c r="T25" s="76"/>
      <c r="U25" s="76"/>
      <c r="V25" s="76"/>
      <c r="W25" s="76"/>
    </row>
    <row r="26" spans="1:23">
      <c r="A26" s="81"/>
      <c r="B26" s="4"/>
      <c r="S26" s="76"/>
      <c r="T26" s="76"/>
      <c r="U26" s="76"/>
      <c r="V26" s="76"/>
      <c r="W26" s="76"/>
    </row>
    <row r="27" spans="1:23">
      <c r="A27" s="81"/>
      <c r="B27" s="4"/>
      <c r="S27" s="76"/>
      <c r="T27" s="76"/>
      <c r="U27" s="76"/>
      <c r="V27" s="76"/>
      <c r="W27" s="76"/>
    </row>
    <row r="28" spans="1:23">
      <c r="A28" s="81"/>
      <c r="B28" s="4"/>
      <c r="S28" s="76"/>
      <c r="T28" s="76"/>
      <c r="U28" s="76"/>
      <c r="V28" s="76"/>
      <c r="W28" s="76"/>
    </row>
    <row r="29" spans="1:23">
      <c r="A29" s="81"/>
      <c r="B29" s="4"/>
      <c r="S29" s="76"/>
      <c r="T29" s="76"/>
      <c r="U29" s="76"/>
      <c r="V29" s="76"/>
      <c r="W29" s="76"/>
    </row>
    <row r="30" spans="1:23">
      <c r="A30" s="81"/>
      <c r="B30" s="4"/>
      <c r="S30" s="76"/>
      <c r="T30" s="76"/>
      <c r="U30" s="76"/>
      <c r="V30" s="76"/>
      <c r="W30" s="76"/>
    </row>
    <row r="31" spans="1:23">
      <c r="A31" s="81"/>
      <c r="B31" s="4"/>
      <c r="S31" s="76"/>
      <c r="T31" s="76"/>
      <c r="U31" s="76"/>
      <c r="V31" s="76"/>
      <c r="W31" s="76"/>
    </row>
    <row r="32" spans="1:23">
      <c r="A32" s="81"/>
      <c r="B32" s="4"/>
      <c r="S32" s="76"/>
      <c r="T32" s="76"/>
      <c r="U32" s="76"/>
      <c r="V32" s="76"/>
      <c r="W32" s="76"/>
    </row>
    <row r="33" spans="1:23">
      <c r="A33" s="81"/>
      <c r="B33" s="4"/>
      <c r="S33" s="76"/>
      <c r="T33" s="76"/>
      <c r="U33" s="76"/>
      <c r="V33" s="76"/>
      <c r="W33" s="76"/>
    </row>
    <row r="34" spans="1:23">
      <c r="A34" s="81"/>
      <c r="B34" s="4"/>
      <c r="S34" s="76"/>
      <c r="T34" s="76"/>
      <c r="U34" s="76"/>
      <c r="V34" s="76"/>
      <c r="W34" s="76"/>
    </row>
    <row r="35" spans="1:23">
      <c r="A35" s="81"/>
      <c r="B35" s="4"/>
      <c r="S35" s="76"/>
      <c r="T35" s="76"/>
      <c r="U35" s="76"/>
      <c r="V35" s="76"/>
      <c r="W35" s="76"/>
    </row>
    <row r="36" spans="1:23">
      <c r="A36" s="81"/>
      <c r="B36" s="4"/>
      <c r="S36" s="76"/>
      <c r="T36" s="76"/>
      <c r="U36" s="76"/>
      <c r="V36" s="76"/>
      <c r="W36" s="76"/>
    </row>
    <row r="37" spans="1:23">
      <c r="A37" s="81"/>
      <c r="B37" s="4"/>
      <c r="S37" s="76"/>
      <c r="T37" s="76"/>
      <c r="U37" s="76"/>
      <c r="V37" s="76"/>
      <c r="W37" s="76"/>
    </row>
    <row r="38" spans="1:23">
      <c r="A38" s="81"/>
      <c r="B38" s="4"/>
      <c r="S38" s="76"/>
      <c r="T38" s="76"/>
      <c r="U38" s="76"/>
      <c r="V38" s="76"/>
      <c r="W38" s="76"/>
    </row>
    <row r="39" spans="1:23">
      <c r="A39" s="81"/>
      <c r="B39" s="4"/>
      <c r="S39" s="76"/>
      <c r="T39" s="76"/>
      <c r="U39" s="76"/>
      <c r="V39" s="76"/>
      <c r="W39" s="76"/>
    </row>
    <row r="40" spans="1:23">
      <c r="A40" s="81"/>
      <c r="B40" s="4"/>
      <c r="S40" s="76"/>
      <c r="T40" s="76"/>
      <c r="U40" s="76"/>
      <c r="V40" s="76"/>
      <c r="W40" s="76"/>
    </row>
    <row r="41" spans="1:23">
      <c r="A41" s="81"/>
      <c r="B41" s="4"/>
      <c r="S41" s="76"/>
      <c r="T41" s="76"/>
      <c r="U41" s="76"/>
      <c r="V41" s="76"/>
      <c r="W41" s="76"/>
    </row>
    <row r="42" spans="1:23">
      <c r="A42" s="81"/>
      <c r="B42" s="4"/>
      <c r="S42" s="76"/>
      <c r="T42" s="76"/>
      <c r="U42" s="76"/>
      <c r="V42" s="76"/>
      <c r="W42" s="76"/>
    </row>
    <row r="43" spans="1:23">
      <c r="A43" s="81"/>
      <c r="B43" s="4"/>
      <c r="S43" s="76"/>
      <c r="T43" s="76"/>
      <c r="U43" s="76"/>
      <c r="V43" s="76"/>
      <c r="W43" s="76"/>
    </row>
    <row r="44" spans="1:23">
      <c r="A44" s="81"/>
      <c r="B44" s="4"/>
      <c r="S44" s="76"/>
      <c r="T44" s="76"/>
      <c r="U44" s="76"/>
      <c r="V44" s="76"/>
      <c r="W44" s="76"/>
    </row>
    <row r="45" spans="1:23">
      <c r="A45" s="81"/>
      <c r="B45" s="4"/>
      <c r="S45" s="76"/>
      <c r="T45" s="76"/>
      <c r="U45" s="76"/>
      <c r="V45" s="76"/>
      <c r="W45" s="76"/>
    </row>
    <row r="46" spans="1:23">
      <c r="A46" s="81"/>
      <c r="B46" s="4"/>
      <c r="S46" s="76"/>
      <c r="T46" s="76"/>
      <c r="U46" s="76"/>
      <c r="V46" s="76"/>
      <c r="W46" s="76"/>
    </row>
    <row r="47" spans="1:23">
      <c r="A47" s="81"/>
      <c r="B47" s="4"/>
      <c r="S47" s="76"/>
      <c r="T47" s="76"/>
      <c r="U47" s="76"/>
      <c r="V47" s="76"/>
      <c r="W47" s="76"/>
    </row>
    <row r="48" spans="1:23">
      <c r="A48" s="81"/>
      <c r="B48" s="4"/>
      <c r="S48" s="76"/>
      <c r="T48" s="76"/>
      <c r="U48" s="76"/>
      <c r="V48" s="76"/>
      <c r="W48" s="76"/>
    </row>
    <row r="49" spans="1:23">
      <c r="A49" s="81"/>
      <c r="B49" s="4"/>
      <c r="S49" s="76"/>
      <c r="T49" s="76"/>
      <c r="U49" s="76"/>
      <c r="V49" s="76"/>
      <c r="W49" s="76"/>
    </row>
    <row r="50" spans="1:23">
      <c r="A50" s="81"/>
      <c r="B50" s="4"/>
      <c r="S50" s="76"/>
      <c r="T50" s="76"/>
      <c r="U50" s="76"/>
      <c r="V50" s="76"/>
      <c r="W50" s="76"/>
    </row>
    <row r="51" spans="1:23">
      <c r="A51" s="81"/>
      <c r="B51" s="4"/>
      <c r="S51" s="76"/>
      <c r="T51" s="76"/>
      <c r="U51" s="76"/>
      <c r="V51" s="76"/>
      <c r="W51" s="76"/>
    </row>
    <row r="52" spans="1:23">
      <c r="A52" s="81"/>
      <c r="B52" s="4"/>
      <c r="S52" s="76"/>
      <c r="T52" s="76"/>
      <c r="U52" s="76"/>
      <c r="V52" s="76"/>
      <c r="W52" s="76"/>
    </row>
    <row r="53" spans="1:23">
      <c r="A53" s="81"/>
      <c r="B53" s="4"/>
      <c r="S53" s="76"/>
      <c r="T53" s="76"/>
      <c r="U53" s="76"/>
      <c r="V53" s="76"/>
      <c r="W53" s="76"/>
    </row>
    <row r="54" spans="1:23">
      <c r="A54" s="81"/>
      <c r="B54" s="4"/>
      <c r="S54" s="76"/>
      <c r="T54" s="76"/>
      <c r="U54" s="76"/>
      <c r="V54" s="76"/>
      <c r="W54" s="76"/>
    </row>
    <row r="55" spans="1:23">
      <c r="A55" s="81"/>
      <c r="B55" s="4"/>
      <c r="S55" s="76"/>
      <c r="T55" s="76"/>
      <c r="U55" s="76"/>
      <c r="V55" s="76"/>
      <c r="W55" s="76"/>
    </row>
    <row r="56" spans="1:23">
      <c r="A56" s="81"/>
      <c r="B56" s="4"/>
      <c r="S56" s="76"/>
      <c r="T56" s="76"/>
      <c r="U56" s="76"/>
      <c r="V56" s="76"/>
      <c r="W56" s="76"/>
    </row>
    <row r="57" spans="1:23">
      <c r="A57" s="81"/>
      <c r="B57" s="4"/>
      <c r="S57" s="76"/>
      <c r="T57" s="76"/>
      <c r="U57" s="76"/>
      <c r="V57" s="76"/>
      <c r="W57" s="76"/>
    </row>
    <row r="58" spans="1:23">
      <c r="A58" s="81"/>
      <c r="B58" s="4"/>
      <c r="S58" s="76"/>
      <c r="T58" s="76"/>
      <c r="U58" s="76"/>
      <c r="V58" s="76"/>
      <c r="W58" s="76"/>
    </row>
    <row r="59" spans="1:23">
      <c r="A59" s="81"/>
      <c r="B59" s="4"/>
      <c r="S59" s="76"/>
      <c r="T59" s="76"/>
      <c r="U59" s="76"/>
      <c r="V59" s="76"/>
      <c r="W59" s="76"/>
    </row>
    <row r="60" spans="1:23">
      <c r="A60" s="81"/>
      <c r="B60" s="4"/>
      <c r="S60" s="76"/>
      <c r="T60" s="76"/>
      <c r="U60" s="76"/>
      <c r="V60" s="76"/>
      <c r="W60" s="76"/>
    </row>
    <row r="61" spans="1:23">
      <c r="A61" s="81"/>
      <c r="B61" s="4"/>
      <c r="S61" s="76"/>
      <c r="T61" s="76"/>
      <c r="U61" s="76"/>
      <c r="V61" s="76"/>
      <c r="W61" s="76"/>
    </row>
    <row r="62" spans="1:23">
      <c r="A62" s="81"/>
      <c r="B62" s="4"/>
      <c r="S62" s="76"/>
      <c r="T62" s="76"/>
      <c r="U62" s="76"/>
      <c r="V62" s="76"/>
      <c r="W62" s="76"/>
    </row>
    <row r="63" spans="1:23">
      <c r="A63" s="81"/>
      <c r="B63" s="4"/>
      <c r="S63" s="76"/>
      <c r="T63" s="76"/>
      <c r="U63" s="76"/>
      <c r="V63" s="76"/>
      <c r="W63" s="76"/>
    </row>
    <row r="64" spans="1:23">
      <c r="A64" s="81"/>
      <c r="B64" s="4"/>
      <c r="S64" s="76"/>
      <c r="T64" s="76"/>
      <c r="U64" s="76"/>
      <c r="V64" s="76"/>
      <c r="W64" s="76"/>
    </row>
    <row r="65" spans="1:23">
      <c r="A65" s="81"/>
      <c r="B65" s="4"/>
      <c r="S65" s="76"/>
      <c r="T65" s="76"/>
      <c r="U65" s="76"/>
      <c r="V65" s="76"/>
      <c r="W65" s="76"/>
    </row>
    <row r="66" spans="1:23">
      <c r="A66" s="81"/>
      <c r="B66" s="4"/>
      <c r="S66" s="76"/>
      <c r="T66" s="76"/>
      <c r="U66" s="76"/>
      <c r="V66" s="76"/>
      <c r="W66" s="76"/>
    </row>
    <row r="67" spans="1:23">
      <c r="A67" s="81"/>
      <c r="B67" s="4"/>
      <c r="S67" s="76"/>
      <c r="T67" s="76"/>
      <c r="U67" s="76"/>
      <c r="V67" s="76"/>
      <c r="W67" s="76"/>
    </row>
    <row r="68" spans="1:23">
      <c r="A68" s="81"/>
      <c r="B68" s="4"/>
      <c r="S68" s="76"/>
      <c r="T68" s="76"/>
      <c r="U68" s="76"/>
      <c r="V68" s="76"/>
      <c r="W68" s="76"/>
    </row>
    <row r="69" spans="1:23">
      <c r="A69" s="81"/>
      <c r="B69" s="4"/>
      <c r="S69" s="76"/>
      <c r="T69" s="76"/>
      <c r="U69" s="76"/>
      <c r="V69" s="76"/>
      <c r="W69" s="76"/>
    </row>
    <row r="70" spans="1:23">
      <c r="A70" s="81"/>
      <c r="B70" s="4"/>
      <c r="S70" s="76"/>
      <c r="T70" s="76"/>
      <c r="U70" s="76"/>
      <c r="V70" s="76"/>
      <c r="W70" s="76"/>
    </row>
    <row r="71" spans="1:23">
      <c r="A71" s="81"/>
      <c r="B71" s="4"/>
      <c r="S71" s="76"/>
      <c r="T71" s="76"/>
      <c r="U71" s="76"/>
      <c r="V71" s="76"/>
      <c r="W71" s="76"/>
    </row>
    <row r="72" spans="1:23">
      <c r="A72" s="81"/>
      <c r="B72" s="4"/>
      <c r="S72" s="76"/>
      <c r="T72" s="76"/>
      <c r="U72" s="76"/>
      <c r="V72" s="76"/>
      <c r="W72" s="76"/>
    </row>
    <row r="73" spans="1:23">
      <c r="A73" s="81"/>
      <c r="B73" s="4"/>
      <c r="S73" s="76"/>
      <c r="T73" s="76"/>
      <c r="U73" s="76"/>
      <c r="V73" s="76"/>
      <c r="W73" s="76"/>
    </row>
    <row r="74" spans="1:23">
      <c r="A74" s="81"/>
      <c r="B74" s="4"/>
      <c r="S74" s="76"/>
      <c r="T74" s="76"/>
      <c r="U74" s="76"/>
      <c r="V74" s="76"/>
      <c r="W74" s="76"/>
    </row>
    <row r="75" spans="1:23">
      <c r="A75" s="81"/>
      <c r="B75" s="4"/>
      <c r="S75" s="76"/>
      <c r="T75" s="76"/>
      <c r="U75" s="76"/>
      <c r="V75" s="76"/>
      <c r="W75" s="76"/>
    </row>
    <row r="76" spans="1:23">
      <c r="A76" s="81"/>
      <c r="B76" s="4"/>
      <c r="S76" s="76"/>
      <c r="T76" s="76"/>
      <c r="U76" s="76"/>
      <c r="V76" s="76"/>
      <c r="W76" s="76"/>
    </row>
    <row r="77" spans="1:23">
      <c r="A77" s="81"/>
      <c r="B77" s="4"/>
      <c r="S77" s="76"/>
      <c r="T77" s="76"/>
      <c r="U77" s="76"/>
      <c r="V77" s="76"/>
      <c r="W77" s="76"/>
    </row>
    <row r="78" spans="1:23">
      <c r="A78" s="81"/>
      <c r="B78" s="4"/>
      <c r="S78" s="76"/>
      <c r="T78" s="76"/>
      <c r="U78" s="76"/>
      <c r="V78" s="76"/>
      <c r="W78" s="76"/>
    </row>
    <row r="79" spans="1:23">
      <c r="A79" s="81"/>
      <c r="B79" s="4"/>
      <c r="S79" s="76"/>
      <c r="T79" s="76"/>
      <c r="U79" s="76"/>
      <c r="V79" s="76"/>
      <c r="W79" s="76"/>
    </row>
    <row r="80" spans="1:23">
      <c r="A80" s="81"/>
      <c r="B80" s="4"/>
      <c r="S80" s="76"/>
      <c r="T80" s="76"/>
      <c r="U80" s="76"/>
      <c r="V80" s="76"/>
      <c r="W80" s="76"/>
    </row>
    <row r="81" spans="1:23">
      <c r="A81" s="81"/>
      <c r="B81" s="4"/>
      <c r="S81" s="76"/>
      <c r="T81" s="76"/>
      <c r="U81" s="76"/>
      <c r="V81" s="76"/>
      <c r="W81" s="76"/>
    </row>
    <row r="82" spans="1:23">
      <c r="A82" s="81"/>
      <c r="B82" s="4"/>
      <c r="S82" s="76"/>
      <c r="T82" s="76"/>
      <c r="U82" s="76"/>
      <c r="V82" s="76"/>
      <c r="W82" s="76"/>
    </row>
    <row r="83" spans="1:23">
      <c r="A83" s="81"/>
      <c r="B83" s="4"/>
      <c r="S83" s="76"/>
      <c r="T83" s="76"/>
      <c r="U83" s="76"/>
      <c r="V83" s="76"/>
      <c r="W83" s="76"/>
    </row>
    <row r="84" spans="1:23">
      <c r="A84" s="81"/>
      <c r="B84" s="4"/>
      <c r="S84" s="76"/>
      <c r="T84" s="76"/>
      <c r="U84" s="76"/>
      <c r="V84" s="76"/>
      <c r="W84" s="76"/>
    </row>
    <row r="85" spans="1:23">
      <c r="A85" s="81"/>
      <c r="B85" s="4"/>
      <c r="S85" s="76"/>
      <c r="T85" s="76"/>
      <c r="U85" s="76"/>
      <c r="V85" s="76"/>
      <c r="W85" s="76"/>
    </row>
    <row r="86" spans="1:23">
      <c r="A86" s="81"/>
      <c r="B86" s="4"/>
      <c r="S86" s="76"/>
      <c r="T86" s="76"/>
      <c r="U86" s="76"/>
      <c r="V86" s="76"/>
      <c r="W86" s="76"/>
    </row>
    <row r="87" spans="1:23">
      <c r="A87" s="81"/>
      <c r="B87" s="4"/>
      <c r="S87" s="76"/>
      <c r="T87" s="76"/>
      <c r="U87" s="76"/>
      <c r="V87" s="76"/>
      <c r="W87" s="76"/>
    </row>
    <row r="88" spans="1:23">
      <c r="A88" s="81"/>
      <c r="B88" s="4"/>
      <c r="S88" s="76"/>
      <c r="T88" s="76"/>
      <c r="U88" s="76"/>
      <c r="V88" s="76"/>
      <c r="W88" s="76"/>
    </row>
    <row r="89" spans="1:23">
      <c r="A89" s="81"/>
      <c r="B89" s="4"/>
      <c r="S89" s="76"/>
      <c r="T89" s="76"/>
      <c r="U89" s="76"/>
      <c r="V89" s="76"/>
      <c r="W89" s="76"/>
    </row>
    <row r="90" spans="1:23">
      <c r="A90" s="81"/>
      <c r="B90" s="4"/>
      <c r="S90" s="76"/>
      <c r="T90" s="76"/>
      <c r="U90" s="76"/>
      <c r="V90" s="76"/>
      <c r="W90" s="76"/>
    </row>
    <row r="91" spans="1:23">
      <c r="A91" s="81"/>
      <c r="B91" s="4"/>
      <c r="S91" s="76"/>
      <c r="T91" s="76"/>
      <c r="U91" s="76"/>
      <c r="V91" s="76"/>
      <c r="W91" s="76"/>
    </row>
    <row r="92" spans="1:23">
      <c r="A92" s="81"/>
      <c r="B92" s="4"/>
      <c r="S92" s="76"/>
      <c r="T92" s="76"/>
      <c r="U92" s="76"/>
      <c r="V92" s="76"/>
      <c r="W92" s="76"/>
    </row>
    <row r="93" spans="1:23">
      <c r="A93" s="81"/>
      <c r="B93" s="4"/>
      <c r="S93" s="76"/>
      <c r="T93" s="76"/>
      <c r="U93" s="76"/>
      <c r="V93" s="76"/>
      <c r="W93" s="76"/>
    </row>
    <row r="94" spans="1:23">
      <c r="A94" s="81"/>
      <c r="B94" s="4"/>
      <c r="S94" s="76"/>
      <c r="T94" s="76"/>
      <c r="U94" s="76"/>
      <c r="V94" s="76"/>
      <c r="W94" s="76"/>
    </row>
    <row r="95" spans="1:23">
      <c r="A95" s="81"/>
      <c r="B95" s="4"/>
      <c r="S95" s="76"/>
      <c r="T95" s="76"/>
      <c r="U95" s="76"/>
      <c r="V95" s="76"/>
      <c r="W95" s="76"/>
    </row>
    <row r="96" spans="1:23">
      <c r="A96" s="81"/>
      <c r="B96" s="4"/>
      <c r="S96" s="76"/>
      <c r="T96" s="76"/>
      <c r="U96" s="76"/>
      <c r="V96" s="76"/>
      <c r="W96" s="76"/>
    </row>
    <row r="97" spans="1:23">
      <c r="A97" s="81"/>
      <c r="B97" s="4"/>
      <c r="S97" s="76"/>
      <c r="T97" s="76"/>
      <c r="U97" s="76"/>
      <c r="V97" s="76"/>
      <c r="W97" s="76"/>
    </row>
    <row r="98" spans="1:23">
      <c r="A98" s="81"/>
      <c r="B98" s="4"/>
      <c r="S98" s="76"/>
      <c r="T98" s="76"/>
      <c r="U98" s="76"/>
      <c r="V98" s="76"/>
      <c r="W98" s="76"/>
    </row>
    <row r="99" spans="1:23">
      <c r="A99" s="81"/>
      <c r="B99" s="4"/>
      <c r="S99" s="76"/>
      <c r="T99" s="76"/>
      <c r="U99" s="76"/>
      <c r="V99" s="76"/>
      <c r="W99" s="76"/>
    </row>
    <row r="100" spans="1:23">
      <c r="A100" s="81"/>
      <c r="B100" s="4"/>
      <c r="S100" s="76"/>
      <c r="T100" s="76"/>
      <c r="U100" s="76"/>
      <c r="V100" s="76"/>
      <c r="W100" s="76"/>
    </row>
    <row r="101" spans="1:23">
      <c r="A101" s="81"/>
      <c r="B101" s="4"/>
      <c r="S101" s="76"/>
      <c r="T101" s="76"/>
      <c r="U101" s="76"/>
      <c r="V101" s="76"/>
      <c r="W101" s="76"/>
    </row>
    <row r="102" spans="1:23">
      <c r="A102" s="81"/>
      <c r="B102" s="4"/>
      <c r="S102" s="76"/>
      <c r="T102" s="76"/>
      <c r="U102" s="76"/>
      <c r="V102" s="76"/>
      <c r="W102" s="76"/>
    </row>
    <row r="103" spans="1:23">
      <c r="A103" s="81"/>
      <c r="B103" s="4"/>
      <c r="S103" s="76"/>
      <c r="T103" s="76"/>
      <c r="U103" s="76"/>
      <c r="V103" s="76"/>
      <c r="W103" s="76"/>
    </row>
    <row r="104" spans="1:23">
      <c r="A104" s="81"/>
      <c r="B104" s="4"/>
      <c r="S104" s="76"/>
      <c r="T104" s="76"/>
      <c r="U104" s="76"/>
      <c r="V104" s="76"/>
      <c r="W104" s="76"/>
    </row>
    <row r="105" spans="1:23">
      <c r="A105" s="81"/>
      <c r="B105" s="4"/>
      <c r="S105" s="76"/>
      <c r="T105" s="76"/>
      <c r="U105" s="76"/>
      <c r="V105" s="76"/>
      <c r="W105" s="76"/>
    </row>
    <row r="106" spans="1:23">
      <c r="A106" s="81"/>
      <c r="B106" s="4"/>
      <c r="S106" s="76"/>
      <c r="T106" s="76"/>
      <c r="U106" s="76"/>
      <c r="V106" s="76"/>
      <c r="W106" s="76"/>
    </row>
    <row r="107" spans="1:23">
      <c r="A107" s="81"/>
      <c r="B107" s="4"/>
      <c r="S107" s="76"/>
      <c r="T107" s="76"/>
      <c r="U107" s="76"/>
      <c r="V107" s="76"/>
      <c r="W107" s="76"/>
    </row>
    <row r="108" spans="1:23">
      <c r="A108" s="81"/>
      <c r="B108" s="4"/>
      <c r="S108" s="76"/>
      <c r="T108" s="76"/>
      <c r="U108" s="76"/>
      <c r="V108" s="76"/>
      <c r="W108" s="76"/>
    </row>
    <row r="109" spans="1:23">
      <c r="A109" s="81"/>
      <c r="B109" s="4"/>
      <c r="S109" s="76"/>
      <c r="T109" s="76"/>
      <c r="U109" s="76"/>
      <c r="V109" s="76"/>
      <c r="W109" s="76"/>
    </row>
    <row r="110" spans="1:23">
      <c r="A110" s="81"/>
      <c r="B110" s="4"/>
      <c r="S110" s="76"/>
      <c r="T110" s="76"/>
      <c r="U110" s="76"/>
      <c r="V110" s="76"/>
      <c r="W110" s="76"/>
    </row>
    <row r="111" spans="1:23">
      <c r="A111" s="81"/>
      <c r="B111" s="4"/>
      <c r="S111" s="76"/>
      <c r="T111" s="76"/>
      <c r="U111" s="76"/>
      <c r="V111" s="76"/>
      <c r="W111" s="76"/>
    </row>
    <row r="112" spans="1:23">
      <c r="A112" s="81"/>
      <c r="B112" s="4"/>
      <c r="S112" s="76"/>
      <c r="T112" s="76"/>
      <c r="U112" s="76"/>
      <c r="V112" s="76"/>
      <c r="W112" s="76"/>
    </row>
    <row r="113" spans="1:23">
      <c r="A113" s="81"/>
      <c r="B113" s="4"/>
      <c r="S113" s="76"/>
      <c r="T113" s="76"/>
      <c r="U113" s="76"/>
      <c r="V113" s="76"/>
      <c r="W113" s="76"/>
    </row>
    <row r="114" spans="1:23">
      <c r="A114" s="81"/>
      <c r="B114" s="4"/>
      <c r="S114" s="76"/>
      <c r="T114" s="76"/>
      <c r="U114" s="76"/>
      <c r="V114" s="76"/>
      <c r="W114" s="76"/>
    </row>
    <row r="115" spans="1:23">
      <c r="A115" s="81"/>
      <c r="B115" s="4"/>
      <c r="S115" s="76"/>
      <c r="T115" s="76"/>
      <c r="U115" s="76"/>
      <c r="V115" s="76"/>
      <c r="W115" s="76"/>
    </row>
    <row r="116" spans="1:23">
      <c r="A116" s="81"/>
      <c r="B116" s="4"/>
      <c r="S116" s="76"/>
      <c r="T116" s="76"/>
      <c r="U116" s="76"/>
      <c r="V116" s="76"/>
      <c r="W116" s="76"/>
    </row>
    <row r="117" spans="1:23">
      <c r="A117" s="81"/>
      <c r="B117" s="4"/>
      <c r="S117" s="76"/>
      <c r="T117" s="76"/>
      <c r="U117" s="76"/>
      <c r="V117" s="76"/>
      <c r="W117" s="76"/>
    </row>
    <row r="118" spans="1:23">
      <c r="A118" s="81"/>
      <c r="B118" s="4"/>
      <c r="S118" s="76"/>
      <c r="T118" s="76"/>
      <c r="U118" s="76"/>
      <c r="V118" s="76"/>
      <c r="W118" s="76"/>
    </row>
    <row r="119" spans="1:23">
      <c r="A119" s="81"/>
      <c r="B119" s="4"/>
      <c r="S119" s="76"/>
      <c r="T119" s="76"/>
      <c r="U119" s="76"/>
      <c r="V119" s="76"/>
      <c r="W119" s="76"/>
    </row>
    <row r="120" spans="1:23">
      <c r="A120" s="81"/>
      <c r="B120" s="4"/>
      <c r="S120" s="76"/>
      <c r="T120" s="76"/>
      <c r="U120" s="76"/>
      <c r="V120" s="76"/>
      <c r="W120" s="76"/>
    </row>
    <row r="121" spans="1:23">
      <c r="A121" s="81"/>
      <c r="B121" s="4"/>
      <c r="S121" s="76"/>
      <c r="T121" s="76"/>
      <c r="U121" s="76"/>
      <c r="V121" s="76"/>
      <c r="W121" s="76"/>
    </row>
    <row r="122" spans="1:23">
      <c r="A122" s="81"/>
      <c r="B122" s="4"/>
      <c r="S122" s="76"/>
      <c r="T122" s="76"/>
      <c r="U122" s="76"/>
      <c r="V122" s="76"/>
      <c r="W122" s="76"/>
    </row>
    <row r="123" spans="1:23">
      <c r="A123" s="81"/>
      <c r="B123" s="4"/>
      <c r="S123" s="76"/>
      <c r="T123" s="76"/>
      <c r="U123" s="76"/>
      <c r="V123" s="76"/>
      <c r="W123" s="76"/>
    </row>
    <row r="124" spans="1:23">
      <c r="A124" s="81"/>
      <c r="B124" s="4"/>
      <c r="S124" s="76"/>
      <c r="T124" s="76"/>
      <c r="U124" s="76"/>
      <c r="V124" s="76"/>
      <c r="W124" s="76"/>
    </row>
    <row r="125" spans="1:23">
      <c r="A125" s="81"/>
      <c r="B125" s="4"/>
      <c r="S125" s="76"/>
      <c r="T125" s="76"/>
      <c r="U125" s="76"/>
      <c r="V125" s="76"/>
      <c r="W125" s="76"/>
    </row>
    <row r="126" spans="1:23">
      <c r="A126" s="81"/>
      <c r="B126" s="4"/>
      <c r="S126" s="76"/>
      <c r="T126" s="76"/>
      <c r="U126" s="76"/>
      <c r="V126" s="76"/>
      <c r="W126" s="76"/>
    </row>
    <row r="127" spans="1:23">
      <c r="A127" s="81"/>
      <c r="B127" s="4"/>
      <c r="S127" s="76"/>
      <c r="T127" s="76"/>
      <c r="U127" s="76"/>
      <c r="V127" s="76"/>
      <c r="W127" s="76"/>
    </row>
    <row r="128" spans="1:23">
      <c r="A128" s="81"/>
      <c r="B128" s="4"/>
      <c r="S128" s="76"/>
      <c r="T128" s="76"/>
      <c r="U128" s="76"/>
      <c r="V128" s="76"/>
      <c r="W128" s="76"/>
    </row>
    <row r="129" spans="1:23">
      <c r="A129" s="81"/>
      <c r="B129" s="4"/>
      <c r="S129" s="76"/>
      <c r="T129" s="76"/>
      <c r="U129" s="76"/>
      <c r="V129" s="76"/>
      <c r="W129" s="76"/>
    </row>
    <row r="130" spans="1:23">
      <c r="A130" s="81"/>
      <c r="B130" s="4"/>
      <c r="S130" s="76"/>
      <c r="T130" s="76"/>
      <c r="U130" s="76"/>
      <c r="V130" s="76"/>
      <c r="W130" s="76"/>
    </row>
    <row r="131" spans="1:23">
      <c r="A131" s="81"/>
      <c r="B131" s="4"/>
      <c r="S131" s="76"/>
      <c r="T131" s="76"/>
      <c r="U131" s="76"/>
      <c r="V131" s="76"/>
      <c r="W131" s="76"/>
    </row>
    <row r="132" spans="1:23">
      <c r="A132" s="81"/>
      <c r="B132" s="4"/>
      <c r="S132" s="76"/>
      <c r="T132" s="76"/>
      <c r="U132" s="76"/>
      <c r="V132" s="76"/>
      <c r="W132" s="76"/>
    </row>
    <row r="133" spans="1:23">
      <c r="A133" s="81"/>
      <c r="B133" s="4"/>
      <c r="S133" s="76"/>
      <c r="T133" s="76"/>
      <c r="U133" s="76"/>
      <c r="V133" s="76"/>
      <c r="W133" s="76"/>
    </row>
    <row r="134" spans="1:23">
      <c r="A134" s="81"/>
      <c r="B134" s="4"/>
      <c r="S134" s="76"/>
      <c r="T134" s="76"/>
      <c r="U134" s="76"/>
      <c r="V134" s="76"/>
      <c r="W134" s="76"/>
    </row>
    <row r="135" spans="1:23">
      <c r="A135" s="81"/>
      <c r="B135" s="4"/>
      <c r="S135" s="76"/>
      <c r="T135" s="76"/>
      <c r="U135" s="76"/>
      <c r="V135" s="76"/>
      <c r="W135" s="76"/>
    </row>
    <row r="136" spans="1:23">
      <c r="A136" s="81"/>
      <c r="B136" s="4"/>
      <c r="S136" s="76"/>
      <c r="T136" s="76"/>
      <c r="U136" s="76"/>
      <c r="V136" s="76"/>
      <c r="W136" s="76"/>
    </row>
    <row r="137" spans="1:23">
      <c r="A137" s="81"/>
      <c r="B137" s="4"/>
      <c r="S137" s="76"/>
      <c r="T137" s="76"/>
      <c r="U137" s="76"/>
      <c r="V137" s="76"/>
      <c r="W137" s="76"/>
    </row>
    <row r="138" spans="1:23">
      <c r="A138" s="81"/>
      <c r="B138" s="4"/>
      <c r="S138" s="76"/>
      <c r="T138" s="76"/>
      <c r="U138" s="76"/>
      <c r="V138" s="76"/>
      <c r="W138" s="76"/>
    </row>
    <row r="139" spans="1:23">
      <c r="A139" s="81"/>
      <c r="B139" s="4"/>
      <c r="S139" s="76"/>
      <c r="T139" s="76"/>
      <c r="U139" s="76"/>
      <c r="V139" s="76"/>
      <c r="W139" s="76"/>
    </row>
    <row r="140" spans="1:23">
      <c r="A140" s="81"/>
      <c r="B140" s="4"/>
      <c r="S140" s="76"/>
      <c r="T140" s="76"/>
      <c r="U140" s="76"/>
      <c r="V140" s="76"/>
      <c r="W140" s="76"/>
    </row>
    <row r="141" spans="1:23">
      <c r="A141" s="81"/>
      <c r="B141" s="4"/>
      <c r="S141" s="76"/>
      <c r="T141" s="76"/>
      <c r="U141" s="76"/>
      <c r="V141" s="76"/>
      <c r="W141" s="76"/>
    </row>
    <row r="142" spans="1:23">
      <c r="A142" s="81"/>
      <c r="B142" s="4"/>
      <c r="S142" s="76"/>
      <c r="T142" s="76"/>
      <c r="U142" s="76"/>
      <c r="V142" s="76"/>
      <c r="W142" s="76"/>
    </row>
    <row r="143" spans="1:23">
      <c r="A143" s="81"/>
      <c r="B143" s="4"/>
      <c r="S143" s="76"/>
      <c r="T143" s="76"/>
      <c r="U143" s="76"/>
      <c r="V143" s="76"/>
      <c r="W143" s="76"/>
    </row>
    <row r="144" spans="1:23">
      <c r="A144" s="81"/>
      <c r="B144" s="4"/>
      <c r="S144" s="76"/>
      <c r="T144" s="76"/>
      <c r="U144" s="76"/>
      <c r="V144" s="76"/>
      <c r="W144" s="76"/>
    </row>
    <row r="145" spans="1:23">
      <c r="A145" s="81"/>
      <c r="B145" s="4"/>
      <c r="S145" s="76"/>
      <c r="T145" s="76"/>
      <c r="U145" s="76"/>
      <c r="V145" s="76"/>
      <c r="W145" s="76"/>
    </row>
    <row r="146" spans="1:23">
      <c r="A146" s="81"/>
      <c r="B146" s="4"/>
      <c r="S146" s="76"/>
      <c r="T146" s="76"/>
      <c r="U146" s="76"/>
      <c r="V146" s="76"/>
      <c r="W146" s="76"/>
    </row>
    <row r="147" spans="1:23">
      <c r="A147" s="81"/>
      <c r="B147" s="4"/>
      <c r="S147" s="76"/>
      <c r="T147" s="76"/>
      <c r="U147" s="76"/>
      <c r="V147" s="76"/>
      <c r="W147" s="76"/>
    </row>
    <row r="148" spans="1:23">
      <c r="A148" s="81"/>
      <c r="B148" s="4"/>
      <c r="S148" s="76"/>
      <c r="T148" s="76"/>
      <c r="U148" s="76"/>
      <c r="V148" s="76"/>
      <c r="W148" s="76"/>
    </row>
    <row r="149" spans="1:23">
      <c r="A149" s="81"/>
      <c r="B149" s="4"/>
      <c r="S149" s="76"/>
      <c r="T149" s="76"/>
      <c r="U149" s="76"/>
      <c r="V149" s="76"/>
      <c r="W149" s="76"/>
    </row>
    <row r="150" spans="1:23">
      <c r="A150" s="81"/>
      <c r="B150" s="4"/>
      <c r="S150" s="76"/>
      <c r="T150" s="76"/>
      <c r="U150" s="76"/>
      <c r="V150" s="76"/>
      <c r="W150" s="76"/>
    </row>
    <row r="151" spans="1:23">
      <c r="A151" s="81"/>
      <c r="B151" s="4"/>
      <c r="S151" s="76"/>
      <c r="T151" s="76"/>
      <c r="U151" s="76"/>
      <c r="V151" s="76"/>
      <c r="W151" s="76"/>
    </row>
    <row r="152" spans="1:23">
      <c r="A152" s="81"/>
      <c r="B152" s="4"/>
      <c r="S152" s="76"/>
      <c r="T152" s="76"/>
      <c r="U152" s="76"/>
      <c r="V152" s="76"/>
      <c r="W152" s="76"/>
    </row>
    <row r="153" spans="1:23">
      <c r="A153" s="81"/>
      <c r="B153" s="4"/>
      <c r="S153" s="76"/>
      <c r="T153" s="76"/>
      <c r="U153" s="76"/>
      <c r="V153" s="76"/>
      <c r="W153" s="76"/>
    </row>
    <row r="154" spans="1:23">
      <c r="A154" s="81"/>
      <c r="B154" s="4"/>
      <c r="S154" s="76"/>
      <c r="T154" s="76"/>
      <c r="U154" s="76"/>
      <c r="V154" s="76"/>
      <c r="W154" s="76"/>
    </row>
    <row r="155" spans="1:23">
      <c r="A155" s="81"/>
      <c r="B155" s="4"/>
      <c r="S155" s="76"/>
      <c r="T155" s="76"/>
      <c r="U155" s="76"/>
      <c r="V155" s="76"/>
      <c r="W155" s="76"/>
    </row>
    <row r="156" spans="1:23">
      <c r="A156" s="81"/>
      <c r="B156" s="4"/>
      <c r="S156" s="76"/>
      <c r="T156" s="76"/>
      <c r="U156" s="76"/>
      <c r="V156" s="76"/>
      <c r="W156" s="76"/>
    </row>
    <row r="157" spans="1:23">
      <c r="A157" s="81"/>
      <c r="B157" s="4"/>
      <c r="S157" s="76"/>
      <c r="T157" s="76"/>
      <c r="U157" s="76"/>
      <c r="V157" s="76"/>
      <c r="W157" s="76"/>
    </row>
    <row r="158" spans="1:23">
      <c r="A158" s="81"/>
      <c r="B158" s="4"/>
      <c r="S158" s="76"/>
      <c r="T158" s="76"/>
      <c r="U158" s="76"/>
      <c r="V158" s="76"/>
      <c r="W158" s="76"/>
    </row>
    <row r="159" spans="1:23">
      <c r="A159" s="81"/>
      <c r="B159" s="4"/>
      <c r="S159" s="76"/>
      <c r="T159" s="76"/>
      <c r="U159" s="76"/>
      <c r="V159" s="76"/>
      <c r="W159" s="76"/>
    </row>
    <row r="160" spans="1:23">
      <c r="A160" s="81"/>
      <c r="B160" s="4"/>
      <c r="S160" s="76"/>
      <c r="T160" s="76"/>
      <c r="U160" s="76"/>
      <c r="V160" s="76"/>
      <c r="W160" s="76"/>
    </row>
    <row r="161" spans="1:23">
      <c r="A161" s="81"/>
      <c r="B161" s="4"/>
      <c r="S161" s="76"/>
      <c r="T161" s="76"/>
      <c r="U161" s="76"/>
      <c r="V161" s="76"/>
      <c r="W161" s="76"/>
    </row>
    <row r="162" spans="1:23">
      <c r="A162" s="81"/>
      <c r="B162" s="4"/>
      <c r="S162" s="76"/>
      <c r="T162" s="76"/>
      <c r="U162" s="76"/>
      <c r="V162" s="76"/>
      <c r="W162" s="76"/>
    </row>
    <row r="163" spans="1:23">
      <c r="A163" s="81"/>
      <c r="B163" s="4"/>
      <c r="S163" s="76"/>
      <c r="T163" s="76"/>
      <c r="U163" s="76"/>
      <c r="V163" s="76"/>
      <c r="W163" s="76"/>
    </row>
    <row r="164" spans="1:23">
      <c r="A164" s="81"/>
      <c r="B164" s="4"/>
      <c r="S164" s="76"/>
      <c r="T164" s="76"/>
      <c r="U164" s="76"/>
      <c r="V164" s="76"/>
      <c r="W164" s="76"/>
    </row>
    <row r="165" spans="1:23">
      <c r="A165" s="81"/>
      <c r="B165" s="4"/>
      <c r="S165" s="76"/>
      <c r="T165" s="76"/>
      <c r="U165" s="76"/>
      <c r="V165" s="76"/>
      <c r="W165" s="76"/>
    </row>
    <row r="166" spans="1:23">
      <c r="A166" s="81"/>
      <c r="B166" s="4"/>
      <c r="S166" s="76"/>
      <c r="T166" s="76"/>
      <c r="U166" s="76"/>
      <c r="V166" s="76"/>
      <c r="W166" s="76"/>
    </row>
    <row r="167" spans="1:23">
      <c r="A167" s="81"/>
      <c r="B167" s="4"/>
      <c r="S167" s="76"/>
      <c r="T167" s="76"/>
      <c r="U167" s="76"/>
      <c r="V167" s="76"/>
      <c r="W167" s="76"/>
    </row>
    <row r="168" spans="1:23">
      <c r="A168" s="81"/>
      <c r="B168" s="4"/>
      <c r="S168" s="76"/>
      <c r="T168" s="76"/>
      <c r="U168" s="76"/>
      <c r="V168" s="76"/>
      <c r="W168" s="76"/>
    </row>
    <row r="169" spans="1:23">
      <c r="A169" s="81"/>
      <c r="B169" s="4"/>
      <c r="S169" s="76"/>
      <c r="T169" s="76"/>
      <c r="U169" s="76"/>
      <c r="V169" s="76"/>
      <c r="W169" s="76"/>
    </row>
    <row r="170" spans="1:23">
      <c r="A170" s="81"/>
      <c r="B170" s="4"/>
      <c r="S170" s="76"/>
      <c r="T170" s="76"/>
      <c r="U170" s="76"/>
      <c r="V170" s="76"/>
      <c r="W170" s="76"/>
    </row>
    <row r="171" spans="1:23">
      <c r="A171" s="81"/>
      <c r="B171" s="4"/>
      <c r="S171" s="76"/>
      <c r="T171" s="76"/>
      <c r="U171" s="76"/>
      <c r="V171" s="76"/>
      <c r="W171" s="76"/>
    </row>
    <row r="172" spans="1:23">
      <c r="A172" s="81"/>
      <c r="B172" s="4"/>
      <c r="S172" s="76"/>
      <c r="T172" s="76"/>
      <c r="U172" s="76"/>
      <c r="V172" s="76"/>
      <c r="W172" s="76"/>
    </row>
    <row r="173" spans="1:23">
      <c r="A173" s="81"/>
      <c r="B173" s="4"/>
      <c r="S173" s="76"/>
      <c r="T173" s="76"/>
      <c r="U173" s="76"/>
      <c r="V173" s="76"/>
      <c r="W173" s="76"/>
    </row>
    <row r="174" spans="1:23">
      <c r="A174" s="81"/>
      <c r="B174" s="4"/>
      <c r="S174" s="76"/>
      <c r="T174" s="76"/>
      <c r="U174" s="76"/>
      <c r="V174" s="76"/>
      <c r="W174" s="76"/>
    </row>
    <row r="175" spans="1:23">
      <c r="A175" s="81"/>
      <c r="B175" s="4"/>
      <c r="S175" s="76"/>
      <c r="T175" s="76"/>
      <c r="U175" s="76"/>
      <c r="V175" s="76"/>
      <c r="W175" s="76"/>
    </row>
    <row r="176" spans="1:23">
      <c r="A176" s="81"/>
      <c r="B176" s="4"/>
      <c r="S176" s="76"/>
      <c r="T176" s="76"/>
      <c r="U176" s="76"/>
      <c r="V176" s="76"/>
      <c r="W176" s="76"/>
    </row>
    <row r="177" spans="1:23">
      <c r="A177" s="81"/>
      <c r="B177" s="4"/>
      <c r="S177" s="76"/>
      <c r="T177" s="76"/>
      <c r="U177" s="76"/>
      <c r="V177" s="76"/>
      <c r="W177" s="76"/>
    </row>
    <row r="178" spans="1:23">
      <c r="A178" s="81"/>
      <c r="B178" s="4"/>
      <c r="S178" s="76"/>
      <c r="T178" s="76"/>
      <c r="U178" s="76"/>
      <c r="V178" s="76"/>
      <c r="W178" s="76"/>
    </row>
    <row r="179" spans="1:23">
      <c r="A179" s="81"/>
      <c r="B179" s="4"/>
      <c r="S179" s="76"/>
      <c r="T179" s="76"/>
      <c r="U179" s="76"/>
      <c r="V179" s="76"/>
      <c r="W179" s="76"/>
    </row>
    <row r="180" spans="1:23">
      <c r="A180" s="81"/>
      <c r="B180" s="4"/>
      <c r="S180" s="76"/>
      <c r="T180" s="76"/>
      <c r="U180" s="76"/>
      <c r="V180" s="76"/>
      <c r="W180" s="76"/>
    </row>
    <row r="181" spans="1:23">
      <c r="A181" s="81"/>
      <c r="B181" s="4"/>
      <c r="S181" s="76"/>
      <c r="T181" s="76"/>
      <c r="U181" s="76"/>
      <c r="V181" s="76"/>
      <c r="W181" s="76"/>
    </row>
    <row r="182" spans="1:23">
      <c r="A182" s="81"/>
      <c r="B182" s="4"/>
      <c r="S182" s="76"/>
      <c r="T182" s="76"/>
      <c r="U182" s="76"/>
      <c r="V182" s="76"/>
      <c r="W182" s="76"/>
    </row>
    <row r="183" spans="1:23">
      <c r="A183" s="81"/>
      <c r="B183" s="4"/>
      <c r="S183" s="76"/>
      <c r="T183" s="76"/>
      <c r="U183" s="76"/>
      <c r="V183" s="76"/>
      <c r="W183" s="76"/>
    </row>
    <row r="184" spans="1:23">
      <c r="A184" s="81"/>
      <c r="B184" s="4"/>
      <c r="S184" s="76"/>
      <c r="T184" s="76"/>
      <c r="U184" s="76"/>
      <c r="V184" s="76"/>
      <c r="W184" s="76"/>
    </row>
    <row r="185" spans="1:23">
      <c r="A185" s="81"/>
      <c r="B185" s="4"/>
      <c r="S185" s="76"/>
      <c r="T185" s="76"/>
      <c r="U185" s="76"/>
      <c r="V185" s="76"/>
      <c r="W185" s="76"/>
    </row>
    <row r="186" spans="1:23">
      <c r="A186" s="81"/>
      <c r="B186" s="4"/>
      <c r="S186" s="76"/>
      <c r="T186" s="76"/>
      <c r="U186" s="76"/>
      <c r="V186" s="76"/>
      <c r="W186" s="76"/>
    </row>
    <row r="187" spans="1:23">
      <c r="A187" s="81"/>
      <c r="B187" s="4"/>
      <c r="S187" s="76"/>
      <c r="T187" s="76"/>
      <c r="U187" s="76"/>
      <c r="V187" s="76"/>
      <c r="W187" s="76"/>
    </row>
    <row r="188" spans="1:23">
      <c r="A188" s="81"/>
      <c r="B188" s="4"/>
      <c r="S188" s="76"/>
      <c r="T188" s="76"/>
      <c r="U188" s="76"/>
      <c r="V188" s="76"/>
      <c r="W188" s="76"/>
    </row>
    <row r="189" spans="1:23">
      <c r="A189" s="81"/>
      <c r="B189" s="4"/>
      <c r="S189" s="76"/>
      <c r="T189" s="76"/>
      <c r="U189" s="76"/>
      <c r="V189" s="76"/>
      <c r="W189" s="76"/>
    </row>
    <row r="190" spans="1:23">
      <c r="A190" s="81"/>
      <c r="B190" s="4"/>
      <c r="S190" s="76"/>
      <c r="T190" s="76"/>
      <c r="U190" s="76"/>
      <c r="V190" s="76"/>
      <c r="W190" s="76"/>
    </row>
    <row r="191" spans="1:23">
      <c r="A191" s="81"/>
      <c r="B191" s="4"/>
      <c r="S191" s="76"/>
      <c r="T191" s="76"/>
      <c r="U191" s="76"/>
      <c r="V191" s="76"/>
      <c r="W191" s="76"/>
    </row>
    <row r="192" spans="1:23">
      <c r="A192" s="81"/>
      <c r="B192" s="4"/>
      <c r="S192" s="76"/>
      <c r="T192" s="76"/>
      <c r="U192" s="76"/>
      <c r="V192" s="76"/>
      <c r="W192" s="76"/>
    </row>
    <row r="193" spans="1:23">
      <c r="A193" s="81"/>
      <c r="B193" s="4"/>
      <c r="S193" s="76"/>
      <c r="T193" s="76"/>
      <c r="U193" s="76"/>
      <c r="V193" s="76"/>
      <c r="W193" s="76"/>
    </row>
    <row r="194" spans="1:23">
      <c r="A194" s="81"/>
      <c r="B194" s="4"/>
      <c r="S194" s="76"/>
      <c r="T194" s="76"/>
      <c r="U194" s="76"/>
      <c r="V194" s="76"/>
      <c r="W194" s="76"/>
    </row>
    <row r="195" spans="1:23">
      <c r="A195" s="81"/>
      <c r="B195" s="4"/>
      <c r="S195" s="76"/>
      <c r="T195" s="76"/>
      <c r="U195" s="76"/>
      <c r="V195" s="76"/>
      <c r="W195" s="76"/>
    </row>
    <row r="196" spans="1:23">
      <c r="A196" s="81"/>
      <c r="B196" s="4"/>
      <c r="S196" s="76"/>
      <c r="T196" s="76"/>
      <c r="U196" s="76"/>
      <c r="V196" s="76"/>
      <c r="W196" s="76"/>
    </row>
    <row r="197" spans="1:23">
      <c r="A197" s="81"/>
      <c r="B197" s="4"/>
      <c r="S197" s="76"/>
      <c r="T197" s="76"/>
      <c r="U197" s="76"/>
      <c r="V197" s="76"/>
      <c r="W197" s="76"/>
    </row>
    <row r="198" spans="1:23">
      <c r="A198" s="81"/>
      <c r="B198" s="4"/>
      <c r="S198" s="76"/>
      <c r="T198" s="76"/>
      <c r="U198" s="76"/>
      <c r="V198" s="76"/>
      <c r="W198" s="76"/>
    </row>
    <row r="199" spans="1:23">
      <c r="A199" s="81"/>
      <c r="B199" s="4"/>
      <c r="S199" s="76"/>
      <c r="T199" s="76"/>
      <c r="U199" s="76"/>
      <c r="V199" s="76"/>
      <c r="W199" s="76"/>
    </row>
    <row r="200" spans="1:23">
      <c r="A200" s="81"/>
      <c r="B200" s="4"/>
      <c r="S200" s="76"/>
      <c r="T200" s="76"/>
      <c r="U200" s="76"/>
      <c r="V200" s="76"/>
      <c r="W200" s="76"/>
    </row>
    <row r="201" spans="1:23">
      <c r="A201" s="81"/>
      <c r="B201" s="4"/>
      <c r="S201" s="76"/>
      <c r="T201" s="76"/>
      <c r="U201" s="76"/>
      <c r="V201" s="76"/>
      <c r="W201" s="76"/>
    </row>
    <row r="202" spans="1:23">
      <c r="A202" s="81"/>
      <c r="B202" s="4"/>
      <c r="S202" s="76"/>
      <c r="T202" s="76"/>
      <c r="U202" s="76"/>
      <c r="V202" s="76"/>
      <c r="W202" s="76"/>
    </row>
    <row r="203" spans="1:23">
      <c r="A203" s="81"/>
      <c r="B203" s="4"/>
      <c r="S203" s="76"/>
      <c r="T203" s="76"/>
      <c r="U203" s="76"/>
      <c r="V203" s="76"/>
      <c r="W203" s="76"/>
    </row>
    <row r="204" spans="1:23">
      <c r="A204" s="81"/>
      <c r="B204" s="4"/>
      <c r="S204" s="76"/>
      <c r="T204" s="76"/>
      <c r="U204" s="76"/>
      <c r="V204" s="76"/>
      <c r="W204" s="76"/>
    </row>
    <row r="205" spans="1:23">
      <c r="A205" s="81"/>
      <c r="B205" s="4"/>
      <c r="S205" s="76"/>
      <c r="T205" s="76"/>
      <c r="U205" s="76"/>
      <c r="V205" s="76"/>
      <c r="W205" s="76"/>
    </row>
    <row r="206" spans="1:23">
      <c r="A206" s="81"/>
      <c r="B206" s="4"/>
      <c r="S206" s="76"/>
      <c r="T206" s="76"/>
      <c r="U206" s="76"/>
      <c r="V206" s="76"/>
      <c r="W206" s="76"/>
    </row>
    <row r="207" spans="1:23">
      <c r="A207" s="81"/>
      <c r="B207" s="4"/>
      <c r="S207" s="76"/>
      <c r="T207" s="76"/>
      <c r="U207" s="76"/>
      <c r="V207" s="76"/>
      <c r="W207" s="76"/>
    </row>
    <row r="208" spans="1:23">
      <c r="A208" s="81"/>
      <c r="B208" s="4"/>
      <c r="S208" s="76"/>
      <c r="T208" s="76"/>
      <c r="U208" s="76"/>
      <c r="V208" s="76"/>
      <c r="W208" s="76"/>
    </row>
    <row r="209" spans="1:23">
      <c r="A209" s="81"/>
      <c r="B209" s="4"/>
      <c r="S209" s="76"/>
      <c r="T209" s="76"/>
      <c r="U209" s="76"/>
      <c r="V209" s="76"/>
      <c r="W209" s="76"/>
    </row>
    <row r="210" spans="1:23">
      <c r="A210" s="81"/>
      <c r="B210" s="4"/>
      <c r="S210" s="76"/>
      <c r="T210" s="76"/>
      <c r="U210" s="76"/>
      <c r="V210" s="76"/>
      <c r="W210" s="76"/>
    </row>
    <row r="211" spans="1:23">
      <c r="A211" s="81"/>
      <c r="B211" s="4"/>
      <c r="S211" s="76"/>
      <c r="T211" s="76"/>
      <c r="U211" s="76"/>
      <c r="V211" s="76"/>
      <c r="W211" s="76"/>
    </row>
    <row r="212" spans="1:23">
      <c r="A212" s="81"/>
      <c r="B212" s="4"/>
      <c r="S212" s="76"/>
      <c r="T212" s="76"/>
      <c r="U212" s="76"/>
      <c r="V212" s="76"/>
      <c r="W212" s="76"/>
    </row>
    <row r="213" spans="1:23">
      <c r="A213" s="81"/>
      <c r="B213" s="4"/>
      <c r="S213" s="76"/>
      <c r="T213" s="76"/>
      <c r="U213" s="76"/>
      <c r="V213" s="76"/>
      <c r="W213" s="76"/>
    </row>
    <row r="214" spans="1:23">
      <c r="A214" s="81"/>
      <c r="B214" s="4"/>
      <c r="S214" s="76"/>
      <c r="T214" s="76"/>
      <c r="U214" s="76"/>
      <c r="V214" s="76"/>
      <c r="W214" s="76"/>
    </row>
    <row r="215" spans="1:23">
      <c r="A215" s="81"/>
      <c r="B215" s="4"/>
      <c r="S215" s="76"/>
      <c r="T215" s="76"/>
      <c r="U215" s="76"/>
      <c r="V215" s="76"/>
      <c r="W215" s="76"/>
    </row>
    <row r="216" spans="1:23">
      <c r="A216" s="81"/>
      <c r="B216" s="4"/>
      <c r="S216" s="76"/>
      <c r="T216" s="76"/>
      <c r="U216" s="76"/>
      <c r="V216" s="76"/>
      <c r="W216" s="76"/>
    </row>
    <row r="217" spans="1:23">
      <c r="A217" s="81"/>
      <c r="B217" s="4"/>
      <c r="S217" s="76"/>
      <c r="T217" s="76"/>
      <c r="U217" s="76"/>
      <c r="V217" s="76"/>
      <c r="W217" s="76"/>
    </row>
    <row r="218" spans="1:23">
      <c r="A218" s="81"/>
      <c r="B218" s="4"/>
      <c r="S218" s="76"/>
      <c r="T218" s="76"/>
      <c r="U218" s="76"/>
      <c r="V218" s="76"/>
      <c r="W218" s="76"/>
    </row>
    <row r="219" spans="1:23">
      <c r="A219" s="81"/>
      <c r="B219" s="4"/>
      <c r="S219" s="76"/>
      <c r="T219" s="76"/>
      <c r="U219" s="76"/>
      <c r="V219" s="76"/>
      <c r="W219" s="76"/>
    </row>
    <row r="220" spans="1:23">
      <c r="A220" s="81"/>
      <c r="B220" s="4"/>
      <c r="S220" s="76"/>
      <c r="T220" s="76"/>
      <c r="U220" s="76"/>
      <c r="V220" s="76"/>
      <c r="W220" s="76"/>
    </row>
    <row r="221" spans="1:23">
      <c r="A221" s="81"/>
      <c r="B221" s="4"/>
      <c r="S221" s="76"/>
      <c r="T221" s="76"/>
      <c r="U221" s="76"/>
      <c r="V221" s="76"/>
      <c r="W221" s="76"/>
    </row>
    <row r="222" spans="1:23">
      <c r="A222" s="81"/>
      <c r="B222" s="4"/>
      <c r="S222" s="76"/>
      <c r="T222" s="76"/>
      <c r="U222" s="76"/>
      <c r="V222" s="76"/>
      <c r="W222" s="76"/>
    </row>
    <row r="223" spans="1:23">
      <c r="A223" s="81"/>
      <c r="B223" s="4"/>
      <c r="S223" s="76"/>
      <c r="T223" s="76"/>
      <c r="U223" s="76"/>
      <c r="V223" s="76"/>
      <c r="W223" s="76"/>
    </row>
    <row r="224" spans="1:23">
      <c r="A224" s="81"/>
      <c r="B224" s="4"/>
      <c r="S224" s="76"/>
      <c r="T224" s="76"/>
      <c r="U224" s="76"/>
      <c r="V224" s="76"/>
      <c r="W224" s="76"/>
    </row>
    <row r="225" spans="1:23">
      <c r="A225" s="81"/>
      <c r="B225" s="4"/>
      <c r="S225" s="76"/>
      <c r="T225" s="76"/>
      <c r="U225" s="76"/>
      <c r="V225" s="76"/>
      <c r="W225" s="76"/>
    </row>
    <row r="226" spans="1:23">
      <c r="A226" s="81"/>
      <c r="B226" s="4"/>
      <c r="S226" s="76"/>
      <c r="T226" s="76"/>
      <c r="U226" s="76"/>
      <c r="V226" s="76"/>
      <c r="W226" s="76"/>
    </row>
    <row r="227" spans="1:23">
      <c r="A227" s="81"/>
      <c r="B227" s="4"/>
      <c r="S227" s="76"/>
      <c r="T227" s="76"/>
      <c r="U227" s="76"/>
      <c r="V227" s="76"/>
      <c r="W227" s="76"/>
    </row>
    <row r="228" spans="1:23">
      <c r="A228" s="81"/>
      <c r="B228" s="4"/>
      <c r="S228" s="76"/>
      <c r="T228" s="76"/>
      <c r="U228" s="76"/>
      <c r="V228" s="76"/>
      <c r="W228" s="76"/>
    </row>
    <row r="229" spans="1:23">
      <c r="A229" s="81"/>
      <c r="B229" s="4"/>
      <c r="S229" s="76"/>
      <c r="T229" s="76"/>
      <c r="U229" s="76"/>
      <c r="V229" s="76"/>
      <c r="W229" s="76"/>
    </row>
    <row r="230" spans="1:23">
      <c r="A230" s="81"/>
      <c r="B230" s="4"/>
      <c r="S230" s="76"/>
      <c r="T230" s="76"/>
      <c r="U230" s="76"/>
      <c r="V230" s="76"/>
      <c r="W230" s="76"/>
    </row>
    <row r="231" spans="1:23">
      <c r="A231" s="81"/>
      <c r="B231" s="4"/>
      <c r="S231" s="76"/>
      <c r="T231" s="76"/>
      <c r="U231" s="76"/>
      <c r="V231" s="76"/>
      <c r="W231" s="76"/>
    </row>
    <row r="232" spans="1:23">
      <c r="A232" s="81"/>
      <c r="B232" s="4"/>
      <c r="S232" s="76"/>
      <c r="T232" s="76"/>
      <c r="U232" s="76"/>
      <c r="V232" s="76"/>
      <c r="W232" s="76"/>
    </row>
    <row r="233" spans="1:23">
      <c r="A233" s="81"/>
      <c r="B233" s="4"/>
      <c r="S233" s="76"/>
      <c r="T233" s="76"/>
      <c r="U233" s="76"/>
      <c r="V233" s="76"/>
      <c r="W233" s="76"/>
    </row>
    <row r="234" spans="1:23">
      <c r="A234" s="81"/>
      <c r="B234" s="4"/>
      <c r="S234" s="76"/>
      <c r="T234" s="76"/>
      <c r="U234" s="76"/>
      <c r="V234" s="76"/>
      <c r="W234" s="76"/>
    </row>
    <row r="235" spans="1:23">
      <c r="A235" s="81"/>
      <c r="B235" s="4"/>
      <c r="S235" s="76"/>
      <c r="T235" s="76"/>
      <c r="U235" s="76"/>
      <c r="V235" s="76"/>
      <c r="W235" s="76"/>
    </row>
    <row r="236" spans="1:23">
      <c r="A236" s="81"/>
      <c r="B236" s="4"/>
      <c r="S236" s="76"/>
      <c r="T236" s="76"/>
      <c r="U236" s="76"/>
      <c r="V236" s="76"/>
      <c r="W236" s="76"/>
    </row>
    <row r="237" spans="1:23">
      <c r="A237" s="81"/>
    </row>
    <row r="238" spans="1:23">
      <c r="A238" s="81"/>
    </row>
    <row r="239" spans="1:23">
      <c r="A239" s="81"/>
    </row>
    <row r="240" spans="1:23">
      <c r="A240"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190" zoomScaleNormal="100" zoomScaleSheetLayoutView="190" zoomScalePageLayoutView="85" workbookViewId="0">
      <selection activeCell="K12" sqref="K12"/>
    </sheetView>
  </sheetViews>
  <sheetFormatPr defaultRowHeight="15"/>
  <cols>
    <col min="1" max="16384" width="9.140625" style="44"/>
  </cols>
  <sheetData>
    <row r="1" spans="1:9" ht="15" customHeight="1">
      <c r="A1" s="47"/>
      <c r="B1" s="47"/>
      <c r="C1" s="108"/>
      <c r="D1" s="108"/>
      <c r="E1" s="108"/>
      <c r="F1" s="108"/>
      <c r="G1" s="108"/>
      <c r="H1" s="47"/>
      <c r="I1" s="47"/>
    </row>
    <row r="2" spans="1:9" ht="15" customHeight="1">
      <c r="A2" s="47"/>
      <c r="B2" s="47"/>
      <c r="C2" s="108"/>
      <c r="D2" s="108"/>
      <c r="E2" s="108"/>
      <c r="F2" s="108"/>
      <c r="G2" s="108"/>
      <c r="H2" s="47"/>
      <c r="I2" s="47"/>
    </row>
    <row r="3" spans="1:9">
      <c r="A3" s="48"/>
      <c r="B3" s="48"/>
      <c r="C3" s="49"/>
      <c r="D3" s="49"/>
      <c r="E3" s="49"/>
      <c r="F3" s="49"/>
      <c r="G3" s="49"/>
      <c r="H3" s="49"/>
      <c r="I3" s="49"/>
    </row>
    <row r="9" spans="1:9">
      <c r="D9" s="45"/>
      <c r="G9" s="45"/>
    </row>
    <row r="30" spans="2:8">
      <c r="B30" s="60"/>
    </row>
    <row r="32" spans="2:8" ht="15" customHeight="1">
      <c r="B32" s="61"/>
      <c r="C32" s="61"/>
      <c r="D32" s="61"/>
      <c r="E32" s="61"/>
      <c r="F32" s="61"/>
      <c r="G32" s="61"/>
      <c r="H32" s="61"/>
    </row>
    <row r="33" spans="1:8">
      <c r="B33" s="61"/>
      <c r="C33" s="61"/>
      <c r="D33" s="61"/>
      <c r="E33" s="61"/>
      <c r="F33" s="61"/>
      <c r="G33" s="61"/>
      <c r="H33" s="61"/>
    </row>
    <row r="34" spans="1:8">
      <c r="B34" s="61"/>
      <c r="C34" s="61"/>
      <c r="D34" s="61"/>
      <c r="E34" s="61"/>
      <c r="F34" s="61"/>
      <c r="G34" s="61"/>
      <c r="H34" s="61"/>
    </row>
    <row r="35" spans="1:8">
      <c r="B35" s="61"/>
      <c r="C35" s="61"/>
      <c r="D35" s="61"/>
      <c r="E35" s="61"/>
      <c r="F35" s="61"/>
      <c r="G35" s="61"/>
      <c r="H35" s="61"/>
    </row>
    <row r="36" spans="1:8">
      <c r="B36" s="61"/>
      <c r="C36" s="61"/>
      <c r="D36" s="61"/>
      <c r="E36" s="61"/>
      <c r="F36" s="61"/>
      <c r="G36" s="61"/>
      <c r="H36" s="61"/>
    </row>
    <row r="37" spans="1:8">
      <c r="B37" s="61"/>
      <c r="C37" s="61"/>
      <c r="D37" s="61"/>
      <c r="E37" s="61"/>
      <c r="F37" s="61"/>
      <c r="G37" s="61"/>
      <c r="H37" s="61"/>
    </row>
    <row r="38" spans="1:8">
      <c r="B38" s="61"/>
      <c r="C38" s="61"/>
      <c r="D38" s="61"/>
      <c r="E38" s="61"/>
      <c r="F38" s="61"/>
      <c r="G38" s="61"/>
      <c r="H38" s="61"/>
    </row>
    <row r="39" spans="1:8">
      <c r="B39" s="61"/>
      <c r="C39" s="61"/>
      <c r="D39" s="61"/>
      <c r="E39" s="61"/>
      <c r="F39" s="61"/>
      <c r="G39" s="61"/>
      <c r="H39" s="61"/>
    </row>
    <row r="40" spans="1:8">
      <c r="B40" s="61"/>
      <c r="C40" s="61"/>
      <c r="D40" s="61"/>
      <c r="E40" s="61"/>
      <c r="F40" s="61"/>
      <c r="G40" s="61"/>
      <c r="H40" s="61"/>
    </row>
    <row r="41" spans="1:8">
      <c r="B41" s="61"/>
      <c r="C41" s="61"/>
      <c r="D41" s="61"/>
      <c r="E41" s="61"/>
      <c r="F41" s="61"/>
      <c r="G41" s="61"/>
      <c r="H41" s="61"/>
    </row>
    <row r="42" spans="1:8">
      <c r="B42" s="61"/>
      <c r="C42" s="61"/>
      <c r="D42" s="61"/>
      <c r="E42" s="61"/>
      <c r="F42" s="61"/>
      <c r="G42" s="61"/>
      <c r="H42" s="61"/>
    </row>
    <row r="43" spans="1:8" ht="15" customHeight="1">
      <c r="B43" s="62"/>
      <c r="C43" s="62"/>
      <c r="D43" s="62"/>
      <c r="E43" s="62"/>
      <c r="F43" s="62"/>
      <c r="G43" s="62"/>
      <c r="H43" s="62"/>
    </row>
    <row r="44" spans="1:8" ht="15" customHeight="1">
      <c r="B44" s="109" t="s">
        <v>387</v>
      </c>
      <c r="C44" s="110"/>
      <c r="D44" s="110"/>
      <c r="E44" s="110"/>
      <c r="F44" s="110"/>
      <c r="G44" s="110"/>
      <c r="H44" s="111"/>
    </row>
    <row r="45" spans="1:8">
      <c r="A45" s="50"/>
      <c r="B45" s="112"/>
      <c r="C45" s="113"/>
      <c r="D45" s="113"/>
      <c r="E45" s="113"/>
      <c r="F45" s="113"/>
      <c r="G45" s="113"/>
      <c r="H45" s="114"/>
    </row>
    <row r="46" spans="1:8" ht="20.25" customHeight="1">
      <c r="B46" s="112"/>
      <c r="C46" s="113"/>
      <c r="D46" s="113"/>
      <c r="E46" s="113"/>
      <c r="F46" s="113"/>
      <c r="G46" s="113"/>
      <c r="H46" s="114"/>
    </row>
    <row r="47" spans="1:8" ht="9.75" customHeight="1">
      <c r="B47" s="115" t="s">
        <v>382</v>
      </c>
      <c r="C47" s="116"/>
      <c r="D47" s="116"/>
      <c r="E47" s="117" t="s">
        <v>383</v>
      </c>
      <c r="F47" s="117"/>
      <c r="G47" s="117"/>
      <c r="H47" s="118"/>
    </row>
    <row r="49" s="8" customFormat="1"/>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162"/>
  <sheetViews>
    <sheetView zoomScale="115" zoomScaleNormal="115" workbookViewId="0">
      <pane ySplit="1" topLeftCell="A71" activePane="bottomLeft" state="frozen"/>
      <selection pane="bottomLeft" activeCell="G77" sqref="G77"/>
    </sheetView>
  </sheetViews>
  <sheetFormatPr defaultRowHeight="15"/>
  <cols>
    <col min="1" max="1" width="10.7109375" bestFit="1" customWidth="1"/>
    <col min="7" max="7" width="13.7109375" customWidth="1"/>
    <col min="8" max="8" width="9.5703125" bestFit="1" customWidth="1"/>
    <col min="9" max="9" width="10.7109375" style="81" bestFit="1" customWidth="1"/>
    <col min="10" max="14" width="9.140625" style="81"/>
    <col min="15" max="15" width="13.7109375" style="81" customWidth="1"/>
  </cols>
  <sheetData>
    <row r="1" spans="1:18">
      <c r="A1" t="s">
        <v>339</v>
      </c>
      <c r="B1" t="s">
        <v>376</v>
      </c>
      <c r="C1" t="s">
        <v>377</v>
      </c>
      <c r="D1" t="s">
        <v>378</v>
      </c>
      <c r="E1" s="8" t="s">
        <v>379</v>
      </c>
      <c r="F1" s="8" t="s">
        <v>380</v>
      </c>
      <c r="G1" s="8" t="s">
        <v>381</v>
      </c>
      <c r="H1" s="8" t="s">
        <v>756</v>
      </c>
      <c r="I1" s="81" t="s">
        <v>339</v>
      </c>
      <c r="J1" s="81" t="s">
        <v>376</v>
      </c>
      <c r="K1" s="81" t="s">
        <v>377</v>
      </c>
      <c r="L1" s="81" t="s">
        <v>378</v>
      </c>
      <c r="M1" s="83" t="s">
        <v>379</v>
      </c>
      <c r="N1" s="83" t="s">
        <v>380</v>
      </c>
      <c r="O1" s="83" t="s">
        <v>381</v>
      </c>
    </row>
    <row r="2" spans="1:18">
      <c r="A2" s="57">
        <f>INDEX(Calculations_forecast!$9:$9, , ROW()+121)</f>
        <v>36616</v>
      </c>
      <c r="B2" s="58" t="e">
        <f ca="1">IF(A2 &gt; TODAY(),INDEX(Calculations_forecast!$1:$100, MATCH("Fiscal_Impact", Calculations_forecast!$B:$B, 0), MATCH(Fiscal_impact_072718!$A2, Calculations_forecast!$9:$9, 0)), NA())</f>
        <v>#N/A</v>
      </c>
      <c r="C2" s="59" t="e">
        <f>IF(INDEX(Calculations_forecast!$1:$100, MATCH("RecessionDummy", Calculations_forecast!$B:$B, 0), MATCH(Fiscal_impact_072718!$A2, Calculations_forecast!$9:$9, 0))=1,1,NA())</f>
        <v>#N/A</v>
      </c>
      <c r="D2" s="58" t="str">
        <f ca="1">IF(A2 &gt; TODAY(),INDEX(Calculations_forecast!$1:$100,MATCH("Fiscal_Impact_bars",Calculations_forecast!$B:$B,0),MATCH(Fiscal_impact_072718!$A2,Calculations_forecast!$9:$9,0)), "")</f>
        <v/>
      </c>
      <c r="E2" s="58" t="str">
        <f ca="1">IF(A2 &gt; TODAY(),INDEX(Calculations_forecast!$1:$100, MATCH("Federal Contribution to Real GDP Growth", Calculations_forecast!$B:$B, 0), MATCH(Fiscal_impact_072718!$A2, Calculations_forecast!$9:$9, 0)), "")</f>
        <v/>
      </c>
      <c r="F2" s="58" t="str">
        <f ca="1">IF(A2 &gt; TODAY(),INDEX(Calculations_forecast!$1:$100, MATCH("S&amp;L Contribution to Real GDP Growth", Calculations_forecast!$B:$B, 0), MATCH(Fiscal_impact_072718!$A2, Calculations_forecast!$9:$9, 0)), "")</f>
        <v/>
      </c>
      <c r="G2" s="58" t="str">
        <f ca="1">IF(A2 &gt; TODAY(),INDEX(Calculations_forecast!$A:$GV,MATCH("Contribution of Consumption Growth to Real GDP",Calculations_forecast!B$1:B$90,0),MATCH($A2,Calculations_forecast!A$9:GV$9)), "")</f>
        <v/>
      </c>
      <c r="H2" s="58" t="e">
        <f ca="1">IF(G2 &gt; TODAY()-1,NA(), 1)</f>
        <v>#N/A</v>
      </c>
      <c r="I2" s="57">
        <f>INDEX(Calculations_actual!$9:$9, , ROW()+121)</f>
        <v>36616</v>
      </c>
      <c r="J2" s="58">
        <f ca="1">INDEX(Calculations_actual!$1:$84, MATCH("Fiscal_Impact", Calculations_actual!$B:$B, 0), MATCH([2]Fiscal_impact_072718!$A2, Calculations_actual!$9:$9, 0))</f>
        <v>0.23592420424043442</v>
      </c>
      <c r="K2" s="59">
        <f>INDEX(Calculations_actual!$1:$84, MATCH("RecessionDummy", Calculations_actual!$B:$B, 0), MATCH([2]Fiscal_impact_072718!$A2, Calculations_actual!$9:$9, 0))</f>
        <v>0</v>
      </c>
      <c r="L2" s="58">
        <f ca="1">INDEX(Calculations_actual!$1:$84, MATCH("Fiscal_Impact_bars", Calculations_actual!$B:$B, 0), MATCH([2]Fiscal_impact_072718!$A2, Calculations_actual!$9:$9, 0))</f>
        <v>-0.85206622826566059</v>
      </c>
      <c r="M2" s="58">
        <f>INDEX([2]HaverPull!$B:$XZ,MATCH($A2,[2]HaverPull!$B:$B,0),MATCH("Contribution to %Ch in Real GDP from ""Federal G""",[2]HaverPull!$B$1:$XZ$1,0))</f>
        <v>-0.84</v>
      </c>
      <c r="N2" s="58">
        <f>INDEX([2]HaverPull!$B:$XZ,MATCH($A2,[2]HaverPull!$B:$B,0),MATCH("Contribution to %Ch in Real GDP from ""S+L G""",[2]HaverPull!$B$1:$XZ$1,0))</f>
        <v>0.33</v>
      </c>
      <c r="O2" s="58">
        <f ca="1">INDEX(Calculations_actual!$A:$GV,MATCH("Contribution of Consumption Growth to Real GDP",Calculations_actual!B$1:B$71,0),MATCH($A2,Calculations_actual!A$9:GV$9))</f>
        <v>-0.34206622826566058</v>
      </c>
      <c r="P2" s="56"/>
    </row>
    <row r="3" spans="1:18">
      <c r="A3" s="57">
        <f>INDEX(Calculations_forecast!$9:$9, , ROW()+121)</f>
        <v>36707</v>
      </c>
      <c r="B3" s="58" t="e">
        <f ca="1">IF(A3 &gt; TODAY(),INDEX(Calculations_forecast!$1:$100, MATCH("Fiscal_Impact", Calculations_forecast!$B:$B, 0), MATCH(Fiscal_impact_072718!$A3, Calculations_forecast!$9:$9, 0)), NA())</f>
        <v>#N/A</v>
      </c>
      <c r="C3" s="59" t="e">
        <f>IF(INDEX(Calculations_forecast!$1:$100, MATCH("RecessionDummy", Calculations_forecast!$B:$B, 0), MATCH(Fiscal_impact_072718!$A3, Calculations_forecast!$9:$9, 0))=1,1,NA())</f>
        <v>#N/A</v>
      </c>
      <c r="D3" s="58" t="str">
        <f ca="1">IF(A3 &gt; TODAY(),INDEX(Calculations_forecast!$1:$100,MATCH("Fiscal_Impact_bars",Calculations_forecast!$B:$B,0),MATCH(Fiscal_impact_072718!$A3,Calculations_forecast!$9:$9,0)), "")</f>
        <v/>
      </c>
      <c r="E3" s="58" t="str">
        <f ca="1">IF(A3 &gt; TODAY(),INDEX(Calculations_forecast!$1:$100, MATCH("Federal Contribution to Real GDP Growth", Calculations_forecast!$B:$B, 0), MATCH(Fiscal_impact_072718!$A3, Calculations_forecast!$9:$9, 0)), "")</f>
        <v/>
      </c>
      <c r="F3" s="58" t="str">
        <f ca="1">IF(A3 &gt; TODAY(),INDEX(Calculations_forecast!$1:$100, MATCH("S&amp;L Contribution to Real GDP Growth", Calculations_forecast!$B:$B, 0), MATCH(Fiscal_impact_072718!$A3, Calculations_forecast!$9:$9, 0)), "")</f>
        <v/>
      </c>
      <c r="G3" s="58" t="str">
        <f ca="1">IF(A3 &gt; TODAY(),INDEX(Calculations_forecast!$A:$GV,MATCH("Contribution of Consumption Growth to Real GDP",Calculations_forecast!B$1:B$90,0),MATCH($A3,Calculations_forecast!A$9:GV$9)), "")</f>
        <v/>
      </c>
      <c r="H3" s="58" t="e">
        <f t="shared" ref="H3:H66" ca="1" si="0">IF(G3 &gt; TODAY()-1,NA(), 1)</f>
        <v>#N/A</v>
      </c>
      <c r="I3" s="57">
        <f>INDEX(Calculations_actual!$9:$9, , ROW()+121)</f>
        <v>36707</v>
      </c>
      <c r="J3" s="58">
        <f ca="1">INDEX(Calculations_actual!$1:$84, MATCH("Fiscal_Impact", Calculations_actual!$B:$B, 0), MATCH([2]Fiscal_impact_072718!$A3, Calculations_actual!$9:$9, 0))</f>
        <v>0.32242415391036527</v>
      </c>
      <c r="K3" s="59">
        <f>INDEX(Calculations_actual!$1:$84, MATCH("RecessionDummy", Calculations_actual!$B:$B, 0), MATCH([2]Fiscal_impact_072718!$A3, Calculations_actual!$9:$9, 0))</f>
        <v>0</v>
      </c>
      <c r="L3" s="58">
        <f ca="1">INDEX(Calculations_actual!$1:$84, MATCH("Fiscal_Impact_bars", Calculations_actual!$B:$B, 0), MATCH([2]Fiscal_impact_072718!$A3, Calculations_actual!$9:$9, 0))</f>
        <v>0.474280846961323</v>
      </c>
      <c r="M3" s="58">
        <f>INDEX([2]HaverPull!$B:$XZ,MATCH($A3,[2]HaverPull!$B:$B,0),MATCH("Contribution to %Ch in Real GDP from ""Federal G""",[2]HaverPull!$B$1:$XZ$1,0))</f>
        <v>0.78</v>
      </c>
      <c r="N3" s="58">
        <f>INDEX([2]HaverPull!$B:$XZ,MATCH($A3,[2]HaverPull!$B:$B,0),MATCH("Contribution to %Ch in Real GDP from ""S+L G""",[2]HaverPull!$B$1:$XZ$1,0))</f>
        <v>-0.06</v>
      </c>
      <c r="O3" s="58">
        <f ca="1">INDEX(Calculations_actual!$A:$GV,MATCH("Contribution of Consumption Growth to Real GDP",Calculations_actual!B$1:B$71,0),MATCH($A3,Calculations_actual!A$9:GV$9))</f>
        <v>-0.245719153038677</v>
      </c>
      <c r="P3" s="56"/>
    </row>
    <row r="4" spans="1:18">
      <c r="A4" s="57">
        <f>INDEX(Calculations_forecast!$9:$9, , ROW()+121)</f>
        <v>36799</v>
      </c>
      <c r="B4" s="58" t="e">
        <f ca="1">IF(A4 &gt; TODAY(),INDEX(Calculations_forecast!$1:$100, MATCH("Fiscal_Impact", Calculations_forecast!$B:$B, 0), MATCH(Fiscal_impact_072718!$A4, Calculations_forecast!$9:$9, 0)), NA())</f>
        <v>#N/A</v>
      </c>
      <c r="C4" s="59" t="e">
        <f>IF(INDEX(Calculations_forecast!$1:$100, MATCH("RecessionDummy", Calculations_forecast!$B:$B, 0), MATCH(Fiscal_impact_072718!$A4, Calculations_forecast!$9:$9, 0))=1,1,NA())</f>
        <v>#N/A</v>
      </c>
      <c r="D4" s="58" t="str">
        <f ca="1">IF(A4 &gt; TODAY(),INDEX(Calculations_forecast!$1:$100,MATCH("Fiscal_Impact_bars",Calculations_forecast!$B:$B,0),MATCH(Fiscal_impact_072718!$A4,Calculations_forecast!$9:$9,0)), "")</f>
        <v/>
      </c>
      <c r="E4" s="58" t="str">
        <f ca="1">IF(A4 &gt; TODAY(),INDEX(Calculations_forecast!$1:$100, MATCH("Federal Contribution to Real GDP Growth", Calculations_forecast!$B:$B, 0), MATCH(Fiscal_impact_072718!$A4, Calculations_forecast!$9:$9, 0)), "")</f>
        <v/>
      </c>
      <c r="F4" s="58" t="str">
        <f ca="1">IF(A4 &gt; TODAY(),INDEX(Calculations_forecast!$1:$100, MATCH("S&amp;L Contribution to Real GDP Growth", Calculations_forecast!$B:$B, 0), MATCH(Fiscal_impact_072718!$A4, Calculations_forecast!$9:$9, 0)), "")</f>
        <v/>
      </c>
      <c r="G4" s="58" t="str">
        <f ca="1">IF(A4 &gt; TODAY(),INDEX(Calculations_forecast!$A:$GV,MATCH("Contribution of Consumption Growth to Real GDP",Calculations_forecast!B$1:B$90,0),MATCH($A4,Calculations_forecast!A$9:GV$9)), "")</f>
        <v/>
      </c>
      <c r="H4" s="58" t="e">
        <f t="shared" ca="1" si="0"/>
        <v>#N/A</v>
      </c>
      <c r="I4" s="57">
        <f>INDEX(Calculations_actual!$9:$9, , ROW()+121)</f>
        <v>36799</v>
      </c>
      <c r="J4" s="58">
        <f ca="1">INDEX(Calculations_actual!$1:$84, MATCH("Fiscal_Impact", Calculations_actual!$B:$B, 0), MATCH([2]Fiscal_impact_072718!$A4, Calculations_actual!$9:$9, 0))</f>
        <v>6.3376964250652756E-2</v>
      </c>
      <c r="K4" s="59">
        <f>INDEX(Calculations_actual!$1:$84, MATCH("RecessionDummy", Calculations_actual!$B:$B, 0), MATCH([2]Fiscal_impact_072718!$A4, Calculations_actual!$9:$9, 0))</f>
        <v>0</v>
      </c>
      <c r="L4" s="58">
        <f ca="1">INDEX(Calculations_actual!$1:$84, MATCH("Fiscal_Impact_bars", Calculations_actual!$B:$B, 0), MATCH([2]Fiscal_impact_072718!$A4, Calculations_actual!$9:$9, 0))</f>
        <v>-0.33805481769554635</v>
      </c>
      <c r="M4" s="58">
        <f>INDEX([2]HaverPull!$B:$XZ,MATCH($A4,[2]HaverPull!$B:$B,0),MATCH("Contribution to %Ch in Real GDP from ""Federal G""",[2]HaverPull!$B$1:$XZ$1,0))</f>
        <v>-0.49</v>
      </c>
      <c r="N4" s="58">
        <f>INDEX([2]HaverPull!$B:$XZ,MATCH($A4,[2]HaverPull!$B:$B,0),MATCH("Contribution to %Ch in Real GDP from ""S+L G""",[2]HaverPull!$B$1:$XZ$1,0))</f>
        <v>0.18</v>
      </c>
      <c r="O4" s="58">
        <f ca="1">INDEX(Calculations_actual!$A:$GV,MATCH("Contribution of Consumption Growth to Real GDP",Calculations_actual!B$1:B$71,0),MATCH($A4,Calculations_actual!A$9:GV$9))</f>
        <v>-2.8054817695546377E-2</v>
      </c>
      <c r="P4" s="56"/>
    </row>
    <row r="5" spans="1:18">
      <c r="A5" s="57">
        <f>INDEX(Calculations_forecast!$9:$9, , ROW()+121)</f>
        <v>36891</v>
      </c>
      <c r="B5" s="58" t="e">
        <f ca="1">IF(A5 &gt; TODAY(),INDEX(Calculations_forecast!$1:$100, MATCH("Fiscal_Impact", Calculations_forecast!$B:$B, 0), MATCH(Fiscal_impact_072718!$A5, Calculations_forecast!$9:$9, 0)), NA())</f>
        <v>#N/A</v>
      </c>
      <c r="C5" s="59" t="e">
        <f>IF(INDEX(Calculations_forecast!$1:$100, MATCH("RecessionDummy", Calculations_forecast!$B:$B, 0), MATCH(Fiscal_impact_072718!$A5, Calculations_forecast!$9:$9, 0))=1,1,NA())</f>
        <v>#N/A</v>
      </c>
      <c r="D5" s="58" t="str">
        <f ca="1">IF(A5 &gt; TODAY(),INDEX(Calculations_forecast!$1:$100,MATCH("Fiscal_Impact_bars",Calculations_forecast!$B:$B,0),MATCH(Fiscal_impact_072718!$A5,Calculations_forecast!$9:$9,0)), "")</f>
        <v/>
      </c>
      <c r="E5" s="58" t="str">
        <f ca="1">IF(A5 &gt; TODAY(),INDEX(Calculations_forecast!$1:$100, MATCH("Federal Contribution to Real GDP Growth", Calculations_forecast!$B:$B, 0), MATCH(Fiscal_impact_072718!$A5, Calculations_forecast!$9:$9, 0)), "")</f>
        <v/>
      </c>
      <c r="F5" s="58" t="str">
        <f ca="1">IF(A5 &gt; TODAY(),INDEX(Calculations_forecast!$1:$100, MATCH("S&amp;L Contribution to Real GDP Growth", Calculations_forecast!$B:$B, 0), MATCH(Fiscal_impact_072718!$A5, Calculations_forecast!$9:$9, 0)), "")</f>
        <v/>
      </c>
      <c r="G5" s="58" t="str">
        <f ca="1">IF(A5 &gt; TODAY(),INDEX(Calculations_forecast!$A:$GV,MATCH("Contribution of Consumption Growth to Real GDP",Calculations_forecast!B$1:B$90,0),MATCH($A5,Calculations_forecast!A$9:GV$9)), "")</f>
        <v/>
      </c>
      <c r="H5" s="58" t="e">
        <f t="shared" ca="1" si="0"/>
        <v>#N/A</v>
      </c>
      <c r="I5" s="57">
        <f>INDEX(Calculations_actual!$9:$9, , ROW()+121)</f>
        <v>36891</v>
      </c>
      <c r="J5" s="58">
        <f ca="1">INDEX(Calculations_actual!$1:$84, MATCH("Fiscal_Impact", Calculations_actual!$B:$B, 0), MATCH([2]Fiscal_impact_072718!$A5, Calculations_actual!$9:$9, 0))</f>
        <v>-7.1131823642298794E-2</v>
      </c>
      <c r="K5" s="59">
        <f>INDEX(Calculations_actual!$1:$84, MATCH("RecessionDummy", Calculations_actual!$B:$B, 0), MATCH([2]Fiscal_impact_072718!$A5, Calculations_actual!$9:$9, 0))</f>
        <v>0</v>
      </c>
      <c r="L5" s="58">
        <f ca="1">INDEX(Calculations_actual!$1:$84, MATCH("Fiscal_Impact_bars", Calculations_actual!$B:$B, 0), MATCH([2]Fiscal_impact_072718!$A5, Calculations_actual!$9:$9, 0))</f>
        <v>0.43131290443068876</v>
      </c>
      <c r="M5" s="58">
        <f>INDEX([2]HaverPull!$B:$XZ,MATCH($A5,[2]HaverPull!$B:$B,0),MATCH("Contribution to %Ch in Real GDP from ""Federal G""",[2]HaverPull!$B$1:$XZ$1,0))</f>
        <v>0.06</v>
      </c>
      <c r="N5" s="58">
        <f>INDEX([2]HaverPull!$B:$XZ,MATCH($A5,[2]HaverPull!$B:$B,0),MATCH("Contribution to %Ch in Real GDP from ""S+L G""",[2]HaverPull!$B$1:$XZ$1,0))</f>
        <v>0.38</v>
      </c>
      <c r="O5" s="58">
        <f ca="1">INDEX(Calculations_actual!$A:$GV,MATCH("Contribution of Consumption Growth to Real GDP",Calculations_actual!B$1:B$71,0),MATCH($A5,Calculations_actual!A$9:GV$9))</f>
        <v>1.3129044306887498E-3</v>
      </c>
      <c r="P5" s="56"/>
      <c r="R5" s="81" t="s">
        <v>217</v>
      </c>
    </row>
    <row r="6" spans="1:18">
      <c r="A6" s="57">
        <f>INDEX(Calculations_forecast!$9:$9, , ROW()+121)</f>
        <v>36981</v>
      </c>
      <c r="B6" s="58" t="e">
        <f ca="1">IF(A6 &gt; TODAY(),INDEX(Calculations_forecast!$1:$100, MATCH("Fiscal_Impact", Calculations_forecast!$B:$B, 0), MATCH(Fiscal_impact_072718!$A6, Calculations_forecast!$9:$9, 0)), NA())</f>
        <v>#N/A</v>
      </c>
      <c r="C6" s="59" t="e">
        <f>IF(INDEX(Calculations_forecast!$1:$100, MATCH("RecessionDummy", Calculations_forecast!$B:$B, 0), MATCH(Fiscal_impact_072718!$A6, Calculations_forecast!$9:$9, 0))=1,1,NA())</f>
        <v>#N/A</v>
      </c>
      <c r="D6" s="58" t="str">
        <f ca="1">IF(A6 &gt; TODAY(),INDEX(Calculations_forecast!$1:$100,MATCH("Fiscal_Impact_bars",Calculations_forecast!$B:$B,0),MATCH(Fiscal_impact_072718!$A6,Calculations_forecast!$9:$9,0)), "")</f>
        <v/>
      </c>
      <c r="E6" s="58" t="str">
        <f ca="1">IF(A6 &gt; TODAY(),INDEX(Calculations_forecast!$1:$100, MATCH("Federal Contribution to Real GDP Growth", Calculations_forecast!$B:$B, 0), MATCH(Fiscal_impact_072718!$A6, Calculations_forecast!$9:$9, 0)), "")</f>
        <v/>
      </c>
      <c r="F6" s="58" t="str">
        <f ca="1">IF(A6 &gt; TODAY(),INDEX(Calculations_forecast!$1:$100, MATCH("S&amp;L Contribution to Real GDP Growth", Calculations_forecast!$B:$B, 0), MATCH(Fiscal_impact_072718!$A6, Calculations_forecast!$9:$9, 0)), "")</f>
        <v/>
      </c>
      <c r="G6" s="58" t="str">
        <f ca="1">IF(A6 &gt; TODAY(),INDEX(Calculations_forecast!$A:$GV,MATCH("Contribution of Consumption Growth to Real GDP",Calculations_forecast!B$1:B$90,0),MATCH($A6,Calculations_forecast!A$9:GV$9)), "")</f>
        <v/>
      </c>
      <c r="H6" s="58" t="e">
        <f t="shared" ca="1" si="0"/>
        <v>#N/A</v>
      </c>
      <c r="I6" s="57">
        <f>INDEX(Calculations_actual!$9:$9, , ROW()+121)</f>
        <v>36981</v>
      </c>
      <c r="J6" s="58">
        <f ca="1">INDEX(Calculations_actual!$1:$84, MATCH("Fiscal_Impact", Calculations_actual!$B:$B, 0), MATCH([2]Fiscal_impact_072718!$A6, Calculations_actual!$9:$9, 0))</f>
        <v>0.43903623383632001</v>
      </c>
      <c r="K6" s="59">
        <f>INDEX(Calculations_actual!$1:$84, MATCH("RecessionDummy", Calculations_actual!$B:$B, 0), MATCH([2]Fiscal_impact_072718!$A6, Calculations_actual!$9:$9, 0))</f>
        <v>0</v>
      </c>
      <c r="L6" s="58">
        <f ca="1">INDEX(Calculations_actual!$1:$84, MATCH("Fiscal_Impact_bars", Calculations_actual!$B:$B, 0), MATCH([2]Fiscal_impact_072718!$A6, Calculations_actual!$9:$9, 0))</f>
        <v>1.1886060016488147</v>
      </c>
      <c r="M6" s="58">
        <f>INDEX([2]HaverPull!$B:$XZ,MATCH($A6,[2]HaverPull!$B:$B,0),MATCH("Contribution to %Ch in Real GDP from ""Federal G""",[2]HaverPull!$B$1:$XZ$1,0))</f>
        <v>0.52</v>
      </c>
      <c r="N6" s="58">
        <f>INDEX([2]HaverPull!$B:$XZ,MATCH($A6,[2]HaverPull!$B:$B,0),MATCH("Contribution to %Ch in Real GDP from ""S+L G""",[2]HaverPull!$B$1:$XZ$1,0))</f>
        <v>0.57999999999999996</v>
      </c>
      <c r="O6" s="58">
        <f ca="1">INDEX(Calculations_actual!$A:$GV,MATCH("Contribution of Consumption Growth to Real GDP",Calculations_actual!B$1:B$71,0),MATCH($A6,Calculations_actual!A$9:GV$9))</f>
        <v>8.8606001648814617E-2</v>
      </c>
      <c r="P6" s="56"/>
    </row>
    <row r="7" spans="1:18">
      <c r="A7" s="57">
        <f>INDEX(Calculations_forecast!$9:$9, , ROW()+121)</f>
        <v>37072</v>
      </c>
      <c r="B7" s="58" t="e">
        <f ca="1">IF(A7 &gt; TODAY(),INDEX(Calculations_forecast!$1:$100, MATCH("Fiscal_Impact", Calculations_forecast!$B:$B, 0), MATCH(Fiscal_impact_072718!$A7, Calculations_forecast!$9:$9, 0)), NA())</f>
        <v>#N/A</v>
      </c>
      <c r="C7" s="59">
        <f>IF(INDEX(Calculations_forecast!$1:$100, MATCH("RecessionDummy", Calculations_forecast!$B:$B, 0), MATCH(Fiscal_impact_072718!$A7, Calculations_forecast!$9:$9, 0))=1,1,NA())</f>
        <v>1</v>
      </c>
      <c r="D7" s="58" t="str">
        <f ca="1">IF(A7 &gt; TODAY(),INDEX(Calculations_forecast!$1:$100,MATCH("Fiscal_Impact_bars",Calculations_forecast!$B:$B,0),MATCH(Fiscal_impact_072718!$A7,Calculations_forecast!$9:$9,0)), "")</f>
        <v/>
      </c>
      <c r="E7" s="58" t="str">
        <f ca="1">IF(A7 &gt; TODAY(),INDEX(Calculations_forecast!$1:$100, MATCH("Federal Contribution to Real GDP Growth", Calculations_forecast!$B:$B, 0), MATCH(Fiscal_impact_072718!$A7, Calculations_forecast!$9:$9, 0)), "")</f>
        <v/>
      </c>
      <c r="F7" s="58" t="str">
        <f ca="1">IF(A7 &gt; TODAY(),INDEX(Calculations_forecast!$1:$100, MATCH("S&amp;L Contribution to Real GDP Growth", Calculations_forecast!$B:$B, 0), MATCH(Fiscal_impact_072718!$A7, Calculations_forecast!$9:$9, 0)), "")</f>
        <v/>
      </c>
      <c r="G7" s="58" t="str">
        <f ca="1">IF(A7 &gt; TODAY(),INDEX(Calculations_forecast!$A:$GV,MATCH("Contribution of Consumption Growth to Real GDP",Calculations_forecast!B$1:B$90,0),MATCH($A7,Calculations_forecast!A$9:GV$9)), "")</f>
        <v/>
      </c>
      <c r="H7" s="58" t="e">
        <f t="shared" ca="1" si="0"/>
        <v>#N/A</v>
      </c>
      <c r="I7" s="57">
        <f>INDEX(Calculations_actual!$9:$9, , ROW()+121)</f>
        <v>37072</v>
      </c>
      <c r="J7" s="58">
        <f ca="1">INDEX(Calculations_actual!$1:$84, MATCH("Fiscal_Impact", Calculations_actual!$B:$B, 0), MATCH([2]Fiscal_impact_072718!$A7, Calculations_actual!$9:$9, 0))</f>
        <v>0.67589209604975131</v>
      </c>
      <c r="K7" s="59">
        <f>INDEX(Calculations_actual!$1:$84, MATCH("RecessionDummy", Calculations_actual!$B:$B, 0), MATCH([2]Fiscal_impact_072718!$A7, Calculations_actual!$9:$9, 0))</f>
        <v>1</v>
      </c>
      <c r="L7" s="58">
        <f ca="1">INDEX(Calculations_actual!$1:$84, MATCH("Fiscal_Impact_bars", Calculations_actual!$B:$B, 0), MATCH([2]Fiscal_impact_072718!$A7, Calculations_actual!$9:$9, 0))</f>
        <v>1.4217042958150481</v>
      </c>
      <c r="M7" s="58">
        <f>INDEX([2]HaverPull!$B:$XZ,MATCH($A7,[2]HaverPull!$B:$B,0),MATCH("Contribution to %Ch in Real GDP from ""Federal G""",[2]HaverPull!$B$1:$XZ$1,0))</f>
        <v>0.36</v>
      </c>
      <c r="N7" s="58">
        <f>INDEX([2]HaverPull!$B:$XZ,MATCH($A7,[2]HaverPull!$B:$B,0),MATCH("Contribution to %Ch in Real GDP from ""S+L G""",[2]HaverPull!$B$1:$XZ$1,0))</f>
        <v>0.9</v>
      </c>
      <c r="O7" s="58">
        <f ca="1">INDEX(Calculations_actual!$A:$GV,MATCH("Contribution of Consumption Growth to Real GDP",Calculations_actual!B$1:B$71,0),MATCH($A7,Calculations_actual!A$9:GV$9))</f>
        <v>0.1517042958150481</v>
      </c>
      <c r="P7" s="56"/>
    </row>
    <row r="8" spans="1:18">
      <c r="A8" s="57">
        <f>INDEX(Calculations_forecast!$9:$9, , ROW()+121)</f>
        <v>37164</v>
      </c>
      <c r="B8" s="58" t="e">
        <f ca="1">IF(A8 &gt; TODAY(),INDEX(Calculations_forecast!$1:$100, MATCH("Fiscal_Impact", Calculations_forecast!$B:$B, 0), MATCH(Fiscal_impact_072718!$A8, Calculations_forecast!$9:$9, 0)), NA())</f>
        <v>#N/A</v>
      </c>
      <c r="C8" s="59">
        <f>IF(INDEX(Calculations_forecast!$1:$100, MATCH("RecessionDummy", Calculations_forecast!$B:$B, 0), MATCH(Fiscal_impact_072718!$A8, Calculations_forecast!$9:$9, 0))=1,1,NA())</f>
        <v>1</v>
      </c>
      <c r="D8" s="58" t="str">
        <f ca="1">IF(A8 &gt; TODAY(),INDEX(Calculations_forecast!$1:$100,MATCH("Fiscal_Impact_bars",Calculations_forecast!$B:$B,0),MATCH(Fiscal_impact_072718!$A8,Calculations_forecast!$9:$9,0)), "")</f>
        <v/>
      </c>
      <c r="E8" s="58" t="str">
        <f ca="1">IF(A8 &gt; TODAY(),INDEX(Calculations_forecast!$1:$100, MATCH("Federal Contribution to Real GDP Growth", Calculations_forecast!$B:$B, 0), MATCH(Fiscal_impact_072718!$A8, Calculations_forecast!$9:$9, 0)), "")</f>
        <v/>
      </c>
      <c r="F8" s="58" t="str">
        <f ca="1">IF(A8 &gt; TODAY(),INDEX(Calculations_forecast!$1:$100, MATCH("S&amp;L Contribution to Real GDP Growth", Calculations_forecast!$B:$B, 0), MATCH(Fiscal_impact_072718!$A8, Calculations_forecast!$9:$9, 0)), "")</f>
        <v/>
      </c>
      <c r="G8" s="58" t="str">
        <f ca="1">IF(A8 &gt; TODAY(),INDEX(Calculations_forecast!$A:$GV,MATCH("Contribution of Consumption Growth to Real GDP",Calculations_forecast!B$1:B$90,0),MATCH($A8,Calculations_forecast!A$9:GV$9)), "")</f>
        <v/>
      </c>
      <c r="H8" s="58" t="e">
        <f t="shared" ca="1" si="0"/>
        <v>#N/A</v>
      </c>
      <c r="I8" s="57">
        <f>INDEX(Calculations_actual!$9:$9, , ROW()+121)</f>
        <v>37164</v>
      </c>
      <c r="J8" s="58">
        <f ca="1">INDEX(Calculations_actual!$1:$84, MATCH("Fiscal_Impact", Calculations_actual!$B:$B, 0), MATCH([2]Fiscal_impact_072718!$A8, Calculations_actual!$9:$9, 0))</f>
        <v>1.0204973084826399</v>
      </c>
      <c r="K8" s="59">
        <f>INDEX(Calculations_actual!$1:$84, MATCH("RecessionDummy", Calculations_actual!$B:$B, 0), MATCH([2]Fiscal_impact_072718!$A8, Calculations_actual!$9:$9, 0))</f>
        <v>1</v>
      </c>
      <c r="L8" s="58">
        <f ca="1">INDEX(Calculations_actual!$1:$84, MATCH("Fiscal_Impact_bars", Calculations_actual!$B:$B, 0), MATCH([2]Fiscal_impact_072718!$A8, Calculations_actual!$9:$9, 0))</f>
        <v>1.040366032036008</v>
      </c>
      <c r="M8" s="58">
        <f>INDEX([2]HaverPull!$B:$XZ,MATCH($A8,[2]HaverPull!$B:$B,0),MATCH("Contribution to %Ch in Real GDP from ""Federal G""",[2]HaverPull!$B$1:$XZ$1,0))</f>
        <v>0.15</v>
      </c>
      <c r="N8" s="58">
        <f>INDEX([2]HaverPull!$B:$XZ,MATCH($A8,[2]HaverPull!$B:$B,0),MATCH("Contribution to %Ch in Real GDP from ""S+L G""",[2]HaverPull!$B$1:$XZ$1,0))</f>
        <v>-0.23</v>
      </c>
      <c r="O8" s="58">
        <f ca="1">INDEX(Calculations_actual!$A:$GV,MATCH("Contribution of Consumption Growth to Real GDP",Calculations_actual!B$1:B$71,0),MATCH($A8,Calculations_actual!A$9:GV$9))</f>
        <v>1.120366032036008</v>
      </c>
      <c r="P8" s="56"/>
    </row>
    <row r="9" spans="1:18">
      <c r="A9" s="57">
        <f>INDEX(Calculations_forecast!$9:$9, , ROW()+121)</f>
        <v>37256</v>
      </c>
      <c r="B9" s="58" t="e">
        <f ca="1">IF(A9 &gt; TODAY(),INDEX(Calculations_forecast!$1:$100, MATCH("Fiscal_Impact", Calculations_forecast!$B:$B, 0), MATCH(Fiscal_impact_072718!$A9, Calculations_forecast!$9:$9, 0)), NA())</f>
        <v>#N/A</v>
      </c>
      <c r="C9" s="59">
        <f>IF(INDEX(Calculations_forecast!$1:$100, MATCH("RecessionDummy", Calculations_forecast!$B:$B, 0), MATCH(Fiscal_impact_072718!$A9, Calculations_forecast!$9:$9, 0))=1,1,NA())</f>
        <v>1</v>
      </c>
      <c r="D9" s="58" t="str">
        <f ca="1">IF(A9 &gt; TODAY(),INDEX(Calculations_forecast!$1:$100,MATCH("Fiscal_Impact_bars",Calculations_forecast!$B:$B,0),MATCH(Fiscal_impact_072718!$A9,Calculations_forecast!$9:$9,0)), "")</f>
        <v/>
      </c>
      <c r="E9" s="58" t="str">
        <f ca="1">IF(A9 &gt; TODAY(),INDEX(Calculations_forecast!$1:$100, MATCH("Federal Contribution to Real GDP Growth", Calculations_forecast!$B:$B, 0), MATCH(Fiscal_impact_072718!$A9, Calculations_forecast!$9:$9, 0)), "")</f>
        <v/>
      </c>
      <c r="F9" s="58" t="str">
        <f ca="1">IF(A9 &gt; TODAY(),INDEX(Calculations_forecast!$1:$100, MATCH("S&amp;L Contribution to Real GDP Growth", Calculations_forecast!$B:$B, 0), MATCH(Fiscal_impact_072718!$A9, Calculations_forecast!$9:$9, 0)), "")</f>
        <v/>
      </c>
      <c r="G9" s="58" t="str">
        <f ca="1">IF(A9 &gt; TODAY(),INDEX(Calculations_forecast!$A:$GV,MATCH("Contribution of Consumption Growth to Real GDP",Calculations_forecast!B$1:B$90,0),MATCH($A9,Calculations_forecast!A$9:GV$9)), "")</f>
        <v/>
      </c>
      <c r="H9" s="58" t="e">
        <f t="shared" ca="1" si="0"/>
        <v>#N/A</v>
      </c>
      <c r="I9" s="57">
        <f>INDEX(Calculations_actual!$9:$9, , ROW()+121)</f>
        <v>37256</v>
      </c>
      <c r="J9" s="58">
        <f ca="1">INDEX(Calculations_actual!$1:$84, MATCH("Fiscal_Impact", Calculations_actual!$B:$B, 0), MATCH([2]Fiscal_impact_072718!$A9, Calculations_actual!$9:$9, 0))</f>
        <v>1.5085618724906644</v>
      </c>
      <c r="K9" s="59">
        <f>INDEX(Calculations_actual!$1:$84, MATCH("RecessionDummy", Calculations_actual!$B:$B, 0), MATCH([2]Fiscal_impact_072718!$A9, Calculations_actual!$9:$9, 0))</f>
        <v>1</v>
      </c>
      <c r="L9" s="58">
        <f ca="1">INDEX(Calculations_actual!$1:$84, MATCH("Fiscal_Impact_bars", Calculations_actual!$B:$B, 0), MATCH([2]Fiscal_impact_072718!$A9, Calculations_actual!$9:$9, 0))</f>
        <v>2.3835711604627865</v>
      </c>
      <c r="M9" s="58">
        <f>INDEX([2]HaverPull!$B:$XZ,MATCH($A9,[2]HaverPull!$B:$B,0),MATCH("Contribution to %Ch in Real GDP from ""Federal G""",[2]HaverPull!$B$1:$XZ$1,0))</f>
        <v>0.3</v>
      </c>
      <c r="N9" s="58">
        <f>INDEX([2]HaverPull!$B:$XZ,MATCH($A9,[2]HaverPull!$B:$B,0),MATCH("Contribution to %Ch in Real GDP from ""S+L G""",[2]HaverPull!$B$1:$XZ$1,0))</f>
        <v>0.91</v>
      </c>
      <c r="O9" s="58">
        <f ca="1">INDEX(Calculations_actual!$A:$GV,MATCH("Contribution of Consumption Growth to Real GDP",Calculations_actual!B$1:B$71,0),MATCH($A9,Calculations_actual!A$9:GV$9))</f>
        <v>1.1735711604627865</v>
      </c>
      <c r="P9" s="56"/>
    </row>
    <row r="10" spans="1:18">
      <c r="A10" s="57">
        <f>INDEX(Calculations_forecast!$9:$9, , ROW()+121)</f>
        <v>37346</v>
      </c>
      <c r="B10" s="58" t="e">
        <f ca="1">IF(A10 &gt; TODAY(),INDEX(Calculations_forecast!$1:$100, MATCH("Fiscal_Impact", Calculations_forecast!$B:$B, 0), MATCH(Fiscal_impact_072718!$A10, Calculations_forecast!$9:$9, 0)), NA())</f>
        <v>#N/A</v>
      </c>
      <c r="C10" s="59" t="e">
        <f>IF(INDEX(Calculations_forecast!$1:$100, MATCH("RecessionDummy", Calculations_forecast!$B:$B, 0), MATCH(Fiscal_impact_072718!$A10, Calculations_forecast!$9:$9, 0))=1,1,NA())</f>
        <v>#N/A</v>
      </c>
      <c r="D10" s="58" t="str">
        <f ca="1">IF(A10 &gt; TODAY(),INDEX(Calculations_forecast!$1:$100,MATCH("Fiscal_Impact_bars",Calculations_forecast!$B:$B,0),MATCH(Fiscal_impact_072718!$A10,Calculations_forecast!$9:$9,0)), "")</f>
        <v/>
      </c>
      <c r="E10" s="58" t="str">
        <f ca="1">IF(A10 &gt; TODAY(),INDEX(Calculations_forecast!$1:$100, MATCH("Federal Contribution to Real GDP Growth", Calculations_forecast!$B:$B, 0), MATCH(Fiscal_impact_072718!$A10, Calculations_forecast!$9:$9, 0)), "")</f>
        <v/>
      </c>
      <c r="F10" s="58" t="str">
        <f ca="1">IF(A10 &gt; TODAY(),INDEX(Calculations_forecast!$1:$100, MATCH("S&amp;L Contribution to Real GDP Growth", Calculations_forecast!$B:$B, 0), MATCH(Fiscal_impact_072718!$A10, Calculations_forecast!$9:$9, 0)), "")</f>
        <v/>
      </c>
      <c r="G10" s="58" t="str">
        <f ca="1">IF(A10 &gt; TODAY(),INDEX(Calculations_forecast!$A:$GV,MATCH("Contribution of Consumption Growth to Real GDP",Calculations_forecast!B$1:B$90,0),MATCH($A10,Calculations_forecast!A$9:GV$9)), "")</f>
        <v/>
      </c>
      <c r="H10" s="58" t="e">
        <f t="shared" ca="1" si="0"/>
        <v>#N/A</v>
      </c>
      <c r="I10" s="57">
        <f>INDEX(Calculations_actual!$9:$9, , ROW()+121)</f>
        <v>37346</v>
      </c>
      <c r="J10" s="58">
        <f ca="1">INDEX(Calculations_actual!$1:$84, MATCH("Fiscal_Impact", Calculations_actual!$B:$B, 0), MATCH([2]Fiscal_impact_072718!$A10, Calculations_actual!$9:$9, 0))</f>
        <v>1.8115402554653017</v>
      </c>
      <c r="K10" s="59">
        <f>INDEX(Calculations_actual!$1:$84, MATCH("RecessionDummy", Calculations_actual!$B:$B, 0), MATCH([2]Fiscal_impact_072718!$A10, Calculations_actual!$9:$9, 0))</f>
        <v>0</v>
      </c>
      <c r="L10" s="58">
        <f ca="1">INDEX(Calculations_actual!$1:$84, MATCH("Fiscal_Impact_bars", Calculations_actual!$B:$B, 0), MATCH([2]Fiscal_impact_072718!$A10, Calculations_actual!$9:$9, 0))</f>
        <v>2.4005195335473637</v>
      </c>
      <c r="M10" s="58">
        <f>INDEX([2]HaverPull!$B:$XZ,MATCH($A10,[2]HaverPull!$B:$B,0),MATCH("Contribution to %Ch in Real GDP from ""Federal G""",[2]HaverPull!$B$1:$XZ$1,0))</f>
        <v>0.84</v>
      </c>
      <c r="N10" s="58">
        <f>INDEX([2]HaverPull!$B:$XZ,MATCH($A10,[2]HaverPull!$B:$B,0),MATCH("Contribution to %Ch in Real GDP from ""S+L G""",[2]HaverPull!$B$1:$XZ$1,0))</f>
        <v>0.44</v>
      </c>
      <c r="O10" s="58">
        <f ca="1">INDEX(Calculations_actual!$A:$GV,MATCH("Contribution of Consumption Growth to Real GDP",Calculations_actual!B$1:B$71,0),MATCH($A10,Calculations_actual!A$9:GV$9))</f>
        <v>1.1105195335473639</v>
      </c>
      <c r="P10" s="56"/>
    </row>
    <row r="11" spans="1:18">
      <c r="A11" s="57">
        <f>INDEX(Calculations_forecast!$9:$9, , ROW()+121)</f>
        <v>37437</v>
      </c>
      <c r="B11" s="58" t="e">
        <f ca="1">IF(A11 &gt; TODAY(),INDEX(Calculations_forecast!$1:$100, MATCH("Fiscal_Impact", Calculations_forecast!$B:$B, 0), MATCH(Fiscal_impact_072718!$A11, Calculations_forecast!$9:$9, 0)), NA())</f>
        <v>#N/A</v>
      </c>
      <c r="C11" s="59" t="e">
        <f>IF(INDEX(Calculations_forecast!$1:$100, MATCH("RecessionDummy", Calculations_forecast!$B:$B, 0), MATCH(Fiscal_impact_072718!$A11, Calculations_forecast!$9:$9, 0))=1,1,NA())</f>
        <v>#N/A</v>
      </c>
      <c r="D11" s="58" t="str">
        <f ca="1">IF(A11 &gt; TODAY(),INDEX(Calculations_forecast!$1:$100,MATCH("Fiscal_Impact_bars",Calculations_forecast!$B:$B,0),MATCH(Fiscal_impact_072718!$A11,Calculations_forecast!$9:$9,0)), "")</f>
        <v/>
      </c>
      <c r="E11" s="58" t="str">
        <f ca="1">IF(A11 &gt; TODAY(),INDEX(Calculations_forecast!$1:$100, MATCH("Federal Contribution to Real GDP Growth", Calculations_forecast!$B:$B, 0), MATCH(Fiscal_impact_072718!$A11, Calculations_forecast!$9:$9, 0)), "")</f>
        <v/>
      </c>
      <c r="F11" s="58" t="str">
        <f ca="1">IF(A11 &gt; TODAY(),INDEX(Calculations_forecast!$1:$100, MATCH("S&amp;L Contribution to Real GDP Growth", Calculations_forecast!$B:$B, 0), MATCH(Fiscal_impact_072718!$A11, Calculations_forecast!$9:$9, 0)), "")</f>
        <v/>
      </c>
      <c r="G11" s="58" t="str">
        <f ca="1">IF(A11 &gt; TODAY(),INDEX(Calculations_forecast!$A:$GV,MATCH("Contribution of Consumption Growth to Real GDP",Calculations_forecast!B$1:B$90,0),MATCH($A11,Calculations_forecast!A$9:GV$9)), "")</f>
        <v/>
      </c>
      <c r="H11" s="58" t="e">
        <f t="shared" ca="1" si="0"/>
        <v>#N/A</v>
      </c>
      <c r="I11" s="57">
        <f>INDEX(Calculations_actual!$9:$9, , ROW()+121)</f>
        <v>37437</v>
      </c>
      <c r="J11" s="58">
        <f ca="1">INDEX(Calculations_actual!$1:$84, MATCH("Fiscal_Impact", Calculations_actual!$B:$B, 0), MATCH([2]Fiscal_impact_072718!$A11, Calculations_actual!$9:$9, 0))</f>
        <v>2.0074196542743605</v>
      </c>
      <c r="K11" s="59">
        <f>INDEX(Calculations_actual!$1:$84, MATCH("RecessionDummy", Calculations_actual!$B:$B, 0), MATCH([2]Fiscal_impact_072718!$A11, Calculations_actual!$9:$9, 0))</f>
        <v>0</v>
      </c>
      <c r="L11" s="58">
        <f ca="1">INDEX(Calculations_actual!$1:$84, MATCH("Fiscal_Impact_bars", Calculations_actual!$B:$B, 0), MATCH([2]Fiscal_impact_072718!$A11, Calculations_actual!$9:$9, 0))</f>
        <v>2.2052218910512833</v>
      </c>
      <c r="M11" s="58">
        <f>INDEX([2]HaverPull!$B:$XZ,MATCH($A11,[2]HaverPull!$B:$B,0),MATCH("Contribution to %Ch in Real GDP from ""Federal G""",[2]HaverPull!$B$1:$XZ$1,0))</f>
        <v>0.51</v>
      </c>
      <c r="N11" s="58">
        <f>INDEX([2]HaverPull!$B:$XZ,MATCH($A11,[2]HaverPull!$B:$B,0),MATCH("Contribution to %Ch in Real GDP from ""S+L G""",[2]HaverPull!$B$1:$XZ$1,0))</f>
        <v>0.06</v>
      </c>
      <c r="O11" s="58">
        <f ca="1">INDEX(Calculations_actual!$A:$GV,MATCH("Contribution of Consumption Growth to Real GDP",Calculations_actual!B$1:B$71,0),MATCH($A11,Calculations_actual!A$9:GV$9))</f>
        <v>1.6252218910512835</v>
      </c>
      <c r="P11" s="56"/>
    </row>
    <row r="12" spans="1:18">
      <c r="A12" s="57">
        <f>INDEX(Calculations_forecast!$9:$9, , ROW()+121)</f>
        <v>37529</v>
      </c>
      <c r="B12" s="58" t="e">
        <f ca="1">IF(A12 &gt; TODAY(),INDEX(Calculations_forecast!$1:$100, MATCH("Fiscal_Impact", Calculations_forecast!$B:$B, 0), MATCH(Fiscal_impact_072718!$A12, Calculations_forecast!$9:$9, 0)), NA())</f>
        <v>#N/A</v>
      </c>
      <c r="C12" s="59" t="e">
        <f>IF(INDEX(Calculations_forecast!$1:$100, MATCH("RecessionDummy", Calculations_forecast!$B:$B, 0), MATCH(Fiscal_impact_072718!$A12, Calculations_forecast!$9:$9, 0))=1,1,NA())</f>
        <v>#N/A</v>
      </c>
      <c r="D12" s="58" t="str">
        <f ca="1">IF(A12 &gt; TODAY(),INDEX(Calculations_forecast!$1:$100,MATCH("Fiscal_Impact_bars",Calculations_forecast!$B:$B,0),MATCH(Fiscal_impact_072718!$A12,Calculations_forecast!$9:$9,0)), "")</f>
        <v/>
      </c>
      <c r="E12" s="58" t="str">
        <f ca="1">IF(A12 &gt; TODAY(),INDEX(Calculations_forecast!$1:$100, MATCH("Federal Contribution to Real GDP Growth", Calculations_forecast!$B:$B, 0), MATCH(Fiscal_impact_072718!$A12, Calculations_forecast!$9:$9, 0)), "")</f>
        <v/>
      </c>
      <c r="F12" s="58" t="str">
        <f ca="1">IF(A12 &gt; TODAY(),INDEX(Calculations_forecast!$1:$100, MATCH("S&amp;L Contribution to Real GDP Growth", Calculations_forecast!$B:$B, 0), MATCH(Fiscal_impact_072718!$A12, Calculations_forecast!$9:$9, 0)), "")</f>
        <v/>
      </c>
      <c r="G12" s="58" t="str">
        <f ca="1">IF(A12 &gt; TODAY(),INDEX(Calculations_forecast!$A:$GV,MATCH("Contribution of Consumption Growth to Real GDP",Calculations_forecast!B$1:B$90,0),MATCH($A12,Calculations_forecast!A$9:GV$9)), "")</f>
        <v/>
      </c>
      <c r="H12" s="58" t="e">
        <f t="shared" ca="1" si="0"/>
        <v>#N/A</v>
      </c>
      <c r="I12" s="57">
        <f>INDEX(Calculations_actual!$9:$9, , ROW()+121)</f>
        <v>37529</v>
      </c>
      <c r="J12" s="58">
        <f ca="1">INDEX(Calculations_actual!$1:$84, MATCH("Fiscal_Impact", Calculations_actual!$B:$B, 0), MATCH([2]Fiscal_impact_072718!$A12, Calculations_actual!$9:$9, 0))</f>
        <v>2.1946753515306301</v>
      </c>
      <c r="K12" s="59">
        <f>INDEX(Calculations_actual!$1:$84, MATCH("RecessionDummy", Calculations_actual!$B:$B, 0), MATCH([2]Fiscal_impact_072718!$A12, Calculations_actual!$9:$9, 0))</f>
        <v>0</v>
      </c>
      <c r="L12" s="58">
        <f ca="1">INDEX(Calculations_actual!$1:$84, MATCH("Fiscal_Impact_bars", Calculations_actual!$B:$B, 0), MATCH([2]Fiscal_impact_072718!$A12, Calculations_actual!$9:$9, 0))</f>
        <v>1.7893888210610873</v>
      </c>
      <c r="M12" s="58">
        <f>INDEX([2]HaverPull!$B:$XZ,MATCH($A12,[2]HaverPull!$B:$B,0),MATCH("Contribution to %Ch in Real GDP from ""Federal G""",[2]HaverPull!$B$1:$XZ$1,0))</f>
        <v>0.26</v>
      </c>
      <c r="N12" s="58">
        <f>INDEX([2]HaverPull!$B:$XZ,MATCH($A12,[2]HaverPull!$B:$B,0),MATCH("Contribution to %Ch in Real GDP from ""S+L G""",[2]HaverPull!$B$1:$XZ$1,0))</f>
        <v>0.14000000000000001</v>
      </c>
      <c r="O12" s="58">
        <f ca="1">INDEX(Calculations_actual!$A:$GV,MATCH("Contribution of Consumption Growth to Real GDP",Calculations_actual!B$1:B$71,0),MATCH($A12,Calculations_actual!A$9:GV$9))</f>
        <v>1.3893888210610872</v>
      </c>
      <c r="P12" s="56"/>
    </row>
    <row r="13" spans="1:18">
      <c r="A13" s="57">
        <f>INDEX(Calculations_forecast!$9:$9, , ROW()+121)</f>
        <v>37621</v>
      </c>
      <c r="B13" s="58" t="e">
        <f ca="1">IF(A13 &gt; TODAY(),INDEX(Calculations_forecast!$1:$100, MATCH("Fiscal_Impact", Calculations_forecast!$B:$B, 0), MATCH(Fiscal_impact_072718!$A13, Calculations_forecast!$9:$9, 0)), NA())</f>
        <v>#N/A</v>
      </c>
      <c r="C13" s="59" t="e">
        <f>IF(INDEX(Calculations_forecast!$1:$100, MATCH("RecessionDummy", Calculations_forecast!$B:$B, 0), MATCH(Fiscal_impact_072718!$A13, Calculations_forecast!$9:$9, 0))=1,1,NA())</f>
        <v>#N/A</v>
      </c>
      <c r="D13" s="58" t="str">
        <f ca="1">IF(A13 &gt; TODAY(),INDEX(Calculations_forecast!$1:$100,MATCH("Fiscal_Impact_bars",Calculations_forecast!$B:$B,0),MATCH(Fiscal_impact_072718!$A13,Calculations_forecast!$9:$9,0)), "")</f>
        <v/>
      </c>
      <c r="E13" s="58" t="str">
        <f ca="1">IF(A13 &gt; TODAY(),INDEX(Calculations_forecast!$1:$100, MATCH("Federal Contribution to Real GDP Growth", Calculations_forecast!$B:$B, 0), MATCH(Fiscal_impact_072718!$A13, Calculations_forecast!$9:$9, 0)), "")</f>
        <v/>
      </c>
      <c r="F13" s="58" t="str">
        <f ca="1">IF(A13 &gt; TODAY(),INDEX(Calculations_forecast!$1:$100, MATCH("S&amp;L Contribution to Real GDP Growth", Calculations_forecast!$B:$B, 0), MATCH(Fiscal_impact_072718!$A13, Calculations_forecast!$9:$9, 0)), "")</f>
        <v/>
      </c>
      <c r="G13" s="58" t="str">
        <f ca="1">IF(A13 &gt; TODAY(),INDEX(Calculations_forecast!$A:$GV,MATCH("Contribution of Consumption Growth to Real GDP",Calculations_forecast!B$1:B$90,0),MATCH($A13,Calculations_forecast!A$9:GV$9)), "")</f>
        <v/>
      </c>
      <c r="H13" s="58" t="e">
        <f t="shared" ca="1" si="0"/>
        <v>#N/A</v>
      </c>
      <c r="I13" s="57">
        <f>INDEX(Calculations_actual!$9:$9, , ROW()+121)</f>
        <v>37621</v>
      </c>
      <c r="J13" s="58">
        <f ca="1">INDEX(Calculations_actual!$1:$84, MATCH("Fiscal_Impact", Calculations_actual!$B:$B, 0), MATCH([2]Fiscal_impact_072718!$A13, Calculations_actual!$9:$9, 0))</f>
        <v>2.021473273610392</v>
      </c>
      <c r="K13" s="59">
        <f>INDEX(Calculations_actual!$1:$84, MATCH("RecessionDummy", Calculations_actual!$B:$B, 0), MATCH([2]Fiscal_impact_072718!$A13, Calculations_actual!$9:$9, 0))</f>
        <v>0</v>
      </c>
      <c r="L13" s="58">
        <f ca="1">INDEX(Calculations_actual!$1:$84, MATCH("Fiscal_Impact_bars", Calculations_actual!$B:$B, 0), MATCH([2]Fiscal_impact_072718!$A13, Calculations_actual!$9:$9, 0))</f>
        <v>1.6907628487818336</v>
      </c>
      <c r="M13" s="58">
        <f>INDEX([2]HaverPull!$B:$XZ,MATCH($A13,[2]HaverPull!$B:$B,0),MATCH("Contribution to %Ch in Real GDP from ""Federal G""",[2]HaverPull!$B$1:$XZ$1,0))</f>
        <v>0.47</v>
      </c>
      <c r="N13" s="58">
        <f>INDEX([2]HaverPull!$B:$XZ,MATCH($A13,[2]HaverPull!$B:$B,0),MATCH("Contribution to %Ch in Real GDP from ""S+L G""",[2]HaverPull!$B$1:$XZ$1,0))</f>
        <v>0.12</v>
      </c>
      <c r="O13" s="58">
        <f ca="1">INDEX(Calculations_actual!$A:$GV,MATCH("Contribution of Consumption Growth to Real GDP",Calculations_actual!B$1:B$71,0),MATCH($A13,Calculations_actual!A$9:GV$9))</f>
        <v>1.1007628487818335</v>
      </c>
      <c r="P13" s="56"/>
    </row>
    <row r="14" spans="1:18">
      <c r="A14" s="57">
        <f>INDEX(Calculations_forecast!$9:$9, , ROW()+121)</f>
        <v>37711</v>
      </c>
      <c r="B14" s="58" t="e">
        <f ca="1">IF(A14 &gt; TODAY(),INDEX(Calculations_forecast!$1:$100, MATCH("Fiscal_Impact", Calculations_forecast!$B:$B, 0), MATCH(Fiscal_impact_072718!$A14, Calculations_forecast!$9:$9, 0)), NA())</f>
        <v>#N/A</v>
      </c>
      <c r="C14" s="59" t="e">
        <f>IF(INDEX(Calculations_forecast!$1:$100, MATCH("RecessionDummy", Calculations_forecast!$B:$B, 0), MATCH(Fiscal_impact_072718!$A14, Calculations_forecast!$9:$9, 0))=1,1,NA())</f>
        <v>#N/A</v>
      </c>
      <c r="D14" s="58" t="str">
        <f ca="1">IF(A14 &gt; TODAY(),INDEX(Calculations_forecast!$1:$100,MATCH("Fiscal_Impact_bars",Calculations_forecast!$B:$B,0),MATCH(Fiscal_impact_072718!$A14,Calculations_forecast!$9:$9,0)), "")</f>
        <v/>
      </c>
      <c r="E14" s="58" t="str">
        <f ca="1">IF(A14 &gt; TODAY(),INDEX(Calculations_forecast!$1:$100, MATCH("Federal Contribution to Real GDP Growth", Calculations_forecast!$B:$B, 0), MATCH(Fiscal_impact_072718!$A14, Calculations_forecast!$9:$9, 0)), "")</f>
        <v/>
      </c>
      <c r="F14" s="58" t="str">
        <f ca="1">IF(A14 &gt; TODAY(),INDEX(Calculations_forecast!$1:$100, MATCH("S&amp;L Contribution to Real GDP Growth", Calculations_forecast!$B:$B, 0), MATCH(Fiscal_impact_072718!$A14, Calculations_forecast!$9:$9, 0)), "")</f>
        <v/>
      </c>
      <c r="G14" s="58" t="str">
        <f ca="1">IF(A14 &gt; TODAY(),INDEX(Calculations_forecast!$A:$GV,MATCH("Contribution of Consumption Growth to Real GDP",Calculations_forecast!B$1:B$90,0),MATCH($A14,Calculations_forecast!A$9:GV$9)), "")</f>
        <v/>
      </c>
      <c r="H14" s="58" t="e">
        <f t="shared" ca="1" si="0"/>
        <v>#N/A</v>
      </c>
      <c r="I14" s="57">
        <f>INDEX(Calculations_actual!$9:$9, , ROW()+121)</f>
        <v>37711</v>
      </c>
      <c r="J14" s="58">
        <f ca="1">INDEX(Calculations_actual!$1:$84, MATCH("Fiscal_Impact", Calculations_actual!$B:$B, 0), MATCH([2]Fiscal_impact_072718!$A14, Calculations_actual!$9:$9, 0))</f>
        <v>1.7350318247519747</v>
      </c>
      <c r="K14" s="59">
        <f>INDEX(Calculations_actual!$1:$84, MATCH("RecessionDummy", Calculations_actual!$B:$B, 0), MATCH([2]Fiscal_impact_072718!$A14, Calculations_actual!$9:$9, 0))</f>
        <v>0</v>
      </c>
      <c r="L14" s="58">
        <f ca="1">INDEX(Calculations_actual!$1:$84, MATCH("Fiscal_Impact_bars", Calculations_actual!$B:$B, 0), MATCH([2]Fiscal_impact_072718!$A14, Calculations_actual!$9:$9, 0))</f>
        <v>1.2547537381136946</v>
      </c>
      <c r="M14" s="58">
        <f>INDEX([2]HaverPull!$B:$XZ,MATCH($A14,[2]HaverPull!$B:$B,0),MATCH("Contribution to %Ch in Real GDP from ""Federal G""",[2]HaverPull!$B$1:$XZ$1,0))</f>
        <v>0.32</v>
      </c>
      <c r="N14" s="58">
        <f>INDEX([2]HaverPull!$B:$XZ,MATCH($A14,[2]HaverPull!$B:$B,0),MATCH("Contribution to %Ch in Real GDP from ""S+L G""",[2]HaverPull!$B$1:$XZ$1,0))</f>
        <v>-0.22</v>
      </c>
      <c r="O14" s="58">
        <f ca="1">INDEX(Calculations_actual!$A:$GV,MATCH("Contribution of Consumption Growth to Real GDP",Calculations_actual!B$1:B$71,0),MATCH($A14,Calculations_actual!A$9:GV$9))</f>
        <v>1.1647537381136945</v>
      </c>
      <c r="P14" s="56"/>
    </row>
    <row r="15" spans="1:18">
      <c r="A15" s="57">
        <f>INDEX(Calculations_forecast!$9:$9, , ROW()+121)</f>
        <v>37802</v>
      </c>
      <c r="B15" s="58" t="e">
        <f ca="1">IF(A15 &gt; TODAY(),INDEX(Calculations_forecast!$1:$100, MATCH("Fiscal_Impact", Calculations_forecast!$B:$B, 0), MATCH(Fiscal_impact_072718!$A15, Calculations_forecast!$9:$9, 0)), NA())</f>
        <v>#N/A</v>
      </c>
      <c r="C15" s="59" t="e">
        <f>IF(INDEX(Calculations_forecast!$1:$100, MATCH("RecessionDummy", Calculations_forecast!$B:$B, 0), MATCH(Fiscal_impact_072718!$A15, Calculations_forecast!$9:$9, 0))=1,1,NA())</f>
        <v>#N/A</v>
      </c>
      <c r="D15" s="58" t="str">
        <f ca="1">IF(A15 &gt; TODAY(),INDEX(Calculations_forecast!$1:$100,MATCH("Fiscal_Impact_bars",Calculations_forecast!$B:$B,0),MATCH(Fiscal_impact_072718!$A15,Calculations_forecast!$9:$9,0)), "")</f>
        <v/>
      </c>
      <c r="E15" s="58" t="str">
        <f ca="1">IF(A15 &gt; TODAY(),INDEX(Calculations_forecast!$1:$100, MATCH("Federal Contribution to Real GDP Growth", Calculations_forecast!$B:$B, 0), MATCH(Fiscal_impact_072718!$A15, Calculations_forecast!$9:$9, 0)), "")</f>
        <v/>
      </c>
      <c r="F15" s="58" t="str">
        <f ca="1">IF(A15 &gt; TODAY(),INDEX(Calculations_forecast!$1:$100, MATCH("S&amp;L Contribution to Real GDP Growth", Calculations_forecast!$B:$B, 0), MATCH(Fiscal_impact_072718!$A15, Calculations_forecast!$9:$9, 0)), "")</f>
        <v/>
      </c>
      <c r="G15" s="58" t="str">
        <f ca="1">IF(A15 &gt; TODAY(),INDEX(Calculations_forecast!$A:$GV,MATCH("Contribution of Consumption Growth to Real GDP",Calculations_forecast!B$1:B$90,0),MATCH($A15,Calculations_forecast!A$9:GV$9)), "")</f>
        <v/>
      </c>
      <c r="H15" s="58" t="e">
        <f t="shared" ca="1" si="0"/>
        <v>#N/A</v>
      </c>
      <c r="I15" s="57">
        <f>INDEX(Calculations_actual!$9:$9, , ROW()+121)</f>
        <v>37802</v>
      </c>
      <c r="J15" s="58">
        <f ca="1">INDEX(Calculations_actual!$1:$84, MATCH("Fiscal_Impact", Calculations_actual!$B:$B, 0), MATCH([2]Fiscal_impact_072718!$A15, Calculations_actual!$9:$9, 0))</f>
        <v>1.6367024552339957</v>
      </c>
      <c r="K15" s="59">
        <f>INDEX(Calculations_actual!$1:$84, MATCH("RecessionDummy", Calculations_actual!$B:$B, 0), MATCH([2]Fiscal_impact_072718!$A15, Calculations_actual!$9:$9, 0))</f>
        <v>0</v>
      </c>
      <c r="L15" s="58">
        <f ca="1">INDEX(Calculations_actual!$1:$84, MATCH("Fiscal_Impact_bars", Calculations_actual!$B:$B, 0), MATCH([2]Fiscal_impact_072718!$A15, Calculations_actual!$9:$9, 0))</f>
        <v>1.8119044129793676</v>
      </c>
      <c r="M15" s="58">
        <f>INDEX([2]HaverPull!$B:$XZ,MATCH($A15,[2]HaverPull!$B:$B,0),MATCH("Contribution to %Ch in Real GDP from ""Federal G""",[2]HaverPull!$B$1:$XZ$1,0))</f>
        <v>0.98</v>
      </c>
      <c r="N15" s="58">
        <f>INDEX([2]HaverPull!$B:$XZ,MATCH($A15,[2]HaverPull!$B:$B,0),MATCH("Contribution to %Ch in Real GDP from ""S+L G""",[2]HaverPull!$B$1:$XZ$1,0))</f>
        <v>-0.24</v>
      </c>
      <c r="O15" s="58">
        <f ca="1">INDEX(Calculations_actual!$A:$GV,MATCH("Contribution of Consumption Growth to Real GDP",Calculations_actual!B$1:B$71,0),MATCH($A15,Calculations_actual!A$9:GV$9))</f>
        <v>1.0719044129793676</v>
      </c>
      <c r="P15" s="56"/>
    </row>
    <row r="16" spans="1:18">
      <c r="A16" s="57">
        <f>INDEX(Calculations_forecast!$9:$9, , ROW()+121)</f>
        <v>37894</v>
      </c>
      <c r="B16" s="58" t="e">
        <f ca="1">IF(A16 &gt; TODAY(),INDEX(Calculations_forecast!$1:$100, MATCH("Fiscal_Impact", Calculations_forecast!$B:$B, 0), MATCH(Fiscal_impact_072718!$A16, Calculations_forecast!$9:$9, 0)), NA())</f>
        <v>#N/A</v>
      </c>
      <c r="C16" s="59" t="e">
        <f>IF(INDEX(Calculations_forecast!$1:$100, MATCH("RecessionDummy", Calculations_forecast!$B:$B, 0), MATCH(Fiscal_impact_072718!$A16, Calculations_forecast!$9:$9, 0))=1,1,NA())</f>
        <v>#N/A</v>
      </c>
      <c r="D16" s="58" t="str">
        <f ca="1">IF(A16 &gt; TODAY(),INDEX(Calculations_forecast!$1:$100,MATCH("Fiscal_Impact_bars",Calculations_forecast!$B:$B,0),MATCH(Fiscal_impact_072718!$A16,Calculations_forecast!$9:$9,0)), "")</f>
        <v/>
      </c>
      <c r="E16" s="58" t="str">
        <f ca="1">IF(A16 &gt; TODAY(),INDEX(Calculations_forecast!$1:$100, MATCH("Federal Contribution to Real GDP Growth", Calculations_forecast!$B:$B, 0), MATCH(Fiscal_impact_072718!$A16, Calculations_forecast!$9:$9, 0)), "")</f>
        <v/>
      </c>
      <c r="F16" s="58" t="str">
        <f ca="1">IF(A16 &gt; TODAY(),INDEX(Calculations_forecast!$1:$100, MATCH("S&amp;L Contribution to Real GDP Growth", Calculations_forecast!$B:$B, 0), MATCH(Fiscal_impact_072718!$A16, Calculations_forecast!$9:$9, 0)), "")</f>
        <v/>
      </c>
      <c r="G16" s="58" t="str">
        <f ca="1">IF(A16 &gt; TODAY(),INDEX(Calculations_forecast!$A:$GV,MATCH("Contribution of Consumption Growth to Real GDP",Calculations_forecast!B$1:B$90,0),MATCH($A16,Calculations_forecast!A$9:GV$9)), "")</f>
        <v/>
      </c>
      <c r="H16" s="58" t="e">
        <f t="shared" ca="1" si="0"/>
        <v>#N/A</v>
      </c>
      <c r="I16" s="57">
        <f>INDEX(Calculations_actual!$9:$9, , ROW()+121)</f>
        <v>37894</v>
      </c>
      <c r="J16" s="58">
        <f ca="1">INDEX(Calculations_actual!$1:$84, MATCH("Fiscal_Impact", Calculations_actual!$B:$B, 0), MATCH([2]Fiscal_impact_072718!$A16, Calculations_actual!$9:$9, 0))</f>
        <v>1.475860778726598</v>
      </c>
      <c r="K16" s="59">
        <f>INDEX(Calculations_actual!$1:$84, MATCH("RecessionDummy", Calculations_actual!$B:$B, 0), MATCH([2]Fiscal_impact_072718!$A16, Calculations_actual!$9:$9, 0))</f>
        <v>0</v>
      </c>
      <c r="L16" s="58">
        <f ca="1">INDEX(Calculations_actual!$1:$84, MATCH("Fiscal_Impact_bars", Calculations_actual!$B:$B, 0), MATCH([2]Fiscal_impact_072718!$A16, Calculations_actual!$9:$9, 0))</f>
        <v>1.1460221150314966</v>
      </c>
      <c r="M16" s="58">
        <f>INDEX([2]HaverPull!$B:$XZ,MATCH($A16,[2]HaverPull!$B:$B,0),MATCH("Contribution to %Ch in Real GDP from ""Federal G""",[2]HaverPull!$B$1:$XZ$1,0))</f>
        <v>0</v>
      </c>
      <c r="N16" s="58">
        <f>INDEX([2]HaverPull!$B:$XZ,MATCH($A16,[2]HaverPull!$B:$B,0),MATCH("Contribution to %Ch in Real GDP from ""S+L G""",[2]HaverPull!$B$1:$XZ$1,0))</f>
        <v>0.2</v>
      </c>
      <c r="O16" s="58">
        <f ca="1">INDEX(Calculations_actual!$A:$GV,MATCH("Contribution of Consumption Growth to Real GDP",Calculations_actual!B$1:B$71,0),MATCH($A16,Calculations_actual!A$9:GV$9))</f>
        <v>0.94602211503149658</v>
      </c>
      <c r="P16" s="56"/>
    </row>
    <row r="17" spans="1:16">
      <c r="A17" s="57">
        <f>INDEX(Calculations_forecast!$9:$9, , ROW()+121)</f>
        <v>37986</v>
      </c>
      <c r="B17" s="58" t="e">
        <f ca="1">IF(A17 &gt; TODAY(),INDEX(Calculations_forecast!$1:$100, MATCH("Fiscal_Impact", Calculations_forecast!$B:$B, 0), MATCH(Fiscal_impact_072718!$A17, Calculations_forecast!$9:$9, 0)), NA())</f>
        <v>#N/A</v>
      </c>
      <c r="C17" s="59" t="e">
        <f>IF(INDEX(Calculations_forecast!$1:$100, MATCH("RecessionDummy", Calculations_forecast!$B:$B, 0), MATCH(Fiscal_impact_072718!$A17, Calculations_forecast!$9:$9, 0))=1,1,NA())</f>
        <v>#N/A</v>
      </c>
      <c r="D17" s="58" t="str">
        <f ca="1">IF(A17 &gt; TODAY(),INDEX(Calculations_forecast!$1:$100,MATCH("Fiscal_Impact_bars",Calculations_forecast!$B:$B,0),MATCH(Fiscal_impact_072718!$A17,Calculations_forecast!$9:$9,0)), "")</f>
        <v/>
      </c>
      <c r="E17" s="58" t="str">
        <f ca="1">IF(A17 &gt; TODAY(),INDEX(Calculations_forecast!$1:$100, MATCH("Federal Contribution to Real GDP Growth", Calculations_forecast!$B:$B, 0), MATCH(Fiscal_impact_072718!$A17, Calculations_forecast!$9:$9, 0)), "")</f>
        <v/>
      </c>
      <c r="F17" s="58" t="str">
        <f ca="1">IF(A17 &gt; TODAY(),INDEX(Calculations_forecast!$1:$100, MATCH("S&amp;L Contribution to Real GDP Growth", Calculations_forecast!$B:$B, 0), MATCH(Fiscal_impact_072718!$A17, Calculations_forecast!$9:$9, 0)), "")</f>
        <v/>
      </c>
      <c r="G17" s="58" t="str">
        <f ca="1">IF(A17 &gt; TODAY(),INDEX(Calculations_forecast!$A:$GV,MATCH("Contribution of Consumption Growth to Real GDP",Calculations_forecast!B$1:B$90,0),MATCH($A17,Calculations_forecast!A$9:GV$9)), "")</f>
        <v/>
      </c>
      <c r="H17" s="58" t="e">
        <f t="shared" ca="1" si="0"/>
        <v>#N/A</v>
      </c>
      <c r="I17" s="57">
        <f>INDEX(Calculations_actual!$9:$9, , ROW()+121)</f>
        <v>37986</v>
      </c>
      <c r="J17" s="58">
        <f ca="1">INDEX(Calculations_actual!$1:$84, MATCH("Fiscal_Impact", Calculations_actual!$B:$B, 0), MATCH([2]Fiscal_impact_072718!$A17, Calculations_actual!$9:$9, 0))</f>
        <v>1.33208293733429</v>
      </c>
      <c r="K17" s="59">
        <f>INDEX(Calculations_actual!$1:$84, MATCH("RecessionDummy", Calculations_actual!$B:$B, 0), MATCH([2]Fiscal_impact_072718!$A17, Calculations_actual!$9:$9, 0))</f>
        <v>0</v>
      </c>
      <c r="L17" s="58">
        <f ca="1">INDEX(Calculations_actual!$1:$84, MATCH("Fiscal_Impact_bars", Calculations_actual!$B:$B, 0), MATCH([2]Fiscal_impact_072718!$A17, Calculations_actual!$9:$9, 0))</f>
        <v>1.1156514832126008</v>
      </c>
      <c r="M17" s="58">
        <f>INDEX([2]HaverPull!$B:$XZ,MATCH($A17,[2]HaverPull!$B:$B,0),MATCH("Contribution to %Ch in Real GDP from ""Federal G""",[2]HaverPull!$B$1:$XZ$1,0))</f>
        <v>0.54</v>
      </c>
      <c r="N17" s="58">
        <f>INDEX([2]HaverPull!$B:$XZ,MATCH($A17,[2]HaverPull!$B:$B,0),MATCH("Contribution to %Ch in Real GDP from ""S+L G""",[2]HaverPull!$B$1:$XZ$1,0))</f>
        <v>-0.06</v>
      </c>
      <c r="O17" s="58">
        <f ca="1">INDEX(Calculations_actual!$A:$GV,MATCH("Contribution of Consumption Growth to Real GDP",Calculations_actual!B$1:B$71,0),MATCH($A17,Calculations_actual!A$9:GV$9))</f>
        <v>0.6356514832126009</v>
      </c>
      <c r="P17" s="56"/>
    </row>
    <row r="18" spans="1:16">
      <c r="A18" s="57">
        <f>INDEX(Calculations_forecast!$9:$9, , ROW()+121)</f>
        <v>38077</v>
      </c>
      <c r="B18" s="58" t="e">
        <f ca="1">IF(A18 &gt; TODAY(),INDEX(Calculations_forecast!$1:$100, MATCH("Fiscal_Impact", Calculations_forecast!$B:$B, 0), MATCH(Fiscal_impact_072718!$A18, Calculations_forecast!$9:$9, 0)), NA())</f>
        <v>#N/A</v>
      </c>
      <c r="C18" s="59" t="e">
        <f>IF(INDEX(Calculations_forecast!$1:$100, MATCH("RecessionDummy", Calculations_forecast!$B:$B, 0), MATCH(Fiscal_impact_072718!$A18, Calculations_forecast!$9:$9, 0))=1,1,NA())</f>
        <v>#N/A</v>
      </c>
      <c r="D18" s="58" t="str">
        <f ca="1">IF(A18 &gt; TODAY(),INDEX(Calculations_forecast!$1:$100,MATCH("Fiscal_Impact_bars",Calculations_forecast!$B:$B,0),MATCH(Fiscal_impact_072718!$A18,Calculations_forecast!$9:$9,0)), "")</f>
        <v/>
      </c>
      <c r="E18" s="58" t="str">
        <f ca="1">IF(A18 &gt; TODAY(),INDEX(Calculations_forecast!$1:$100, MATCH("Federal Contribution to Real GDP Growth", Calculations_forecast!$B:$B, 0), MATCH(Fiscal_impact_072718!$A18, Calculations_forecast!$9:$9, 0)), "")</f>
        <v/>
      </c>
      <c r="F18" s="58" t="str">
        <f ca="1">IF(A18 &gt; TODAY(),INDEX(Calculations_forecast!$1:$100, MATCH("S&amp;L Contribution to Real GDP Growth", Calculations_forecast!$B:$B, 0), MATCH(Fiscal_impact_072718!$A18, Calculations_forecast!$9:$9, 0)), "")</f>
        <v/>
      </c>
      <c r="G18" s="58" t="str">
        <f ca="1">IF(A18 &gt; TODAY(),INDEX(Calculations_forecast!$A:$GV,MATCH("Contribution of Consumption Growth to Real GDP",Calculations_forecast!B$1:B$90,0),MATCH($A18,Calculations_forecast!A$9:GV$9)), "")</f>
        <v/>
      </c>
      <c r="H18" s="58" t="e">
        <f t="shared" ca="1" si="0"/>
        <v>#N/A</v>
      </c>
      <c r="I18" s="57">
        <f>INDEX(Calculations_actual!$9:$9, , ROW()+121)</f>
        <v>38077</v>
      </c>
      <c r="J18" s="58">
        <f ca="1">INDEX(Calculations_actual!$1:$84, MATCH("Fiscal_Impact", Calculations_actual!$B:$B, 0), MATCH([2]Fiscal_impact_072718!$A18, Calculations_actual!$9:$9, 0))</f>
        <v>1.1839893302893763</v>
      </c>
      <c r="K18" s="59">
        <f>INDEX(Calculations_actual!$1:$84, MATCH("RecessionDummy", Calculations_actual!$B:$B, 0), MATCH([2]Fiscal_impact_072718!$A18, Calculations_actual!$9:$9, 0))</f>
        <v>0</v>
      </c>
      <c r="L18" s="58">
        <f ca="1">INDEX(Calculations_actual!$1:$84, MATCH("Fiscal_Impact_bars", Calculations_actual!$B:$B, 0), MATCH([2]Fiscal_impact_072718!$A18, Calculations_actual!$9:$9, 0))</f>
        <v>0.66237930993404104</v>
      </c>
      <c r="M18" s="58">
        <f>INDEX([2]HaverPull!$B:$XZ,MATCH($A18,[2]HaverPull!$B:$B,0),MATCH("Contribution to %Ch in Real GDP from ""Federal G""",[2]HaverPull!$B$1:$XZ$1,0))</f>
        <v>0.31</v>
      </c>
      <c r="N18" s="58">
        <f>INDEX([2]HaverPull!$B:$XZ,MATCH($A18,[2]HaverPull!$B:$B,0),MATCH("Contribution to %Ch in Real GDP from ""S+L G""",[2]HaverPull!$B$1:$XZ$1,0))</f>
        <v>0.03</v>
      </c>
      <c r="O18" s="58">
        <f ca="1">INDEX(Calculations_actual!$A:$GV,MATCH("Contribution of Consumption Growth to Real GDP",Calculations_actual!B$1:B$71,0),MATCH($A18,Calculations_actual!A$9:GV$9))</f>
        <v>0.32237930993404101</v>
      </c>
      <c r="P18" s="56"/>
    </row>
    <row r="19" spans="1:16">
      <c r="A19" s="57">
        <f>INDEX(Calculations_forecast!$9:$9, , ROW()+121)</f>
        <v>38168</v>
      </c>
      <c r="B19" s="58" t="e">
        <f ca="1">IF(A19 &gt; TODAY(),INDEX(Calculations_forecast!$1:$100, MATCH("Fiscal_Impact", Calculations_forecast!$B:$B, 0), MATCH(Fiscal_impact_072718!$A19, Calculations_forecast!$9:$9, 0)), NA())</f>
        <v>#N/A</v>
      </c>
      <c r="C19" s="59" t="e">
        <f>IF(INDEX(Calculations_forecast!$1:$100, MATCH("RecessionDummy", Calculations_forecast!$B:$B, 0), MATCH(Fiscal_impact_072718!$A19, Calculations_forecast!$9:$9, 0))=1,1,NA())</f>
        <v>#N/A</v>
      </c>
      <c r="D19" s="58" t="str">
        <f ca="1">IF(A19 &gt; TODAY(),INDEX(Calculations_forecast!$1:$100,MATCH("Fiscal_Impact_bars",Calculations_forecast!$B:$B,0),MATCH(Fiscal_impact_072718!$A19,Calculations_forecast!$9:$9,0)), "")</f>
        <v/>
      </c>
      <c r="E19" s="58" t="str">
        <f ca="1">IF(A19 &gt; TODAY(),INDEX(Calculations_forecast!$1:$100, MATCH("Federal Contribution to Real GDP Growth", Calculations_forecast!$B:$B, 0), MATCH(Fiscal_impact_072718!$A19, Calculations_forecast!$9:$9, 0)), "")</f>
        <v/>
      </c>
      <c r="F19" s="58" t="str">
        <f ca="1">IF(A19 &gt; TODAY(),INDEX(Calculations_forecast!$1:$100, MATCH("S&amp;L Contribution to Real GDP Growth", Calculations_forecast!$B:$B, 0), MATCH(Fiscal_impact_072718!$A19, Calculations_forecast!$9:$9, 0)), "")</f>
        <v/>
      </c>
      <c r="G19" s="58" t="str">
        <f ca="1">IF(A19 &gt; TODAY(),INDEX(Calculations_forecast!$A:$GV,MATCH("Contribution of Consumption Growth to Real GDP",Calculations_forecast!B$1:B$90,0),MATCH($A19,Calculations_forecast!A$9:GV$9)), "")</f>
        <v/>
      </c>
      <c r="H19" s="58" t="e">
        <f t="shared" ca="1" si="0"/>
        <v>#N/A</v>
      </c>
      <c r="I19" s="57">
        <f>INDEX(Calculations_actual!$9:$9, , ROW()+121)</f>
        <v>38168</v>
      </c>
      <c r="J19" s="58">
        <f ca="1">INDEX(Calculations_actual!$1:$84, MATCH("Fiscal_Impact", Calculations_actual!$B:$B, 0), MATCH([2]Fiscal_impact_072718!$A19, Calculations_actual!$9:$9, 0))</f>
        <v>0.84800984940132174</v>
      </c>
      <c r="K19" s="59">
        <f>INDEX(Calculations_actual!$1:$84, MATCH("RecessionDummy", Calculations_actual!$B:$B, 0), MATCH([2]Fiscal_impact_072718!$A19, Calculations_actual!$9:$9, 0))</f>
        <v>0</v>
      </c>
      <c r="L19" s="58">
        <f ca="1">INDEX(Calculations_actual!$1:$84, MATCH("Fiscal_Impact_bars", Calculations_actual!$B:$B, 0), MATCH([2]Fiscal_impact_072718!$A19, Calculations_actual!$9:$9, 0))</f>
        <v>0.4679864894271486</v>
      </c>
      <c r="M19" s="58">
        <f>INDEX([2]HaverPull!$B:$XZ,MATCH($A19,[2]HaverPull!$B:$B,0),MATCH("Contribution to %Ch in Real GDP from ""Federal G""",[2]HaverPull!$B$1:$XZ$1,0))</f>
        <v>0.17</v>
      </c>
      <c r="N19" s="58">
        <f>INDEX([2]HaverPull!$B:$XZ,MATCH($A19,[2]HaverPull!$B:$B,0),MATCH("Contribution to %Ch in Real GDP from ""S+L G""",[2]HaverPull!$B$1:$XZ$1,0))</f>
        <v>0.03</v>
      </c>
      <c r="O19" s="58">
        <f ca="1">INDEX(Calculations_actual!$A:$GV,MATCH("Contribution of Consumption Growth to Real GDP",Calculations_actual!B$1:B$71,0),MATCH($A19,Calculations_actual!A$9:GV$9))</f>
        <v>0.25798648942714858</v>
      </c>
      <c r="P19" s="56"/>
    </row>
    <row r="20" spans="1:16">
      <c r="A20" s="57">
        <f>INDEX(Calculations_forecast!$9:$9, , ROW()+121)</f>
        <v>38260</v>
      </c>
      <c r="B20" s="58" t="e">
        <f ca="1">IF(A20 &gt; TODAY(),INDEX(Calculations_forecast!$1:$100, MATCH("Fiscal_Impact", Calculations_forecast!$B:$B, 0), MATCH(Fiscal_impact_072718!$A20, Calculations_forecast!$9:$9, 0)), NA())</f>
        <v>#N/A</v>
      </c>
      <c r="C20" s="59" t="e">
        <f>IF(INDEX(Calculations_forecast!$1:$100, MATCH("RecessionDummy", Calculations_forecast!$B:$B, 0), MATCH(Fiscal_impact_072718!$A20, Calculations_forecast!$9:$9, 0))=1,1,NA())</f>
        <v>#N/A</v>
      </c>
      <c r="D20" s="58" t="str">
        <f ca="1">IF(A20 &gt; TODAY(),INDEX(Calculations_forecast!$1:$100,MATCH("Fiscal_Impact_bars",Calculations_forecast!$B:$B,0),MATCH(Fiscal_impact_072718!$A20,Calculations_forecast!$9:$9,0)), "")</f>
        <v/>
      </c>
      <c r="E20" s="58" t="str">
        <f ca="1">IF(A20 &gt; TODAY(),INDEX(Calculations_forecast!$1:$100, MATCH("Federal Contribution to Real GDP Growth", Calculations_forecast!$B:$B, 0), MATCH(Fiscal_impact_072718!$A20, Calculations_forecast!$9:$9, 0)), "")</f>
        <v/>
      </c>
      <c r="F20" s="58" t="str">
        <f ca="1">IF(A20 &gt; TODAY(),INDEX(Calculations_forecast!$1:$100, MATCH("S&amp;L Contribution to Real GDP Growth", Calculations_forecast!$B:$B, 0), MATCH(Fiscal_impact_072718!$A20, Calculations_forecast!$9:$9, 0)), "")</f>
        <v/>
      </c>
      <c r="G20" s="58" t="str">
        <f ca="1">IF(A20 &gt; TODAY(),INDEX(Calculations_forecast!$A:$GV,MATCH("Contribution of Consumption Growth to Real GDP",Calculations_forecast!B$1:B$90,0),MATCH($A20,Calculations_forecast!A$9:GV$9)), "")</f>
        <v/>
      </c>
      <c r="H20" s="58" t="e">
        <f t="shared" ca="1" si="0"/>
        <v>#N/A</v>
      </c>
      <c r="I20" s="57">
        <f>INDEX(Calculations_actual!$9:$9, , ROW()+121)</f>
        <v>38260</v>
      </c>
      <c r="J20" s="58">
        <f ca="1">INDEX(Calculations_actual!$1:$84, MATCH("Fiscal_Impact", Calculations_actual!$B:$B, 0), MATCH([2]Fiscal_impact_072718!$A20, Calculations_actual!$9:$9, 0))</f>
        <v>0.59778140590644713</v>
      </c>
      <c r="K20" s="59">
        <f>INDEX(Calculations_actual!$1:$84, MATCH("RecessionDummy", Calculations_actual!$B:$B, 0), MATCH([2]Fiscal_impact_072718!$A20, Calculations_actual!$9:$9, 0))</f>
        <v>0</v>
      </c>
      <c r="L20" s="58">
        <f ca="1">INDEX(Calculations_actual!$1:$84, MATCH("Fiscal_Impact_bars", Calculations_actual!$B:$B, 0), MATCH([2]Fiscal_impact_072718!$A20, Calculations_actual!$9:$9, 0))</f>
        <v>0.14510834105199819</v>
      </c>
      <c r="M20" s="58">
        <f>INDEX([2]HaverPull!$B:$XZ,MATCH($A20,[2]HaverPull!$B:$B,0),MATCH("Contribution to %Ch in Real GDP from ""Federal G""",[2]HaverPull!$B$1:$XZ$1,0))</f>
        <v>0.33</v>
      </c>
      <c r="N20" s="58">
        <f>INDEX([2]HaverPull!$B:$XZ,MATCH($A20,[2]HaverPull!$B:$B,0),MATCH("Contribution to %Ch in Real GDP from ""S+L G""",[2]HaverPull!$B$1:$XZ$1,0))</f>
        <v>-0.18</v>
      </c>
      <c r="O20" s="58">
        <f ca="1">INDEX(Calculations_actual!$A:$GV,MATCH("Contribution of Consumption Growth to Real GDP",Calculations_actual!B$1:B$71,0),MATCH($A20,Calculations_actual!A$9:GV$9))</f>
        <v>-4.8916589480018187E-3</v>
      </c>
      <c r="P20" s="56"/>
    </row>
    <row r="21" spans="1:16">
      <c r="A21" s="57">
        <f>INDEX(Calculations_forecast!$9:$9, , ROW()+121)</f>
        <v>38352</v>
      </c>
      <c r="B21" s="58" t="e">
        <f ca="1">IF(A21 &gt; TODAY(),INDEX(Calculations_forecast!$1:$100, MATCH("Fiscal_Impact", Calculations_forecast!$B:$B, 0), MATCH(Fiscal_impact_072718!$A21, Calculations_forecast!$9:$9, 0)), NA())</f>
        <v>#N/A</v>
      </c>
      <c r="C21" s="59" t="e">
        <f>IF(INDEX(Calculations_forecast!$1:$100, MATCH("RecessionDummy", Calculations_forecast!$B:$B, 0), MATCH(Fiscal_impact_072718!$A21, Calculations_forecast!$9:$9, 0))=1,1,NA())</f>
        <v>#N/A</v>
      </c>
      <c r="D21" s="58" t="str">
        <f ca="1">IF(A21 &gt; TODAY(),INDEX(Calculations_forecast!$1:$100,MATCH("Fiscal_Impact_bars",Calculations_forecast!$B:$B,0),MATCH(Fiscal_impact_072718!$A21,Calculations_forecast!$9:$9,0)), "")</f>
        <v/>
      </c>
      <c r="E21" s="58" t="str">
        <f ca="1">IF(A21 &gt; TODAY(),INDEX(Calculations_forecast!$1:$100, MATCH("Federal Contribution to Real GDP Growth", Calculations_forecast!$B:$B, 0), MATCH(Fiscal_impact_072718!$A21, Calculations_forecast!$9:$9, 0)), "")</f>
        <v/>
      </c>
      <c r="F21" s="58" t="str">
        <f ca="1">IF(A21 &gt; TODAY(),INDEX(Calculations_forecast!$1:$100, MATCH("S&amp;L Contribution to Real GDP Growth", Calculations_forecast!$B:$B, 0), MATCH(Fiscal_impact_072718!$A21, Calculations_forecast!$9:$9, 0)), "")</f>
        <v/>
      </c>
      <c r="G21" s="58" t="str">
        <f ca="1">IF(A21 &gt; TODAY(),INDEX(Calculations_forecast!$A:$GV,MATCH("Contribution of Consumption Growth to Real GDP",Calculations_forecast!B$1:B$90,0),MATCH($A21,Calculations_forecast!A$9:GV$9)), "")</f>
        <v/>
      </c>
      <c r="H21" s="58" t="e">
        <f t="shared" ca="1" si="0"/>
        <v>#N/A</v>
      </c>
      <c r="I21" s="57">
        <f>INDEX(Calculations_actual!$9:$9, , ROW()+121)</f>
        <v>38352</v>
      </c>
      <c r="J21" s="58">
        <f ca="1">INDEX(Calculations_actual!$1:$84, MATCH("Fiscal_Impact", Calculations_actual!$B:$B, 0), MATCH([2]Fiscal_impact_072718!$A21, Calculations_actual!$9:$9, 0))</f>
        <v>0.31476663274117173</v>
      </c>
      <c r="K21" s="59">
        <f>INDEX(Calculations_actual!$1:$84, MATCH("RecessionDummy", Calculations_actual!$B:$B, 0), MATCH([2]Fiscal_impact_072718!$A21, Calculations_actual!$9:$9, 0))</f>
        <v>0</v>
      </c>
      <c r="L21" s="58">
        <f ca="1">INDEX(Calculations_actual!$1:$84, MATCH("Fiscal_Impact_bars", Calculations_actual!$B:$B, 0), MATCH([2]Fiscal_impact_072718!$A21, Calculations_actual!$9:$9, 0))</f>
        <v>-1.6407609448500893E-2</v>
      </c>
      <c r="M21" s="58">
        <f>INDEX([2]HaverPull!$B:$XZ,MATCH($A21,[2]HaverPull!$B:$B,0),MATCH("Contribution to %Ch in Real GDP from ""Federal G""",[2]HaverPull!$B$1:$XZ$1,0))</f>
        <v>-0.05</v>
      </c>
      <c r="N21" s="58">
        <f>INDEX([2]HaverPull!$B:$XZ,MATCH($A21,[2]HaverPull!$B:$B,0),MATCH("Contribution to %Ch in Real GDP from ""S+L G""",[2]HaverPull!$B$1:$XZ$1,0))</f>
        <v>0.02</v>
      </c>
      <c r="O21" s="58">
        <f ca="1">INDEX(Calculations_actual!$A:$GV,MATCH("Contribution of Consumption Growth to Real GDP",Calculations_actual!B$1:B$71,0),MATCH($A21,Calculations_actual!A$9:GV$9))</f>
        <v>1.3592390551499106E-2</v>
      </c>
      <c r="P21" s="56"/>
    </row>
    <row r="22" spans="1:16">
      <c r="A22" s="57">
        <f>INDEX(Calculations_forecast!$9:$9, , ROW()+121)</f>
        <v>38442</v>
      </c>
      <c r="B22" s="58" t="e">
        <f ca="1">IF(A22 &gt; TODAY(),INDEX(Calculations_forecast!$1:$100, MATCH("Fiscal_Impact", Calculations_forecast!$B:$B, 0), MATCH(Fiscal_impact_072718!$A22, Calculations_forecast!$9:$9, 0)), NA())</f>
        <v>#N/A</v>
      </c>
      <c r="C22" s="59" t="e">
        <f>IF(INDEX(Calculations_forecast!$1:$100, MATCH("RecessionDummy", Calculations_forecast!$B:$B, 0), MATCH(Fiscal_impact_072718!$A22, Calculations_forecast!$9:$9, 0))=1,1,NA())</f>
        <v>#N/A</v>
      </c>
      <c r="D22" s="58" t="str">
        <f ca="1">IF(A22 &gt; TODAY(),INDEX(Calculations_forecast!$1:$100,MATCH("Fiscal_Impact_bars",Calculations_forecast!$B:$B,0),MATCH(Fiscal_impact_072718!$A22,Calculations_forecast!$9:$9,0)), "")</f>
        <v/>
      </c>
      <c r="E22" s="58" t="str">
        <f ca="1">IF(A22 &gt; TODAY(),INDEX(Calculations_forecast!$1:$100, MATCH("Federal Contribution to Real GDP Growth", Calculations_forecast!$B:$B, 0), MATCH(Fiscal_impact_072718!$A22, Calculations_forecast!$9:$9, 0)), "")</f>
        <v/>
      </c>
      <c r="F22" s="58" t="str">
        <f ca="1">IF(A22 &gt; TODAY(),INDEX(Calculations_forecast!$1:$100, MATCH("S&amp;L Contribution to Real GDP Growth", Calculations_forecast!$B:$B, 0), MATCH(Fiscal_impact_072718!$A22, Calculations_forecast!$9:$9, 0)), "")</f>
        <v/>
      </c>
      <c r="G22" s="58" t="str">
        <f ca="1">IF(A22 &gt; TODAY(),INDEX(Calculations_forecast!$A:$GV,MATCH("Contribution of Consumption Growth to Real GDP",Calculations_forecast!B$1:B$90,0),MATCH($A22,Calculations_forecast!A$9:GV$9)), "")</f>
        <v/>
      </c>
      <c r="H22" s="58" t="e">
        <f t="shared" ca="1" si="0"/>
        <v>#N/A</v>
      </c>
      <c r="I22" s="57">
        <f>INDEX(Calculations_actual!$9:$9, , ROW()+121)</f>
        <v>38442</v>
      </c>
      <c r="J22" s="58">
        <f ca="1">INDEX(Calculations_actual!$1:$84, MATCH("Fiscal_Impact", Calculations_actual!$B:$B, 0), MATCH([2]Fiscal_impact_072718!$A22, Calculations_actual!$9:$9, 0))</f>
        <v>0.13091702667925967</v>
      </c>
      <c r="K22" s="59">
        <f>INDEX(Calculations_actual!$1:$84, MATCH("RecessionDummy", Calculations_actual!$B:$B, 0), MATCH([2]Fiscal_impact_072718!$A22, Calculations_actual!$9:$9, 0))</f>
        <v>0</v>
      </c>
      <c r="L22" s="58">
        <f ca="1">INDEX(Calculations_actual!$1:$84, MATCH("Fiscal_Impact_bars", Calculations_actual!$B:$B, 0), MATCH([2]Fiscal_impact_072718!$A22, Calculations_actual!$9:$9, 0))</f>
        <v>-7.3019114313607303E-2</v>
      </c>
      <c r="M22" s="58">
        <f>INDEX([2]HaverPull!$B:$XZ,MATCH($A22,[2]HaverPull!$B:$B,0),MATCH("Contribution to %Ch in Real GDP from ""Federal G""",[2]HaverPull!$B$1:$XZ$1,0))</f>
        <v>0.33</v>
      </c>
      <c r="N22" s="58">
        <f>INDEX([2]HaverPull!$B:$XZ,MATCH($A22,[2]HaverPull!$B:$B,0),MATCH("Contribution to %Ch in Real GDP from ""S+L G""",[2]HaverPull!$B$1:$XZ$1,0))</f>
        <v>0.06</v>
      </c>
      <c r="O22" s="58">
        <f ca="1">INDEX(Calculations_actual!$A:$GV,MATCH("Contribution of Consumption Growth to Real GDP",Calculations_actual!B$1:B$71,0),MATCH($A22,Calculations_actual!A$9:GV$9))</f>
        <v>-0.47301911431360733</v>
      </c>
      <c r="P22" s="56"/>
    </row>
    <row r="23" spans="1:16">
      <c r="A23" s="57">
        <f>INDEX(Calculations_forecast!$9:$9, , ROW()+121)</f>
        <v>38533</v>
      </c>
      <c r="B23" s="58" t="e">
        <f ca="1">IF(A23 &gt; TODAY(),INDEX(Calculations_forecast!$1:$100, MATCH("Fiscal_Impact", Calculations_forecast!$B:$B, 0), MATCH(Fiscal_impact_072718!$A23, Calculations_forecast!$9:$9, 0)), NA())</f>
        <v>#N/A</v>
      </c>
      <c r="C23" s="59" t="e">
        <f>IF(INDEX(Calculations_forecast!$1:$100, MATCH("RecessionDummy", Calculations_forecast!$B:$B, 0), MATCH(Fiscal_impact_072718!$A23, Calculations_forecast!$9:$9, 0))=1,1,NA())</f>
        <v>#N/A</v>
      </c>
      <c r="D23" s="58" t="str">
        <f ca="1">IF(A23 &gt; TODAY(),INDEX(Calculations_forecast!$1:$100,MATCH("Fiscal_Impact_bars",Calculations_forecast!$B:$B,0),MATCH(Fiscal_impact_072718!$A23,Calculations_forecast!$9:$9,0)), "")</f>
        <v/>
      </c>
      <c r="E23" s="58" t="str">
        <f ca="1">IF(A23 &gt; TODAY(),INDEX(Calculations_forecast!$1:$100, MATCH("Federal Contribution to Real GDP Growth", Calculations_forecast!$B:$B, 0), MATCH(Fiscal_impact_072718!$A23, Calculations_forecast!$9:$9, 0)), "")</f>
        <v/>
      </c>
      <c r="F23" s="58" t="str">
        <f ca="1">IF(A23 &gt; TODAY(),INDEX(Calculations_forecast!$1:$100, MATCH("S&amp;L Contribution to Real GDP Growth", Calculations_forecast!$B:$B, 0), MATCH(Fiscal_impact_072718!$A23, Calculations_forecast!$9:$9, 0)), "")</f>
        <v/>
      </c>
      <c r="G23" s="58" t="str">
        <f ca="1">IF(A23 &gt; TODAY(),INDEX(Calculations_forecast!$A:$GV,MATCH("Contribution of Consumption Growth to Real GDP",Calculations_forecast!B$1:B$90,0),MATCH($A23,Calculations_forecast!A$9:GV$9)), "")</f>
        <v/>
      </c>
      <c r="H23" s="58" t="e">
        <f t="shared" ca="1" si="0"/>
        <v>#N/A</v>
      </c>
      <c r="I23" s="57">
        <f>INDEX(Calculations_actual!$9:$9, , ROW()+121)</f>
        <v>38533</v>
      </c>
      <c r="J23" s="58">
        <f ca="1">INDEX(Calculations_actual!$1:$84, MATCH("Fiscal_Impact", Calculations_actual!$B:$B, 0), MATCH([2]Fiscal_impact_072718!$A23, Calculations_actual!$9:$9, 0))</f>
        <v>-0.1072474785458517</v>
      </c>
      <c r="K23" s="59">
        <f>INDEX(Calculations_actual!$1:$84, MATCH("RecessionDummy", Calculations_actual!$B:$B, 0), MATCH([2]Fiscal_impact_072718!$A23, Calculations_actual!$9:$9, 0))</f>
        <v>0</v>
      </c>
      <c r="L23" s="58">
        <f ca="1">INDEX(Calculations_actual!$1:$84, MATCH("Fiscal_Impact_bars", Calculations_actual!$B:$B, 0), MATCH([2]Fiscal_impact_072718!$A23, Calculations_actual!$9:$9, 0))</f>
        <v>-0.48467153147329683</v>
      </c>
      <c r="M23" s="58">
        <f>INDEX([2]HaverPull!$B:$XZ,MATCH($A23,[2]HaverPull!$B:$B,0),MATCH("Contribution to %Ch in Real GDP from ""Federal G""",[2]HaverPull!$B$1:$XZ$1,0))</f>
        <v>-0.03</v>
      </c>
      <c r="N23" s="58">
        <f>INDEX([2]HaverPull!$B:$XZ,MATCH($A23,[2]HaverPull!$B:$B,0),MATCH("Contribution to %Ch in Real GDP from ""S+L G""",[2]HaverPull!$B$1:$XZ$1,0))</f>
        <v>-0.01</v>
      </c>
      <c r="O23" s="58">
        <f ca="1">INDEX(Calculations_actual!$A:$GV,MATCH("Contribution of Consumption Growth to Real GDP",Calculations_actual!B$1:B$71,0),MATCH($A23,Calculations_actual!A$9:GV$9))</f>
        <v>-0.44467153147329685</v>
      </c>
      <c r="P23" s="56"/>
    </row>
    <row r="24" spans="1:16">
      <c r="A24" s="57">
        <f>INDEX(Calculations_forecast!$9:$9, , ROW()+121)</f>
        <v>38625</v>
      </c>
      <c r="B24" s="58" t="e">
        <f ca="1">IF(A24 &gt; TODAY(),INDEX(Calculations_forecast!$1:$100, MATCH("Fiscal_Impact", Calculations_forecast!$B:$B, 0), MATCH(Fiscal_impact_072718!$A24, Calculations_forecast!$9:$9, 0)), NA())</f>
        <v>#N/A</v>
      </c>
      <c r="C24" s="59" t="e">
        <f>IF(INDEX(Calculations_forecast!$1:$100, MATCH("RecessionDummy", Calculations_forecast!$B:$B, 0), MATCH(Fiscal_impact_072718!$A24, Calculations_forecast!$9:$9, 0))=1,1,NA())</f>
        <v>#N/A</v>
      </c>
      <c r="D24" s="58" t="str">
        <f ca="1">IF(A24 &gt; TODAY(),INDEX(Calculations_forecast!$1:$100,MATCH("Fiscal_Impact_bars",Calculations_forecast!$B:$B,0),MATCH(Fiscal_impact_072718!$A24,Calculations_forecast!$9:$9,0)), "")</f>
        <v/>
      </c>
      <c r="E24" s="58" t="str">
        <f ca="1">IF(A24 &gt; TODAY(),INDEX(Calculations_forecast!$1:$100, MATCH("Federal Contribution to Real GDP Growth", Calculations_forecast!$B:$B, 0), MATCH(Fiscal_impact_072718!$A24, Calculations_forecast!$9:$9, 0)), "")</f>
        <v/>
      </c>
      <c r="F24" s="58" t="str">
        <f ca="1">IF(A24 &gt; TODAY(),INDEX(Calculations_forecast!$1:$100, MATCH("S&amp;L Contribution to Real GDP Growth", Calculations_forecast!$B:$B, 0), MATCH(Fiscal_impact_072718!$A24, Calculations_forecast!$9:$9, 0)), "")</f>
        <v/>
      </c>
      <c r="G24" s="58" t="str">
        <f ca="1">IF(A24 &gt; TODAY(),INDEX(Calculations_forecast!$A:$GV,MATCH("Contribution of Consumption Growth to Real GDP",Calculations_forecast!B$1:B$90,0),MATCH($A24,Calculations_forecast!A$9:GV$9)), "")</f>
        <v/>
      </c>
      <c r="H24" s="58" t="e">
        <f t="shared" ca="1" si="0"/>
        <v>#N/A</v>
      </c>
      <c r="I24" s="57">
        <f>INDEX(Calculations_actual!$9:$9, , ROW()+121)</f>
        <v>38625</v>
      </c>
      <c r="J24" s="58">
        <f ca="1">INDEX(Calculations_actual!$1:$84, MATCH("Fiscal_Impact", Calculations_actual!$B:$B, 0), MATCH([2]Fiscal_impact_072718!$A24, Calculations_actual!$9:$9, 0))</f>
        <v>-0.18217028484193939</v>
      </c>
      <c r="K24" s="59">
        <f>INDEX(Calculations_actual!$1:$84, MATCH("RecessionDummy", Calculations_actual!$B:$B, 0), MATCH([2]Fiscal_impact_072718!$A24, Calculations_actual!$9:$9, 0))</f>
        <v>0</v>
      </c>
      <c r="L24" s="58">
        <f ca="1">INDEX(Calculations_actual!$1:$84, MATCH("Fiscal_Impact_bars", Calculations_actual!$B:$B, 0), MATCH([2]Fiscal_impact_072718!$A24, Calculations_actual!$9:$9, 0))</f>
        <v>-0.15458288413235255</v>
      </c>
      <c r="M24" s="58">
        <f>INDEX([2]HaverPull!$B:$XZ,MATCH($A24,[2]HaverPull!$B:$B,0),MATCH("Contribution to %Ch in Real GDP from ""Federal G""",[2]HaverPull!$B$1:$XZ$1,0))</f>
        <v>0.22</v>
      </c>
      <c r="N24" s="58">
        <f>INDEX([2]HaverPull!$B:$XZ,MATCH($A24,[2]HaverPull!$B:$B,0),MATCH("Contribution to %Ch in Real GDP from ""S+L G""",[2]HaverPull!$B$1:$XZ$1,0))</f>
        <v>0.03</v>
      </c>
      <c r="O24" s="58">
        <f ca="1">INDEX(Calculations_actual!$A:$GV,MATCH("Contribution of Consumption Growth to Real GDP",Calculations_actual!B$1:B$71,0),MATCH($A24,Calculations_actual!A$9:GV$9))</f>
        <v>-0.40458288413235255</v>
      </c>
      <c r="P24" s="56"/>
    </row>
    <row r="25" spans="1:16">
      <c r="A25" s="57">
        <f>INDEX(Calculations_forecast!$9:$9, , ROW()+121)</f>
        <v>38717</v>
      </c>
      <c r="B25" s="58" t="e">
        <f ca="1">IF(A25 &gt; TODAY(),INDEX(Calculations_forecast!$1:$100, MATCH("Fiscal_Impact", Calculations_forecast!$B:$B, 0), MATCH(Fiscal_impact_072718!$A25, Calculations_forecast!$9:$9, 0)), NA())</f>
        <v>#N/A</v>
      </c>
      <c r="C25" s="59" t="e">
        <f>IF(INDEX(Calculations_forecast!$1:$100, MATCH("RecessionDummy", Calculations_forecast!$B:$B, 0), MATCH(Fiscal_impact_072718!$A25, Calculations_forecast!$9:$9, 0))=1,1,NA())</f>
        <v>#N/A</v>
      </c>
      <c r="D25" s="58" t="str">
        <f ca="1">IF(A25 &gt; TODAY(),INDEX(Calculations_forecast!$1:$100,MATCH("Fiscal_Impact_bars",Calculations_forecast!$B:$B,0),MATCH(Fiscal_impact_072718!$A25,Calculations_forecast!$9:$9,0)), "")</f>
        <v/>
      </c>
      <c r="E25" s="58" t="str">
        <f ca="1">IF(A25 &gt; TODAY(),INDEX(Calculations_forecast!$1:$100, MATCH("Federal Contribution to Real GDP Growth", Calculations_forecast!$B:$B, 0), MATCH(Fiscal_impact_072718!$A25, Calculations_forecast!$9:$9, 0)), "")</f>
        <v/>
      </c>
      <c r="F25" s="58" t="str">
        <f ca="1">IF(A25 &gt; TODAY(),INDEX(Calculations_forecast!$1:$100, MATCH("S&amp;L Contribution to Real GDP Growth", Calculations_forecast!$B:$B, 0), MATCH(Fiscal_impact_072718!$A25, Calculations_forecast!$9:$9, 0)), "")</f>
        <v/>
      </c>
      <c r="G25" s="58" t="str">
        <f ca="1">IF(A25 &gt; TODAY(),INDEX(Calculations_forecast!$A:$GV,MATCH("Contribution of Consumption Growth to Real GDP",Calculations_forecast!B$1:B$90,0),MATCH($A25,Calculations_forecast!A$9:GV$9)), "")</f>
        <v/>
      </c>
      <c r="H25" s="58" t="e">
        <f t="shared" ca="1" si="0"/>
        <v>#N/A</v>
      </c>
      <c r="I25" s="57">
        <f>INDEX(Calculations_actual!$9:$9, , ROW()+121)</f>
        <v>38717</v>
      </c>
      <c r="J25" s="58">
        <f ca="1">INDEX(Calculations_actual!$1:$84, MATCH("Fiscal_Impact", Calculations_actual!$B:$B, 0), MATCH([2]Fiscal_impact_072718!$A25, Calculations_actual!$9:$9, 0))</f>
        <v>-0.28998244548318686</v>
      </c>
      <c r="K25" s="59">
        <f>INDEX(Calculations_actual!$1:$84, MATCH("RecessionDummy", Calculations_actual!$B:$B, 0), MATCH([2]Fiscal_impact_072718!$A25, Calculations_actual!$9:$9, 0))</f>
        <v>0</v>
      </c>
      <c r="L25" s="58">
        <f ca="1">INDEX(Calculations_actual!$1:$84, MATCH("Fiscal_Impact_bars", Calculations_actual!$B:$B, 0), MATCH([2]Fiscal_impact_072718!$A25, Calculations_actual!$9:$9, 0))</f>
        <v>-0.44765625201349063</v>
      </c>
      <c r="M25" s="58">
        <f>INDEX([2]HaverPull!$B:$XZ,MATCH($A25,[2]HaverPull!$B:$B,0),MATCH("Contribution to %Ch in Real GDP from ""Federal G""",[2]HaverPull!$B$1:$XZ$1,0))</f>
        <v>0.01</v>
      </c>
      <c r="N25" s="58">
        <f>INDEX([2]HaverPull!$B:$XZ,MATCH($A25,[2]HaverPull!$B:$B,0),MATCH("Contribution to %Ch in Real GDP from ""S+L G""",[2]HaverPull!$B$1:$XZ$1,0))</f>
        <v>0.05</v>
      </c>
      <c r="O25" s="58">
        <f ca="1">INDEX(Calculations_actual!$A:$GV,MATCH("Contribution of Consumption Growth to Real GDP",Calculations_actual!B$1:B$71,0),MATCH($A25,Calculations_actual!A$9:GV$9))</f>
        <v>-0.49765625201349062</v>
      </c>
      <c r="P25" s="56"/>
    </row>
    <row r="26" spans="1:16">
      <c r="A26" s="57">
        <f>INDEX(Calculations_forecast!$9:$9, , ROW()+121)</f>
        <v>38807</v>
      </c>
      <c r="B26" s="58" t="e">
        <f ca="1">IF(A26 &gt; TODAY(),INDEX(Calculations_forecast!$1:$100, MATCH("Fiscal_Impact", Calculations_forecast!$B:$B, 0), MATCH(Fiscal_impact_072718!$A26, Calculations_forecast!$9:$9, 0)), NA())</f>
        <v>#N/A</v>
      </c>
      <c r="C26" s="59" t="e">
        <f>IF(INDEX(Calculations_forecast!$1:$100, MATCH("RecessionDummy", Calculations_forecast!$B:$B, 0), MATCH(Fiscal_impact_072718!$A26, Calculations_forecast!$9:$9, 0))=1,1,NA())</f>
        <v>#N/A</v>
      </c>
      <c r="D26" s="58" t="str">
        <f ca="1">IF(A26 &gt; TODAY(),INDEX(Calculations_forecast!$1:$100,MATCH("Fiscal_Impact_bars",Calculations_forecast!$B:$B,0),MATCH(Fiscal_impact_072718!$A26,Calculations_forecast!$9:$9,0)), "")</f>
        <v/>
      </c>
      <c r="E26" s="58" t="str">
        <f ca="1">IF(A26 &gt; TODAY(),INDEX(Calculations_forecast!$1:$100, MATCH("Federal Contribution to Real GDP Growth", Calculations_forecast!$B:$B, 0), MATCH(Fiscal_impact_072718!$A26, Calculations_forecast!$9:$9, 0)), "")</f>
        <v/>
      </c>
      <c r="F26" s="58" t="str">
        <f ca="1">IF(A26 &gt; TODAY(),INDEX(Calculations_forecast!$1:$100, MATCH("S&amp;L Contribution to Real GDP Growth", Calculations_forecast!$B:$B, 0), MATCH(Fiscal_impact_072718!$A26, Calculations_forecast!$9:$9, 0)), "")</f>
        <v/>
      </c>
      <c r="G26" s="58" t="str">
        <f ca="1">IF(A26 &gt; TODAY(),INDEX(Calculations_forecast!$A:$GV,MATCH("Contribution of Consumption Growth to Real GDP",Calculations_forecast!B$1:B$90,0),MATCH($A26,Calculations_forecast!A$9:GV$9)), "")</f>
        <v/>
      </c>
      <c r="H26" s="58" t="e">
        <f t="shared" ca="1" si="0"/>
        <v>#N/A</v>
      </c>
      <c r="I26" s="57">
        <f>INDEX(Calculations_actual!$9:$9, , ROW()+121)</f>
        <v>38807</v>
      </c>
      <c r="J26" s="58">
        <f ca="1">INDEX(Calculations_actual!$1:$84, MATCH("Fiscal_Impact", Calculations_actual!$B:$B, 0), MATCH([2]Fiscal_impact_072718!$A26, Calculations_actual!$9:$9, 0))</f>
        <v>-0.16548165111635757</v>
      </c>
      <c r="K26" s="59">
        <f>INDEX(Calculations_actual!$1:$84, MATCH("RecessionDummy", Calculations_actual!$B:$B, 0), MATCH([2]Fiscal_impact_072718!$A26, Calculations_actual!$9:$9, 0))</f>
        <v>0</v>
      </c>
      <c r="L26" s="58">
        <f ca="1">INDEX(Calculations_actual!$1:$84, MATCH("Fiscal_Impact_bars", Calculations_actual!$B:$B, 0), MATCH([2]Fiscal_impact_072718!$A26, Calculations_actual!$9:$9, 0))</f>
        <v>0.42498406315370973</v>
      </c>
      <c r="M26" s="58">
        <f>INDEX([2]HaverPull!$B:$XZ,MATCH($A26,[2]HaverPull!$B:$B,0),MATCH("Contribution to %Ch in Real GDP from ""Federal G""",[2]HaverPull!$B$1:$XZ$1,0))</f>
        <v>0.75</v>
      </c>
      <c r="N26" s="58">
        <f>INDEX([2]HaverPull!$B:$XZ,MATCH($A26,[2]HaverPull!$B:$B,0),MATCH("Contribution to %Ch in Real GDP from ""S+L G""",[2]HaverPull!$B$1:$XZ$1,0))</f>
        <v>0.21</v>
      </c>
      <c r="O26" s="58">
        <f ca="1">INDEX(Calculations_actual!$A:$GV,MATCH("Contribution of Consumption Growth to Real GDP",Calculations_actual!B$1:B$71,0),MATCH($A26,Calculations_actual!A$9:GV$9))</f>
        <v>-0.53501593684629023</v>
      </c>
      <c r="P26" s="56"/>
    </row>
    <row r="27" spans="1:16">
      <c r="A27" s="57">
        <f>INDEX(Calculations_forecast!$9:$9, , ROW()+121)</f>
        <v>38898</v>
      </c>
      <c r="B27" s="58" t="e">
        <f ca="1">IF(A27 &gt; TODAY(),INDEX(Calculations_forecast!$1:$100, MATCH("Fiscal_Impact", Calculations_forecast!$B:$B, 0), MATCH(Fiscal_impact_072718!$A27, Calculations_forecast!$9:$9, 0)), NA())</f>
        <v>#N/A</v>
      </c>
      <c r="C27" s="59" t="e">
        <f>IF(INDEX(Calculations_forecast!$1:$100, MATCH("RecessionDummy", Calculations_forecast!$B:$B, 0), MATCH(Fiscal_impact_072718!$A27, Calculations_forecast!$9:$9, 0))=1,1,NA())</f>
        <v>#N/A</v>
      </c>
      <c r="D27" s="58" t="str">
        <f ca="1">IF(A27 &gt; TODAY(),INDEX(Calculations_forecast!$1:$100,MATCH("Fiscal_Impact_bars",Calculations_forecast!$B:$B,0),MATCH(Fiscal_impact_072718!$A27,Calculations_forecast!$9:$9,0)), "")</f>
        <v/>
      </c>
      <c r="E27" s="58" t="str">
        <f ca="1">IF(A27 &gt; TODAY(),INDEX(Calculations_forecast!$1:$100, MATCH("Federal Contribution to Real GDP Growth", Calculations_forecast!$B:$B, 0), MATCH(Fiscal_impact_072718!$A27, Calculations_forecast!$9:$9, 0)), "")</f>
        <v/>
      </c>
      <c r="F27" s="58" t="str">
        <f ca="1">IF(A27 &gt; TODAY(),INDEX(Calculations_forecast!$1:$100, MATCH("S&amp;L Contribution to Real GDP Growth", Calculations_forecast!$B:$B, 0), MATCH(Fiscal_impact_072718!$A27, Calculations_forecast!$9:$9, 0)), "")</f>
        <v/>
      </c>
      <c r="G27" s="58" t="str">
        <f ca="1">IF(A27 &gt; TODAY(),INDEX(Calculations_forecast!$A:$GV,MATCH("Contribution of Consumption Growth to Real GDP",Calculations_forecast!B$1:B$90,0),MATCH($A27,Calculations_forecast!A$9:GV$9)), "")</f>
        <v/>
      </c>
      <c r="H27" s="58" t="e">
        <f t="shared" ca="1" si="0"/>
        <v>#N/A</v>
      </c>
      <c r="I27" s="57">
        <f>INDEX(Calculations_actual!$9:$9, , ROW()+121)</f>
        <v>38898</v>
      </c>
      <c r="J27" s="58">
        <f ca="1">INDEX(Calculations_actual!$1:$84, MATCH("Fiscal_Impact", Calculations_actual!$B:$B, 0), MATCH([2]Fiscal_impact_072718!$A27, Calculations_actual!$9:$9, 0))</f>
        <v>-0.20249579195005274</v>
      </c>
      <c r="K27" s="59">
        <f>INDEX(Calculations_actual!$1:$84, MATCH("RecessionDummy", Calculations_actual!$B:$B, 0), MATCH([2]Fiscal_impact_072718!$A27, Calculations_actual!$9:$9, 0))</f>
        <v>0</v>
      </c>
      <c r="L27" s="58">
        <f ca="1">INDEX(Calculations_actual!$1:$84, MATCH("Fiscal_Impact_bars", Calculations_actual!$B:$B, 0), MATCH([2]Fiscal_impact_072718!$A27, Calculations_actual!$9:$9, 0))</f>
        <v>-0.63272809480807746</v>
      </c>
      <c r="M27" s="58">
        <f>INDEX([2]HaverPull!$B:$XZ,MATCH($A27,[2]HaverPull!$B:$B,0),MATCH("Contribution to %Ch in Real GDP from ""Federal G""",[2]HaverPull!$B$1:$XZ$1,0))</f>
        <v>-0.2</v>
      </c>
      <c r="N27" s="58">
        <f>INDEX([2]HaverPull!$B:$XZ,MATCH($A27,[2]HaverPull!$B:$B,0),MATCH("Contribution to %Ch in Real GDP from ""S+L G""",[2]HaverPull!$B$1:$XZ$1,0))</f>
        <v>0.18</v>
      </c>
      <c r="O27" s="58">
        <f ca="1">INDEX(Calculations_actual!$A:$GV,MATCH("Contribution of Consumption Growth to Real GDP",Calculations_actual!B$1:B$71,0),MATCH($A27,Calculations_actual!A$9:GV$9))</f>
        <v>-0.60272809480807743</v>
      </c>
      <c r="P27" s="56"/>
    </row>
    <row r="28" spans="1:16">
      <c r="A28" s="57">
        <f>INDEX(Calculations_forecast!$9:$9, , ROW()+121)</f>
        <v>38990</v>
      </c>
      <c r="B28" s="58" t="e">
        <f ca="1">IF(A28 &gt; TODAY(),INDEX(Calculations_forecast!$1:$100, MATCH("Fiscal_Impact", Calculations_forecast!$B:$B, 0), MATCH(Fiscal_impact_072718!$A28, Calculations_forecast!$9:$9, 0)), NA())</f>
        <v>#N/A</v>
      </c>
      <c r="C28" s="59" t="e">
        <f>IF(INDEX(Calculations_forecast!$1:$100, MATCH("RecessionDummy", Calculations_forecast!$B:$B, 0), MATCH(Fiscal_impact_072718!$A28, Calculations_forecast!$9:$9, 0))=1,1,NA())</f>
        <v>#N/A</v>
      </c>
      <c r="D28" s="58" t="str">
        <f ca="1">IF(A28 &gt; TODAY(),INDEX(Calculations_forecast!$1:$100,MATCH("Fiscal_Impact_bars",Calculations_forecast!$B:$B,0),MATCH(Fiscal_impact_072718!$A28,Calculations_forecast!$9:$9,0)), "")</f>
        <v/>
      </c>
      <c r="E28" s="58" t="str">
        <f ca="1">IF(A28 &gt; TODAY(),INDEX(Calculations_forecast!$1:$100, MATCH("Federal Contribution to Real GDP Growth", Calculations_forecast!$B:$B, 0), MATCH(Fiscal_impact_072718!$A28, Calculations_forecast!$9:$9, 0)), "")</f>
        <v/>
      </c>
      <c r="F28" s="58" t="str">
        <f ca="1">IF(A28 &gt; TODAY(),INDEX(Calculations_forecast!$1:$100, MATCH("S&amp;L Contribution to Real GDP Growth", Calculations_forecast!$B:$B, 0), MATCH(Fiscal_impact_072718!$A28, Calculations_forecast!$9:$9, 0)), "")</f>
        <v/>
      </c>
      <c r="G28" s="58" t="str">
        <f ca="1">IF(A28 &gt; TODAY(),INDEX(Calculations_forecast!$A:$GV,MATCH("Contribution of Consumption Growth to Real GDP",Calculations_forecast!B$1:B$90,0),MATCH($A28,Calculations_forecast!A$9:GV$9)), "")</f>
        <v/>
      </c>
      <c r="H28" s="58" t="e">
        <f t="shared" ca="1" si="0"/>
        <v>#N/A</v>
      </c>
      <c r="I28" s="57">
        <f>INDEX(Calculations_actual!$9:$9, , ROW()+121)</f>
        <v>38990</v>
      </c>
      <c r="J28" s="58">
        <f ca="1">INDEX(Calculations_actual!$1:$84, MATCH("Fiscal_Impact", Calculations_actual!$B:$B, 0), MATCH([2]Fiscal_impact_072718!$A28, Calculations_actual!$9:$9, 0))</f>
        <v>-0.26787776647216061</v>
      </c>
      <c r="K28" s="59">
        <f>INDEX(Calculations_actual!$1:$84, MATCH("RecessionDummy", Calculations_actual!$B:$B, 0), MATCH([2]Fiscal_impact_072718!$A28, Calculations_actual!$9:$9, 0))</f>
        <v>0</v>
      </c>
      <c r="L28" s="58">
        <f ca="1">INDEX(Calculations_actual!$1:$84, MATCH("Fiscal_Impact_bars", Calculations_actual!$B:$B, 0), MATCH([2]Fiscal_impact_072718!$A28, Calculations_actual!$9:$9, 0))</f>
        <v>-0.41611078222078413</v>
      </c>
      <c r="M28" s="58">
        <f>INDEX([2]HaverPull!$B:$XZ,MATCH($A28,[2]HaverPull!$B:$B,0),MATCH("Contribution to %Ch in Real GDP from ""Federal G""",[2]HaverPull!$B$1:$XZ$1,0))</f>
        <v>-0.26</v>
      </c>
      <c r="N28" s="58">
        <f>INDEX([2]HaverPull!$B:$XZ,MATCH($A28,[2]HaverPull!$B:$B,0),MATCH("Contribution to %Ch in Real GDP from ""S+L G""",[2]HaverPull!$B$1:$XZ$1,0))</f>
        <v>0.15</v>
      </c>
      <c r="O28" s="58">
        <f ca="1">INDEX(Calculations_actual!$A:$GV,MATCH("Contribution of Consumption Growth to Real GDP",Calculations_actual!B$1:B$71,0),MATCH($A28,Calculations_actual!A$9:GV$9))</f>
        <v>-0.30611078222078414</v>
      </c>
      <c r="P28" s="56"/>
    </row>
    <row r="29" spans="1:16">
      <c r="A29" s="57">
        <f>INDEX(Calculations_forecast!$9:$9, , ROW()+121)</f>
        <v>39082</v>
      </c>
      <c r="B29" s="58" t="e">
        <f ca="1">IF(A29 &gt; TODAY(),INDEX(Calculations_forecast!$1:$100, MATCH("Fiscal_Impact", Calculations_forecast!$B:$B, 0), MATCH(Fiscal_impact_072718!$A29, Calculations_forecast!$9:$9, 0)), NA())</f>
        <v>#N/A</v>
      </c>
      <c r="C29" s="59" t="e">
        <f>IF(INDEX(Calculations_forecast!$1:$100, MATCH("RecessionDummy", Calculations_forecast!$B:$B, 0), MATCH(Fiscal_impact_072718!$A29, Calculations_forecast!$9:$9, 0))=1,1,NA())</f>
        <v>#N/A</v>
      </c>
      <c r="D29" s="58" t="str">
        <f ca="1">IF(A29 &gt; TODAY(),INDEX(Calculations_forecast!$1:$100,MATCH("Fiscal_Impact_bars",Calculations_forecast!$B:$B,0),MATCH(Fiscal_impact_072718!$A29,Calculations_forecast!$9:$9,0)), "")</f>
        <v/>
      </c>
      <c r="E29" s="58" t="str">
        <f ca="1">IF(A29 &gt; TODAY(),INDEX(Calculations_forecast!$1:$100, MATCH("Federal Contribution to Real GDP Growth", Calculations_forecast!$B:$B, 0), MATCH(Fiscal_impact_072718!$A29, Calculations_forecast!$9:$9, 0)), "")</f>
        <v/>
      </c>
      <c r="F29" s="58" t="str">
        <f ca="1">IF(A29 &gt; TODAY(),INDEX(Calculations_forecast!$1:$100, MATCH("S&amp;L Contribution to Real GDP Growth", Calculations_forecast!$B:$B, 0), MATCH(Fiscal_impact_072718!$A29, Calculations_forecast!$9:$9, 0)), "")</f>
        <v/>
      </c>
      <c r="G29" s="58" t="str">
        <f ca="1">IF(A29 &gt; TODAY(),INDEX(Calculations_forecast!$A:$GV,MATCH("Contribution of Consumption Growth to Real GDP",Calculations_forecast!B$1:B$90,0),MATCH($A29,Calculations_forecast!A$9:GV$9)), "")</f>
        <v/>
      </c>
      <c r="H29" s="58" t="e">
        <f t="shared" ca="1" si="0"/>
        <v>#N/A</v>
      </c>
      <c r="I29" s="57">
        <f>INDEX(Calculations_actual!$9:$9, , ROW()+121)</f>
        <v>39082</v>
      </c>
      <c r="J29" s="58">
        <f ca="1">INDEX(Calculations_actual!$1:$84, MATCH("Fiscal_Impact", Calculations_actual!$B:$B, 0), MATCH([2]Fiscal_impact_072718!$A29, Calculations_actual!$9:$9, 0))</f>
        <v>-9.6628096948911793E-2</v>
      </c>
      <c r="K29" s="59">
        <f>INDEX(Calculations_actual!$1:$84, MATCH("RecessionDummy", Calculations_actual!$B:$B, 0), MATCH([2]Fiscal_impact_072718!$A29, Calculations_actual!$9:$9, 0))</f>
        <v>0</v>
      </c>
      <c r="L29" s="58">
        <f ca="1">INDEX(Calculations_actual!$1:$84, MATCH("Fiscal_Impact_bars", Calculations_actual!$B:$B, 0), MATCH([2]Fiscal_impact_072718!$A29, Calculations_actual!$9:$9, 0))</f>
        <v>0.23734242607950468</v>
      </c>
      <c r="M29" s="58">
        <f>INDEX([2]HaverPull!$B:$XZ,MATCH($A29,[2]HaverPull!$B:$B,0),MATCH("Contribution to %Ch in Real GDP from ""Federal G""",[2]HaverPull!$B$1:$XZ$1,0))</f>
        <v>0.43</v>
      </c>
      <c r="N29" s="58">
        <f>INDEX([2]HaverPull!$B:$XZ,MATCH($A29,[2]HaverPull!$B:$B,0),MATCH("Contribution to %Ch in Real GDP from ""S+L G""",[2]HaverPull!$B$1:$XZ$1,0))</f>
        <v>0.21</v>
      </c>
      <c r="O29" s="58">
        <f ca="1">INDEX(Calculations_actual!$A:$GV,MATCH("Contribution of Consumption Growth to Real GDP",Calculations_actual!B$1:B$71,0),MATCH($A29,Calculations_actual!A$9:GV$9))</f>
        <v>-0.40265757392049534</v>
      </c>
    </row>
    <row r="30" spans="1:16">
      <c r="A30" s="57">
        <f>INDEX(Calculations_forecast!$9:$9, , ROW()+121)</f>
        <v>39172</v>
      </c>
      <c r="B30" s="58" t="e">
        <f ca="1">IF(A30 &gt; TODAY(),INDEX(Calculations_forecast!$1:$100, MATCH("Fiscal_Impact", Calculations_forecast!$B:$B, 0), MATCH(Fiscal_impact_072718!$A30, Calculations_forecast!$9:$9, 0)), NA())</f>
        <v>#N/A</v>
      </c>
      <c r="C30" s="59" t="e">
        <f>IF(INDEX(Calculations_forecast!$1:$100, MATCH("RecessionDummy", Calculations_forecast!$B:$B, 0), MATCH(Fiscal_impact_072718!$A30, Calculations_forecast!$9:$9, 0))=1,1,NA())</f>
        <v>#N/A</v>
      </c>
      <c r="D30" s="58" t="str">
        <f ca="1">IF(A30 &gt; TODAY(),INDEX(Calculations_forecast!$1:$100,MATCH("Fiscal_Impact_bars",Calculations_forecast!$B:$B,0),MATCH(Fiscal_impact_072718!$A30,Calculations_forecast!$9:$9,0)), "")</f>
        <v/>
      </c>
      <c r="E30" s="58" t="str">
        <f ca="1">IF(A30 &gt; TODAY(),INDEX(Calculations_forecast!$1:$100, MATCH("Federal Contribution to Real GDP Growth", Calculations_forecast!$B:$B, 0), MATCH(Fiscal_impact_072718!$A30, Calculations_forecast!$9:$9, 0)), "")</f>
        <v/>
      </c>
      <c r="F30" s="58" t="str">
        <f ca="1">IF(A30 &gt; TODAY(),INDEX(Calculations_forecast!$1:$100, MATCH("S&amp;L Contribution to Real GDP Growth", Calculations_forecast!$B:$B, 0), MATCH(Fiscal_impact_072718!$A30, Calculations_forecast!$9:$9, 0)), "")</f>
        <v/>
      </c>
      <c r="G30" s="58" t="str">
        <f ca="1">IF(A30 &gt; TODAY(),INDEX(Calculations_forecast!$A:$GV,MATCH("Contribution of Consumption Growth to Real GDP",Calculations_forecast!B$1:B$90,0),MATCH($A30,Calculations_forecast!A$9:GV$9)), "")</f>
        <v/>
      </c>
      <c r="H30" s="58" t="e">
        <f t="shared" ca="1" si="0"/>
        <v>#N/A</v>
      </c>
      <c r="I30" s="57">
        <f>INDEX(Calculations_actual!$9:$9, , ROW()+121)</f>
        <v>39172</v>
      </c>
      <c r="J30" s="58">
        <f ca="1">INDEX(Calculations_actual!$1:$84, MATCH("Fiscal_Impact", Calculations_actual!$B:$B, 0), MATCH([2]Fiscal_impact_072718!$A30, Calculations_actual!$9:$9, 0))</f>
        <v>-0.24470016075779996</v>
      </c>
      <c r="K30" s="59">
        <f>INDEX(Calculations_actual!$1:$84, MATCH("RecessionDummy", Calculations_actual!$B:$B, 0), MATCH([2]Fiscal_impact_072718!$A30, Calculations_actual!$9:$9, 0))</f>
        <v>0</v>
      </c>
      <c r="L30" s="58">
        <f ca="1">INDEX(Calculations_actual!$1:$84, MATCH("Fiscal_Impact_bars", Calculations_actual!$B:$B, 0), MATCH([2]Fiscal_impact_072718!$A30, Calculations_actual!$9:$9, 0))</f>
        <v>-0.16730419208184311</v>
      </c>
      <c r="M30" s="58">
        <f>INDEX([2]HaverPull!$B:$XZ,MATCH($A30,[2]HaverPull!$B:$B,0),MATCH("Contribution to %Ch in Real GDP from ""Federal G""",[2]HaverPull!$B$1:$XZ$1,0))</f>
        <v>-0.16</v>
      </c>
      <c r="N30" s="58">
        <f>INDEX([2]HaverPull!$B:$XZ,MATCH($A30,[2]HaverPull!$B:$B,0),MATCH("Contribution to %Ch in Real GDP from ""S+L G""",[2]HaverPull!$B$1:$XZ$1,0))</f>
        <v>0.28999999999999998</v>
      </c>
      <c r="O30" s="58">
        <f ca="1">INDEX(Calculations_actual!$A:$GV,MATCH("Contribution of Consumption Growth to Real GDP",Calculations_actual!B$1:B$71,0),MATCH($A30,Calculations_actual!A$9:GV$9))</f>
        <v>-0.29730419208184311</v>
      </c>
    </row>
    <row r="31" spans="1:16">
      <c r="A31" s="57">
        <f>INDEX(Calculations_forecast!$9:$9, , ROW()+121)</f>
        <v>39263</v>
      </c>
      <c r="B31" s="58" t="e">
        <f ca="1">IF(A31 &gt; TODAY(),INDEX(Calculations_forecast!$1:$100, MATCH("Fiscal_Impact", Calculations_forecast!$B:$B, 0), MATCH(Fiscal_impact_072718!$A31, Calculations_forecast!$9:$9, 0)), NA())</f>
        <v>#N/A</v>
      </c>
      <c r="C31" s="59" t="e">
        <f>IF(INDEX(Calculations_forecast!$1:$100, MATCH("RecessionDummy", Calculations_forecast!$B:$B, 0), MATCH(Fiscal_impact_072718!$A31, Calculations_forecast!$9:$9, 0))=1,1,NA())</f>
        <v>#N/A</v>
      </c>
      <c r="D31" s="58" t="str">
        <f ca="1">IF(A31 &gt; TODAY(),INDEX(Calculations_forecast!$1:$100,MATCH("Fiscal_Impact_bars",Calculations_forecast!$B:$B,0),MATCH(Fiscal_impact_072718!$A31,Calculations_forecast!$9:$9,0)), "")</f>
        <v/>
      </c>
      <c r="E31" s="58" t="str">
        <f ca="1">IF(A31 &gt; TODAY(),INDEX(Calculations_forecast!$1:$100, MATCH("Federal Contribution to Real GDP Growth", Calculations_forecast!$B:$B, 0), MATCH(Fiscal_impact_072718!$A31, Calculations_forecast!$9:$9, 0)), "")</f>
        <v/>
      </c>
      <c r="F31" s="58" t="str">
        <f ca="1">IF(A31 &gt; TODAY(),INDEX(Calculations_forecast!$1:$100, MATCH("S&amp;L Contribution to Real GDP Growth", Calculations_forecast!$B:$B, 0), MATCH(Fiscal_impact_072718!$A31, Calculations_forecast!$9:$9, 0)), "")</f>
        <v/>
      </c>
      <c r="G31" s="58" t="str">
        <f ca="1">IF(A31 &gt; TODAY(),INDEX(Calculations_forecast!$A:$GV,MATCH("Contribution of Consumption Growth to Real GDP",Calculations_forecast!B$1:B$90,0),MATCH($A31,Calculations_forecast!A$9:GV$9)), "")</f>
        <v/>
      </c>
      <c r="H31" s="58" t="e">
        <f t="shared" ca="1" si="0"/>
        <v>#N/A</v>
      </c>
      <c r="I31" s="57">
        <f>INDEX(Calculations_actual!$9:$9, , ROW()+121)</f>
        <v>39263</v>
      </c>
      <c r="J31" s="58">
        <f ca="1">INDEX(Calculations_actual!$1:$84, MATCH("Fiscal_Impact", Calculations_actual!$B:$B, 0), MATCH([2]Fiscal_impact_072718!$A31, Calculations_actual!$9:$9, 0))</f>
        <v>1.7370235915854376E-3</v>
      </c>
      <c r="K31" s="59">
        <f>INDEX(Calculations_actual!$1:$84, MATCH("RecessionDummy", Calculations_actual!$B:$B, 0), MATCH([2]Fiscal_impact_072718!$A31, Calculations_actual!$9:$9, 0))</f>
        <v>0</v>
      </c>
      <c r="L31" s="58">
        <f ca="1">INDEX(Calculations_actual!$1:$84, MATCH("Fiscal_Impact_bars", Calculations_actual!$B:$B, 0), MATCH([2]Fiscal_impact_072718!$A31, Calculations_actual!$9:$9, 0))</f>
        <v>0.35302064258946431</v>
      </c>
      <c r="M31" s="58">
        <f>INDEX([2]HaverPull!$B:$XZ,MATCH($A31,[2]HaverPull!$B:$B,0),MATCH("Contribution to %Ch in Real GDP from ""Federal G""",[2]HaverPull!$B$1:$XZ$1,0))</f>
        <v>0.48</v>
      </c>
      <c r="N31" s="58">
        <f>INDEX([2]HaverPull!$B:$XZ,MATCH($A31,[2]HaverPull!$B:$B,0),MATCH("Contribution to %Ch in Real GDP from ""S+L G""",[2]HaverPull!$B$1:$XZ$1,0))</f>
        <v>0.23</v>
      </c>
      <c r="O31" s="58">
        <f ca="1">INDEX(Calculations_actual!$A:$GV,MATCH("Contribution of Consumption Growth to Real GDP",Calculations_actual!B$1:B$71,0),MATCH($A31,Calculations_actual!A$9:GV$9))</f>
        <v>-0.35697935741053566</v>
      </c>
    </row>
    <row r="32" spans="1:16">
      <c r="A32" s="57">
        <f>INDEX(Calculations_forecast!$9:$9, , ROW()+121)</f>
        <v>39355</v>
      </c>
      <c r="B32" s="58" t="e">
        <f ca="1">IF(A32 &gt; TODAY(),INDEX(Calculations_forecast!$1:$100, MATCH("Fiscal_Impact", Calculations_forecast!$B:$B, 0), MATCH(Fiscal_impact_072718!$A32, Calculations_forecast!$9:$9, 0)), NA())</f>
        <v>#N/A</v>
      </c>
      <c r="C32" s="59" t="e">
        <f>IF(INDEX(Calculations_forecast!$1:$100, MATCH("RecessionDummy", Calculations_forecast!$B:$B, 0), MATCH(Fiscal_impact_072718!$A32, Calculations_forecast!$9:$9, 0))=1,1,NA())</f>
        <v>#N/A</v>
      </c>
      <c r="D32" s="58" t="str">
        <f ca="1">IF(A32 &gt; TODAY(),INDEX(Calculations_forecast!$1:$100,MATCH("Fiscal_Impact_bars",Calculations_forecast!$B:$B,0),MATCH(Fiscal_impact_072718!$A32,Calculations_forecast!$9:$9,0)), "")</f>
        <v/>
      </c>
      <c r="E32" s="58" t="str">
        <f ca="1">IF(A32 &gt; TODAY(),INDEX(Calculations_forecast!$1:$100, MATCH("Federal Contribution to Real GDP Growth", Calculations_forecast!$B:$B, 0), MATCH(Fiscal_impact_072718!$A32, Calculations_forecast!$9:$9, 0)), "")</f>
        <v/>
      </c>
      <c r="F32" s="58" t="str">
        <f ca="1">IF(A32 &gt; TODAY(),INDEX(Calculations_forecast!$1:$100, MATCH("S&amp;L Contribution to Real GDP Growth", Calculations_forecast!$B:$B, 0), MATCH(Fiscal_impact_072718!$A32, Calculations_forecast!$9:$9, 0)), "")</f>
        <v/>
      </c>
      <c r="G32" s="58" t="str">
        <f ca="1">IF(A32 &gt; TODAY(),INDEX(Calculations_forecast!$A:$GV,MATCH("Contribution of Consumption Growth to Real GDP",Calculations_forecast!B$1:B$90,0),MATCH($A32,Calculations_forecast!A$9:GV$9)), "")</f>
        <v/>
      </c>
      <c r="H32" s="58" t="e">
        <f t="shared" ca="1" si="0"/>
        <v>#N/A</v>
      </c>
      <c r="I32" s="57">
        <f>INDEX(Calculations_actual!$9:$9, , ROW()+121)</f>
        <v>39355</v>
      </c>
      <c r="J32" s="58">
        <f ca="1">INDEX(Calculations_actual!$1:$84, MATCH("Fiscal_Impact", Calculations_actual!$B:$B, 0), MATCH([2]Fiscal_impact_072718!$A32, Calculations_actual!$9:$9, 0))</f>
        <v>0.1687573810789213</v>
      </c>
      <c r="K32" s="59">
        <f>INDEX(Calculations_actual!$1:$84, MATCH("RecessionDummy", Calculations_actual!$B:$B, 0), MATCH([2]Fiscal_impact_072718!$A32, Calculations_actual!$9:$9, 0))</f>
        <v>0</v>
      </c>
      <c r="L32" s="58">
        <f ca="1">INDEX(Calculations_actual!$1:$84, MATCH("Fiscal_Impact_bars", Calculations_actual!$B:$B, 0), MATCH([2]Fiscal_impact_072718!$A32, Calculations_actual!$9:$9, 0))</f>
        <v>0.25197064772855937</v>
      </c>
      <c r="M32" s="58">
        <f>INDEX([2]HaverPull!$B:$XZ,MATCH($A32,[2]HaverPull!$B:$B,0),MATCH("Contribution to %Ch in Real GDP from ""Federal G""",[2]HaverPull!$B$1:$XZ$1,0))</f>
        <v>0.25</v>
      </c>
      <c r="N32" s="58">
        <f>INDEX([2]HaverPull!$B:$XZ,MATCH($A32,[2]HaverPull!$B:$B,0),MATCH("Contribution to %Ch in Real GDP from ""S+L G""",[2]HaverPull!$B$1:$XZ$1,0))</f>
        <v>0.1</v>
      </c>
      <c r="O32" s="58">
        <f ca="1">INDEX(Calculations_actual!$A:$GV,MATCH("Contribution of Consumption Growth to Real GDP",Calculations_actual!B$1:B$71,0),MATCH($A32,Calculations_actual!A$9:GV$9))</f>
        <v>-9.802935227144062E-2</v>
      </c>
    </row>
    <row r="33" spans="1:15">
      <c r="A33" s="57">
        <f>INDEX(Calculations_forecast!$9:$9, , ROW()+121)</f>
        <v>39447</v>
      </c>
      <c r="B33" s="58" t="e">
        <f ca="1">IF(A33 &gt; TODAY(),INDEX(Calculations_forecast!$1:$100, MATCH("Fiscal_Impact", Calculations_forecast!$B:$B, 0), MATCH(Fiscal_impact_072718!$A33, Calculations_forecast!$9:$9, 0)), NA())</f>
        <v>#N/A</v>
      </c>
      <c r="C33" s="59" t="e">
        <f>IF(INDEX(Calculations_forecast!$1:$100, MATCH("RecessionDummy", Calculations_forecast!$B:$B, 0), MATCH(Fiscal_impact_072718!$A33, Calculations_forecast!$9:$9, 0))=1,1,NA())</f>
        <v>#N/A</v>
      </c>
      <c r="D33" s="58" t="str">
        <f ca="1">IF(A33 &gt; TODAY(),INDEX(Calculations_forecast!$1:$100,MATCH("Fiscal_Impact_bars",Calculations_forecast!$B:$B,0),MATCH(Fiscal_impact_072718!$A33,Calculations_forecast!$9:$9,0)), "")</f>
        <v/>
      </c>
      <c r="E33" s="58" t="str">
        <f ca="1">IF(A33 &gt; TODAY(),INDEX(Calculations_forecast!$1:$100, MATCH("Federal Contribution to Real GDP Growth", Calculations_forecast!$B:$B, 0), MATCH(Fiscal_impact_072718!$A33, Calculations_forecast!$9:$9, 0)), "")</f>
        <v/>
      </c>
      <c r="F33" s="58" t="str">
        <f ca="1">IF(A33 &gt; TODAY(),INDEX(Calculations_forecast!$1:$100, MATCH("S&amp;L Contribution to Real GDP Growth", Calculations_forecast!$B:$B, 0), MATCH(Fiscal_impact_072718!$A33, Calculations_forecast!$9:$9, 0)), "")</f>
        <v/>
      </c>
      <c r="G33" s="58" t="str">
        <f ca="1">IF(A33 &gt; TODAY(),INDEX(Calculations_forecast!$A:$GV,MATCH("Contribution of Consumption Growth to Real GDP",Calculations_forecast!B$1:B$90,0),MATCH($A33,Calculations_forecast!A$9:GV$9)), "")</f>
        <v/>
      </c>
      <c r="H33" s="58" t="e">
        <f t="shared" ca="1" si="0"/>
        <v>#N/A</v>
      </c>
      <c r="I33" s="57">
        <f>INDEX(Calculations_actual!$9:$9, , ROW()+121)</f>
        <v>39447</v>
      </c>
      <c r="J33" s="58">
        <f ca="1">INDEX(Calculations_actual!$1:$84, MATCH("Fiscal_Impact", Calculations_actual!$B:$B, 0), MATCH([2]Fiscal_impact_072718!$A33, Calculations_actual!$9:$9, 0))</f>
        <v>0.28000376693982459</v>
      </c>
      <c r="K33" s="59">
        <f>INDEX(Calculations_actual!$1:$84, MATCH("RecessionDummy", Calculations_actual!$B:$B, 0), MATCH([2]Fiscal_impact_072718!$A33, Calculations_actual!$9:$9, 0))</f>
        <v>0</v>
      </c>
      <c r="L33" s="58">
        <f ca="1">INDEX(Calculations_actual!$1:$84, MATCH("Fiscal_Impact_bars", Calculations_actual!$B:$B, 0), MATCH([2]Fiscal_impact_072718!$A33, Calculations_actual!$9:$9, 0))</f>
        <v>0.68232796952311781</v>
      </c>
      <c r="M33" s="58">
        <f>INDEX([2]HaverPull!$B:$XZ,MATCH($A33,[2]HaverPull!$B:$B,0),MATCH("Contribution to %Ch in Real GDP from ""Federal G""",[2]HaverPull!$B$1:$XZ$1,0))</f>
        <v>0.48</v>
      </c>
      <c r="N33" s="58">
        <f>INDEX([2]HaverPull!$B:$XZ,MATCH($A33,[2]HaverPull!$B:$B,0),MATCH("Contribution to %Ch in Real GDP from ""S+L G""",[2]HaverPull!$B$1:$XZ$1,0))</f>
        <v>0.12</v>
      </c>
      <c r="O33" s="58">
        <f ca="1">INDEX(Calculations_actual!$A:$GV,MATCH("Contribution of Consumption Growth to Real GDP",Calculations_actual!B$1:B$71,0),MATCH($A33,Calculations_actual!A$9:GV$9))</f>
        <v>8.2327969523117842E-2</v>
      </c>
    </row>
    <row r="34" spans="1:15">
      <c r="A34" s="57">
        <f>INDEX(Calculations_forecast!$9:$9, , ROW()+121)</f>
        <v>39538</v>
      </c>
      <c r="B34" s="58" t="e">
        <f ca="1">IF(A34 &gt; TODAY(),INDEX(Calculations_forecast!$1:$100, MATCH("Fiscal_Impact", Calculations_forecast!$B:$B, 0), MATCH(Fiscal_impact_072718!$A34, Calculations_forecast!$9:$9, 0)), NA())</f>
        <v>#N/A</v>
      </c>
      <c r="C34" s="59">
        <f>IF(INDEX(Calculations_forecast!$1:$100, MATCH("RecessionDummy", Calculations_forecast!$B:$B, 0), MATCH(Fiscal_impact_072718!$A34, Calculations_forecast!$9:$9, 0))=1,1,NA())</f>
        <v>1</v>
      </c>
      <c r="D34" s="58" t="str">
        <f ca="1">IF(A34 &gt; TODAY(),INDEX(Calculations_forecast!$1:$100,MATCH("Fiscal_Impact_bars",Calculations_forecast!$B:$B,0),MATCH(Fiscal_impact_072718!$A34,Calculations_forecast!$9:$9,0)), "")</f>
        <v/>
      </c>
      <c r="E34" s="58" t="str">
        <f ca="1">IF(A34 &gt; TODAY(),INDEX(Calculations_forecast!$1:$100, MATCH("Federal Contribution to Real GDP Growth", Calculations_forecast!$B:$B, 0), MATCH(Fiscal_impact_072718!$A34, Calculations_forecast!$9:$9, 0)), "")</f>
        <v/>
      </c>
      <c r="F34" s="58" t="str">
        <f ca="1">IF(A34 &gt; TODAY(),INDEX(Calculations_forecast!$1:$100, MATCH("S&amp;L Contribution to Real GDP Growth", Calculations_forecast!$B:$B, 0), MATCH(Fiscal_impact_072718!$A34, Calculations_forecast!$9:$9, 0)), "")</f>
        <v/>
      </c>
      <c r="G34" s="58" t="str">
        <f ca="1">IF(A34 &gt; TODAY(),INDEX(Calculations_forecast!$A:$GV,MATCH("Contribution of Consumption Growth to Real GDP",Calculations_forecast!B$1:B$90,0),MATCH($A34,Calculations_forecast!A$9:GV$9)), "")</f>
        <v/>
      </c>
      <c r="H34" s="58" t="e">
        <f t="shared" ca="1" si="0"/>
        <v>#N/A</v>
      </c>
      <c r="I34" s="57">
        <f>INDEX(Calculations_actual!$9:$9, , ROW()+121)</f>
        <v>39538</v>
      </c>
      <c r="J34" s="58">
        <f ca="1">INDEX(Calculations_actual!$1:$84, MATCH("Fiscal_Impact", Calculations_actual!$B:$B, 0), MATCH([2]Fiscal_impact_072718!$A34, Calculations_actual!$9:$9, 0))</f>
        <v>0.37050471188528961</v>
      </c>
      <c r="K34" s="59">
        <f>INDEX(Calculations_actual!$1:$84, MATCH("RecessionDummy", Calculations_actual!$B:$B, 0), MATCH([2]Fiscal_impact_072718!$A34, Calculations_actual!$9:$9, 0))</f>
        <v>1</v>
      </c>
      <c r="L34" s="58">
        <f ca="1">INDEX(Calculations_actual!$1:$84, MATCH("Fiscal_Impact_bars", Calculations_actual!$B:$B, 0), MATCH([2]Fiscal_impact_072718!$A34, Calculations_actual!$9:$9, 0))</f>
        <v>0.19469958770001677</v>
      </c>
      <c r="M34" s="58">
        <f>INDEX([2]HaverPull!$B:$XZ,MATCH($A34,[2]HaverPull!$B:$B,0),MATCH("Contribution to %Ch in Real GDP from ""Federal G""",[2]HaverPull!$B$1:$XZ$1,0))</f>
        <v>0.44</v>
      </c>
      <c r="N34" s="58">
        <f>INDEX([2]HaverPull!$B:$XZ,MATCH($A34,[2]HaverPull!$B:$B,0),MATCH("Contribution to %Ch in Real GDP from ""S+L G""",[2]HaverPull!$B$1:$XZ$1,0))</f>
        <v>-0.27</v>
      </c>
      <c r="O34" s="58">
        <f ca="1">INDEX(Calculations_actual!$A:$GV,MATCH("Contribution of Consumption Growth to Real GDP",Calculations_actual!B$1:B$71,0),MATCH($A34,Calculations_actual!A$9:GV$9))</f>
        <v>2.4699587700016748E-2</v>
      </c>
    </row>
    <row r="35" spans="1:15">
      <c r="A35" s="57">
        <f>INDEX(Calculations_forecast!$9:$9, , ROW()+121)</f>
        <v>39629</v>
      </c>
      <c r="B35" s="58" t="e">
        <f ca="1">IF(A35 &gt; TODAY(),INDEX(Calculations_forecast!$1:$100, MATCH("Fiscal_Impact", Calculations_forecast!$B:$B, 0), MATCH(Fiscal_impact_072718!$A35, Calculations_forecast!$9:$9, 0)), NA())</f>
        <v>#N/A</v>
      </c>
      <c r="C35" s="59">
        <f>IF(INDEX(Calculations_forecast!$1:$100, MATCH("RecessionDummy", Calculations_forecast!$B:$B, 0), MATCH(Fiscal_impact_072718!$A35, Calculations_forecast!$9:$9, 0))=1,1,NA())</f>
        <v>1</v>
      </c>
      <c r="D35" s="58" t="str">
        <f ca="1">IF(A35 &gt; TODAY(),INDEX(Calculations_forecast!$1:$100,MATCH("Fiscal_Impact_bars",Calculations_forecast!$B:$B,0),MATCH(Fiscal_impact_072718!$A35,Calculations_forecast!$9:$9,0)), "")</f>
        <v/>
      </c>
      <c r="E35" s="58" t="str">
        <f ca="1">IF(A35 &gt; TODAY(),INDEX(Calculations_forecast!$1:$100, MATCH("Federal Contribution to Real GDP Growth", Calculations_forecast!$B:$B, 0), MATCH(Fiscal_impact_072718!$A35, Calculations_forecast!$9:$9, 0)), "")</f>
        <v/>
      </c>
      <c r="F35" s="58" t="str">
        <f ca="1">IF(A35 &gt; TODAY(),INDEX(Calculations_forecast!$1:$100, MATCH("S&amp;L Contribution to Real GDP Growth", Calculations_forecast!$B:$B, 0), MATCH(Fiscal_impact_072718!$A35, Calculations_forecast!$9:$9, 0)), "")</f>
        <v/>
      </c>
      <c r="G35" s="58" t="str">
        <f ca="1">IF(A35 &gt; TODAY(),INDEX(Calculations_forecast!$A:$GV,MATCH("Contribution of Consumption Growth to Real GDP",Calculations_forecast!B$1:B$90,0),MATCH($A35,Calculations_forecast!A$9:GV$9)), "")</f>
        <v/>
      </c>
      <c r="H35" s="58" t="e">
        <f t="shared" ca="1" si="0"/>
        <v>#N/A</v>
      </c>
      <c r="I35" s="57">
        <f>INDEX(Calculations_actual!$9:$9, , ROW()+121)</f>
        <v>39629</v>
      </c>
      <c r="J35" s="58">
        <f ca="1">INDEX(Calculations_actual!$1:$84, MATCH("Fiscal_Impact", Calculations_actual!$B:$B, 0), MATCH([2]Fiscal_impact_072718!$A35, Calculations_actual!$9:$9, 0))</f>
        <v>0.98495331565528232</v>
      </c>
      <c r="K35" s="59">
        <f>INDEX(Calculations_actual!$1:$84, MATCH("RecessionDummy", Calculations_actual!$B:$B, 0), MATCH([2]Fiscal_impact_072718!$A35, Calculations_actual!$9:$9, 0))</f>
        <v>1</v>
      </c>
      <c r="L35" s="58">
        <f ca="1">INDEX(Calculations_actual!$1:$84, MATCH("Fiscal_Impact_bars", Calculations_actual!$B:$B, 0), MATCH([2]Fiscal_impact_072718!$A35, Calculations_actual!$9:$9, 0))</f>
        <v>2.8108150576694353</v>
      </c>
      <c r="M35" s="58">
        <f>INDEX([2]HaverPull!$B:$XZ,MATCH($A35,[2]HaverPull!$B:$B,0),MATCH("Contribution to %Ch in Real GDP from ""Federal G""",[2]HaverPull!$B$1:$XZ$1,0))</f>
        <v>0.64</v>
      </c>
      <c r="N35" s="58">
        <f>INDEX([2]HaverPull!$B:$XZ,MATCH($A35,[2]HaverPull!$B:$B,0),MATCH("Contribution to %Ch in Real GDP from ""S+L G""",[2]HaverPull!$B$1:$XZ$1,0))</f>
        <v>0.04</v>
      </c>
      <c r="O35" s="58">
        <f ca="1">INDEX(Calculations_actual!$A:$GV,MATCH("Contribution of Consumption Growth to Real GDP",Calculations_actual!B$1:B$71,0),MATCH($A35,Calculations_actual!A$9:GV$9))</f>
        <v>2.1308150576694351</v>
      </c>
    </row>
    <row r="36" spans="1:15">
      <c r="A36" s="57">
        <f>INDEX(Calculations_forecast!$9:$9, , ROW()+121)</f>
        <v>39721</v>
      </c>
      <c r="B36" s="58" t="e">
        <f ca="1">IF(A36 &gt; TODAY(),INDEX(Calculations_forecast!$1:$100, MATCH("Fiscal_Impact", Calculations_forecast!$B:$B, 0), MATCH(Fiscal_impact_072718!$A36, Calculations_forecast!$9:$9, 0)), NA())</f>
        <v>#N/A</v>
      </c>
      <c r="C36" s="59">
        <f>IF(INDEX(Calculations_forecast!$1:$100, MATCH("RecessionDummy", Calculations_forecast!$B:$B, 0), MATCH(Fiscal_impact_072718!$A36, Calculations_forecast!$9:$9, 0))=1,1,NA())</f>
        <v>1</v>
      </c>
      <c r="D36" s="58" t="str">
        <f ca="1">IF(A36 &gt; TODAY(),INDEX(Calculations_forecast!$1:$100,MATCH("Fiscal_Impact_bars",Calculations_forecast!$B:$B,0),MATCH(Fiscal_impact_072718!$A36,Calculations_forecast!$9:$9,0)), "")</f>
        <v/>
      </c>
      <c r="E36" s="58" t="str">
        <f ca="1">IF(A36 &gt; TODAY(),INDEX(Calculations_forecast!$1:$100, MATCH("Federal Contribution to Real GDP Growth", Calculations_forecast!$B:$B, 0), MATCH(Fiscal_impact_072718!$A36, Calculations_forecast!$9:$9, 0)), "")</f>
        <v/>
      </c>
      <c r="F36" s="58" t="str">
        <f ca="1">IF(A36 &gt; TODAY(),INDEX(Calculations_forecast!$1:$100, MATCH("S&amp;L Contribution to Real GDP Growth", Calculations_forecast!$B:$B, 0), MATCH(Fiscal_impact_072718!$A36, Calculations_forecast!$9:$9, 0)), "")</f>
        <v/>
      </c>
      <c r="G36" s="58" t="str">
        <f ca="1">IF(A36 &gt; TODAY(),INDEX(Calculations_forecast!$A:$GV,MATCH("Contribution of Consumption Growth to Real GDP",Calculations_forecast!B$1:B$90,0),MATCH($A36,Calculations_forecast!A$9:GV$9)), "")</f>
        <v/>
      </c>
      <c r="H36" s="58" t="e">
        <f t="shared" ca="1" si="0"/>
        <v>#N/A</v>
      </c>
      <c r="I36" s="57">
        <f>INDEX(Calculations_actual!$9:$9, , ROW()+121)</f>
        <v>39721</v>
      </c>
      <c r="J36" s="58">
        <f ca="1">INDEX(Calculations_actual!$1:$84, MATCH("Fiscal_Impact", Calculations_actual!$B:$B, 0), MATCH([2]Fiscal_impact_072718!$A36, Calculations_actual!$9:$9, 0))</f>
        <v>1.3066162044029044</v>
      </c>
      <c r="K36" s="59">
        <f>INDEX(Calculations_actual!$1:$84, MATCH("RecessionDummy", Calculations_actual!$B:$B, 0), MATCH([2]Fiscal_impact_072718!$A36, Calculations_actual!$9:$9, 0))</f>
        <v>1</v>
      </c>
      <c r="L36" s="58">
        <f ca="1">INDEX(Calculations_actual!$1:$84, MATCH("Fiscal_Impact_bars", Calculations_actual!$B:$B, 0), MATCH([2]Fiscal_impact_072718!$A36, Calculations_actual!$9:$9, 0))</f>
        <v>1.5386222027190481</v>
      </c>
      <c r="M36" s="58">
        <f>INDEX([2]HaverPull!$B:$XZ,MATCH($A36,[2]HaverPull!$B:$B,0),MATCH("Contribution to %Ch in Real GDP from ""Federal G""",[2]HaverPull!$B$1:$XZ$1,0))</f>
        <v>0.39</v>
      </c>
      <c r="N36" s="58">
        <f>INDEX([2]HaverPull!$B:$XZ,MATCH($A36,[2]HaverPull!$B:$B,0),MATCH("Contribution to %Ch in Real GDP from ""S+L G""",[2]HaverPull!$B$1:$XZ$1,0))</f>
        <v>0.25</v>
      </c>
      <c r="O36" s="58">
        <f ca="1">INDEX(Calculations_actual!$A:$GV,MATCH("Contribution of Consumption Growth to Real GDP",Calculations_actual!B$1:B$71,0),MATCH($A36,Calculations_actual!A$9:GV$9))</f>
        <v>0.89862220271904814</v>
      </c>
    </row>
    <row r="37" spans="1:15">
      <c r="A37" s="57">
        <f>INDEX(Calculations_forecast!$9:$9, , ROW()+121)</f>
        <v>39813</v>
      </c>
      <c r="B37" s="58" t="e">
        <f ca="1">IF(A37 &gt; TODAY(),INDEX(Calculations_forecast!$1:$100, MATCH("Fiscal_Impact", Calculations_forecast!$B:$B, 0), MATCH(Fiscal_impact_072718!$A37, Calculations_forecast!$9:$9, 0)), NA())</f>
        <v>#N/A</v>
      </c>
      <c r="C37" s="59">
        <f>IF(INDEX(Calculations_forecast!$1:$100, MATCH("RecessionDummy", Calculations_forecast!$B:$B, 0), MATCH(Fiscal_impact_072718!$A37, Calculations_forecast!$9:$9, 0))=1,1,NA())</f>
        <v>1</v>
      </c>
      <c r="D37" s="58" t="str">
        <f ca="1">IF(A37 &gt; TODAY(),INDEX(Calculations_forecast!$1:$100,MATCH("Fiscal_Impact_bars",Calculations_forecast!$B:$B,0),MATCH(Fiscal_impact_072718!$A37,Calculations_forecast!$9:$9,0)), "")</f>
        <v/>
      </c>
      <c r="E37" s="58" t="str">
        <f ca="1">IF(A37 &gt; TODAY(),INDEX(Calculations_forecast!$1:$100, MATCH("Federal Contribution to Real GDP Growth", Calculations_forecast!$B:$B, 0), MATCH(Fiscal_impact_072718!$A37, Calculations_forecast!$9:$9, 0)), "")</f>
        <v/>
      </c>
      <c r="F37" s="58" t="str">
        <f ca="1">IF(A37 &gt; TODAY(),INDEX(Calculations_forecast!$1:$100, MATCH("S&amp;L Contribution to Real GDP Growth", Calculations_forecast!$B:$B, 0), MATCH(Fiscal_impact_072718!$A37, Calculations_forecast!$9:$9, 0)), "")</f>
        <v/>
      </c>
      <c r="G37" s="58" t="str">
        <f ca="1">IF(A37 &gt; TODAY(),INDEX(Calculations_forecast!$A:$GV,MATCH("Contribution of Consumption Growth to Real GDP",Calculations_forecast!B$1:B$90,0),MATCH($A37,Calculations_forecast!A$9:GV$9)), "")</f>
        <v/>
      </c>
      <c r="H37" s="58" t="e">
        <f t="shared" ca="1" si="0"/>
        <v>#N/A</v>
      </c>
      <c r="I37" s="57">
        <f>INDEX(Calculations_actual!$9:$9, , ROW()+121)</f>
        <v>39813</v>
      </c>
      <c r="J37" s="58">
        <f ca="1">INDEX(Calculations_actual!$1:$84, MATCH("Fiscal_Impact", Calculations_actual!$B:$B, 0), MATCH([2]Fiscal_impact_072718!$A37, Calculations_actual!$9:$9, 0))</f>
        <v>1.4716229037551076</v>
      </c>
      <c r="K37" s="59">
        <f>INDEX(Calculations_actual!$1:$84, MATCH("RecessionDummy", Calculations_actual!$B:$B, 0), MATCH([2]Fiscal_impact_072718!$A37, Calculations_actual!$9:$9, 0))</f>
        <v>1</v>
      </c>
      <c r="L37" s="58">
        <f ca="1">INDEX(Calculations_actual!$1:$84, MATCH("Fiscal_Impact_bars", Calculations_actual!$B:$B, 0), MATCH([2]Fiscal_impact_072718!$A37, Calculations_actual!$9:$9, 0))</f>
        <v>1.3423547669319302</v>
      </c>
      <c r="M37" s="58">
        <f>INDEX([2]HaverPull!$B:$XZ,MATCH($A37,[2]HaverPull!$B:$B,0),MATCH("Contribution to %Ch in Real GDP from ""Federal G""",[2]HaverPull!$B$1:$XZ$1,0))</f>
        <v>0.41</v>
      </c>
      <c r="N37" s="58">
        <f>INDEX([2]HaverPull!$B:$XZ,MATCH($A37,[2]HaverPull!$B:$B,0),MATCH("Contribution to %Ch in Real GDP from ""S+L G""",[2]HaverPull!$B$1:$XZ$1,0))</f>
        <v>0.15</v>
      </c>
      <c r="O37" s="58">
        <f ca="1">INDEX(Calculations_actual!$A:$GV,MATCH("Contribution of Consumption Growth to Real GDP",Calculations_actual!B$1:B$71,0),MATCH($A37,Calculations_actual!A$9:GV$9))</f>
        <v>0.79235476693193008</v>
      </c>
    </row>
    <row r="38" spans="1:15">
      <c r="A38" s="57">
        <f>INDEX(Calculations_forecast!$9:$9, , ROW()+121)</f>
        <v>39903</v>
      </c>
      <c r="B38" s="58" t="e">
        <f ca="1">IF(A38 &gt; TODAY(),INDEX(Calculations_forecast!$1:$100, MATCH("Fiscal_Impact", Calculations_forecast!$B:$B, 0), MATCH(Fiscal_impact_072718!$A38, Calculations_forecast!$9:$9, 0)), NA())</f>
        <v>#N/A</v>
      </c>
      <c r="C38" s="59">
        <f>IF(INDEX(Calculations_forecast!$1:$100, MATCH("RecessionDummy", Calculations_forecast!$B:$B, 0), MATCH(Fiscal_impact_072718!$A38, Calculations_forecast!$9:$9, 0))=1,1,NA())</f>
        <v>1</v>
      </c>
      <c r="D38" s="58" t="str">
        <f ca="1">IF(A38 &gt; TODAY(),INDEX(Calculations_forecast!$1:$100,MATCH("Fiscal_Impact_bars",Calculations_forecast!$B:$B,0),MATCH(Fiscal_impact_072718!$A38,Calculations_forecast!$9:$9,0)), "")</f>
        <v/>
      </c>
      <c r="E38" s="58" t="str">
        <f ca="1">IF(A38 &gt; TODAY(),INDEX(Calculations_forecast!$1:$100, MATCH("Federal Contribution to Real GDP Growth", Calculations_forecast!$B:$B, 0), MATCH(Fiscal_impact_072718!$A38, Calculations_forecast!$9:$9, 0)), "")</f>
        <v/>
      </c>
      <c r="F38" s="58" t="str">
        <f ca="1">IF(A38 &gt; TODAY(),INDEX(Calculations_forecast!$1:$100, MATCH("S&amp;L Contribution to Real GDP Growth", Calculations_forecast!$B:$B, 0), MATCH(Fiscal_impact_072718!$A38, Calculations_forecast!$9:$9, 0)), "")</f>
        <v/>
      </c>
      <c r="G38" s="58" t="str">
        <f ca="1">IF(A38 &gt; TODAY(),INDEX(Calculations_forecast!$A:$GV,MATCH("Contribution of Consumption Growth to Real GDP",Calculations_forecast!B$1:B$90,0),MATCH($A38,Calculations_forecast!A$9:GV$9)), "")</f>
        <v/>
      </c>
      <c r="H38" s="58" t="e">
        <f t="shared" ca="1" si="0"/>
        <v>#N/A</v>
      </c>
      <c r="I38" s="57">
        <f>INDEX(Calculations_actual!$9:$9, , ROW()+121)</f>
        <v>39903</v>
      </c>
      <c r="J38" s="58">
        <f ca="1">INDEX(Calculations_actual!$1:$84, MATCH("Fiscal_Impact", Calculations_actual!$B:$B, 0), MATCH([2]Fiscal_impact_072718!$A38, Calculations_actual!$9:$9, 0))</f>
        <v>2.2721691500137648</v>
      </c>
      <c r="K38" s="59">
        <f>INDEX(Calculations_actual!$1:$84, MATCH("RecessionDummy", Calculations_actual!$B:$B, 0), MATCH([2]Fiscal_impact_072718!$A38, Calculations_actual!$9:$9, 0))</f>
        <v>1</v>
      </c>
      <c r="L38" s="58">
        <f ca="1">INDEX(Calculations_actual!$1:$84, MATCH("Fiscal_Impact_bars", Calculations_actual!$B:$B, 0), MATCH([2]Fiscal_impact_072718!$A38, Calculations_actual!$9:$9, 0))</f>
        <v>3.3968845727346459</v>
      </c>
      <c r="M38" s="58">
        <f>INDEX([2]HaverPull!$B:$XZ,MATCH($A38,[2]HaverPull!$B:$B,0),MATCH("Contribution to %Ch in Real GDP from ""Federal G""",[2]HaverPull!$B$1:$XZ$1,0))</f>
        <v>0.41</v>
      </c>
      <c r="N38" s="58">
        <f>INDEX([2]HaverPull!$B:$XZ,MATCH($A38,[2]HaverPull!$B:$B,0),MATCH("Contribution to %Ch in Real GDP from ""S+L G""",[2]HaverPull!$B$1:$XZ$1,0))</f>
        <v>0.51</v>
      </c>
      <c r="O38" s="58">
        <f ca="1">INDEX(Calculations_actual!$A:$GV,MATCH("Contribution of Consumption Growth to Real GDP",Calculations_actual!B$1:B$71,0),MATCH($A38,Calculations_actual!A$9:GV$9))</f>
        <v>2.476884572734646</v>
      </c>
    </row>
    <row r="39" spans="1:15">
      <c r="A39" s="57">
        <f>INDEX(Calculations_forecast!$9:$9, , ROW()+121)</f>
        <v>39994</v>
      </c>
      <c r="B39" s="58" t="e">
        <f ca="1">IF(A39 &gt; TODAY(),INDEX(Calculations_forecast!$1:$100, MATCH("Fiscal_Impact", Calculations_forecast!$B:$B, 0), MATCH(Fiscal_impact_072718!$A39, Calculations_forecast!$9:$9, 0)), NA())</f>
        <v>#N/A</v>
      </c>
      <c r="C39" s="59">
        <f>IF(INDEX(Calculations_forecast!$1:$100, MATCH("RecessionDummy", Calculations_forecast!$B:$B, 0), MATCH(Fiscal_impact_072718!$A39, Calculations_forecast!$9:$9, 0))=1,1,NA())</f>
        <v>1</v>
      </c>
      <c r="D39" s="58" t="str">
        <f ca="1">IF(A39 &gt; TODAY(),INDEX(Calculations_forecast!$1:$100,MATCH("Fiscal_Impact_bars",Calculations_forecast!$B:$B,0),MATCH(Fiscal_impact_072718!$A39,Calculations_forecast!$9:$9,0)), "")</f>
        <v/>
      </c>
      <c r="E39" s="58" t="str">
        <f ca="1">IF(A39 &gt; TODAY(),INDEX(Calculations_forecast!$1:$100, MATCH("Federal Contribution to Real GDP Growth", Calculations_forecast!$B:$B, 0), MATCH(Fiscal_impact_072718!$A39, Calculations_forecast!$9:$9, 0)), "")</f>
        <v/>
      </c>
      <c r="F39" s="58" t="str">
        <f ca="1">IF(A39 &gt; TODAY(),INDEX(Calculations_forecast!$1:$100, MATCH("S&amp;L Contribution to Real GDP Growth", Calculations_forecast!$B:$B, 0), MATCH(Fiscal_impact_072718!$A39, Calculations_forecast!$9:$9, 0)), "")</f>
        <v/>
      </c>
      <c r="G39" s="58" t="str">
        <f ca="1">IF(A39 &gt; TODAY(),INDEX(Calculations_forecast!$A:$GV,MATCH("Contribution of Consumption Growth to Real GDP",Calculations_forecast!B$1:B$90,0),MATCH($A39,Calculations_forecast!A$9:GV$9)), "")</f>
        <v/>
      </c>
      <c r="H39" s="58" t="e">
        <f t="shared" ca="1" si="0"/>
        <v>#N/A</v>
      </c>
      <c r="I39" s="57">
        <f>INDEX(Calculations_actual!$9:$9, , ROW()+121)</f>
        <v>39994</v>
      </c>
      <c r="J39" s="58">
        <f ca="1">INDEX(Calculations_actual!$1:$84, MATCH("Fiscal_Impact", Calculations_actual!$B:$B, 0), MATCH([2]Fiscal_impact_072718!$A39, Calculations_actual!$9:$9, 0))</f>
        <v>2.2555574188782392</v>
      </c>
      <c r="K39" s="59">
        <f>INDEX(Calculations_actual!$1:$84, MATCH("RecessionDummy", Calculations_actual!$B:$B, 0), MATCH([2]Fiscal_impact_072718!$A39, Calculations_actual!$9:$9, 0))</f>
        <v>1</v>
      </c>
      <c r="L39" s="58">
        <f ca="1">INDEX(Calculations_actual!$1:$84, MATCH("Fiscal_Impact_bars", Calculations_actual!$B:$B, 0), MATCH([2]Fiscal_impact_072718!$A39, Calculations_actual!$9:$9, 0))</f>
        <v>2.744368133127332</v>
      </c>
      <c r="M39" s="58">
        <f>INDEX([2]HaverPull!$B:$XZ,MATCH($A39,[2]HaverPull!$B:$B,0),MATCH("Contribution to %Ch in Real GDP from ""Federal G""",[2]HaverPull!$B$1:$XZ$1,0))</f>
        <v>0.77</v>
      </c>
      <c r="N39" s="58">
        <f>INDEX([2]HaverPull!$B:$XZ,MATCH($A39,[2]HaverPull!$B:$B,0),MATCH("Contribution to %Ch in Real GDP from ""S+L G""",[2]HaverPull!$B$1:$XZ$1,0))</f>
        <v>0.44</v>
      </c>
      <c r="O39" s="58">
        <f ca="1">INDEX(Calculations_actual!$A:$GV,MATCH("Contribution of Consumption Growth to Real GDP",Calculations_actual!B$1:B$71,0),MATCH($A39,Calculations_actual!A$9:GV$9))</f>
        <v>1.5243681331273318</v>
      </c>
    </row>
    <row r="40" spans="1:15">
      <c r="A40" s="57">
        <f>INDEX(Calculations_forecast!$9:$9, , ROW()+121)</f>
        <v>40086</v>
      </c>
      <c r="B40" s="58" t="e">
        <f ca="1">IF(A40 &gt; TODAY(),INDEX(Calculations_forecast!$1:$100, MATCH("Fiscal_Impact", Calculations_forecast!$B:$B, 0), MATCH(Fiscal_impact_072718!$A40, Calculations_forecast!$9:$9, 0)), NA())</f>
        <v>#N/A</v>
      </c>
      <c r="C40" s="59" t="e">
        <f>IF(INDEX(Calculations_forecast!$1:$100, MATCH("RecessionDummy", Calculations_forecast!$B:$B, 0), MATCH(Fiscal_impact_072718!$A40, Calculations_forecast!$9:$9, 0))=1,1,NA())</f>
        <v>#N/A</v>
      </c>
      <c r="D40" s="58" t="str">
        <f ca="1">IF(A40 &gt; TODAY(),INDEX(Calculations_forecast!$1:$100,MATCH("Fiscal_Impact_bars",Calculations_forecast!$B:$B,0),MATCH(Fiscal_impact_072718!$A40,Calculations_forecast!$9:$9,0)), "")</f>
        <v/>
      </c>
      <c r="E40" s="58" t="str">
        <f ca="1">IF(A40 &gt; TODAY(),INDEX(Calculations_forecast!$1:$100, MATCH("Federal Contribution to Real GDP Growth", Calculations_forecast!$B:$B, 0), MATCH(Fiscal_impact_072718!$A40, Calculations_forecast!$9:$9, 0)), "")</f>
        <v/>
      </c>
      <c r="F40" s="58" t="str">
        <f ca="1">IF(A40 &gt; TODAY(),INDEX(Calculations_forecast!$1:$100, MATCH("S&amp;L Contribution to Real GDP Growth", Calculations_forecast!$B:$B, 0), MATCH(Fiscal_impact_072718!$A40, Calculations_forecast!$9:$9, 0)), "")</f>
        <v/>
      </c>
      <c r="G40" s="58" t="str">
        <f ca="1">IF(A40 &gt; TODAY(),INDEX(Calculations_forecast!$A:$GV,MATCH("Contribution of Consumption Growth to Real GDP",Calculations_forecast!B$1:B$90,0),MATCH($A40,Calculations_forecast!A$9:GV$9)), "")</f>
        <v/>
      </c>
      <c r="H40" s="58" t="e">
        <f t="shared" ca="1" si="0"/>
        <v>#N/A</v>
      </c>
      <c r="I40" s="57">
        <f>INDEX(Calculations_actual!$9:$9, , ROW()+121)</f>
        <v>40086</v>
      </c>
      <c r="J40" s="58">
        <f ca="1">INDEX(Calculations_actual!$1:$84, MATCH("Fiscal_Impact", Calculations_actual!$B:$B, 0), MATCH([2]Fiscal_impact_072718!$A40, Calculations_actual!$9:$9, 0))</f>
        <v>2.5552058062178826</v>
      </c>
      <c r="K40" s="59">
        <f>INDEX(Calculations_actual!$1:$84, MATCH("RecessionDummy", Calculations_actual!$B:$B, 0), MATCH([2]Fiscal_impact_072718!$A40, Calculations_actual!$9:$9, 0))</f>
        <v>0</v>
      </c>
      <c r="L40" s="58">
        <f ca="1">INDEX(Calculations_actual!$1:$84, MATCH("Fiscal_Impact_bars", Calculations_actual!$B:$B, 0), MATCH([2]Fiscal_impact_072718!$A40, Calculations_actual!$9:$9, 0))</f>
        <v>2.7372157520776232</v>
      </c>
      <c r="M40" s="58">
        <f>INDEX([2]HaverPull!$B:$XZ,MATCH($A40,[2]HaverPull!$B:$B,0),MATCH("Contribution to %Ch in Real GDP from ""Federal G""",[2]HaverPull!$B$1:$XZ$1,0))</f>
        <v>0.31</v>
      </c>
      <c r="N40" s="58">
        <f>INDEX([2]HaverPull!$B:$XZ,MATCH($A40,[2]HaverPull!$B:$B,0),MATCH("Contribution to %Ch in Real GDP from ""S+L G""",[2]HaverPull!$B$1:$XZ$1,0))</f>
        <v>-7.0000000000000007E-2</v>
      </c>
      <c r="O40" s="58">
        <f ca="1">INDEX(Calculations_actual!$A:$GV,MATCH("Contribution of Consumption Growth to Real GDP",Calculations_actual!B$1:B$71,0),MATCH($A40,Calculations_actual!A$9:GV$9))</f>
        <v>2.5072157520776233</v>
      </c>
    </row>
    <row r="41" spans="1:15">
      <c r="A41" s="57">
        <f>INDEX(Calculations_forecast!$9:$9, , ROW()+121)</f>
        <v>40178</v>
      </c>
      <c r="B41" s="58" t="e">
        <f ca="1">IF(A41 &gt; TODAY(),INDEX(Calculations_forecast!$1:$100, MATCH("Fiscal_Impact", Calculations_forecast!$B:$B, 0), MATCH(Fiscal_impact_072718!$A41, Calculations_forecast!$9:$9, 0)), NA())</f>
        <v>#N/A</v>
      </c>
      <c r="C41" s="59" t="e">
        <f>IF(INDEX(Calculations_forecast!$1:$100, MATCH("RecessionDummy", Calculations_forecast!$B:$B, 0), MATCH(Fiscal_impact_072718!$A41, Calculations_forecast!$9:$9, 0))=1,1,NA())</f>
        <v>#N/A</v>
      </c>
      <c r="D41" s="58" t="str">
        <f ca="1">IF(A41 &gt; TODAY(),INDEX(Calculations_forecast!$1:$100,MATCH("Fiscal_Impact_bars",Calculations_forecast!$B:$B,0),MATCH(Fiscal_impact_072718!$A41,Calculations_forecast!$9:$9,0)), "")</f>
        <v/>
      </c>
      <c r="E41" s="58" t="str">
        <f ca="1">IF(A41 &gt; TODAY(),INDEX(Calculations_forecast!$1:$100, MATCH("Federal Contribution to Real GDP Growth", Calculations_forecast!$B:$B, 0), MATCH(Fiscal_impact_072718!$A41, Calculations_forecast!$9:$9, 0)), "")</f>
        <v/>
      </c>
      <c r="F41" s="58" t="str">
        <f ca="1">IF(A41 &gt; TODAY(),INDEX(Calculations_forecast!$1:$100, MATCH("S&amp;L Contribution to Real GDP Growth", Calculations_forecast!$B:$B, 0), MATCH(Fiscal_impact_072718!$A41, Calculations_forecast!$9:$9, 0)), "")</f>
        <v/>
      </c>
      <c r="G41" s="58" t="str">
        <f ca="1">IF(A41 &gt; TODAY(),INDEX(Calculations_forecast!$A:$GV,MATCH("Contribution of Consumption Growth to Real GDP",Calculations_forecast!B$1:B$90,0),MATCH($A41,Calculations_forecast!A$9:GV$9)), "")</f>
        <v/>
      </c>
      <c r="H41" s="58" t="e">
        <f t="shared" ca="1" si="0"/>
        <v>#N/A</v>
      </c>
      <c r="I41" s="57">
        <f>INDEX(Calculations_actual!$9:$9, , ROW()+121)</f>
        <v>40178</v>
      </c>
      <c r="J41" s="58">
        <f ca="1">INDEX(Calculations_actual!$1:$84, MATCH("Fiscal_Impact", Calculations_actual!$B:$B, 0), MATCH([2]Fiscal_impact_072718!$A41, Calculations_actual!$9:$9, 0))</f>
        <v>2.8392071818398361</v>
      </c>
      <c r="K41" s="59">
        <f>INDEX(Calculations_actual!$1:$84, MATCH("RecessionDummy", Calculations_actual!$B:$B, 0), MATCH([2]Fiscal_impact_072718!$A41, Calculations_actual!$9:$9, 0))</f>
        <v>0</v>
      </c>
      <c r="L41" s="58">
        <f ca="1">INDEX(Calculations_actual!$1:$84, MATCH("Fiscal_Impact_bars", Calculations_actual!$B:$B, 0), MATCH([2]Fiscal_impact_072718!$A41, Calculations_actual!$9:$9, 0))</f>
        <v>2.4783602694197442</v>
      </c>
      <c r="M41" s="58">
        <f>INDEX([2]HaverPull!$B:$XZ,MATCH($A41,[2]HaverPull!$B:$B,0),MATCH("Contribution to %Ch in Real GDP from ""Federal G""",[2]HaverPull!$B$1:$XZ$1,0))</f>
        <v>0.52</v>
      </c>
      <c r="N41" s="58">
        <f>INDEX([2]HaverPull!$B:$XZ,MATCH($A41,[2]HaverPull!$B:$B,0),MATCH("Contribution to %Ch in Real GDP from ""S+L G""",[2]HaverPull!$B$1:$XZ$1,0))</f>
        <v>-0.35</v>
      </c>
      <c r="O41" s="58">
        <f ca="1">INDEX(Calculations_actual!$A:$GV,MATCH("Contribution of Consumption Growth to Real GDP",Calculations_actual!B$1:B$71,0),MATCH($A41,Calculations_actual!A$9:GV$9))</f>
        <v>2.3083602694197443</v>
      </c>
    </row>
    <row r="42" spans="1:15">
      <c r="A42" s="57">
        <f>INDEX(Calculations_forecast!$9:$9, , ROW()+121)</f>
        <v>40268</v>
      </c>
      <c r="B42" s="58" t="e">
        <f ca="1">IF(A42 &gt; TODAY(),INDEX(Calculations_forecast!$1:$100, MATCH("Fiscal_Impact", Calculations_forecast!$B:$B, 0), MATCH(Fiscal_impact_072718!$A42, Calculations_forecast!$9:$9, 0)), NA())</f>
        <v>#N/A</v>
      </c>
      <c r="C42" s="59" t="e">
        <f>IF(INDEX(Calculations_forecast!$1:$100, MATCH("RecessionDummy", Calculations_forecast!$B:$B, 0), MATCH(Fiscal_impact_072718!$A42, Calculations_forecast!$9:$9, 0))=1,1,NA())</f>
        <v>#N/A</v>
      </c>
      <c r="D42" s="58" t="str">
        <f ca="1">IF(A42 &gt; TODAY(),INDEX(Calculations_forecast!$1:$100,MATCH("Fiscal_Impact_bars",Calculations_forecast!$B:$B,0),MATCH(Fiscal_impact_072718!$A42,Calculations_forecast!$9:$9,0)), "")</f>
        <v/>
      </c>
      <c r="E42" s="58" t="str">
        <f ca="1">IF(A42 &gt; TODAY(),INDEX(Calculations_forecast!$1:$100, MATCH("Federal Contribution to Real GDP Growth", Calculations_forecast!$B:$B, 0), MATCH(Fiscal_impact_072718!$A42, Calculations_forecast!$9:$9, 0)), "")</f>
        <v/>
      </c>
      <c r="F42" s="58" t="str">
        <f ca="1">IF(A42 &gt; TODAY(),INDEX(Calculations_forecast!$1:$100, MATCH("S&amp;L Contribution to Real GDP Growth", Calculations_forecast!$B:$B, 0), MATCH(Fiscal_impact_072718!$A42, Calculations_forecast!$9:$9, 0)), "")</f>
        <v/>
      </c>
      <c r="G42" s="58" t="str">
        <f ca="1">IF(A42 &gt; TODAY(),INDEX(Calculations_forecast!$A:$GV,MATCH("Contribution of Consumption Growth to Real GDP",Calculations_forecast!B$1:B$90,0),MATCH($A42,Calculations_forecast!A$9:GV$9)), "")</f>
        <v/>
      </c>
      <c r="H42" s="58" t="e">
        <f t="shared" ca="1" si="0"/>
        <v>#N/A</v>
      </c>
      <c r="I42" s="57">
        <f>INDEX(Calculations_actual!$9:$9, , ROW()+121)</f>
        <v>40268</v>
      </c>
      <c r="J42" s="58">
        <f ca="1">INDEX(Calculations_actual!$1:$84, MATCH("Fiscal_Impact", Calculations_actual!$B:$B, 0), MATCH([2]Fiscal_impact_072718!$A42, Calculations_actual!$9:$9, 0))</f>
        <v>2.4613975781407138</v>
      </c>
      <c r="K42" s="59">
        <f>INDEX(Calculations_actual!$1:$84, MATCH("RecessionDummy", Calculations_actual!$B:$B, 0), MATCH([2]Fiscal_impact_072718!$A42, Calculations_actual!$9:$9, 0))</f>
        <v>0</v>
      </c>
      <c r="L42" s="58">
        <f ca="1">INDEX(Calculations_actual!$1:$84, MATCH("Fiscal_Impact_bars", Calculations_actual!$B:$B, 0), MATCH([2]Fiscal_impact_072718!$A42, Calculations_actual!$9:$9, 0))</f>
        <v>1.8856461579381558</v>
      </c>
      <c r="M42" s="58">
        <f>INDEX([2]HaverPull!$B:$XZ,MATCH($A42,[2]HaverPull!$B:$B,0),MATCH("Contribution to %Ch in Real GDP from ""Federal G""",[2]HaverPull!$B$1:$XZ$1,0))</f>
        <v>0.39</v>
      </c>
      <c r="N42" s="58">
        <f>INDEX([2]HaverPull!$B:$XZ,MATCH($A42,[2]HaverPull!$B:$B,0),MATCH("Contribution to %Ch in Real GDP from ""S+L G""",[2]HaverPull!$B$1:$XZ$1,0))</f>
        <v>-0.73</v>
      </c>
      <c r="O42" s="58">
        <f ca="1">INDEX(Calculations_actual!$A:$GV,MATCH("Contribution of Consumption Growth to Real GDP",Calculations_actual!B$1:B$71,0),MATCH($A42,Calculations_actual!A$9:GV$9))</f>
        <v>2.2156461579381559</v>
      </c>
    </row>
    <row r="43" spans="1:15">
      <c r="A43" s="57">
        <f>INDEX(Calculations_forecast!$9:$9, , ROW()+121)</f>
        <v>40359</v>
      </c>
      <c r="B43" s="58" t="e">
        <f ca="1">IF(A43 &gt; TODAY(),INDEX(Calculations_forecast!$1:$100, MATCH("Fiscal_Impact", Calculations_forecast!$B:$B, 0), MATCH(Fiscal_impact_072718!$A43, Calculations_forecast!$9:$9, 0)), NA())</f>
        <v>#N/A</v>
      </c>
      <c r="C43" s="59" t="e">
        <f>IF(INDEX(Calculations_forecast!$1:$100, MATCH("RecessionDummy", Calculations_forecast!$B:$B, 0), MATCH(Fiscal_impact_072718!$A43, Calculations_forecast!$9:$9, 0))=1,1,NA())</f>
        <v>#N/A</v>
      </c>
      <c r="D43" s="58" t="str">
        <f ca="1">IF(A43 &gt; TODAY(),INDEX(Calculations_forecast!$1:$100,MATCH("Fiscal_Impact_bars",Calculations_forecast!$B:$B,0),MATCH(Fiscal_impact_072718!$A43,Calculations_forecast!$9:$9,0)), "")</f>
        <v/>
      </c>
      <c r="E43" s="58" t="str">
        <f ca="1">IF(A43 &gt; TODAY(),INDEX(Calculations_forecast!$1:$100, MATCH("Federal Contribution to Real GDP Growth", Calculations_forecast!$B:$B, 0), MATCH(Fiscal_impact_072718!$A43, Calculations_forecast!$9:$9, 0)), "")</f>
        <v/>
      </c>
      <c r="F43" s="58" t="str">
        <f ca="1">IF(A43 &gt; TODAY(),INDEX(Calculations_forecast!$1:$100, MATCH("S&amp;L Contribution to Real GDP Growth", Calculations_forecast!$B:$B, 0), MATCH(Fiscal_impact_072718!$A43, Calculations_forecast!$9:$9, 0)), "")</f>
        <v/>
      </c>
      <c r="G43" s="58" t="str">
        <f ca="1">IF(A43 &gt; TODAY(),INDEX(Calculations_forecast!$A:$GV,MATCH("Contribution of Consumption Growth to Real GDP",Calculations_forecast!B$1:B$90,0),MATCH($A43,Calculations_forecast!A$9:GV$9)), "")</f>
        <v/>
      </c>
      <c r="H43" s="58" t="e">
        <f t="shared" ca="1" si="0"/>
        <v>#N/A</v>
      </c>
      <c r="I43" s="57">
        <f>INDEX(Calculations_actual!$9:$9, , ROW()+121)</f>
        <v>40359</v>
      </c>
      <c r="J43" s="58">
        <f ca="1">INDEX(Calculations_actual!$1:$84, MATCH("Fiscal_Impact", Calculations_actual!$B:$B, 0), MATCH([2]Fiscal_impact_072718!$A43, Calculations_actual!$9:$9, 0))</f>
        <v>2.1884534875653987</v>
      </c>
      <c r="K43" s="59">
        <f>INDEX(Calculations_actual!$1:$84, MATCH("RecessionDummy", Calculations_actual!$B:$B, 0), MATCH([2]Fiscal_impact_072718!$A43, Calculations_actual!$9:$9, 0))</f>
        <v>0</v>
      </c>
      <c r="L43" s="58">
        <f ca="1">INDEX(Calculations_actual!$1:$84, MATCH("Fiscal_Impact_bars", Calculations_actual!$B:$B, 0), MATCH([2]Fiscal_impact_072718!$A43, Calculations_actual!$9:$9, 0))</f>
        <v>1.6525917708260716</v>
      </c>
      <c r="M43" s="58">
        <f>INDEX([2]HaverPull!$B:$XZ,MATCH($A43,[2]HaverPull!$B:$B,0),MATCH("Contribution to %Ch in Real GDP from ""Federal G""",[2]HaverPull!$B$1:$XZ$1,0))</f>
        <v>0.46</v>
      </c>
      <c r="N43" s="58">
        <f>INDEX([2]HaverPull!$B:$XZ,MATCH($A43,[2]HaverPull!$B:$B,0),MATCH("Contribution to %Ch in Real GDP from ""S+L G""",[2]HaverPull!$B$1:$XZ$1,0))</f>
        <v>-0.17</v>
      </c>
      <c r="O43" s="58">
        <f ca="1">INDEX(Calculations_actual!$A:$GV,MATCH("Contribution of Consumption Growth to Real GDP",Calculations_actual!B$1:B$71,0),MATCH($A43,Calculations_actual!A$9:GV$9))</f>
        <v>1.3525917708260715</v>
      </c>
    </row>
    <row r="44" spans="1:15">
      <c r="A44" s="57">
        <f>INDEX(Calculations_forecast!$9:$9, , ROW()+121)</f>
        <v>40451</v>
      </c>
      <c r="B44" s="58" t="e">
        <f ca="1">IF(A44 &gt; TODAY(),INDEX(Calculations_forecast!$1:$100, MATCH("Fiscal_Impact", Calculations_forecast!$B:$B, 0), MATCH(Fiscal_impact_072718!$A44, Calculations_forecast!$9:$9, 0)), NA())</f>
        <v>#N/A</v>
      </c>
      <c r="C44" s="59" t="e">
        <f>IF(INDEX(Calculations_forecast!$1:$100, MATCH("RecessionDummy", Calculations_forecast!$B:$B, 0), MATCH(Fiscal_impact_072718!$A44, Calculations_forecast!$9:$9, 0))=1,1,NA())</f>
        <v>#N/A</v>
      </c>
      <c r="D44" s="58" t="str">
        <f ca="1">IF(A44 &gt; TODAY(),INDEX(Calculations_forecast!$1:$100,MATCH("Fiscal_Impact_bars",Calculations_forecast!$B:$B,0),MATCH(Fiscal_impact_072718!$A44,Calculations_forecast!$9:$9,0)), "")</f>
        <v/>
      </c>
      <c r="E44" s="58" t="str">
        <f ca="1">IF(A44 &gt; TODAY(),INDEX(Calculations_forecast!$1:$100, MATCH("Federal Contribution to Real GDP Growth", Calculations_forecast!$B:$B, 0), MATCH(Fiscal_impact_072718!$A44, Calculations_forecast!$9:$9, 0)), "")</f>
        <v/>
      </c>
      <c r="F44" s="58" t="str">
        <f ca="1">IF(A44 &gt; TODAY(),INDEX(Calculations_forecast!$1:$100, MATCH("S&amp;L Contribution to Real GDP Growth", Calculations_forecast!$B:$B, 0), MATCH(Fiscal_impact_072718!$A44, Calculations_forecast!$9:$9, 0)), "")</f>
        <v/>
      </c>
      <c r="G44" s="58" t="str">
        <f ca="1">IF(A44 &gt; TODAY(),INDEX(Calculations_forecast!$A:$GV,MATCH("Contribution of Consumption Growth to Real GDP",Calculations_forecast!B$1:B$90,0),MATCH($A44,Calculations_forecast!A$9:GV$9)), "")</f>
        <v/>
      </c>
      <c r="H44" s="58" t="e">
        <f t="shared" ca="1" si="0"/>
        <v>#N/A</v>
      </c>
      <c r="I44" s="57">
        <f>INDEX(Calculations_actual!$9:$9, , ROW()+121)</f>
        <v>40451</v>
      </c>
      <c r="J44" s="58">
        <f ca="1">INDEX(Calculations_actual!$1:$84, MATCH("Fiscal_Impact", Calculations_actual!$B:$B, 0), MATCH([2]Fiscal_impact_072718!$A44, Calculations_actual!$9:$9, 0))</f>
        <v>1.6878176343171458</v>
      </c>
      <c r="K44" s="59">
        <f>INDEX(Calculations_actual!$1:$84, MATCH("RecessionDummy", Calculations_actual!$B:$B, 0), MATCH([2]Fiscal_impact_072718!$A44, Calculations_actual!$9:$9, 0))</f>
        <v>0</v>
      </c>
      <c r="L44" s="58">
        <f ca="1">INDEX(Calculations_actual!$1:$84, MATCH("Fiscal_Impact_bars", Calculations_actual!$B:$B, 0), MATCH([2]Fiscal_impact_072718!$A44, Calculations_actual!$9:$9, 0))</f>
        <v>0.73467233908461138</v>
      </c>
      <c r="M44" s="58">
        <f>INDEX([2]HaverPull!$B:$XZ,MATCH($A44,[2]HaverPull!$B:$B,0),MATCH("Contribution to %Ch in Real GDP from ""Federal G""",[2]HaverPull!$B$1:$XZ$1,0))</f>
        <v>-0.15</v>
      </c>
      <c r="N44" s="58">
        <f>INDEX([2]HaverPull!$B:$XZ,MATCH($A44,[2]HaverPull!$B:$B,0),MATCH("Contribution to %Ch in Real GDP from ""S+L G""",[2]HaverPull!$B$1:$XZ$1,0))</f>
        <v>-0.43</v>
      </c>
      <c r="O44" s="58">
        <f ca="1">INDEX(Calculations_actual!$A:$GV,MATCH("Contribution of Consumption Growth to Real GDP",Calculations_actual!B$1:B$71,0),MATCH($A44,Calculations_actual!A$9:GV$9))</f>
        <v>1.3046723390846113</v>
      </c>
    </row>
    <row r="45" spans="1:15">
      <c r="A45" s="57">
        <f>INDEX(Calculations_forecast!$9:$9, , ROW()+121)</f>
        <v>40543</v>
      </c>
      <c r="B45" s="58" t="e">
        <f ca="1">IF(A45 &gt; TODAY(),INDEX(Calculations_forecast!$1:$100, MATCH("Fiscal_Impact", Calculations_forecast!$B:$B, 0), MATCH(Fiscal_impact_072718!$A45, Calculations_forecast!$9:$9, 0)), NA())</f>
        <v>#N/A</v>
      </c>
      <c r="C45" s="59" t="e">
        <f>IF(INDEX(Calculations_forecast!$1:$100, MATCH("RecessionDummy", Calculations_forecast!$B:$B, 0), MATCH(Fiscal_impact_072718!$A45, Calculations_forecast!$9:$9, 0))=1,1,NA())</f>
        <v>#N/A</v>
      </c>
      <c r="D45" s="58" t="str">
        <f ca="1">IF(A45 &gt; TODAY(),INDEX(Calculations_forecast!$1:$100,MATCH("Fiscal_Impact_bars",Calculations_forecast!$B:$B,0),MATCH(Fiscal_impact_072718!$A45,Calculations_forecast!$9:$9,0)), "")</f>
        <v/>
      </c>
      <c r="E45" s="58" t="str">
        <f ca="1">IF(A45 &gt; TODAY(),INDEX(Calculations_forecast!$1:$100, MATCH("Federal Contribution to Real GDP Growth", Calculations_forecast!$B:$B, 0), MATCH(Fiscal_impact_072718!$A45, Calculations_forecast!$9:$9, 0)), "")</f>
        <v/>
      </c>
      <c r="F45" s="58" t="str">
        <f ca="1">IF(A45 &gt; TODAY(),INDEX(Calculations_forecast!$1:$100, MATCH("S&amp;L Contribution to Real GDP Growth", Calculations_forecast!$B:$B, 0), MATCH(Fiscal_impact_072718!$A45, Calculations_forecast!$9:$9, 0)), "")</f>
        <v/>
      </c>
      <c r="G45" s="58" t="str">
        <f ca="1">IF(A45 &gt; TODAY(),INDEX(Calculations_forecast!$A:$GV,MATCH("Contribution of Consumption Growth to Real GDP",Calculations_forecast!B$1:B$90,0),MATCH($A45,Calculations_forecast!A$9:GV$9)), "")</f>
        <v/>
      </c>
      <c r="H45" s="58" t="e">
        <f t="shared" ca="1" si="0"/>
        <v>#N/A</v>
      </c>
      <c r="I45" s="57">
        <f>INDEX(Calculations_actual!$9:$9, , ROW()+121)</f>
        <v>40543</v>
      </c>
      <c r="J45" s="58">
        <f ca="1">INDEX(Calculations_actual!$1:$84, MATCH("Fiscal_Impact", Calculations_actual!$B:$B, 0), MATCH([2]Fiscal_impact_072718!$A45, Calculations_actual!$9:$9, 0))</f>
        <v>1.2040086527600062</v>
      </c>
      <c r="K45" s="59">
        <f>INDEX(Calculations_actual!$1:$84, MATCH("RecessionDummy", Calculations_actual!$B:$B, 0), MATCH([2]Fiscal_impact_072718!$A45, Calculations_actual!$9:$9, 0))</f>
        <v>0</v>
      </c>
      <c r="L45" s="58">
        <f ca="1">INDEX(Calculations_actual!$1:$84, MATCH("Fiscal_Impact_bars", Calculations_actual!$B:$B, 0), MATCH([2]Fiscal_impact_072718!$A45, Calculations_actual!$9:$9, 0))</f>
        <v>0.54312434319118608</v>
      </c>
      <c r="M45" s="58">
        <f>INDEX([2]HaverPull!$B:$XZ,MATCH($A45,[2]HaverPull!$B:$B,0),MATCH("Contribution to %Ch in Real GDP from ""Federal G""",[2]HaverPull!$B$1:$XZ$1,0))</f>
        <v>-0.05</v>
      </c>
      <c r="N45" s="58">
        <f>INDEX([2]HaverPull!$B:$XZ,MATCH($A45,[2]HaverPull!$B:$B,0),MATCH("Contribution to %Ch in Real GDP from ""S+L G""",[2]HaverPull!$B$1:$XZ$1,0))</f>
        <v>-0.47</v>
      </c>
      <c r="O45" s="58">
        <f ca="1">INDEX(Calculations_actual!$A:$GV,MATCH("Contribution of Consumption Growth to Real GDP",Calculations_actual!B$1:B$71,0),MATCH($A45,Calculations_actual!A$9:GV$9))</f>
        <v>1.0631243431911861</v>
      </c>
    </row>
    <row r="46" spans="1:15">
      <c r="A46" s="57">
        <f>INDEX(Calculations_forecast!$9:$9, , ROW()+121)</f>
        <v>40633</v>
      </c>
      <c r="B46" s="58" t="e">
        <f ca="1">IF(A46 &gt; TODAY(),INDEX(Calculations_forecast!$1:$100, MATCH("Fiscal_Impact", Calculations_forecast!$B:$B, 0), MATCH(Fiscal_impact_072718!$A46, Calculations_forecast!$9:$9, 0)), NA())</f>
        <v>#N/A</v>
      </c>
      <c r="C46" s="59" t="e">
        <f>IF(INDEX(Calculations_forecast!$1:$100, MATCH("RecessionDummy", Calculations_forecast!$B:$B, 0), MATCH(Fiscal_impact_072718!$A46, Calculations_forecast!$9:$9, 0))=1,1,NA())</f>
        <v>#N/A</v>
      </c>
      <c r="D46" s="58" t="str">
        <f ca="1">IF(A46 &gt; TODAY(),INDEX(Calculations_forecast!$1:$100,MATCH("Fiscal_Impact_bars",Calculations_forecast!$B:$B,0),MATCH(Fiscal_impact_072718!$A46,Calculations_forecast!$9:$9,0)), "")</f>
        <v/>
      </c>
      <c r="E46" s="58" t="str">
        <f ca="1">IF(A46 &gt; TODAY(),INDEX(Calculations_forecast!$1:$100, MATCH("Federal Contribution to Real GDP Growth", Calculations_forecast!$B:$B, 0), MATCH(Fiscal_impact_072718!$A46, Calculations_forecast!$9:$9, 0)), "")</f>
        <v/>
      </c>
      <c r="F46" s="58" t="str">
        <f ca="1">IF(A46 &gt; TODAY(),INDEX(Calculations_forecast!$1:$100, MATCH("S&amp;L Contribution to Real GDP Growth", Calculations_forecast!$B:$B, 0), MATCH(Fiscal_impact_072718!$A46, Calculations_forecast!$9:$9, 0)), "")</f>
        <v/>
      </c>
      <c r="G46" s="58" t="str">
        <f ca="1">IF(A46 &gt; TODAY(),INDEX(Calculations_forecast!$A:$GV,MATCH("Contribution of Consumption Growth to Real GDP",Calculations_forecast!B$1:B$90,0),MATCH($A46,Calculations_forecast!A$9:GV$9)), "")</f>
        <v/>
      </c>
      <c r="H46" s="58" t="e">
        <f t="shared" ca="1" si="0"/>
        <v>#N/A</v>
      </c>
      <c r="I46" s="57">
        <f>INDEX(Calculations_actual!$9:$9, , ROW()+121)</f>
        <v>40633</v>
      </c>
      <c r="J46" s="58">
        <f ca="1">INDEX(Calculations_actual!$1:$84, MATCH("Fiscal_Impact", Calculations_actual!$B:$B, 0), MATCH([2]Fiscal_impact_072718!$A46, Calculations_actual!$9:$9, 0))</f>
        <v>0.42019461539003733</v>
      </c>
      <c r="K46" s="59">
        <f>INDEX(Calculations_actual!$1:$84, MATCH("RecessionDummy", Calculations_actual!$B:$B, 0), MATCH([2]Fiscal_impact_072718!$A46, Calculations_actual!$9:$9, 0))</f>
        <v>0</v>
      </c>
      <c r="L46" s="58">
        <f ca="1">INDEX(Calculations_actual!$1:$84, MATCH("Fiscal_Impact_bars", Calculations_actual!$B:$B, 0), MATCH([2]Fiscal_impact_072718!$A46, Calculations_actual!$9:$9, 0))</f>
        <v>-1.2496099915417194</v>
      </c>
      <c r="M46" s="58">
        <f>INDEX([2]HaverPull!$B:$XZ,MATCH($A46,[2]HaverPull!$B:$B,0),MATCH("Contribution to %Ch in Real GDP from ""Federal G""",[2]HaverPull!$B$1:$XZ$1,0))</f>
        <v>-0.47</v>
      </c>
      <c r="N46" s="58">
        <f>INDEX([2]HaverPull!$B:$XZ,MATCH($A46,[2]HaverPull!$B:$B,0),MATCH("Contribution to %Ch in Real GDP from ""S+L G""",[2]HaverPull!$B$1:$XZ$1,0))</f>
        <v>-0.54</v>
      </c>
      <c r="O46" s="58">
        <f ca="1">INDEX(Calculations_actual!$A:$GV,MATCH("Contribution of Consumption Growth to Real GDP",Calculations_actual!B$1:B$71,0),MATCH($A46,Calculations_actual!A$9:GV$9))</f>
        <v>-0.23960999154171936</v>
      </c>
    </row>
    <row r="47" spans="1:15">
      <c r="A47" s="57">
        <f>INDEX(Calculations_forecast!$9:$9, , ROW()+121)</f>
        <v>40724</v>
      </c>
      <c r="B47" s="58" t="e">
        <f ca="1">IF(A47 &gt; TODAY(),INDEX(Calculations_forecast!$1:$100, MATCH("Fiscal_Impact", Calculations_forecast!$B:$B, 0), MATCH(Fiscal_impact_072718!$A47, Calculations_forecast!$9:$9, 0)), NA())</f>
        <v>#N/A</v>
      </c>
      <c r="C47" s="59" t="e">
        <f>IF(INDEX(Calculations_forecast!$1:$100, MATCH("RecessionDummy", Calculations_forecast!$B:$B, 0), MATCH(Fiscal_impact_072718!$A47, Calculations_forecast!$9:$9, 0))=1,1,NA())</f>
        <v>#N/A</v>
      </c>
      <c r="D47" s="58" t="str">
        <f ca="1">IF(A47 &gt; TODAY(),INDEX(Calculations_forecast!$1:$100,MATCH("Fiscal_Impact_bars",Calculations_forecast!$B:$B,0),MATCH(Fiscal_impact_072718!$A47,Calculations_forecast!$9:$9,0)), "")</f>
        <v/>
      </c>
      <c r="E47" s="58" t="str">
        <f ca="1">IF(A47 &gt; TODAY(),INDEX(Calculations_forecast!$1:$100, MATCH("Federal Contribution to Real GDP Growth", Calculations_forecast!$B:$B, 0), MATCH(Fiscal_impact_072718!$A47, Calculations_forecast!$9:$9, 0)), "")</f>
        <v/>
      </c>
      <c r="F47" s="58" t="str">
        <f ca="1">IF(A47 &gt; TODAY(),INDEX(Calculations_forecast!$1:$100, MATCH("S&amp;L Contribution to Real GDP Growth", Calculations_forecast!$B:$B, 0), MATCH(Fiscal_impact_072718!$A47, Calculations_forecast!$9:$9, 0)), "")</f>
        <v/>
      </c>
      <c r="G47" s="58" t="str">
        <f ca="1">IF(A47 &gt; TODAY(),INDEX(Calculations_forecast!$A:$GV,MATCH("Contribution of Consumption Growth to Real GDP",Calculations_forecast!B$1:B$90,0),MATCH($A47,Calculations_forecast!A$9:GV$9)), "")</f>
        <v/>
      </c>
      <c r="H47" s="58" t="e">
        <f t="shared" ca="1" si="0"/>
        <v>#N/A</v>
      </c>
      <c r="I47" s="57">
        <f>INDEX(Calculations_actual!$9:$9, , ROW()+121)</f>
        <v>40724</v>
      </c>
      <c r="J47" s="58">
        <f ca="1">INDEX(Calculations_actual!$1:$84, MATCH("Fiscal_Impact", Calculations_actual!$B:$B, 0), MATCH([2]Fiscal_impact_072718!$A47, Calculations_actual!$9:$9, 0))</f>
        <v>-0.24073720413497135</v>
      </c>
      <c r="K47" s="59">
        <f>INDEX(Calculations_actual!$1:$84, MATCH("RecessionDummy", Calculations_actual!$B:$B, 0), MATCH([2]Fiscal_impact_072718!$A47, Calculations_actual!$9:$9, 0))</f>
        <v>0</v>
      </c>
      <c r="L47" s="58">
        <f ca="1">INDEX(Calculations_actual!$1:$84, MATCH("Fiscal_Impact_bars", Calculations_actual!$B:$B, 0), MATCH([2]Fiscal_impact_072718!$A47, Calculations_actual!$9:$9, 0))</f>
        <v>-0.9911355072739636</v>
      </c>
      <c r="M47" s="58">
        <f>INDEX([2]HaverPull!$B:$XZ,MATCH($A47,[2]HaverPull!$B:$B,0),MATCH("Contribution to %Ch in Real GDP from ""Federal G""",[2]HaverPull!$B$1:$XZ$1,0))</f>
        <v>-0.12</v>
      </c>
      <c r="N47" s="58">
        <f>INDEX([2]HaverPull!$B:$XZ,MATCH($A47,[2]HaverPull!$B:$B,0),MATCH("Contribution to %Ch in Real GDP from ""S+L G""",[2]HaverPull!$B$1:$XZ$1,0))</f>
        <v>-0.43</v>
      </c>
      <c r="O47" s="58">
        <f ca="1">INDEX(Calculations_actual!$A:$GV,MATCH("Contribution of Consumption Growth to Real GDP",Calculations_actual!B$1:B$71,0),MATCH($A47,Calculations_actual!A$9:GV$9))</f>
        <v>-0.4411355072739635</v>
      </c>
    </row>
    <row r="48" spans="1:15">
      <c r="A48" s="57">
        <f>INDEX(Calculations_forecast!$9:$9, , ROW()+121)</f>
        <v>40816</v>
      </c>
      <c r="B48" s="58" t="e">
        <f ca="1">IF(A48 &gt; TODAY(),INDEX(Calculations_forecast!$1:$100, MATCH("Fiscal_Impact", Calculations_forecast!$B:$B, 0), MATCH(Fiscal_impact_072718!$A48, Calculations_forecast!$9:$9, 0)), NA())</f>
        <v>#N/A</v>
      </c>
      <c r="C48" s="59" t="e">
        <f>IF(INDEX(Calculations_forecast!$1:$100, MATCH("RecessionDummy", Calculations_forecast!$B:$B, 0), MATCH(Fiscal_impact_072718!$A48, Calculations_forecast!$9:$9, 0))=1,1,NA())</f>
        <v>#N/A</v>
      </c>
      <c r="D48" s="58" t="str">
        <f ca="1">IF(A48 &gt; TODAY(),INDEX(Calculations_forecast!$1:$100,MATCH("Fiscal_Impact_bars",Calculations_forecast!$B:$B,0),MATCH(Fiscal_impact_072718!$A48,Calculations_forecast!$9:$9,0)), "")</f>
        <v/>
      </c>
      <c r="E48" s="58" t="str">
        <f ca="1">IF(A48 &gt; TODAY(),INDEX(Calculations_forecast!$1:$100, MATCH("Federal Contribution to Real GDP Growth", Calculations_forecast!$B:$B, 0), MATCH(Fiscal_impact_072718!$A48, Calculations_forecast!$9:$9, 0)), "")</f>
        <v/>
      </c>
      <c r="F48" s="58" t="str">
        <f ca="1">IF(A48 &gt; TODAY(),INDEX(Calculations_forecast!$1:$100, MATCH("S&amp;L Contribution to Real GDP Growth", Calculations_forecast!$B:$B, 0), MATCH(Fiscal_impact_072718!$A48, Calculations_forecast!$9:$9, 0)), "")</f>
        <v/>
      </c>
      <c r="G48" s="58" t="str">
        <f ca="1">IF(A48 &gt; TODAY(),INDEX(Calculations_forecast!$A:$GV,MATCH("Contribution of Consumption Growth to Real GDP",Calculations_forecast!B$1:B$90,0),MATCH($A48,Calculations_forecast!A$9:GV$9)), "")</f>
        <v/>
      </c>
      <c r="H48" s="58" t="e">
        <f t="shared" ca="1" si="0"/>
        <v>#N/A</v>
      </c>
      <c r="I48" s="57">
        <f>INDEX(Calculations_actual!$9:$9, , ROW()+121)</f>
        <v>40816</v>
      </c>
      <c r="J48" s="58">
        <f ca="1">INDEX(Calculations_actual!$1:$84, MATCH("Fiscal_Impact", Calculations_actual!$B:$B, 0), MATCH([2]Fiscal_impact_072718!$A48, Calculations_actual!$9:$9, 0))</f>
        <v>-0.86164470777109869</v>
      </c>
      <c r="K48" s="59">
        <f>INDEX(Calculations_actual!$1:$84, MATCH("RecessionDummy", Calculations_actual!$B:$B, 0), MATCH([2]Fiscal_impact_072718!$A48, Calculations_actual!$9:$9, 0))</f>
        <v>0</v>
      </c>
      <c r="L48" s="58">
        <f ca="1">INDEX(Calculations_actual!$1:$84, MATCH("Fiscal_Impact_bars", Calculations_actual!$B:$B, 0), MATCH([2]Fiscal_impact_072718!$A48, Calculations_actual!$9:$9, 0))</f>
        <v>-1.7489576754598981</v>
      </c>
      <c r="M48" s="58">
        <f>INDEX([2]HaverPull!$B:$XZ,MATCH($A48,[2]HaverPull!$B:$B,0),MATCH("Contribution to %Ch in Real GDP from ""Federal G""",[2]HaverPull!$B$1:$XZ$1,0))</f>
        <v>-0.72</v>
      </c>
      <c r="N48" s="58">
        <f>INDEX([2]HaverPull!$B:$XZ,MATCH($A48,[2]HaverPull!$B:$B,0),MATCH("Contribution to %Ch in Real GDP from ""S+L G""",[2]HaverPull!$B$1:$XZ$1,0))</f>
        <v>-0.43</v>
      </c>
      <c r="O48" s="58">
        <f ca="1">INDEX(Calculations_actual!$A:$GV,MATCH("Contribution of Consumption Growth to Real GDP",Calculations_actual!B$1:B$71,0),MATCH($A48,Calculations_actual!A$9:GV$9))</f>
        <v>-0.58895767545989808</v>
      </c>
    </row>
    <row r="49" spans="1:15">
      <c r="A49" s="57">
        <f>INDEX(Calculations_forecast!$9:$9, , ROW()+121)</f>
        <v>40908</v>
      </c>
      <c r="B49" s="58" t="e">
        <f ca="1">IF(A49 &gt; TODAY(),INDEX(Calculations_forecast!$1:$100, MATCH("Fiscal_Impact", Calculations_forecast!$B:$B, 0), MATCH(Fiscal_impact_072718!$A49, Calculations_forecast!$9:$9, 0)), NA())</f>
        <v>#N/A</v>
      </c>
      <c r="C49" s="59" t="e">
        <f>IF(INDEX(Calculations_forecast!$1:$100, MATCH("RecessionDummy", Calculations_forecast!$B:$B, 0), MATCH(Fiscal_impact_072718!$A49, Calculations_forecast!$9:$9, 0))=1,1,NA())</f>
        <v>#N/A</v>
      </c>
      <c r="D49" s="58" t="str">
        <f ca="1">IF(A49 &gt; TODAY(),INDEX(Calculations_forecast!$1:$100,MATCH("Fiscal_Impact_bars",Calculations_forecast!$B:$B,0),MATCH(Fiscal_impact_072718!$A49,Calculations_forecast!$9:$9,0)), "")</f>
        <v/>
      </c>
      <c r="E49" s="58" t="str">
        <f ca="1">IF(A49 &gt; TODAY(),INDEX(Calculations_forecast!$1:$100, MATCH("Federal Contribution to Real GDP Growth", Calculations_forecast!$B:$B, 0), MATCH(Fiscal_impact_072718!$A49, Calculations_forecast!$9:$9, 0)), "")</f>
        <v/>
      </c>
      <c r="F49" s="58" t="str">
        <f ca="1">IF(A49 &gt; TODAY(),INDEX(Calculations_forecast!$1:$100, MATCH("S&amp;L Contribution to Real GDP Growth", Calculations_forecast!$B:$B, 0), MATCH(Fiscal_impact_072718!$A49, Calculations_forecast!$9:$9, 0)), "")</f>
        <v/>
      </c>
      <c r="G49" s="58" t="str">
        <f ca="1">IF(A49 &gt; TODAY(),INDEX(Calculations_forecast!$A:$GV,MATCH("Contribution of Consumption Growth to Real GDP",Calculations_forecast!B$1:B$90,0),MATCH($A49,Calculations_forecast!A$9:GV$9)), "")</f>
        <v/>
      </c>
      <c r="H49" s="58" t="e">
        <f t="shared" ca="1" si="0"/>
        <v>#N/A</v>
      </c>
      <c r="I49" s="57">
        <f>INDEX(Calculations_actual!$9:$9, , ROW()+121)</f>
        <v>40908</v>
      </c>
      <c r="J49" s="58">
        <f ca="1">INDEX(Calculations_actual!$1:$84, MATCH("Fiscal_Impact", Calculations_actual!$B:$B, 0), MATCH([2]Fiscal_impact_072718!$A49, Calculations_actual!$9:$9, 0))</f>
        <v>-1.1608228675529579</v>
      </c>
      <c r="K49" s="59">
        <f>INDEX(Calculations_actual!$1:$84, MATCH("RecessionDummy", Calculations_actual!$B:$B, 0), MATCH([2]Fiscal_impact_072718!$A49, Calculations_actual!$9:$9, 0))</f>
        <v>0</v>
      </c>
      <c r="L49" s="58">
        <f ca="1">INDEX(Calculations_actual!$1:$84, MATCH("Fiscal_Impact_bars", Calculations_actual!$B:$B, 0), MATCH([2]Fiscal_impact_072718!$A49, Calculations_actual!$9:$9, 0))</f>
        <v>-0.65358829593625034</v>
      </c>
      <c r="M49" s="58">
        <f>INDEX([2]HaverPull!$B:$XZ,MATCH($A49,[2]HaverPull!$B:$B,0),MATCH("Contribution to %Ch in Real GDP from ""Federal G""",[2]HaverPull!$B$1:$XZ$1,0))</f>
        <v>0.14000000000000001</v>
      </c>
      <c r="N49" s="58">
        <f>INDEX([2]HaverPull!$B:$XZ,MATCH($A49,[2]HaverPull!$B:$B,0),MATCH("Contribution to %Ch in Real GDP from ""S+L G""",[2]HaverPull!$B$1:$XZ$1,0))</f>
        <v>-0.18</v>
      </c>
      <c r="O49" s="58">
        <f ca="1">INDEX(Calculations_actual!$A:$GV,MATCH("Contribution of Consumption Growth to Real GDP",Calculations_actual!B$1:B$71,0),MATCH($A49,Calculations_actual!A$9:GV$9))</f>
        <v>-0.61358829593625031</v>
      </c>
    </row>
    <row r="50" spans="1:15">
      <c r="A50" s="57">
        <f>INDEX(Calculations_forecast!$9:$9, , ROW()+121)</f>
        <v>40999</v>
      </c>
      <c r="B50" s="58" t="e">
        <f ca="1">IF(A50 &gt; TODAY(),INDEX(Calculations_forecast!$1:$100, MATCH("Fiscal_Impact", Calculations_forecast!$B:$B, 0), MATCH(Fiscal_impact_072718!$A50, Calculations_forecast!$9:$9, 0)), NA())</f>
        <v>#N/A</v>
      </c>
      <c r="C50" s="59" t="e">
        <f>IF(INDEX(Calculations_forecast!$1:$100, MATCH("RecessionDummy", Calculations_forecast!$B:$B, 0), MATCH(Fiscal_impact_072718!$A50, Calculations_forecast!$9:$9, 0))=1,1,NA())</f>
        <v>#N/A</v>
      </c>
      <c r="D50" s="58" t="str">
        <f ca="1">IF(A50 &gt; TODAY(),INDEX(Calculations_forecast!$1:$100,MATCH("Fiscal_Impact_bars",Calculations_forecast!$B:$B,0),MATCH(Fiscal_impact_072718!$A50,Calculations_forecast!$9:$9,0)), "")</f>
        <v/>
      </c>
      <c r="E50" s="58" t="str">
        <f ca="1">IF(A50 &gt; TODAY(),INDEX(Calculations_forecast!$1:$100, MATCH("Federal Contribution to Real GDP Growth", Calculations_forecast!$B:$B, 0), MATCH(Fiscal_impact_072718!$A50, Calculations_forecast!$9:$9, 0)), "")</f>
        <v/>
      </c>
      <c r="F50" s="58" t="str">
        <f ca="1">IF(A50 &gt; TODAY(),INDEX(Calculations_forecast!$1:$100, MATCH("S&amp;L Contribution to Real GDP Growth", Calculations_forecast!$B:$B, 0), MATCH(Fiscal_impact_072718!$A50, Calculations_forecast!$9:$9, 0)), "")</f>
        <v/>
      </c>
      <c r="G50" s="58" t="str">
        <f ca="1">IF(A50 &gt; TODAY(),INDEX(Calculations_forecast!$A:$GV,MATCH("Contribution of Consumption Growth to Real GDP",Calculations_forecast!B$1:B$90,0),MATCH($A50,Calculations_forecast!A$9:GV$9)), "")</f>
        <v/>
      </c>
      <c r="H50" s="58" t="e">
        <f t="shared" ca="1" si="0"/>
        <v>#N/A</v>
      </c>
      <c r="I50" s="57">
        <f>INDEX(Calculations_actual!$9:$9, , ROW()+121)</f>
        <v>40999</v>
      </c>
      <c r="J50" s="58">
        <f ca="1">INDEX(Calculations_actual!$1:$84, MATCH("Fiscal_Impact", Calculations_actual!$B:$B, 0), MATCH([2]Fiscal_impact_072718!$A50, Calculations_actual!$9:$9, 0))</f>
        <v>-1.1150123937500598</v>
      </c>
      <c r="K50" s="59">
        <f>INDEX(Calculations_actual!$1:$84, MATCH("RecessionDummy", Calculations_actual!$B:$B, 0), MATCH([2]Fiscal_impact_072718!$A50, Calculations_actual!$9:$9, 0))</f>
        <v>0</v>
      </c>
      <c r="L50" s="58">
        <f ca="1">INDEX(Calculations_actual!$1:$84, MATCH("Fiscal_Impact_bars", Calculations_actual!$B:$B, 0), MATCH([2]Fiscal_impact_072718!$A50, Calculations_actual!$9:$9, 0))</f>
        <v>-1.0663680963301272</v>
      </c>
      <c r="M50" s="58">
        <f>INDEX([2]HaverPull!$B:$XZ,MATCH($A50,[2]HaverPull!$B:$B,0),MATCH("Contribution to %Ch in Real GDP from ""Federal G""",[2]HaverPull!$B$1:$XZ$1,0))</f>
        <v>0.01</v>
      </c>
      <c r="N50" s="58">
        <f>INDEX([2]HaverPull!$B:$XZ,MATCH($A50,[2]HaverPull!$B:$B,0),MATCH("Contribution to %Ch in Real GDP from ""S+L G""",[2]HaverPull!$B$1:$XZ$1,0))</f>
        <v>-0.34</v>
      </c>
      <c r="O50" s="58">
        <f ca="1">INDEX(Calculations_actual!$A:$GV,MATCH("Contribution of Consumption Growth to Real GDP",Calculations_actual!B$1:B$71,0),MATCH($A50,Calculations_actual!A$9:GV$9))</f>
        <v>-0.72636809633012722</v>
      </c>
    </row>
    <row r="51" spans="1:15">
      <c r="A51" s="57">
        <f>INDEX(Calculations_forecast!$9:$9, , ROW()+121)</f>
        <v>41090</v>
      </c>
      <c r="B51" s="58" t="e">
        <f ca="1">IF(A51 &gt; TODAY(),INDEX(Calculations_forecast!$1:$100, MATCH("Fiscal_Impact", Calculations_forecast!$B:$B, 0), MATCH(Fiscal_impact_072718!$A51, Calculations_forecast!$9:$9, 0)), NA())</f>
        <v>#N/A</v>
      </c>
      <c r="C51" s="59" t="e">
        <f>IF(INDEX(Calculations_forecast!$1:$100, MATCH("RecessionDummy", Calculations_forecast!$B:$B, 0), MATCH(Fiscal_impact_072718!$A51, Calculations_forecast!$9:$9, 0))=1,1,NA())</f>
        <v>#N/A</v>
      </c>
      <c r="D51" s="58" t="str">
        <f ca="1">IF(A51 &gt; TODAY(),INDEX(Calculations_forecast!$1:$100,MATCH("Fiscal_Impact_bars",Calculations_forecast!$B:$B,0),MATCH(Fiscal_impact_072718!$A51,Calculations_forecast!$9:$9,0)), "")</f>
        <v/>
      </c>
      <c r="E51" s="58" t="str">
        <f ca="1">IF(A51 &gt; TODAY(),INDEX(Calculations_forecast!$1:$100, MATCH("Federal Contribution to Real GDP Growth", Calculations_forecast!$B:$B, 0), MATCH(Fiscal_impact_072718!$A51, Calculations_forecast!$9:$9, 0)), "")</f>
        <v/>
      </c>
      <c r="F51" s="58" t="str">
        <f ca="1">IF(A51 &gt; TODAY(),INDEX(Calculations_forecast!$1:$100, MATCH("S&amp;L Contribution to Real GDP Growth", Calculations_forecast!$B:$B, 0), MATCH(Fiscal_impact_072718!$A51, Calculations_forecast!$9:$9, 0)), "")</f>
        <v/>
      </c>
      <c r="G51" s="58" t="str">
        <f ca="1">IF(A51 &gt; TODAY(),INDEX(Calculations_forecast!$A:$GV,MATCH("Contribution of Consumption Growth to Real GDP",Calculations_forecast!B$1:B$90,0),MATCH($A51,Calculations_forecast!A$9:GV$9)), "")</f>
        <v/>
      </c>
      <c r="H51" s="58" t="e">
        <f t="shared" ca="1" si="0"/>
        <v>#N/A</v>
      </c>
      <c r="I51" s="57">
        <f>INDEX(Calculations_actual!$9:$9, , ROW()+121)</f>
        <v>41090</v>
      </c>
      <c r="J51" s="58">
        <f ca="1">INDEX(Calculations_actual!$1:$84, MATCH("Fiscal_Impact", Calculations_actual!$B:$B, 0), MATCH([2]Fiscal_impact_072718!$A51, Calculations_actual!$9:$9, 0))</f>
        <v>-1.1113948925017574</v>
      </c>
      <c r="K51" s="59">
        <f>INDEX(Calculations_actual!$1:$84, MATCH("RecessionDummy", Calculations_actual!$B:$B, 0), MATCH([2]Fiscal_impact_072718!$A51, Calculations_actual!$9:$9, 0))</f>
        <v>0</v>
      </c>
      <c r="L51" s="58">
        <f ca="1">INDEX(Calculations_actual!$1:$84, MATCH("Fiscal_Impact_bars", Calculations_actual!$B:$B, 0), MATCH([2]Fiscal_impact_072718!$A51, Calculations_actual!$9:$9, 0))</f>
        <v>-0.97666550228075377</v>
      </c>
      <c r="M51" s="58">
        <f>INDEX([2]HaverPull!$B:$XZ,MATCH($A51,[2]HaverPull!$B:$B,0),MATCH("Contribution to %Ch in Real GDP from ""Federal G""",[2]HaverPull!$B$1:$XZ$1,0))</f>
        <v>-0.25</v>
      </c>
      <c r="N51" s="58">
        <f>INDEX([2]HaverPull!$B:$XZ,MATCH($A51,[2]HaverPull!$B:$B,0),MATCH("Contribution to %Ch in Real GDP from ""S+L G""",[2]HaverPull!$B$1:$XZ$1,0))</f>
        <v>-0.15</v>
      </c>
      <c r="O51" s="58">
        <f ca="1">INDEX(Calculations_actual!$A:$GV,MATCH("Contribution of Consumption Growth to Real GDP",Calculations_actual!B$1:B$71,0),MATCH($A51,Calculations_actual!A$9:GV$9))</f>
        <v>-0.56666550228075374</v>
      </c>
    </row>
    <row r="52" spans="1:15">
      <c r="A52" s="57">
        <f>INDEX(Calculations_forecast!$9:$9, , ROW()+121)</f>
        <v>41182</v>
      </c>
      <c r="B52" s="58" t="e">
        <f ca="1">IF(A52 &gt; TODAY(),INDEX(Calculations_forecast!$1:$100, MATCH("Fiscal_Impact", Calculations_forecast!$B:$B, 0), MATCH(Fiscal_impact_072718!$A52, Calculations_forecast!$9:$9, 0)), NA())</f>
        <v>#N/A</v>
      </c>
      <c r="C52" s="59" t="e">
        <f>IF(INDEX(Calculations_forecast!$1:$100, MATCH("RecessionDummy", Calculations_forecast!$B:$B, 0), MATCH(Fiscal_impact_072718!$A52, Calculations_forecast!$9:$9, 0))=1,1,NA())</f>
        <v>#N/A</v>
      </c>
      <c r="D52" s="58" t="str">
        <f ca="1">IF(A52 &gt; TODAY(),INDEX(Calculations_forecast!$1:$100,MATCH("Fiscal_Impact_bars",Calculations_forecast!$B:$B,0),MATCH(Fiscal_impact_072718!$A52,Calculations_forecast!$9:$9,0)), "")</f>
        <v/>
      </c>
      <c r="E52" s="58" t="str">
        <f ca="1">IF(A52 &gt; TODAY(),INDEX(Calculations_forecast!$1:$100, MATCH("Federal Contribution to Real GDP Growth", Calculations_forecast!$B:$B, 0), MATCH(Fiscal_impact_072718!$A52, Calculations_forecast!$9:$9, 0)), "")</f>
        <v/>
      </c>
      <c r="F52" s="58" t="str">
        <f ca="1">IF(A52 &gt; TODAY(),INDEX(Calculations_forecast!$1:$100, MATCH("S&amp;L Contribution to Real GDP Growth", Calculations_forecast!$B:$B, 0), MATCH(Fiscal_impact_072718!$A52, Calculations_forecast!$9:$9, 0)), "")</f>
        <v/>
      </c>
      <c r="G52" s="58" t="str">
        <f ca="1">IF(A52 &gt; TODAY(),INDEX(Calculations_forecast!$A:$GV,MATCH("Contribution of Consumption Growth to Real GDP",Calculations_forecast!B$1:B$90,0),MATCH($A52,Calculations_forecast!A$9:GV$9)), "")</f>
        <v/>
      </c>
      <c r="H52" s="58" t="e">
        <f t="shared" ca="1" si="0"/>
        <v>#N/A</v>
      </c>
      <c r="I52" s="57">
        <f>INDEX(Calculations_actual!$9:$9, , ROW()+121)</f>
        <v>41182</v>
      </c>
      <c r="J52" s="58">
        <f ca="1">INDEX(Calculations_actual!$1:$84, MATCH("Fiscal_Impact", Calculations_actual!$B:$B, 0), MATCH([2]Fiscal_impact_072718!$A52, Calculations_actual!$9:$9, 0))</f>
        <v>-0.81503677042706357</v>
      </c>
      <c r="K52" s="59">
        <f>INDEX(Calculations_actual!$1:$84, MATCH("RecessionDummy", Calculations_actual!$B:$B, 0), MATCH([2]Fiscal_impact_072718!$A52, Calculations_actual!$9:$9, 0))</f>
        <v>0</v>
      </c>
      <c r="L52" s="58">
        <f ca="1">INDEX(Calculations_actual!$1:$84, MATCH("Fiscal_Impact_bars", Calculations_actual!$B:$B, 0), MATCH([2]Fiscal_impact_072718!$A52, Calculations_actual!$9:$9, 0))</f>
        <v>-0.5635251871611231</v>
      </c>
      <c r="M52" s="58">
        <f>INDEX([2]HaverPull!$B:$XZ,MATCH($A52,[2]HaverPull!$B:$B,0),MATCH("Contribution to %Ch in Real GDP from ""Federal G""",[2]HaverPull!$B$1:$XZ$1,0))</f>
        <v>7.0000000000000007E-2</v>
      </c>
      <c r="N52" s="58">
        <f>INDEX([2]HaverPull!$B:$XZ,MATCH($A52,[2]HaverPull!$B:$B,0),MATCH("Contribution to %Ch in Real GDP from ""S+L G""",[2]HaverPull!$B$1:$XZ$1,0))</f>
        <v>-0.18</v>
      </c>
      <c r="O52" s="58">
        <f ca="1">INDEX(Calculations_actual!$A:$GV,MATCH("Contribution of Consumption Growth to Real GDP",Calculations_actual!B$1:B$71,0),MATCH($A52,Calculations_actual!A$9:GV$9))</f>
        <v>-0.44352518716112305</v>
      </c>
    </row>
    <row r="53" spans="1:15">
      <c r="A53" s="57">
        <f>INDEX(Calculations_forecast!$9:$9, , ROW()+121)</f>
        <v>41274</v>
      </c>
      <c r="B53" s="58" t="e">
        <f ca="1">IF(A53 &gt; TODAY(),INDEX(Calculations_forecast!$1:$100, MATCH("Fiscal_Impact", Calculations_forecast!$B:$B, 0), MATCH(Fiscal_impact_072718!$A53, Calculations_forecast!$9:$9, 0)), NA())</f>
        <v>#N/A</v>
      </c>
      <c r="C53" s="59" t="e">
        <f>IF(INDEX(Calculations_forecast!$1:$100, MATCH("RecessionDummy", Calculations_forecast!$B:$B, 0), MATCH(Fiscal_impact_072718!$A53, Calculations_forecast!$9:$9, 0))=1,1,NA())</f>
        <v>#N/A</v>
      </c>
      <c r="D53" s="58" t="str">
        <f ca="1">IF(A53 &gt; TODAY(),INDEX(Calculations_forecast!$1:$100,MATCH("Fiscal_Impact_bars",Calculations_forecast!$B:$B,0),MATCH(Fiscal_impact_072718!$A53,Calculations_forecast!$9:$9,0)), "")</f>
        <v/>
      </c>
      <c r="E53" s="58" t="str">
        <f ca="1">IF(A53 &gt; TODAY(),INDEX(Calculations_forecast!$1:$100, MATCH("Federal Contribution to Real GDP Growth", Calculations_forecast!$B:$B, 0), MATCH(Fiscal_impact_072718!$A53, Calculations_forecast!$9:$9, 0)), "")</f>
        <v/>
      </c>
      <c r="F53" s="58" t="str">
        <f ca="1">IF(A53 &gt; TODAY(),INDEX(Calculations_forecast!$1:$100, MATCH("S&amp;L Contribution to Real GDP Growth", Calculations_forecast!$B:$B, 0), MATCH(Fiscal_impact_072718!$A53, Calculations_forecast!$9:$9, 0)), "")</f>
        <v/>
      </c>
      <c r="G53" s="58" t="str">
        <f ca="1">IF(A53 &gt; TODAY(),INDEX(Calculations_forecast!$A:$GV,MATCH("Contribution of Consumption Growth to Real GDP",Calculations_forecast!B$1:B$90,0),MATCH($A53,Calculations_forecast!A$9:GV$9)), "")</f>
        <v/>
      </c>
      <c r="H53" s="58" t="e">
        <f t="shared" ca="1" si="0"/>
        <v>#N/A</v>
      </c>
      <c r="I53" s="57">
        <f>INDEX(Calculations_actual!$9:$9, , ROW()+121)</f>
        <v>41274</v>
      </c>
      <c r="J53" s="58">
        <f ca="1">INDEX(Calculations_actual!$1:$84, MATCH("Fiscal_Impact", Calculations_actual!$B:$B, 0), MATCH([2]Fiscal_impact_072718!$A53, Calculations_actual!$9:$9, 0))</f>
        <v>-0.97890806031559274</v>
      </c>
      <c r="K53" s="59">
        <f>INDEX(Calculations_actual!$1:$84, MATCH("RecessionDummy", Calculations_actual!$B:$B, 0), MATCH([2]Fiscal_impact_072718!$A53, Calculations_actual!$9:$9, 0))</f>
        <v>0</v>
      </c>
      <c r="L53" s="58">
        <f ca="1">INDEX(Calculations_actual!$1:$84, MATCH("Fiscal_Impact_bars", Calculations_actual!$B:$B, 0), MATCH([2]Fiscal_impact_072718!$A53, Calculations_actual!$9:$9, 0))</f>
        <v>-1.3090734554903665</v>
      </c>
      <c r="M53" s="58">
        <f>INDEX([2]HaverPull!$B:$XZ,MATCH($A53,[2]HaverPull!$B:$B,0),MATCH("Contribution to %Ch in Real GDP from ""Federal G""",[2]HaverPull!$B$1:$XZ$1,0))</f>
        <v>-0.63</v>
      </c>
      <c r="N53" s="58">
        <f>INDEX([2]HaverPull!$B:$XZ,MATCH($A53,[2]HaverPull!$B:$B,0),MATCH("Contribution to %Ch in Real GDP from ""S+L G""",[2]HaverPull!$B$1:$XZ$1,0))</f>
        <v>-0.13</v>
      </c>
      <c r="O53" s="58">
        <f ca="1">INDEX(Calculations_actual!$A:$GV,MATCH("Contribution of Consumption Growth to Real GDP",Calculations_actual!B$1:B$71,0),MATCH($A53,Calculations_actual!A$9:GV$9))</f>
        <v>-0.54907345549036657</v>
      </c>
    </row>
    <row r="54" spans="1:15">
      <c r="A54" s="57">
        <f>INDEX(Calculations_forecast!$9:$9, , ROW()+121)</f>
        <v>41364</v>
      </c>
      <c r="B54" s="58" t="e">
        <f ca="1">IF(A54 &gt; TODAY(),INDEX(Calculations_forecast!$1:$100, MATCH("Fiscal_Impact", Calculations_forecast!$B:$B, 0), MATCH(Fiscal_impact_072718!$A54, Calculations_forecast!$9:$9, 0)), NA())</f>
        <v>#N/A</v>
      </c>
      <c r="C54" s="59" t="e">
        <f>IF(INDEX(Calculations_forecast!$1:$100, MATCH("RecessionDummy", Calculations_forecast!$B:$B, 0), MATCH(Fiscal_impact_072718!$A54, Calculations_forecast!$9:$9, 0))=1,1,NA())</f>
        <v>#N/A</v>
      </c>
      <c r="D54" s="58" t="str">
        <f ca="1">IF(A54 &gt; TODAY(),INDEX(Calculations_forecast!$1:$100,MATCH("Fiscal_Impact_bars",Calculations_forecast!$B:$B,0),MATCH(Fiscal_impact_072718!$A54,Calculations_forecast!$9:$9,0)), "")</f>
        <v/>
      </c>
      <c r="E54" s="58" t="str">
        <f ca="1">IF(A54 &gt; TODAY(),INDEX(Calculations_forecast!$1:$100, MATCH("Federal Contribution to Real GDP Growth", Calculations_forecast!$B:$B, 0), MATCH(Fiscal_impact_072718!$A54, Calculations_forecast!$9:$9, 0)), "")</f>
        <v/>
      </c>
      <c r="F54" s="58" t="str">
        <f ca="1">IF(A54 &gt; TODAY(),INDEX(Calculations_forecast!$1:$100, MATCH("S&amp;L Contribution to Real GDP Growth", Calculations_forecast!$B:$B, 0), MATCH(Fiscal_impact_072718!$A54, Calculations_forecast!$9:$9, 0)), "")</f>
        <v/>
      </c>
      <c r="G54" s="58" t="str">
        <f ca="1">IF(A54 &gt; TODAY(),INDEX(Calculations_forecast!$A:$GV,MATCH("Contribution of Consumption Growth to Real GDP",Calculations_forecast!B$1:B$90,0),MATCH($A54,Calculations_forecast!A$9:GV$9)), "")</f>
        <v/>
      </c>
      <c r="H54" s="58" t="e">
        <f t="shared" ca="1" si="0"/>
        <v>#N/A</v>
      </c>
      <c r="I54" s="57">
        <f>INDEX(Calculations_actual!$9:$9, , ROW()+121)</f>
        <v>41364</v>
      </c>
      <c r="J54" s="58">
        <f ca="1">INDEX(Calculations_actual!$1:$84, MATCH("Fiscal_Impact", Calculations_actual!$B:$B, 0), MATCH([2]Fiscal_impact_072718!$A54, Calculations_actual!$9:$9, 0))</f>
        <v>-1.1018128925035884</v>
      </c>
      <c r="K54" s="59">
        <f>INDEX(Calculations_actual!$1:$84, MATCH("RecessionDummy", Calculations_actual!$B:$B, 0), MATCH([2]Fiscal_impact_072718!$A54, Calculations_actual!$9:$9, 0))</f>
        <v>0</v>
      </c>
      <c r="L54" s="58">
        <f ca="1">INDEX(Calculations_actual!$1:$84, MATCH("Fiscal_Impact_bars", Calculations_actual!$B:$B, 0), MATCH([2]Fiscal_impact_072718!$A54, Calculations_actual!$9:$9, 0))</f>
        <v>-1.55798742508211</v>
      </c>
      <c r="M54" s="58">
        <f>INDEX([2]HaverPull!$B:$XZ,MATCH($A54,[2]HaverPull!$B:$B,0),MATCH("Contribution to %Ch in Real GDP from ""Federal G""",[2]HaverPull!$B$1:$XZ$1,0))</f>
        <v>-0.71</v>
      </c>
      <c r="N54" s="58">
        <f>INDEX([2]HaverPull!$B:$XZ,MATCH($A54,[2]HaverPull!$B:$B,0),MATCH("Contribution to %Ch in Real GDP from ""S+L G""",[2]HaverPull!$B$1:$XZ$1,0))</f>
        <v>0.03</v>
      </c>
      <c r="O54" s="58">
        <f ca="1">INDEX(Calculations_actual!$A:$GV,MATCH("Contribution of Consumption Growth to Real GDP",Calculations_actual!B$1:B$71,0),MATCH($A54,Calculations_actual!A$9:GV$9))</f>
        <v>-0.87798742508210992</v>
      </c>
    </row>
    <row r="55" spans="1:15">
      <c r="A55" s="57">
        <f>INDEX(Calculations_forecast!$9:$9, , ROW()+121)</f>
        <v>41455</v>
      </c>
      <c r="B55" s="58" t="e">
        <f ca="1">IF(A55 &gt; TODAY(),INDEX(Calculations_forecast!$1:$100, MATCH("Fiscal_Impact", Calculations_forecast!$B:$B, 0), MATCH(Fiscal_impact_072718!$A55, Calculations_forecast!$9:$9, 0)), NA())</f>
        <v>#N/A</v>
      </c>
      <c r="C55" s="59" t="e">
        <f>IF(INDEX(Calculations_forecast!$1:$100, MATCH("RecessionDummy", Calculations_forecast!$B:$B, 0), MATCH(Fiscal_impact_072718!$A55, Calculations_forecast!$9:$9, 0))=1,1,NA())</f>
        <v>#N/A</v>
      </c>
      <c r="D55" s="58" t="str">
        <f ca="1">IF(A55 &gt; TODAY(),INDEX(Calculations_forecast!$1:$100,MATCH("Fiscal_Impact_bars",Calculations_forecast!$B:$B,0),MATCH(Fiscal_impact_072718!$A55,Calculations_forecast!$9:$9,0)), "")</f>
        <v/>
      </c>
      <c r="E55" s="58" t="str">
        <f ca="1">IF(A55 &gt; TODAY(),INDEX(Calculations_forecast!$1:$100, MATCH("Federal Contribution to Real GDP Growth", Calculations_forecast!$B:$B, 0), MATCH(Fiscal_impact_072718!$A55, Calculations_forecast!$9:$9, 0)), "")</f>
        <v/>
      </c>
      <c r="F55" s="58" t="str">
        <f ca="1">IF(A55 &gt; TODAY(),INDEX(Calculations_forecast!$1:$100, MATCH("S&amp;L Contribution to Real GDP Growth", Calculations_forecast!$B:$B, 0), MATCH(Fiscal_impact_072718!$A55, Calculations_forecast!$9:$9, 0)), "")</f>
        <v/>
      </c>
      <c r="G55" s="58" t="str">
        <f ca="1">IF(A55 &gt; TODAY(),INDEX(Calculations_forecast!$A:$GV,MATCH("Contribution of Consumption Growth to Real GDP",Calculations_forecast!B$1:B$90,0),MATCH($A55,Calculations_forecast!A$9:GV$9)), "")</f>
        <v/>
      </c>
      <c r="H55" s="58" t="e">
        <f t="shared" ca="1" si="0"/>
        <v>#N/A</v>
      </c>
      <c r="I55" s="57">
        <f>INDEX(Calculations_actual!$9:$9, , ROW()+121)</f>
        <v>41455</v>
      </c>
      <c r="J55" s="58">
        <f ca="1">INDEX(Calculations_actual!$1:$84, MATCH("Fiscal_Impact", Calculations_actual!$B:$B, 0), MATCH([2]Fiscal_impact_072718!$A55, Calculations_actual!$9:$9, 0))</f>
        <v>-1.1093986979877744</v>
      </c>
      <c r="K55" s="59">
        <f>INDEX(Calculations_actual!$1:$84, MATCH("RecessionDummy", Calculations_actual!$B:$B, 0), MATCH([2]Fiscal_impact_072718!$A55, Calculations_actual!$9:$9, 0))</f>
        <v>0</v>
      </c>
      <c r="L55" s="58">
        <f ca="1">INDEX(Calculations_actual!$1:$84, MATCH("Fiscal_Impact_bars", Calculations_actual!$B:$B, 0), MATCH([2]Fiscal_impact_072718!$A55, Calculations_actual!$9:$9, 0))</f>
        <v>-1.0070087242174983</v>
      </c>
      <c r="M55" s="58">
        <f>INDEX([2]HaverPull!$B:$XZ,MATCH($A55,[2]HaverPull!$B:$B,0),MATCH("Contribution to %Ch in Real GDP from ""Federal G""",[2]HaverPull!$B$1:$XZ$1,0))</f>
        <v>-0.24</v>
      </c>
      <c r="N55" s="58">
        <f>INDEX([2]HaverPull!$B:$XZ,MATCH($A55,[2]HaverPull!$B:$B,0),MATCH("Contribution to %Ch in Real GDP from ""S+L G""",[2]HaverPull!$B$1:$XZ$1,0))</f>
        <v>0.11</v>
      </c>
      <c r="O55" s="58">
        <f ca="1">INDEX(Calculations_actual!$A:$GV,MATCH("Contribution of Consumption Growth to Real GDP",Calculations_actual!B$1:B$71,0),MATCH($A55,Calculations_actual!A$9:GV$9))</f>
        <v>-0.87700872421749843</v>
      </c>
    </row>
    <row r="56" spans="1:15">
      <c r="A56" s="57">
        <f>INDEX(Calculations_forecast!$9:$9, , ROW()+121)</f>
        <v>41547</v>
      </c>
      <c r="B56" s="58" t="e">
        <f ca="1">IF(A56 &gt; TODAY(),INDEX(Calculations_forecast!$1:$100, MATCH("Fiscal_Impact", Calculations_forecast!$B:$B, 0), MATCH(Fiscal_impact_072718!$A56, Calculations_forecast!$9:$9, 0)), NA())</f>
        <v>#N/A</v>
      </c>
      <c r="C56" s="59" t="e">
        <f>IF(INDEX(Calculations_forecast!$1:$100, MATCH("RecessionDummy", Calculations_forecast!$B:$B, 0), MATCH(Fiscal_impact_072718!$A56, Calculations_forecast!$9:$9, 0))=1,1,NA())</f>
        <v>#N/A</v>
      </c>
      <c r="D56" s="58" t="str">
        <f ca="1">IF(A56 &gt; TODAY(),INDEX(Calculations_forecast!$1:$100,MATCH("Fiscal_Impact_bars",Calculations_forecast!$B:$B,0),MATCH(Fiscal_impact_072718!$A56,Calculations_forecast!$9:$9,0)), "")</f>
        <v/>
      </c>
      <c r="E56" s="58" t="str">
        <f ca="1">IF(A56 &gt; TODAY(),INDEX(Calculations_forecast!$1:$100, MATCH("Federal Contribution to Real GDP Growth", Calculations_forecast!$B:$B, 0), MATCH(Fiscal_impact_072718!$A56, Calculations_forecast!$9:$9, 0)), "")</f>
        <v/>
      </c>
      <c r="F56" s="58" t="str">
        <f ca="1">IF(A56 &gt; TODAY(),INDEX(Calculations_forecast!$1:$100, MATCH("S&amp;L Contribution to Real GDP Growth", Calculations_forecast!$B:$B, 0), MATCH(Fiscal_impact_072718!$A56, Calculations_forecast!$9:$9, 0)), "")</f>
        <v/>
      </c>
      <c r="G56" s="58" t="str">
        <f ca="1">IF(A56 &gt; TODAY(),INDEX(Calculations_forecast!$A:$GV,MATCH("Contribution of Consumption Growth to Real GDP",Calculations_forecast!B$1:B$90,0),MATCH($A56,Calculations_forecast!A$9:GV$9)), "")</f>
        <v/>
      </c>
      <c r="H56" s="58" t="e">
        <f t="shared" ca="1" si="0"/>
        <v>#N/A</v>
      </c>
      <c r="I56" s="57">
        <f>INDEX(Calculations_actual!$9:$9, , ROW()+121)</f>
        <v>41547</v>
      </c>
      <c r="J56" s="58">
        <f ca="1">INDEX(Calculations_actual!$1:$84, MATCH("Fiscal_Impact", Calculations_actual!$B:$B, 0), MATCH([2]Fiscal_impact_072718!$A56, Calculations_actual!$9:$9, 0))</f>
        <v>-1.1760593840460545</v>
      </c>
      <c r="K56" s="59">
        <f>INDEX(Calculations_actual!$1:$84, MATCH("RecessionDummy", Calculations_actual!$B:$B, 0), MATCH([2]Fiscal_impact_072718!$A56, Calculations_actual!$9:$9, 0))</f>
        <v>0</v>
      </c>
      <c r="L56" s="58">
        <f ca="1">INDEX(Calculations_actual!$1:$84, MATCH("Fiscal_Impact_bars", Calculations_actual!$B:$B, 0), MATCH([2]Fiscal_impact_072718!$A56, Calculations_actual!$9:$9, 0))</f>
        <v>-0.83016793139424272</v>
      </c>
      <c r="M56" s="58">
        <f>INDEX([2]HaverPull!$B:$XZ,MATCH($A56,[2]HaverPull!$B:$B,0),MATCH("Contribution to %Ch in Real GDP from ""Federal G""",[2]HaverPull!$B$1:$XZ$1,0))</f>
        <v>-0.43</v>
      </c>
      <c r="N56" s="58">
        <f>INDEX([2]HaverPull!$B:$XZ,MATCH($A56,[2]HaverPull!$B:$B,0),MATCH("Contribution to %Ch in Real GDP from ""S+L G""",[2]HaverPull!$B$1:$XZ$1,0))</f>
        <v>0.03</v>
      </c>
      <c r="O56" s="58">
        <f ca="1">INDEX(Calculations_actual!$A:$GV,MATCH("Contribution of Consumption Growth to Real GDP",Calculations_actual!B$1:B$71,0),MATCH($A56,Calculations_actual!A$9:GV$9))</f>
        <v>-0.43016793139424275</v>
      </c>
    </row>
    <row r="57" spans="1:15">
      <c r="A57" s="57">
        <f>INDEX(Calculations_forecast!$9:$9, , ROW()+121)</f>
        <v>41639</v>
      </c>
      <c r="B57" s="58" t="e">
        <f ca="1">IF(A57 &gt; TODAY(),INDEX(Calculations_forecast!$1:$100, MATCH("Fiscal_Impact", Calculations_forecast!$B:$B, 0), MATCH(Fiscal_impact_072718!$A57, Calculations_forecast!$9:$9, 0)), NA())</f>
        <v>#N/A</v>
      </c>
      <c r="C57" s="59" t="e">
        <f>IF(INDEX(Calculations_forecast!$1:$100, MATCH("RecessionDummy", Calculations_forecast!$B:$B, 0), MATCH(Fiscal_impact_072718!$A57, Calculations_forecast!$9:$9, 0))=1,1,NA())</f>
        <v>#N/A</v>
      </c>
      <c r="D57" s="58" t="str">
        <f ca="1">IF(A57 &gt; TODAY(),INDEX(Calculations_forecast!$1:$100,MATCH("Fiscal_Impact_bars",Calculations_forecast!$B:$B,0),MATCH(Fiscal_impact_072718!$A57,Calculations_forecast!$9:$9,0)), "")</f>
        <v/>
      </c>
      <c r="E57" s="58" t="str">
        <f ca="1">IF(A57 &gt; TODAY(),INDEX(Calculations_forecast!$1:$100, MATCH("Federal Contribution to Real GDP Growth", Calculations_forecast!$B:$B, 0), MATCH(Fiscal_impact_072718!$A57, Calculations_forecast!$9:$9, 0)), "")</f>
        <v/>
      </c>
      <c r="F57" s="58" t="str">
        <f ca="1">IF(A57 &gt; TODAY(),INDEX(Calculations_forecast!$1:$100, MATCH("S&amp;L Contribution to Real GDP Growth", Calculations_forecast!$B:$B, 0), MATCH(Fiscal_impact_072718!$A57, Calculations_forecast!$9:$9, 0)), "")</f>
        <v/>
      </c>
      <c r="G57" s="58" t="str">
        <f ca="1">IF(A57 &gt; TODAY(),INDEX(Calculations_forecast!$A:$GV,MATCH("Contribution of Consumption Growth to Real GDP",Calculations_forecast!B$1:B$90,0),MATCH($A57,Calculations_forecast!A$9:GV$9)), "")</f>
        <v/>
      </c>
      <c r="H57" s="58" t="e">
        <f t="shared" ca="1" si="0"/>
        <v>#N/A</v>
      </c>
      <c r="I57" s="57">
        <f>INDEX(Calculations_actual!$9:$9, , ROW()+121)</f>
        <v>41639</v>
      </c>
      <c r="J57" s="58">
        <f ca="1">INDEX(Calculations_actual!$1:$84, MATCH("Fiscal_Impact", Calculations_actual!$B:$B, 0), MATCH([2]Fiscal_impact_072718!$A57, Calculations_actual!$9:$9, 0))</f>
        <v>-1.1225259662572473</v>
      </c>
      <c r="K57" s="59">
        <f>INDEX(Calculations_actual!$1:$84, MATCH("RecessionDummy", Calculations_actual!$B:$B, 0), MATCH([2]Fiscal_impact_072718!$A57, Calculations_actual!$9:$9, 0))</f>
        <v>0</v>
      </c>
      <c r="L57" s="58">
        <f ca="1">INDEX(Calculations_actual!$1:$84, MATCH("Fiscal_Impact_bars", Calculations_actual!$B:$B, 0), MATCH([2]Fiscal_impact_072718!$A57, Calculations_actual!$9:$9, 0))</f>
        <v>-1.0949397843351383</v>
      </c>
      <c r="M57" s="58">
        <f>INDEX([2]HaverPull!$B:$XZ,MATCH($A57,[2]HaverPull!$B:$B,0),MATCH("Contribution to %Ch in Real GDP from ""Federal G""",[2]HaverPull!$B$1:$XZ$1,0))</f>
        <v>-0.5</v>
      </c>
      <c r="N57" s="58">
        <f>INDEX([2]HaverPull!$B:$XZ,MATCH($A57,[2]HaverPull!$B:$B,0),MATCH("Contribution to %Ch in Real GDP from ""S+L G""",[2]HaverPull!$B$1:$XZ$1,0))</f>
        <v>-0.08</v>
      </c>
      <c r="O57" s="58">
        <f ca="1">INDEX(Calculations_actual!$A:$GV,MATCH("Contribution of Consumption Growth to Real GDP",Calculations_actual!B$1:B$71,0),MATCH($A57,Calculations_actual!A$9:GV$9))</f>
        <v>-0.51493978433513821</v>
      </c>
    </row>
    <row r="58" spans="1:15">
      <c r="A58" s="57">
        <f>INDEX(Calculations_forecast!$9:$9, , ROW()+121)</f>
        <v>41729</v>
      </c>
      <c r="B58" s="58" t="e">
        <f ca="1">IF(A58 &gt; TODAY(),INDEX(Calculations_forecast!$1:$100, MATCH("Fiscal_Impact", Calculations_forecast!$B:$B, 0), MATCH(Fiscal_impact_072718!$A58, Calculations_forecast!$9:$9, 0)), NA())</f>
        <v>#N/A</v>
      </c>
      <c r="C58" s="59" t="e">
        <f>IF(INDEX(Calculations_forecast!$1:$100, MATCH("RecessionDummy", Calculations_forecast!$B:$B, 0), MATCH(Fiscal_impact_072718!$A58, Calculations_forecast!$9:$9, 0))=1,1,NA())</f>
        <v>#N/A</v>
      </c>
      <c r="D58" s="58" t="str">
        <f ca="1">IF(A58 &gt; TODAY(),INDEX(Calculations_forecast!$1:$100,MATCH("Fiscal_Impact_bars",Calculations_forecast!$B:$B,0),MATCH(Fiscal_impact_072718!$A58,Calculations_forecast!$9:$9,0)), "")</f>
        <v/>
      </c>
      <c r="E58" s="58" t="str">
        <f ca="1">IF(A58 &gt; TODAY(),INDEX(Calculations_forecast!$1:$100, MATCH("Federal Contribution to Real GDP Growth", Calculations_forecast!$B:$B, 0), MATCH(Fiscal_impact_072718!$A58, Calculations_forecast!$9:$9, 0)), "")</f>
        <v/>
      </c>
      <c r="F58" s="58" t="str">
        <f ca="1">IF(A58 &gt; TODAY(),INDEX(Calculations_forecast!$1:$100, MATCH("S&amp;L Contribution to Real GDP Growth", Calculations_forecast!$B:$B, 0), MATCH(Fiscal_impact_072718!$A58, Calculations_forecast!$9:$9, 0)), "")</f>
        <v/>
      </c>
      <c r="G58" s="58" t="str">
        <f ca="1">IF(A58 &gt; TODAY(),INDEX(Calculations_forecast!$A:$GV,MATCH("Contribution of Consumption Growth to Real GDP",Calculations_forecast!B$1:B$90,0),MATCH($A58,Calculations_forecast!A$9:GV$9)), "")</f>
        <v/>
      </c>
      <c r="H58" s="58" t="e">
        <f t="shared" ca="1" si="0"/>
        <v>#N/A</v>
      </c>
      <c r="I58" s="57">
        <f>INDEX(Calculations_actual!$9:$9, , ROW()+121)</f>
        <v>41729</v>
      </c>
      <c r="J58" s="58">
        <f ca="1">INDEX(Calculations_actual!$1:$84, MATCH("Fiscal_Impact", Calculations_actual!$B:$B, 0), MATCH([2]Fiscal_impact_072718!$A58, Calculations_actual!$9:$9, 0))</f>
        <v>-0.96862682192273586</v>
      </c>
      <c r="K58" s="59">
        <f>INDEX(Calculations_actual!$1:$84, MATCH("RecessionDummy", Calculations_actual!$B:$B, 0), MATCH([2]Fiscal_impact_072718!$A58, Calculations_actual!$9:$9, 0))</f>
        <v>0</v>
      </c>
      <c r="L58" s="58">
        <f ca="1">INDEX(Calculations_actual!$1:$84, MATCH("Fiscal_Impact_bars", Calculations_actual!$B:$B, 0), MATCH([2]Fiscal_impact_072718!$A58, Calculations_actual!$9:$9, 0))</f>
        <v>-0.94239084774406412</v>
      </c>
      <c r="M58" s="58">
        <f>INDEX([2]HaverPull!$B:$XZ,MATCH($A58,[2]HaverPull!$B:$B,0),MATCH("Contribution to %Ch in Real GDP from ""Federal G""",[2]HaverPull!$B$1:$XZ$1,0))</f>
        <v>0.03</v>
      </c>
      <c r="N58" s="58">
        <f>INDEX([2]HaverPull!$B:$XZ,MATCH($A58,[2]HaverPull!$B:$B,0),MATCH("Contribution to %Ch in Real GDP from ""S+L G""",[2]HaverPull!$B$1:$XZ$1,0))</f>
        <v>-0.28000000000000003</v>
      </c>
      <c r="O58" s="58">
        <f ca="1">INDEX(Calculations_actual!$A:$GV,MATCH("Contribution of Consumption Growth to Real GDP",Calculations_actual!B$1:B$71,0),MATCH($A58,Calculations_actual!A$9:GV$9))</f>
        <v>-0.68239084774406411</v>
      </c>
    </row>
    <row r="59" spans="1:15">
      <c r="A59" s="57">
        <f>INDEX(Calculations_forecast!$9:$9, , ROW()+121)</f>
        <v>41820</v>
      </c>
      <c r="B59" s="58" t="e">
        <f ca="1">IF(A59 &gt; TODAY(),INDEX(Calculations_forecast!$1:$100, MATCH("Fiscal_Impact", Calculations_forecast!$B:$B, 0), MATCH(Fiscal_impact_072718!$A59, Calculations_forecast!$9:$9, 0)), NA())</f>
        <v>#N/A</v>
      </c>
      <c r="C59" s="59" t="e">
        <f>IF(INDEX(Calculations_forecast!$1:$100, MATCH("RecessionDummy", Calculations_forecast!$B:$B, 0), MATCH(Fiscal_impact_072718!$A59, Calculations_forecast!$9:$9, 0))=1,1,NA())</f>
        <v>#N/A</v>
      </c>
      <c r="D59" s="58" t="str">
        <f ca="1">IF(A59 &gt; TODAY(),INDEX(Calculations_forecast!$1:$100,MATCH("Fiscal_Impact_bars",Calculations_forecast!$B:$B,0),MATCH(Fiscal_impact_072718!$A59,Calculations_forecast!$9:$9,0)), "")</f>
        <v/>
      </c>
      <c r="E59" s="58" t="str">
        <f ca="1">IF(A59 &gt; TODAY(),INDEX(Calculations_forecast!$1:$100, MATCH("Federal Contribution to Real GDP Growth", Calculations_forecast!$B:$B, 0), MATCH(Fiscal_impact_072718!$A59, Calculations_forecast!$9:$9, 0)), "")</f>
        <v/>
      </c>
      <c r="F59" s="58" t="str">
        <f ca="1">IF(A59 &gt; TODAY(),INDEX(Calculations_forecast!$1:$100, MATCH("S&amp;L Contribution to Real GDP Growth", Calculations_forecast!$B:$B, 0), MATCH(Fiscal_impact_072718!$A59, Calculations_forecast!$9:$9, 0)), "")</f>
        <v/>
      </c>
      <c r="G59" s="58" t="str">
        <f ca="1">IF(A59 &gt; TODAY(),INDEX(Calculations_forecast!$A:$GV,MATCH("Contribution of Consumption Growth to Real GDP",Calculations_forecast!B$1:B$90,0),MATCH($A59,Calculations_forecast!A$9:GV$9)), "")</f>
        <v/>
      </c>
      <c r="H59" s="58" t="e">
        <f t="shared" ca="1" si="0"/>
        <v>#N/A</v>
      </c>
      <c r="I59" s="57">
        <f>INDEX(Calculations_actual!$9:$9, , ROW()+121)</f>
        <v>41820</v>
      </c>
      <c r="J59" s="58">
        <f ca="1">INDEX(Calculations_actual!$1:$84, MATCH("Fiscal_Impact", Calculations_actual!$B:$B, 0), MATCH([2]Fiscal_impact_072718!$A59, Calculations_actual!$9:$9, 0))</f>
        <v>-0.82636945516503701</v>
      </c>
      <c r="K59" s="59">
        <f>INDEX(Calculations_actual!$1:$84, MATCH("RecessionDummy", Calculations_actual!$B:$B, 0), MATCH([2]Fiscal_impact_072718!$A59, Calculations_actual!$9:$9, 0))</f>
        <v>0</v>
      </c>
      <c r="L59" s="58">
        <f ca="1">INDEX(Calculations_actual!$1:$84, MATCH("Fiscal_Impact_bars", Calculations_actual!$B:$B, 0), MATCH([2]Fiscal_impact_072718!$A59, Calculations_actual!$9:$9, 0))</f>
        <v>-0.43797925718670305</v>
      </c>
      <c r="M59" s="58">
        <f>INDEX([2]HaverPull!$B:$XZ,MATCH($A59,[2]HaverPull!$B:$B,0),MATCH("Contribution to %Ch in Real GDP from ""Federal G""",[2]HaverPull!$B$1:$XZ$1,0))</f>
        <v>-0.27</v>
      </c>
      <c r="N59" s="58">
        <f>INDEX([2]HaverPull!$B:$XZ,MATCH($A59,[2]HaverPull!$B:$B,0),MATCH("Contribution to %Ch in Real GDP from ""S+L G""",[2]HaverPull!$B$1:$XZ$1,0))</f>
        <v>0.26</v>
      </c>
      <c r="O59" s="58">
        <f ca="1">INDEX(Calculations_actual!$A:$GV,MATCH("Contribution of Consumption Growth to Real GDP",Calculations_actual!B$1:B$71,0),MATCH($A59,Calculations_actual!A$9:GV$9))</f>
        <v>-0.43797925718670305</v>
      </c>
    </row>
    <row r="60" spans="1:15">
      <c r="A60" s="57">
        <f>INDEX(Calculations_forecast!$9:$9, , ROW()+121)</f>
        <v>41912</v>
      </c>
      <c r="B60" s="58" t="e">
        <f ca="1">IF(A60 &gt; TODAY(),INDEX(Calculations_forecast!$1:$100, MATCH("Fiscal_Impact", Calculations_forecast!$B:$B, 0), MATCH(Fiscal_impact_072718!$A60, Calculations_forecast!$9:$9, 0)), NA())</f>
        <v>#N/A</v>
      </c>
      <c r="C60" s="59" t="e">
        <f>IF(INDEX(Calculations_forecast!$1:$100, MATCH("RecessionDummy", Calculations_forecast!$B:$B, 0), MATCH(Fiscal_impact_072718!$A60, Calculations_forecast!$9:$9, 0))=1,1,NA())</f>
        <v>#N/A</v>
      </c>
      <c r="D60" s="58" t="str">
        <f ca="1">IF(A60 &gt; TODAY(),INDEX(Calculations_forecast!$1:$100,MATCH("Fiscal_Impact_bars",Calculations_forecast!$B:$B,0),MATCH(Fiscal_impact_072718!$A60,Calculations_forecast!$9:$9,0)), "")</f>
        <v/>
      </c>
      <c r="E60" s="58" t="str">
        <f ca="1">IF(A60 &gt; TODAY(),INDEX(Calculations_forecast!$1:$100, MATCH("Federal Contribution to Real GDP Growth", Calculations_forecast!$B:$B, 0), MATCH(Fiscal_impact_072718!$A60, Calculations_forecast!$9:$9, 0)), "")</f>
        <v/>
      </c>
      <c r="F60" s="58" t="str">
        <f ca="1">IF(A60 &gt; TODAY(),INDEX(Calculations_forecast!$1:$100, MATCH("S&amp;L Contribution to Real GDP Growth", Calculations_forecast!$B:$B, 0), MATCH(Fiscal_impact_072718!$A60, Calculations_forecast!$9:$9, 0)), "")</f>
        <v/>
      </c>
      <c r="G60" s="58" t="str">
        <f ca="1">IF(A60 &gt; TODAY(),INDEX(Calculations_forecast!$A:$GV,MATCH("Contribution of Consumption Growth to Real GDP",Calculations_forecast!B$1:B$90,0),MATCH($A60,Calculations_forecast!A$9:GV$9)), "")</f>
        <v/>
      </c>
      <c r="H60" s="58" t="e">
        <f t="shared" ca="1" si="0"/>
        <v>#N/A</v>
      </c>
      <c r="I60" s="57">
        <f>INDEX(Calculations_actual!$9:$9, , ROW()+121)</f>
        <v>41912</v>
      </c>
      <c r="J60" s="58">
        <f ca="1">INDEX(Calculations_actual!$1:$84, MATCH("Fiscal_Impact", Calculations_actual!$B:$B, 0), MATCH([2]Fiscal_impact_072718!$A60, Calculations_actual!$9:$9, 0))</f>
        <v>-0.57007166753901994</v>
      </c>
      <c r="K60" s="59">
        <f>INDEX(Calculations_actual!$1:$84, MATCH("RecessionDummy", Calculations_actual!$B:$B, 0), MATCH([2]Fiscal_impact_072718!$A60, Calculations_actual!$9:$9, 0))</f>
        <v>0</v>
      </c>
      <c r="L60" s="58">
        <f ca="1">INDEX(Calculations_actual!$1:$84, MATCH("Fiscal_Impact_bars", Calculations_actual!$B:$B, 0), MATCH([2]Fiscal_impact_072718!$A60, Calculations_actual!$9:$9, 0))</f>
        <v>0.19502321910982534</v>
      </c>
      <c r="M60" s="58">
        <f>INDEX([2]HaverPull!$B:$XZ,MATCH($A60,[2]HaverPull!$B:$B,0),MATCH("Contribution to %Ch in Real GDP from ""Federal G""",[2]HaverPull!$B$1:$XZ$1,0))</f>
        <v>0.33</v>
      </c>
      <c r="N60" s="58">
        <f>INDEX([2]HaverPull!$B:$XZ,MATCH($A60,[2]HaverPull!$B:$B,0),MATCH("Contribution to %Ch in Real GDP from ""S+L G""",[2]HaverPull!$B$1:$XZ$1,0))</f>
        <v>0.18</v>
      </c>
      <c r="O60" s="58">
        <f ca="1">INDEX(Calculations_actual!$A:$GV,MATCH("Contribution of Consumption Growth to Real GDP",Calculations_actual!B$1:B$71,0),MATCH($A60,Calculations_actual!A$9:GV$9))</f>
        <v>-0.31497678089017467</v>
      </c>
    </row>
    <row r="61" spans="1:15">
      <c r="A61" s="57">
        <f>INDEX(Calculations_forecast!$9:$9, , ROW()+121)</f>
        <v>42004</v>
      </c>
      <c r="B61" s="58" t="e">
        <f ca="1">IF(A61 &gt; TODAY(),INDEX(Calculations_forecast!$1:$100, MATCH("Fiscal_Impact", Calculations_forecast!$B:$B, 0), MATCH(Fiscal_impact_072718!$A61, Calculations_forecast!$9:$9, 0)), NA())</f>
        <v>#N/A</v>
      </c>
      <c r="C61" s="59" t="e">
        <f>IF(INDEX(Calculations_forecast!$1:$100, MATCH("RecessionDummy", Calculations_forecast!$B:$B, 0), MATCH(Fiscal_impact_072718!$A61, Calculations_forecast!$9:$9, 0))=1,1,NA())</f>
        <v>#N/A</v>
      </c>
      <c r="D61" s="58" t="str">
        <f ca="1">IF(A61 &gt; TODAY(),INDEX(Calculations_forecast!$1:$100,MATCH("Fiscal_Impact_bars",Calculations_forecast!$B:$B,0),MATCH(Fiscal_impact_072718!$A61,Calculations_forecast!$9:$9,0)), "")</f>
        <v/>
      </c>
      <c r="E61" s="58" t="str">
        <f ca="1">IF(A61 &gt; TODAY(),INDEX(Calculations_forecast!$1:$100, MATCH("Federal Contribution to Real GDP Growth", Calculations_forecast!$B:$B, 0), MATCH(Fiscal_impact_072718!$A61, Calculations_forecast!$9:$9, 0)), "")</f>
        <v/>
      </c>
      <c r="F61" s="58" t="str">
        <f ca="1">IF(A61 &gt; TODAY(),INDEX(Calculations_forecast!$1:$100, MATCH("S&amp;L Contribution to Real GDP Growth", Calculations_forecast!$B:$B, 0), MATCH(Fiscal_impact_072718!$A61, Calculations_forecast!$9:$9, 0)), "")</f>
        <v/>
      </c>
      <c r="G61" s="58" t="str">
        <f ca="1">IF(A61 &gt; TODAY(),INDEX(Calculations_forecast!$A:$GV,MATCH("Contribution of Consumption Growth to Real GDP",Calculations_forecast!B$1:B$90,0),MATCH($A61,Calculations_forecast!A$9:GV$9)), "")</f>
        <v/>
      </c>
      <c r="H61" s="58" t="e">
        <f t="shared" ca="1" si="0"/>
        <v>#N/A</v>
      </c>
      <c r="I61" s="57">
        <f>INDEX(Calculations_actual!$9:$9, , ROW()+121)</f>
        <v>42004</v>
      </c>
      <c r="J61" s="58">
        <f ca="1">INDEX(Calculations_actual!$1:$84, MATCH("Fiscal_Impact", Calculations_actual!$B:$B, 0), MATCH([2]Fiscal_impact_072718!$A61, Calculations_actual!$9:$9, 0))</f>
        <v>-0.36495641397507594</v>
      </c>
      <c r="K61" s="59">
        <f>INDEX(Calculations_actual!$1:$84, MATCH("RecessionDummy", Calculations_actual!$B:$B, 0), MATCH([2]Fiscal_impact_072718!$A61, Calculations_actual!$9:$9, 0))</f>
        <v>0</v>
      </c>
      <c r="L61" s="58">
        <f ca="1">INDEX(Calculations_actual!$1:$84, MATCH("Fiscal_Impact_bars", Calculations_actual!$B:$B, 0), MATCH([2]Fiscal_impact_072718!$A61, Calculations_actual!$9:$9, 0))</f>
        <v>-0.27447877007936172</v>
      </c>
      <c r="M61" s="58">
        <f>INDEX([2]HaverPull!$B:$XZ,MATCH($A61,[2]HaverPull!$B:$B,0),MATCH("Contribution to %Ch in Real GDP from ""Federal G""",[2]HaverPull!$B$1:$XZ$1,0))</f>
        <v>-0.42</v>
      </c>
      <c r="N61" s="58">
        <f>INDEX([2]HaverPull!$B:$XZ,MATCH($A61,[2]HaverPull!$B:$B,0),MATCH("Contribution to %Ch in Real GDP from ""S+L G""",[2]HaverPull!$B$1:$XZ$1,0))</f>
        <v>0.35</v>
      </c>
      <c r="O61" s="58">
        <f ca="1">INDEX(Calculations_actual!$A:$GV,MATCH("Contribution of Consumption Growth to Real GDP",Calculations_actual!B$1:B$71,0),MATCH($A61,Calculations_actual!A$9:GV$9))</f>
        <v>-0.20447877007936174</v>
      </c>
    </row>
    <row r="62" spans="1:15">
      <c r="A62" s="57">
        <f>INDEX(Calculations_forecast!$9:$9, , ROW()+121)</f>
        <v>42094</v>
      </c>
      <c r="B62" s="58" t="e">
        <f ca="1">IF(A62 &gt; TODAY(),INDEX(Calculations_forecast!$1:$100, MATCH("Fiscal_Impact", Calculations_forecast!$B:$B, 0), MATCH(Fiscal_impact_072718!$A62, Calculations_forecast!$9:$9, 0)), NA())</f>
        <v>#N/A</v>
      </c>
      <c r="C62" s="59" t="e">
        <f>IF(INDEX(Calculations_forecast!$1:$100, MATCH("RecessionDummy", Calculations_forecast!$B:$B, 0), MATCH(Fiscal_impact_072718!$A62, Calculations_forecast!$9:$9, 0))=1,1,NA())</f>
        <v>#N/A</v>
      </c>
      <c r="D62" s="58" t="str">
        <f ca="1">IF(A62 &gt; TODAY(),INDEX(Calculations_forecast!$1:$100,MATCH("Fiscal_Impact_bars",Calculations_forecast!$B:$B,0),MATCH(Fiscal_impact_072718!$A62,Calculations_forecast!$9:$9,0)), "")</f>
        <v/>
      </c>
      <c r="E62" s="58" t="str">
        <f ca="1">IF(A62 &gt; TODAY(),INDEX(Calculations_forecast!$1:$100, MATCH("Federal Contribution to Real GDP Growth", Calculations_forecast!$B:$B, 0), MATCH(Fiscal_impact_072718!$A62, Calculations_forecast!$9:$9, 0)), "")</f>
        <v/>
      </c>
      <c r="F62" s="58" t="str">
        <f ca="1">IF(A62 &gt; TODAY(),INDEX(Calculations_forecast!$1:$100, MATCH("S&amp;L Contribution to Real GDP Growth", Calculations_forecast!$B:$B, 0), MATCH(Fiscal_impact_072718!$A62, Calculations_forecast!$9:$9, 0)), "")</f>
        <v/>
      </c>
      <c r="G62" s="58" t="str">
        <f ca="1">IF(A62 &gt; TODAY(),INDEX(Calculations_forecast!$A:$GV,MATCH("Contribution of Consumption Growth to Real GDP",Calculations_forecast!B$1:B$90,0),MATCH($A62,Calculations_forecast!A$9:GV$9)), "")</f>
        <v/>
      </c>
      <c r="H62" s="58" t="e">
        <f t="shared" ca="1" si="0"/>
        <v>#N/A</v>
      </c>
      <c r="I62" s="57">
        <f>INDEX(Calculations_actual!$9:$9, , ROW()+121)</f>
        <v>42094</v>
      </c>
      <c r="J62" s="58">
        <f ca="1">INDEX(Calculations_actual!$1:$84, MATCH("Fiscal_Impact", Calculations_actual!$B:$B, 0), MATCH([2]Fiscal_impact_072718!$A62, Calculations_actual!$9:$9, 0))</f>
        <v>-3.2049870380987056E-2</v>
      </c>
      <c r="K62" s="59">
        <f>INDEX(Calculations_actual!$1:$84, MATCH("RecessionDummy", Calculations_actual!$B:$B, 0), MATCH([2]Fiscal_impact_072718!$A62, Calculations_actual!$9:$9, 0))</f>
        <v>0</v>
      </c>
      <c r="L62" s="58">
        <f ca="1">INDEX(Calculations_actual!$1:$84, MATCH("Fiscal_Impact_bars", Calculations_actual!$B:$B, 0), MATCH([2]Fiscal_impact_072718!$A62, Calculations_actual!$9:$9, 0))</f>
        <v>0.38923532663229121</v>
      </c>
      <c r="M62" s="58">
        <f>INDEX([2]HaverPull!$B:$XZ,MATCH($A62,[2]HaverPull!$B:$B,0),MATCH("Contribution to %Ch in Real GDP from ""Federal G""",[2]HaverPull!$B$1:$XZ$1,0))</f>
        <v>0.15</v>
      </c>
      <c r="N62" s="58">
        <f>INDEX([2]HaverPull!$B:$XZ,MATCH($A62,[2]HaverPull!$B:$B,0),MATCH("Contribution to %Ch in Real GDP from ""S+L G""",[2]HaverPull!$B$1:$XZ$1,0))</f>
        <v>0.26</v>
      </c>
      <c r="O62" s="58">
        <f ca="1">INDEX(Calculations_actual!$A:$GV,MATCH("Contribution of Consumption Growth to Real GDP",Calculations_actual!B$1:B$71,0),MATCH($A62,Calculations_actual!A$9:GV$9))</f>
        <v>-1.0764673367708836E-2</v>
      </c>
    </row>
    <row r="63" spans="1:15">
      <c r="A63" s="57">
        <f>INDEX(Calculations_forecast!$9:$9, , ROW()+121)</f>
        <v>42185</v>
      </c>
      <c r="B63" s="58" t="e">
        <f ca="1">IF(A63 &gt; TODAY(),INDEX(Calculations_forecast!$1:$100, MATCH("Fiscal_Impact", Calculations_forecast!$B:$B, 0), MATCH(Fiscal_impact_072718!$A63, Calculations_forecast!$9:$9, 0)), NA())</f>
        <v>#N/A</v>
      </c>
      <c r="C63" s="59" t="e">
        <f>IF(INDEX(Calculations_forecast!$1:$100, MATCH("RecessionDummy", Calculations_forecast!$B:$B, 0), MATCH(Fiscal_impact_072718!$A63, Calculations_forecast!$9:$9, 0))=1,1,NA())</f>
        <v>#N/A</v>
      </c>
      <c r="D63" s="58" t="str">
        <f ca="1">IF(A63 &gt; TODAY(),INDEX(Calculations_forecast!$1:$100,MATCH("Fiscal_Impact_bars",Calculations_forecast!$B:$B,0),MATCH(Fiscal_impact_072718!$A63,Calculations_forecast!$9:$9,0)), "")</f>
        <v/>
      </c>
      <c r="E63" s="58" t="str">
        <f ca="1">IF(A63 &gt; TODAY(),INDEX(Calculations_forecast!$1:$100, MATCH("Federal Contribution to Real GDP Growth", Calculations_forecast!$B:$B, 0), MATCH(Fiscal_impact_072718!$A63, Calculations_forecast!$9:$9, 0)), "")</f>
        <v/>
      </c>
      <c r="F63" s="58" t="str">
        <f ca="1">IF(A63 &gt; TODAY(),INDEX(Calculations_forecast!$1:$100, MATCH("S&amp;L Contribution to Real GDP Growth", Calculations_forecast!$B:$B, 0), MATCH(Fiscal_impact_072718!$A63, Calculations_forecast!$9:$9, 0)), "")</f>
        <v/>
      </c>
      <c r="G63" s="58" t="str">
        <f ca="1">IF(A63 &gt; TODAY(),INDEX(Calculations_forecast!$A:$GV,MATCH("Contribution of Consumption Growth to Real GDP",Calculations_forecast!B$1:B$90,0),MATCH($A63,Calculations_forecast!A$9:GV$9)), "")</f>
        <v/>
      </c>
      <c r="H63" s="58" t="e">
        <f t="shared" ca="1" si="0"/>
        <v>#N/A</v>
      </c>
      <c r="I63" s="57">
        <f>INDEX(Calculations_actual!$9:$9, , ROW()+121)</f>
        <v>42185</v>
      </c>
      <c r="J63" s="58">
        <f ca="1">INDEX(Calculations_actual!$1:$84, MATCH("Fiscal_Impact", Calculations_actual!$B:$B, 0), MATCH([2]Fiscal_impact_072718!$A63, Calculations_actual!$9:$9, 0))</f>
        <v>0.24480804999347702</v>
      </c>
      <c r="K63" s="59">
        <f>INDEX(Calculations_actual!$1:$84, MATCH("RecessionDummy", Calculations_actual!$B:$B, 0), MATCH([2]Fiscal_impact_072718!$A63, Calculations_actual!$9:$9, 0))</f>
        <v>0</v>
      </c>
      <c r="L63" s="58">
        <f ca="1">INDEX(Calculations_actual!$1:$84, MATCH("Fiscal_Impact_bars", Calculations_actual!$B:$B, 0), MATCH([2]Fiscal_impact_072718!$A63, Calculations_actual!$9:$9, 0))</f>
        <v>0.66945242431115326</v>
      </c>
      <c r="M63" s="58">
        <f>INDEX([2]HaverPull!$B:$XZ,MATCH($A63,[2]HaverPull!$B:$B,0),MATCH("Contribution to %Ch in Real GDP from ""Federal G""",[2]HaverPull!$B$1:$XZ$1,0))</f>
        <v>7.0000000000000007E-2</v>
      </c>
      <c r="N63" s="58">
        <f>INDEX([2]HaverPull!$B:$XZ,MATCH($A63,[2]HaverPull!$B:$B,0),MATCH("Contribution to %Ch in Real GDP from ""S+L G""",[2]HaverPull!$B$1:$XZ$1,0))</f>
        <v>0.63</v>
      </c>
      <c r="O63" s="58">
        <f ca="1">INDEX(Calculations_actual!$A:$GV,MATCH("Contribution of Consumption Growth to Real GDP",Calculations_actual!B$1:B$71,0),MATCH($A63,Calculations_actual!A$9:GV$9))</f>
        <v>-3.0547575688846692E-2</v>
      </c>
    </row>
    <row r="64" spans="1:15">
      <c r="A64" s="57">
        <f>INDEX(Calculations_forecast!$9:$9, , ROW()+121)</f>
        <v>42277</v>
      </c>
      <c r="B64" s="58" t="e">
        <f ca="1">IF(A64 &gt; TODAY(),INDEX(Calculations_forecast!$1:$100, MATCH("Fiscal_Impact", Calculations_forecast!$B:$B, 0), MATCH(Fiscal_impact_072718!$A64, Calculations_forecast!$9:$9, 0)), NA())</f>
        <v>#N/A</v>
      </c>
      <c r="C64" s="59" t="e">
        <f>IF(INDEX(Calculations_forecast!$1:$100, MATCH("RecessionDummy", Calculations_forecast!$B:$B, 0), MATCH(Fiscal_impact_072718!$A64, Calculations_forecast!$9:$9, 0))=1,1,NA())</f>
        <v>#N/A</v>
      </c>
      <c r="D64" s="58" t="str">
        <f ca="1">IF(A64 &gt; TODAY(),INDEX(Calculations_forecast!$1:$100,MATCH("Fiscal_Impact_bars",Calculations_forecast!$B:$B,0),MATCH(Fiscal_impact_072718!$A64,Calculations_forecast!$9:$9,0)), "")</f>
        <v/>
      </c>
      <c r="E64" s="58" t="str">
        <f ca="1">IF(A64 &gt; TODAY(),INDEX(Calculations_forecast!$1:$100, MATCH("Federal Contribution to Real GDP Growth", Calculations_forecast!$B:$B, 0), MATCH(Fiscal_impact_072718!$A64, Calculations_forecast!$9:$9, 0)), "")</f>
        <v/>
      </c>
      <c r="F64" s="58" t="str">
        <f ca="1">IF(A64 &gt; TODAY(),INDEX(Calculations_forecast!$1:$100, MATCH("S&amp;L Contribution to Real GDP Growth", Calculations_forecast!$B:$B, 0), MATCH(Fiscal_impact_072718!$A64, Calculations_forecast!$9:$9, 0)), "")</f>
        <v/>
      </c>
      <c r="G64" s="58" t="str">
        <f ca="1">IF(A64 &gt; TODAY(),INDEX(Calculations_forecast!$A:$GV,MATCH("Contribution of Consumption Growth to Real GDP",Calculations_forecast!B$1:B$90,0),MATCH($A64,Calculations_forecast!A$9:GV$9)), "")</f>
        <v/>
      </c>
      <c r="H64" s="58" t="e">
        <f t="shared" ca="1" si="0"/>
        <v>#N/A</v>
      </c>
      <c r="I64" s="57">
        <f>INDEX(Calculations_actual!$9:$9, , ROW()+121)</f>
        <v>42277</v>
      </c>
      <c r="J64" s="58">
        <f ca="1">INDEX(Calculations_actual!$1:$84, MATCH("Fiscal_Impact", Calculations_actual!$B:$B, 0), MATCH([2]Fiscal_impact_072718!$A64, Calculations_actual!$9:$9, 0))</f>
        <v>0.26189530952592777</v>
      </c>
      <c r="K64" s="59">
        <f>INDEX(Calculations_actual!$1:$84, MATCH("RecessionDummy", Calculations_actual!$B:$B, 0), MATCH([2]Fiscal_impact_072718!$A64, Calculations_actual!$9:$9, 0))</f>
        <v>0</v>
      </c>
      <c r="L64" s="58">
        <f ca="1">INDEX(Calculations_actual!$1:$84, MATCH("Fiscal_Impact_bars", Calculations_actual!$B:$B, 0), MATCH([2]Fiscal_impact_072718!$A64, Calculations_actual!$9:$9, 0))</f>
        <v>0.26337225723962843</v>
      </c>
      <c r="M64" s="58">
        <f>INDEX([2]HaverPull!$B:$XZ,MATCH($A64,[2]HaverPull!$B:$B,0),MATCH("Contribution to %Ch in Real GDP from ""Federal G""",[2]HaverPull!$B$1:$XZ$1,0))</f>
        <v>-0.04</v>
      </c>
      <c r="N64" s="58">
        <f>INDEX([2]HaverPull!$B:$XZ,MATCH($A64,[2]HaverPull!$B:$B,0),MATCH("Contribution to %Ch in Real GDP from ""S+L G""",[2]HaverPull!$B$1:$XZ$1,0))</f>
        <v>0.37</v>
      </c>
      <c r="O64" s="58">
        <f ca="1">INDEX(Calculations_actual!$A:$GV,MATCH("Contribution of Consumption Growth to Real GDP",Calculations_actual!B$1:B$71,0),MATCH($A64,Calculations_actual!A$9:GV$9))</f>
        <v>-6.6627742760371589E-2</v>
      </c>
    </row>
    <row r="65" spans="1:15">
      <c r="A65" s="57">
        <f>INDEX(Calculations_forecast!$9:$9, , ROW()+121)</f>
        <v>42369</v>
      </c>
      <c r="B65" s="58" t="e">
        <f ca="1">IF(A65 &gt; TODAY(),INDEX(Calculations_forecast!$1:$100, MATCH("Fiscal_Impact", Calculations_forecast!$B:$B, 0), MATCH(Fiscal_impact_072718!$A65, Calculations_forecast!$9:$9, 0)), NA())</f>
        <v>#N/A</v>
      </c>
      <c r="C65" s="59" t="e">
        <f>IF(INDEX(Calculations_forecast!$1:$100, MATCH("RecessionDummy", Calculations_forecast!$B:$B, 0), MATCH(Fiscal_impact_072718!$A65, Calculations_forecast!$9:$9, 0))=1,1,NA())</f>
        <v>#N/A</v>
      </c>
      <c r="D65" s="58" t="str">
        <f ca="1">IF(A65 &gt; TODAY(),INDEX(Calculations_forecast!$1:$100,MATCH("Fiscal_Impact_bars",Calculations_forecast!$B:$B,0),MATCH(Fiscal_impact_072718!$A65,Calculations_forecast!$9:$9,0)), "")</f>
        <v/>
      </c>
      <c r="E65" s="58" t="str">
        <f ca="1">IF(A65 &gt; TODAY(),INDEX(Calculations_forecast!$1:$100, MATCH("Federal Contribution to Real GDP Growth", Calculations_forecast!$B:$B, 0), MATCH(Fiscal_impact_072718!$A65, Calculations_forecast!$9:$9, 0)), "")</f>
        <v/>
      </c>
      <c r="F65" s="58" t="str">
        <f ca="1">IF(A65 &gt; TODAY(),INDEX(Calculations_forecast!$1:$100, MATCH("S&amp;L Contribution to Real GDP Growth", Calculations_forecast!$B:$B, 0), MATCH(Fiscal_impact_072718!$A65, Calculations_forecast!$9:$9, 0)), "")</f>
        <v/>
      </c>
      <c r="G65" s="58" t="str">
        <f ca="1">IF(A65 &gt; TODAY(),INDEX(Calculations_forecast!$A:$GV,MATCH("Contribution of Consumption Growth to Real GDP",Calculations_forecast!B$1:B$90,0),MATCH($A65,Calculations_forecast!A$9:GV$9)), "")</f>
        <v/>
      </c>
      <c r="H65" s="58" t="e">
        <f t="shared" ca="1" si="0"/>
        <v>#N/A</v>
      </c>
      <c r="I65" s="57">
        <f>INDEX(Calculations_actual!$9:$9, , ROW()+121)</f>
        <v>42369</v>
      </c>
      <c r="J65" s="58">
        <f ca="1">INDEX(Calculations_actual!$1:$84, MATCH("Fiscal_Impact", Calculations_actual!$B:$B, 0), MATCH([2]Fiscal_impact_072718!$A65, Calculations_actual!$9:$9, 0))</f>
        <v>0.3559135739684034</v>
      </c>
      <c r="K65" s="59">
        <f>INDEX(Calculations_actual!$1:$84, MATCH("RecessionDummy", Calculations_actual!$B:$B, 0), MATCH([2]Fiscal_impact_072718!$A65, Calculations_actual!$9:$9, 0))</f>
        <v>0</v>
      </c>
      <c r="L65" s="58">
        <f ca="1">INDEX(Calculations_actual!$1:$84, MATCH("Fiscal_Impact_bars", Calculations_actual!$B:$B, 0), MATCH([2]Fiscal_impact_072718!$A65, Calculations_actual!$9:$9, 0))</f>
        <v>0.10159428769054057</v>
      </c>
      <c r="M65" s="58">
        <f>INDEX([2]HaverPull!$B:$XZ,MATCH($A65,[2]HaverPull!$B:$B,0),MATCH("Contribution to %Ch in Real GDP from ""Federal G""",[2]HaverPull!$B$1:$XZ$1,0))</f>
        <v>0.16</v>
      </c>
      <c r="N65" s="58">
        <f>INDEX([2]HaverPull!$B:$XZ,MATCH($A65,[2]HaverPull!$B:$B,0),MATCH("Contribution to %Ch in Real GDP from ""S+L G""",[2]HaverPull!$B$1:$XZ$1,0))</f>
        <v>-0.03</v>
      </c>
      <c r="O65" s="58">
        <f ca="1">INDEX(Calculations_actual!$A:$GV,MATCH("Contribution of Consumption Growth to Real GDP",Calculations_actual!B$1:B$71,0),MATCH($A65,Calculations_actual!A$9:GV$9))</f>
        <v>-1.8405712309459414E-2</v>
      </c>
    </row>
    <row r="66" spans="1:15">
      <c r="A66" s="57">
        <f>INDEX(Calculations_forecast!$9:$9, , ROW()+121)</f>
        <v>42460</v>
      </c>
      <c r="B66" s="58" t="e">
        <f ca="1">IF(A66 &gt; TODAY(),INDEX(Calculations_forecast!$1:$100, MATCH("Fiscal_Impact", Calculations_forecast!$B:$B, 0), MATCH(Fiscal_impact_072718!$A66, Calculations_forecast!$9:$9, 0)), NA())</f>
        <v>#N/A</v>
      </c>
      <c r="C66" s="59" t="e">
        <f>IF(INDEX(Calculations_forecast!$1:$100, MATCH("RecessionDummy", Calculations_forecast!$B:$B, 0), MATCH(Fiscal_impact_072718!$A66, Calculations_forecast!$9:$9, 0))=1,1,NA())</f>
        <v>#N/A</v>
      </c>
      <c r="D66" s="58" t="str">
        <f ca="1">IF(A66 &gt; TODAY(),INDEX(Calculations_forecast!$1:$100,MATCH("Fiscal_Impact_bars",Calculations_forecast!$B:$B,0),MATCH(Fiscal_impact_072718!$A66,Calculations_forecast!$9:$9,0)), "")</f>
        <v/>
      </c>
      <c r="E66" s="58" t="str">
        <f ca="1">IF(A66 &gt; TODAY(),INDEX(Calculations_forecast!$1:$100, MATCH("Federal Contribution to Real GDP Growth", Calculations_forecast!$B:$B, 0), MATCH(Fiscal_impact_072718!$A66, Calculations_forecast!$9:$9, 0)), "")</f>
        <v/>
      </c>
      <c r="F66" s="58" t="str">
        <f ca="1">IF(A66 &gt; TODAY(),INDEX(Calculations_forecast!$1:$100, MATCH("S&amp;L Contribution to Real GDP Growth", Calculations_forecast!$B:$B, 0), MATCH(Fiscal_impact_072718!$A66, Calculations_forecast!$9:$9, 0)), "")</f>
        <v/>
      </c>
      <c r="G66" s="58" t="str">
        <f ca="1">IF(A66 &gt; TODAY(),INDEX(Calculations_forecast!$A:$GV,MATCH("Contribution of Consumption Growth to Real GDP",Calculations_forecast!B$1:B$90,0),MATCH($A66,Calculations_forecast!A$9:GV$9)), "")</f>
        <v/>
      </c>
      <c r="H66" s="58" t="e">
        <f t="shared" ca="1" si="0"/>
        <v>#N/A</v>
      </c>
      <c r="I66" s="57">
        <f>INDEX(Calculations_actual!$9:$9, , ROW()+121)</f>
        <v>42460</v>
      </c>
      <c r="J66" s="58">
        <f ca="1">INDEX(Calculations_actual!$1:$84, MATCH("Fiscal_Impact", Calculations_actual!$B:$B, 0), MATCH([2]Fiscal_impact_072718!$A66, Calculations_actual!$9:$9, 0))</f>
        <v>0.42634478827705019</v>
      </c>
      <c r="K66" s="59">
        <f>INDEX(Calculations_actual!$1:$84, MATCH("RecessionDummy", Calculations_actual!$B:$B, 0), MATCH([2]Fiscal_impact_072718!$A66, Calculations_actual!$9:$9, 0))</f>
        <v>0</v>
      </c>
      <c r="L66" s="58">
        <f ca="1">INDEX(Calculations_actual!$1:$84, MATCH("Fiscal_Impact_bars", Calculations_actual!$B:$B, 0), MATCH([2]Fiscal_impact_072718!$A66, Calculations_actual!$9:$9, 0))</f>
        <v>0.67096018386687839</v>
      </c>
      <c r="M66" s="58">
        <f>INDEX([2]HaverPull!$B:$XZ,MATCH($A66,[2]HaverPull!$B:$B,0),MATCH("Contribution to %Ch in Real GDP from ""Federal G""",[2]HaverPull!$B$1:$XZ$1,0))</f>
        <v>0.02</v>
      </c>
      <c r="N66" s="58">
        <f>INDEX([2]HaverPull!$B:$XZ,MATCH($A66,[2]HaverPull!$B:$B,0),MATCH("Contribution to %Ch in Real GDP from ""S+L G""",[2]HaverPull!$B$1:$XZ$1,0))</f>
        <v>0.57999999999999996</v>
      </c>
      <c r="O66" s="58">
        <f ca="1">INDEX(Calculations_actual!$A:$GV,MATCH("Contribution of Consumption Growth to Real GDP",Calculations_actual!B$1:B$71,0),MATCH($A66,Calculations_actual!A$9:GV$9))</f>
        <v>7.096018386687844E-2</v>
      </c>
    </row>
    <row r="67" spans="1:15">
      <c r="A67" s="57">
        <f>INDEX(Calculations_forecast!$9:$9, , ROW()+121)</f>
        <v>42551</v>
      </c>
      <c r="B67" s="58" t="e">
        <f ca="1">IF(A67 &gt; TODAY(),INDEX(Calculations_forecast!$1:$100, MATCH("Fiscal_Impact", Calculations_forecast!$B:$B, 0), MATCH(Fiscal_impact_072718!$A67, Calculations_forecast!$9:$9, 0)), NA())</f>
        <v>#N/A</v>
      </c>
      <c r="C67" s="59" t="e">
        <f>IF(INDEX(Calculations_forecast!$1:$100, MATCH("RecessionDummy", Calculations_forecast!$B:$B, 0), MATCH(Fiscal_impact_072718!$A67, Calculations_forecast!$9:$9, 0))=1,1,NA())</f>
        <v>#N/A</v>
      </c>
      <c r="D67" s="58" t="str">
        <f ca="1">IF(A67 &gt; TODAY(),INDEX(Calculations_forecast!$1:$100,MATCH("Fiscal_Impact_bars",Calculations_forecast!$B:$B,0),MATCH(Fiscal_impact_072718!$A67,Calculations_forecast!$9:$9,0)), "")</f>
        <v/>
      </c>
      <c r="E67" s="58" t="str">
        <f ca="1">IF(A67 &gt; TODAY(),INDEX(Calculations_forecast!$1:$100, MATCH("Federal Contribution to Real GDP Growth", Calculations_forecast!$B:$B, 0), MATCH(Fiscal_impact_072718!$A67, Calculations_forecast!$9:$9, 0)), "")</f>
        <v/>
      </c>
      <c r="F67" s="58" t="str">
        <f ca="1">IF(A67 &gt; TODAY(),INDEX(Calculations_forecast!$1:$100, MATCH("S&amp;L Contribution to Real GDP Growth", Calculations_forecast!$B:$B, 0), MATCH(Fiscal_impact_072718!$A67, Calculations_forecast!$9:$9, 0)), "")</f>
        <v/>
      </c>
      <c r="G67" s="58" t="str">
        <f ca="1">IF(A67 &gt; TODAY(),INDEX(Calculations_forecast!$A:$GV,MATCH("Contribution of Consumption Growth to Real GDP",Calculations_forecast!B$1:B$90,0),MATCH($A67,Calculations_forecast!A$9:GV$9)), "")</f>
        <v/>
      </c>
      <c r="H67" s="58" t="e">
        <f t="shared" ref="H67:H117" ca="1" si="1">IF(G67 &gt; TODAY()-1,NA(), 1)</f>
        <v>#N/A</v>
      </c>
      <c r="I67" s="57">
        <f>INDEX(Calculations_actual!$9:$9, , ROW()+121)</f>
        <v>42551</v>
      </c>
      <c r="J67" s="58">
        <f ca="1">INDEX(Calculations_actual!$1:$84, MATCH("Fiscal_Impact", Calculations_actual!$B:$B, 0), MATCH([2]Fiscal_impact_072718!$A67, Calculations_actual!$9:$9, 0))</f>
        <v>0.23100288162485383</v>
      </c>
      <c r="K67" s="59">
        <f>INDEX(Calculations_actual!$1:$84, MATCH("RecessionDummy", Calculations_actual!$B:$B, 0), MATCH([2]Fiscal_impact_072718!$A67, Calculations_actual!$9:$9, 0))</f>
        <v>0</v>
      </c>
      <c r="L67" s="58">
        <f ca="1">INDEX(Calculations_actual!$1:$84, MATCH("Fiscal_Impact_bars", Calculations_actual!$B:$B, 0), MATCH([2]Fiscal_impact_072718!$A67, Calculations_actual!$9:$9, 0))</f>
        <v>-0.11191520229763222</v>
      </c>
      <c r="M67" s="58">
        <f>INDEX([2]HaverPull!$B:$XZ,MATCH($A67,[2]HaverPull!$B:$B,0),MATCH("Contribution to %Ch in Real GDP from ""Federal G""",[2]HaverPull!$B$1:$XZ$1,0))</f>
        <v>-0.1</v>
      </c>
      <c r="N67" s="58">
        <f>INDEX([2]HaverPull!$B:$XZ,MATCH($A67,[2]HaverPull!$B:$B,0),MATCH("Contribution to %Ch in Real GDP from ""S+L G""",[2]HaverPull!$B$1:$XZ$1,0))</f>
        <v>-0.04</v>
      </c>
      <c r="O67" s="58">
        <f ca="1">INDEX(Calculations_actual!$A:$GV,MATCH("Contribution of Consumption Growth to Real GDP",Calculations_actual!B$1:B$71,0),MATCH($A67,Calculations_actual!A$9:GV$9))</f>
        <v>3.8084797702367786E-2</v>
      </c>
    </row>
    <row r="68" spans="1:15">
      <c r="A68" s="57">
        <f>INDEX(Calculations_forecast!$9:$9, , ROW()+121)</f>
        <v>42643</v>
      </c>
      <c r="B68" s="58" t="e">
        <f ca="1">IF(A68 &gt; TODAY(),INDEX(Calculations_forecast!$1:$100, MATCH("Fiscal_Impact", Calculations_forecast!$B:$B, 0), MATCH(Fiscal_impact_072718!$A68, Calculations_forecast!$9:$9, 0)), NA())</f>
        <v>#N/A</v>
      </c>
      <c r="C68" s="59" t="e">
        <f>IF(INDEX(Calculations_forecast!$1:$100, MATCH("RecessionDummy", Calculations_forecast!$B:$B, 0), MATCH(Fiscal_impact_072718!$A68, Calculations_forecast!$9:$9, 0))=1,1,NA())</f>
        <v>#N/A</v>
      </c>
      <c r="D68" s="58" t="str">
        <f ca="1">IF(A68 &gt; TODAY(),INDEX(Calculations_forecast!$1:$100,MATCH("Fiscal_Impact_bars",Calculations_forecast!$B:$B,0),MATCH(Fiscal_impact_072718!$A68,Calculations_forecast!$9:$9,0)), "")</f>
        <v/>
      </c>
      <c r="E68" s="58" t="str">
        <f ca="1">IF(A68 &gt; TODAY(),INDEX(Calculations_forecast!$1:$100, MATCH("Federal Contribution to Real GDP Growth", Calculations_forecast!$B:$B, 0), MATCH(Fiscal_impact_072718!$A68, Calculations_forecast!$9:$9, 0)), "")</f>
        <v/>
      </c>
      <c r="F68" s="58" t="str">
        <f ca="1">IF(A68 &gt; TODAY(),INDEX(Calculations_forecast!$1:$100, MATCH("S&amp;L Contribution to Real GDP Growth", Calculations_forecast!$B:$B, 0), MATCH(Fiscal_impact_072718!$A68, Calculations_forecast!$9:$9, 0)), "")</f>
        <v/>
      </c>
      <c r="G68" s="58" t="str">
        <f ca="1">IF(A68 &gt; TODAY(),INDEX(Calculations_forecast!$A:$GV,MATCH("Contribution of Consumption Growth to Real GDP",Calculations_forecast!B$1:B$90,0),MATCH($A68,Calculations_forecast!A$9:GV$9)), "")</f>
        <v/>
      </c>
      <c r="H68" s="58" t="e">
        <f t="shared" ca="1" si="1"/>
        <v>#N/A</v>
      </c>
      <c r="I68" s="57">
        <f>INDEX(Calculations_actual!$9:$9, , ROW()+121)</f>
        <v>42643</v>
      </c>
      <c r="J68" s="63">
        <f ca="1">INDEX(Calculations_actual!$1:$84, MATCH("Fiscal_Impact", Calculations_actual!$B:$B, 0), MATCH([2]Fiscal_impact_072718!$A68, Calculations_actual!$9:$9, 0))</f>
        <v>0.18802773075361642</v>
      </c>
      <c r="K68" s="59">
        <f>INDEX(Calculations_actual!$1:$84, MATCH("RecessionDummy", Calculations_actual!$B:$B, 0), MATCH([2]Fiscal_impact_072718!$A68, Calculations_actual!$9:$9, 0))</f>
        <v>0</v>
      </c>
      <c r="L68" s="63">
        <f ca="1">INDEX(Calculations_actual!$1:$84, MATCH("Fiscal_Impact_bars", Calculations_actual!$B:$B, 0), MATCH([2]Fiscal_impact_072718!$A68, Calculations_actual!$9:$9, 0))</f>
        <v>9.1471653754678958E-2</v>
      </c>
      <c r="M68" s="58">
        <f>INDEX([2]HaverPull!$B:$XZ,MATCH($A68,[2]HaverPull!$B:$B,0),MATCH("Contribution to %Ch in Real GDP from ""Federal G""",[2]HaverPull!$B$1:$XZ$1,0))</f>
        <v>0.11</v>
      </c>
      <c r="N68" s="58">
        <f>INDEX([2]HaverPull!$B:$XZ,MATCH($A68,[2]HaverPull!$B:$B,0),MATCH("Contribution to %Ch in Real GDP from ""S+L G""",[2]HaverPull!$B$1:$XZ$1,0))</f>
        <v>7.0000000000000007E-2</v>
      </c>
      <c r="O68" s="58">
        <f ca="1">INDEX(Calculations_actual!$A:$GV,MATCH("Contribution of Consumption Growth to Real GDP",Calculations_actual!B$1:B$71,0),MATCH($A68,Calculations_actual!A$9:GV$9))</f>
        <v>-7.8528346245321054E-2</v>
      </c>
    </row>
    <row r="69" spans="1:15">
      <c r="A69" s="57">
        <f>INDEX(Calculations_forecast!$9:$9, , ROW()+121)</f>
        <v>42735</v>
      </c>
      <c r="B69" s="58" t="e">
        <f ca="1">IF(A69 &gt; TODAY(),INDEX(Calculations_forecast!$1:$100, MATCH("Fiscal_Impact", Calculations_forecast!$B:$B, 0), MATCH(Fiscal_impact_072718!$A69, Calculations_forecast!$9:$9, 0)), NA())</f>
        <v>#N/A</v>
      </c>
      <c r="C69" s="59" t="e">
        <f>IF(INDEX(Calculations_forecast!$1:$100, MATCH("RecessionDummy", Calculations_forecast!$B:$B, 0), MATCH(Fiscal_impact_072718!$A69, Calculations_forecast!$9:$9, 0))=1,1,NA())</f>
        <v>#N/A</v>
      </c>
      <c r="D69" s="58" t="str">
        <f ca="1">IF(A69 &gt; TODAY(),INDEX(Calculations_forecast!$1:$100,MATCH("Fiscal_Impact_bars",Calculations_forecast!$B:$B,0),MATCH(Fiscal_impact_072718!$A69,Calculations_forecast!$9:$9,0)), "")</f>
        <v/>
      </c>
      <c r="E69" s="58" t="str">
        <f ca="1">IF(A69 &gt; TODAY(),INDEX(Calculations_forecast!$1:$100, MATCH("Federal Contribution to Real GDP Growth", Calculations_forecast!$B:$B, 0), MATCH(Fiscal_impact_072718!$A69, Calculations_forecast!$9:$9, 0)), "")</f>
        <v/>
      </c>
      <c r="F69" s="58" t="str">
        <f ca="1">IF(A69 &gt; TODAY(),INDEX(Calculations_forecast!$1:$100, MATCH("S&amp;L Contribution to Real GDP Growth", Calculations_forecast!$B:$B, 0), MATCH(Fiscal_impact_072718!$A69, Calculations_forecast!$9:$9, 0)), "")</f>
        <v/>
      </c>
      <c r="G69" s="58" t="str">
        <f ca="1">IF(A69 &gt; TODAY(),INDEX(Calculations_forecast!$A:$GV,MATCH("Contribution of Consumption Growth to Real GDP",Calculations_forecast!B$1:B$90,0),MATCH($A69,Calculations_forecast!A$9:GV$9)), "")</f>
        <v/>
      </c>
      <c r="H69" s="58" t="e">
        <f t="shared" ca="1" si="1"/>
        <v>#N/A</v>
      </c>
      <c r="I69" s="57">
        <f>INDEX(Calculations_actual!$9:$9, , ROW()+121)</f>
        <v>42735</v>
      </c>
      <c r="J69" s="63">
        <f ca="1">INDEX(Calculations_actual!$1:$84, MATCH("Fiscal_Impact", Calculations_actual!$B:$B, 0), MATCH([2]Fiscal_impact_072718!$A69, Calculations_actual!$9:$9, 0))</f>
        <v>0.1662160750590721</v>
      </c>
      <c r="K69" s="59">
        <f>INDEX(Calculations_actual!$1:$84, MATCH("RecessionDummy", Calculations_actual!$B:$B, 0), MATCH([2]Fiscal_impact_072718!$A69, Calculations_actual!$9:$9, 0))</f>
        <v>0</v>
      </c>
      <c r="L69" s="63">
        <f ca="1">INDEX(Calculations_actual!$1:$84, MATCH("Fiscal_Impact_bars", Calculations_actual!$B:$B, 0), MATCH([2]Fiscal_impact_072718!$A69, Calculations_actual!$9:$9, 0))</f>
        <v>1.434766491236323E-2</v>
      </c>
      <c r="M69" s="58">
        <f>INDEX([2]HaverPull!$B:$XZ,MATCH($A69,[2]HaverPull!$B:$B,0),MATCH("Contribution to %Ch in Real GDP from ""Federal G""",[2]HaverPull!$B$1:$XZ$1,0))</f>
        <v>0.03</v>
      </c>
      <c r="N69" s="58">
        <f>INDEX([2]HaverPull!$B:$XZ,MATCH($A69,[2]HaverPull!$B:$B,0),MATCH("Contribution to %Ch in Real GDP from ""S+L G""",[2]HaverPull!$B$1:$XZ$1,0))</f>
        <v>0</v>
      </c>
      <c r="O69" s="58">
        <f ca="1">INDEX(Calculations_actual!$A:$GV,MATCH("Contribution of Consumption Growth to Real GDP",Calculations_actual!B$1:B$71,0),MATCH($A69,Calculations_actual!A$9:GV$9))</f>
        <v>-1.5652335087636769E-2</v>
      </c>
    </row>
    <row r="70" spans="1:15">
      <c r="A70" s="57">
        <f>INDEX(Calculations_forecast!$9:$9, , ROW()+121)</f>
        <v>42825</v>
      </c>
      <c r="B70" s="58" t="e">
        <f ca="1">IF(A70 &gt; TODAY(),INDEX(Calculations_forecast!$1:$100, MATCH("Fiscal_Impact", Calculations_forecast!$B:$B, 0), MATCH(Fiscal_impact_072718!$A70, Calculations_forecast!$9:$9, 0)), NA())</f>
        <v>#N/A</v>
      </c>
      <c r="C70" s="59" t="e">
        <f>IF(INDEX(Calculations_forecast!$1:$100, MATCH("RecessionDummy", Calculations_forecast!$B:$B, 0), MATCH(Fiscal_impact_072718!$A70, Calculations_forecast!$9:$9, 0))=1,1,NA())</f>
        <v>#N/A</v>
      </c>
      <c r="D70" s="58" t="str">
        <f ca="1">IF(A70 &gt; TODAY(),INDEX(Calculations_forecast!$1:$100,MATCH("Fiscal_Impact_bars",Calculations_forecast!$B:$B,0),MATCH(Fiscal_impact_072718!$A70,Calculations_forecast!$9:$9,0)), "")</f>
        <v/>
      </c>
      <c r="E70" s="58" t="str">
        <f ca="1">IF(A70 &gt; TODAY(),INDEX(Calculations_forecast!$1:$100, MATCH("Federal Contribution to Real GDP Growth", Calculations_forecast!$B:$B, 0), MATCH(Fiscal_impact_072718!$A70, Calculations_forecast!$9:$9, 0)), "")</f>
        <v/>
      </c>
      <c r="F70" s="58" t="str">
        <f ca="1">IF(A70 &gt; TODAY(),INDEX(Calculations_forecast!$1:$100, MATCH("S&amp;L Contribution to Real GDP Growth", Calculations_forecast!$B:$B, 0), MATCH(Fiscal_impact_072718!$A70, Calculations_forecast!$9:$9, 0)), "")</f>
        <v/>
      </c>
      <c r="G70" s="58" t="str">
        <f ca="1">IF(A70 &gt; TODAY(),INDEX(Calculations_forecast!$A:$GV,MATCH("Contribution of Consumption Growth to Real GDP",Calculations_forecast!B$1:B$90,0),MATCH($A70,Calculations_forecast!A$9:GV$9)), "")</f>
        <v/>
      </c>
      <c r="H70" s="58" t="e">
        <f t="shared" ca="1" si="1"/>
        <v>#N/A</v>
      </c>
      <c r="I70" s="57">
        <f>INDEX(Calculations_actual!$9:$9, , ROW()+121)</f>
        <v>42825</v>
      </c>
      <c r="J70" s="63">
        <f ca="1">INDEX(Calculations_actual!$1:$84, MATCH("Fiscal_Impact", Calculations_actual!$B:$B, 0), MATCH([2]Fiscal_impact_072718!$A70, Calculations_actual!$9:$9, 0))</f>
        <v>-1.5091432943505364E-2</v>
      </c>
      <c r="K70" s="59">
        <f>INDEX(Calculations_actual!$1:$84, MATCH("RecessionDummy", Calculations_actual!$B:$B, 0), MATCH([2]Fiscal_impact_072718!$A70, Calculations_actual!$9:$9, 0))</f>
        <v>0</v>
      </c>
      <c r="L70" s="63">
        <f ca="1">INDEX(Calculations_actual!$1:$84, MATCH("Fiscal_Impact_bars", Calculations_actual!$B:$B, 0), MATCH([2]Fiscal_impact_072718!$A70, Calculations_actual!$9:$9, 0))</f>
        <v>-5.4269848143431429E-2</v>
      </c>
      <c r="M70" s="58">
        <f>INDEX([2]HaverPull!$B:$XZ,MATCH($A70,[2]HaverPull!$B:$B,0),MATCH("Contribution to %Ch in Real GDP from ""Federal G""",[2]HaverPull!$B$1:$XZ$1,0))</f>
        <v>0</v>
      </c>
      <c r="N70" s="58">
        <f>INDEX([2]HaverPull!$B:$XZ,MATCH($A70,[2]HaverPull!$B:$B,0),MATCH("Contribution to %Ch in Real GDP from ""S+L G""",[2]HaverPull!$B$1:$XZ$1,0))</f>
        <v>-0.13</v>
      </c>
      <c r="O70" s="58">
        <f ca="1">INDEX(Calculations_actual!$A:$GV,MATCH("Contribution of Consumption Growth to Real GDP",Calculations_actual!B$1:B$71,0),MATCH($A70,Calculations_actual!A$9:GV$9))</f>
        <v>7.5730151856568576E-2</v>
      </c>
    </row>
    <row r="71" spans="1:15">
      <c r="A71" s="57">
        <f>INDEX(Calculations_forecast!$9:$9, , ROW()+121)</f>
        <v>42916</v>
      </c>
      <c r="B71" s="58" t="e">
        <f ca="1">IF(A71 &gt; TODAY(),INDEX(Calculations_forecast!$1:$100, MATCH("Fiscal_Impact", Calculations_forecast!$B:$B, 0), MATCH(Fiscal_impact_072718!$A71, Calculations_forecast!$9:$9, 0)), NA())</f>
        <v>#N/A</v>
      </c>
      <c r="C71" s="59" t="e">
        <f>IF(INDEX(Calculations_forecast!$1:$100, MATCH("RecessionDummy", Calculations_forecast!$B:$B, 0), MATCH(Fiscal_impact_072718!$A71, Calculations_forecast!$9:$9, 0))=1,1,NA())</f>
        <v>#N/A</v>
      </c>
      <c r="D71" s="58" t="str">
        <f ca="1">IF(A71 &gt; TODAY(),INDEX(Calculations_forecast!$1:$100,MATCH("Fiscal_Impact_bars",Calculations_forecast!$B:$B,0),MATCH(Fiscal_impact_072718!$A71,Calculations_forecast!$9:$9,0)), "")</f>
        <v/>
      </c>
      <c r="E71" s="58" t="str">
        <f ca="1">IF(A71 &gt; TODAY(),INDEX(Calculations_forecast!$1:$100, MATCH("Federal Contribution to Real GDP Growth", Calculations_forecast!$B:$B, 0), MATCH(Fiscal_impact_072718!$A71, Calculations_forecast!$9:$9, 0)), "")</f>
        <v/>
      </c>
      <c r="F71" s="58" t="str">
        <f ca="1">IF(A71 &gt; TODAY(),INDEX(Calculations_forecast!$1:$100, MATCH("S&amp;L Contribution to Real GDP Growth", Calculations_forecast!$B:$B, 0), MATCH(Fiscal_impact_072718!$A71, Calculations_forecast!$9:$9, 0)), "")</f>
        <v/>
      </c>
      <c r="G71" s="58" t="str">
        <f ca="1">IF(A71 &gt; TODAY(),INDEX(Calculations_forecast!$A:$GV,MATCH("Contribution of Consumption Growth to Real GDP",Calculations_forecast!B$1:B$90,0),MATCH($A71,Calculations_forecast!A$9:GV$9)), "")</f>
        <v/>
      </c>
      <c r="H71" s="58" t="e">
        <f t="shared" ca="1" si="1"/>
        <v>#N/A</v>
      </c>
      <c r="I71" s="57">
        <f>INDEX(Calculations_actual!$9:$9, , ROW()+121)</f>
        <v>42916</v>
      </c>
      <c r="J71" s="63">
        <f ca="1">INDEX(Calculations_actual!$1:$84, MATCH("Fiscal_Impact", Calculations_actual!$B:$B, 0), MATCH([2]Fiscal_impact_072718!$A71, Calculations_actual!$9:$9, 0))</f>
        <v>3.3262338155140736E-2</v>
      </c>
      <c r="K71" s="59">
        <f>INDEX(Calculations_actual!$1:$84, MATCH("RecessionDummy", Calculations_actual!$B:$B, 0), MATCH([2]Fiscal_impact_072718!$A71, Calculations_actual!$9:$9, 0))</f>
        <v>0</v>
      </c>
      <c r="L71" s="63">
        <f ca="1">INDEX(Calculations_actual!$1:$84, MATCH("Fiscal_Impact_bars", Calculations_actual!$B:$B, 0), MATCH([2]Fiscal_impact_072718!$A71, Calculations_actual!$9:$9, 0))</f>
        <v>8.1499882096952192E-2</v>
      </c>
      <c r="M71" s="58">
        <f>INDEX([2]HaverPull!$B:$XZ,MATCH($A71,[2]HaverPull!$B:$B,0),MATCH("Contribution to %Ch in Real GDP from ""Federal G""",[2]HaverPull!$B$1:$XZ$1,0))</f>
        <v>0.16</v>
      </c>
      <c r="N71" s="58">
        <f>INDEX([2]HaverPull!$B:$XZ,MATCH($A71,[2]HaverPull!$B:$B,0),MATCH("Contribution to %Ch in Real GDP from ""S+L G""",[2]HaverPull!$B$1:$XZ$1,0))</f>
        <v>-0.15</v>
      </c>
      <c r="O71" s="58">
        <f ca="1">INDEX(Calculations_actual!$A:$GV,MATCH("Contribution of Consumption Growth to Real GDP",Calculations_actual!B$1:B$71,0),MATCH($A71,Calculations_actual!A$9:GV$9))</f>
        <v>7.1499882096952197E-2</v>
      </c>
    </row>
    <row r="72" spans="1:15">
      <c r="A72" s="57">
        <f>INDEX(Calculations_forecast!$9:$9, , ROW()+121)</f>
        <v>43008</v>
      </c>
      <c r="B72" s="58" t="e">
        <f ca="1">IF(A72 &gt; TODAY(),INDEX(Calculations_forecast!$1:$100, MATCH("Fiscal_Impact", Calculations_forecast!$B:$B, 0), MATCH(Fiscal_impact_072718!$A72, Calculations_forecast!$9:$9, 0)), NA())</f>
        <v>#N/A</v>
      </c>
      <c r="C72" s="59" t="e">
        <f>IF(INDEX(Calculations_forecast!$1:$100, MATCH("RecessionDummy", Calculations_forecast!$B:$B, 0), MATCH(Fiscal_impact_072718!$A72, Calculations_forecast!$9:$9, 0))=1,1,NA())</f>
        <v>#N/A</v>
      </c>
      <c r="D72" s="58" t="str">
        <f ca="1">IF(A72 &gt; TODAY(),INDEX(Calculations_forecast!$1:$100,MATCH("Fiscal_Impact_bars",Calculations_forecast!$B:$B,0),MATCH(Fiscal_impact_072718!$A72,Calculations_forecast!$9:$9,0)), "")</f>
        <v/>
      </c>
      <c r="E72" s="58" t="str">
        <f ca="1">IF(A72 &gt; TODAY(),INDEX(Calculations_forecast!$1:$100, MATCH("Federal Contribution to Real GDP Growth", Calculations_forecast!$B:$B, 0), MATCH(Fiscal_impact_072718!$A72, Calculations_forecast!$9:$9, 0)), "")</f>
        <v/>
      </c>
      <c r="F72" s="58" t="str">
        <f ca="1">IF(A72 &gt; TODAY(),INDEX(Calculations_forecast!$1:$100, MATCH("S&amp;L Contribution to Real GDP Growth", Calculations_forecast!$B:$B, 0), MATCH(Fiscal_impact_072718!$A72, Calculations_forecast!$9:$9, 0)), "")</f>
        <v/>
      </c>
      <c r="G72" s="58" t="str">
        <f ca="1">IF(A72 &gt; TODAY(),INDEX(Calculations_forecast!$A:$GV,MATCH("Contribution of Consumption Growth to Real GDP",Calculations_forecast!B$1:B$90,0),MATCH($A72,Calculations_forecast!A$9:GV$9)), "")</f>
        <v/>
      </c>
      <c r="H72" s="58" t="e">
        <f t="shared" ca="1" si="1"/>
        <v>#N/A</v>
      </c>
      <c r="I72" s="57">
        <f>INDEX(Calculations_actual!$9:$9, , ROW()+121)</f>
        <v>43008</v>
      </c>
      <c r="J72" s="63">
        <f ca="1">INDEX(Calculations_actual!$1:$84, MATCH("Fiscal_Impact", Calculations_actual!$B:$B, 0), MATCH([2]Fiscal_impact_072718!$A72, Calculations_actual!$9:$9, 0))</f>
        <v>-2.2017746830263182E-2</v>
      </c>
      <c r="K72" s="59">
        <f>INDEX(Calculations_actual!$1:$84, MATCH("RecessionDummy", Calculations_actual!$B:$B, 0), MATCH([2]Fiscal_impact_072718!$A72, Calculations_actual!$9:$9, 0))</f>
        <v>0</v>
      </c>
      <c r="L72" s="63">
        <f ca="1">INDEX(Calculations_actual!$1:$84, MATCH("Fiscal_Impact_bars", Calculations_actual!$B:$B, 0), MATCH([2]Fiscal_impact_072718!$A72, Calculations_actual!$9:$9, 0))</f>
        <v>-0.12964868618693673</v>
      </c>
      <c r="M72" s="58">
        <f>INDEX([2]HaverPull!$B:$XZ,MATCH($A72,[2]HaverPull!$B:$B,0),MATCH("Contribution to %Ch in Real GDP from ""Federal G""",[2]HaverPull!$B$1:$XZ$1,0))</f>
        <v>-0.08</v>
      </c>
      <c r="N72" s="58">
        <f>INDEX([2]HaverPull!$B:$XZ,MATCH($A72,[2]HaverPull!$B:$B,0),MATCH("Contribution to %Ch in Real GDP from ""S+L G""",[2]HaverPull!$B$1:$XZ$1,0))</f>
        <v>-0.1</v>
      </c>
      <c r="O72" s="58">
        <f ca="1">INDEX(Calculations_actual!$A:$GV,MATCH("Contribution of Consumption Growth to Real GDP",Calculations_actual!B$1:B$71,0),MATCH($A72,Calculations_actual!A$9:GV$9))</f>
        <v>5.0351313813063264E-2</v>
      </c>
    </row>
    <row r="73" spans="1:15">
      <c r="A73" s="57">
        <f>INDEX(Calculations_forecast!$9:$9, , ROW()+121)</f>
        <v>43100</v>
      </c>
      <c r="B73" s="58" t="e">
        <f ca="1">IF(A73 &gt; TODAY(),INDEX(Calculations_forecast!$1:$100, MATCH("Fiscal_Impact", Calculations_forecast!$B:$B, 0), MATCH(Fiscal_impact_072718!$A73, Calculations_forecast!$9:$9, 0)), NA())</f>
        <v>#N/A</v>
      </c>
      <c r="C73" s="59" t="e">
        <f>IF(INDEX(Calculations_forecast!$1:$100, MATCH("RecessionDummy", Calculations_forecast!$B:$B, 0), MATCH(Fiscal_impact_072718!$A73, Calculations_forecast!$9:$9, 0))=1,1,NA())</f>
        <v>#N/A</v>
      </c>
      <c r="D73" s="58" t="str">
        <f ca="1">IF(A73 &gt; TODAY(),INDEX(Calculations_forecast!$1:$100,MATCH("Fiscal_Impact_bars",Calculations_forecast!$B:$B,0),MATCH(Fiscal_impact_072718!$A73,Calculations_forecast!$9:$9,0)), "")</f>
        <v/>
      </c>
      <c r="E73" s="58" t="str">
        <f ca="1">IF(A73 &gt; TODAY(),INDEX(Calculations_forecast!$1:$100, MATCH("Federal Contribution to Real GDP Growth", Calculations_forecast!$B:$B, 0), MATCH(Fiscal_impact_072718!$A73, Calculations_forecast!$9:$9, 0)), "")</f>
        <v/>
      </c>
      <c r="F73" s="58" t="str">
        <f ca="1">IF(A73 &gt; TODAY(),INDEX(Calculations_forecast!$1:$100, MATCH("S&amp;L Contribution to Real GDP Growth", Calculations_forecast!$B:$B, 0), MATCH(Fiscal_impact_072718!$A73, Calculations_forecast!$9:$9, 0)), "")</f>
        <v/>
      </c>
      <c r="G73" s="58" t="str">
        <f ca="1">IF(A73 &gt; TODAY(),INDEX(Calculations_forecast!$A:$GV,MATCH("Contribution of Consumption Growth to Real GDP",Calculations_forecast!B$1:B$90,0),MATCH($A73,Calculations_forecast!A$9:GV$9)), "")</f>
        <v/>
      </c>
      <c r="H73" s="58" t="e">
        <f t="shared" ca="1" si="1"/>
        <v>#N/A</v>
      </c>
      <c r="I73" s="57">
        <f>INDEX(Calculations_actual!$9:$9, , ROW()+121)</f>
        <v>43100</v>
      </c>
      <c r="J73" s="63">
        <f ca="1">INDEX(Calculations_actual!$1:$84, MATCH("Fiscal_Impact", Calculations_actual!$B:$B, 0), MATCH([2]Fiscal_impact_072718!$A73, Calculations_actual!$9:$9, 0))</f>
        <v>8.7025679252403579E-2</v>
      </c>
      <c r="K73" s="59">
        <f>INDEX(Calculations_actual!$1:$84, MATCH("RecessionDummy", Calculations_actual!$B:$B, 0), MATCH([2]Fiscal_impact_072718!$A73, Calculations_actual!$9:$9, 0))</f>
        <v>0</v>
      </c>
      <c r="L73" s="63">
        <f ca="1">INDEX(Calculations_actual!$1:$84, MATCH("Fiscal_Impact_bars", Calculations_actual!$B:$B, 0), MATCH([2]Fiscal_impact_072718!$A73, Calculations_actual!$9:$9, 0))</f>
        <v>0.45052136924303027</v>
      </c>
      <c r="M73" s="58">
        <f>INDEX([2]HaverPull!$B:$XZ,MATCH($A73,[2]HaverPull!$B:$B,0),MATCH("Contribution to %Ch in Real GDP from ""Federal G""",[2]HaverPull!$B$1:$XZ$1,0))</f>
        <v>0.26</v>
      </c>
      <c r="N73" s="58">
        <f>INDEX([2]HaverPull!$B:$XZ,MATCH($A73,[2]HaverPull!$B:$B,0),MATCH("Contribution to %Ch in Real GDP from ""S+L G""",[2]HaverPull!$B$1:$XZ$1,0))</f>
        <v>0.15</v>
      </c>
      <c r="O73" s="58">
        <f ca="1">INDEX(Calculations_actual!$A:$GV,MATCH("Contribution of Consumption Growth to Real GDP",Calculations_actual!B$1:B$71,0),MATCH($A73,Calculations_actual!A$9:GV$9))</f>
        <v>4.0521369243030306E-2</v>
      </c>
    </row>
    <row r="74" spans="1:15">
      <c r="A74" s="57">
        <f>INDEX(Calculations_forecast!$9:$9, , ROW()+121)</f>
        <v>43190</v>
      </c>
      <c r="B74" s="58" t="e">
        <f ca="1">IF(A74 &gt; TODAY(),INDEX(Calculations_forecast!$1:$100, MATCH("Fiscal_Impact", Calculations_forecast!$B:$B, 0), MATCH(Fiscal_impact_072718!$A74, Calculations_forecast!$9:$9, 0)), NA())</f>
        <v>#N/A</v>
      </c>
      <c r="C74" s="59" t="e">
        <f>IF(INDEX(Calculations_forecast!$1:$100, MATCH("RecessionDummy", Calculations_forecast!$B:$B, 0), MATCH(Fiscal_impact_072718!$A74, Calculations_forecast!$9:$9, 0))=1,1,NA())</f>
        <v>#N/A</v>
      </c>
      <c r="D74" s="58" t="str">
        <f ca="1">IF(A74 &gt; TODAY(),INDEX(Calculations_forecast!$1:$100,MATCH("Fiscal_Impact_bars",Calculations_forecast!$B:$B,0),MATCH(Fiscal_impact_072718!$A74,Calculations_forecast!$9:$9,0)), "")</f>
        <v/>
      </c>
      <c r="E74" s="58" t="str">
        <f ca="1">IF(A74 &gt; TODAY(),INDEX(Calculations_forecast!$1:$100, MATCH("Federal Contribution to Real GDP Growth", Calculations_forecast!$B:$B, 0), MATCH(Fiscal_impact_072718!$A74, Calculations_forecast!$9:$9, 0)), "")</f>
        <v/>
      </c>
      <c r="F74" s="58" t="str">
        <f ca="1">IF(A74 &gt; TODAY(),INDEX(Calculations_forecast!$1:$100, MATCH("S&amp;L Contribution to Real GDP Growth", Calculations_forecast!$B:$B, 0), MATCH(Fiscal_impact_072718!$A74, Calculations_forecast!$9:$9, 0)), "")</f>
        <v/>
      </c>
      <c r="G74" s="58" t="str">
        <f ca="1">IF(A74 &gt; TODAY(),INDEX(Calculations_forecast!$A:$GV,MATCH("Contribution of Consumption Growth to Real GDP",Calculations_forecast!B$1:B$90,0),MATCH($A74,Calculations_forecast!A$9:GV$9)), "")</f>
        <v/>
      </c>
      <c r="H74" s="58" t="e">
        <f t="shared" ca="1" si="1"/>
        <v>#N/A</v>
      </c>
      <c r="I74" s="57">
        <f>INDEX(Calculations_actual!$9:$9, , ROW()+121)</f>
        <v>43190</v>
      </c>
      <c r="J74" s="63">
        <f ca="1">INDEX(Calculations_actual!$1:$84, MATCH("Fiscal_Impact", Calculations_actual!$B:$B, 0), MATCH([2]Fiscal_impact_072718!$A74, Calculations_actual!$9:$9, 0))</f>
        <v>0.20397775784678757</v>
      </c>
      <c r="K74" s="59">
        <f>INDEX(Calculations_actual!$1:$84, MATCH("RecessionDummy", Calculations_actual!$B:$B, 0), MATCH([2]Fiscal_impact_072718!$A74, Calculations_actual!$9:$9, 0))</f>
        <v>0</v>
      </c>
      <c r="L74" s="63">
        <f ca="1">INDEX(Calculations_actual!$1:$84, MATCH("Fiscal_Impact_bars", Calculations_actual!$B:$B, 0), MATCH([2]Fiscal_impact_072718!$A74, Calculations_actual!$9:$9, 0))</f>
        <v>0.41353846623410451</v>
      </c>
      <c r="M74" s="58">
        <f>INDEX([2]HaverPull!$B:$XZ,MATCH($A74,[2]HaverPull!$B:$B,0),MATCH("Contribution to %Ch in Real GDP from ""Federal G""",[2]HaverPull!$B$1:$XZ$1,0))</f>
        <v>0.17</v>
      </c>
      <c r="N74" s="58">
        <f>INDEX([2]HaverPull!$B:$XZ,MATCH($A74,[2]HaverPull!$B:$B,0),MATCH("Contribution to %Ch in Real GDP from ""S+L G""",[2]HaverPull!$B$1:$XZ$1,0))</f>
        <v>0.1</v>
      </c>
      <c r="O74" s="58">
        <f ca="1">INDEX(Calculations_actual!$A:$GV,MATCH("Contribution of Consumption Growth to Real GDP",Calculations_actual!B$1:B$71,0),MATCH($A74,Calculations_actual!A$9:GV$9))</f>
        <v>0.14353846623410452</v>
      </c>
    </row>
    <row r="75" spans="1:15">
      <c r="A75" s="57">
        <f>INDEX(Calculations_forecast!$9:$9, , ROW()+121)</f>
        <v>43281</v>
      </c>
      <c r="B75" s="58" t="e">
        <f ca="1">IF(A75 &gt; TODAY(),INDEX(Calculations_forecast!$1:$100, MATCH("Fiscal_Impact", Calculations_forecast!$B:$B, 0), MATCH(Fiscal_impact_072718!$A75, Calculations_forecast!$9:$9, 0)), NA())</f>
        <v>#N/A</v>
      </c>
      <c r="C75" s="59" t="e">
        <f>IF(INDEX(Calculations_forecast!$1:$100, MATCH("RecessionDummy", Calculations_forecast!$B:$B, 0), MATCH(Fiscal_impact_072718!$A75, Calculations_forecast!$9:$9, 0))=1,1,NA())</f>
        <v>#N/A</v>
      </c>
      <c r="D75" s="58" t="str">
        <f ca="1">IF(A75 &gt; TODAY(),INDEX(Calculations_forecast!$1:$100,MATCH("Fiscal_Impact_bars",Calculations_forecast!$B:$B,0),MATCH(Fiscal_impact_072718!$A75,Calculations_forecast!$9:$9,0)), "")</f>
        <v/>
      </c>
      <c r="E75" s="58" t="str">
        <f ca="1">IF(A75 &gt; TODAY(),INDEX(Calculations_forecast!$1:$100, MATCH("Federal Contribution to Real GDP Growth", Calculations_forecast!$B:$B, 0), MATCH(Fiscal_impact_072718!$A75, Calculations_forecast!$9:$9, 0)), "")</f>
        <v/>
      </c>
      <c r="F75" s="58" t="str">
        <f ca="1">IF(A75 &gt; TODAY(),INDEX(Calculations_forecast!$1:$100, MATCH("S&amp;L Contribution to Real GDP Growth", Calculations_forecast!$B:$B, 0), MATCH(Fiscal_impact_072718!$A75, Calculations_forecast!$9:$9, 0)), "")</f>
        <v/>
      </c>
      <c r="G75" s="58" t="str">
        <f ca="1">IF(A75 &gt; TODAY(),INDEX(Calculations_forecast!$A:$GV,MATCH("Contribution of Consumption Growth to Real GDP",Calculations_forecast!B$1:B$90,0),MATCH($A75,Calculations_forecast!A$9:GV$9)), "")</f>
        <v/>
      </c>
      <c r="H75" s="58" t="e">
        <f t="shared" ca="1" si="1"/>
        <v>#N/A</v>
      </c>
      <c r="I75" s="57">
        <f>INDEX(Calculations_actual!$9:$9, , ROW()+121)</f>
        <v>43281</v>
      </c>
      <c r="J75" s="63">
        <f ca="1">INDEX(Calculations_actual!$1:$84, MATCH("Fiscal_Impact", Calculations_actual!$B:$B, 0), MATCH([2]Fiscal_impact_072718!$A75, Calculations_actual!$9:$9, 0))</f>
        <v>0.34411971661690366</v>
      </c>
      <c r="K75" s="59">
        <f>INDEX(Calculations_actual!$1:$84, MATCH("RecessionDummy", Calculations_actual!$B:$B, 0), MATCH([2]Fiscal_impact_072718!$A75, Calculations_actual!$9:$9, 0))</f>
        <v>0</v>
      </c>
      <c r="L75" s="63">
        <f ca="1">INDEX(Calculations_actual!$1:$84, MATCH("Fiscal_Impact_bars", Calculations_actual!$B:$B, 0), MATCH([2]Fiscal_impact_072718!$A75, Calculations_actual!$9:$9, 0))</f>
        <v>0.64206771717741662</v>
      </c>
      <c r="M75" s="58">
        <f>INDEX([2]HaverPull!$B:$XZ,MATCH($A75,[2]HaverPull!$B:$B,0),MATCH("Contribution to %Ch in Real GDP from ""Federal G""",[2]HaverPull!$B$1:$XZ$1,0))</f>
        <v>0.22</v>
      </c>
      <c r="N75" s="58">
        <f>INDEX([2]HaverPull!$B:$XZ,MATCH($A75,[2]HaverPull!$B:$B,0),MATCH("Contribution to %Ch in Real GDP from ""S+L G""",[2]HaverPull!$B$1:$XZ$1,0))</f>
        <v>0.15</v>
      </c>
      <c r="O75" s="58">
        <f ca="1">INDEX(Calculations_actual!$A:$GV,MATCH("Contribution of Consumption Growth to Real GDP",Calculations_actual!B$1:B$71,0),MATCH($A75,Calculations_actual!A$9:GV$9))</f>
        <v>0.27206771717741662</v>
      </c>
    </row>
    <row r="76" spans="1:15">
      <c r="A76" s="57">
        <f>INDEX(Calculations_forecast!$9:$9, , ROW()+121)</f>
        <v>43373</v>
      </c>
      <c r="B76" s="58">
        <f ca="1">J75</f>
        <v>0.34411971661690366</v>
      </c>
      <c r="C76" s="59" t="e">
        <f>IF(INDEX(Calculations_forecast!$1:$100, MATCH("RecessionDummy", Calculations_forecast!$B:$B, 0), MATCH(Fiscal_impact_072718!$A76, Calculations_forecast!$9:$9, 0))=1,1,NA())</f>
        <v>#N/A</v>
      </c>
      <c r="D76" s="58">
        <f ca="1">IF(A76 &gt; TODAY(),INDEX(Calculations_forecast!$1:$100,MATCH("Fiscal_Impact_bars",Calculations_forecast!$B:$B,0),MATCH(Fiscal_impact_072718!$A76,Calculations_forecast!$9:$9,0)), "")</f>
        <v>1.2684840537268813</v>
      </c>
      <c r="E76" s="58">
        <f ca="1">IF(A76 &gt; TODAY(),INDEX(Calculations_forecast!$1:$100, MATCH("Federal Contribution to Real GDP Growth", Calculations_forecast!$B:$B, 0), MATCH(Fiscal_impact_072718!$A76, Calculations_forecast!$9:$9, 0)), "")</f>
        <v>0.82248440184727334</v>
      </c>
      <c r="F76" s="58">
        <f ca="1">IF(A76 &gt; TODAY(),INDEX(Calculations_forecast!$1:$100, MATCH("S&amp;L Contribution to Real GDP Growth", Calculations_forecast!$B:$B, 0), MATCH(Fiscal_impact_072718!$A76, Calculations_forecast!$9:$9, 0)), "")</f>
        <v>0.17226250256269135</v>
      </c>
      <c r="G76" s="58">
        <f ca="1">IF(A76 &gt; TODAY(),INDEX(Calculations_forecast!$A:$GV,MATCH("Contribution of Consumption Growth to Real GDP",Calculations_forecast!B$1:B$90,0),MATCH($A76,Calculations_forecast!A$9:GV$9)), "")</f>
        <v>0.27373714931691667</v>
      </c>
      <c r="H76" s="58">
        <f t="shared" ca="1" si="1"/>
        <v>1</v>
      </c>
      <c r="I76" s="57"/>
      <c r="J76" s="58"/>
      <c r="K76" s="59"/>
      <c r="L76" s="58"/>
      <c r="M76" s="58"/>
      <c r="N76" s="58"/>
      <c r="O76" s="58"/>
    </row>
    <row r="77" spans="1:15">
      <c r="A77" s="57">
        <f>INDEX(Calculations_forecast!$9:$9, , ROW()+121)</f>
        <v>43465</v>
      </c>
      <c r="B77" s="58">
        <f ca="1">IF(A77 &gt; TODAY(),INDEX(Calculations_forecast!$1:$100, MATCH("Fiscal_Impact", Calculations_forecast!$B:$B, 0), MATCH(Fiscal_impact_072718!$A77, Calculations_forecast!$9:$9, 0)), NA())</f>
        <v>0.85152800606508694</v>
      </c>
      <c r="C77" s="59" t="e">
        <f>IF(INDEX(Calculations_forecast!$1:$100, MATCH("RecessionDummy", Calculations_forecast!$B:$B, 0), MATCH(Fiscal_impact_072718!$A77, Calculations_forecast!$9:$9, 0))=1,1,NA())</f>
        <v>#N/A</v>
      </c>
      <c r="D77" s="58">
        <f ca="1">IF(A77 &gt; TODAY(),INDEX(Calculations_forecast!$1:$100,MATCH("Fiscal_Impact_bars",Calculations_forecast!$B:$B,0),MATCH(Fiscal_impact_072718!$A77,Calculations_forecast!$9:$9,0)), "")</f>
        <v>0.80199783918807932</v>
      </c>
      <c r="E77" s="58">
        <f ca="1">IF(A77 &gt; TODAY(),INDEX(Calculations_forecast!$1:$100, MATCH("Federal Contribution to Real GDP Growth", Calculations_forecast!$B:$B, 0), MATCH(Fiscal_impact_072718!$A77, Calculations_forecast!$9:$9, 0)), "")</f>
        <v>0.51147381011786952</v>
      </c>
      <c r="F77" s="58">
        <f ca="1">IF(A77 &gt; TODAY(),INDEX(Calculations_forecast!$1:$100, MATCH("S&amp;L Contribution to Real GDP Growth", Calculations_forecast!$B:$B, 0), MATCH(Fiscal_impact_072718!$A77, Calculations_forecast!$9:$9, 0)), "")</f>
        <v>0.16167960757791469</v>
      </c>
      <c r="G77" s="58">
        <f ca="1">IF(A77 &gt; TODAY(),INDEX(Calculations_forecast!$A:$GV,MATCH("Contribution of Consumption Growth to Real GDP",Calculations_forecast!B$1:B$90,0),MATCH($A77,Calculations_forecast!A$9:GV$9)), "")</f>
        <v>0.12884442149229514</v>
      </c>
      <c r="H77" s="58">
        <f t="shared" ca="1" si="1"/>
        <v>1</v>
      </c>
      <c r="I77" s="57"/>
      <c r="J77" s="58"/>
      <c r="K77" s="59"/>
      <c r="L77" s="58"/>
      <c r="M77" s="58"/>
      <c r="N77" s="58"/>
      <c r="O77" s="58"/>
    </row>
    <row r="78" spans="1:15">
      <c r="A78" s="57">
        <f>INDEX(Calculations_forecast!$9:$9, , ROW()+121)</f>
        <v>43555</v>
      </c>
      <c r="B78" s="58">
        <f ca="1">IF(A78 &gt; TODAY(),INDEX(Calculations_forecast!$1:$100, MATCH("Fiscal_Impact", Calculations_forecast!$B:$B, 0), MATCH(Fiscal_impact_072718!$A78, Calculations_forecast!$9:$9, 0)), NA())</f>
        <v>0.88330150153775566</v>
      </c>
      <c r="C78" s="59" t="e">
        <f>IF(INDEX(Calculations_forecast!$1:$100, MATCH("RecessionDummy", Calculations_forecast!$B:$B, 0), MATCH(Fiscal_impact_072718!$A78, Calculations_forecast!$9:$9, 0))=1,1,NA())</f>
        <v>#N/A</v>
      </c>
      <c r="D78" s="58">
        <f ca="1">IF(A78 &gt; TODAY(),INDEX(Calculations_forecast!$1:$100,MATCH("Fiscal_Impact_bars",Calculations_forecast!$B:$B,0),MATCH(Fiscal_impact_072718!$A78,Calculations_forecast!$9:$9,0)), "")</f>
        <v>0.3875052987832166</v>
      </c>
      <c r="E78" s="58">
        <f ca="1">IF(A78 &gt; TODAY(),INDEX(Calculations_forecast!$1:$100, MATCH("Federal Contribution to Real GDP Growth", Calculations_forecast!$B:$B, 0), MATCH(Fiscal_impact_072718!$A78, Calculations_forecast!$9:$9, 0)), "")</f>
        <v>8.7447762557916933E-2</v>
      </c>
      <c r="F78" s="58">
        <f ca="1">IF(A78 &gt; TODAY(),INDEX(Calculations_forecast!$1:$100, MATCH("S&amp;L Contribution to Real GDP Growth", Calculations_forecast!$B:$B, 0), MATCH(Fiscal_impact_072718!$A78, Calculations_forecast!$9:$9, 0)), "")</f>
        <v>0.15610724270412166</v>
      </c>
      <c r="G78" s="58">
        <f ca="1">IF(A78 &gt; TODAY(),INDEX(Calculations_forecast!$A:$GV,MATCH("Contribution of Consumption Growth to Real GDP",Calculations_forecast!B$1:B$90,0),MATCH($A78,Calculations_forecast!A$9:GV$9)), "")</f>
        <v>0.14395029352117802</v>
      </c>
      <c r="H78" s="58">
        <f t="shared" ca="1" si="1"/>
        <v>1</v>
      </c>
      <c r="I78" s="57"/>
      <c r="J78" s="58"/>
      <c r="K78" s="59"/>
      <c r="L78" s="58"/>
      <c r="M78" s="58"/>
      <c r="N78" s="58"/>
      <c r="O78" s="58"/>
    </row>
    <row r="79" spans="1:15">
      <c r="A79" s="57">
        <f>INDEX(Calculations_forecast!$9:$9, , ROW()+121)</f>
        <v>43646</v>
      </c>
      <c r="B79" s="58">
        <f ca="1">IF(A79 &gt; TODAY(),INDEX(Calculations_forecast!$1:$100, MATCH("Fiscal_Impact", Calculations_forecast!$B:$B, 0), MATCH(Fiscal_impact_072718!$A79, Calculations_forecast!$9:$9, 0)), NA())</f>
        <v>0.73573391162457158</v>
      </c>
      <c r="C79" s="59" t="e">
        <f>IF(INDEX(Calculations_forecast!$1:$100, MATCH("RecessionDummy", Calculations_forecast!$B:$B, 0), MATCH(Fiscal_impact_072718!$A79, Calculations_forecast!$9:$9, 0))=1,1,NA())</f>
        <v>#N/A</v>
      </c>
      <c r="D79" s="58">
        <f ca="1">IF(A79 &gt; TODAY(),INDEX(Calculations_forecast!$1:$100,MATCH("Fiscal_Impact_bars",Calculations_forecast!$B:$B,0),MATCH(Fiscal_impact_072718!$A79,Calculations_forecast!$9:$9,0)), "")</f>
        <v>0.48494845480010873</v>
      </c>
      <c r="E79" s="58">
        <f ca="1">IF(A79 &gt; TODAY(),INDEX(Calculations_forecast!$1:$100, MATCH("Federal Contribution to Real GDP Growth", Calculations_forecast!$B:$B, 0), MATCH(Fiscal_impact_072718!$A79, Calculations_forecast!$9:$9, 0)), "")</f>
        <v>6.2096366728174729E-2</v>
      </c>
      <c r="F79" s="58">
        <f ca="1">IF(A79 &gt; TODAY(),INDEX(Calculations_forecast!$1:$100, MATCH("S&amp;L Contribution to Real GDP Growth", Calculations_forecast!$B:$B, 0), MATCH(Fiscal_impact_072718!$A79, Calculations_forecast!$9:$9, 0)), "")</f>
        <v>0.13891082852097159</v>
      </c>
      <c r="G79" s="58">
        <f ca="1">IF(A79 &gt; TODAY(),INDEX(Calculations_forecast!$A:$GV,MATCH("Contribution of Consumption Growth to Real GDP",Calculations_forecast!B$1:B$90,0),MATCH($A79,Calculations_forecast!A$9:GV$9)), "")</f>
        <v>0.28394125955096239</v>
      </c>
      <c r="H79" s="58">
        <f t="shared" ca="1" si="1"/>
        <v>1</v>
      </c>
      <c r="I79" s="57"/>
      <c r="J79" s="58"/>
      <c r="K79" s="59"/>
      <c r="L79" s="58"/>
      <c r="M79" s="58"/>
      <c r="N79" s="58"/>
      <c r="O79" s="58"/>
    </row>
    <row r="80" spans="1:15">
      <c r="A80" s="57">
        <f>INDEX(Calculations_forecast!$9:$9, , ROW()+121)</f>
        <v>43738</v>
      </c>
      <c r="B80" s="58">
        <f ca="1">IF(A80 &gt; TODAY(),INDEX(Calculations_forecast!$1:$100, MATCH("Fiscal_Impact", Calculations_forecast!$B:$B, 0), MATCH(Fiscal_impact_072718!$A80, Calculations_forecast!$9:$9, 0)), NA())</f>
        <v>0.53590746610592155</v>
      </c>
      <c r="C80" s="59" t="e">
        <f>IF(INDEX(Calculations_forecast!$1:$100, MATCH("RecessionDummy", Calculations_forecast!$B:$B, 0), MATCH(Fiscal_impact_072718!$A80, Calculations_forecast!$9:$9, 0))=1,1,NA())</f>
        <v>#N/A</v>
      </c>
      <c r="D80" s="58">
        <f ca="1">IF(A80 &gt; TODAY(),INDEX(Calculations_forecast!$1:$100,MATCH("Fiscal_Impact_bars",Calculations_forecast!$B:$B,0),MATCH(Fiscal_impact_072718!$A80,Calculations_forecast!$9:$9,0)), "")</f>
        <v>0.46917827165228154</v>
      </c>
      <c r="E80" s="58">
        <f ca="1">IF(A80 &gt; TODAY(),INDEX(Calculations_forecast!$1:$100, MATCH("Federal Contribution to Real GDP Growth", Calculations_forecast!$B:$B, 0), MATCH(Fiscal_impact_072718!$A80, Calculations_forecast!$9:$9, 0)), "")</f>
        <v>4.6135460186554463E-2</v>
      </c>
      <c r="F80" s="58">
        <f ca="1">IF(A80 &gt; TODAY(),INDEX(Calculations_forecast!$1:$100, MATCH("S&amp;L Contribution to Real GDP Growth", Calculations_forecast!$B:$B, 0), MATCH(Fiscal_impact_072718!$A80, Calculations_forecast!$9:$9, 0)), "")</f>
        <v>0.13845927761529023</v>
      </c>
      <c r="G80" s="58">
        <f ca="1">IF(A80 &gt; TODAY(),INDEX(Calculations_forecast!$A:$GV,MATCH("Contribution of Consumption Growth to Real GDP",Calculations_forecast!B$1:B$90,0),MATCH($A80,Calculations_forecast!A$9:GV$9)), "")</f>
        <v>0.28458353385043689</v>
      </c>
      <c r="H80" s="58">
        <f t="shared" ca="1" si="1"/>
        <v>1</v>
      </c>
      <c r="I80" s="57"/>
      <c r="J80" s="58"/>
      <c r="K80" s="59"/>
      <c r="L80" s="58"/>
      <c r="M80" s="58"/>
      <c r="N80" s="58"/>
      <c r="O80" s="58"/>
    </row>
    <row r="81" spans="1:15">
      <c r="A81" s="57">
        <f>INDEX(Calculations_forecast!$9:$9, , ROW()+121)</f>
        <v>43830</v>
      </c>
      <c r="B81" s="58">
        <f ca="1">IF(A81 &gt; TODAY(),INDEX(Calculations_forecast!$1:$100, MATCH("Fiscal_Impact", Calculations_forecast!$B:$B, 0), MATCH(Fiscal_impact_072718!$A81, Calculations_forecast!$9:$9, 0)), NA())</f>
        <v>0.37352484680931874</v>
      </c>
      <c r="C81" s="59" t="e">
        <f>IF(INDEX(Calculations_forecast!$1:$100, MATCH("RecessionDummy", Calculations_forecast!$B:$B, 0), MATCH(Fiscal_impact_072718!$A81, Calculations_forecast!$9:$9, 0))=1,1,NA())</f>
        <v>#N/A</v>
      </c>
      <c r="D81" s="58">
        <f ca="1">IF(A81 &gt; TODAY(),INDEX(Calculations_forecast!$1:$100,MATCH("Fiscal_Impact_bars",Calculations_forecast!$B:$B,0),MATCH(Fiscal_impact_072718!$A81,Calculations_forecast!$9:$9,0)), "")</f>
        <v>0.15246736200166805</v>
      </c>
      <c r="E81" s="58">
        <f ca="1">IF(A81 &gt; TODAY(),INDEX(Calculations_forecast!$1:$100, MATCH("Federal Contribution to Real GDP Growth", Calculations_forecast!$B:$B, 0), MATCH(Fiscal_impact_072718!$A81, Calculations_forecast!$9:$9, 0)), "")</f>
        <v>3.2666043515411511E-2</v>
      </c>
      <c r="F81" s="58">
        <f ca="1">IF(A81 &gt; TODAY(),INDEX(Calculations_forecast!$1:$100, MATCH("S&amp;L Contribution to Real GDP Growth", Calculations_forecast!$B:$B, 0), MATCH(Fiscal_impact_072718!$A81, Calculations_forecast!$9:$9, 0)), "")</f>
        <v>0.11687656215137371</v>
      </c>
      <c r="G81" s="58">
        <f ca="1">IF(A81 &gt; TODAY(),INDEX(Calculations_forecast!$A:$GV,MATCH("Contribution of Consumption Growth to Real GDP",Calculations_forecast!B$1:B$90,0),MATCH($A81,Calculations_forecast!A$9:GV$9)), "")</f>
        <v>2.924756334882826E-3</v>
      </c>
      <c r="H81" s="58">
        <f t="shared" ca="1" si="1"/>
        <v>1</v>
      </c>
      <c r="I81" s="57"/>
      <c r="J81" s="58"/>
      <c r="K81" s="59"/>
      <c r="L81" s="58"/>
      <c r="M81" s="58"/>
      <c r="N81" s="58"/>
      <c r="O81" s="58"/>
    </row>
    <row r="82" spans="1:15">
      <c r="A82" s="57">
        <f>INDEX(Calculations_forecast!$9:$9, , ROW()+121)</f>
        <v>43921</v>
      </c>
      <c r="B82" s="58">
        <f ca="1">IF(A82 &gt; TODAY(),INDEX(Calculations_forecast!$1:$100, MATCH("Fiscal_Impact", Calculations_forecast!$B:$B, 0), MATCH(Fiscal_impact_072718!$A82, Calculations_forecast!$9:$9, 0)), NA())</f>
        <v>0.32986416415488384</v>
      </c>
      <c r="C82" s="59" t="e">
        <f>IF(INDEX(Calculations_forecast!$1:$100, MATCH("RecessionDummy", Calculations_forecast!$B:$B, 0), MATCH(Fiscal_impact_072718!$A82, Calculations_forecast!$9:$9, 0))=1,1,NA())</f>
        <v>#N/A</v>
      </c>
      <c r="D82" s="58">
        <f ca="1">IF(A82 &gt; TODAY(),INDEX(Calculations_forecast!$1:$100,MATCH("Fiscal_Impact_bars",Calculations_forecast!$B:$B,0),MATCH(Fiscal_impact_072718!$A82,Calculations_forecast!$9:$9,0)), "")</f>
        <v>0.21286256816547708</v>
      </c>
      <c r="E82" s="58">
        <f ca="1">IF(A82 &gt; TODAY(),INDEX(Calculations_forecast!$1:$100, MATCH("Federal Contribution to Real GDP Growth", Calculations_forecast!$B:$B, 0), MATCH(Fiscal_impact_072718!$A82, Calculations_forecast!$9:$9, 0)), "")</f>
        <v>3.0460738540884342E-2</v>
      </c>
      <c r="F82" s="58">
        <f ca="1">IF(A82 &gt; TODAY(),INDEX(Calculations_forecast!$1:$100, MATCH("S&amp;L Contribution to Real GDP Growth", Calculations_forecast!$B:$B, 0), MATCH(Fiscal_impact_072718!$A82, Calculations_forecast!$9:$9, 0)), "")</f>
        <v>0.11650770869712174</v>
      </c>
      <c r="G82" s="58">
        <f ca="1">IF(A82 &gt; TODAY(),INDEX(Calculations_forecast!$A:$GV,MATCH("Contribution of Consumption Growth to Real GDP",Calculations_forecast!B$1:B$90,0),MATCH($A82,Calculations_forecast!A$9:GV$9)), "")</f>
        <v>6.5894120927470989E-2</v>
      </c>
      <c r="H82" s="58">
        <f t="shared" ca="1" si="1"/>
        <v>1</v>
      </c>
      <c r="I82" s="57"/>
      <c r="J82" s="58"/>
      <c r="K82" s="59"/>
      <c r="L82" s="58"/>
      <c r="M82" s="58"/>
      <c r="N82" s="58"/>
      <c r="O82" s="58"/>
    </row>
    <row r="83" spans="1:15">
      <c r="A83" s="57">
        <f>INDEX(Calculations_forecast!$9:$9, , ROW()+121)</f>
        <v>44012</v>
      </c>
      <c r="B83" s="58">
        <f ca="1">IF(A83 &gt; TODAY(),INDEX(Calculations_forecast!$1:$100, MATCH("Fiscal_Impact", Calculations_forecast!$B:$B, 0), MATCH(Fiscal_impact_072718!$A83, Calculations_forecast!$9:$9, 0)), NA())</f>
        <v>0.29602416138592014</v>
      </c>
      <c r="C83" s="59" t="e">
        <f>IF(INDEX(Calculations_forecast!$1:$100, MATCH("RecessionDummy", Calculations_forecast!$B:$B, 0), MATCH(Fiscal_impact_072718!$A83, Calculations_forecast!$9:$9, 0))=1,1,NA())</f>
        <v>#N/A</v>
      </c>
      <c r="D83" s="58">
        <f ca="1">IF(A83 &gt; TODAY(),INDEX(Calculations_forecast!$1:$100,MATCH("Fiscal_Impact_bars",Calculations_forecast!$B:$B,0),MATCH(Fiscal_impact_072718!$A83,Calculations_forecast!$9:$9,0)), "")</f>
        <v>0.34958844372425379</v>
      </c>
      <c r="E83" s="58">
        <f ca="1">IF(A83 &gt; TODAY(),INDEX(Calculations_forecast!$1:$100, MATCH("Federal Contribution to Real GDP Growth", Calculations_forecast!$B:$B, 0), MATCH(Fiscal_impact_072718!$A83, Calculations_forecast!$9:$9, 0)), "")</f>
        <v>-1.0764182253012778E-2</v>
      </c>
      <c r="F83" s="58">
        <f ca="1">IF(A83 &gt; TODAY(),INDEX(Calculations_forecast!$1:$100, MATCH("S&amp;L Contribution to Real GDP Growth", Calculations_forecast!$B:$B, 0), MATCH(Fiscal_impact_072718!$A83, Calculations_forecast!$9:$9, 0)), "")</f>
        <v>0.10687939197321374</v>
      </c>
      <c r="G83" s="58">
        <f ca="1">IF(A83 &gt; TODAY(),INDEX(Calculations_forecast!$A:$GV,MATCH("Contribution of Consumption Growth to Real GDP",Calculations_forecast!B$1:B$90,0),MATCH($A83,Calculations_forecast!A$9:GV$9)), "")</f>
        <v>0.25347323400405281</v>
      </c>
      <c r="H83" s="58">
        <f t="shared" ca="1" si="1"/>
        <v>1</v>
      </c>
      <c r="I83" s="57"/>
      <c r="J83" s="58"/>
      <c r="K83" s="59"/>
      <c r="L83" s="58"/>
      <c r="M83" s="58"/>
      <c r="N83" s="58"/>
      <c r="O83" s="58"/>
    </row>
    <row r="84" spans="1:15">
      <c r="A84" s="57">
        <f>INDEX(Calculations_forecast!$9:$9, , ROW()+121)</f>
        <v>44104</v>
      </c>
      <c r="B84" s="58">
        <f ca="1">IF(A84 &gt; TODAY(),INDEX(Calculations_forecast!$1:$100, MATCH("Fiscal_Impact", Calculations_forecast!$B:$B, 0), MATCH(Fiscal_impact_072718!$A84, Calculations_forecast!$9:$9, 0)), NA())</f>
        <v>0.25362617328470083</v>
      </c>
      <c r="C84" s="59" t="e">
        <f>IF(INDEX(Calculations_forecast!$1:$100, MATCH("RecessionDummy", Calculations_forecast!$B:$B, 0), MATCH(Fiscal_impact_072718!$A84, Calculations_forecast!$9:$9, 0))=1,1,NA())</f>
        <v>#N/A</v>
      </c>
      <c r="D84" s="58">
        <f ca="1">IF(A84 &gt; TODAY(),INDEX(Calculations_forecast!$1:$100,MATCH("Fiscal_Impact_bars",Calculations_forecast!$B:$B,0),MATCH(Fiscal_impact_072718!$A84,Calculations_forecast!$9:$9,0)), "")</f>
        <v>0.29958631924740448</v>
      </c>
      <c r="E84" s="58">
        <f ca="1">IF(A84 &gt; TODAY(),INDEX(Calculations_forecast!$1:$100, MATCH("Federal Contribution to Real GDP Growth", Calculations_forecast!$B:$B, 0), MATCH(Fiscal_impact_072718!$A84, Calculations_forecast!$9:$9, 0)), "")</f>
        <v>-5.3246710538610249E-2</v>
      </c>
      <c r="F84" s="58">
        <f ca="1">IF(A84 &gt; TODAY(),INDEX(Calculations_forecast!$1:$100, MATCH("S&amp;L Contribution to Real GDP Growth", Calculations_forecast!$B:$B, 0), MATCH(Fiscal_impact_072718!$A84, Calculations_forecast!$9:$9, 0)), "")</f>
        <v>0.10430954413641221</v>
      </c>
      <c r="G84" s="58">
        <f ca="1">IF(A84 &gt; TODAY(),INDEX(Calculations_forecast!$A:$GV,MATCH("Contribution of Consumption Growth to Real GDP",Calculations_forecast!B$1:B$90,0),MATCH($A84,Calculations_forecast!A$9:GV$9)), "")</f>
        <v>0.25347323400405281</v>
      </c>
      <c r="H84" s="58">
        <f t="shared" ca="1" si="1"/>
        <v>1</v>
      </c>
      <c r="I84" s="57"/>
      <c r="J84" s="58"/>
      <c r="K84" s="59"/>
      <c r="L84" s="58"/>
      <c r="M84" s="58"/>
      <c r="N84" s="58"/>
      <c r="O84" s="58"/>
    </row>
    <row r="85" spans="1:15">
      <c r="A85" s="57">
        <f>INDEX(Calculations_forecast!$9:$9, , ROW()+121)</f>
        <v>44195</v>
      </c>
      <c r="B85" s="58">
        <f ca="1">IF(A85 &gt; TODAY(),INDEX(Calculations_forecast!$1:$100, MATCH("Fiscal_Impact", Calculations_forecast!$B:$B, 0), MATCH(Fiscal_impact_072718!$A85, Calculations_forecast!$9:$9, 0)), NA())</f>
        <v>0.23585988495784085</v>
      </c>
      <c r="C85" s="59" t="e">
        <f>IF(INDEX(Calculations_forecast!$1:$100, MATCH("RecessionDummy", Calculations_forecast!$B:$B, 0), MATCH(Fiscal_impact_072718!$A85, Calculations_forecast!$9:$9, 0))=1,1,NA())</f>
        <v>#N/A</v>
      </c>
      <c r="D85" s="58">
        <f ca="1">IF(A85 &gt; TODAY(),INDEX(Calculations_forecast!$1:$100,MATCH("Fiscal_Impact_bars",Calculations_forecast!$B:$B,0),MATCH(Fiscal_impact_072718!$A85,Calculations_forecast!$9:$9,0)), "")</f>
        <v>8.1402208694227998E-2</v>
      </c>
      <c r="E85" s="58">
        <f ca="1">IF(A85 &gt; TODAY(),INDEX(Calculations_forecast!$1:$100, MATCH("Federal Contribution to Real GDP Growth", Calculations_forecast!$B:$B, 0), MATCH(Fiscal_impact_072718!$A85, Calculations_forecast!$9:$9, 0)), "")</f>
        <v>-9.2748022383767253E-2</v>
      </c>
      <c r="F85" s="58">
        <f ca="1">IF(A85 &gt; TODAY(),INDEX(Calculations_forecast!$1:$100, MATCH("S&amp;L Contribution to Real GDP Growth", Calculations_forecast!$B:$B, 0), MATCH(Fiscal_impact_072718!$A85, Calculations_forecast!$9:$9, 0)), "")</f>
        <v>0.10176734642361854</v>
      </c>
      <c r="G85" s="58">
        <f ca="1">IF(A85 &gt; TODAY(),INDEX(Calculations_forecast!$A:$GV,MATCH("Contribution of Consumption Growth to Real GDP",Calculations_forecast!B$1:B$90,0),MATCH($A85,Calculations_forecast!A$9:GV$9)), "")</f>
        <v>0.25347323400405281</v>
      </c>
      <c r="H85" s="58">
        <f t="shared" ca="1" si="1"/>
        <v>1</v>
      </c>
      <c r="I85" s="57"/>
      <c r="J85" s="58"/>
      <c r="K85" s="59"/>
      <c r="L85" s="58"/>
      <c r="M85" s="58"/>
      <c r="N85" s="58"/>
      <c r="O85" s="58"/>
    </row>
    <row r="86" spans="1:15">
      <c r="A86" s="57">
        <f>INDEX(Calculations_forecast!$9:$9, , ROW()+121)</f>
        <v>44285</v>
      </c>
      <c r="B86" s="58">
        <f ca="1">IF(A86 &gt; TODAY(),INDEX(Calculations_forecast!$1:$100, MATCH("Fiscal_Impact", Calculations_forecast!$B:$B, 0), MATCH(Fiscal_impact_072718!$A86, Calculations_forecast!$9:$9, 0)), NA())</f>
        <v>0.19709912083417663</v>
      </c>
      <c r="C86" s="59" t="e">
        <f>IF(INDEX(Calculations_forecast!$1:$100, MATCH("RecessionDummy", Calculations_forecast!$B:$B, 0), MATCH(Fiscal_impact_072718!$A86, Calculations_forecast!$9:$9, 0))=1,1,NA())</f>
        <v>#N/A</v>
      </c>
      <c r="D86" s="58">
        <f ca="1">IF(A86 &gt; TODAY(),INDEX(Calculations_forecast!$1:$100,MATCH("Fiscal_Impact_bars",Calculations_forecast!$B:$B,0),MATCH(Fiscal_impact_072718!$A86,Calculations_forecast!$9:$9,0)), "")</f>
        <v>5.7819511670820389E-2</v>
      </c>
      <c r="E86" s="58">
        <f ca="1">IF(A86 &gt; TODAY(),INDEX(Calculations_forecast!$1:$100, MATCH("Federal Contribution to Real GDP Growth", Calculations_forecast!$B:$B, 0), MATCH(Fiscal_impact_072718!$A86, Calculations_forecast!$9:$9, 0)), "")</f>
        <v>-0.10746716925580352</v>
      </c>
      <c r="F86" s="58">
        <f ca="1">IF(A86 &gt; TODAY(),INDEX(Calculations_forecast!$1:$100, MATCH("S&amp;L Contribution to Real GDP Growth", Calculations_forecast!$B:$B, 0), MATCH(Fiscal_impact_072718!$A86, Calculations_forecast!$9:$9, 0)), "")</f>
        <v>9.4566917064152684E-2</v>
      </c>
      <c r="G86" s="58">
        <f ca="1">IF(A86 &gt; TODAY(),INDEX(Calculations_forecast!$A:$GV,MATCH("Contribution of Consumption Growth to Real GDP",Calculations_forecast!B$1:B$90,0),MATCH($A86,Calculations_forecast!A$9:GV$9)), "")</f>
        <v>0.25347323400405281</v>
      </c>
      <c r="H86" s="58">
        <f t="shared" ca="1" si="1"/>
        <v>1</v>
      </c>
      <c r="I86" s="57"/>
      <c r="J86" s="58"/>
      <c r="K86" s="59"/>
      <c r="L86" s="58"/>
      <c r="M86" s="58"/>
      <c r="N86" s="58"/>
      <c r="O86" s="58"/>
    </row>
    <row r="87" spans="1:15">
      <c r="A87" s="57">
        <f>INDEX(Calculations_forecast!$9:$9, , ROW()+121)</f>
        <v>44377</v>
      </c>
      <c r="B87" s="58">
        <f ca="1">IF(A87 &gt; TODAY(),INDEX(Calculations_forecast!$1:$100, MATCH("Fiscal_Impact", Calculations_forecast!$B:$B, 0), MATCH(Fiscal_impact_072718!$A87, Calculations_forecast!$9:$9, 0)), NA())</f>
        <v>0.15847081802406621</v>
      </c>
      <c r="C87" s="59" t="e">
        <f>IF(INDEX(Calculations_forecast!$1:$100, MATCH("RecessionDummy", Calculations_forecast!$B:$B, 0), MATCH(Fiscal_impact_072718!$A87, Calculations_forecast!$9:$9, 0))=1,1,NA())</f>
        <v>#N/A</v>
      </c>
      <c r="D87" s="58">
        <f ca="1">IF(A87 &gt; TODAY(),INDEX(Calculations_forecast!$1:$100,MATCH("Fiscal_Impact_bars",Calculations_forecast!$B:$B,0),MATCH(Fiscal_impact_072718!$A87,Calculations_forecast!$9:$9,0)), "")</f>
        <v>0.19507523248381195</v>
      </c>
      <c r="E87" s="58">
        <f ca="1">IF(A87 &gt; TODAY(),INDEX(Calculations_forecast!$1:$100, MATCH("Federal Contribution to Real GDP Growth", Calculations_forecast!$B:$B, 0), MATCH(Fiscal_impact_072718!$A87, Calculations_forecast!$9:$9, 0)), "")</f>
        <v>-0.10267564221002629</v>
      </c>
      <c r="F87" s="58">
        <f ca="1">IF(A87 &gt; TODAY(),INDEX(Calculations_forecast!$1:$100, MATCH("S&amp;L Contribution to Real GDP Growth", Calculations_forecast!$B:$B, 0), MATCH(Fiscal_impact_072718!$A87, Calculations_forecast!$9:$9, 0)), "")</f>
        <v>8.7468443329570517E-2</v>
      </c>
      <c r="G87" s="58">
        <f ca="1">IF(A87 &gt; TODAY(),INDEX(Calculations_forecast!$A:$GV,MATCH("Contribution of Consumption Growth to Real GDP",Calculations_forecast!B$1:B$90,0),MATCH($A87,Calculations_forecast!A$9:GV$9)), "")</f>
        <v>0.25347323400405281</v>
      </c>
      <c r="H87" s="58">
        <f t="shared" ca="1" si="1"/>
        <v>1</v>
      </c>
      <c r="I87" s="57"/>
      <c r="J87" s="58"/>
      <c r="K87" s="59"/>
      <c r="L87" s="58"/>
      <c r="M87" s="58"/>
      <c r="N87" s="58"/>
      <c r="O87" s="58"/>
    </row>
    <row r="88" spans="1:15">
      <c r="A88" s="57">
        <f>INDEX(Calculations_forecast!$9:$9, , ROW()+121)</f>
        <v>44469</v>
      </c>
      <c r="B88" s="58">
        <f ca="1">IF(A88 &gt; TODAY(),INDEX(Calculations_forecast!$1:$100, MATCH("Fiscal_Impact", Calculations_forecast!$B:$B, 0), MATCH(Fiscal_impact_072718!$A88, Calculations_forecast!$9:$9, 0)), NA())</f>
        <v>0.12831896554383498</v>
      </c>
      <c r="C88" s="59" t="e">
        <f>IF(INDEX(Calculations_forecast!$1:$100, MATCH("RecessionDummy", Calculations_forecast!$B:$B, 0), MATCH(Fiscal_impact_072718!$A88, Calculations_forecast!$9:$9, 0))=1,1,NA())</f>
        <v>#N/A</v>
      </c>
      <c r="D88" s="58">
        <f ca="1">IF(A88 &gt; TODAY(),INDEX(Calculations_forecast!$1:$100,MATCH("Fiscal_Impact_bars",Calculations_forecast!$B:$B,0),MATCH(Fiscal_impact_072718!$A88,Calculations_forecast!$9:$9,0)), "")</f>
        <v>0.17897890932647961</v>
      </c>
      <c r="E88" s="58">
        <f ca="1">IF(A88 &gt; TODAY(),INDEX(Calculations_forecast!$1:$100, MATCH("Federal Contribution to Real GDP Growth", Calculations_forecast!$B:$B, 0), MATCH(Fiscal_impact_072718!$A88, Calculations_forecast!$9:$9, 0)), "")</f>
        <v>-0.11235877184482096</v>
      </c>
      <c r="F88" s="58">
        <f ca="1">IF(A88 &gt; TODAY(),INDEX(Calculations_forecast!$1:$100, MATCH("S&amp;L Contribution to Real GDP Growth", Calculations_forecast!$B:$B, 0), MATCH(Fiscal_impact_072718!$A88, Calculations_forecast!$9:$9, 0)), "")</f>
        <v>8.5022636698703441E-2</v>
      </c>
      <c r="G88" s="58">
        <f ca="1">IF(A88 &gt; TODAY(),INDEX(Calculations_forecast!$A:$GV,MATCH("Contribution of Consumption Growth to Real GDP",Calculations_forecast!B$1:B$90,0),MATCH($A88,Calculations_forecast!A$9:GV$9)), "")</f>
        <v>0.25347323400405281</v>
      </c>
      <c r="H88" s="58">
        <f t="shared" ca="1" si="1"/>
        <v>1</v>
      </c>
      <c r="I88" s="57"/>
      <c r="J88" s="58"/>
      <c r="K88" s="59"/>
      <c r="L88" s="58"/>
      <c r="M88" s="58"/>
      <c r="N88" s="58"/>
      <c r="O88" s="58"/>
    </row>
    <row r="89" spans="1:15">
      <c r="A89" s="57">
        <f>INDEX(Calculations_forecast!$9:$9, , ROW()+121)</f>
        <v>44560</v>
      </c>
      <c r="B89" s="58">
        <f ca="1">IF(A89 &gt; TODAY(),INDEX(Calculations_forecast!$1:$100, MATCH("Fiscal_Impact", Calculations_forecast!$B:$B, 0), MATCH(Fiscal_impact_072718!$A89, Calculations_forecast!$9:$9, 0)), NA())</f>
        <v>0.12200565573193675</v>
      </c>
      <c r="C89" s="59" t="e">
        <f>IF(INDEX(Calculations_forecast!$1:$100, MATCH("RecessionDummy", Calculations_forecast!$B:$B, 0), MATCH(Fiscal_impact_072718!$A89, Calculations_forecast!$9:$9, 0))=1,1,NA())</f>
        <v>#N/A</v>
      </c>
      <c r="D89" s="58">
        <f ca="1">IF(A89 &gt; TODAY(),INDEX(Calculations_forecast!$1:$100,MATCH("Fiscal_Impact_bars",Calculations_forecast!$B:$B,0),MATCH(Fiscal_impact_072718!$A89,Calculations_forecast!$9:$9,0)), "")</f>
        <v>5.6148969446635028E-2</v>
      </c>
      <c r="E89" s="58">
        <f ca="1">IF(A89 &gt; TODAY(),INDEX(Calculations_forecast!$1:$100, MATCH("Federal Contribution to Real GDP Growth", Calculations_forecast!$B:$B, 0), MATCH(Fiscal_impact_072718!$A89, Calculations_forecast!$9:$9, 0)), "")</f>
        <v>-9.5294654869745241E-2</v>
      </c>
      <c r="F89" s="58">
        <f ca="1">IF(A89 &gt; TODAY(),INDEX(Calculations_forecast!$1:$100, MATCH("S&amp;L Contribution to Real GDP Growth", Calculations_forecast!$B:$B, 0), MATCH(Fiscal_impact_072718!$A89, Calculations_forecast!$9:$9, 0)), "")</f>
        <v>8.2572299294961043E-2</v>
      </c>
      <c r="G89" s="58">
        <f ca="1">IF(A89 &gt; TODAY(),INDEX(Calculations_forecast!$A:$GV,MATCH("Contribution of Consumption Growth to Real GDP",Calculations_forecast!B$1:B$90,0),MATCH($A89,Calculations_forecast!A$9:GV$9)), "")</f>
        <v>0.25347323400405281</v>
      </c>
      <c r="H89" s="58">
        <f t="shared" ca="1" si="1"/>
        <v>1</v>
      </c>
      <c r="I89" s="57"/>
      <c r="J89" s="58"/>
      <c r="K89" s="59"/>
      <c r="L89" s="58"/>
      <c r="M89" s="58"/>
      <c r="N89" s="58"/>
      <c r="O89" s="58"/>
    </row>
    <row r="90" spans="1:15">
      <c r="A90" s="57">
        <f>INDEX(Calculations_forecast!$9:$9, , ROW()+121)</f>
        <v>44650</v>
      </c>
      <c r="B90" s="58">
        <f ca="1">IF(A90 &gt; TODAY(),INDEX(Calculations_forecast!$1:$100, MATCH("Fiscal_Impact", Calculations_forecast!$B:$B, 0), MATCH(Fiscal_impact_072718!$A90, Calculations_forecast!$9:$9, 0)), NA())</f>
        <v>0.12109696435352189</v>
      </c>
      <c r="C90" s="59" t="e">
        <f>IF(INDEX(Calculations_forecast!$1:$100, MATCH("RecessionDummy", Calculations_forecast!$B:$B, 0), MATCH(Fiscal_impact_072718!$A90, Calculations_forecast!$9:$9, 0))=1,1,NA())</f>
        <v>#N/A</v>
      </c>
      <c r="D90" s="58">
        <f ca="1">IF(A90 &gt; TODAY(),INDEX(Calculations_forecast!$1:$100,MATCH("Fiscal_Impact_bars",Calculations_forecast!$B:$B,0),MATCH(Fiscal_impact_072718!$A90,Calculations_forecast!$9:$9,0)), "")</f>
        <v>5.4184746157161012E-2</v>
      </c>
      <c r="E90" s="58">
        <f ca="1">IF(A90 &gt; TODAY(),INDEX(Calculations_forecast!$1:$100, MATCH("Federal Contribution to Real GDP Growth", Calculations_forecast!$B:$B, 0), MATCH(Fiscal_impact_072718!$A90, Calculations_forecast!$9:$9, 0)), "")</f>
        <v>-9.5449826563722445E-2</v>
      </c>
      <c r="F90" s="58">
        <f ca="1">IF(A90 &gt; TODAY(),INDEX(Calculations_forecast!$1:$100, MATCH("S&amp;L Contribution to Real GDP Growth", Calculations_forecast!$B:$B, 0), MATCH(Fiscal_impact_072718!$A90, Calculations_forecast!$9:$9, 0)), "")</f>
        <v>8.2376340700524159E-2</v>
      </c>
      <c r="G90" s="58">
        <f ca="1">IF(A90 &gt; TODAY(),INDEX(Calculations_forecast!$A:$GV,MATCH("Contribution of Consumption Growth to Real GDP",Calculations_forecast!B$1:B$90,0),MATCH($A90,Calculations_forecast!A$9:GV$9)), "")</f>
        <v>0.25347323400405281</v>
      </c>
      <c r="H90" s="58">
        <f t="shared" ca="1" si="1"/>
        <v>1</v>
      </c>
      <c r="I90" s="57"/>
      <c r="J90" s="58"/>
      <c r="K90" s="59"/>
      <c r="L90" s="58"/>
      <c r="M90" s="58"/>
      <c r="N90" s="58"/>
      <c r="O90" s="58"/>
    </row>
    <row r="91" spans="1:15">
      <c r="A91" s="57">
        <f>INDEX(Calculations_forecast!$9:$9, , ROW()+121)</f>
        <v>44742</v>
      </c>
      <c r="B91" s="58">
        <f ca="1">IF(A91 &gt; TODAY(),INDEX(Calculations_forecast!$1:$100, MATCH("Fiscal_Impact", Calculations_forecast!$B:$B, 0), MATCH(Fiscal_impact_072718!$A91, Calculations_forecast!$9:$9, 0)), NA())</f>
        <v>0.13135167073954046</v>
      </c>
      <c r="C91" s="59" t="e">
        <f>IF(INDEX(Calculations_forecast!$1:$100, MATCH("RecessionDummy", Calculations_forecast!$B:$B, 0), MATCH(Fiscal_impact_072718!$A91, Calculations_forecast!$9:$9, 0))=1,1,NA())</f>
        <v>#N/A</v>
      </c>
      <c r="D91" s="58">
        <f ca="1">IF(A91 &gt; TODAY(),INDEX(Calculations_forecast!$1:$100,MATCH("Fiscal_Impact_bars",Calculations_forecast!$B:$B,0),MATCH(Fiscal_impact_072718!$A91,Calculations_forecast!$9:$9,0)), "")</f>
        <v>0.23609405802788613</v>
      </c>
      <c r="E91" s="58">
        <f ca="1">IF(A91 &gt; TODAY(),INDEX(Calculations_forecast!$1:$100, MATCH("Federal Contribution to Real GDP Growth", Calculations_forecast!$B:$B, 0), MATCH(Fiscal_impact_072718!$A91, Calculations_forecast!$9:$9, 0)), "")</f>
        <v>-8.4639786446903204E-2</v>
      </c>
      <c r="F91" s="58">
        <f ca="1">IF(A91 &gt; TODAY(),INDEX(Calculations_forecast!$1:$100, MATCH("S&amp;L Contribution to Real GDP Growth", Calculations_forecast!$B:$B, 0), MATCH(Fiscal_impact_072718!$A91, Calculations_forecast!$9:$9, 0)), "")</f>
        <v>8.6795791804401057E-2</v>
      </c>
      <c r="G91" s="58">
        <f ca="1">IF(A91 &gt; TODAY(),INDEX(Calculations_forecast!$A:$GV,MATCH("Contribution of Consumption Growth to Real GDP",Calculations_forecast!B$1:B$90,0),MATCH($A91,Calculations_forecast!A$9:GV$9)), "")</f>
        <v>0.25347323400405281</v>
      </c>
      <c r="H91" s="58">
        <f t="shared" ca="1" si="1"/>
        <v>1</v>
      </c>
      <c r="I91" s="57"/>
      <c r="J91" s="58"/>
      <c r="K91" s="59"/>
      <c r="L91" s="58"/>
      <c r="M91" s="58"/>
      <c r="N91" s="58"/>
      <c r="O91" s="58"/>
    </row>
    <row r="92" spans="1:15">
      <c r="A92" s="57">
        <f>INDEX(Calculations_forecast!$9:$9, , ROW()+121)</f>
        <v>44834</v>
      </c>
      <c r="B92" s="58">
        <f ca="1">IF(A92 &gt; TODAY(),INDEX(Calculations_forecast!$1:$100, MATCH("Fiscal_Impact", Calculations_forecast!$B:$B, 0), MATCH(Fiscal_impact_072718!$A92, Calculations_forecast!$9:$9, 0)), NA())</f>
        <v>0.14555671228610817</v>
      </c>
      <c r="C92" s="59" t="e">
        <f>IF(INDEX(Calculations_forecast!$1:$100, MATCH("RecessionDummy", Calculations_forecast!$B:$B, 0), MATCH(Fiscal_impact_072718!$A92, Calculations_forecast!$9:$9, 0))=1,1,NA())</f>
        <v>#N/A</v>
      </c>
      <c r="D92" s="58">
        <f ca="1">IF(A92 &gt; TODAY(),INDEX(Calculations_forecast!$1:$100,MATCH("Fiscal_Impact_bars",Calculations_forecast!$B:$B,0),MATCH(Fiscal_impact_072718!$A92,Calculations_forecast!$9:$9,0)), "")</f>
        <v>0.23579907551275048</v>
      </c>
      <c r="E92" s="58">
        <f ca="1">IF(A92 &gt; TODAY(),INDEX(Calculations_forecast!$1:$100, MATCH("Federal Contribution to Real GDP Growth", Calculations_forecast!$B:$B, 0), MATCH(Fiscal_impact_072718!$A92, Calculations_forecast!$9:$9, 0)), "")</f>
        <v>-7.5974497315531755E-2</v>
      </c>
      <c r="F92" s="58">
        <f ca="1">IF(A92 &gt; TODAY(),INDEX(Calculations_forecast!$1:$100, MATCH("S&amp;L Contribution to Real GDP Growth", Calculations_forecast!$B:$B, 0), MATCH(Fiscal_impact_072718!$A92, Calculations_forecast!$9:$9, 0)), "")</f>
        <v>8.204107543888664E-2</v>
      </c>
      <c r="G92" s="58">
        <f ca="1">IF(A92 &gt; TODAY(),INDEX(Calculations_forecast!$A:$GV,MATCH("Contribution of Consumption Growth to Real GDP",Calculations_forecast!B$1:B$90,0),MATCH($A92,Calculations_forecast!A$9:GV$9)), "")</f>
        <v>0.25347323400405281</v>
      </c>
      <c r="H92" s="58">
        <f t="shared" ca="1" si="1"/>
        <v>1</v>
      </c>
      <c r="I92" s="57"/>
      <c r="J92" s="58"/>
      <c r="K92" s="59"/>
      <c r="L92" s="58"/>
      <c r="M92" s="58"/>
      <c r="N92" s="58"/>
      <c r="O92" s="58"/>
    </row>
    <row r="93" spans="1:15">
      <c r="A93" s="57">
        <f>INDEX(Calculations_forecast!$9:$9, , ROW()+121)</f>
        <v>44925</v>
      </c>
      <c r="B93" s="58">
        <f ca="1">IF(A93 &gt; TODAY(),INDEX(Calculations_forecast!$1:$100, MATCH("Fiscal_Impact", Calculations_forecast!$B:$B, 0), MATCH(Fiscal_impact_072718!$A93, Calculations_forecast!$9:$9, 0)), NA())</f>
        <v>0.14022026855250974</v>
      </c>
      <c r="C93" s="59" t="e">
        <f>IF(INDEX(Calculations_forecast!$1:$100, MATCH("RecessionDummy", Calculations_forecast!$B:$B, 0), MATCH(Fiscal_impact_072718!$A93, Calculations_forecast!$9:$9, 0))=1,1,NA())</f>
        <v>#N/A</v>
      </c>
      <c r="D93" s="58">
        <f ca="1">IF(A93 &gt; TODAY(),INDEX(Calculations_forecast!$1:$100,MATCH("Fiscal_Impact_bars",Calculations_forecast!$B:$B,0),MATCH(Fiscal_impact_072718!$A93,Calculations_forecast!$9:$9,0)), "")</f>
        <v>3.4803194512241363E-2</v>
      </c>
      <c r="E93" s="58">
        <f ca="1">IF(A93 &gt; TODAY(),INDEX(Calculations_forecast!$1:$100, MATCH("Federal Contribution to Real GDP Growth", Calculations_forecast!$B:$B, 0), MATCH(Fiscal_impact_072718!$A93, Calculations_forecast!$9:$9, 0)), "")</f>
        <v>-4.9118549525506226E-2</v>
      </c>
      <c r="F93" s="58">
        <f ca="1">IF(A93 &gt; TODAY(),INDEX(Calculations_forecast!$1:$100, MATCH("S&amp;L Contribution to Real GDP Growth", Calculations_forecast!$B:$B, 0), MATCH(Fiscal_impact_072718!$A93, Calculations_forecast!$9:$9, 0)), "")</f>
        <v>7.9591362984659089E-2</v>
      </c>
      <c r="G93" s="58">
        <f ca="1">IF(A93 &gt; TODAY(),INDEX(Calculations_forecast!$A:$GV,MATCH("Contribution of Consumption Growth to Real GDP",Calculations_forecast!B$1:B$90,0),MATCH($A93,Calculations_forecast!A$9:GV$9)), "")</f>
        <v>0.25347323400405281</v>
      </c>
      <c r="H93" s="58">
        <f t="shared" ca="1" si="1"/>
        <v>1</v>
      </c>
      <c r="I93" s="57"/>
      <c r="J93" s="58"/>
      <c r="K93" s="59"/>
      <c r="L93" s="58"/>
      <c r="M93" s="58"/>
      <c r="N93" s="58"/>
      <c r="O93" s="58"/>
    </row>
    <row r="94" spans="1:15">
      <c r="A94" s="57">
        <f>INDEX(Calculations_forecast!$9:$9, , ROW()+121)</f>
        <v>45015</v>
      </c>
      <c r="B94" s="58">
        <f ca="1">IF(A94 &gt; TODAY(),INDEX(Calculations_forecast!$1:$100, MATCH("Fiscal_Impact", Calculations_forecast!$B:$B, 0), MATCH(Fiscal_impact_072718!$A94, Calculations_forecast!$9:$9, 0)), NA())</f>
        <v>0.13823435071853019</v>
      </c>
      <c r="C94" s="59" t="e">
        <f>IF(INDEX(Calculations_forecast!$1:$100, MATCH("RecessionDummy", Calculations_forecast!$B:$B, 0), MATCH(Fiscal_impact_072718!$A94, Calculations_forecast!$9:$9, 0))=1,1,NA())</f>
        <v>#N/A</v>
      </c>
      <c r="D94" s="58">
        <f ca="1">IF(A94 &gt; TODAY(),INDEX(Calculations_forecast!$1:$100,MATCH("Fiscal_Impact_bars",Calculations_forecast!$B:$B,0),MATCH(Fiscal_impact_072718!$A94,Calculations_forecast!$9:$9,0)), "")</f>
        <v>4.6241074821242734E-2</v>
      </c>
      <c r="E94" s="58">
        <f ca="1">IF(A94 &gt; TODAY(),INDEX(Calculations_forecast!$1:$100, MATCH("Federal Contribution to Real GDP Growth", Calculations_forecast!$B:$B, 0), MATCH(Fiscal_impact_072718!$A94, Calculations_forecast!$9:$9, 0)), "")</f>
        <v>-3.8998300865180212E-2</v>
      </c>
      <c r="F94" s="58">
        <f ca="1">IF(A94 &gt; TODAY(),INDEX(Calculations_forecast!$1:$100, MATCH("S&amp;L Contribution to Real GDP Growth", Calculations_forecast!$B:$B, 0), MATCH(Fiscal_impact_072718!$A94, Calculations_forecast!$9:$9, 0)), "")</f>
        <v>8.1682034511524157E-2</v>
      </c>
      <c r="G94" s="58">
        <f ca="1">IF(A94 &gt; TODAY(),INDEX(Calculations_forecast!$A:$GV,MATCH("Contribution of Consumption Growth to Real GDP",Calculations_forecast!B$1:B$90,0),MATCH($A94,Calculations_forecast!A$9:GV$9)), "")</f>
        <v>0.25347323400405281</v>
      </c>
      <c r="H94" s="58">
        <f t="shared" ca="1" si="1"/>
        <v>1</v>
      </c>
      <c r="I94" s="57"/>
      <c r="J94" s="58"/>
      <c r="K94" s="59"/>
      <c r="L94" s="58"/>
      <c r="M94" s="58"/>
      <c r="N94" s="58"/>
      <c r="O94" s="58"/>
    </row>
    <row r="95" spans="1:15">
      <c r="A95" s="57">
        <f>INDEX(Calculations_forecast!$9:$9, , ROW()+121)</f>
        <v>45107</v>
      </c>
      <c r="B95" s="58">
        <f ca="1">IF(A95 &gt; TODAY(),INDEX(Calculations_forecast!$1:$100, MATCH("Fiscal_Impact", Calculations_forecast!$B:$B, 0), MATCH(Fiscal_impact_072718!$A95, Calculations_forecast!$9:$9, 0)), NA())</f>
        <v>0.13782522118849383</v>
      </c>
      <c r="C95" s="59" t="e">
        <f>IF(INDEX(Calculations_forecast!$1:$100, MATCH("RecessionDummy", Calculations_forecast!$B:$B, 0), MATCH(Fiscal_impact_072718!$A95, Calculations_forecast!$9:$9, 0))=1,1,NA())</f>
        <v>#N/A</v>
      </c>
      <c r="D95" s="58">
        <f ca="1">IF(A95 &gt; TODAY(),INDEX(Calculations_forecast!$1:$100,MATCH("Fiscal_Impact_bars",Calculations_forecast!$B:$B,0),MATCH(Fiscal_impact_072718!$A95,Calculations_forecast!$9:$9,0)), "")</f>
        <v>0.23445753990774079</v>
      </c>
      <c r="E95" s="58">
        <f ca="1">IF(A95 &gt; TODAY(),INDEX(Calculations_forecast!$1:$100, MATCH("Federal Contribution to Real GDP Growth", Calculations_forecast!$B:$B, 0), MATCH(Fiscal_impact_072718!$A95, Calculations_forecast!$9:$9, 0)), "")</f>
        <v>-2.4516547289484276E-2</v>
      </c>
      <c r="F95" s="58">
        <f ca="1">IF(A95 &gt; TODAY(),INDEX(Calculations_forecast!$1:$100, MATCH("S&amp;L Contribution to Real GDP Growth", Calculations_forecast!$B:$B, 0), MATCH(Fiscal_impact_072718!$A95, Calculations_forecast!$9:$9, 0)), "")</f>
        <v>7.6969428160197806E-2</v>
      </c>
      <c r="G95" s="58">
        <f ca="1">IF(A95 &gt; TODAY(),INDEX(Calculations_forecast!$A:$GV,MATCH("Contribution of Consumption Growth to Real GDP",Calculations_forecast!B$1:B$90,0),MATCH($A95,Calculations_forecast!A$9:GV$9)), "")</f>
        <v>0.25347323400405281</v>
      </c>
      <c r="H95" s="58">
        <f t="shared" ca="1" si="1"/>
        <v>1</v>
      </c>
      <c r="I95" s="57"/>
      <c r="J95" s="58"/>
      <c r="K95" s="59"/>
      <c r="L95" s="58"/>
      <c r="M95" s="58"/>
      <c r="N95" s="58"/>
      <c r="O95" s="58"/>
    </row>
    <row r="96" spans="1:15">
      <c r="A96" s="57">
        <f>INDEX(Calculations_forecast!$9:$9, , ROW()+121)</f>
        <v>45199</v>
      </c>
      <c r="B96" s="58">
        <f ca="1">IF(A96 &gt; TODAY(),INDEX(Calculations_forecast!$1:$100, MATCH("Fiscal_Impact", Calculations_forecast!$B:$B, 0), MATCH(Fiscal_impact_072718!$A96, Calculations_forecast!$9:$9, 0)), NA())</f>
        <v>0.13758112163938777</v>
      </c>
      <c r="C96" s="59" t="e">
        <f>IF(INDEX(Calculations_forecast!$1:$100, MATCH("RecessionDummy", Calculations_forecast!$B:$B, 0), MATCH(Fiscal_impact_072718!$A96, Calculations_forecast!$9:$9, 0))=1,1,NA())</f>
        <v>#N/A</v>
      </c>
      <c r="D96" s="58">
        <f ca="1">IF(A96 &gt; TODAY(),INDEX(Calculations_forecast!$1:$100,MATCH("Fiscal_Impact_bars",Calculations_forecast!$B:$B,0),MATCH(Fiscal_impact_072718!$A96,Calculations_forecast!$9:$9,0)), "")</f>
        <v>0.23482267731632614</v>
      </c>
      <c r="E96" s="58">
        <f ca="1">IF(A96 &gt; TODAY(),INDEX(Calculations_forecast!$1:$100, MATCH("Federal Contribution to Real GDP Growth", Calculations_forecast!$B:$B, 0), MATCH(Fiscal_impact_072718!$A96, Calculations_forecast!$9:$9, 0)), "")</f>
        <v>-2.0309465881210204E-2</v>
      </c>
      <c r="F96" s="58">
        <f ca="1">IF(A96 &gt; TODAY(),INDEX(Calculations_forecast!$1:$100, MATCH("S&amp;L Contribution to Real GDP Growth", Calculations_forecast!$B:$B, 0), MATCH(Fiscal_impact_072718!$A96, Calculations_forecast!$9:$9, 0)), "")</f>
        <v>7.6794626426348198E-2</v>
      </c>
      <c r="G96" s="58">
        <f ca="1">IF(A96 &gt; TODAY(),INDEX(Calculations_forecast!$A:$GV,MATCH("Contribution of Consumption Growth to Real GDP",Calculations_forecast!B$1:B$90,0),MATCH($A96,Calculations_forecast!A$9:GV$9)), "")</f>
        <v>0.25347323400405281</v>
      </c>
      <c r="H96" s="58">
        <f t="shared" ca="1" si="1"/>
        <v>1</v>
      </c>
      <c r="I96" s="57"/>
      <c r="J96" s="58"/>
      <c r="K96" s="59"/>
      <c r="L96" s="58"/>
      <c r="M96" s="58"/>
      <c r="N96" s="58"/>
      <c r="O96" s="58"/>
    </row>
    <row r="97" spans="1:15">
      <c r="A97" s="57">
        <f>INDEX(Calculations_forecast!$9:$9, , ROW()+121)</f>
        <v>45290</v>
      </c>
      <c r="B97" s="58">
        <f ca="1">IF(A97 &gt; TODAY(),INDEX(Calculations_forecast!$1:$100, MATCH("Fiscal_Impact", Calculations_forecast!$B:$B, 0), MATCH(Fiscal_impact_072718!$A97, Calculations_forecast!$9:$9, 0)), NA())</f>
        <v>0.14757560271504092</v>
      </c>
      <c r="C97" s="59" t="e">
        <f>IF(INDEX(Calculations_forecast!$1:$100, MATCH("RecessionDummy", Calculations_forecast!$B:$B, 0), MATCH(Fiscal_impact_072718!$A97, Calculations_forecast!$9:$9, 0))=1,1,NA())</f>
        <v>#N/A</v>
      </c>
      <c r="D97" s="58">
        <f ca="1">IF(A97 &gt; TODAY(),INDEX(Calculations_forecast!$1:$100,MATCH("Fiscal_Impact_bars",Calculations_forecast!$B:$B,0),MATCH(Fiscal_impact_072718!$A97,Calculations_forecast!$9:$9,0)), "")</f>
        <v>7.4781118814854067E-2</v>
      </c>
      <c r="E97" s="58">
        <f ca="1">IF(A97 &gt; TODAY(),INDEX(Calculations_forecast!$1:$100, MATCH("Federal Contribution to Real GDP Growth", Calculations_forecast!$B:$B, 0), MATCH(Fiscal_impact_072718!$A97, Calculations_forecast!$9:$9, 0)), "")</f>
        <v>-8.0834151731322881E-3</v>
      </c>
      <c r="F97" s="58">
        <f ca="1">IF(A97 &gt; TODAY(),INDEX(Calculations_forecast!$1:$100, MATCH("S&amp;L Contribution to Real GDP Growth", Calculations_forecast!$B:$B, 0), MATCH(Fiscal_impact_072718!$A97, Calculations_forecast!$9:$9, 0)), "")</f>
        <v>7.4361130463290862E-2</v>
      </c>
      <c r="G97" s="58">
        <f ca="1">IF(A97 &gt; TODAY(),INDEX(Calculations_forecast!$A:$GV,MATCH("Contribution of Consumption Growth to Real GDP",Calculations_forecast!B$1:B$90,0),MATCH($A97,Calculations_forecast!A$9:GV$9)), "")</f>
        <v>0.25347323400405281</v>
      </c>
      <c r="H97" s="58">
        <f t="shared" ca="1" si="1"/>
        <v>1</v>
      </c>
      <c r="I97" s="57"/>
      <c r="J97" s="58"/>
      <c r="K97" s="59"/>
      <c r="L97" s="58"/>
      <c r="M97" s="58"/>
      <c r="N97" s="58"/>
      <c r="O97" s="58"/>
    </row>
    <row r="98" spans="1:15">
      <c r="A98" s="57">
        <f>INDEX(Calculations_forecast!$9:$9, , ROW()+121)</f>
        <v>45381</v>
      </c>
      <c r="B98" s="58">
        <f ca="1">IF(A98 &gt; TODAY(),INDEX(Calculations_forecast!$1:$100, MATCH("Fiscal_Impact", Calculations_forecast!$B:$B, 0), MATCH(Fiscal_impact_072718!$A98, Calculations_forecast!$9:$9, 0)), NA())</f>
        <v>0.15623051213016456</v>
      </c>
      <c r="C98" s="59" t="e">
        <f>IF(INDEX(Calculations_forecast!$1:$100, MATCH("RecessionDummy", Calculations_forecast!$B:$B, 0), MATCH(Fiscal_impact_072718!$A98, Calculations_forecast!$9:$9, 0))=1,1,NA())</f>
        <v>#N/A</v>
      </c>
      <c r="D98" s="58">
        <f ca="1">IF(A98 &gt; TODAY(),INDEX(Calculations_forecast!$1:$100,MATCH("Fiscal_Impact_bars",Calculations_forecast!$B:$B,0),MATCH(Fiscal_impact_072718!$A98,Calculations_forecast!$9:$9,0)), "")</f>
        <v>8.0860712481737179E-2</v>
      </c>
      <c r="E98" s="58">
        <f ca="1">IF(A98 &gt; TODAY(),INDEX(Calculations_forecast!$1:$100, MATCH("Federal Contribution to Real GDP Growth", Calculations_forecast!$B:$B, 0), MATCH(Fiscal_impact_072718!$A98, Calculations_forecast!$9:$9, 0)), "")</f>
        <v>2.0251860338583601E-3</v>
      </c>
      <c r="F98" s="58">
        <f ca="1">IF(A98 &gt; TODAY(),INDEX(Calculations_forecast!$1:$100, MATCH("S&amp;L Contribution to Real GDP Growth", Calculations_forecast!$B:$B, 0), MATCH(Fiscal_impact_072718!$A98, Calculations_forecast!$9:$9, 0)), "")</f>
        <v>7.1909200558968933E-2</v>
      </c>
      <c r="G98" s="58">
        <f ca="1">IF(A98 &gt; TODAY(),INDEX(Calculations_forecast!$A:$GV,MATCH("Contribution of Consumption Growth to Real GDP",Calculations_forecast!B$1:B$90,0),MATCH($A98,Calculations_forecast!A$9:GV$9)), "")</f>
        <v>0.25347323400405281</v>
      </c>
      <c r="H98" s="58">
        <f t="shared" ca="1" si="1"/>
        <v>1</v>
      </c>
      <c r="I98" s="57"/>
      <c r="J98" s="58"/>
      <c r="K98" s="59"/>
      <c r="L98" s="58"/>
      <c r="M98" s="58"/>
      <c r="N98" s="58"/>
      <c r="O98" s="58"/>
    </row>
    <row r="99" spans="1:15">
      <c r="A99" s="57">
        <f>INDEX(Calculations_forecast!$9:$9, , ROW()+121)</f>
        <v>45473</v>
      </c>
      <c r="B99" s="58">
        <f ca="1">IF(A99 &gt; TODAY(),INDEX(Calculations_forecast!$1:$100, MATCH("Fiscal_Impact", Calculations_forecast!$B:$B, 0), MATCH(Fiscal_impact_072718!$A99, Calculations_forecast!$9:$9, 0)), NA())</f>
        <v>0.1634744374459188</v>
      </c>
      <c r="C99" s="59" t="e">
        <f>IF(INDEX(Calculations_forecast!$1:$100, MATCH("RecessionDummy", Calculations_forecast!$B:$B, 0), MATCH(Fiscal_impact_072718!$A99, Calculations_forecast!$9:$9, 0))=1,1,NA())</f>
        <v>#N/A</v>
      </c>
      <c r="D99" s="58">
        <f ca="1">IF(A99 &gt; TODAY(),INDEX(Calculations_forecast!$1:$100,MATCH("Fiscal_Impact_bars",Calculations_forecast!$B:$B,0),MATCH(Fiscal_impact_072718!$A99,Calculations_forecast!$9:$9,0)), "")</f>
        <v>0.26343324117075784</v>
      </c>
      <c r="E99" s="58">
        <f ca="1">IF(A99 &gt; TODAY(),INDEX(Calculations_forecast!$1:$100, MATCH("Federal Contribution to Real GDP Growth", Calculations_forecast!$B:$B, 0), MATCH(Fiscal_impact_072718!$A99, Calculations_forecast!$9:$9, 0)), "")</f>
        <v>1.2088242018776618E-2</v>
      </c>
      <c r="F99" s="58">
        <f ca="1">IF(A99 &gt; TODAY(),INDEX(Calculations_forecast!$1:$100, MATCH("S&amp;L Contribution to Real GDP Growth", Calculations_forecast!$B:$B, 0), MATCH(Fiscal_impact_072718!$A99, Calculations_forecast!$9:$9, 0)), "")</f>
        <v>6.9498178175320599E-2</v>
      </c>
      <c r="G99" s="58">
        <f ca="1">IF(A99 &gt; TODAY(),INDEX(Calculations_forecast!$A:$GV,MATCH("Contribution of Consumption Growth to Real GDP",Calculations_forecast!B$1:B$90,0),MATCH($A99,Calculations_forecast!A$9:GV$9)), "")</f>
        <v>0.25347323400405281</v>
      </c>
      <c r="H99" s="58">
        <f t="shared" ca="1" si="1"/>
        <v>1</v>
      </c>
      <c r="I99" s="57"/>
      <c r="J99" s="58"/>
      <c r="K99" s="59"/>
      <c r="L99" s="58"/>
      <c r="M99" s="58"/>
      <c r="N99" s="58"/>
      <c r="O99" s="58"/>
    </row>
    <row r="100" spans="1:15">
      <c r="A100" s="57">
        <f>INDEX(Calculations_forecast!$9:$9, , ROW()+121)</f>
        <v>45565</v>
      </c>
      <c r="B100" s="58">
        <f ca="1">IF(A100 &gt; TODAY(),INDEX(Calculations_forecast!$1:$100, MATCH("Fiscal_Impact", Calculations_forecast!$B:$B, 0), MATCH(Fiscal_impact_072718!$A100, Calculations_forecast!$9:$9, 0)), NA())</f>
        <v>0.16998462386584756</v>
      </c>
      <c r="C100" s="59" t="e">
        <f>IF(INDEX(Calculations_forecast!$1:$100, MATCH("RecessionDummy", Calculations_forecast!$B:$B, 0), MATCH(Fiscal_impact_072718!$A100, Calculations_forecast!$9:$9, 0))=1,1,NA())</f>
        <v>#N/A</v>
      </c>
      <c r="D100" s="58">
        <f ca="1">IF(A100 &gt; TODAY(),INDEX(Calculations_forecast!$1:$100,MATCH("Fiscal_Impact_bars",Calculations_forecast!$B:$B,0),MATCH(Fiscal_impact_072718!$A100,Calculations_forecast!$9:$9,0)), "")</f>
        <v>0.26086342299604115</v>
      </c>
      <c r="E100" s="58">
        <f ca="1">IF(A100 &gt; TODAY(),INDEX(Calculations_forecast!$1:$100, MATCH("Federal Contribution to Real GDP Growth", Calculations_forecast!$B:$B, 0), MATCH(Fiscal_impact_072718!$A100, Calculations_forecast!$9:$9, 0)), "")</f>
        <v>1.401470275903435E-2</v>
      </c>
      <c r="F100" s="58">
        <f ca="1">IF(A100 &gt; TODAY(),INDEX(Calculations_forecast!$1:$100, MATCH("S&amp;L Contribution to Real GDP Growth", Calculations_forecast!$B:$B, 0), MATCH(Fiscal_impact_072718!$A100, Calculations_forecast!$9:$9, 0)), "")</f>
        <v>6.9327197021214565E-2</v>
      </c>
      <c r="G100" s="58">
        <f ca="1">IF(A100 &gt; TODAY(),INDEX(Calculations_forecast!$A:$GV,MATCH("Contribution of Consumption Growth to Real GDP",Calculations_forecast!B$1:B$90,0),MATCH($A100,Calculations_forecast!A$9:GV$9)), "")</f>
        <v>0.25347323400405281</v>
      </c>
      <c r="H100" s="58">
        <f t="shared" ca="1" si="1"/>
        <v>1</v>
      </c>
      <c r="I100" s="57"/>
      <c r="J100" s="58"/>
      <c r="K100" s="59"/>
      <c r="L100" s="58"/>
      <c r="M100" s="58"/>
      <c r="N100" s="58"/>
      <c r="O100" s="58"/>
    </row>
    <row r="101" spans="1:15">
      <c r="A101" s="57">
        <f>INDEX(Calculations_forecast!$9:$9, , ROW()+121)</f>
        <v>45656</v>
      </c>
      <c r="B101" s="58">
        <f ca="1">IF(A101 &gt; TODAY(),INDEX(Calculations_forecast!$1:$100, MATCH("Fiscal_Impact", Calculations_forecast!$B:$B, 0), MATCH(Fiscal_impact_072718!$A101, Calculations_forecast!$9:$9, 0)), NA())</f>
        <v>0.17505378750153619</v>
      </c>
      <c r="C101" s="59" t="e">
        <f>IF(INDEX(Calculations_forecast!$1:$100, MATCH("RecessionDummy", Calculations_forecast!$B:$B, 0), MATCH(Fiscal_impact_072718!$A101, Calculations_forecast!$9:$9, 0))=1,1,NA())</f>
        <v>#N/A</v>
      </c>
      <c r="D101" s="58">
        <f ca="1">IF(A101 &gt; TODAY(),INDEX(Calculations_forecast!$1:$100,MATCH("Fiscal_Impact_bars",Calculations_forecast!$B:$B,0),MATCH(Fiscal_impact_072718!$A101,Calculations_forecast!$9:$9,0)), "")</f>
        <v>9.5057773357608594E-2</v>
      </c>
      <c r="E101" s="58">
        <f ca="1">IF(A101 &gt; TODAY(),INDEX(Calculations_forecast!$1:$100, MATCH("Federal Contribution to Real GDP Growth", Calculations_forecast!$B:$B, 0), MATCH(Fiscal_impact_072718!$A101, Calculations_forecast!$9:$9, 0)), "")</f>
        <v>1.9903016547572153E-2</v>
      </c>
      <c r="F101" s="58">
        <f ca="1">IF(A101 &gt; TODAY(),INDEX(Calculations_forecast!$1:$100, MATCH("S&amp;L Contribution to Real GDP Growth", Calculations_forecast!$B:$B, 0), MATCH(Fiscal_impact_072718!$A101, Calculations_forecast!$9:$9, 0)), "")</f>
        <v>6.6912033135886437E-2</v>
      </c>
      <c r="G101" s="58">
        <f ca="1">IF(A101 &gt; TODAY(),INDEX(Calculations_forecast!$A:$GV,MATCH("Contribution of Consumption Growth to Real GDP",Calculations_forecast!B$1:B$90,0),MATCH($A101,Calculations_forecast!A$9:GV$9)), "")</f>
        <v>0.25347323400405281</v>
      </c>
      <c r="H101" s="58">
        <f t="shared" ca="1" si="1"/>
        <v>1</v>
      </c>
      <c r="I101" s="57"/>
      <c r="J101" s="58"/>
      <c r="K101" s="59"/>
      <c r="L101" s="58"/>
      <c r="M101" s="58"/>
      <c r="N101" s="58"/>
      <c r="O101" s="58"/>
    </row>
    <row r="102" spans="1:15">
      <c r="A102" s="57">
        <f>INDEX(Calculations_forecast!$9:$9, , ROW()+121)</f>
        <v>45746</v>
      </c>
      <c r="B102" s="58">
        <f ca="1">IF(A102 &gt; TODAY(),INDEX(Calculations_forecast!$1:$100, MATCH("Fiscal_Impact", Calculations_forecast!$B:$B, 0), MATCH(Fiscal_impact_072718!$A102, Calculations_forecast!$9:$9, 0)), NA())</f>
        <v>0.17892890496187946</v>
      </c>
      <c r="C102" s="59" t="e">
        <f>IF(INDEX(Calculations_forecast!$1:$100, MATCH("RecessionDummy", Calculations_forecast!$B:$B, 0), MATCH(Fiscal_impact_072718!$A102, Calculations_forecast!$9:$9, 0))=1,1,NA())</f>
        <v>#N/A</v>
      </c>
      <c r="D102" s="58">
        <f ca="1">IF(A102 &gt; TODAY(),INDEX(Calculations_forecast!$1:$100,MATCH("Fiscal_Impact_bars",Calculations_forecast!$B:$B,0),MATCH(Fiscal_impact_072718!$A102,Calculations_forecast!$9:$9,0)), "")</f>
        <v>9.6361182323110334E-2</v>
      </c>
      <c r="E102" s="58">
        <f ca="1">IF(A102 &gt; TODAY(),INDEX(Calculations_forecast!$1:$100, MATCH("Federal Contribution to Real GDP Growth", Calculations_forecast!$B:$B, 0), MATCH(Fiscal_impact_072718!$A102, Calculations_forecast!$9:$9, 0)), "")</f>
        <v>2.3911778599619675E-2</v>
      </c>
      <c r="F102" s="58">
        <f ca="1">IF(A102 &gt; TODAY(),INDEX(Calculations_forecast!$1:$100, MATCH("S&amp;L Contribution to Real GDP Growth", Calculations_forecast!$B:$B, 0), MATCH(Fiscal_impact_072718!$A102, Calculations_forecast!$9:$9, 0)), "")</f>
        <v>6.4483234178236606E-2</v>
      </c>
      <c r="G102" s="58">
        <f ca="1">IF(A102 &gt; TODAY(),INDEX(Calculations_forecast!$A:$GV,MATCH("Contribution of Consumption Growth to Real GDP",Calculations_forecast!B$1:B$90,0),MATCH($A102,Calculations_forecast!A$9:GV$9)), "")</f>
        <v>0.25347323400405281</v>
      </c>
      <c r="H102" s="58">
        <f t="shared" ca="1" si="1"/>
        <v>1</v>
      </c>
      <c r="I102" s="57"/>
      <c r="J102" s="58"/>
      <c r="K102" s="59"/>
      <c r="L102" s="58"/>
      <c r="M102" s="58"/>
      <c r="N102" s="58"/>
      <c r="O102" s="58"/>
    </row>
    <row r="103" spans="1:15">
      <c r="A103" s="57">
        <f>INDEX(Calculations_forecast!$9:$9, , ROW()+121)</f>
        <v>45838</v>
      </c>
      <c r="B103" s="58">
        <f ca="1">IF(A103 &gt; TODAY(),INDEX(Calculations_forecast!$1:$100, MATCH("Fiscal_Impact", Calculations_forecast!$B:$B, 0), MATCH(Fiscal_impact_072718!$A103, Calculations_forecast!$9:$9, 0)), NA())</f>
        <v>0.18036239408815807</v>
      </c>
      <c r="C103" s="59" t="e">
        <f>IF(INDEX(Calculations_forecast!$1:$100, MATCH("RecessionDummy", Calculations_forecast!$B:$B, 0), MATCH(Fiscal_impact_072718!$A103, Calculations_forecast!$9:$9, 0))=1,1,NA())</f>
        <v>#N/A</v>
      </c>
      <c r="D103" s="58">
        <f ca="1">IF(A103 &gt; TODAY(),INDEX(Calculations_forecast!$1:$100,MATCH("Fiscal_Impact_bars",Calculations_forecast!$B:$B,0),MATCH(Fiscal_impact_072718!$A103,Calculations_forecast!$9:$9,0)), "")</f>
        <v>0.26916719767587227</v>
      </c>
      <c r="E103" s="58">
        <f ca="1">IF(A103 &gt; TODAY(),INDEX(Calculations_forecast!$1:$100, MATCH("Federal Contribution to Real GDP Growth", Calculations_forecast!$B:$B, 0), MATCH(Fiscal_impact_072718!$A103, Calculations_forecast!$9:$9, 0)), "")</f>
        <v>2.1775746836045967E-2</v>
      </c>
      <c r="F103" s="58">
        <f ca="1">IF(A103 &gt; TODAY(),INDEX(Calculations_forecast!$1:$100, MATCH("S&amp;L Contribution to Real GDP Growth", Calculations_forecast!$B:$B, 0), MATCH(Fiscal_impact_072718!$A103, Calculations_forecast!$9:$9, 0)), "")</f>
        <v>5.9876249834990403E-2</v>
      </c>
      <c r="G103" s="58">
        <f ca="1">IF(A103 &gt; TODAY(),INDEX(Calculations_forecast!$A:$GV,MATCH("Contribution of Consumption Growth to Real GDP",Calculations_forecast!B$1:B$90,0),MATCH($A103,Calculations_forecast!A$9:GV$9)), "")</f>
        <v>0.25347323400405281</v>
      </c>
      <c r="H103" s="58">
        <f t="shared" ca="1" si="1"/>
        <v>1</v>
      </c>
      <c r="I103" s="57"/>
      <c r="J103" s="58"/>
      <c r="K103" s="59"/>
      <c r="L103" s="58"/>
      <c r="M103" s="58"/>
      <c r="N103" s="58"/>
      <c r="O103" s="58"/>
    </row>
    <row r="104" spans="1:15">
      <c r="A104" s="57">
        <f>INDEX(Calculations_forecast!$9:$9, , ROW()+121)</f>
        <v>45930</v>
      </c>
      <c r="B104" s="58">
        <f ca="1">IF(A104 &gt; TODAY(),INDEX(Calculations_forecast!$1:$100, MATCH("Fiscal_Impact", Calculations_forecast!$B:$B, 0), MATCH(Fiscal_impact_072718!$A104, Calculations_forecast!$9:$9, 0)), NA())</f>
        <v>0.18381427819735996</v>
      </c>
      <c r="C104" s="59" t="e">
        <f>IF(INDEX(Calculations_forecast!$1:$100, MATCH("RecessionDummy", Calculations_forecast!$B:$B, 0), MATCH(Fiscal_impact_072718!$A104, Calculations_forecast!$9:$9, 0))=1,1,NA())</f>
        <v>#N/A</v>
      </c>
      <c r="D104" s="58">
        <f ca="1">IF(A104 &gt; TODAY(),INDEX(Calculations_forecast!$1:$100,MATCH("Fiscal_Impact_bars",Calculations_forecast!$B:$B,0),MATCH(Fiscal_impact_072718!$A104,Calculations_forecast!$9:$9,0)), "")</f>
        <v>0.27467095943284869</v>
      </c>
      <c r="E104" s="58">
        <f ca="1">IF(A104 &gt; TODAY(),INDEX(Calculations_forecast!$1:$100, MATCH("Federal Contribution to Real GDP Growth", Calculations_forecast!$B:$B, 0), MATCH(Fiscal_impact_072718!$A104, Calculations_forecast!$9:$9, 0)), "")</f>
        <v>2.3616362115674076E-2</v>
      </c>
      <c r="F104" s="58">
        <f ca="1">IF(A104 &gt; TODAY(),INDEX(Calculations_forecast!$1:$100, MATCH("S&amp;L Contribution to Real GDP Growth", Calculations_forecast!$B:$B, 0), MATCH(Fiscal_impact_072718!$A104, Calculations_forecast!$9:$9, 0)), "")</f>
        <v>6.6414318493234065E-2</v>
      </c>
      <c r="G104" s="58">
        <f ca="1">IF(A104 &gt; TODAY(),INDEX(Calculations_forecast!$A:$GV,MATCH("Contribution of Consumption Growth to Real GDP",Calculations_forecast!B$1:B$90,0),MATCH($A104,Calculations_forecast!A$9:GV$9)), "")</f>
        <v>0.25347323400405281</v>
      </c>
      <c r="H104" s="58">
        <f t="shared" ca="1" si="1"/>
        <v>1</v>
      </c>
      <c r="I104" s="57"/>
      <c r="J104" s="58"/>
      <c r="K104" s="59"/>
      <c r="L104" s="58"/>
      <c r="M104" s="58"/>
      <c r="N104" s="58"/>
      <c r="O104" s="58"/>
    </row>
    <row r="105" spans="1:15">
      <c r="A105" s="57">
        <f>INDEX(Calculations_forecast!$9:$9, , ROW()+121)</f>
        <v>46021</v>
      </c>
      <c r="B105" s="58">
        <f ca="1">IF(A105 &gt; TODAY(),INDEX(Calculations_forecast!$1:$100, MATCH("Fiscal_Impact", Calculations_forecast!$B:$B, 0), MATCH(Fiscal_impact_072718!$A105, Calculations_forecast!$9:$9, 0)), NA())</f>
        <v>0.11634413260223167</v>
      </c>
      <c r="C105" s="59" t="e">
        <f>IF(INDEX(Calculations_forecast!$1:$100, MATCH("RecessionDummy", Calculations_forecast!$B:$B, 0), MATCH(Fiscal_impact_072718!$A105, Calculations_forecast!$9:$9, 0))=1,1,NA())</f>
        <v>#N/A</v>
      </c>
      <c r="D105" s="58">
        <f ca="1">IF(A105 &gt; TODAY(),INDEX(Calculations_forecast!$1:$100,MATCH("Fiscal_Impact_bars",Calculations_forecast!$B:$B,0),MATCH(Fiscal_impact_072718!$A105,Calculations_forecast!$9:$9,0)), "")</f>
        <v>-0.17482280902290456</v>
      </c>
      <c r="E105" s="58">
        <f ca="1">IF(A105 &gt; TODAY(),INDEX(Calculations_forecast!$1:$100, MATCH("Federal Contribution to Real GDP Growth", Calculations_forecast!$B:$B, 0), MATCH(Fiscal_impact_072718!$A105, Calculations_forecast!$9:$9, 0)), "")</f>
        <v>-1.9470513637997733E-2</v>
      </c>
      <c r="F105" s="58">
        <f ca="1">IF(A105 &gt; TODAY(),INDEX(Calculations_forecast!$1:$100, MATCH("S&amp;L Contribution to Real GDP Growth", Calculations_forecast!$B:$B, 0), MATCH(Fiscal_impact_072718!$A105, Calculations_forecast!$9:$9, 0)), "")</f>
        <v>6.8495571950145134E-2</v>
      </c>
      <c r="G105" s="58">
        <f ca="1">IF(A105 &gt; TODAY(),INDEX(Calculations_forecast!$A:$GV,MATCH("Contribution of Consumption Growth to Real GDP",Calculations_forecast!B$1:B$90,0),MATCH($A105,Calculations_forecast!A$9:GV$9)), "")</f>
        <v>0.25347323400405281</v>
      </c>
      <c r="H105" s="58">
        <f t="shared" ca="1" si="1"/>
        <v>1</v>
      </c>
      <c r="I105" s="57"/>
      <c r="J105" s="58"/>
      <c r="K105" s="59"/>
      <c r="L105" s="58"/>
      <c r="M105" s="58"/>
      <c r="N105" s="58"/>
      <c r="O105" s="58"/>
    </row>
    <row r="106" spans="1:15">
      <c r="A106" s="57">
        <f>INDEX(Calculations_forecast!$9:$9, , ROW()+121)</f>
        <v>46111</v>
      </c>
      <c r="B106" s="58">
        <f ca="1">IF(A106 &gt; TODAY(),INDEX(Calculations_forecast!$1:$100, MATCH("Fiscal_Impact", Calculations_forecast!$B:$B, 0), MATCH(Fiscal_impact_072718!$A106, Calculations_forecast!$9:$9, 0)), NA())</f>
        <v>5.7271489024336528E-2</v>
      </c>
      <c r="C106" s="59" t="e">
        <f>IF(INDEX(Calculations_forecast!$1:$100, MATCH("RecessionDummy", Calculations_forecast!$B:$B, 0), MATCH(Fiscal_impact_072718!$A106, Calculations_forecast!$9:$9, 0))=1,1,NA())</f>
        <v>#N/A</v>
      </c>
      <c r="D106" s="58">
        <f ca="1">IF(A106 &gt; TODAY(),INDEX(Calculations_forecast!$1:$100,MATCH("Fiscal_Impact_bars",Calculations_forecast!$B:$B,0),MATCH(Fiscal_impact_072718!$A106,Calculations_forecast!$9:$9,0)), "")</f>
        <v>-0.13992939198847026</v>
      </c>
      <c r="E106" s="58">
        <f ca="1">IF(A106 &gt; TODAY(),INDEX(Calculations_forecast!$1:$100, MATCH("Federal Contribution to Real GDP Growth", Calculations_forecast!$B:$B, 0), MATCH(Fiscal_impact_072718!$A106, Calculations_forecast!$9:$9, 0)), "")</f>
        <v>1.3694512298011744E-2</v>
      </c>
      <c r="F106" s="58">
        <f ca="1">IF(A106 &gt; TODAY(),INDEX(Calculations_forecast!$1:$100, MATCH("S&amp;L Contribution to Real GDP Growth", Calculations_forecast!$B:$B, 0), MATCH(Fiscal_impact_072718!$A106, Calculations_forecast!$9:$9, 0)), "")</f>
        <v>6.6110444441076943E-2</v>
      </c>
      <c r="G106" s="58">
        <f ca="1">IF(A106 &gt; TODAY(),INDEX(Calculations_forecast!$A:$GV,MATCH("Contribution of Consumption Growth to Real GDP",Calculations_forecast!B$1:B$90,0),MATCH($A106,Calculations_forecast!A$9:GV$9)), "")</f>
        <v>0.25347323400405281</v>
      </c>
      <c r="H106" s="58">
        <f t="shared" ca="1" si="1"/>
        <v>1</v>
      </c>
      <c r="I106" s="57"/>
      <c r="J106" s="58"/>
      <c r="K106" s="59"/>
      <c r="L106" s="58"/>
      <c r="M106" s="58"/>
      <c r="N106" s="58"/>
      <c r="O106" s="58"/>
    </row>
    <row r="107" spans="1:15">
      <c r="A107" s="57">
        <f>INDEX(Calculations_forecast!$9:$9, , ROW()+121)</f>
        <v>46203</v>
      </c>
      <c r="B107" s="58">
        <f ca="1">IF(A107 &gt; TODAY(),INDEX(Calculations_forecast!$1:$100, MATCH("Fiscal_Impact", Calculations_forecast!$B:$B, 0), MATCH(Fiscal_impact_072718!$A107, Calculations_forecast!$9:$9, 0)), NA())</f>
        <v>3.111500339582448E-2</v>
      </c>
      <c r="C107" s="59" t="e">
        <f>IF(INDEX(Calculations_forecast!$1:$100, MATCH("RecessionDummy", Calculations_forecast!$B:$B, 0), MATCH(Fiscal_impact_072718!$A107, Calculations_forecast!$9:$9, 0))=1,1,NA())</f>
        <v>#N/A</v>
      </c>
      <c r="D107" s="58">
        <f ca="1">IF(A107 &gt; TODAY(),INDEX(Calculations_forecast!$1:$100,MATCH("Fiscal_Impact_bars",Calculations_forecast!$B:$B,0),MATCH(Fiscal_impact_072718!$A107,Calculations_forecast!$9:$9,0)), "")</f>
        <v>0.16454125516182405</v>
      </c>
      <c r="E107" s="58">
        <f ca="1">IF(A107 &gt; TODAY(),INDEX(Calculations_forecast!$1:$100, MATCH("Federal Contribution to Real GDP Growth", Calculations_forecast!$B:$B, 0), MATCH(Fiscal_impact_072718!$A107, Calculations_forecast!$9:$9, 0)), "")</f>
        <v>1.9460696773905439E-2</v>
      </c>
      <c r="F107" s="58">
        <f ca="1">IF(A107 &gt; TODAY(),INDEX(Calculations_forecast!$1:$100, MATCH("S&amp;L Contribution to Real GDP Growth", Calculations_forecast!$B:$B, 0), MATCH(Fiscal_impact_072718!$A107, Calculations_forecast!$9:$9, 0)), "")</f>
        <v>6.3765826827854852E-2</v>
      </c>
      <c r="G107" s="58">
        <f ca="1">IF(A107 &gt; TODAY(),INDEX(Calculations_forecast!$A:$GV,MATCH("Contribution of Consumption Growth to Real GDP",Calculations_forecast!B$1:B$90,0),MATCH($A107,Calculations_forecast!A$9:GV$9)), "")</f>
        <v>0.25347323400405281</v>
      </c>
      <c r="H107" s="58">
        <f t="shared" ca="1" si="1"/>
        <v>1</v>
      </c>
      <c r="I107" s="57"/>
      <c r="J107" s="58"/>
      <c r="K107" s="59"/>
      <c r="L107" s="58"/>
      <c r="M107" s="58"/>
      <c r="N107" s="58"/>
      <c r="O107" s="58"/>
    </row>
    <row r="108" spans="1:15">
      <c r="A108" s="57">
        <f>INDEX(Calculations_forecast!$9:$9, , ROW()+121)</f>
        <v>46295</v>
      </c>
      <c r="B108" s="58">
        <f ca="1">IF(A108 &gt; TODAY(),INDEX(Calculations_forecast!$1:$100, MATCH("Fiscal_Impact", Calculations_forecast!$B:$B, 0), MATCH(Fiscal_impact_072718!$A108, Calculations_forecast!$9:$9, 0)), NA())</f>
        <v>4.9604009386111647E-3</v>
      </c>
      <c r="C108" s="59" t="e">
        <f>IF(INDEX(Calculations_forecast!$1:$100, MATCH("RecessionDummy", Calculations_forecast!$B:$B, 0), MATCH(Fiscal_impact_072718!$A108, Calculations_forecast!$9:$9, 0))=1,1,NA())</f>
        <v>#N/A</v>
      </c>
      <c r="D108" s="58">
        <f ca="1">IF(A108 &gt; TODAY(),INDEX(Calculations_forecast!$1:$100,MATCH("Fiscal_Impact_bars",Calculations_forecast!$B:$B,0),MATCH(Fiscal_impact_072718!$A108,Calculations_forecast!$9:$9,0)), "")</f>
        <v>0.17005254960399541</v>
      </c>
      <c r="E108" s="58">
        <f ca="1">IF(A108 &gt; TODAY(),INDEX(Calculations_forecast!$1:$100, MATCH("Federal Contribution to Real GDP Growth", Calculations_forecast!$B:$B, 0), MATCH(Fiscal_impact_072718!$A108, Calculations_forecast!$9:$9, 0)), "")</f>
        <v>2.7099978349975438E-2</v>
      </c>
      <c r="F108" s="58">
        <f ca="1">IF(A108 &gt; TODAY(),INDEX(Calculations_forecast!$1:$100, MATCH("S&amp;L Contribution to Real GDP Growth", Calculations_forecast!$B:$B, 0), MATCH(Fiscal_impact_072718!$A108, Calculations_forecast!$9:$9, 0)), "")</f>
        <v>6.361788853923421E-2</v>
      </c>
      <c r="G108" s="58">
        <f ca="1">IF(A108 &gt; TODAY(),INDEX(Calculations_forecast!$A:$GV,MATCH("Contribution of Consumption Growth to Real GDP",Calculations_forecast!B$1:B$90,0),MATCH($A108,Calculations_forecast!A$9:GV$9)), "")</f>
        <v>0.25347323400405281</v>
      </c>
      <c r="H108" s="58">
        <f t="shared" ca="1" si="1"/>
        <v>1</v>
      </c>
      <c r="I108" s="57"/>
      <c r="J108" s="58"/>
      <c r="K108" s="59"/>
      <c r="L108" s="58"/>
      <c r="M108" s="58"/>
      <c r="N108" s="58"/>
      <c r="O108" s="58"/>
    </row>
    <row r="109" spans="1:15">
      <c r="A109" s="57">
        <f>INDEX(Calculations_forecast!$9:$9, , ROW()+121)</f>
        <v>46386</v>
      </c>
      <c r="B109" s="58">
        <f ca="1">IF(A109 &gt; TODAY(),INDEX(Calculations_forecast!$1:$100, MATCH("Fiscal_Impact", Calculations_forecast!$B:$B, 0), MATCH(Fiscal_impact_072718!$A109, Calculations_forecast!$9:$9, 0)), NA())</f>
        <v>-5.3249577293321138E-3</v>
      </c>
      <c r="C109" s="59" t="e">
        <f>IF(INDEX(Calculations_forecast!$1:$100, MATCH("RecessionDummy", Calculations_forecast!$B:$B, 0), MATCH(Fiscal_impact_072718!$A109, Calculations_forecast!$9:$9, 0))=1,1,NA())</f>
        <v>#N/A</v>
      </c>
      <c r="D109" s="58">
        <f ca="1">IF(A109 &gt; TODAY(),INDEX(Calculations_forecast!$1:$100,MATCH("Fiscal_Impact_bars",Calculations_forecast!$B:$B,0),MATCH(Fiscal_impact_072718!$A109,Calculations_forecast!$9:$9,0)), "")</f>
        <v>-0.21596424369467765</v>
      </c>
      <c r="E109" s="58">
        <f ca="1">IF(A109 &gt; TODAY(),INDEX(Calculations_forecast!$1:$100, MATCH("Federal Contribution to Real GDP Growth", Calculations_forecast!$B:$B, 0), MATCH(Fiscal_impact_072718!$A109, Calculations_forecast!$9:$9, 0)), "")</f>
        <v>3.2720513892110024E-2</v>
      </c>
      <c r="F109" s="58">
        <f ca="1">IF(A109 &gt; TODAY(),INDEX(Calculations_forecast!$1:$100, MATCH("S&amp;L Contribution to Real GDP Growth", Calculations_forecast!$B:$B, 0), MATCH(Fiscal_impact_072718!$A109, Calculations_forecast!$9:$9, 0)), "")</f>
        <v>6.3452597858529941E-2</v>
      </c>
      <c r="G109" s="58">
        <f ca="1">IF(A109 &gt; TODAY(),INDEX(Calculations_forecast!$A:$GV,MATCH("Contribution of Consumption Growth to Real GDP",Calculations_forecast!B$1:B$90,0),MATCH($A109,Calculations_forecast!A$9:GV$9)), "")</f>
        <v>0.25347323400405281</v>
      </c>
      <c r="H109" s="58">
        <f t="shared" ca="1" si="1"/>
        <v>1</v>
      </c>
      <c r="I109" s="57"/>
      <c r="J109" s="58"/>
      <c r="K109" s="59"/>
      <c r="L109" s="58"/>
      <c r="M109" s="58"/>
      <c r="N109" s="58"/>
      <c r="O109" s="58"/>
    </row>
    <row r="110" spans="1:15">
      <c r="A110" s="57">
        <f>INDEX(Calculations_forecast!$9:$9, , ROW()+121)</f>
        <v>46476</v>
      </c>
      <c r="B110" s="58">
        <f ca="1">IF(A110 &gt; TODAY(),INDEX(Calculations_forecast!$1:$100, MATCH("Fiscal_Impact", Calculations_forecast!$B:$B, 0), MATCH(Fiscal_impact_072718!$A110, Calculations_forecast!$9:$9, 0)), NA())</f>
        <v>-2.1399188179804136E-2</v>
      </c>
      <c r="C110" s="59" t="e">
        <f>IF(INDEX(Calculations_forecast!$1:$100, MATCH("RecessionDummy", Calculations_forecast!$B:$B, 0), MATCH(Fiscal_impact_072718!$A110, Calculations_forecast!$9:$9, 0))=1,1,NA())</f>
        <v>#N/A</v>
      </c>
      <c r="D110" s="58">
        <f ca="1">IF(A110 &gt; TODAY(),INDEX(Calculations_forecast!$1:$100,MATCH("Fiscal_Impact_bars",Calculations_forecast!$B:$B,0),MATCH(Fiscal_impact_072718!$A110,Calculations_forecast!$9:$9,0)), "")</f>
        <v>-0.20422631379035835</v>
      </c>
      <c r="E110" s="58">
        <f ca="1">IF(A110 &gt; TODAY(),INDEX(Calculations_forecast!$1:$100, MATCH("Federal Contribution to Real GDP Growth", Calculations_forecast!$B:$B, 0), MATCH(Fiscal_impact_072718!$A110, Calculations_forecast!$9:$9, 0)), "")</f>
        <v>4.0478071218102901E-2</v>
      </c>
      <c r="F110" s="58">
        <f ca="1">IF(A110 &gt; TODAY(),INDEX(Calculations_forecast!$1:$100, MATCH("S&amp;L Contribution to Real GDP Growth", Calculations_forecast!$B:$B, 0), MATCH(Fiscal_impact_072718!$A110, Calculations_forecast!$9:$9, 0)), "")</f>
        <v>6.324772858220834E-2</v>
      </c>
      <c r="G110" s="58">
        <f ca="1">IF(A110 &gt; TODAY(),INDEX(Calculations_forecast!$A:$GV,MATCH("Contribution of Consumption Growth to Real GDP",Calculations_forecast!B$1:B$90,0),MATCH($A110,Calculations_forecast!A$9:GV$9)), "")</f>
        <v>0.25347323400405281</v>
      </c>
      <c r="H110" s="58">
        <f t="shared" ca="1" si="1"/>
        <v>1</v>
      </c>
      <c r="I110" s="57"/>
      <c r="J110" s="58"/>
      <c r="K110" s="59"/>
      <c r="L110" s="58"/>
      <c r="M110" s="58"/>
      <c r="N110" s="58"/>
      <c r="O110" s="58"/>
    </row>
    <row r="111" spans="1:15">
      <c r="A111" s="57">
        <f>INDEX(Calculations_forecast!$9:$9, , ROW()+121)</f>
        <v>46568</v>
      </c>
      <c r="B111" s="58">
        <f ca="1">IF(A111 &gt; TODAY(),INDEX(Calculations_forecast!$1:$100, MATCH("Fiscal_Impact", Calculations_forecast!$B:$B, 0), MATCH(Fiscal_impact_072718!$A111, Calculations_forecast!$9:$9, 0)), NA())</f>
        <v>-4.455294881960082E-2</v>
      </c>
      <c r="C111" s="59" t="e">
        <f>IF(INDEX(Calculations_forecast!$1:$100, MATCH("RecessionDummy", Calculations_forecast!$B:$B, 0), MATCH(Fiscal_impact_072718!$A111, Calculations_forecast!$9:$9, 0))=1,1,NA())</f>
        <v>#N/A</v>
      </c>
      <c r="D111" s="58">
        <f ca="1">IF(A111 &gt; TODAY(),INDEX(Calculations_forecast!$1:$100,MATCH("Fiscal_Impact_bars",Calculations_forecast!$B:$B,0),MATCH(Fiscal_impact_072718!$A111,Calculations_forecast!$9:$9,0)), "")</f>
        <v>7.1926212602637291E-2</v>
      </c>
      <c r="E111" s="58">
        <f ca="1">IF(A111 &gt; TODAY(),INDEX(Calculations_forecast!$1:$100, MATCH("Federal Contribution to Real GDP Growth", Calculations_forecast!$B:$B, 0), MATCH(Fiscal_impact_072718!$A111, Calculations_forecast!$9:$9, 0)), "")</f>
        <v>4.2130055902141278E-2</v>
      </c>
      <c r="F111" s="58">
        <f ca="1">IF(A111 &gt; TODAY(),INDEX(Calculations_forecast!$1:$100, MATCH("S&amp;L Contribution to Real GDP Growth", Calculations_forecast!$B:$B, 0), MATCH(Fiscal_impact_072718!$A111, Calculations_forecast!$9:$9, 0)), "")</f>
        <v>6.5241279529321669E-2</v>
      </c>
      <c r="G111" s="58">
        <f ca="1">IF(A111 &gt; TODAY(),INDEX(Calculations_forecast!$A:$GV,MATCH("Contribution of Consumption Growth to Real GDP",Calculations_forecast!B$1:B$90,0),MATCH($A111,Calculations_forecast!A$9:GV$9)), "")</f>
        <v>0.25347323400405281</v>
      </c>
      <c r="H111" s="58">
        <f t="shared" ca="1" si="1"/>
        <v>1</v>
      </c>
      <c r="I111" s="57"/>
      <c r="J111" s="58"/>
      <c r="K111" s="59"/>
      <c r="L111" s="58"/>
      <c r="M111" s="58"/>
      <c r="N111" s="58"/>
      <c r="O111" s="58"/>
    </row>
    <row r="112" spans="1:15">
      <c r="A112" s="57">
        <f>INDEX(Calculations_forecast!$9:$9, , ROW()+121)</f>
        <v>46660</v>
      </c>
      <c r="B112" s="58">
        <f ca="1">IF(A112 &gt; TODAY(),INDEX(Calculations_forecast!$1:$100, MATCH("Fiscal_Impact", Calculations_forecast!$B:$B, 0), MATCH(Fiscal_impact_072718!$A112, Calculations_forecast!$9:$9, 0)), NA())</f>
        <v>-6.9035274786514111E-2</v>
      </c>
      <c r="C112" s="59" t="e">
        <f>IF(INDEX(Calculations_forecast!$1:$100, MATCH("RecessionDummy", Calculations_forecast!$B:$B, 0), MATCH(Fiscal_impact_072718!$A112, Calculations_forecast!$9:$9, 0))=1,1,NA())</f>
        <v>#N/A</v>
      </c>
      <c r="D112" s="58">
        <f ca="1">IF(A112 &gt; TODAY(),INDEX(Calculations_forecast!$1:$100,MATCH("Fiscal_Impact_bars",Calculations_forecast!$B:$B,0),MATCH(Fiscal_impact_072718!$A112,Calculations_forecast!$9:$9,0)), "")</f>
        <v>7.212324573634224E-2</v>
      </c>
      <c r="E112" s="58">
        <f ca="1">IF(A112 &gt; TODAY(),INDEX(Calculations_forecast!$1:$100, MATCH("Federal Contribution to Real GDP Growth", Calculations_forecast!$B:$B, 0), MATCH(Fiscal_impact_072718!$A112, Calculations_forecast!$9:$9, 0)), "")</f>
        <v>4.1850456095156655E-2</v>
      </c>
      <c r="F112" s="58">
        <f ca="1">IF(A112 &gt; TODAY(),INDEX(Calculations_forecast!$1:$100, MATCH("S&amp;L Contribution to Real GDP Growth", Calculations_forecast!$B:$B, 0), MATCH(Fiscal_impact_072718!$A112, Calculations_forecast!$9:$9, 0)), "")</f>
        <v>6.5048072651552033E-2</v>
      </c>
      <c r="G112" s="58">
        <f ca="1">IF(A112 &gt; TODAY(),INDEX(Calculations_forecast!$A:$GV,MATCH("Contribution of Consumption Growth to Real GDP",Calculations_forecast!B$1:B$90,0),MATCH($A112,Calculations_forecast!A$9:GV$9)), "")</f>
        <v>0.25347323400405281</v>
      </c>
      <c r="H112" s="58">
        <f t="shared" ca="1" si="1"/>
        <v>1</v>
      </c>
      <c r="I112" s="57"/>
      <c r="J112" s="58"/>
      <c r="K112" s="59"/>
      <c r="L112" s="58"/>
      <c r="M112" s="58"/>
      <c r="N112" s="58"/>
      <c r="O112" s="58"/>
    </row>
    <row r="113" spans="1:15">
      <c r="A113" s="57">
        <f>INDEX(Calculations_forecast!$9:$9, , ROW()+121)</f>
        <v>46751</v>
      </c>
      <c r="B113" s="58">
        <f ca="1">IF(A113 &gt; TODAY(),INDEX(Calculations_forecast!$1:$100, MATCH("Fiscal_Impact", Calculations_forecast!$B:$B, 0), MATCH(Fiscal_impact_072718!$A113, Calculations_forecast!$9:$9, 0)), NA())</f>
        <v>1.3108828604141615E-2</v>
      </c>
      <c r="C113" s="59" t="e">
        <f>IF(INDEX(Calculations_forecast!$1:$100, MATCH("RecessionDummy", Calculations_forecast!$B:$B, 0), MATCH(Fiscal_impact_072718!$A113, Calculations_forecast!$9:$9, 0))=1,1,NA())</f>
        <v>#N/A</v>
      </c>
      <c r="D113" s="58">
        <f ca="1">IF(A113 &gt; TODAY(),INDEX(Calculations_forecast!$1:$100,MATCH("Fiscal_Impact_bars",Calculations_forecast!$B:$B,0),MATCH(Fiscal_impact_072718!$A113,Calculations_forecast!$9:$9,0)), "")</f>
        <v>0.11261216986794528</v>
      </c>
      <c r="E113" s="58">
        <f ca="1">IF(A113 &gt; TODAY(),INDEX(Calculations_forecast!$1:$100, MATCH("Federal Contribution to Real GDP Growth", Calculations_forecast!$B:$B, 0), MATCH(Fiscal_impact_072718!$A113, Calculations_forecast!$9:$9, 0)), "")</f>
        <v>4.1575853234085254E-2</v>
      </c>
      <c r="F113" s="58">
        <f ca="1">IF(A113 &gt; TODAY(),INDEX(Calculations_forecast!$1:$100, MATCH("S&amp;L Contribution to Real GDP Growth", Calculations_forecast!$B:$B, 0), MATCH(Fiscal_impact_072718!$A113, Calculations_forecast!$9:$9, 0)), "")</f>
        <v>6.2692733468378059E-2</v>
      </c>
      <c r="G113" s="58">
        <f ca="1">IF(A113 &gt; TODAY(),INDEX(Calculations_forecast!$A:$GV,MATCH("Contribution of Consumption Growth to Real GDP",Calculations_forecast!B$1:B$90,0),MATCH($A113,Calculations_forecast!A$9:GV$9)), "")</f>
        <v>0.25347323400405281</v>
      </c>
      <c r="H113" s="58">
        <f t="shared" ca="1" si="1"/>
        <v>1</v>
      </c>
      <c r="I113" s="57"/>
      <c r="J113" s="58"/>
      <c r="K113" s="59"/>
      <c r="L113" s="58"/>
      <c r="M113" s="58"/>
      <c r="N113" s="58"/>
      <c r="O113" s="58"/>
    </row>
    <row r="114" spans="1:15">
      <c r="A114" s="57">
        <f>INDEX(Calculations_forecast!$9:$9, , ROW()+121)</f>
        <v>46842</v>
      </c>
      <c r="B114" s="58">
        <f ca="1">IF(A114 &gt; TODAY(),INDEX(Calculations_forecast!$1:$100, MATCH("Fiscal_Impact", Calculations_forecast!$B:$B, 0), MATCH(Fiscal_impact_072718!$A114, Calculations_forecast!$9:$9, 0)), NA())</f>
        <v>9.2810951018662213E-2</v>
      </c>
      <c r="C114" s="59" t="e">
        <f>IF(INDEX(Calculations_forecast!$1:$100, MATCH("RecessionDummy", Calculations_forecast!$B:$B, 0), MATCH(Fiscal_impact_072718!$A114, Calculations_forecast!$9:$9, 0))=1,1,NA())</f>
        <v>#N/A</v>
      </c>
      <c r="D114" s="58">
        <f ca="1">IF(A114 &gt; TODAY(),INDEX(Calculations_forecast!$1:$100,MATCH("Fiscal_Impact_bars",Calculations_forecast!$B:$B,0),MATCH(Fiscal_impact_072718!$A114,Calculations_forecast!$9:$9,0)), "")</f>
        <v>0.11458217586772404</v>
      </c>
      <c r="E114" s="58">
        <f ca="1">IF(A114 &gt; TODAY(),INDEX(Calculations_forecast!$1:$100, MATCH("Federal Contribution to Real GDP Growth", Calculations_forecast!$B:$B, 0), MATCH(Fiscal_impact_072718!$A114, Calculations_forecast!$9:$9, 0)), "")</f>
        <v>4.1607152946601986E-2</v>
      </c>
      <c r="F114" s="58">
        <f ca="1">IF(A114 &gt; TODAY(),INDEX(Calculations_forecast!$1:$100, MATCH("S&amp;L Contribution to Real GDP Growth", Calculations_forecast!$B:$B, 0), MATCH(Fiscal_impact_072718!$A114, Calculations_forecast!$9:$9, 0)), "")</f>
        <v>6.4658249692101974E-2</v>
      </c>
      <c r="G114" s="58">
        <f ca="1">IF(A114 &gt; TODAY(),INDEX(Calculations_forecast!$A:$GV,MATCH("Contribution of Consumption Growth to Real GDP",Calculations_forecast!B$1:B$90,0),MATCH($A114,Calculations_forecast!A$9:GV$9)), "")</f>
        <v>0.25347323400405281</v>
      </c>
      <c r="H114" s="58">
        <f t="shared" ca="1" si="1"/>
        <v>1</v>
      </c>
      <c r="I114" s="57"/>
      <c r="J114" s="58"/>
      <c r="K114" s="59"/>
      <c r="L114" s="58"/>
      <c r="M114" s="58"/>
      <c r="N114" s="58"/>
      <c r="O114" s="58"/>
    </row>
    <row r="115" spans="1:15">
      <c r="A115" s="57">
        <f>INDEX(Calculations_forecast!$9:$9, , ROW()+121)</f>
        <v>46934</v>
      </c>
      <c r="B115" s="58">
        <f ca="1">IF(A115 &gt; TODAY(),INDEX(Calculations_forecast!$1:$100, MATCH("Fiscal_Impact", Calculations_forecast!$B:$B, 0), MATCH(Fiscal_impact_072718!$A115, Calculations_forecast!$9:$9, 0)), NA())</f>
        <v>0.14577171588331467</v>
      </c>
      <c r="C115" s="59" t="e">
        <f>IF(INDEX(Calculations_forecast!$1:$100, MATCH("RecessionDummy", Calculations_forecast!$B:$B, 0), MATCH(Fiscal_impact_072718!$A115, Calculations_forecast!$9:$9, 0))=1,1,NA())</f>
        <v>#N/A</v>
      </c>
      <c r="D115" s="58">
        <f ca="1">IF(A115 &gt; TODAY(),INDEX(Calculations_forecast!$1:$100,MATCH("Fiscal_Impact_bars",Calculations_forecast!$B:$B,0),MATCH(Fiscal_impact_072718!$A115,Calculations_forecast!$9:$9,0)), "")</f>
        <v>0.28376927206124719</v>
      </c>
      <c r="E115" s="58">
        <f ca="1">IF(A115 &gt; TODAY(),INDEX(Calculations_forecast!$1:$100, MATCH("Federal Contribution to Real GDP Growth", Calculations_forecast!$B:$B, 0), MATCH(Fiscal_impact_072718!$A115, Calculations_forecast!$9:$9, 0)), "")</f>
        <v>4.510977239571011E-2</v>
      </c>
      <c r="F115" s="58">
        <f ca="1">IF(A115 &gt; TODAY(),INDEX(Calculations_forecast!$1:$100, MATCH("S&amp;L Contribution to Real GDP Growth", Calculations_forecast!$B:$B, 0), MATCH(Fiscal_impact_072718!$A115, Calculations_forecast!$9:$9, 0)), "")</f>
        <v>6.448126623764408E-2</v>
      </c>
      <c r="G115" s="58">
        <f ca="1">IF(A115 &gt; TODAY(),INDEX(Calculations_forecast!$A:$GV,MATCH("Contribution of Consumption Growth to Real GDP",Calculations_forecast!B$1:B$90,0),MATCH($A115,Calculations_forecast!A$9:GV$9)), "")</f>
        <v>0.25347323400405281</v>
      </c>
      <c r="H115" s="58">
        <f t="shared" ca="1" si="1"/>
        <v>1</v>
      </c>
      <c r="I115" s="57"/>
      <c r="J115" s="58"/>
      <c r="K115" s="59"/>
      <c r="L115" s="58"/>
      <c r="M115" s="58"/>
      <c r="N115" s="58"/>
      <c r="O115" s="58"/>
    </row>
    <row r="116" spans="1:15">
      <c r="A116" s="57">
        <f>INDEX(Calculations_forecast!$9:$9, , ROW()+121)</f>
        <v>47026</v>
      </c>
      <c r="B116" s="58">
        <f ca="1">IF(A116 &gt; TODAY(),INDEX(Calculations_forecast!$1:$100, MATCH("Fiscal_Impact", Calculations_forecast!$B:$B, 0), MATCH(Fiscal_impact_072718!$A116, Calculations_forecast!$9:$9, 0)), NA())</f>
        <v>0.19719807071459033</v>
      </c>
      <c r="C116" s="59" t="e">
        <f>IF(INDEX(Calculations_forecast!$1:$100, MATCH("RecessionDummy", Calculations_forecast!$B:$B, 0), MATCH(Fiscal_impact_072718!$A116, Calculations_forecast!$9:$9, 0))=1,1,NA())</f>
        <v>#N/A</v>
      </c>
      <c r="D116" s="58">
        <f ca="1">IF(A116 &gt; TODAY(),INDEX(Calculations_forecast!$1:$100,MATCH("Fiscal_Impact_bars",Calculations_forecast!$B:$B,0),MATCH(Fiscal_impact_072718!$A116,Calculations_forecast!$9:$9,0)), "")</f>
        <v>0.27782866506144482</v>
      </c>
      <c r="E116" s="58">
        <f ca="1">IF(A116 &gt; TODAY(),INDEX(Calculations_forecast!$1:$100, MATCH("Federal Contribution to Real GDP Growth", Calculations_forecast!$B:$B, 0), MATCH(Fiscal_impact_072718!$A116, Calculations_forecast!$9:$9, 0)), "")</f>
        <v>4.2944100299361965E-2</v>
      </c>
      <c r="F116" s="58">
        <f ca="1">IF(A116 &gt; TODAY(),INDEX(Calculations_forecast!$1:$100, MATCH("S&amp;L Contribution to Real GDP Growth", Calculations_forecast!$B:$B, 0), MATCH(Fiscal_impact_072718!$A116, Calculations_forecast!$9:$9, 0)), "")</f>
        <v>6.4302121038760388E-2</v>
      </c>
      <c r="G116" s="58">
        <f ca="1">IF(A116 &gt; TODAY(),INDEX(Calculations_forecast!$A:$GV,MATCH("Contribution of Consumption Growth to Real GDP",Calculations_forecast!B$1:B$90,0),MATCH($A116,Calculations_forecast!A$9:GV$9)), "")</f>
        <v>0.25347323400405281</v>
      </c>
      <c r="H116" s="58">
        <f t="shared" ca="1" si="1"/>
        <v>1</v>
      </c>
      <c r="I116" s="57"/>
      <c r="J116" s="58"/>
      <c r="K116" s="59"/>
      <c r="L116" s="58"/>
      <c r="M116" s="58"/>
      <c r="N116" s="58"/>
      <c r="O116" s="58"/>
    </row>
    <row r="117" spans="1:15">
      <c r="A117" s="57">
        <f>INDEX(Calculations_forecast!$9:$9, , ROW()+121)</f>
        <v>47117</v>
      </c>
      <c r="B117" s="58">
        <f ca="1">IF(A117 &gt; TODAY(),INDEX(Calculations_forecast!$1:$100, MATCH("Fiscal_Impact", Calculations_forecast!$B:$B, 0), MATCH(Fiscal_impact_072718!$A117, Calculations_forecast!$9:$9, 0)), NA())</f>
        <v>0.22539337099680537</v>
      </c>
      <c r="C117" s="59" t="e">
        <f>IF(INDEX(Calculations_forecast!$1:$100, MATCH("RecessionDummy", Calculations_forecast!$B:$B, 0), MATCH(Fiscal_impact_072718!$A117, Calculations_forecast!$9:$9, 0))=1,1,NA())</f>
        <v>#N/A</v>
      </c>
      <c r="D117" s="58" t="str">
        <f ca="1">IF(A117 &gt; TODAY(),INDEX(Calculations_forecast!$1:$100,MATCH("Fiscal_Impact_bars",Calculations_forecast!$B:$B,0),MATCH(Fiscal_impact_072718!$A117,Calculations_forecast!$9:$9,0)), "")</f>
        <v>n/a</v>
      </c>
      <c r="E117" s="58">
        <f ca="1">IF(A117 &gt; TODAY(),INDEX(Calculations_forecast!$1:$100, MATCH("Federal Contribution to Real GDP Growth", Calculations_forecast!$B:$B, 0), MATCH(Fiscal_impact_072718!$A117, Calculations_forecast!$9:$9, 0)), "")</f>
        <v>4.4528385449602546E-2</v>
      </c>
      <c r="F117" s="58">
        <f ca="1">IF(A117 &gt; TODAY(),INDEX(Calculations_forecast!$1:$100, MATCH("S&amp;L Contribution to Real GDP Growth", Calculations_forecast!$B:$B, 0), MATCH(Fiscal_impact_072718!$A117, Calculations_forecast!$9:$9, 0)), "")</f>
        <v>5.9833304105479761E-2</v>
      </c>
      <c r="G117" s="58">
        <f ca="1">IF(A117 &gt; TODAY(),INDEX(Calculations_forecast!$A:$GV,MATCH("Contribution of Consumption Growth to Real GDP",Calculations_forecast!B$1:B$90,0),MATCH($A117,Calculations_forecast!A$9:GV$9)), "")</f>
        <v>0.25347323400405281</v>
      </c>
      <c r="H117" s="58">
        <f t="shared" ca="1" si="1"/>
        <v>1</v>
      </c>
      <c r="I117" s="57"/>
      <c r="J117" s="58"/>
      <c r="K117" s="59"/>
      <c r="L117" s="58"/>
      <c r="M117" s="58"/>
      <c r="N117" s="58"/>
      <c r="O117" s="58"/>
    </row>
    <row r="118" spans="1:15">
      <c r="A118" s="57"/>
      <c r="B118" s="63"/>
      <c r="C118" s="59"/>
      <c r="D118" s="63"/>
      <c r="E118" s="58"/>
      <c r="F118" s="58"/>
      <c r="G118" s="58"/>
      <c r="I118" s="57"/>
      <c r="J118" s="58"/>
      <c r="K118" s="59"/>
      <c r="L118" s="58"/>
      <c r="M118" s="58"/>
      <c r="N118" s="58"/>
      <c r="O118" s="58"/>
    </row>
    <row r="119" spans="1:15">
      <c r="A119" s="57"/>
      <c r="B119" s="63"/>
      <c r="C119" s="59"/>
      <c r="D119" s="63"/>
      <c r="E119" s="58"/>
      <c r="F119" s="58"/>
      <c r="G119" s="58"/>
      <c r="I119" s="57"/>
      <c r="J119" s="58"/>
      <c r="K119" s="59"/>
      <c r="L119" s="58"/>
      <c r="M119" s="58"/>
      <c r="N119" s="58"/>
      <c r="O119" s="58"/>
    </row>
    <row r="120" spans="1:15">
      <c r="A120" s="57"/>
      <c r="B120" s="63"/>
      <c r="C120" s="59"/>
      <c r="D120" s="63"/>
      <c r="E120" s="58"/>
      <c r="F120" s="58"/>
      <c r="G120" s="58"/>
      <c r="I120" s="57"/>
      <c r="J120" s="58"/>
      <c r="K120" s="59"/>
      <c r="L120" s="58"/>
      <c r="M120" s="58"/>
      <c r="N120" s="58"/>
      <c r="O120" s="58"/>
    </row>
    <row r="121" spans="1:15">
      <c r="A121" s="57"/>
      <c r="B121" s="63"/>
      <c r="C121" s="59"/>
      <c r="D121" s="63"/>
      <c r="E121" s="58"/>
      <c r="F121" s="58"/>
      <c r="G121" s="58"/>
      <c r="I121" s="57"/>
      <c r="J121" s="58"/>
      <c r="K121" s="59"/>
      <c r="L121" s="58"/>
      <c r="M121" s="58"/>
      <c r="N121" s="58"/>
      <c r="O121" s="58"/>
    </row>
    <row r="122" spans="1:15">
      <c r="A122" s="57"/>
      <c r="B122" s="63"/>
      <c r="C122" s="59"/>
      <c r="D122" s="63"/>
      <c r="E122" s="58"/>
      <c r="F122" s="58"/>
      <c r="G122" s="58"/>
      <c r="I122" s="57"/>
      <c r="J122" s="58"/>
      <c r="K122" s="59"/>
      <c r="L122" s="58"/>
      <c r="M122" s="58"/>
      <c r="N122" s="58"/>
      <c r="O122" s="58"/>
    </row>
    <row r="123" spans="1:15">
      <c r="A123" s="57"/>
      <c r="B123" s="63"/>
      <c r="C123" s="59"/>
      <c r="D123" s="63"/>
      <c r="E123" s="58"/>
      <c r="F123" s="58"/>
      <c r="G123" s="58"/>
      <c r="I123" s="57"/>
      <c r="J123" s="58"/>
      <c r="K123" s="59"/>
      <c r="L123" s="58"/>
      <c r="M123" s="58"/>
      <c r="N123" s="58"/>
      <c r="O123" s="58"/>
    </row>
    <row r="124" spans="1:15">
      <c r="A124" s="57"/>
      <c r="B124" s="63"/>
      <c r="C124" s="59"/>
      <c r="D124" s="63"/>
      <c r="E124" s="58"/>
      <c r="F124" s="58"/>
      <c r="G124" s="58"/>
      <c r="I124" s="57"/>
      <c r="J124" s="58"/>
      <c r="K124" s="59"/>
      <c r="L124" s="58"/>
      <c r="M124" s="58"/>
      <c r="N124" s="58"/>
      <c r="O124" s="58"/>
    </row>
    <row r="125" spans="1:15">
      <c r="A125" s="57"/>
      <c r="B125" s="63"/>
      <c r="C125" s="59"/>
      <c r="D125" s="63"/>
      <c r="E125" s="58"/>
      <c r="F125" s="58"/>
      <c r="G125" s="58"/>
      <c r="I125" s="57"/>
      <c r="J125" s="58"/>
      <c r="K125" s="59"/>
      <c r="L125" s="58"/>
      <c r="M125" s="58"/>
      <c r="N125" s="58"/>
      <c r="O125" s="58"/>
    </row>
    <row r="126" spans="1:15">
      <c r="A126" s="57"/>
      <c r="B126" s="63"/>
      <c r="C126" s="59"/>
      <c r="D126" s="63"/>
      <c r="E126" s="58"/>
      <c r="F126" s="58"/>
      <c r="G126" s="58"/>
      <c r="I126" s="57"/>
      <c r="J126" s="58"/>
      <c r="K126" s="59"/>
      <c r="L126" s="58"/>
      <c r="M126" s="58"/>
      <c r="N126" s="58"/>
      <c r="O126" s="58"/>
    </row>
    <row r="127" spans="1:15">
      <c r="A127" s="57"/>
      <c r="B127" s="63"/>
      <c r="C127" s="59"/>
      <c r="D127" s="63"/>
      <c r="E127" s="58"/>
      <c r="F127" s="58"/>
      <c r="G127" s="58"/>
      <c r="I127" s="57"/>
      <c r="J127" s="58"/>
      <c r="K127" s="59"/>
      <c r="L127" s="58"/>
      <c r="M127" s="58"/>
      <c r="N127" s="58"/>
      <c r="O127" s="58"/>
    </row>
    <row r="128" spans="1:15">
      <c r="A128" s="57"/>
      <c r="B128" s="63"/>
      <c r="C128" s="59"/>
      <c r="D128" s="63"/>
      <c r="E128" s="58"/>
      <c r="F128" s="58"/>
      <c r="G128" s="58"/>
      <c r="I128" s="57"/>
      <c r="J128" s="58"/>
      <c r="K128" s="59"/>
      <c r="L128" s="58"/>
      <c r="M128" s="58"/>
      <c r="N128" s="58"/>
      <c r="O128" s="58"/>
    </row>
    <row r="129" spans="1:15">
      <c r="A129" s="57"/>
      <c r="B129" s="63"/>
      <c r="C129" s="59"/>
      <c r="D129" s="63"/>
      <c r="E129" s="58"/>
      <c r="F129" s="58"/>
      <c r="G129" s="58"/>
      <c r="I129" s="57"/>
      <c r="J129" s="58"/>
      <c r="K129" s="59"/>
      <c r="L129" s="58"/>
      <c r="M129" s="58"/>
      <c r="N129" s="58"/>
      <c r="O129" s="58"/>
    </row>
    <row r="130" spans="1:15">
      <c r="A130" s="57"/>
      <c r="B130" s="63"/>
      <c r="C130" s="59"/>
      <c r="D130" s="63"/>
      <c r="E130" s="58"/>
      <c r="F130" s="58"/>
      <c r="G130" s="58"/>
      <c r="I130" s="57"/>
      <c r="J130" s="58"/>
      <c r="K130" s="59"/>
      <c r="L130" s="58"/>
      <c r="M130" s="58"/>
      <c r="N130" s="58"/>
      <c r="O130" s="58"/>
    </row>
    <row r="131" spans="1:15">
      <c r="A131" s="57"/>
      <c r="B131" s="63"/>
      <c r="C131" s="59"/>
      <c r="D131" s="63"/>
      <c r="E131" s="58"/>
      <c r="F131" s="58"/>
      <c r="G131" s="58"/>
      <c r="I131" s="57"/>
      <c r="J131" s="58"/>
      <c r="K131" s="59"/>
      <c r="L131" s="58"/>
      <c r="M131" s="58"/>
      <c r="N131" s="58"/>
      <c r="O131" s="58"/>
    </row>
    <row r="132" spans="1:15">
      <c r="A132" s="57"/>
      <c r="B132" s="58"/>
      <c r="C132" s="59"/>
      <c r="D132" s="58"/>
      <c r="E132" s="58"/>
      <c r="F132" s="58"/>
      <c r="G132" s="58"/>
      <c r="I132" s="57"/>
      <c r="J132" s="58"/>
      <c r="K132" s="59"/>
      <c r="L132" s="58"/>
      <c r="M132" s="58"/>
      <c r="N132" s="58"/>
      <c r="O132" s="58"/>
    </row>
    <row r="133" spans="1:15">
      <c r="A133" s="57"/>
      <c r="B133" s="58"/>
      <c r="C133" s="59"/>
      <c r="D133" s="58"/>
      <c r="E133" s="58"/>
      <c r="F133" s="58"/>
      <c r="G133" s="58"/>
      <c r="I133" s="57"/>
      <c r="J133" s="58"/>
      <c r="K133" s="59"/>
      <c r="L133" s="58"/>
      <c r="M133" s="58"/>
      <c r="N133" s="58"/>
      <c r="O133" s="58"/>
    </row>
    <row r="134" spans="1:15">
      <c r="A134" s="57"/>
      <c r="B134" s="58"/>
      <c r="C134" s="59"/>
      <c r="D134" s="58"/>
      <c r="E134" s="58"/>
      <c r="F134" s="58"/>
      <c r="G134" s="58"/>
      <c r="I134" s="57"/>
      <c r="J134" s="58"/>
      <c r="K134" s="59"/>
      <c r="L134" s="58"/>
      <c r="M134" s="58"/>
      <c r="N134" s="58"/>
      <c r="O134" s="58"/>
    </row>
    <row r="135" spans="1:15">
      <c r="A135" s="57"/>
      <c r="B135" s="58"/>
      <c r="C135" s="59"/>
      <c r="D135" s="58"/>
      <c r="E135" s="58"/>
      <c r="F135" s="58"/>
      <c r="G135" s="58"/>
      <c r="I135" s="57"/>
      <c r="J135" s="58"/>
      <c r="K135" s="59"/>
      <c r="L135" s="58"/>
      <c r="M135" s="58"/>
      <c r="N135" s="58"/>
      <c r="O135" s="58"/>
    </row>
    <row r="136" spans="1:15">
      <c r="A136" s="57"/>
      <c r="B136" s="58"/>
      <c r="C136" s="59"/>
      <c r="D136" s="58"/>
      <c r="E136" s="58"/>
      <c r="F136" s="58"/>
      <c r="G136" s="58"/>
      <c r="I136" s="57"/>
      <c r="J136" s="58"/>
      <c r="K136" s="59"/>
      <c r="L136" s="58"/>
      <c r="M136" s="58"/>
      <c r="N136" s="58"/>
      <c r="O136" s="58"/>
    </row>
    <row r="137" spans="1:15">
      <c r="A137" s="57"/>
      <c r="B137" s="58"/>
      <c r="C137" s="59"/>
      <c r="D137" s="58"/>
      <c r="E137" s="58"/>
      <c r="F137" s="58"/>
      <c r="G137" s="58"/>
      <c r="I137" s="57"/>
      <c r="J137" s="58"/>
      <c r="K137" s="59"/>
      <c r="L137" s="58"/>
      <c r="M137" s="58"/>
      <c r="N137" s="58"/>
      <c r="O137" s="58"/>
    </row>
    <row r="138" spans="1:15">
      <c r="A138" s="57"/>
      <c r="B138" s="58"/>
      <c r="C138" s="59"/>
      <c r="D138" s="58"/>
      <c r="E138" s="58"/>
      <c r="F138" s="58"/>
      <c r="G138" s="58"/>
      <c r="I138" s="57"/>
      <c r="J138" s="58"/>
      <c r="K138" s="59"/>
      <c r="L138" s="58"/>
      <c r="M138" s="58"/>
      <c r="N138" s="58"/>
      <c r="O138" s="58"/>
    </row>
    <row r="139" spans="1:15">
      <c r="A139" s="57"/>
      <c r="B139" s="58"/>
      <c r="C139" s="59"/>
      <c r="D139" s="58"/>
      <c r="E139" s="58"/>
      <c r="F139" s="58"/>
      <c r="G139" s="58"/>
      <c r="I139" s="57"/>
      <c r="J139" s="58"/>
      <c r="K139" s="59"/>
      <c r="L139" s="58"/>
      <c r="M139" s="58"/>
      <c r="N139" s="58"/>
      <c r="O139" s="58"/>
    </row>
    <row r="140" spans="1:15">
      <c r="A140" s="57"/>
      <c r="B140" s="58"/>
      <c r="C140" s="59"/>
      <c r="D140" s="58"/>
      <c r="E140" s="58"/>
      <c r="F140" s="58"/>
      <c r="G140" s="58"/>
      <c r="I140" s="57"/>
      <c r="J140" s="58"/>
      <c r="K140" s="59"/>
      <c r="L140" s="58"/>
      <c r="M140" s="58"/>
      <c r="N140" s="58"/>
      <c r="O140" s="58"/>
    </row>
    <row r="141" spans="1:15">
      <c r="A141" s="57"/>
      <c r="B141" s="58"/>
      <c r="C141" s="59"/>
      <c r="D141" s="58"/>
      <c r="E141" s="58"/>
      <c r="F141" s="58"/>
      <c r="G141" s="58"/>
      <c r="I141" s="57"/>
      <c r="J141" s="58"/>
      <c r="K141" s="59"/>
      <c r="L141" s="58"/>
      <c r="M141" s="58"/>
      <c r="N141" s="58"/>
      <c r="O141" s="58"/>
    </row>
    <row r="142" spans="1:15">
      <c r="A142" s="57"/>
      <c r="B142" s="58"/>
      <c r="C142" s="59"/>
      <c r="D142" s="58"/>
      <c r="E142" s="58"/>
      <c r="F142" s="58"/>
      <c r="G142" s="58"/>
      <c r="I142" s="57"/>
      <c r="J142" s="58"/>
      <c r="K142" s="59"/>
      <c r="L142" s="58"/>
      <c r="M142" s="58"/>
      <c r="N142" s="58"/>
      <c r="O142" s="58"/>
    </row>
    <row r="143" spans="1:15">
      <c r="A143" s="57"/>
      <c r="B143" s="58"/>
      <c r="C143" s="59"/>
      <c r="D143" s="58"/>
      <c r="E143" s="58"/>
      <c r="F143" s="58"/>
      <c r="G143" s="58"/>
      <c r="I143" s="57"/>
      <c r="J143" s="58"/>
      <c r="K143" s="59"/>
      <c r="L143" s="58"/>
      <c r="M143" s="58"/>
      <c r="N143" s="58"/>
      <c r="O143" s="58"/>
    </row>
    <row r="144" spans="1:15">
      <c r="A144" s="57"/>
      <c r="B144" s="58"/>
      <c r="C144" s="59"/>
      <c r="D144" s="58"/>
      <c r="E144" s="58"/>
      <c r="F144" s="58"/>
      <c r="G144" s="58"/>
      <c r="I144" s="57"/>
      <c r="J144" s="58"/>
      <c r="K144" s="59"/>
      <c r="L144" s="58"/>
      <c r="M144" s="58"/>
      <c r="N144" s="58"/>
      <c r="O144" s="58"/>
    </row>
    <row r="145" spans="1:15">
      <c r="A145" s="57"/>
      <c r="B145" s="58"/>
      <c r="C145" s="59"/>
      <c r="D145" s="58"/>
      <c r="E145" s="58"/>
      <c r="F145" s="58"/>
      <c r="G145" s="58"/>
      <c r="I145" s="57"/>
      <c r="J145" s="58"/>
      <c r="K145" s="59"/>
      <c r="L145" s="58"/>
      <c r="M145" s="58"/>
      <c r="N145" s="58"/>
      <c r="O145" s="58"/>
    </row>
    <row r="146" spans="1:15">
      <c r="A146" s="57"/>
      <c r="B146" s="58"/>
      <c r="C146" s="59"/>
      <c r="D146" s="58"/>
      <c r="E146" s="58"/>
      <c r="F146" s="58"/>
      <c r="G146" s="58"/>
      <c r="I146" s="57"/>
      <c r="J146" s="58"/>
      <c r="K146" s="59"/>
      <c r="L146" s="58"/>
      <c r="M146" s="58"/>
      <c r="N146" s="58"/>
      <c r="O146" s="58"/>
    </row>
    <row r="147" spans="1:15">
      <c r="A147" s="57"/>
      <c r="B147" s="58"/>
      <c r="C147" s="59"/>
      <c r="D147" s="58"/>
      <c r="E147" s="58"/>
      <c r="F147" s="58"/>
      <c r="G147" s="58"/>
      <c r="I147" s="57"/>
      <c r="J147" s="58"/>
      <c r="K147" s="59"/>
      <c r="L147" s="58"/>
      <c r="M147" s="58"/>
      <c r="N147" s="58"/>
      <c r="O147" s="58"/>
    </row>
    <row r="148" spans="1:15">
      <c r="A148" s="57"/>
      <c r="B148" s="58"/>
      <c r="C148" s="59"/>
      <c r="D148" s="58"/>
      <c r="E148" s="58"/>
      <c r="F148" s="58"/>
      <c r="G148" s="58"/>
      <c r="I148" s="57"/>
      <c r="J148" s="58"/>
      <c r="K148" s="59"/>
      <c r="L148" s="58"/>
      <c r="M148" s="58"/>
      <c r="N148" s="58"/>
      <c r="O148" s="58"/>
    </row>
    <row r="149" spans="1:15">
      <c r="A149" s="57"/>
      <c r="B149" s="58"/>
      <c r="C149" s="59"/>
      <c r="D149" s="58"/>
      <c r="E149" s="58"/>
      <c r="F149" s="58"/>
      <c r="G149" s="58"/>
      <c r="I149" s="57"/>
      <c r="J149" s="58"/>
      <c r="K149" s="59"/>
      <c r="L149" s="58"/>
      <c r="M149" s="58"/>
      <c r="N149" s="58"/>
      <c r="O149" s="58"/>
    </row>
    <row r="150" spans="1:15">
      <c r="A150" s="57"/>
      <c r="B150" s="58"/>
      <c r="C150" s="59"/>
      <c r="D150" s="58"/>
      <c r="E150" s="58"/>
      <c r="F150" s="58"/>
      <c r="G150" s="58"/>
      <c r="I150" s="57"/>
      <c r="J150" s="58"/>
      <c r="K150" s="59"/>
      <c r="L150" s="58"/>
      <c r="M150" s="58"/>
      <c r="N150" s="58"/>
      <c r="O150" s="58"/>
    </row>
    <row r="151" spans="1:15">
      <c r="A151" s="57"/>
      <c r="B151" s="58"/>
      <c r="C151" s="59"/>
      <c r="D151" s="58"/>
      <c r="E151" s="58"/>
      <c r="F151" s="58"/>
      <c r="G151" s="58"/>
      <c r="I151" s="57"/>
      <c r="J151" s="58"/>
      <c r="K151" s="59"/>
      <c r="L151" s="58"/>
      <c r="M151" s="58"/>
      <c r="N151" s="58"/>
      <c r="O151" s="58"/>
    </row>
    <row r="152" spans="1:15">
      <c r="A152" s="57"/>
      <c r="B152" s="58"/>
      <c r="C152" s="59"/>
      <c r="D152" s="58"/>
      <c r="E152" s="58"/>
      <c r="F152" s="58"/>
      <c r="G152" s="58"/>
      <c r="I152" s="57"/>
      <c r="J152" s="58"/>
      <c r="K152" s="59"/>
      <c r="L152" s="58"/>
      <c r="M152" s="58"/>
      <c r="N152" s="58"/>
      <c r="O152" s="58"/>
    </row>
    <row r="153" spans="1:15">
      <c r="A153" s="46"/>
      <c r="I153" s="46"/>
    </row>
    <row r="154" spans="1:15">
      <c r="A154" s="46"/>
      <c r="I154" s="46"/>
    </row>
    <row r="155" spans="1:15">
      <c r="A155" s="46"/>
      <c r="I155" s="46"/>
    </row>
    <row r="156" spans="1:15">
      <c r="A156" s="46"/>
      <c r="I156" s="46"/>
    </row>
    <row r="157" spans="1:15">
      <c r="A157" s="46"/>
      <c r="I157" s="46"/>
    </row>
    <row r="158" spans="1:15">
      <c r="A158" s="46"/>
      <c r="I158" s="46"/>
    </row>
    <row r="159" spans="1:15">
      <c r="A159" s="46"/>
      <c r="I159" s="46"/>
    </row>
    <row r="160" spans="1:15">
      <c r="A160" s="46"/>
      <c r="I160" s="46"/>
    </row>
    <row r="161" spans="1:9">
      <c r="A161" s="46"/>
      <c r="I161" s="46"/>
    </row>
    <row r="162" spans="1:9">
      <c r="A162" s="46"/>
      <c r="I162" s="4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77d3a9d9deedd29c33a1f77da303a223">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343dd30a879e0ef96174a0123084c7a7"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02E6A7-20B1-4D1D-A0EF-E93D349BF460}"/>
</file>

<file path=customXml/itemProps2.xml><?xml version="1.0" encoding="utf-8"?>
<ds:datastoreItem xmlns:ds="http://schemas.openxmlformats.org/officeDocument/2006/customXml" ds:itemID="{3CBE1203-4374-4516-8A4E-9720F9D9DA0D}"/>
</file>

<file path=customXml/itemProps3.xml><?xml version="1.0" encoding="utf-8"?>
<ds:datastoreItem xmlns:ds="http://schemas.openxmlformats.org/officeDocument/2006/customXml" ds:itemID="{313A24E1-3602-4814-B497-EDB6B51E18C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MASTER</vt:lpstr>
      <vt:lpstr>Calculations_actual</vt:lpstr>
      <vt:lpstr>Calculations_forecast</vt:lpstr>
      <vt:lpstr>HaverPull</vt:lpstr>
      <vt:lpstr>CBO_quarterly</vt:lpstr>
      <vt:lpstr>CBO_annual</vt:lpstr>
      <vt:lpstr>Projections_clean</vt:lpstr>
      <vt:lpstr>fiscal_impact</vt:lpstr>
      <vt:lpstr>Fiscal_impact_072718</vt:lpstr>
      <vt:lpstr>_DLX13.USE</vt:lpstr>
      <vt:lpstr>_DLX15.USE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2018-07-27T17:08:00Z</cp:lastPrinted>
  <dcterms:created xsi:type="dcterms:W3CDTF">2014-09-08T20:08:32Z</dcterms:created>
  <dcterms:modified xsi:type="dcterms:W3CDTF">2018-08-09T14:07:28Z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